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file\data\Korisnici\ivo\Documents\Orijentacija\Rezultati\2022\_template\"/>
    </mc:Choice>
  </mc:AlternateContent>
  <xr:revisionPtr revIDLastSave="0" documentId="13_ncr:1_{7450840A-2356-4A53-B109-1DC086F5E069}" xr6:coauthVersionLast="47" xr6:coauthVersionMax="47" xr10:uidLastSave="{00000000-0000-0000-0000-000000000000}"/>
  <bookViews>
    <workbookView xWindow="-120" yWindow="-120" windowWidth="29040" windowHeight="17640" tabRatio="639" xr2:uid="{B5D62083-8B00-4307-935B-864944963F7D}"/>
  </bookViews>
  <sheets>
    <sheet name="data" sheetId="8" r:id="rId1"/>
    <sheet name="natjecanje" sheetId="1" r:id="rId2"/>
    <sheet name="natjecanje-staze" sheetId="5" r:id="rId3"/>
    <sheet name="natjecanje-kategorije" sheetId="15" r:id="rId4"/>
    <sheet name="registar-natjecatelji" sheetId="3" r:id="rId5"/>
    <sheet name="registar-klubovi" sheetId="4" r:id="rId6"/>
    <sheet name="registar-države" sheetId="14" r:id="rId7"/>
    <sheet name="registar-kategorije" sheetId="7" r:id="rId8"/>
    <sheet name="registar-uparivanje" sheetId="12" state="hidden" r:id="rId9"/>
    <sheet name="registar-status-rezultat" sheetId="13" state="hidden" r:id="rId10"/>
    <sheet name="import" sheetId="17" r:id="rId11"/>
    <sheet name="csv" sheetId="16"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mePrezime_id">data!$C$22</definedName>
    <definedName name="data_max_kategorijaAlias_id">data!$C$28</definedName>
    <definedName name="data_max_minuta">data!$C$34</definedName>
    <definedName name="data_max_natjecatelj_id">data!$C$24</definedName>
    <definedName name="data_max_osoba_id">data!$C$20</definedName>
    <definedName name="data_max_rezultat_id">data!$C$32</definedName>
    <definedName name="data_max_staza_id">data!$C$26</definedName>
    <definedName name="data_max_stazaKategorija_id">data!$C$30</definedName>
    <definedName name="data_trka_id">data!$C$6</definedName>
    <definedName name="data_trka_je_rangirana">data!$C$16</definedName>
    <definedName name="import_data">import!$D$12:$N$5006</definedName>
    <definedName name="import_datum_natjecanja">import!$D$6</definedName>
    <definedName name="import_dnevnik_id">import!$G$6</definedName>
    <definedName name="import_grana_id">import!$E$6</definedName>
    <definedName name="import_key">import!$B$12:$B$5006</definedName>
    <definedName name="import_max_osoba_id">import!$H$6</definedName>
    <definedName name="import_trka_je_rangirana">import!$F$6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regDrzava_id">'registar-države'!$D$13:$D$112</definedName>
    <definedName name="regDrzava_oznaka">'registar-države'!$F$13:$F$112</definedName>
    <definedName name="regKategorija_alias_id">'registar-kategorije'!$S$13:$S$62</definedName>
    <definedName name="regKategorija_alias_kategorijaId">'registar-kategorije'!$U$13:$U$62</definedName>
    <definedName name="regKategorija_alias_oznaka">'registar-kategorije'!$T$13:$T$62</definedName>
    <definedName name="regKategorija_id">'registar-kategorije'!$D$13:$D$62</definedName>
    <definedName name="regKategorija_oznaka">'registar-kategorije'!$E$13:$E$62</definedName>
    <definedName name="regKategorija_rbr">'registar-kategorije'!$M$13:$M$62</definedName>
    <definedName name="regKlub_alias_alias">'registar-klubovi'!$J$13:$J$112</definedName>
    <definedName name="regKlub_alias_id">'registar-klubovi'!$I$13:$I$112</definedName>
    <definedName name="regKlub_alias_klubId">'registar-klubovi'!$K$13:$K$112</definedName>
    <definedName name="regKlub_id">'registar-klubovi'!$D$13:$D$112</definedName>
    <definedName name="regKlub_naziv">'registar-klubovi'!$E$13:$E$112</definedName>
    <definedName name="regNatjecatelj_alias_alias">'registar-natjecatelji'!$S$13:$S$1512</definedName>
    <definedName name="regNatjecatelj_alias_id">'registar-natjecatelji'!$R$13:$R$1512</definedName>
    <definedName name="regNatjecatelj_alias_natjecateljId">'registar-natjecatelji'!$T$13:$T$1512</definedName>
    <definedName name="regNatjecatelj_id">'registar-natjecatelji'!$D$13:$D$1512</definedName>
    <definedName name="regNatjecatelj_ime">'registar-natjecatelji'!$E$13:$E$1512</definedName>
    <definedName name="regNatjecatelj_imePrezime">'registar-natjecatelji'!$N$13:$N$1512</definedName>
    <definedName name="regNatjecatelj_imePrezimeKlub">'registar-natjecatelji'!$L$13:$L$1512</definedName>
    <definedName name="regNatjecatelj_imePrezimeKlubKategorija">'registar-natjecatelji'!$J$13:$J$1512</definedName>
    <definedName name="regNatjecatelj_klub">'registar-natjecatelji'!$G$13:$G$1512</definedName>
    <definedName name="regNatjecatelj_prezime">'registar-natjecatelji'!$F$13:$F$1512</definedName>
    <definedName name="regStatusRezultat_id">'registar-status-rezultat'!$B$10:$B$29</definedName>
    <definedName name="regStatusRezultat_oEvent">'registar-status-rezultat'!$E$10:$E$29</definedName>
    <definedName name="regUparivanje_id">'registar-uparivanje'!$B$10:$B$59</definedName>
    <definedName name="regUparivanje_oznaka">'registar-uparivanje'!$C$10:$C$59</definedName>
    <definedName name="trka_id">data!$C$8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0" i="8" l="1" a="1"/>
  <c r="C20" i="8" s="1"/>
  <c r="C18" i="8" a="1"/>
  <c r="C18" i="8" s="1"/>
  <c r="C16" i="8" a="1"/>
  <c r="C16" i="8" s="1"/>
  <c r="C14" i="8" a="1"/>
  <c r="C14" i="8" s="1"/>
  <c r="C12" i="8" a="1"/>
  <c r="C12" i="8" s="1"/>
  <c r="D2" i="17"/>
  <c r="P14" i="3" l="1"/>
  <c r="P15" i="3" s="1"/>
  <c r="P16" i="3" s="1"/>
  <c r="P17" i="3" s="1"/>
  <c r="P18" i="3" s="1"/>
  <c r="P19" i="3" s="1"/>
  <c r="P20" i="3" s="1"/>
  <c r="P21" i="3" s="1"/>
  <c r="P22" i="3" s="1"/>
  <c r="P23" i="3" s="1"/>
  <c r="P24" i="3" s="1"/>
  <c r="P25" i="3" s="1"/>
  <c r="P26" i="3" s="1"/>
  <c r="P27" i="3" s="1"/>
  <c r="P28" i="3" s="1"/>
  <c r="P29" i="3" s="1"/>
  <c r="P30" i="3" s="1"/>
  <c r="P31" i="3" s="1"/>
  <c r="P32" i="3" s="1"/>
  <c r="P33" i="3" s="1"/>
  <c r="P34" i="3" s="1"/>
  <c r="P35" i="3" s="1"/>
  <c r="P36" i="3" s="1"/>
  <c r="P37" i="3" s="1"/>
  <c r="P38" i="3" s="1"/>
  <c r="P39" i="3" s="1"/>
  <c r="P40" i="3" s="1"/>
  <c r="P41" i="3" s="1"/>
  <c r="P42" i="3" s="1"/>
  <c r="P43" i="3" s="1"/>
  <c r="P44" i="3" s="1"/>
  <c r="P45" i="3" s="1"/>
  <c r="P46" i="3" s="1"/>
  <c r="P47" i="3" s="1"/>
  <c r="P48" i="3" s="1"/>
  <c r="P49" i="3" s="1"/>
  <c r="P50" i="3" s="1"/>
  <c r="P51" i="3" s="1"/>
  <c r="P52" i="3" s="1"/>
  <c r="P53" i="3" s="1"/>
  <c r="P54" i="3" s="1"/>
  <c r="P55" i="3" s="1"/>
  <c r="P56" i="3" s="1"/>
  <c r="P57" i="3" s="1"/>
  <c r="P58" i="3" s="1"/>
  <c r="P59" i="3" s="1"/>
  <c r="P60" i="3" s="1"/>
  <c r="P61" i="3" s="1"/>
  <c r="P62" i="3" s="1"/>
  <c r="P63" i="3" s="1"/>
  <c r="P64" i="3" s="1"/>
  <c r="P65" i="3" s="1"/>
  <c r="P66" i="3" s="1"/>
  <c r="P67" i="3" s="1"/>
  <c r="P68" i="3" s="1"/>
  <c r="P69" i="3" s="1"/>
  <c r="P70" i="3" s="1"/>
  <c r="P71" i="3" s="1"/>
  <c r="P72" i="3" s="1"/>
  <c r="P73" i="3" s="1"/>
  <c r="P74" i="3" s="1"/>
  <c r="P75" i="3" s="1"/>
  <c r="P76" i="3" s="1"/>
  <c r="P77" i="3" s="1"/>
  <c r="P78" i="3" s="1"/>
  <c r="P79" i="3" s="1"/>
  <c r="P80" i="3" s="1"/>
  <c r="P81" i="3" s="1"/>
  <c r="P82" i="3" s="1"/>
  <c r="P83" i="3" s="1"/>
  <c r="P84" i="3" s="1"/>
  <c r="P85" i="3" s="1"/>
  <c r="P86" i="3" s="1"/>
  <c r="P87" i="3" s="1"/>
  <c r="P88" i="3" s="1"/>
  <c r="P89" i="3" s="1"/>
  <c r="P90" i="3" s="1"/>
  <c r="P91" i="3" s="1"/>
  <c r="P92" i="3" s="1"/>
  <c r="P93" i="3" s="1"/>
  <c r="P94" i="3" s="1"/>
  <c r="P95" i="3" s="1"/>
  <c r="P96" i="3" s="1"/>
  <c r="P97" i="3" s="1"/>
  <c r="P98" i="3" s="1"/>
  <c r="P99" i="3" s="1"/>
  <c r="P100" i="3" s="1"/>
  <c r="P101" i="3" s="1"/>
  <c r="P102" i="3" s="1"/>
  <c r="P103" i="3" s="1"/>
  <c r="P104" i="3" s="1"/>
  <c r="P105" i="3" s="1"/>
  <c r="P106" i="3" s="1"/>
  <c r="P107" i="3" s="1"/>
  <c r="P108" i="3" s="1"/>
  <c r="P109" i="3" s="1"/>
  <c r="P110" i="3" s="1"/>
  <c r="P111" i="3" s="1"/>
  <c r="P112" i="3" s="1"/>
  <c r="P113" i="3" s="1"/>
  <c r="P114" i="3" s="1"/>
  <c r="P115" i="3" s="1"/>
  <c r="P116" i="3" s="1"/>
  <c r="P117" i="3" s="1"/>
  <c r="P118" i="3" s="1"/>
  <c r="P119" i="3" s="1"/>
  <c r="P120" i="3" s="1"/>
  <c r="P121" i="3" s="1"/>
  <c r="P122" i="3" s="1"/>
  <c r="P123" i="3" s="1"/>
  <c r="P124" i="3" s="1"/>
  <c r="P125" i="3" s="1"/>
  <c r="P126" i="3" s="1"/>
  <c r="P127" i="3" s="1"/>
  <c r="P128" i="3" s="1"/>
  <c r="P129" i="3" s="1"/>
  <c r="P130" i="3" s="1"/>
  <c r="P131" i="3" s="1"/>
  <c r="P132" i="3" s="1"/>
  <c r="P133" i="3" s="1"/>
  <c r="P134" i="3" s="1"/>
  <c r="P135" i="3" s="1"/>
  <c r="P136" i="3" s="1"/>
  <c r="P137" i="3" s="1"/>
  <c r="P138" i="3" s="1"/>
  <c r="P139" i="3" s="1"/>
  <c r="P140" i="3" s="1"/>
  <c r="P141" i="3" s="1"/>
  <c r="P142" i="3" s="1"/>
  <c r="P143" i="3" s="1"/>
  <c r="P144" i="3" s="1"/>
  <c r="P145" i="3" s="1"/>
  <c r="P146" i="3" s="1"/>
  <c r="P147" i="3" s="1"/>
  <c r="P148" i="3" s="1"/>
  <c r="P149" i="3" s="1"/>
  <c r="P150" i="3" s="1"/>
  <c r="P151" i="3" s="1"/>
  <c r="P152" i="3" s="1"/>
  <c r="P153" i="3" s="1"/>
  <c r="P154" i="3" s="1"/>
  <c r="P155" i="3" s="1"/>
  <c r="P156" i="3" s="1"/>
  <c r="P157" i="3" s="1"/>
  <c r="P158" i="3" s="1"/>
  <c r="P159" i="3" s="1"/>
  <c r="P160" i="3" s="1"/>
  <c r="P161" i="3" s="1"/>
  <c r="P162" i="3" s="1"/>
  <c r="P163" i="3" s="1"/>
  <c r="P164" i="3" s="1"/>
  <c r="P165" i="3" s="1"/>
  <c r="P166" i="3" s="1"/>
  <c r="P167" i="3" s="1"/>
  <c r="P168" i="3" s="1"/>
  <c r="P169" i="3" s="1"/>
  <c r="P170" i="3" s="1"/>
  <c r="P171" i="3" s="1"/>
  <c r="P172" i="3" s="1"/>
  <c r="P173" i="3" s="1"/>
  <c r="P174" i="3" s="1"/>
  <c r="P175" i="3" s="1"/>
  <c r="P176" i="3" s="1"/>
  <c r="P177" i="3" s="1"/>
  <c r="P178" i="3" s="1"/>
  <c r="P179" i="3" s="1"/>
  <c r="P180" i="3" s="1"/>
  <c r="P181" i="3" s="1"/>
  <c r="P182" i="3" s="1"/>
  <c r="P183" i="3" s="1"/>
  <c r="P184" i="3" s="1"/>
  <c r="P185" i="3" s="1"/>
  <c r="P186" i="3" s="1"/>
  <c r="P187" i="3" s="1"/>
  <c r="P188" i="3" s="1"/>
  <c r="P189" i="3" s="1"/>
  <c r="P190" i="3" s="1"/>
  <c r="P191" i="3" s="1"/>
  <c r="P192" i="3" s="1"/>
  <c r="P193" i="3" s="1"/>
  <c r="P194" i="3" s="1"/>
  <c r="P195" i="3" s="1"/>
  <c r="P196" i="3" s="1"/>
  <c r="P197" i="3" s="1"/>
  <c r="P198" i="3" s="1"/>
  <c r="P199" i="3" s="1"/>
  <c r="P200" i="3" s="1"/>
  <c r="P201" i="3" s="1"/>
  <c r="P202" i="3" s="1"/>
  <c r="P203" i="3" s="1"/>
  <c r="P204" i="3" s="1"/>
  <c r="P205" i="3" s="1"/>
  <c r="P206" i="3" s="1"/>
  <c r="P207" i="3" s="1"/>
  <c r="P208" i="3" s="1"/>
  <c r="P209" i="3" s="1"/>
  <c r="P210" i="3" s="1"/>
  <c r="P211" i="3" s="1"/>
  <c r="P212" i="3" s="1"/>
  <c r="P213" i="3" s="1"/>
  <c r="P214" i="3" s="1"/>
  <c r="P215" i="3" s="1"/>
  <c r="P216" i="3" s="1"/>
  <c r="P217" i="3" s="1"/>
  <c r="P218" i="3" s="1"/>
  <c r="P219" i="3" s="1"/>
  <c r="P220" i="3" s="1"/>
  <c r="P221" i="3" s="1"/>
  <c r="P222" i="3" s="1"/>
  <c r="P223" i="3" s="1"/>
  <c r="P224" i="3" s="1"/>
  <c r="P225" i="3" s="1"/>
  <c r="P226" i="3" s="1"/>
  <c r="P227" i="3" s="1"/>
  <c r="P228" i="3" s="1"/>
  <c r="P229" i="3" s="1"/>
  <c r="P230" i="3" s="1"/>
  <c r="P231" i="3" s="1"/>
  <c r="P232" i="3" s="1"/>
  <c r="P233" i="3" s="1"/>
  <c r="P234" i="3" s="1"/>
  <c r="P235" i="3" s="1"/>
  <c r="P236" i="3" s="1"/>
  <c r="P237" i="3" s="1"/>
  <c r="P238" i="3" s="1"/>
  <c r="P239" i="3" s="1"/>
  <c r="P240" i="3" s="1"/>
  <c r="P241" i="3" s="1"/>
  <c r="P242" i="3" s="1"/>
  <c r="P243" i="3" s="1"/>
  <c r="P244" i="3" s="1"/>
  <c r="P245" i="3" s="1"/>
  <c r="P246" i="3" s="1"/>
  <c r="P247" i="3" s="1"/>
  <c r="P248" i="3" s="1"/>
  <c r="P249" i="3" s="1"/>
  <c r="P250" i="3" s="1"/>
  <c r="P251" i="3" s="1"/>
  <c r="P252" i="3" s="1"/>
  <c r="P253" i="3" s="1"/>
  <c r="P254" i="3" s="1"/>
  <c r="P255" i="3" s="1"/>
  <c r="P256" i="3" s="1"/>
  <c r="P257" i="3" s="1"/>
  <c r="P258" i="3" s="1"/>
  <c r="P259" i="3" s="1"/>
  <c r="P260" i="3" s="1"/>
  <c r="P261" i="3" s="1"/>
  <c r="P262" i="3" s="1"/>
  <c r="P263" i="3" s="1"/>
  <c r="P264" i="3" s="1"/>
  <c r="P265" i="3" s="1"/>
  <c r="P266" i="3" s="1"/>
  <c r="P267" i="3" s="1"/>
  <c r="P268" i="3" s="1"/>
  <c r="P269" i="3" s="1"/>
  <c r="P270" i="3" s="1"/>
  <c r="P271" i="3" s="1"/>
  <c r="P272" i="3" s="1"/>
  <c r="P273" i="3" s="1"/>
  <c r="P274" i="3" s="1"/>
  <c r="P275" i="3" s="1"/>
  <c r="P276" i="3" s="1"/>
  <c r="P277" i="3" s="1"/>
  <c r="P278" i="3" s="1"/>
  <c r="P279" i="3" s="1"/>
  <c r="P280" i="3" s="1"/>
  <c r="P281" i="3" s="1"/>
  <c r="P282" i="3" s="1"/>
  <c r="P283" i="3" s="1"/>
  <c r="P284" i="3" s="1"/>
  <c r="P285" i="3" s="1"/>
  <c r="P286" i="3" s="1"/>
  <c r="P287" i="3" s="1"/>
  <c r="P288" i="3" s="1"/>
  <c r="P289" i="3" s="1"/>
  <c r="P290" i="3" s="1"/>
  <c r="P291" i="3" s="1"/>
  <c r="P292" i="3" s="1"/>
  <c r="P293" i="3" s="1"/>
  <c r="P294" i="3" s="1"/>
  <c r="P295" i="3" s="1"/>
  <c r="P296" i="3" s="1"/>
  <c r="P297" i="3" s="1"/>
  <c r="P298" i="3" s="1"/>
  <c r="P299" i="3" s="1"/>
  <c r="P300" i="3" s="1"/>
  <c r="P301" i="3" s="1"/>
  <c r="P302" i="3" s="1"/>
  <c r="P303" i="3" s="1"/>
  <c r="P304" i="3" s="1"/>
  <c r="P305" i="3" s="1"/>
  <c r="P306" i="3" s="1"/>
  <c r="P307" i="3" s="1"/>
  <c r="P308" i="3" s="1"/>
  <c r="P309" i="3" s="1"/>
  <c r="P310" i="3" s="1"/>
  <c r="P311" i="3" s="1"/>
  <c r="P312" i="3" s="1"/>
  <c r="P313" i="3" s="1"/>
  <c r="P314" i="3" s="1"/>
  <c r="P315" i="3" s="1"/>
  <c r="P316" i="3" s="1"/>
  <c r="P317" i="3" s="1"/>
  <c r="P318" i="3" s="1"/>
  <c r="P319" i="3" s="1"/>
  <c r="P320" i="3" s="1"/>
  <c r="P321" i="3" s="1"/>
  <c r="P322" i="3" s="1"/>
  <c r="P323" i="3" s="1"/>
  <c r="P324" i="3" s="1"/>
  <c r="P325" i="3" s="1"/>
  <c r="P326" i="3" s="1"/>
  <c r="P327" i="3" s="1"/>
  <c r="P328" i="3" s="1"/>
  <c r="P329" i="3" s="1"/>
  <c r="P330" i="3" s="1"/>
  <c r="P331" i="3" s="1"/>
  <c r="P332" i="3" s="1"/>
  <c r="P333" i="3" s="1"/>
  <c r="P334" i="3" s="1"/>
  <c r="P335" i="3" s="1"/>
  <c r="P336" i="3" s="1"/>
  <c r="P337" i="3" s="1"/>
  <c r="P338" i="3" s="1"/>
  <c r="P339" i="3" s="1"/>
  <c r="P340" i="3" s="1"/>
  <c r="P341" i="3" s="1"/>
  <c r="P342" i="3" s="1"/>
  <c r="P343" i="3" s="1"/>
  <c r="P344" i="3" s="1"/>
  <c r="P345" i="3" s="1"/>
  <c r="P346" i="3" s="1"/>
  <c r="P347" i="3" s="1"/>
  <c r="P348" i="3" s="1"/>
  <c r="P349" i="3" s="1"/>
  <c r="P350" i="3" s="1"/>
  <c r="P351" i="3" s="1"/>
  <c r="P352" i="3" s="1"/>
  <c r="P353" i="3" s="1"/>
  <c r="P354" i="3" s="1"/>
  <c r="P355" i="3" s="1"/>
  <c r="P356" i="3" s="1"/>
  <c r="P357" i="3" s="1"/>
  <c r="P358" i="3" s="1"/>
  <c r="P359" i="3" s="1"/>
  <c r="P360" i="3" s="1"/>
  <c r="P361" i="3" s="1"/>
  <c r="P362" i="3" s="1"/>
  <c r="P363" i="3" s="1"/>
  <c r="P364" i="3" s="1"/>
  <c r="P365" i="3" s="1"/>
  <c r="P366" i="3" s="1"/>
  <c r="P367" i="3" s="1"/>
  <c r="P368" i="3" s="1"/>
  <c r="P369" i="3" s="1"/>
  <c r="P370" i="3" s="1"/>
  <c r="P371" i="3" s="1"/>
  <c r="P372" i="3" s="1"/>
  <c r="P373" i="3" s="1"/>
  <c r="P374" i="3" s="1"/>
  <c r="P375" i="3" s="1"/>
  <c r="P376" i="3" s="1"/>
  <c r="P377" i="3" s="1"/>
  <c r="P378" i="3" s="1"/>
  <c r="P379" i="3" s="1"/>
  <c r="P380" i="3" s="1"/>
  <c r="P381" i="3" s="1"/>
  <c r="P382" i="3" s="1"/>
  <c r="P383" i="3" s="1"/>
  <c r="P384" i="3" s="1"/>
  <c r="P385" i="3" s="1"/>
  <c r="P386" i="3" s="1"/>
  <c r="P387" i="3" s="1"/>
  <c r="P388" i="3" s="1"/>
  <c r="P389" i="3" s="1"/>
  <c r="P390" i="3" s="1"/>
  <c r="P391" i="3" s="1"/>
  <c r="P392" i="3" s="1"/>
  <c r="P393" i="3" s="1"/>
  <c r="P394" i="3" s="1"/>
  <c r="P395" i="3" s="1"/>
  <c r="P396" i="3" s="1"/>
  <c r="P397" i="3" s="1"/>
  <c r="P398" i="3" s="1"/>
  <c r="P399" i="3" s="1"/>
  <c r="P400" i="3" s="1"/>
  <c r="P401" i="3" s="1"/>
  <c r="P402" i="3" s="1"/>
  <c r="P403" i="3" s="1"/>
  <c r="P404" i="3" s="1"/>
  <c r="P405" i="3" s="1"/>
  <c r="P406" i="3" s="1"/>
  <c r="P407" i="3" s="1"/>
  <c r="P408" i="3" s="1"/>
  <c r="P409" i="3" s="1"/>
  <c r="P410" i="3" s="1"/>
  <c r="P411" i="3" s="1"/>
  <c r="P412" i="3" s="1"/>
  <c r="P413" i="3" s="1"/>
  <c r="P414" i="3" s="1"/>
  <c r="P415" i="3" s="1"/>
  <c r="P416" i="3" s="1"/>
  <c r="P417" i="3" s="1"/>
  <c r="P418" i="3" s="1"/>
  <c r="P419" i="3" s="1"/>
  <c r="P420" i="3" s="1"/>
  <c r="P421" i="3" s="1"/>
  <c r="P422" i="3" s="1"/>
  <c r="P423" i="3" s="1"/>
  <c r="P424" i="3" s="1"/>
  <c r="P425" i="3" s="1"/>
  <c r="P426" i="3" s="1"/>
  <c r="P427" i="3" s="1"/>
  <c r="P428" i="3" s="1"/>
  <c r="P429" i="3" s="1"/>
  <c r="P430" i="3" s="1"/>
  <c r="P431" i="3" s="1"/>
  <c r="P432" i="3" s="1"/>
  <c r="P433" i="3" s="1"/>
  <c r="P434" i="3" s="1"/>
  <c r="P435" i="3" s="1"/>
  <c r="P436" i="3" s="1"/>
  <c r="P437" i="3" s="1"/>
  <c r="P438" i="3" s="1"/>
  <c r="P439" i="3" s="1"/>
  <c r="P440" i="3" s="1"/>
  <c r="P441" i="3" s="1"/>
  <c r="P442" i="3" s="1"/>
  <c r="P443" i="3" s="1"/>
  <c r="P444" i="3" s="1"/>
  <c r="P445" i="3" s="1"/>
  <c r="P446" i="3" s="1"/>
  <c r="P447" i="3" s="1"/>
  <c r="P448" i="3" s="1"/>
  <c r="P449" i="3" s="1"/>
  <c r="P450" i="3" s="1"/>
  <c r="P451" i="3" s="1"/>
  <c r="P452" i="3" s="1"/>
  <c r="P453" i="3" s="1"/>
  <c r="P454" i="3" s="1"/>
  <c r="P455" i="3" s="1"/>
  <c r="P456" i="3" s="1"/>
  <c r="P457" i="3" s="1"/>
  <c r="P458" i="3" s="1"/>
  <c r="P459" i="3" s="1"/>
  <c r="P460" i="3" s="1"/>
  <c r="P461" i="3" s="1"/>
  <c r="P462" i="3" s="1"/>
  <c r="P463" i="3" s="1"/>
  <c r="P464" i="3" s="1"/>
  <c r="P465" i="3" s="1"/>
  <c r="P466" i="3" s="1"/>
  <c r="P467" i="3" s="1"/>
  <c r="P468" i="3" s="1"/>
  <c r="P469" i="3" s="1"/>
  <c r="P470" i="3" s="1"/>
  <c r="P471" i="3" s="1"/>
  <c r="P472" i="3" s="1"/>
  <c r="P473" i="3" s="1"/>
  <c r="P474" i="3" s="1"/>
  <c r="P475" i="3" s="1"/>
  <c r="P476" i="3" s="1"/>
  <c r="P477" i="3" s="1"/>
  <c r="P478" i="3" s="1"/>
  <c r="P479" i="3" s="1"/>
  <c r="P480" i="3" s="1"/>
  <c r="P481" i="3" s="1"/>
  <c r="P482" i="3" s="1"/>
  <c r="P483" i="3" s="1"/>
  <c r="P484" i="3" s="1"/>
  <c r="P485" i="3" s="1"/>
  <c r="P486" i="3" s="1"/>
  <c r="P487" i="3" s="1"/>
  <c r="P488" i="3" s="1"/>
  <c r="P489" i="3" s="1"/>
  <c r="P490" i="3" s="1"/>
  <c r="P491" i="3" s="1"/>
  <c r="P492" i="3" s="1"/>
  <c r="P493" i="3" s="1"/>
  <c r="P494" i="3" s="1"/>
  <c r="P495" i="3" s="1"/>
  <c r="P496" i="3" s="1"/>
  <c r="P497" i="3" s="1"/>
  <c r="P498" i="3" s="1"/>
  <c r="P499" i="3" s="1"/>
  <c r="P500" i="3" s="1"/>
  <c r="P501" i="3" s="1"/>
  <c r="P502" i="3" s="1"/>
  <c r="P503" i="3" s="1"/>
  <c r="P504" i="3" s="1"/>
  <c r="P505" i="3" s="1"/>
  <c r="P506" i="3" s="1"/>
  <c r="P507" i="3" s="1"/>
  <c r="P508" i="3" s="1"/>
  <c r="P509" i="3" s="1"/>
  <c r="P510" i="3" s="1"/>
  <c r="P511" i="3" s="1"/>
  <c r="P512" i="3" s="1"/>
  <c r="P513" i="3" s="1"/>
  <c r="P514" i="3" s="1"/>
  <c r="P515" i="3" s="1"/>
  <c r="P516" i="3" s="1"/>
  <c r="P517" i="3" s="1"/>
  <c r="P518" i="3" s="1"/>
  <c r="P519" i="3" s="1"/>
  <c r="P520" i="3" s="1"/>
  <c r="P521" i="3" s="1"/>
  <c r="P522" i="3" s="1"/>
  <c r="P523" i="3" s="1"/>
  <c r="P524" i="3" s="1"/>
  <c r="P525" i="3" s="1"/>
  <c r="P526" i="3" s="1"/>
  <c r="P527" i="3" s="1"/>
  <c r="P528" i="3" s="1"/>
  <c r="P529" i="3" s="1"/>
  <c r="P530" i="3" s="1"/>
  <c r="P531" i="3" s="1"/>
  <c r="P532" i="3" s="1"/>
  <c r="P533" i="3" s="1"/>
  <c r="P534" i="3" s="1"/>
  <c r="P535" i="3" s="1"/>
  <c r="P536" i="3" s="1"/>
  <c r="P537" i="3" s="1"/>
  <c r="P538" i="3" s="1"/>
  <c r="P539" i="3" s="1"/>
  <c r="P540" i="3" s="1"/>
  <c r="P541" i="3" s="1"/>
  <c r="P542" i="3" s="1"/>
  <c r="P543" i="3" s="1"/>
  <c r="P544" i="3" s="1"/>
  <c r="P545" i="3" s="1"/>
  <c r="P546" i="3" s="1"/>
  <c r="P547" i="3" s="1"/>
  <c r="P548" i="3" s="1"/>
  <c r="P549" i="3" s="1"/>
  <c r="P550" i="3" s="1"/>
  <c r="P551" i="3" s="1"/>
  <c r="P552" i="3" s="1"/>
  <c r="P553" i="3" s="1"/>
  <c r="P554" i="3" s="1"/>
  <c r="P555" i="3" s="1"/>
  <c r="P556" i="3" s="1"/>
  <c r="P557" i="3" s="1"/>
  <c r="P558" i="3" s="1"/>
  <c r="P559" i="3" s="1"/>
  <c r="P560" i="3" s="1"/>
  <c r="P561" i="3" s="1"/>
  <c r="P562" i="3" s="1"/>
  <c r="P563" i="3" s="1"/>
  <c r="P564" i="3" s="1"/>
  <c r="P565" i="3" s="1"/>
  <c r="P566" i="3" s="1"/>
  <c r="P567" i="3" s="1"/>
  <c r="P568" i="3" s="1"/>
  <c r="P569" i="3" s="1"/>
  <c r="P570" i="3" s="1"/>
  <c r="P571" i="3" s="1"/>
  <c r="P572" i="3" s="1"/>
  <c r="P573" i="3" s="1"/>
  <c r="P574" i="3" s="1"/>
  <c r="P575" i="3" s="1"/>
  <c r="P576" i="3" s="1"/>
  <c r="P577" i="3" s="1"/>
  <c r="P578" i="3" s="1"/>
  <c r="P579" i="3" s="1"/>
  <c r="P580" i="3" s="1"/>
  <c r="P581" i="3" s="1"/>
  <c r="P582" i="3" s="1"/>
  <c r="P583" i="3" s="1"/>
  <c r="P584" i="3" s="1"/>
  <c r="P585" i="3" s="1"/>
  <c r="P586" i="3" s="1"/>
  <c r="P587" i="3" s="1"/>
  <c r="P588" i="3" s="1"/>
  <c r="P589" i="3" s="1"/>
  <c r="P590" i="3" s="1"/>
  <c r="P591" i="3" s="1"/>
  <c r="P592" i="3" s="1"/>
  <c r="P593" i="3" s="1"/>
  <c r="P594" i="3" s="1"/>
  <c r="P595" i="3" s="1"/>
  <c r="P596" i="3" s="1"/>
  <c r="P597" i="3" s="1"/>
  <c r="P598" i="3" s="1"/>
  <c r="P599" i="3" s="1"/>
  <c r="P600" i="3" s="1"/>
  <c r="P601" i="3" s="1"/>
  <c r="P602" i="3" s="1"/>
  <c r="P603" i="3" s="1"/>
  <c r="P604" i="3" s="1"/>
  <c r="P605" i="3" s="1"/>
  <c r="P606" i="3" s="1"/>
  <c r="P607" i="3" s="1"/>
  <c r="P608" i="3" s="1"/>
  <c r="P609" i="3" s="1"/>
  <c r="P610" i="3" s="1"/>
  <c r="P611" i="3" s="1"/>
  <c r="P612" i="3" s="1"/>
  <c r="P613" i="3" s="1"/>
  <c r="P614" i="3" s="1"/>
  <c r="P615" i="3" s="1"/>
  <c r="P616" i="3" s="1"/>
  <c r="P617" i="3" s="1"/>
  <c r="P618" i="3" s="1"/>
  <c r="P619" i="3" s="1"/>
  <c r="P620" i="3" s="1"/>
  <c r="P621" i="3" s="1"/>
  <c r="P622" i="3" s="1"/>
  <c r="P623" i="3" s="1"/>
  <c r="P624" i="3" s="1"/>
  <c r="P625" i="3" s="1"/>
  <c r="P626" i="3" s="1"/>
  <c r="P627" i="3" s="1"/>
  <c r="P628" i="3" s="1"/>
  <c r="P629" i="3" s="1"/>
  <c r="P630" i="3" s="1"/>
  <c r="P631" i="3" s="1"/>
  <c r="P632" i="3" s="1"/>
  <c r="P633" i="3" s="1"/>
  <c r="P634" i="3" s="1"/>
  <c r="P635" i="3" s="1"/>
  <c r="P636" i="3" s="1"/>
  <c r="P637" i="3" s="1"/>
  <c r="P638" i="3" s="1"/>
  <c r="P639" i="3" s="1"/>
  <c r="P640" i="3" s="1"/>
  <c r="P641" i="3" s="1"/>
  <c r="P642" i="3" s="1"/>
  <c r="P643" i="3" s="1"/>
  <c r="P644" i="3" s="1"/>
  <c r="P645" i="3" s="1"/>
  <c r="P646" i="3" s="1"/>
  <c r="P647" i="3" s="1"/>
  <c r="P648" i="3" s="1"/>
  <c r="P649" i="3" s="1"/>
  <c r="P650" i="3" s="1"/>
  <c r="P651" i="3" s="1"/>
  <c r="P652" i="3" s="1"/>
  <c r="P653" i="3" s="1"/>
  <c r="P654" i="3" s="1"/>
  <c r="P655" i="3" s="1"/>
  <c r="P656" i="3" s="1"/>
  <c r="P657" i="3" s="1"/>
  <c r="P658" i="3" s="1"/>
  <c r="P659" i="3" s="1"/>
  <c r="P660" i="3" s="1"/>
  <c r="P661" i="3" s="1"/>
  <c r="P662" i="3" s="1"/>
  <c r="P663" i="3" s="1"/>
  <c r="P664" i="3" s="1"/>
  <c r="P665" i="3" s="1"/>
  <c r="P666" i="3" s="1"/>
  <c r="P667" i="3" s="1"/>
  <c r="P668" i="3" s="1"/>
  <c r="P669" i="3" s="1"/>
  <c r="P670" i="3" s="1"/>
  <c r="P671" i="3" s="1"/>
  <c r="P672" i="3" s="1"/>
  <c r="P673" i="3" s="1"/>
  <c r="P674" i="3" s="1"/>
  <c r="P675" i="3" s="1"/>
  <c r="P676" i="3" s="1"/>
  <c r="P677" i="3" s="1"/>
  <c r="P678" i="3" s="1"/>
  <c r="P679" i="3" s="1"/>
  <c r="P680" i="3" s="1"/>
  <c r="P681" i="3" s="1"/>
  <c r="P682" i="3" s="1"/>
  <c r="P683" i="3" s="1"/>
  <c r="P684" i="3" s="1"/>
  <c r="P685" i="3" s="1"/>
  <c r="P686" i="3" s="1"/>
  <c r="P687" i="3" s="1"/>
  <c r="P688" i="3" s="1"/>
  <c r="P689" i="3" s="1"/>
  <c r="P690" i="3" s="1"/>
  <c r="P691" i="3" s="1"/>
  <c r="P692" i="3" s="1"/>
  <c r="P693" i="3" s="1"/>
  <c r="P694" i="3" s="1"/>
  <c r="P695" i="3" s="1"/>
  <c r="P696" i="3" s="1"/>
  <c r="P697" i="3" s="1"/>
  <c r="P698" i="3" s="1"/>
  <c r="P699" i="3" s="1"/>
  <c r="P700" i="3" s="1"/>
  <c r="P701" i="3" s="1"/>
  <c r="P702" i="3" s="1"/>
  <c r="P703" i="3" s="1"/>
  <c r="P704" i="3" s="1"/>
  <c r="P705" i="3" s="1"/>
  <c r="P706" i="3" s="1"/>
  <c r="P707" i="3" s="1"/>
  <c r="P708" i="3" s="1"/>
  <c r="P709" i="3" s="1"/>
  <c r="P710" i="3" s="1"/>
  <c r="P711" i="3" s="1"/>
  <c r="P712" i="3" s="1"/>
  <c r="P713" i="3" s="1"/>
  <c r="P714" i="3" s="1"/>
  <c r="P715" i="3" s="1"/>
  <c r="P716" i="3" s="1"/>
  <c r="P717" i="3" s="1"/>
  <c r="P718" i="3" s="1"/>
  <c r="P719" i="3" s="1"/>
  <c r="P720" i="3" s="1"/>
  <c r="P721" i="3" s="1"/>
  <c r="P722" i="3" s="1"/>
  <c r="P723" i="3" s="1"/>
  <c r="P724" i="3" s="1"/>
  <c r="P725" i="3" s="1"/>
  <c r="P726" i="3" s="1"/>
  <c r="P727" i="3" s="1"/>
  <c r="P728" i="3" s="1"/>
  <c r="P729" i="3" s="1"/>
  <c r="P730" i="3" s="1"/>
  <c r="P731" i="3" s="1"/>
  <c r="P732" i="3" s="1"/>
  <c r="P733" i="3" s="1"/>
  <c r="P734" i="3" s="1"/>
  <c r="P735" i="3" s="1"/>
  <c r="P736" i="3" s="1"/>
  <c r="P737" i="3" s="1"/>
  <c r="P738" i="3" s="1"/>
  <c r="P739" i="3" s="1"/>
  <c r="P740" i="3" s="1"/>
  <c r="P741" i="3" s="1"/>
  <c r="P742" i="3" s="1"/>
  <c r="P743" i="3" s="1"/>
  <c r="P744" i="3" s="1"/>
  <c r="P745" i="3" s="1"/>
  <c r="P746" i="3" s="1"/>
  <c r="P747" i="3" s="1"/>
  <c r="P748" i="3" s="1"/>
  <c r="P749" i="3" s="1"/>
  <c r="P750" i="3" s="1"/>
  <c r="P751" i="3" s="1"/>
  <c r="P752" i="3" s="1"/>
  <c r="P753" i="3" s="1"/>
  <c r="P754" i="3" s="1"/>
  <c r="P755" i="3" s="1"/>
  <c r="P756" i="3" s="1"/>
  <c r="P757" i="3" s="1"/>
  <c r="P758" i="3" s="1"/>
  <c r="P759" i="3" s="1"/>
  <c r="P760" i="3" s="1"/>
  <c r="P761" i="3" s="1"/>
  <c r="P762" i="3" s="1"/>
  <c r="P763" i="3" s="1"/>
  <c r="P764" i="3" s="1"/>
  <c r="P765" i="3" s="1"/>
  <c r="P766" i="3" s="1"/>
  <c r="P767" i="3" s="1"/>
  <c r="P768" i="3" s="1"/>
  <c r="P769" i="3" s="1"/>
  <c r="P770" i="3" s="1"/>
  <c r="P771" i="3" s="1"/>
  <c r="P772" i="3" s="1"/>
  <c r="P773" i="3" s="1"/>
  <c r="P774" i="3" s="1"/>
  <c r="P775" i="3" s="1"/>
  <c r="P776" i="3" s="1"/>
  <c r="P777" i="3" s="1"/>
  <c r="P778" i="3" s="1"/>
  <c r="P779" i="3" s="1"/>
  <c r="P780" i="3" s="1"/>
  <c r="P781" i="3" s="1"/>
  <c r="P782" i="3" s="1"/>
  <c r="P783" i="3" s="1"/>
  <c r="P784" i="3" s="1"/>
  <c r="P785" i="3" s="1"/>
  <c r="P786" i="3" s="1"/>
  <c r="P787" i="3" s="1"/>
  <c r="P788" i="3" s="1"/>
  <c r="P789" i="3" s="1"/>
  <c r="P790" i="3" s="1"/>
  <c r="P791" i="3" s="1"/>
  <c r="P792" i="3" s="1"/>
  <c r="P793" i="3" s="1"/>
  <c r="P794" i="3" s="1"/>
  <c r="P795" i="3" s="1"/>
  <c r="P796" i="3" s="1"/>
  <c r="P797" i="3" s="1"/>
  <c r="P798" i="3" s="1"/>
  <c r="P799" i="3" s="1"/>
  <c r="P800" i="3" s="1"/>
  <c r="P801" i="3" s="1"/>
  <c r="P802" i="3" s="1"/>
  <c r="P803" i="3" s="1"/>
  <c r="P804" i="3" s="1"/>
  <c r="P805" i="3" s="1"/>
  <c r="P806" i="3" s="1"/>
  <c r="P807" i="3" s="1"/>
  <c r="P808" i="3" s="1"/>
  <c r="P809" i="3" s="1"/>
  <c r="P810" i="3" s="1"/>
  <c r="P811" i="3" s="1"/>
  <c r="P812" i="3" s="1"/>
  <c r="P813" i="3" s="1"/>
  <c r="P814" i="3" s="1"/>
  <c r="P815" i="3" s="1"/>
  <c r="P816" i="3" s="1"/>
  <c r="P817" i="3" s="1"/>
  <c r="P818" i="3" s="1"/>
  <c r="P819" i="3" s="1"/>
  <c r="P820" i="3" s="1"/>
  <c r="P821" i="3" s="1"/>
  <c r="P822" i="3" s="1"/>
  <c r="P823" i="3" s="1"/>
  <c r="P824" i="3" s="1"/>
  <c r="P825" i="3" s="1"/>
  <c r="P826" i="3" s="1"/>
  <c r="P827" i="3" s="1"/>
  <c r="P828" i="3" s="1"/>
  <c r="P829" i="3" s="1"/>
  <c r="P830" i="3" s="1"/>
  <c r="P831" i="3" s="1"/>
  <c r="P832" i="3" s="1"/>
  <c r="P833" i="3" s="1"/>
  <c r="P834" i="3" s="1"/>
  <c r="P835" i="3" s="1"/>
  <c r="P836" i="3" s="1"/>
  <c r="P837" i="3" s="1"/>
  <c r="P838" i="3" s="1"/>
  <c r="P839" i="3" s="1"/>
  <c r="P840" i="3" s="1"/>
  <c r="P841" i="3" s="1"/>
  <c r="P842" i="3" s="1"/>
  <c r="P843" i="3" s="1"/>
  <c r="P844" i="3" s="1"/>
  <c r="P845" i="3" s="1"/>
  <c r="P846" i="3" s="1"/>
  <c r="P847" i="3" s="1"/>
  <c r="P848" i="3" s="1"/>
  <c r="P849" i="3" s="1"/>
  <c r="P850" i="3" s="1"/>
  <c r="P851" i="3" s="1"/>
  <c r="P852" i="3" s="1"/>
  <c r="P853" i="3" s="1"/>
  <c r="P854" i="3" s="1"/>
  <c r="P855" i="3" s="1"/>
  <c r="P856" i="3" s="1"/>
  <c r="P857" i="3" s="1"/>
  <c r="P858" i="3" s="1"/>
  <c r="P859" i="3" s="1"/>
  <c r="P860" i="3" s="1"/>
  <c r="P861" i="3" s="1"/>
  <c r="P862" i="3" s="1"/>
  <c r="P863" i="3" s="1"/>
  <c r="P864" i="3" s="1"/>
  <c r="P865" i="3" s="1"/>
  <c r="P866" i="3" s="1"/>
  <c r="P867" i="3" s="1"/>
  <c r="P868" i="3" s="1"/>
  <c r="P869" i="3" s="1"/>
  <c r="P870" i="3" s="1"/>
  <c r="P871" i="3" s="1"/>
  <c r="P872" i="3" s="1"/>
  <c r="P873" i="3" s="1"/>
  <c r="P874" i="3" s="1"/>
  <c r="P875" i="3" s="1"/>
  <c r="P876" i="3" s="1"/>
  <c r="P877" i="3" s="1"/>
  <c r="P878" i="3" s="1"/>
  <c r="P879" i="3" s="1"/>
  <c r="P880" i="3" s="1"/>
  <c r="P881" i="3" s="1"/>
  <c r="P882" i="3" s="1"/>
  <c r="P883" i="3" s="1"/>
  <c r="P884" i="3" s="1"/>
  <c r="P885" i="3" s="1"/>
  <c r="P886" i="3" s="1"/>
  <c r="P887" i="3" s="1"/>
  <c r="P888" i="3" s="1"/>
  <c r="P889" i="3" s="1"/>
  <c r="P890" i="3" s="1"/>
  <c r="P891" i="3" s="1"/>
  <c r="P892" i="3" s="1"/>
  <c r="P893" i="3" s="1"/>
  <c r="P894" i="3" s="1"/>
  <c r="P895" i="3" s="1"/>
  <c r="P896" i="3" s="1"/>
  <c r="P897" i="3" s="1"/>
  <c r="P898" i="3" s="1"/>
  <c r="P899" i="3" s="1"/>
  <c r="P900" i="3" s="1"/>
  <c r="P901" i="3" s="1"/>
  <c r="P902" i="3" s="1"/>
  <c r="P903" i="3" s="1"/>
  <c r="P904" i="3" s="1"/>
  <c r="P905" i="3" s="1"/>
  <c r="P906" i="3" s="1"/>
  <c r="P907" i="3" s="1"/>
  <c r="P908" i="3" s="1"/>
  <c r="P909" i="3" s="1"/>
  <c r="P910" i="3" s="1"/>
  <c r="P911" i="3" s="1"/>
  <c r="P912" i="3" s="1"/>
  <c r="P913" i="3" s="1"/>
  <c r="P914" i="3" s="1"/>
  <c r="P915" i="3" s="1"/>
  <c r="P916" i="3" s="1"/>
  <c r="P917" i="3" s="1"/>
  <c r="P918" i="3" s="1"/>
  <c r="P919" i="3" s="1"/>
  <c r="P920" i="3" s="1"/>
  <c r="P921" i="3" s="1"/>
  <c r="P922" i="3" s="1"/>
  <c r="P923" i="3" s="1"/>
  <c r="P924" i="3" s="1"/>
  <c r="P925" i="3" s="1"/>
  <c r="P926" i="3" s="1"/>
  <c r="P927" i="3" s="1"/>
  <c r="P928" i="3" s="1"/>
  <c r="P929" i="3" s="1"/>
  <c r="P930" i="3" s="1"/>
  <c r="P931" i="3" s="1"/>
  <c r="P932" i="3" s="1"/>
  <c r="P933" i="3" s="1"/>
  <c r="P934" i="3" s="1"/>
  <c r="P935" i="3" s="1"/>
  <c r="P936" i="3" s="1"/>
  <c r="P937" i="3" s="1"/>
  <c r="P938" i="3" s="1"/>
  <c r="P939" i="3" s="1"/>
  <c r="P940" i="3" s="1"/>
  <c r="P941" i="3" s="1"/>
  <c r="P942" i="3" s="1"/>
  <c r="P943" i="3" s="1"/>
  <c r="P944" i="3" s="1"/>
  <c r="P945" i="3" s="1"/>
  <c r="P946" i="3" s="1"/>
  <c r="P947" i="3" s="1"/>
  <c r="P948" i="3" s="1"/>
  <c r="P949" i="3" s="1"/>
  <c r="P950" i="3" s="1"/>
  <c r="P951" i="3" s="1"/>
  <c r="P952" i="3" s="1"/>
  <c r="P953" i="3" s="1"/>
  <c r="P954" i="3" s="1"/>
  <c r="P955" i="3" s="1"/>
  <c r="P956" i="3" s="1"/>
  <c r="P957" i="3" s="1"/>
  <c r="P958" i="3" s="1"/>
  <c r="P959" i="3" s="1"/>
  <c r="P960" i="3" s="1"/>
  <c r="P961" i="3" s="1"/>
  <c r="P962" i="3" s="1"/>
  <c r="P963" i="3" s="1"/>
  <c r="P964" i="3" s="1"/>
  <c r="P965" i="3" s="1"/>
  <c r="P966" i="3" s="1"/>
  <c r="P967" i="3" s="1"/>
  <c r="P968" i="3" s="1"/>
  <c r="P969" i="3" s="1"/>
  <c r="P970" i="3" s="1"/>
  <c r="P971" i="3" s="1"/>
  <c r="P972" i="3" s="1"/>
  <c r="P973" i="3" s="1"/>
  <c r="P974" i="3" s="1"/>
  <c r="P975" i="3" s="1"/>
  <c r="P976" i="3" s="1"/>
  <c r="P977" i="3" s="1"/>
  <c r="P978" i="3" s="1"/>
  <c r="P979" i="3" s="1"/>
  <c r="P980" i="3" s="1"/>
  <c r="P981" i="3" s="1"/>
  <c r="P982" i="3" s="1"/>
  <c r="P983" i="3" s="1"/>
  <c r="P984" i="3" s="1"/>
  <c r="P985" i="3" s="1"/>
  <c r="P986" i="3" s="1"/>
  <c r="P987" i="3" s="1"/>
  <c r="P988" i="3" s="1"/>
  <c r="P989" i="3" s="1"/>
  <c r="P990" i="3" s="1"/>
  <c r="P991" i="3" s="1"/>
  <c r="P992" i="3" s="1"/>
  <c r="P993" i="3" s="1"/>
  <c r="P994" i="3" s="1"/>
  <c r="P995" i="3" s="1"/>
  <c r="P996" i="3" s="1"/>
  <c r="P997" i="3" s="1"/>
  <c r="P998" i="3" s="1"/>
  <c r="P999" i="3" s="1"/>
  <c r="P1000" i="3" s="1"/>
  <c r="P1001" i="3" s="1"/>
  <c r="P1002" i="3" s="1"/>
  <c r="P1003" i="3" s="1"/>
  <c r="P1004" i="3" s="1"/>
  <c r="P1005" i="3" s="1"/>
  <c r="P1006" i="3" s="1"/>
  <c r="P1007" i="3" s="1"/>
  <c r="P1008" i="3" s="1"/>
  <c r="P1009" i="3" s="1"/>
  <c r="P1010" i="3" s="1"/>
  <c r="P1011" i="3" s="1"/>
  <c r="P1012" i="3" s="1"/>
  <c r="P1013" i="3" s="1"/>
  <c r="P1014" i="3" s="1"/>
  <c r="P1015" i="3" s="1"/>
  <c r="P1016" i="3" s="1"/>
  <c r="P1017" i="3" s="1"/>
  <c r="P1018" i="3" s="1"/>
  <c r="P1019" i="3" s="1"/>
  <c r="P1020" i="3" s="1"/>
  <c r="P1021" i="3" s="1"/>
  <c r="P1022" i="3" s="1"/>
  <c r="P1023" i="3" s="1"/>
  <c r="P1024" i="3" s="1"/>
  <c r="P1025" i="3" s="1"/>
  <c r="P1026" i="3" s="1"/>
  <c r="P1027" i="3" s="1"/>
  <c r="P1028" i="3" s="1"/>
  <c r="P1029" i="3" s="1"/>
  <c r="P1030" i="3" s="1"/>
  <c r="P1031" i="3" s="1"/>
  <c r="P1032" i="3" s="1"/>
  <c r="P1033" i="3" s="1"/>
  <c r="P1034" i="3" s="1"/>
  <c r="P1035" i="3" s="1"/>
  <c r="P1036" i="3" s="1"/>
  <c r="P1037" i="3" s="1"/>
  <c r="P1038" i="3" s="1"/>
  <c r="P1039" i="3" s="1"/>
  <c r="P1040" i="3" s="1"/>
  <c r="P1041" i="3" s="1"/>
  <c r="P1042" i="3" s="1"/>
  <c r="P1043" i="3" s="1"/>
  <c r="P1044" i="3" s="1"/>
  <c r="P1045" i="3" s="1"/>
  <c r="P1046" i="3" s="1"/>
  <c r="P1047" i="3" s="1"/>
  <c r="P1048" i="3" s="1"/>
  <c r="P1049" i="3" s="1"/>
  <c r="P1050" i="3" s="1"/>
  <c r="P1051" i="3" s="1"/>
  <c r="P1052" i="3" s="1"/>
  <c r="P1053" i="3" s="1"/>
  <c r="P1054" i="3" s="1"/>
  <c r="P1055" i="3" s="1"/>
  <c r="P1056" i="3" s="1"/>
  <c r="P1057" i="3" s="1"/>
  <c r="P1058" i="3" s="1"/>
  <c r="P1059" i="3" s="1"/>
  <c r="P1060" i="3" s="1"/>
  <c r="P1061" i="3" s="1"/>
  <c r="P1062" i="3" s="1"/>
  <c r="P1063" i="3" s="1"/>
  <c r="P1064" i="3" s="1"/>
  <c r="P1065" i="3" s="1"/>
  <c r="P1066" i="3" s="1"/>
  <c r="P1067" i="3" s="1"/>
  <c r="P1068" i="3" s="1"/>
  <c r="P1069" i="3" s="1"/>
  <c r="P1070" i="3" s="1"/>
  <c r="P1071" i="3" s="1"/>
  <c r="P1072" i="3" s="1"/>
  <c r="P1073" i="3" s="1"/>
  <c r="P1074" i="3" s="1"/>
  <c r="P1075" i="3" s="1"/>
  <c r="P1076" i="3" s="1"/>
  <c r="P1077" i="3" s="1"/>
  <c r="P1078" i="3" s="1"/>
  <c r="P1079" i="3" s="1"/>
  <c r="P1080" i="3" s="1"/>
  <c r="P1081" i="3" s="1"/>
  <c r="P1082" i="3" s="1"/>
  <c r="P1083" i="3" s="1"/>
  <c r="P1084" i="3" s="1"/>
  <c r="P1085" i="3" s="1"/>
  <c r="P1086" i="3" s="1"/>
  <c r="P1087" i="3" s="1"/>
  <c r="P1088" i="3" s="1"/>
  <c r="P1089" i="3" s="1"/>
  <c r="P1090" i="3" s="1"/>
  <c r="P1091" i="3" s="1"/>
  <c r="P1092" i="3" s="1"/>
  <c r="P1093" i="3" s="1"/>
  <c r="P1094" i="3" s="1"/>
  <c r="P1095" i="3" s="1"/>
  <c r="P1096" i="3" s="1"/>
  <c r="P1097" i="3" s="1"/>
  <c r="P1098" i="3" s="1"/>
  <c r="P1099" i="3" s="1"/>
  <c r="P1100" i="3" s="1"/>
  <c r="P1101" i="3" s="1"/>
  <c r="P1102" i="3" s="1"/>
  <c r="P1103" i="3" s="1"/>
  <c r="P1104" i="3" s="1"/>
  <c r="P1105" i="3" s="1"/>
  <c r="P1106" i="3" s="1"/>
  <c r="P1107" i="3" s="1"/>
  <c r="P1108" i="3" s="1"/>
  <c r="P1109" i="3" s="1"/>
  <c r="P1110" i="3" s="1"/>
  <c r="P1111" i="3" s="1"/>
  <c r="P1112" i="3" s="1"/>
  <c r="P1113" i="3" s="1"/>
  <c r="P1114" i="3" s="1"/>
  <c r="P1115" i="3" s="1"/>
  <c r="P1116" i="3" s="1"/>
  <c r="P1117" i="3" s="1"/>
  <c r="P1118" i="3" s="1"/>
  <c r="P1119" i="3" s="1"/>
  <c r="P1120" i="3" s="1"/>
  <c r="P1121" i="3" s="1"/>
  <c r="P1122" i="3" s="1"/>
  <c r="P1123" i="3" s="1"/>
  <c r="P1124" i="3" s="1"/>
  <c r="P1125" i="3" s="1"/>
  <c r="P1126" i="3" s="1"/>
  <c r="P1127" i="3" s="1"/>
  <c r="P1128" i="3" s="1"/>
  <c r="P1129" i="3" s="1"/>
  <c r="P1130" i="3" s="1"/>
  <c r="P1131" i="3" s="1"/>
  <c r="P1132" i="3" s="1"/>
  <c r="P1133" i="3" s="1"/>
  <c r="P1134" i="3" s="1"/>
  <c r="P1135" i="3" s="1"/>
  <c r="P1136" i="3" s="1"/>
  <c r="P1137" i="3" s="1"/>
  <c r="P1138" i="3" s="1"/>
  <c r="P1139" i="3" s="1"/>
  <c r="P1140" i="3" s="1"/>
  <c r="P1141" i="3" s="1"/>
  <c r="P1142" i="3" s="1"/>
  <c r="P1143" i="3" s="1"/>
  <c r="P1144" i="3" s="1"/>
  <c r="P1145" i="3" s="1"/>
  <c r="P1146" i="3" s="1"/>
  <c r="P1147" i="3" s="1"/>
  <c r="P1148" i="3" s="1"/>
  <c r="P1149" i="3" s="1"/>
  <c r="P1150" i="3" s="1"/>
  <c r="P1151" i="3" s="1"/>
  <c r="P1152" i="3" s="1"/>
  <c r="P1153" i="3" s="1"/>
  <c r="P1154" i="3" s="1"/>
  <c r="P1155" i="3" s="1"/>
  <c r="P1156" i="3" s="1"/>
  <c r="P1157" i="3" s="1"/>
  <c r="P1158" i="3" s="1"/>
  <c r="P1159" i="3" s="1"/>
  <c r="P1160" i="3" s="1"/>
  <c r="P1161" i="3" s="1"/>
  <c r="P1162" i="3" s="1"/>
  <c r="P1163" i="3" s="1"/>
  <c r="P1164" i="3" s="1"/>
  <c r="P1165" i="3" s="1"/>
  <c r="P1166" i="3" s="1"/>
  <c r="P1167" i="3" s="1"/>
  <c r="P1168" i="3" s="1"/>
  <c r="P1169" i="3" s="1"/>
  <c r="P1170" i="3" s="1"/>
  <c r="P1171" i="3" s="1"/>
  <c r="P1172" i="3" s="1"/>
  <c r="P1173" i="3" s="1"/>
  <c r="P1174" i="3" s="1"/>
  <c r="P1175" i="3" s="1"/>
  <c r="P1176" i="3" s="1"/>
  <c r="P1177" i="3" s="1"/>
  <c r="P1178" i="3" s="1"/>
  <c r="P1179" i="3" s="1"/>
  <c r="P1180" i="3" s="1"/>
  <c r="P1181" i="3" s="1"/>
  <c r="P1182" i="3" s="1"/>
  <c r="P1183" i="3" s="1"/>
  <c r="P1184" i="3" s="1"/>
  <c r="P1185" i="3" s="1"/>
  <c r="P1186" i="3" s="1"/>
  <c r="P1187" i="3" s="1"/>
  <c r="P1188" i="3" s="1"/>
  <c r="P1189" i="3" s="1"/>
  <c r="P1190" i="3" s="1"/>
  <c r="P1191" i="3" s="1"/>
  <c r="P1192" i="3" s="1"/>
  <c r="P1193" i="3" s="1"/>
  <c r="P1194" i="3" s="1"/>
  <c r="P1195" i="3" s="1"/>
  <c r="P1196" i="3" s="1"/>
  <c r="P1197" i="3" s="1"/>
  <c r="P1198" i="3" s="1"/>
  <c r="P1199" i="3" s="1"/>
  <c r="P1200" i="3" s="1"/>
  <c r="P1201" i="3" s="1"/>
  <c r="P1202" i="3" s="1"/>
  <c r="P1203" i="3" s="1"/>
  <c r="P1204" i="3" s="1"/>
  <c r="P1205" i="3" s="1"/>
  <c r="P1206" i="3" s="1"/>
  <c r="P1207" i="3" s="1"/>
  <c r="P1208" i="3" s="1"/>
  <c r="P1209" i="3" s="1"/>
  <c r="P1210" i="3" s="1"/>
  <c r="P1211" i="3" s="1"/>
  <c r="P1212" i="3" s="1"/>
  <c r="P1213" i="3" s="1"/>
  <c r="P1214" i="3" s="1"/>
  <c r="P1215" i="3" s="1"/>
  <c r="P1216" i="3" s="1"/>
  <c r="P1217" i="3" s="1"/>
  <c r="P1218" i="3" s="1"/>
  <c r="P1219" i="3" s="1"/>
  <c r="P1220" i="3" s="1"/>
  <c r="P1221" i="3" s="1"/>
  <c r="P1222" i="3" s="1"/>
  <c r="P1223" i="3" s="1"/>
  <c r="P1224" i="3" s="1"/>
  <c r="P1225" i="3" s="1"/>
  <c r="P1226" i="3" s="1"/>
  <c r="P1227" i="3" s="1"/>
  <c r="P1228" i="3" s="1"/>
  <c r="P1229" i="3" s="1"/>
  <c r="P1230" i="3" s="1"/>
  <c r="P1231" i="3" s="1"/>
  <c r="P1232" i="3" s="1"/>
  <c r="P1233" i="3" s="1"/>
  <c r="P1234" i="3" s="1"/>
  <c r="P1235" i="3" s="1"/>
  <c r="P1236" i="3" s="1"/>
  <c r="P1237" i="3" s="1"/>
  <c r="P1238" i="3" s="1"/>
  <c r="P1239" i="3" s="1"/>
  <c r="P1240" i="3" s="1"/>
  <c r="P1241" i="3" s="1"/>
  <c r="P1242" i="3" s="1"/>
  <c r="P1243" i="3" s="1"/>
  <c r="P1244" i="3" s="1"/>
  <c r="P1245" i="3" s="1"/>
  <c r="P1246" i="3" s="1"/>
  <c r="P1247" i="3" s="1"/>
  <c r="P1248" i="3" s="1"/>
  <c r="P1249" i="3" s="1"/>
  <c r="P1250" i="3" s="1"/>
  <c r="P1251" i="3" s="1"/>
  <c r="P1252" i="3" s="1"/>
  <c r="P1253" i="3" s="1"/>
  <c r="P1254" i="3" s="1"/>
  <c r="P1255" i="3" s="1"/>
  <c r="P1256" i="3" s="1"/>
  <c r="P1257" i="3" s="1"/>
  <c r="P1258" i="3" s="1"/>
  <c r="P1259" i="3" s="1"/>
  <c r="P1260" i="3" s="1"/>
  <c r="P1261" i="3" s="1"/>
  <c r="P1262" i="3" s="1"/>
  <c r="P1263" i="3" s="1"/>
  <c r="P1264" i="3" s="1"/>
  <c r="P1265" i="3" s="1"/>
  <c r="P1266" i="3" s="1"/>
  <c r="P1267" i="3" s="1"/>
  <c r="P1268" i="3" s="1"/>
  <c r="P1269" i="3" s="1"/>
  <c r="P1270" i="3" s="1"/>
  <c r="P1271" i="3" s="1"/>
  <c r="P1272" i="3" s="1"/>
  <c r="P1273" i="3" s="1"/>
  <c r="P1274" i="3" s="1"/>
  <c r="P1275" i="3" s="1"/>
  <c r="P1276" i="3" s="1"/>
  <c r="P1277" i="3" s="1"/>
  <c r="P1278" i="3" s="1"/>
  <c r="P1279" i="3" s="1"/>
  <c r="P1280" i="3" s="1"/>
  <c r="P1281" i="3" s="1"/>
  <c r="P1282" i="3" s="1"/>
  <c r="P1283" i="3" s="1"/>
  <c r="P1284" i="3" s="1"/>
  <c r="P1285" i="3" s="1"/>
  <c r="P1286" i="3" s="1"/>
  <c r="P1287" i="3" s="1"/>
  <c r="P1288" i="3" s="1"/>
  <c r="P1289" i="3" s="1"/>
  <c r="P1290" i="3" s="1"/>
  <c r="P1291" i="3" s="1"/>
  <c r="P1292" i="3" s="1"/>
  <c r="P1293" i="3" s="1"/>
  <c r="P1294" i="3" s="1"/>
  <c r="P1295" i="3" s="1"/>
  <c r="P1296" i="3" s="1"/>
  <c r="P1297" i="3" s="1"/>
  <c r="P1298" i="3" s="1"/>
  <c r="P1299" i="3" s="1"/>
  <c r="P1300" i="3" s="1"/>
  <c r="P1301" i="3" s="1"/>
  <c r="P1302" i="3" s="1"/>
  <c r="P1303" i="3" s="1"/>
  <c r="P1304" i="3" s="1"/>
  <c r="P1305" i="3" s="1"/>
  <c r="P1306" i="3" s="1"/>
  <c r="P1307" i="3" s="1"/>
  <c r="P1308" i="3" s="1"/>
  <c r="P1309" i="3" s="1"/>
  <c r="P1310" i="3" s="1"/>
  <c r="P1311" i="3" s="1"/>
  <c r="P1312" i="3" s="1"/>
  <c r="P1313" i="3" s="1"/>
  <c r="P1314" i="3" s="1"/>
  <c r="P1315" i="3" s="1"/>
  <c r="P1316" i="3" s="1"/>
  <c r="P1317" i="3" s="1"/>
  <c r="P1318" i="3" s="1"/>
  <c r="P1319" i="3" s="1"/>
  <c r="P1320" i="3" s="1"/>
  <c r="P1321" i="3" s="1"/>
  <c r="P1322" i="3" s="1"/>
  <c r="P1323" i="3" s="1"/>
  <c r="P1324" i="3" s="1"/>
  <c r="P1325" i="3" s="1"/>
  <c r="P1326" i="3" s="1"/>
  <c r="P1327" i="3" s="1"/>
  <c r="P1328" i="3" s="1"/>
  <c r="P1329" i="3" s="1"/>
  <c r="P1330" i="3" s="1"/>
  <c r="P1331" i="3" s="1"/>
  <c r="P1332" i="3" s="1"/>
  <c r="P1333" i="3" s="1"/>
  <c r="P1334" i="3" s="1"/>
  <c r="P1335" i="3" s="1"/>
  <c r="P1336" i="3" s="1"/>
  <c r="P1337" i="3" s="1"/>
  <c r="P1338" i="3" s="1"/>
  <c r="P1339" i="3" s="1"/>
  <c r="P1340" i="3" s="1"/>
  <c r="P1341" i="3" s="1"/>
  <c r="P1342" i="3" s="1"/>
  <c r="P1343" i="3" s="1"/>
  <c r="P1344" i="3" s="1"/>
  <c r="P1345" i="3" s="1"/>
  <c r="P1346" i="3" s="1"/>
  <c r="P1347" i="3" s="1"/>
  <c r="P1348" i="3" s="1"/>
  <c r="P1349" i="3" s="1"/>
  <c r="P1350" i="3" s="1"/>
  <c r="P1351" i="3" s="1"/>
  <c r="P1352" i="3" s="1"/>
  <c r="P1353" i="3" s="1"/>
  <c r="P1354" i="3" s="1"/>
  <c r="P1355" i="3" s="1"/>
  <c r="P1356" i="3" s="1"/>
  <c r="P1357" i="3" s="1"/>
  <c r="P1358" i="3" s="1"/>
  <c r="P1359" i="3" s="1"/>
  <c r="P1360" i="3" s="1"/>
  <c r="P1361" i="3" s="1"/>
  <c r="P1362" i="3" s="1"/>
  <c r="P1363" i="3" s="1"/>
  <c r="P1364" i="3" s="1"/>
  <c r="P1365" i="3" s="1"/>
  <c r="P1366" i="3" s="1"/>
  <c r="P1367" i="3" s="1"/>
  <c r="P1368" i="3" s="1"/>
  <c r="P1369" i="3" s="1"/>
  <c r="P1370" i="3" s="1"/>
  <c r="P1371" i="3" s="1"/>
  <c r="P1372" i="3" s="1"/>
  <c r="P1373" i="3" s="1"/>
  <c r="P1374" i="3" s="1"/>
  <c r="P1375" i="3" s="1"/>
  <c r="P1376" i="3" s="1"/>
  <c r="P1377" i="3" s="1"/>
  <c r="P1378" i="3" s="1"/>
  <c r="P1379" i="3" s="1"/>
  <c r="P1380" i="3" s="1"/>
  <c r="P1381" i="3" s="1"/>
  <c r="P1382" i="3" s="1"/>
  <c r="P1383" i="3" s="1"/>
  <c r="P1384" i="3" s="1"/>
  <c r="P1385" i="3" s="1"/>
  <c r="P1386" i="3" s="1"/>
  <c r="P1387" i="3" s="1"/>
  <c r="P1388" i="3" s="1"/>
  <c r="P1389" i="3" s="1"/>
  <c r="P1390" i="3" s="1"/>
  <c r="P1391" i="3" s="1"/>
  <c r="P1392" i="3" s="1"/>
  <c r="P1393" i="3" s="1"/>
  <c r="P1394" i="3" s="1"/>
  <c r="P1395" i="3" s="1"/>
  <c r="P1396" i="3" s="1"/>
  <c r="P1397" i="3" s="1"/>
  <c r="P1398" i="3" s="1"/>
  <c r="P1399" i="3" s="1"/>
  <c r="P1400" i="3" s="1"/>
  <c r="P1401" i="3" s="1"/>
  <c r="P1402" i="3" s="1"/>
  <c r="P1403" i="3" s="1"/>
  <c r="P1404" i="3" s="1"/>
  <c r="P1405" i="3" s="1"/>
  <c r="P1406" i="3" s="1"/>
  <c r="P1407" i="3" s="1"/>
  <c r="P1408" i="3" s="1"/>
  <c r="P1409" i="3" s="1"/>
  <c r="P1410" i="3" s="1"/>
  <c r="P1411" i="3" s="1"/>
  <c r="P1412" i="3" s="1"/>
  <c r="P1413" i="3" s="1"/>
  <c r="P1414" i="3" s="1"/>
  <c r="P1415" i="3" s="1"/>
  <c r="P1416" i="3" s="1"/>
  <c r="P1417" i="3" s="1"/>
  <c r="P1418" i="3" s="1"/>
  <c r="P1419" i="3" s="1"/>
  <c r="P1420" i="3" s="1"/>
  <c r="P1421" i="3" s="1"/>
  <c r="P1422" i="3" s="1"/>
  <c r="P1423" i="3" s="1"/>
  <c r="P1424" i="3" s="1"/>
  <c r="P1425" i="3" s="1"/>
  <c r="P1426" i="3" s="1"/>
  <c r="P1427" i="3" s="1"/>
  <c r="P1428" i="3" s="1"/>
  <c r="P1429" i="3" s="1"/>
  <c r="P1430" i="3" s="1"/>
  <c r="P1431" i="3" s="1"/>
  <c r="P1432" i="3" s="1"/>
  <c r="P1433" i="3" s="1"/>
  <c r="P1434" i="3" s="1"/>
  <c r="P1435" i="3" s="1"/>
  <c r="P1436" i="3" s="1"/>
  <c r="P1437" i="3" s="1"/>
  <c r="P1438" i="3" s="1"/>
  <c r="P1439" i="3" s="1"/>
  <c r="P1440" i="3" s="1"/>
  <c r="P1441" i="3" s="1"/>
  <c r="P1442" i="3" s="1"/>
  <c r="P1443" i="3" s="1"/>
  <c r="P1444" i="3" s="1"/>
  <c r="P1445" i="3" s="1"/>
  <c r="P1446" i="3" s="1"/>
  <c r="P1447" i="3" s="1"/>
  <c r="P1448" i="3" s="1"/>
  <c r="P1449" i="3" s="1"/>
  <c r="P1450" i="3" s="1"/>
  <c r="P1451" i="3" s="1"/>
  <c r="P1452" i="3" s="1"/>
  <c r="P1453" i="3" s="1"/>
  <c r="P1454" i="3" s="1"/>
  <c r="P1455" i="3" s="1"/>
  <c r="P1456" i="3" s="1"/>
  <c r="P1457" i="3" s="1"/>
  <c r="P1458" i="3" s="1"/>
  <c r="P1459" i="3" s="1"/>
  <c r="P1460" i="3" s="1"/>
  <c r="P1461" i="3" s="1"/>
  <c r="P1462" i="3" s="1"/>
  <c r="P1463" i="3" s="1"/>
  <c r="P1464" i="3" s="1"/>
  <c r="P1465" i="3" s="1"/>
  <c r="P1466" i="3" s="1"/>
  <c r="P1467" i="3" s="1"/>
  <c r="P1468" i="3" s="1"/>
  <c r="P1469" i="3" s="1"/>
  <c r="P1470" i="3" s="1"/>
  <c r="P1471" i="3" s="1"/>
  <c r="P1472" i="3" s="1"/>
  <c r="P1473" i="3" s="1"/>
  <c r="P1474" i="3" s="1"/>
  <c r="P1475" i="3" s="1"/>
  <c r="P1476" i="3" s="1"/>
  <c r="P1477" i="3" s="1"/>
  <c r="P1478" i="3" s="1"/>
  <c r="P1479" i="3" s="1"/>
  <c r="P1480" i="3" s="1"/>
  <c r="P1481" i="3" s="1"/>
  <c r="P1482" i="3" s="1"/>
  <c r="P1483" i="3" s="1"/>
  <c r="P1484" i="3" s="1"/>
  <c r="P1485" i="3" s="1"/>
  <c r="P1486" i="3" s="1"/>
  <c r="P1487" i="3" s="1"/>
  <c r="P1488" i="3" s="1"/>
  <c r="P1489" i="3" s="1"/>
  <c r="P1490" i="3" s="1"/>
  <c r="P1491" i="3" s="1"/>
  <c r="P1492" i="3" s="1"/>
  <c r="P1493" i="3" s="1"/>
  <c r="P1494" i="3" s="1"/>
  <c r="P1495" i="3" s="1"/>
  <c r="P1496" i="3" s="1"/>
  <c r="P1497" i="3" s="1"/>
  <c r="P1498" i="3" s="1"/>
  <c r="P1499" i="3" s="1"/>
  <c r="P1500" i="3" s="1"/>
  <c r="P1501" i="3" s="1"/>
  <c r="P1502" i="3" s="1"/>
  <c r="P1503" i="3" s="1"/>
  <c r="P1504" i="3" s="1"/>
  <c r="P1505" i="3" s="1"/>
  <c r="P1506" i="3" s="1"/>
  <c r="P1507" i="3" s="1"/>
  <c r="P1508" i="3" s="1"/>
  <c r="P1509" i="3" s="1"/>
  <c r="P1510" i="3" s="1"/>
  <c r="P1511" i="3" s="1"/>
  <c r="P1512" i="3" s="1"/>
  <c r="P13" i="3"/>
  <c r="B1511" i="3"/>
  <c r="B1512" i="3" s="1"/>
  <c r="B13" i="3"/>
  <c r="B14" i="3" s="1"/>
  <c r="B15" i="3" s="1"/>
  <c r="B16" i="3" s="1"/>
  <c r="B17" i="3" s="1"/>
  <c r="B18" i="3" s="1"/>
  <c r="B19" i="3" s="1"/>
  <c r="B20" i="3" s="1"/>
  <c r="B21" i="3" s="1"/>
  <c r="B22" i="3" s="1"/>
  <c r="B23" i="3" s="1"/>
  <c r="B24" i="3" s="1"/>
  <c r="B25" i="3" s="1"/>
  <c r="B26" i="3" s="1"/>
  <c r="B27" i="3" s="1"/>
  <c r="B28" i="3" s="1"/>
  <c r="B29" i="3" s="1"/>
  <c r="B30" i="3" s="1"/>
  <c r="B31" i="3" s="1"/>
  <c r="B32" i="3" s="1"/>
  <c r="B33" i="3" s="1"/>
  <c r="B34" i="3" s="1"/>
  <c r="B35" i="3" s="1"/>
  <c r="B36" i="3" s="1"/>
  <c r="B37" i="3" s="1"/>
  <c r="B38" i="3" s="1"/>
  <c r="B39" i="3" s="1"/>
  <c r="B40" i="3" s="1"/>
  <c r="B41" i="3" s="1"/>
  <c r="B42" i="3" s="1"/>
  <c r="B43" i="3" s="1"/>
  <c r="B44" i="3" s="1"/>
  <c r="B45" i="3" s="1"/>
  <c r="B46" i="3" s="1"/>
  <c r="B47" i="3" s="1"/>
  <c r="B48" i="3" s="1"/>
  <c r="B49" i="3" s="1"/>
  <c r="B50" i="3" s="1"/>
  <c r="B51" i="3" s="1"/>
  <c r="B52" i="3" s="1"/>
  <c r="B53" i="3" s="1"/>
  <c r="B54" i="3" s="1"/>
  <c r="B55" i="3" s="1"/>
  <c r="B56" i="3" s="1"/>
  <c r="B57" i="3" s="1"/>
  <c r="B58" i="3" s="1"/>
  <c r="B59" i="3" s="1"/>
  <c r="B60" i="3" s="1"/>
  <c r="B61" i="3" s="1"/>
  <c r="B62" i="3" s="1"/>
  <c r="B63" i="3" s="1"/>
  <c r="B64" i="3" s="1"/>
  <c r="B65" i="3" s="1"/>
  <c r="B66" i="3" s="1"/>
  <c r="B67" i="3" s="1"/>
  <c r="B68" i="3" s="1"/>
  <c r="B69" i="3" s="1"/>
  <c r="B70" i="3" s="1"/>
  <c r="B71" i="3" s="1"/>
  <c r="B72" i="3" s="1"/>
  <c r="B73" i="3" s="1"/>
  <c r="B74" i="3" s="1"/>
  <c r="B75" i="3" s="1"/>
  <c r="B76" i="3" s="1"/>
  <c r="B77" i="3" s="1"/>
  <c r="B78" i="3" s="1"/>
  <c r="B79" i="3" s="1"/>
  <c r="B80" i="3" s="1"/>
  <c r="B81" i="3" s="1"/>
  <c r="B82" i="3" s="1"/>
  <c r="B83" i="3" s="1"/>
  <c r="B84" i="3" s="1"/>
  <c r="B85" i="3" s="1"/>
  <c r="B86" i="3" s="1"/>
  <c r="B87" i="3" s="1"/>
  <c r="B88" i="3" s="1"/>
  <c r="B89" i="3" s="1"/>
  <c r="B90" i="3" s="1"/>
  <c r="B91" i="3" s="1"/>
  <c r="B92" i="3" s="1"/>
  <c r="B93" i="3" s="1"/>
  <c r="B94" i="3" s="1"/>
  <c r="B95" i="3" s="1"/>
  <c r="B96" i="3" s="1"/>
  <c r="B97" i="3" s="1"/>
  <c r="B98" i="3" s="1"/>
  <c r="B99" i="3" s="1"/>
  <c r="B100" i="3" s="1"/>
  <c r="B101" i="3" s="1"/>
  <c r="B102" i="3" s="1"/>
  <c r="B103" i="3" s="1"/>
  <c r="B104" i="3" s="1"/>
  <c r="B105" i="3" s="1"/>
  <c r="B106" i="3" s="1"/>
  <c r="B107" i="3" s="1"/>
  <c r="B108" i="3" s="1"/>
  <c r="B109" i="3" s="1"/>
  <c r="B110" i="3" s="1"/>
  <c r="B111" i="3" s="1"/>
  <c r="B112" i="3" s="1"/>
  <c r="B113" i="3" s="1"/>
  <c r="B114" i="3" s="1"/>
  <c r="B115" i="3" s="1"/>
  <c r="B116" i="3" s="1"/>
  <c r="B117" i="3" s="1"/>
  <c r="B118" i="3" s="1"/>
  <c r="B119" i="3" s="1"/>
  <c r="B120" i="3" s="1"/>
  <c r="B121" i="3" s="1"/>
  <c r="B122" i="3" s="1"/>
  <c r="B123" i="3" s="1"/>
  <c r="B124" i="3" s="1"/>
  <c r="B125" i="3" s="1"/>
  <c r="B126" i="3" s="1"/>
  <c r="B127" i="3" s="1"/>
  <c r="B128" i="3" s="1"/>
  <c r="B129" i="3" s="1"/>
  <c r="B130" i="3" s="1"/>
  <c r="B131" i="3" s="1"/>
  <c r="B132" i="3" s="1"/>
  <c r="B133" i="3" s="1"/>
  <c r="B134" i="3" s="1"/>
  <c r="B135" i="3" s="1"/>
  <c r="B136" i="3" s="1"/>
  <c r="B137" i="3" s="1"/>
  <c r="B138" i="3" s="1"/>
  <c r="B139" i="3" s="1"/>
  <c r="B140" i="3" s="1"/>
  <c r="B141" i="3" s="1"/>
  <c r="B142" i="3" s="1"/>
  <c r="B143" i="3" s="1"/>
  <c r="B144" i="3" s="1"/>
  <c r="B145" i="3" s="1"/>
  <c r="B146" i="3" s="1"/>
  <c r="B147" i="3" s="1"/>
  <c r="B148" i="3" s="1"/>
  <c r="B149" i="3" s="1"/>
  <c r="B150" i="3" s="1"/>
  <c r="B151" i="3" s="1"/>
  <c r="B152" i="3" s="1"/>
  <c r="B153" i="3" s="1"/>
  <c r="B154" i="3" s="1"/>
  <c r="B155" i="3" s="1"/>
  <c r="B156" i="3" s="1"/>
  <c r="B157" i="3" s="1"/>
  <c r="B158" i="3" s="1"/>
  <c r="B159" i="3" s="1"/>
  <c r="B160" i="3" s="1"/>
  <c r="B161" i="3" s="1"/>
  <c r="B162" i="3" s="1"/>
  <c r="B163" i="3" s="1"/>
  <c r="B164" i="3" s="1"/>
  <c r="B165" i="3" s="1"/>
  <c r="B166" i="3" s="1"/>
  <c r="B167" i="3" s="1"/>
  <c r="B168" i="3" s="1"/>
  <c r="B169" i="3" s="1"/>
  <c r="B170" i="3" s="1"/>
  <c r="B171" i="3" s="1"/>
  <c r="B172" i="3" s="1"/>
  <c r="B173" i="3" s="1"/>
  <c r="B174" i="3" s="1"/>
  <c r="B175" i="3" s="1"/>
  <c r="B176" i="3" s="1"/>
  <c r="B177" i="3" s="1"/>
  <c r="B178" i="3" s="1"/>
  <c r="B179" i="3" s="1"/>
  <c r="B180" i="3" s="1"/>
  <c r="B181" i="3" s="1"/>
  <c r="B182" i="3" s="1"/>
  <c r="B183" i="3" s="1"/>
  <c r="B184" i="3" s="1"/>
  <c r="B185" i="3" s="1"/>
  <c r="B186" i="3" s="1"/>
  <c r="B187" i="3" s="1"/>
  <c r="B188" i="3" s="1"/>
  <c r="B189" i="3" s="1"/>
  <c r="B190" i="3" s="1"/>
  <c r="B191" i="3" s="1"/>
  <c r="B192" i="3" s="1"/>
  <c r="B193" i="3" s="1"/>
  <c r="B194" i="3" s="1"/>
  <c r="B195" i="3" s="1"/>
  <c r="B196" i="3" s="1"/>
  <c r="B197" i="3" s="1"/>
  <c r="B198" i="3" s="1"/>
  <c r="B199" i="3" s="1"/>
  <c r="B200" i="3" s="1"/>
  <c r="B201" i="3" s="1"/>
  <c r="B202" i="3" s="1"/>
  <c r="B203" i="3" s="1"/>
  <c r="B204" i="3" s="1"/>
  <c r="B205" i="3" s="1"/>
  <c r="B206" i="3" s="1"/>
  <c r="B207" i="3" s="1"/>
  <c r="B208" i="3" s="1"/>
  <c r="B209" i="3" s="1"/>
  <c r="B210" i="3" s="1"/>
  <c r="B211" i="3" s="1"/>
  <c r="B212" i="3" s="1"/>
  <c r="B213" i="3" s="1"/>
  <c r="B214" i="3" s="1"/>
  <c r="B215" i="3" s="1"/>
  <c r="B216" i="3" s="1"/>
  <c r="B217" i="3" s="1"/>
  <c r="B218" i="3" s="1"/>
  <c r="B219" i="3" s="1"/>
  <c r="B220" i="3" s="1"/>
  <c r="B221" i="3" s="1"/>
  <c r="B222" i="3" s="1"/>
  <c r="B223" i="3" s="1"/>
  <c r="B224" i="3" s="1"/>
  <c r="B225" i="3" s="1"/>
  <c r="B226" i="3" s="1"/>
  <c r="B227" i="3" s="1"/>
  <c r="B228" i="3" s="1"/>
  <c r="B229" i="3" s="1"/>
  <c r="B230" i="3" s="1"/>
  <c r="B231" i="3" s="1"/>
  <c r="B232" i="3" s="1"/>
  <c r="B233" i="3" s="1"/>
  <c r="B234" i="3" s="1"/>
  <c r="B235" i="3" s="1"/>
  <c r="B236" i="3" s="1"/>
  <c r="B237" i="3" s="1"/>
  <c r="B238" i="3" s="1"/>
  <c r="B239" i="3" s="1"/>
  <c r="B240" i="3" s="1"/>
  <c r="B241" i="3" s="1"/>
  <c r="B242" i="3" s="1"/>
  <c r="B243" i="3" s="1"/>
  <c r="B244" i="3" s="1"/>
  <c r="B245" i="3" s="1"/>
  <c r="B246" i="3" s="1"/>
  <c r="B247" i="3" s="1"/>
  <c r="B248" i="3" s="1"/>
  <c r="B249" i="3" s="1"/>
  <c r="B250" i="3" s="1"/>
  <c r="B251" i="3" s="1"/>
  <c r="B252" i="3" s="1"/>
  <c r="B253" i="3" s="1"/>
  <c r="B254" i="3" s="1"/>
  <c r="B255" i="3" s="1"/>
  <c r="B256" i="3" s="1"/>
  <c r="B257" i="3" s="1"/>
  <c r="B258" i="3" s="1"/>
  <c r="B259" i="3" s="1"/>
  <c r="B260" i="3" s="1"/>
  <c r="B261" i="3" s="1"/>
  <c r="B262" i="3" s="1"/>
  <c r="B263" i="3" s="1"/>
  <c r="B264" i="3" s="1"/>
  <c r="B265" i="3" s="1"/>
  <c r="B266" i="3" s="1"/>
  <c r="B267" i="3" s="1"/>
  <c r="B268" i="3" s="1"/>
  <c r="B269" i="3" s="1"/>
  <c r="B270" i="3" s="1"/>
  <c r="B271" i="3" s="1"/>
  <c r="B272" i="3" s="1"/>
  <c r="B273" i="3" s="1"/>
  <c r="B274" i="3" s="1"/>
  <c r="B275" i="3" s="1"/>
  <c r="B276" i="3" s="1"/>
  <c r="B277" i="3" s="1"/>
  <c r="B278" i="3" s="1"/>
  <c r="B279" i="3" s="1"/>
  <c r="B280" i="3" s="1"/>
  <c r="B281" i="3" s="1"/>
  <c r="B282" i="3" s="1"/>
  <c r="B283" i="3" s="1"/>
  <c r="B284" i="3" s="1"/>
  <c r="B285" i="3" s="1"/>
  <c r="B286" i="3" s="1"/>
  <c r="B287" i="3" s="1"/>
  <c r="B288" i="3" s="1"/>
  <c r="B289" i="3" s="1"/>
  <c r="B290" i="3" s="1"/>
  <c r="B291" i="3" s="1"/>
  <c r="B292" i="3" s="1"/>
  <c r="B293" i="3" s="1"/>
  <c r="B294" i="3" s="1"/>
  <c r="B295" i="3" s="1"/>
  <c r="B296" i="3" s="1"/>
  <c r="B297" i="3" s="1"/>
  <c r="B298" i="3" s="1"/>
  <c r="B299" i="3" s="1"/>
  <c r="B300" i="3" s="1"/>
  <c r="B301" i="3" s="1"/>
  <c r="B302" i="3" s="1"/>
  <c r="B303" i="3" s="1"/>
  <c r="B304" i="3" s="1"/>
  <c r="B305" i="3" s="1"/>
  <c r="B306" i="3" s="1"/>
  <c r="B307" i="3" s="1"/>
  <c r="B308" i="3" s="1"/>
  <c r="B309" i="3" s="1"/>
  <c r="B310" i="3" s="1"/>
  <c r="B311" i="3" s="1"/>
  <c r="B312" i="3" s="1"/>
  <c r="B313" i="3" s="1"/>
  <c r="B314" i="3" s="1"/>
  <c r="B315" i="3" s="1"/>
  <c r="B316" i="3" s="1"/>
  <c r="B317" i="3" s="1"/>
  <c r="B318" i="3" s="1"/>
  <c r="B319" i="3" s="1"/>
  <c r="B320" i="3" s="1"/>
  <c r="B321" i="3" s="1"/>
  <c r="B322" i="3" s="1"/>
  <c r="B323" i="3" s="1"/>
  <c r="B324" i="3" s="1"/>
  <c r="B325" i="3" s="1"/>
  <c r="B326" i="3" s="1"/>
  <c r="B327" i="3" s="1"/>
  <c r="B328" i="3" s="1"/>
  <c r="B329" i="3" s="1"/>
  <c r="B330" i="3" s="1"/>
  <c r="B331" i="3" s="1"/>
  <c r="B332" i="3" s="1"/>
  <c r="B333" i="3" s="1"/>
  <c r="B334" i="3" s="1"/>
  <c r="B335" i="3" s="1"/>
  <c r="B336" i="3" s="1"/>
  <c r="B337" i="3" s="1"/>
  <c r="B338" i="3" s="1"/>
  <c r="B339" i="3" s="1"/>
  <c r="B340" i="3" s="1"/>
  <c r="B341" i="3" s="1"/>
  <c r="B342" i="3" s="1"/>
  <c r="B343" i="3" s="1"/>
  <c r="B344" i="3" s="1"/>
  <c r="B345" i="3" s="1"/>
  <c r="B346" i="3" s="1"/>
  <c r="B347" i="3" s="1"/>
  <c r="B348" i="3" s="1"/>
  <c r="B349" i="3" s="1"/>
  <c r="B350" i="3" s="1"/>
  <c r="B351" i="3" s="1"/>
  <c r="B352" i="3" s="1"/>
  <c r="B353" i="3" s="1"/>
  <c r="B354" i="3" s="1"/>
  <c r="B355" i="3" s="1"/>
  <c r="B356" i="3" s="1"/>
  <c r="B357" i="3" s="1"/>
  <c r="B358" i="3" s="1"/>
  <c r="B359" i="3" s="1"/>
  <c r="B360" i="3" s="1"/>
  <c r="B361" i="3" s="1"/>
  <c r="B362" i="3" s="1"/>
  <c r="B363" i="3" s="1"/>
  <c r="B364" i="3" s="1"/>
  <c r="B365" i="3" s="1"/>
  <c r="B366" i="3" s="1"/>
  <c r="B367" i="3" s="1"/>
  <c r="B368" i="3" s="1"/>
  <c r="B369" i="3" s="1"/>
  <c r="B370" i="3" s="1"/>
  <c r="B371" i="3" s="1"/>
  <c r="B372" i="3" s="1"/>
  <c r="B373" i="3" s="1"/>
  <c r="B374" i="3" s="1"/>
  <c r="B375" i="3" s="1"/>
  <c r="B376" i="3" s="1"/>
  <c r="B377" i="3" s="1"/>
  <c r="B378" i="3" s="1"/>
  <c r="B379" i="3" s="1"/>
  <c r="B380" i="3" s="1"/>
  <c r="B381" i="3" s="1"/>
  <c r="B382" i="3" s="1"/>
  <c r="B383" i="3" s="1"/>
  <c r="B384" i="3" s="1"/>
  <c r="B385" i="3" s="1"/>
  <c r="B386" i="3" s="1"/>
  <c r="B387" i="3" s="1"/>
  <c r="B388" i="3" s="1"/>
  <c r="B389" i="3" s="1"/>
  <c r="B390" i="3" s="1"/>
  <c r="B391" i="3" s="1"/>
  <c r="B392" i="3" s="1"/>
  <c r="B393" i="3" s="1"/>
  <c r="B394" i="3" s="1"/>
  <c r="B395" i="3" s="1"/>
  <c r="B396" i="3" s="1"/>
  <c r="B397" i="3" s="1"/>
  <c r="B398" i="3" s="1"/>
  <c r="B399" i="3" s="1"/>
  <c r="B400" i="3" s="1"/>
  <c r="B401" i="3" s="1"/>
  <c r="B402" i="3" s="1"/>
  <c r="B403" i="3" s="1"/>
  <c r="B404" i="3" s="1"/>
  <c r="B405" i="3" s="1"/>
  <c r="B406" i="3" s="1"/>
  <c r="B407" i="3" s="1"/>
  <c r="B408" i="3" s="1"/>
  <c r="B409" i="3" s="1"/>
  <c r="B410" i="3" s="1"/>
  <c r="B411" i="3" s="1"/>
  <c r="B412" i="3" s="1"/>
  <c r="B413" i="3" s="1"/>
  <c r="B414" i="3" s="1"/>
  <c r="B415" i="3" s="1"/>
  <c r="B416" i="3" s="1"/>
  <c r="B417" i="3" s="1"/>
  <c r="B418" i="3" s="1"/>
  <c r="B419" i="3" s="1"/>
  <c r="B420" i="3" s="1"/>
  <c r="B421" i="3" s="1"/>
  <c r="B422" i="3" s="1"/>
  <c r="B423" i="3" s="1"/>
  <c r="B424" i="3" s="1"/>
  <c r="B425" i="3" s="1"/>
  <c r="B426" i="3" s="1"/>
  <c r="B427" i="3" s="1"/>
  <c r="B428" i="3" s="1"/>
  <c r="B429" i="3" s="1"/>
  <c r="B430" i="3" s="1"/>
  <c r="B431" i="3" s="1"/>
  <c r="B432" i="3" s="1"/>
  <c r="B433" i="3" s="1"/>
  <c r="B434" i="3" s="1"/>
  <c r="B435" i="3" s="1"/>
  <c r="B436" i="3" s="1"/>
  <c r="B437" i="3" s="1"/>
  <c r="B438" i="3" s="1"/>
  <c r="B439" i="3" s="1"/>
  <c r="B440" i="3" s="1"/>
  <c r="B441" i="3" s="1"/>
  <c r="B442" i="3" s="1"/>
  <c r="B443" i="3" s="1"/>
  <c r="B444" i="3" s="1"/>
  <c r="B445" i="3" s="1"/>
  <c r="B446" i="3" s="1"/>
  <c r="B447" i="3" s="1"/>
  <c r="B448" i="3" s="1"/>
  <c r="B449" i="3" s="1"/>
  <c r="B450" i="3" s="1"/>
  <c r="B451" i="3" s="1"/>
  <c r="B452" i="3" s="1"/>
  <c r="B453" i="3" s="1"/>
  <c r="B454" i="3" s="1"/>
  <c r="B455" i="3" s="1"/>
  <c r="B456" i="3" s="1"/>
  <c r="B457" i="3" s="1"/>
  <c r="B458" i="3" s="1"/>
  <c r="B459" i="3" s="1"/>
  <c r="B460" i="3" s="1"/>
  <c r="B461" i="3" s="1"/>
  <c r="B462" i="3" s="1"/>
  <c r="B463" i="3" s="1"/>
  <c r="B464" i="3" s="1"/>
  <c r="B465" i="3" s="1"/>
  <c r="B466" i="3" s="1"/>
  <c r="B467" i="3" s="1"/>
  <c r="B468" i="3" s="1"/>
  <c r="B469" i="3" s="1"/>
  <c r="B470" i="3" s="1"/>
  <c r="B471" i="3" s="1"/>
  <c r="B472" i="3" s="1"/>
  <c r="B473" i="3" s="1"/>
  <c r="B474" i="3" s="1"/>
  <c r="B475" i="3" s="1"/>
  <c r="B476" i="3" s="1"/>
  <c r="B477" i="3" s="1"/>
  <c r="B478" i="3" s="1"/>
  <c r="B479" i="3" s="1"/>
  <c r="B480" i="3" s="1"/>
  <c r="B481" i="3" s="1"/>
  <c r="B482" i="3" s="1"/>
  <c r="B483" i="3" s="1"/>
  <c r="B484" i="3" s="1"/>
  <c r="B485" i="3" s="1"/>
  <c r="B486" i="3" s="1"/>
  <c r="B487" i="3" s="1"/>
  <c r="B488" i="3" s="1"/>
  <c r="B489" i="3" s="1"/>
  <c r="B490" i="3" s="1"/>
  <c r="B491" i="3" s="1"/>
  <c r="B492" i="3" s="1"/>
  <c r="B493" i="3" s="1"/>
  <c r="B494" i="3" s="1"/>
  <c r="B495" i="3" s="1"/>
  <c r="B496" i="3" s="1"/>
  <c r="B497" i="3" s="1"/>
  <c r="B498" i="3" s="1"/>
  <c r="B499" i="3" s="1"/>
  <c r="B500" i="3" s="1"/>
  <c r="B501" i="3" s="1"/>
  <c r="B502" i="3" s="1"/>
  <c r="B503" i="3" s="1"/>
  <c r="B504" i="3" s="1"/>
  <c r="B505" i="3" s="1"/>
  <c r="B506" i="3" s="1"/>
  <c r="B507" i="3" s="1"/>
  <c r="B508" i="3" s="1"/>
  <c r="B509" i="3" s="1"/>
  <c r="B510" i="3" s="1"/>
  <c r="B511" i="3" s="1"/>
  <c r="B512" i="3" s="1"/>
  <c r="B513" i="3" s="1"/>
  <c r="B514" i="3" s="1"/>
  <c r="B515" i="3" s="1"/>
  <c r="B516" i="3" s="1"/>
  <c r="B517" i="3" s="1"/>
  <c r="B518" i="3" s="1"/>
  <c r="B519" i="3" s="1"/>
  <c r="B520" i="3" s="1"/>
  <c r="B521" i="3" s="1"/>
  <c r="B522" i="3" s="1"/>
  <c r="B523" i="3" s="1"/>
  <c r="B524" i="3" s="1"/>
  <c r="B525" i="3" s="1"/>
  <c r="B526" i="3" s="1"/>
  <c r="B527" i="3" s="1"/>
  <c r="B528" i="3" s="1"/>
  <c r="B529" i="3" s="1"/>
  <c r="B530" i="3" s="1"/>
  <c r="B531" i="3" s="1"/>
  <c r="B532" i="3" s="1"/>
  <c r="B533" i="3" s="1"/>
  <c r="B534" i="3" s="1"/>
  <c r="B535" i="3" s="1"/>
  <c r="B536" i="3" s="1"/>
  <c r="B537" i="3" s="1"/>
  <c r="B538" i="3" s="1"/>
  <c r="B539" i="3" s="1"/>
  <c r="B540" i="3" s="1"/>
  <c r="B541" i="3" s="1"/>
  <c r="B542" i="3" s="1"/>
  <c r="B543" i="3" s="1"/>
  <c r="B544" i="3" s="1"/>
  <c r="B545" i="3" s="1"/>
  <c r="B546" i="3" s="1"/>
  <c r="B547" i="3" s="1"/>
  <c r="B548" i="3" s="1"/>
  <c r="B549" i="3" s="1"/>
  <c r="B550" i="3" s="1"/>
  <c r="B551" i="3" s="1"/>
  <c r="B552" i="3" s="1"/>
  <c r="B553" i="3" s="1"/>
  <c r="B554" i="3" s="1"/>
  <c r="B555" i="3" s="1"/>
  <c r="B556" i="3" s="1"/>
  <c r="B557" i="3" s="1"/>
  <c r="B558" i="3" s="1"/>
  <c r="B559" i="3" s="1"/>
  <c r="B560" i="3" s="1"/>
  <c r="B561" i="3" s="1"/>
  <c r="B562" i="3" s="1"/>
  <c r="B563" i="3" s="1"/>
  <c r="B564" i="3" s="1"/>
  <c r="B565" i="3" s="1"/>
  <c r="B566" i="3" s="1"/>
  <c r="B567" i="3" s="1"/>
  <c r="B568" i="3" s="1"/>
  <c r="B569" i="3" s="1"/>
  <c r="B570" i="3" s="1"/>
  <c r="B571" i="3" s="1"/>
  <c r="B572" i="3" s="1"/>
  <c r="B573" i="3" s="1"/>
  <c r="B574" i="3" s="1"/>
  <c r="B575" i="3" s="1"/>
  <c r="B576" i="3" s="1"/>
  <c r="B577" i="3" s="1"/>
  <c r="B578" i="3" s="1"/>
  <c r="B579" i="3" s="1"/>
  <c r="B580" i="3" s="1"/>
  <c r="B581" i="3" s="1"/>
  <c r="B582" i="3" s="1"/>
  <c r="B583" i="3" s="1"/>
  <c r="B584" i="3" s="1"/>
  <c r="B585" i="3" s="1"/>
  <c r="B586" i="3" s="1"/>
  <c r="B587" i="3" s="1"/>
  <c r="B588" i="3" s="1"/>
  <c r="B589" i="3" s="1"/>
  <c r="B590" i="3" s="1"/>
  <c r="B591" i="3" s="1"/>
  <c r="B592" i="3" s="1"/>
  <c r="B593" i="3" s="1"/>
  <c r="B594" i="3" s="1"/>
  <c r="B595" i="3" s="1"/>
  <c r="B596" i="3" s="1"/>
  <c r="B597" i="3" s="1"/>
  <c r="B598" i="3" s="1"/>
  <c r="B599" i="3" s="1"/>
  <c r="B600" i="3" s="1"/>
  <c r="B601" i="3" s="1"/>
  <c r="B602" i="3" s="1"/>
  <c r="B603" i="3" s="1"/>
  <c r="B604" i="3" s="1"/>
  <c r="B605" i="3" s="1"/>
  <c r="B606" i="3" s="1"/>
  <c r="B607" i="3" s="1"/>
  <c r="B608" i="3" s="1"/>
  <c r="B609" i="3" s="1"/>
  <c r="B610" i="3" s="1"/>
  <c r="B611" i="3" s="1"/>
  <c r="B612" i="3" s="1"/>
  <c r="B613" i="3" s="1"/>
  <c r="B614" i="3" s="1"/>
  <c r="B615" i="3" s="1"/>
  <c r="B616" i="3" s="1"/>
  <c r="B617" i="3" s="1"/>
  <c r="B618" i="3" s="1"/>
  <c r="B619" i="3" s="1"/>
  <c r="B620" i="3" s="1"/>
  <c r="B621" i="3" s="1"/>
  <c r="B622" i="3" s="1"/>
  <c r="B623" i="3" s="1"/>
  <c r="B624" i="3" s="1"/>
  <c r="B625" i="3" s="1"/>
  <c r="B626" i="3" s="1"/>
  <c r="B627" i="3" s="1"/>
  <c r="B628" i="3" s="1"/>
  <c r="B629" i="3" s="1"/>
  <c r="B630" i="3" s="1"/>
  <c r="B631" i="3" s="1"/>
  <c r="B632" i="3" s="1"/>
  <c r="B633" i="3" s="1"/>
  <c r="B634" i="3" s="1"/>
  <c r="B635" i="3" s="1"/>
  <c r="B636" i="3" s="1"/>
  <c r="B637" i="3" s="1"/>
  <c r="B638" i="3" s="1"/>
  <c r="B639" i="3" s="1"/>
  <c r="B640" i="3" s="1"/>
  <c r="B641" i="3" s="1"/>
  <c r="B642" i="3" s="1"/>
  <c r="B643" i="3" s="1"/>
  <c r="B644" i="3" s="1"/>
  <c r="B645" i="3" s="1"/>
  <c r="B646" i="3" s="1"/>
  <c r="B647" i="3" s="1"/>
  <c r="B648" i="3" s="1"/>
  <c r="B649" i="3" s="1"/>
  <c r="B650" i="3" s="1"/>
  <c r="B651" i="3" s="1"/>
  <c r="B652" i="3" s="1"/>
  <c r="B653" i="3" s="1"/>
  <c r="B654" i="3" s="1"/>
  <c r="B655" i="3" s="1"/>
  <c r="B656" i="3" s="1"/>
  <c r="B657" i="3" s="1"/>
  <c r="B658" i="3" s="1"/>
  <c r="B659" i="3" s="1"/>
  <c r="B660" i="3" s="1"/>
  <c r="B661" i="3" s="1"/>
  <c r="B662" i="3" s="1"/>
  <c r="B663" i="3" s="1"/>
  <c r="B664" i="3" s="1"/>
  <c r="B665" i="3" s="1"/>
  <c r="B666" i="3" s="1"/>
  <c r="B667" i="3" s="1"/>
  <c r="B668" i="3" s="1"/>
  <c r="B669" i="3" s="1"/>
  <c r="B670" i="3" s="1"/>
  <c r="B671" i="3" s="1"/>
  <c r="B672" i="3" s="1"/>
  <c r="B673" i="3" s="1"/>
  <c r="B674" i="3" s="1"/>
  <c r="B675" i="3" s="1"/>
  <c r="B676" i="3" s="1"/>
  <c r="B677" i="3" s="1"/>
  <c r="B678" i="3" s="1"/>
  <c r="B679" i="3" s="1"/>
  <c r="B680" i="3" s="1"/>
  <c r="B681" i="3" s="1"/>
  <c r="B682" i="3" s="1"/>
  <c r="B683" i="3" s="1"/>
  <c r="B684" i="3" s="1"/>
  <c r="B685" i="3" s="1"/>
  <c r="B686" i="3" s="1"/>
  <c r="B687" i="3" s="1"/>
  <c r="B688" i="3" s="1"/>
  <c r="B689" i="3" s="1"/>
  <c r="B690" i="3" s="1"/>
  <c r="B691" i="3" s="1"/>
  <c r="B692" i="3" s="1"/>
  <c r="B693" i="3" s="1"/>
  <c r="B694" i="3" s="1"/>
  <c r="B695" i="3" s="1"/>
  <c r="B696" i="3" s="1"/>
  <c r="B697" i="3" s="1"/>
  <c r="B698" i="3" s="1"/>
  <c r="B699" i="3" s="1"/>
  <c r="B700" i="3" s="1"/>
  <c r="B701" i="3" s="1"/>
  <c r="B702" i="3" s="1"/>
  <c r="B703" i="3" s="1"/>
  <c r="B704" i="3" s="1"/>
  <c r="B705" i="3" s="1"/>
  <c r="B706" i="3" s="1"/>
  <c r="B707" i="3" s="1"/>
  <c r="B708" i="3" s="1"/>
  <c r="B709" i="3" s="1"/>
  <c r="B710" i="3" s="1"/>
  <c r="B711" i="3" s="1"/>
  <c r="B712" i="3" s="1"/>
  <c r="B713" i="3" s="1"/>
  <c r="B714" i="3" s="1"/>
  <c r="B715" i="3" s="1"/>
  <c r="B716" i="3" s="1"/>
  <c r="B717" i="3" s="1"/>
  <c r="B718" i="3" s="1"/>
  <c r="B719" i="3" s="1"/>
  <c r="B720" i="3" s="1"/>
  <c r="B721" i="3" s="1"/>
  <c r="B722" i="3" s="1"/>
  <c r="B723" i="3" s="1"/>
  <c r="B724" i="3" s="1"/>
  <c r="B725" i="3" s="1"/>
  <c r="B726" i="3" s="1"/>
  <c r="B727" i="3" s="1"/>
  <c r="B728" i="3" s="1"/>
  <c r="B729" i="3" s="1"/>
  <c r="B730" i="3" s="1"/>
  <c r="B731" i="3" s="1"/>
  <c r="B732" i="3" s="1"/>
  <c r="B733" i="3" s="1"/>
  <c r="B734" i="3" s="1"/>
  <c r="B735" i="3" s="1"/>
  <c r="B736" i="3" s="1"/>
  <c r="B737" i="3" s="1"/>
  <c r="B738" i="3" s="1"/>
  <c r="B739" i="3" s="1"/>
  <c r="B740" i="3" s="1"/>
  <c r="B741" i="3" s="1"/>
  <c r="B742" i="3" s="1"/>
  <c r="B743" i="3" s="1"/>
  <c r="B744" i="3" s="1"/>
  <c r="B745" i="3" s="1"/>
  <c r="B746" i="3" s="1"/>
  <c r="B747" i="3" s="1"/>
  <c r="B748" i="3" s="1"/>
  <c r="B749" i="3" s="1"/>
  <c r="B750" i="3" s="1"/>
  <c r="B751" i="3" s="1"/>
  <c r="B752" i="3" s="1"/>
  <c r="B753" i="3" s="1"/>
  <c r="B754" i="3" s="1"/>
  <c r="B755" i="3" s="1"/>
  <c r="B756" i="3" s="1"/>
  <c r="B757" i="3" s="1"/>
  <c r="B758" i="3" s="1"/>
  <c r="B759" i="3" s="1"/>
  <c r="B760" i="3" s="1"/>
  <c r="B761" i="3" s="1"/>
  <c r="B762" i="3" s="1"/>
  <c r="B763" i="3" s="1"/>
  <c r="B764" i="3" s="1"/>
  <c r="B765" i="3" s="1"/>
  <c r="B766" i="3" s="1"/>
  <c r="B767" i="3" s="1"/>
  <c r="B768" i="3" s="1"/>
  <c r="B769" i="3" s="1"/>
  <c r="B770" i="3" s="1"/>
  <c r="B771" i="3" s="1"/>
  <c r="B772" i="3" s="1"/>
  <c r="B773" i="3" s="1"/>
  <c r="B774" i="3" s="1"/>
  <c r="B775" i="3" s="1"/>
  <c r="B776" i="3" s="1"/>
  <c r="B777" i="3" s="1"/>
  <c r="B778" i="3" s="1"/>
  <c r="B779" i="3" s="1"/>
  <c r="B780" i="3" s="1"/>
  <c r="B781" i="3" s="1"/>
  <c r="B782" i="3" s="1"/>
  <c r="B783" i="3" s="1"/>
  <c r="B784" i="3" s="1"/>
  <c r="B785" i="3" s="1"/>
  <c r="B786" i="3" s="1"/>
  <c r="B787" i="3" s="1"/>
  <c r="B788" i="3" s="1"/>
  <c r="B789" i="3" s="1"/>
  <c r="B790" i="3" s="1"/>
  <c r="B791" i="3" s="1"/>
  <c r="B792" i="3" s="1"/>
  <c r="B793" i="3" s="1"/>
  <c r="B794" i="3" s="1"/>
  <c r="B795" i="3" s="1"/>
  <c r="B796" i="3" s="1"/>
  <c r="B797" i="3" s="1"/>
  <c r="B798" i="3" s="1"/>
  <c r="B799" i="3" s="1"/>
  <c r="B800" i="3" s="1"/>
  <c r="B801" i="3" s="1"/>
  <c r="B802" i="3" s="1"/>
  <c r="B803" i="3" s="1"/>
  <c r="B804" i="3" s="1"/>
  <c r="B805" i="3" s="1"/>
  <c r="B806" i="3" s="1"/>
  <c r="B807" i="3" s="1"/>
  <c r="B808" i="3" s="1"/>
  <c r="B809" i="3" s="1"/>
  <c r="B810" i="3" s="1"/>
  <c r="B811" i="3" s="1"/>
  <c r="B812" i="3" s="1"/>
  <c r="B813" i="3" s="1"/>
  <c r="B814" i="3" s="1"/>
  <c r="B815" i="3" s="1"/>
  <c r="B816" i="3" s="1"/>
  <c r="B817" i="3" s="1"/>
  <c r="B818" i="3" s="1"/>
  <c r="B819" i="3" s="1"/>
  <c r="B820" i="3" s="1"/>
  <c r="B821" i="3" s="1"/>
  <c r="B822" i="3" s="1"/>
  <c r="B823" i="3" s="1"/>
  <c r="B824" i="3" s="1"/>
  <c r="B825" i="3" s="1"/>
  <c r="B826" i="3" s="1"/>
  <c r="B827" i="3" s="1"/>
  <c r="B828" i="3" s="1"/>
  <c r="B829" i="3" s="1"/>
  <c r="B830" i="3" s="1"/>
  <c r="B831" i="3" s="1"/>
  <c r="B832" i="3" s="1"/>
  <c r="B833" i="3" s="1"/>
  <c r="B834" i="3" s="1"/>
  <c r="B835" i="3" s="1"/>
  <c r="B836" i="3" s="1"/>
  <c r="B837" i="3" s="1"/>
  <c r="B838" i="3" s="1"/>
  <c r="B839" i="3" s="1"/>
  <c r="B840" i="3" s="1"/>
  <c r="B841" i="3" s="1"/>
  <c r="B842" i="3" s="1"/>
  <c r="B843" i="3" s="1"/>
  <c r="B844" i="3" s="1"/>
  <c r="B845" i="3" s="1"/>
  <c r="B846" i="3" s="1"/>
  <c r="B847" i="3" s="1"/>
  <c r="B848" i="3" s="1"/>
  <c r="B849" i="3" s="1"/>
  <c r="B850" i="3" s="1"/>
  <c r="B851" i="3" s="1"/>
  <c r="B852" i="3" s="1"/>
  <c r="B853" i="3" s="1"/>
  <c r="B854" i="3" s="1"/>
  <c r="B855" i="3" s="1"/>
  <c r="B856" i="3" s="1"/>
  <c r="B857" i="3" s="1"/>
  <c r="B858" i="3" s="1"/>
  <c r="B859" i="3" s="1"/>
  <c r="B860" i="3" s="1"/>
  <c r="B861" i="3" s="1"/>
  <c r="B862" i="3" s="1"/>
  <c r="B863" i="3" s="1"/>
  <c r="B864" i="3" s="1"/>
  <c r="B865" i="3" s="1"/>
  <c r="B866" i="3" s="1"/>
  <c r="B867" i="3" s="1"/>
  <c r="B868" i="3" s="1"/>
  <c r="B869" i="3" s="1"/>
  <c r="B870" i="3" s="1"/>
  <c r="B871" i="3" s="1"/>
  <c r="B872" i="3" s="1"/>
  <c r="B873" i="3" s="1"/>
  <c r="B874" i="3" s="1"/>
  <c r="B875" i="3" s="1"/>
  <c r="B876" i="3" s="1"/>
  <c r="B877" i="3" s="1"/>
  <c r="B878" i="3" s="1"/>
  <c r="B879" i="3" s="1"/>
  <c r="B880" i="3" s="1"/>
  <c r="B881" i="3" s="1"/>
  <c r="B882" i="3" s="1"/>
  <c r="B883" i="3" s="1"/>
  <c r="B884" i="3" s="1"/>
  <c r="B885" i="3" s="1"/>
  <c r="B886" i="3" s="1"/>
  <c r="B887" i="3" s="1"/>
  <c r="B888" i="3" s="1"/>
  <c r="B889" i="3" s="1"/>
  <c r="B890" i="3" s="1"/>
  <c r="B891" i="3" s="1"/>
  <c r="B892" i="3" s="1"/>
  <c r="B893" i="3" s="1"/>
  <c r="B894" i="3" s="1"/>
  <c r="B895" i="3" s="1"/>
  <c r="B896" i="3" s="1"/>
  <c r="B897" i="3" s="1"/>
  <c r="B898" i="3" s="1"/>
  <c r="B899" i="3" s="1"/>
  <c r="B900" i="3" s="1"/>
  <c r="B901" i="3" s="1"/>
  <c r="B902" i="3" s="1"/>
  <c r="B903" i="3" s="1"/>
  <c r="B904" i="3" s="1"/>
  <c r="B905" i="3" s="1"/>
  <c r="B906" i="3" s="1"/>
  <c r="B907" i="3" s="1"/>
  <c r="B908" i="3" s="1"/>
  <c r="B909" i="3" s="1"/>
  <c r="B910" i="3" s="1"/>
  <c r="B911" i="3" s="1"/>
  <c r="B912" i="3" s="1"/>
  <c r="B913" i="3" s="1"/>
  <c r="B914" i="3" s="1"/>
  <c r="B915" i="3" s="1"/>
  <c r="B916" i="3" s="1"/>
  <c r="B917" i="3" s="1"/>
  <c r="B918" i="3" s="1"/>
  <c r="B919" i="3" s="1"/>
  <c r="B920" i="3" s="1"/>
  <c r="B921" i="3" s="1"/>
  <c r="B922" i="3" s="1"/>
  <c r="B923" i="3" s="1"/>
  <c r="B924" i="3" s="1"/>
  <c r="B925" i="3" s="1"/>
  <c r="B926" i="3" s="1"/>
  <c r="B927" i="3" s="1"/>
  <c r="B928" i="3" s="1"/>
  <c r="B929" i="3" s="1"/>
  <c r="B930" i="3" s="1"/>
  <c r="B931" i="3" s="1"/>
  <c r="B932" i="3" s="1"/>
  <c r="B933" i="3" s="1"/>
  <c r="B934" i="3" s="1"/>
  <c r="B935" i="3" s="1"/>
  <c r="B936" i="3" s="1"/>
  <c r="B937" i="3" s="1"/>
  <c r="B938" i="3" s="1"/>
  <c r="B939" i="3" s="1"/>
  <c r="B940" i="3" s="1"/>
  <c r="B941" i="3" s="1"/>
  <c r="B942" i="3" s="1"/>
  <c r="B943" i="3" s="1"/>
  <c r="B944" i="3" s="1"/>
  <c r="B945" i="3" s="1"/>
  <c r="B946" i="3" s="1"/>
  <c r="B947" i="3" s="1"/>
  <c r="B948" i="3" s="1"/>
  <c r="B949" i="3" s="1"/>
  <c r="B950" i="3" s="1"/>
  <c r="B951" i="3" s="1"/>
  <c r="B952" i="3" s="1"/>
  <c r="B953" i="3" s="1"/>
  <c r="B954" i="3" s="1"/>
  <c r="B955" i="3" s="1"/>
  <c r="B956" i="3" s="1"/>
  <c r="B957" i="3" s="1"/>
  <c r="B958" i="3" s="1"/>
  <c r="B959" i="3" s="1"/>
  <c r="B960" i="3" s="1"/>
  <c r="B961" i="3" s="1"/>
  <c r="B962" i="3" s="1"/>
  <c r="B963" i="3" s="1"/>
  <c r="B964" i="3" s="1"/>
  <c r="B965" i="3" s="1"/>
  <c r="B966" i="3" s="1"/>
  <c r="B967" i="3" s="1"/>
  <c r="B968" i="3" s="1"/>
  <c r="B969" i="3" s="1"/>
  <c r="B970" i="3" s="1"/>
  <c r="B971" i="3" s="1"/>
  <c r="B972" i="3" s="1"/>
  <c r="B973" i="3" s="1"/>
  <c r="B974" i="3" s="1"/>
  <c r="B975" i="3" s="1"/>
  <c r="B976" i="3" s="1"/>
  <c r="B977" i="3" s="1"/>
  <c r="B978" i="3" s="1"/>
  <c r="B979" i="3" s="1"/>
  <c r="B980" i="3" s="1"/>
  <c r="B981" i="3" s="1"/>
  <c r="B982" i="3" s="1"/>
  <c r="B983" i="3" s="1"/>
  <c r="B984" i="3" s="1"/>
  <c r="B985" i="3" s="1"/>
  <c r="B986" i="3" s="1"/>
  <c r="B987" i="3" s="1"/>
  <c r="B988" i="3" s="1"/>
  <c r="B989" i="3" s="1"/>
  <c r="B990" i="3" s="1"/>
  <c r="B991" i="3" s="1"/>
  <c r="B992" i="3" s="1"/>
  <c r="B993" i="3" s="1"/>
  <c r="B994" i="3" s="1"/>
  <c r="B995" i="3" s="1"/>
  <c r="B996" i="3" s="1"/>
  <c r="B997" i="3" s="1"/>
  <c r="B998" i="3" s="1"/>
  <c r="B999" i="3" s="1"/>
  <c r="B1000" i="3" s="1"/>
  <c r="B1001" i="3" s="1"/>
  <c r="B1002" i="3" s="1"/>
  <c r="B1003" i="3" s="1"/>
  <c r="B1004" i="3" s="1"/>
  <c r="B1005" i="3" s="1"/>
  <c r="B1006" i="3" s="1"/>
  <c r="B1007" i="3" s="1"/>
  <c r="B1008" i="3" s="1"/>
  <c r="B1009" i="3" s="1"/>
  <c r="B1010" i="3" s="1"/>
  <c r="B1011" i="3" s="1"/>
  <c r="B1012" i="3" s="1"/>
  <c r="B1013" i="3" s="1"/>
  <c r="B1014" i="3" s="1"/>
  <c r="B1015" i="3" s="1"/>
  <c r="B1016" i="3" s="1"/>
  <c r="B1017" i="3" s="1"/>
  <c r="B1018" i="3" s="1"/>
  <c r="B1019" i="3" s="1"/>
  <c r="B1020" i="3" s="1"/>
  <c r="B1021" i="3" s="1"/>
  <c r="B1022" i="3" s="1"/>
  <c r="B1023" i="3" s="1"/>
  <c r="B1024" i="3" s="1"/>
  <c r="B1025" i="3" s="1"/>
  <c r="B1026" i="3" s="1"/>
  <c r="B1027" i="3" s="1"/>
  <c r="B1028" i="3" s="1"/>
  <c r="B1029" i="3" s="1"/>
  <c r="B1030" i="3" s="1"/>
  <c r="B1031" i="3" s="1"/>
  <c r="B1032" i="3" s="1"/>
  <c r="B1033" i="3" s="1"/>
  <c r="B1034" i="3" s="1"/>
  <c r="B1035" i="3" s="1"/>
  <c r="B1036" i="3" s="1"/>
  <c r="B1037" i="3" s="1"/>
  <c r="B1038" i="3" s="1"/>
  <c r="B1039" i="3" s="1"/>
  <c r="B1040" i="3" s="1"/>
  <c r="B1041" i="3" s="1"/>
  <c r="B1042" i="3" s="1"/>
  <c r="B1043" i="3" s="1"/>
  <c r="B1044" i="3" s="1"/>
  <c r="B1045" i="3" s="1"/>
  <c r="B1046" i="3" s="1"/>
  <c r="B1047" i="3" s="1"/>
  <c r="B1048" i="3" s="1"/>
  <c r="B1049" i="3" s="1"/>
  <c r="B1050" i="3" s="1"/>
  <c r="B1051" i="3" s="1"/>
  <c r="B1052" i="3" s="1"/>
  <c r="B1053" i="3" s="1"/>
  <c r="B1054" i="3" s="1"/>
  <c r="B1055" i="3" s="1"/>
  <c r="B1056" i="3" s="1"/>
  <c r="B1057" i="3" s="1"/>
  <c r="B1058" i="3" s="1"/>
  <c r="B1059" i="3" s="1"/>
  <c r="B1060" i="3" s="1"/>
  <c r="B1061" i="3" s="1"/>
  <c r="B1062" i="3" s="1"/>
  <c r="B1063" i="3" s="1"/>
  <c r="B1064" i="3" s="1"/>
  <c r="B1065" i="3" s="1"/>
  <c r="B1066" i="3" s="1"/>
  <c r="B1067" i="3" s="1"/>
  <c r="B1068" i="3" s="1"/>
  <c r="B1069" i="3" s="1"/>
  <c r="B1070" i="3" s="1"/>
  <c r="B1071" i="3" s="1"/>
  <c r="B1072" i="3" s="1"/>
  <c r="B1073" i="3" s="1"/>
  <c r="B1074" i="3" s="1"/>
  <c r="B1075" i="3" s="1"/>
  <c r="B1076" i="3" s="1"/>
  <c r="B1077" i="3" s="1"/>
  <c r="B1078" i="3" s="1"/>
  <c r="B1079" i="3" s="1"/>
  <c r="B1080" i="3" s="1"/>
  <c r="B1081" i="3" s="1"/>
  <c r="B1082" i="3" s="1"/>
  <c r="B1083" i="3" s="1"/>
  <c r="B1084" i="3" s="1"/>
  <c r="B1085" i="3" s="1"/>
  <c r="B1086" i="3" s="1"/>
  <c r="B1087" i="3" s="1"/>
  <c r="B1088" i="3" s="1"/>
  <c r="B1089" i="3" s="1"/>
  <c r="B1090" i="3" s="1"/>
  <c r="B1091" i="3" s="1"/>
  <c r="B1092" i="3" s="1"/>
  <c r="B1093" i="3" s="1"/>
  <c r="B1094" i="3" s="1"/>
  <c r="B1095" i="3" s="1"/>
  <c r="B1096" i="3" s="1"/>
  <c r="B1097" i="3" s="1"/>
  <c r="B1098" i="3" s="1"/>
  <c r="B1099" i="3" s="1"/>
  <c r="B1100" i="3" s="1"/>
  <c r="B1101" i="3" s="1"/>
  <c r="B1102" i="3" s="1"/>
  <c r="B1103" i="3" s="1"/>
  <c r="B1104" i="3" s="1"/>
  <c r="B1105" i="3" s="1"/>
  <c r="B1106" i="3" s="1"/>
  <c r="B1107" i="3" s="1"/>
  <c r="B1108" i="3" s="1"/>
  <c r="B1109" i="3" s="1"/>
  <c r="B1110" i="3" s="1"/>
  <c r="B1111" i="3" s="1"/>
  <c r="B1112" i="3" s="1"/>
  <c r="B1113" i="3" s="1"/>
  <c r="B1114" i="3" s="1"/>
  <c r="B1115" i="3" s="1"/>
  <c r="B1116" i="3" s="1"/>
  <c r="B1117" i="3" s="1"/>
  <c r="B1118" i="3" s="1"/>
  <c r="B1119" i="3" s="1"/>
  <c r="B1120" i="3" s="1"/>
  <c r="B1121" i="3" s="1"/>
  <c r="B1122" i="3" s="1"/>
  <c r="B1123" i="3" s="1"/>
  <c r="B1124" i="3" s="1"/>
  <c r="B1125" i="3" s="1"/>
  <c r="B1126" i="3" s="1"/>
  <c r="B1127" i="3" s="1"/>
  <c r="B1128" i="3" s="1"/>
  <c r="B1129" i="3" s="1"/>
  <c r="B1130" i="3" s="1"/>
  <c r="B1131" i="3" s="1"/>
  <c r="B1132" i="3" s="1"/>
  <c r="B1133" i="3" s="1"/>
  <c r="B1134" i="3" s="1"/>
  <c r="B1135" i="3" s="1"/>
  <c r="B1136" i="3" s="1"/>
  <c r="B1137" i="3" s="1"/>
  <c r="B1138" i="3" s="1"/>
  <c r="B1139" i="3" s="1"/>
  <c r="B1140" i="3" s="1"/>
  <c r="B1141" i="3" s="1"/>
  <c r="B1142" i="3" s="1"/>
  <c r="B1143" i="3" s="1"/>
  <c r="B1144" i="3" s="1"/>
  <c r="B1145" i="3" s="1"/>
  <c r="B1146" i="3" s="1"/>
  <c r="B1147" i="3" s="1"/>
  <c r="B1148" i="3" s="1"/>
  <c r="B1149" i="3" s="1"/>
  <c r="B1150" i="3" s="1"/>
  <c r="B1151" i="3" s="1"/>
  <c r="B1152" i="3" s="1"/>
  <c r="B1153" i="3" s="1"/>
  <c r="B1154" i="3" s="1"/>
  <c r="B1155" i="3" s="1"/>
  <c r="B1156" i="3" s="1"/>
  <c r="B1157" i="3" s="1"/>
  <c r="B1158" i="3" s="1"/>
  <c r="B1159" i="3" s="1"/>
  <c r="B1160" i="3" s="1"/>
  <c r="B1161" i="3" s="1"/>
  <c r="B1162" i="3" s="1"/>
  <c r="B1163" i="3" s="1"/>
  <c r="B1164" i="3" s="1"/>
  <c r="B1165" i="3" s="1"/>
  <c r="B1166" i="3" s="1"/>
  <c r="B1167" i="3" s="1"/>
  <c r="B1168" i="3" s="1"/>
  <c r="B1169" i="3" s="1"/>
  <c r="B1170" i="3" s="1"/>
  <c r="B1171" i="3" s="1"/>
  <c r="B1172" i="3" s="1"/>
  <c r="B1173" i="3" s="1"/>
  <c r="B1174" i="3" s="1"/>
  <c r="B1175" i="3" s="1"/>
  <c r="B1176" i="3" s="1"/>
  <c r="B1177" i="3" s="1"/>
  <c r="B1178" i="3" s="1"/>
  <c r="B1179" i="3" s="1"/>
  <c r="B1180" i="3" s="1"/>
  <c r="B1181" i="3" s="1"/>
  <c r="B1182" i="3" s="1"/>
  <c r="B1183" i="3" s="1"/>
  <c r="B1184" i="3" s="1"/>
  <c r="B1185" i="3" s="1"/>
  <c r="B1186" i="3" s="1"/>
  <c r="B1187" i="3" s="1"/>
  <c r="B1188" i="3" s="1"/>
  <c r="B1189" i="3" s="1"/>
  <c r="B1190" i="3" s="1"/>
  <c r="B1191" i="3" s="1"/>
  <c r="B1192" i="3" s="1"/>
  <c r="B1193" i="3" s="1"/>
  <c r="B1194" i="3" s="1"/>
  <c r="B1195" i="3" s="1"/>
  <c r="B1196" i="3" s="1"/>
  <c r="B1197" i="3" s="1"/>
  <c r="B1198" i="3" s="1"/>
  <c r="B1199" i="3" s="1"/>
  <c r="B1200" i="3" s="1"/>
  <c r="B1201" i="3" s="1"/>
  <c r="B1202" i="3" s="1"/>
  <c r="B1203" i="3" s="1"/>
  <c r="B1204" i="3" s="1"/>
  <c r="B1205" i="3" s="1"/>
  <c r="B1206" i="3" s="1"/>
  <c r="B1207" i="3" s="1"/>
  <c r="B1208" i="3" s="1"/>
  <c r="B1209" i="3" s="1"/>
  <c r="B1210" i="3" s="1"/>
  <c r="B1211" i="3" s="1"/>
  <c r="B1212" i="3" s="1"/>
  <c r="B1213" i="3" s="1"/>
  <c r="B1214" i="3" s="1"/>
  <c r="B1215" i="3" s="1"/>
  <c r="B1216" i="3" s="1"/>
  <c r="B1217" i="3" s="1"/>
  <c r="B1218" i="3" s="1"/>
  <c r="B1219" i="3" s="1"/>
  <c r="B1220" i="3" s="1"/>
  <c r="B1221" i="3" s="1"/>
  <c r="B1222" i="3" s="1"/>
  <c r="B1223" i="3" s="1"/>
  <c r="B1224" i="3" s="1"/>
  <c r="B1225" i="3" s="1"/>
  <c r="B1226" i="3" s="1"/>
  <c r="B1227" i="3" s="1"/>
  <c r="B1228" i="3" s="1"/>
  <c r="B1229" i="3" s="1"/>
  <c r="B1230" i="3" s="1"/>
  <c r="B1231" i="3" s="1"/>
  <c r="B1232" i="3" s="1"/>
  <c r="B1233" i="3" s="1"/>
  <c r="B1234" i="3" s="1"/>
  <c r="B1235" i="3" s="1"/>
  <c r="B1236" i="3" s="1"/>
  <c r="B1237" i="3" s="1"/>
  <c r="B1238" i="3" s="1"/>
  <c r="B1239" i="3" s="1"/>
  <c r="B1240" i="3" s="1"/>
  <c r="B1241" i="3" s="1"/>
  <c r="B1242" i="3" s="1"/>
  <c r="B1243" i="3" s="1"/>
  <c r="B1244" i="3" s="1"/>
  <c r="B1245" i="3" s="1"/>
  <c r="B1246" i="3" s="1"/>
  <c r="B1247" i="3" s="1"/>
  <c r="B1248" i="3" s="1"/>
  <c r="B1249" i="3" s="1"/>
  <c r="B1250" i="3" s="1"/>
  <c r="B1251" i="3" s="1"/>
  <c r="B1252" i="3" s="1"/>
  <c r="B1253" i="3" s="1"/>
  <c r="B1254" i="3" s="1"/>
  <c r="B1255" i="3" s="1"/>
  <c r="B1256" i="3" s="1"/>
  <c r="B1257" i="3" s="1"/>
  <c r="B1258" i="3" s="1"/>
  <c r="B1259" i="3" s="1"/>
  <c r="B1260" i="3" s="1"/>
  <c r="B1261" i="3" s="1"/>
  <c r="B1262" i="3" s="1"/>
  <c r="B1263" i="3" s="1"/>
  <c r="B1264" i="3" s="1"/>
  <c r="B1265" i="3" s="1"/>
  <c r="B1266" i="3" s="1"/>
  <c r="B1267" i="3" s="1"/>
  <c r="B1268" i="3" s="1"/>
  <c r="B1269" i="3" s="1"/>
  <c r="B1270" i="3" s="1"/>
  <c r="B1271" i="3" s="1"/>
  <c r="B1272" i="3" s="1"/>
  <c r="B1273" i="3" s="1"/>
  <c r="B1274" i="3" s="1"/>
  <c r="B1275" i="3" s="1"/>
  <c r="B1276" i="3" s="1"/>
  <c r="B1277" i="3" s="1"/>
  <c r="B1278" i="3" s="1"/>
  <c r="B1279" i="3" s="1"/>
  <c r="B1280" i="3" s="1"/>
  <c r="B1281" i="3" s="1"/>
  <c r="B1282" i="3" s="1"/>
  <c r="B1283" i="3" s="1"/>
  <c r="B1284" i="3" s="1"/>
  <c r="B1285" i="3" s="1"/>
  <c r="B1286" i="3" s="1"/>
  <c r="B1287" i="3" s="1"/>
  <c r="B1288" i="3" s="1"/>
  <c r="B1289" i="3" s="1"/>
  <c r="B1290" i="3" s="1"/>
  <c r="B1291" i="3" s="1"/>
  <c r="B1292" i="3" s="1"/>
  <c r="B1293" i="3" s="1"/>
  <c r="B1294" i="3" s="1"/>
  <c r="B1295" i="3" s="1"/>
  <c r="B1296" i="3" s="1"/>
  <c r="B1297" i="3" s="1"/>
  <c r="B1298" i="3" s="1"/>
  <c r="B1299" i="3" s="1"/>
  <c r="B1300" i="3" s="1"/>
  <c r="B1301" i="3" s="1"/>
  <c r="B1302" i="3" s="1"/>
  <c r="B1303" i="3" s="1"/>
  <c r="B1304" i="3" s="1"/>
  <c r="B1305" i="3" s="1"/>
  <c r="B1306" i="3" s="1"/>
  <c r="B1307" i="3" s="1"/>
  <c r="B1308" i="3" s="1"/>
  <c r="B1309" i="3" s="1"/>
  <c r="B1310" i="3" s="1"/>
  <c r="B1311" i="3" s="1"/>
  <c r="B1312" i="3" s="1"/>
  <c r="B1313" i="3" s="1"/>
  <c r="B1314" i="3" s="1"/>
  <c r="B1315" i="3" s="1"/>
  <c r="B1316" i="3" s="1"/>
  <c r="B1317" i="3" s="1"/>
  <c r="B1318" i="3" s="1"/>
  <c r="B1319" i="3" s="1"/>
  <c r="B1320" i="3" s="1"/>
  <c r="B1321" i="3" s="1"/>
  <c r="B1322" i="3" s="1"/>
  <c r="B1323" i="3" s="1"/>
  <c r="B1324" i="3" s="1"/>
  <c r="B1325" i="3" s="1"/>
  <c r="B1326" i="3" s="1"/>
  <c r="B1327" i="3" s="1"/>
  <c r="B1328" i="3" s="1"/>
  <c r="B1329" i="3" s="1"/>
  <c r="B1330" i="3" s="1"/>
  <c r="B1331" i="3" s="1"/>
  <c r="B1332" i="3" s="1"/>
  <c r="B1333" i="3" s="1"/>
  <c r="B1334" i="3" s="1"/>
  <c r="B1335" i="3" s="1"/>
  <c r="B1336" i="3" s="1"/>
  <c r="B1337" i="3" s="1"/>
  <c r="B1338" i="3" s="1"/>
  <c r="B1339" i="3" s="1"/>
  <c r="B1340" i="3" s="1"/>
  <c r="B1341" i="3" s="1"/>
  <c r="B1342" i="3" s="1"/>
  <c r="B1343" i="3" s="1"/>
  <c r="B1344" i="3" s="1"/>
  <c r="B1345" i="3" s="1"/>
  <c r="B1346" i="3" s="1"/>
  <c r="B1347" i="3" s="1"/>
  <c r="B1348" i="3" s="1"/>
  <c r="B1349" i="3" s="1"/>
  <c r="B1350" i="3" s="1"/>
  <c r="B1351" i="3" s="1"/>
  <c r="B1352" i="3" s="1"/>
  <c r="B1353" i="3" s="1"/>
  <c r="B1354" i="3" s="1"/>
  <c r="B1355" i="3" s="1"/>
  <c r="B1356" i="3" s="1"/>
  <c r="B1357" i="3" s="1"/>
  <c r="B1358" i="3" s="1"/>
  <c r="B1359" i="3" s="1"/>
  <c r="B1360" i="3" s="1"/>
  <c r="B1361" i="3" s="1"/>
  <c r="B1362" i="3" s="1"/>
  <c r="B1363" i="3" s="1"/>
  <c r="B1364" i="3" s="1"/>
  <c r="B1365" i="3" s="1"/>
  <c r="B1366" i="3" s="1"/>
  <c r="B1367" i="3" s="1"/>
  <c r="B1368" i="3" s="1"/>
  <c r="B1369" i="3" s="1"/>
  <c r="B1370" i="3" s="1"/>
  <c r="B1371" i="3" s="1"/>
  <c r="B1372" i="3" s="1"/>
  <c r="B1373" i="3" s="1"/>
  <c r="B1374" i="3" s="1"/>
  <c r="B1375" i="3" s="1"/>
  <c r="B1376" i="3" s="1"/>
  <c r="B1377" i="3" s="1"/>
  <c r="B1378" i="3" s="1"/>
  <c r="B1379" i="3" s="1"/>
  <c r="B1380" i="3" s="1"/>
  <c r="B1381" i="3" s="1"/>
  <c r="B1382" i="3" s="1"/>
  <c r="B1383" i="3" s="1"/>
  <c r="B1384" i="3" s="1"/>
  <c r="B1385" i="3" s="1"/>
  <c r="B1386" i="3" s="1"/>
  <c r="B1387" i="3" s="1"/>
  <c r="B1388" i="3" s="1"/>
  <c r="B1389" i="3" s="1"/>
  <c r="B1390" i="3" s="1"/>
  <c r="B1391" i="3" s="1"/>
  <c r="B1392" i="3" s="1"/>
  <c r="B1393" i="3" s="1"/>
  <c r="B1394" i="3" s="1"/>
  <c r="B1395" i="3" s="1"/>
  <c r="B1396" i="3" s="1"/>
  <c r="B1397" i="3" s="1"/>
  <c r="B1398" i="3" s="1"/>
  <c r="B1399" i="3" s="1"/>
  <c r="B1400" i="3" s="1"/>
  <c r="B1401" i="3" s="1"/>
  <c r="B1402" i="3" s="1"/>
  <c r="B1403" i="3" s="1"/>
  <c r="B1404" i="3" s="1"/>
  <c r="B1405" i="3" s="1"/>
  <c r="B1406" i="3" s="1"/>
  <c r="B1407" i="3" s="1"/>
  <c r="B1408" i="3" s="1"/>
  <c r="B1409" i="3" s="1"/>
  <c r="B1410" i="3" s="1"/>
  <c r="B1411" i="3" s="1"/>
  <c r="B1412" i="3" s="1"/>
  <c r="B1413" i="3" s="1"/>
  <c r="B1414" i="3" s="1"/>
  <c r="B1415" i="3" s="1"/>
  <c r="B1416" i="3" s="1"/>
  <c r="B1417" i="3" s="1"/>
  <c r="B1418" i="3" s="1"/>
  <c r="B1419" i="3" s="1"/>
  <c r="B1420" i="3" s="1"/>
  <c r="B1421" i="3" s="1"/>
  <c r="B1422" i="3" s="1"/>
  <c r="B1423" i="3" s="1"/>
  <c r="B1424" i="3" s="1"/>
  <c r="B1425" i="3" s="1"/>
  <c r="B1426" i="3" s="1"/>
  <c r="B1427" i="3" s="1"/>
  <c r="B1428" i="3" s="1"/>
  <c r="B1429" i="3" s="1"/>
  <c r="B1430" i="3" s="1"/>
  <c r="B1431" i="3" s="1"/>
  <c r="B1432" i="3" s="1"/>
  <c r="B1433" i="3" s="1"/>
  <c r="B1434" i="3" s="1"/>
  <c r="B1435" i="3" s="1"/>
  <c r="B1436" i="3" s="1"/>
  <c r="B1437" i="3" s="1"/>
  <c r="B1438" i="3" s="1"/>
  <c r="B1439" i="3" s="1"/>
  <c r="B1440" i="3" s="1"/>
  <c r="B1441" i="3" s="1"/>
  <c r="B1442" i="3" s="1"/>
  <c r="B1443" i="3" s="1"/>
  <c r="B1444" i="3" s="1"/>
  <c r="B1445" i="3" s="1"/>
  <c r="B1446" i="3" s="1"/>
  <c r="B1447" i="3" s="1"/>
  <c r="B1448" i="3" s="1"/>
  <c r="B1449" i="3" s="1"/>
  <c r="B1450" i="3" s="1"/>
  <c r="B1451" i="3" s="1"/>
  <c r="B1452" i="3" s="1"/>
  <c r="B1453" i="3" s="1"/>
  <c r="B1454" i="3" s="1"/>
  <c r="B1455" i="3" s="1"/>
  <c r="B1456" i="3" s="1"/>
  <c r="B1457" i="3" s="1"/>
  <c r="B1458" i="3" s="1"/>
  <c r="B1459" i="3" s="1"/>
  <c r="B1460" i="3" s="1"/>
  <c r="B1461" i="3" s="1"/>
  <c r="B1462" i="3" s="1"/>
  <c r="B1463" i="3" s="1"/>
  <c r="B1464" i="3" s="1"/>
  <c r="B1465" i="3" s="1"/>
  <c r="B1466" i="3" s="1"/>
  <c r="B1467" i="3" s="1"/>
  <c r="B1468" i="3" s="1"/>
  <c r="B1469" i="3" s="1"/>
  <c r="B1470" i="3" s="1"/>
  <c r="B1471" i="3" s="1"/>
  <c r="B1472" i="3" s="1"/>
  <c r="B1473" i="3" s="1"/>
  <c r="B1474" i="3" s="1"/>
  <c r="B1475" i="3" s="1"/>
  <c r="B1476" i="3" s="1"/>
  <c r="B1477" i="3" s="1"/>
  <c r="B1478" i="3" s="1"/>
  <c r="B1479" i="3" s="1"/>
  <c r="B1480" i="3" s="1"/>
  <c r="B1481" i="3" s="1"/>
  <c r="B1482" i="3" s="1"/>
  <c r="B1483" i="3" s="1"/>
  <c r="B1484" i="3" s="1"/>
  <c r="B1485" i="3" s="1"/>
  <c r="B1486" i="3" s="1"/>
  <c r="B1487" i="3" s="1"/>
  <c r="B1488" i="3" s="1"/>
  <c r="B1489" i="3" s="1"/>
  <c r="B1490" i="3" s="1"/>
  <c r="B1491" i="3" s="1"/>
  <c r="B1492" i="3" s="1"/>
  <c r="B1493" i="3" s="1"/>
  <c r="B1494" i="3" s="1"/>
  <c r="B1495" i="3" s="1"/>
  <c r="B1496" i="3" s="1"/>
  <c r="B1497" i="3" s="1"/>
  <c r="B1498" i="3" s="1"/>
  <c r="B1499" i="3" s="1"/>
  <c r="B1500" i="3" s="1"/>
  <c r="B1501" i="3" s="1"/>
  <c r="B1502" i="3" s="1"/>
  <c r="B1503" i="3" s="1"/>
  <c r="B1504" i="3" s="1"/>
  <c r="B1505" i="3" s="1"/>
  <c r="B1506" i="3" s="1"/>
  <c r="B1507" i="3" s="1"/>
  <c r="B1508" i="3" s="1"/>
  <c r="B1509" i="3" s="1"/>
  <c r="B1510" i="3" s="1"/>
  <c r="G13" i="4"/>
  <c r="G14" i="4" s="1"/>
  <c r="G15" i="4" s="1"/>
  <c r="G16" i="4" s="1"/>
  <c r="G17" i="4" s="1"/>
  <c r="G18" i="4" s="1"/>
  <c r="G19" i="4" s="1"/>
  <c r="G20" i="4" s="1"/>
  <c r="G21" i="4" s="1"/>
  <c r="G22" i="4" s="1"/>
  <c r="G23" i="4" s="1"/>
  <c r="G24" i="4" s="1"/>
  <c r="G25" i="4" s="1"/>
  <c r="G26" i="4" s="1"/>
  <c r="G27" i="4" s="1"/>
  <c r="G28" i="4" s="1"/>
  <c r="G29" i="4" s="1"/>
  <c r="G30" i="4" s="1"/>
  <c r="G31" i="4" s="1"/>
  <c r="G32" i="4" s="1"/>
  <c r="G33" i="4" s="1"/>
  <c r="G34" i="4" s="1"/>
  <c r="G35" i="4" s="1"/>
  <c r="G36" i="4" s="1"/>
  <c r="G37" i="4" s="1"/>
  <c r="G38" i="4" s="1"/>
  <c r="G39" i="4" s="1"/>
  <c r="G40" i="4" s="1"/>
  <c r="G41" i="4" s="1"/>
  <c r="G42" i="4" s="1"/>
  <c r="G43" i="4" s="1"/>
  <c r="G44" i="4" s="1"/>
  <c r="G45" i="4" s="1"/>
  <c r="G46" i="4" s="1"/>
  <c r="G47" i="4" s="1"/>
  <c r="G48" i="4" s="1"/>
  <c r="G49" i="4" s="1"/>
  <c r="G50" i="4" s="1"/>
  <c r="G51" i="4" s="1"/>
  <c r="G52" i="4" s="1"/>
  <c r="G53" i="4" s="1"/>
  <c r="G54" i="4" s="1"/>
  <c r="G55" i="4" s="1"/>
  <c r="G56" i="4" s="1"/>
  <c r="G57" i="4" s="1"/>
  <c r="G58" i="4" s="1"/>
  <c r="G59" i="4" s="1"/>
  <c r="G60" i="4" s="1"/>
  <c r="G61" i="4" s="1"/>
  <c r="G62" i="4" s="1"/>
  <c r="G63" i="4" s="1"/>
  <c r="G64" i="4" s="1"/>
  <c r="G65" i="4" s="1"/>
  <c r="G66" i="4" s="1"/>
  <c r="G67" i="4" s="1"/>
  <c r="G68" i="4" s="1"/>
  <c r="G69" i="4" s="1"/>
  <c r="G70" i="4" s="1"/>
  <c r="G71" i="4" s="1"/>
  <c r="G72" i="4" s="1"/>
  <c r="G73" i="4" s="1"/>
  <c r="G74" i="4" s="1"/>
  <c r="G75" i="4" s="1"/>
  <c r="G76" i="4" s="1"/>
  <c r="G77" i="4" s="1"/>
  <c r="G78" i="4" s="1"/>
  <c r="G79" i="4" s="1"/>
  <c r="G80" i="4" s="1"/>
  <c r="G81" i="4" s="1"/>
  <c r="G82" i="4" s="1"/>
  <c r="G83" i="4" s="1"/>
  <c r="G84" i="4" s="1"/>
  <c r="G85" i="4" s="1"/>
  <c r="G86" i="4" s="1"/>
  <c r="G87" i="4" s="1"/>
  <c r="G88" i="4" s="1"/>
  <c r="G89" i="4" s="1"/>
  <c r="G90" i="4" s="1"/>
  <c r="G91" i="4" s="1"/>
  <c r="G92" i="4" s="1"/>
  <c r="G93" i="4" s="1"/>
  <c r="G94" i="4" s="1"/>
  <c r="G95" i="4" s="1"/>
  <c r="G96" i="4" s="1"/>
  <c r="G97" i="4" s="1"/>
  <c r="G98" i="4" s="1"/>
  <c r="G99" i="4" s="1"/>
  <c r="G100" i="4" s="1"/>
  <c r="G101" i="4" s="1"/>
  <c r="G102" i="4" s="1"/>
  <c r="G103" i="4" s="1"/>
  <c r="G104" i="4" s="1"/>
  <c r="G105" i="4" s="1"/>
  <c r="G106" i="4" s="1"/>
  <c r="G107" i="4" s="1"/>
  <c r="G108" i="4" s="1"/>
  <c r="G109" i="4" s="1"/>
  <c r="G110" i="4" s="1"/>
  <c r="G111" i="4" s="1"/>
  <c r="G112" i="4" s="1"/>
  <c r="B13" i="4"/>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92" i="14"/>
  <c r="B93" i="14" s="1"/>
  <c r="B94" i="14" s="1"/>
  <c r="B95" i="14" s="1"/>
  <c r="B13" i="14"/>
  <c r="B14" i="14" s="1"/>
  <c r="B15" i="14" s="1"/>
  <c r="B16" i="14" s="1"/>
  <c r="B17" i="14" s="1"/>
  <c r="B18" i="14" s="1"/>
  <c r="B19" i="14" s="1"/>
  <c r="B20" i="14" s="1"/>
  <c r="B21" i="14" s="1"/>
  <c r="B22" i="14" s="1"/>
  <c r="B23" i="14" s="1"/>
  <c r="B24" i="14" s="1"/>
  <c r="B25" i="14" s="1"/>
  <c r="B26" i="14" s="1"/>
  <c r="B27" i="14" s="1"/>
  <c r="B28" i="14" s="1"/>
  <c r="B29" i="14" s="1"/>
  <c r="B30" i="14" s="1"/>
  <c r="B31" i="14" s="1"/>
  <c r="B32" i="14" s="1"/>
  <c r="B33" i="14" s="1"/>
  <c r="B34" i="14" s="1"/>
  <c r="B35" i="14" s="1"/>
  <c r="B36" i="14" s="1"/>
  <c r="B37" i="14" s="1"/>
  <c r="B38" i="14" s="1"/>
  <c r="B39" i="14" s="1"/>
  <c r="B40" i="14" s="1"/>
  <c r="B41" i="14" s="1"/>
  <c r="B42" i="14" s="1"/>
  <c r="B43" i="14" s="1"/>
  <c r="B44" i="14" s="1"/>
  <c r="B45" i="14" s="1"/>
  <c r="B46" i="14" s="1"/>
  <c r="B47" i="14" s="1"/>
  <c r="B48" i="14" s="1"/>
  <c r="B49" i="14" s="1"/>
  <c r="B50" i="14" s="1"/>
  <c r="B51" i="14" s="1"/>
  <c r="B52" i="14" s="1"/>
  <c r="B53" i="14" s="1"/>
  <c r="B54" i="14" s="1"/>
  <c r="B55" i="14" s="1"/>
  <c r="B56" i="14" s="1"/>
  <c r="B57" i="14" s="1"/>
  <c r="B58" i="14" s="1"/>
  <c r="B59" i="14" s="1"/>
  <c r="B60" i="14" s="1"/>
  <c r="B61" i="14" s="1"/>
  <c r="B62" i="14" s="1"/>
  <c r="B63" i="14" s="1"/>
  <c r="B64" i="14" s="1"/>
  <c r="B65" i="14" s="1"/>
  <c r="B66" i="14" s="1"/>
  <c r="B67" i="14" s="1"/>
  <c r="B68" i="14" s="1"/>
  <c r="B69" i="14" s="1"/>
  <c r="B70" i="14" s="1"/>
  <c r="B71" i="14" s="1"/>
  <c r="B72" i="14" s="1"/>
  <c r="B73" i="14" s="1"/>
  <c r="B74" i="14" s="1"/>
  <c r="B75" i="14" s="1"/>
  <c r="B76" i="14" s="1"/>
  <c r="B77" i="14" s="1"/>
  <c r="B78" i="14" s="1"/>
  <c r="B79" i="14" s="1"/>
  <c r="B80" i="14" s="1"/>
  <c r="B81" i="14" s="1"/>
  <c r="B82" i="14" s="1"/>
  <c r="B83" i="14" s="1"/>
  <c r="B84" i="14" s="1"/>
  <c r="B85" i="14" s="1"/>
  <c r="B86" i="14" s="1"/>
  <c r="B87" i="14" s="1"/>
  <c r="B88" i="14" s="1"/>
  <c r="B89" i="14" s="1"/>
  <c r="B90" i="14" s="1"/>
  <c r="B91" i="14" s="1"/>
  <c r="B13" i="7"/>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Q13" i="7"/>
  <c r="Q14" i="7" s="1"/>
  <c r="Q15" i="7" s="1"/>
  <c r="Q16" i="7" s="1"/>
  <c r="Q17" i="7" s="1"/>
  <c r="Q18" i="7" s="1"/>
  <c r="Q19" i="7" s="1"/>
  <c r="Q20" i="7" s="1"/>
  <c r="Q21" i="7" s="1"/>
  <c r="Q22" i="7" s="1"/>
  <c r="Q23" i="7" s="1"/>
  <c r="Q24" i="7" s="1"/>
  <c r="Q25" i="7" s="1"/>
  <c r="Q26" i="7" s="1"/>
  <c r="Q27" i="7" s="1"/>
  <c r="Q28" i="7" s="1"/>
  <c r="Q29" i="7" s="1"/>
  <c r="Q30" i="7" s="1"/>
  <c r="Q31" i="7" s="1"/>
  <c r="Q32" i="7" s="1"/>
  <c r="Q33" i="7" s="1"/>
  <c r="Q34" i="7" s="1"/>
  <c r="Q35" i="7" s="1"/>
  <c r="Q36" i="7" s="1"/>
  <c r="Q37" i="7" s="1"/>
  <c r="Q38" i="7" s="1"/>
  <c r="Q39" i="7" s="1"/>
  <c r="Q40" i="7" s="1"/>
  <c r="Q41" i="7" s="1"/>
  <c r="Q42" i="7" s="1"/>
  <c r="Q43" i="7" s="1"/>
  <c r="Q44" i="7" s="1"/>
  <c r="Q45" i="7" s="1"/>
  <c r="Q46" i="7" s="1"/>
  <c r="Q47" i="7" s="1"/>
  <c r="Q48" i="7" s="1"/>
  <c r="Q49" i="7" s="1"/>
  <c r="Q50" i="7" s="1"/>
  <c r="Q51" i="7" s="1"/>
  <c r="Q52" i="7" s="1"/>
  <c r="Q53" i="7" s="1"/>
  <c r="Q54" i="7" s="1"/>
  <c r="Q55" i="7" s="1"/>
  <c r="Q56" i="7" s="1"/>
  <c r="Q57" i="7" s="1"/>
  <c r="Q58" i="7" s="1"/>
  <c r="Q59" i="7" s="1"/>
  <c r="Q60" i="7" s="1"/>
  <c r="Q61" i="7" s="1"/>
  <c r="Q62" i="7" s="1"/>
  <c r="B5006" i="17"/>
  <c r="B5005" i="17"/>
  <c r="B5004" i="17"/>
  <c r="B5003" i="17"/>
  <c r="B5002" i="17"/>
  <c r="B5001" i="17"/>
  <c r="B5000" i="17"/>
  <c r="B4999" i="17"/>
  <c r="B4998" i="17"/>
  <c r="B4997" i="17"/>
  <c r="B4996" i="17"/>
  <c r="B4995" i="17"/>
  <c r="B4994" i="17"/>
  <c r="B4993" i="17"/>
  <c r="B4992" i="17"/>
  <c r="B4991" i="17"/>
  <c r="B4990" i="17"/>
  <c r="B4989" i="17"/>
  <c r="B4988" i="17"/>
  <c r="B4987" i="17"/>
  <c r="B4986" i="17"/>
  <c r="B4985" i="17"/>
  <c r="B4984" i="17"/>
  <c r="B4983" i="17"/>
  <c r="B4982" i="17"/>
  <c r="B4981" i="17"/>
  <c r="B4980" i="17"/>
  <c r="B4979" i="17"/>
  <c r="B4978" i="17"/>
  <c r="B4977" i="17"/>
  <c r="B4976" i="17"/>
  <c r="B4975" i="17"/>
  <c r="B4974" i="17"/>
  <c r="B4973" i="17"/>
  <c r="B4972" i="17"/>
  <c r="B4971" i="17"/>
  <c r="B4970" i="17"/>
  <c r="B4969" i="17"/>
  <c r="B4968" i="17"/>
  <c r="B4967" i="17"/>
  <c r="B4966" i="17"/>
  <c r="B4965" i="17"/>
  <c r="B4964" i="17"/>
  <c r="B4963" i="17"/>
  <c r="B4962" i="17"/>
  <c r="B4961" i="17"/>
  <c r="B4960" i="17"/>
  <c r="B4959" i="17"/>
  <c r="B4958" i="17"/>
  <c r="B4957" i="17"/>
  <c r="B4956" i="17"/>
  <c r="B4955" i="17"/>
  <c r="B4954" i="17"/>
  <c r="B4953" i="17"/>
  <c r="B4952" i="17"/>
  <c r="B4951" i="17"/>
  <c r="B4950" i="17"/>
  <c r="B4949" i="17"/>
  <c r="B4948" i="17"/>
  <c r="B4947" i="17"/>
  <c r="B4946" i="17"/>
  <c r="B4945" i="17"/>
  <c r="B4944" i="17"/>
  <c r="B4943" i="17"/>
  <c r="B4942" i="17"/>
  <c r="B4941" i="17"/>
  <c r="B4940" i="17"/>
  <c r="B4939" i="17"/>
  <c r="B4938" i="17"/>
  <c r="B4937" i="17"/>
  <c r="B4936" i="17"/>
  <c r="B4935" i="17"/>
  <c r="B4934" i="17"/>
  <c r="B4933" i="17"/>
  <c r="B4932" i="17"/>
  <c r="B4931" i="17"/>
  <c r="B4930" i="17"/>
  <c r="B4929" i="17"/>
  <c r="B4928" i="17"/>
  <c r="B4927" i="17"/>
  <c r="B4926" i="17"/>
  <c r="B4925" i="17"/>
  <c r="B4924" i="17"/>
  <c r="B4923" i="17"/>
  <c r="B4922" i="17"/>
  <c r="B4921" i="17"/>
  <c r="B4920" i="17"/>
  <c r="B4919" i="17"/>
  <c r="B4918" i="17"/>
  <c r="B4917" i="17"/>
  <c r="B4916" i="17"/>
  <c r="B4915" i="17"/>
  <c r="B4914" i="17"/>
  <c r="B4913" i="17"/>
  <c r="B4912" i="17"/>
  <c r="B4911" i="17"/>
  <c r="B4910" i="17"/>
  <c r="B4909" i="17"/>
  <c r="B4908" i="17"/>
  <c r="B4907" i="17"/>
  <c r="B4906" i="17"/>
  <c r="B4905" i="17"/>
  <c r="B4904" i="17"/>
  <c r="B4903" i="17"/>
  <c r="B4902" i="17"/>
  <c r="B4901" i="17"/>
  <c r="B4900" i="17"/>
  <c r="B4899" i="17"/>
  <c r="B4898" i="17"/>
  <c r="B4897" i="17"/>
  <c r="B4896" i="17"/>
  <c r="B4895" i="17"/>
  <c r="B4894" i="17"/>
  <c r="B4893" i="17"/>
  <c r="B4892" i="17"/>
  <c r="B4891" i="17"/>
  <c r="B4890" i="17"/>
  <c r="B4889" i="17"/>
  <c r="B4888" i="17"/>
  <c r="B4887" i="17"/>
  <c r="B4886" i="17"/>
  <c r="B4885" i="17"/>
  <c r="B4884" i="17"/>
  <c r="B4883" i="17"/>
  <c r="B4882" i="17"/>
  <c r="B4881" i="17"/>
  <c r="B4880" i="17"/>
  <c r="B4879" i="17"/>
  <c r="B4878" i="17"/>
  <c r="B4877" i="17"/>
  <c r="B4876" i="17"/>
  <c r="B4875" i="17"/>
  <c r="B4874" i="17"/>
  <c r="B4873" i="17"/>
  <c r="B4872" i="17"/>
  <c r="B4871" i="17"/>
  <c r="B4870" i="17"/>
  <c r="B4869" i="17"/>
  <c r="B4868" i="17"/>
  <c r="B4867" i="17"/>
  <c r="B4866" i="17"/>
  <c r="B4865" i="17"/>
  <c r="B4864" i="17"/>
  <c r="B4863" i="17"/>
  <c r="B4862" i="17"/>
  <c r="B4861" i="17"/>
  <c r="B4860" i="17"/>
  <c r="B4859" i="17"/>
  <c r="B4858" i="17"/>
  <c r="B4857" i="17"/>
  <c r="B4856" i="17"/>
  <c r="B4855" i="17"/>
  <c r="B4854" i="17"/>
  <c r="B4853" i="17"/>
  <c r="B4852" i="17"/>
  <c r="B4851" i="17"/>
  <c r="B4850" i="17"/>
  <c r="B4849" i="17"/>
  <c r="B4848" i="17"/>
  <c r="B4847" i="17"/>
  <c r="B4846" i="17"/>
  <c r="B4845" i="17"/>
  <c r="B4844" i="17"/>
  <c r="B4843" i="17"/>
  <c r="B4842" i="17"/>
  <c r="B4841" i="17"/>
  <c r="B4840" i="17"/>
  <c r="B4839" i="17"/>
  <c r="B4838" i="17"/>
  <c r="B4837" i="17"/>
  <c r="B4836" i="17"/>
  <c r="B4835" i="17"/>
  <c r="B4834" i="17"/>
  <c r="B4833" i="17"/>
  <c r="B4832" i="17"/>
  <c r="B4831" i="17"/>
  <c r="B4830" i="17"/>
  <c r="B4829" i="17"/>
  <c r="B4828" i="17"/>
  <c r="B4827" i="17"/>
  <c r="B4826" i="17"/>
  <c r="B4825" i="17"/>
  <c r="B4824" i="17"/>
  <c r="B4823" i="17"/>
  <c r="B4822" i="17"/>
  <c r="B4821" i="17"/>
  <c r="B4820" i="17"/>
  <c r="B4819" i="17"/>
  <c r="B4818" i="17"/>
  <c r="B4817" i="17"/>
  <c r="B4816" i="17"/>
  <c r="B4815" i="17"/>
  <c r="B4814" i="17"/>
  <c r="B4813" i="17"/>
  <c r="B4812" i="17"/>
  <c r="B4811" i="17"/>
  <c r="B4810" i="17"/>
  <c r="B4809" i="17"/>
  <c r="B4808" i="17"/>
  <c r="B4807" i="17"/>
  <c r="B4806" i="17"/>
  <c r="B4805" i="17"/>
  <c r="B4804" i="17"/>
  <c r="B4803" i="17"/>
  <c r="B4802" i="17"/>
  <c r="B4801" i="17"/>
  <c r="B4800" i="17"/>
  <c r="B4799" i="17"/>
  <c r="B4798" i="17"/>
  <c r="B4797" i="17"/>
  <c r="B4796" i="17"/>
  <c r="B4795" i="17"/>
  <c r="B4794" i="17"/>
  <c r="B4793" i="17"/>
  <c r="B4792" i="17"/>
  <c r="B4791" i="17"/>
  <c r="B4790" i="17"/>
  <c r="B4789" i="17"/>
  <c r="B4788" i="17"/>
  <c r="B4787" i="17"/>
  <c r="B4786" i="17"/>
  <c r="B4785" i="17"/>
  <c r="B4784" i="17"/>
  <c r="B4783" i="17"/>
  <c r="B4782" i="17"/>
  <c r="B4781" i="17"/>
  <c r="B4780" i="17"/>
  <c r="B4779" i="17"/>
  <c r="B4778" i="17"/>
  <c r="B4777" i="17"/>
  <c r="B4776" i="17"/>
  <c r="B4775" i="17"/>
  <c r="B4774" i="17"/>
  <c r="B4773" i="17"/>
  <c r="B4772" i="17"/>
  <c r="B4771" i="17"/>
  <c r="B4770" i="17"/>
  <c r="B4769" i="17"/>
  <c r="B4768" i="17"/>
  <c r="B4767" i="17"/>
  <c r="B4766" i="17"/>
  <c r="B4765" i="17"/>
  <c r="B4764" i="17"/>
  <c r="B4763" i="17"/>
  <c r="B4762" i="17"/>
  <c r="B4761" i="17"/>
  <c r="B4760" i="17"/>
  <c r="B4759" i="17"/>
  <c r="B4758" i="17"/>
  <c r="B4757" i="17"/>
  <c r="B4756" i="17"/>
  <c r="B4755" i="17"/>
  <c r="B4754" i="17"/>
  <c r="B4753" i="17"/>
  <c r="B4752" i="17"/>
  <c r="B4751" i="17"/>
  <c r="B4750" i="17"/>
  <c r="B4749" i="17"/>
  <c r="B4748" i="17"/>
  <c r="B4747" i="17"/>
  <c r="B4746" i="17"/>
  <c r="B4745" i="17"/>
  <c r="B4744" i="17"/>
  <c r="B4743" i="17"/>
  <c r="B4742" i="17"/>
  <c r="B4741" i="17"/>
  <c r="B4740" i="17"/>
  <c r="B4739" i="17"/>
  <c r="B4738" i="17"/>
  <c r="B4737" i="17"/>
  <c r="B4736" i="17"/>
  <c r="B4735" i="17"/>
  <c r="B4734" i="17"/>
  <c r="B4733" i="17"/>
  <c r="B4732" i="17"/>
  <c r="B4731" i="17"/>
  <c r="B4730" i="17"/>
  <c r="B4729" i="17"/>
  <c r="B4728" i="17"/>
  <c r="B4727" i="17"/>
  <c r="B4726" i="17"/>
  <c r="B4725" i="17"/>
  <c r="B4724" i="17"/>
  <c r="B4723" i="17"/>
  <c r="B4722" i="17"/>
  <c r="B4721" i="17"/>
  <c r="B4720" i="17"/>
  <c r="B4719" i="17"/>
  <c r="B4718" i="17"/>
  <c r="B4717" i="17"/>
  <c r="B4716" i="17"/>
  <c r="B4715" i="17"/>
  <c r="B4714" i="17"/>
  <c r="B4713" i="17"/>
  <c r="B4712" i="17"/>
  <c r="B4711" i="17"/>
  <c r="B4710" i="17"/>
  <c r="B4709" i="17"/>
  <c r="B4708" i="17"/>
  <c r="B4707" i="17"/>
  <c r="B4706" i="17"/>
  <c r="B4705" i="17"/>
  <c r="B4704" i="17"/>
  <c r="B4703" i="17"/>
  <c r="B4702" i="17"/>
  <c r="B4701" i="17"/>
  <c r="B4700" i="17"/>
  <c r="B4699" i="17"/>
  <c r="B4698" i="17"/>
  <c r="B4697" i="17"/>
  <c r="B4696" i="17"/>
  <c r="B4695" i="17"/>
  <c r="B4694" i="17"/>
  <c r="B4693" i="17"/>
  <c r="B4692" i="17"/>
  <c r="B4691" i="17"/>
  <c r="B4690" i="17"/>
  <c r="B4689" i="17"/>
  <c r="B4688" i="17"/>
  <c r="B4687" i="17"/>
  <c r="B4686" i="17"/>
  <c r="B4685" i="17"/>
  <c r="B4684" i="17"/>
  <c r="B4683" i="17"/>
  <c r="B4682" i="17"/>
  <c r="B4681" i="17"/>
  <c r="B4680" i="17"/>
  <c r="B4679" i="17"/>
  <c r="B4678" i="17"/>
  <c r="B4677" i="17"/>
  <c r="B4676" i="17"/>
  <c r="B4675" i="17"/>
  <c r="B4674" i="17"/>
  <c r="B4673" i="17"/>
  <c r="B4672" i="17"/>
  <c r="B4671" i="17"/>
  <c r="B4670" i="17"/>
  <c r="B4669" i="17"/>
  <c r="B4668" i="17"/>
  <c r="B4667" i="17"/>
  <c r="B4666" i="17"/>
  <c r="B4665" i="17"/>
  <c r="B4664" i="17"/>
  <c r="B4663" i="17"/>
  <c r="B4662" i="17"/>
  <c r="B4661" i="17"/>
  <c r="B4660" i="17"/>
  <c r="B4659" i="17"/>
  <c r="B4658" i="17"/>
  <c r="B4657" i="17"/>
  <c r="B4656" i="17"/>
  <c r="B4655" i="17"/>
  <c r="B4654" i="17"/>
  <c r="B4653" i="17"/>
  <c r="B4652" i="17"/>
  <c r="B4651" i="17"/>
  <c r="B4650" i="17"/>
  <c r="B4649" i="17"/>
  <c r="B4648" i="17"/>
  <c r="B4647" i="17"/>
  <c r="B4646" i="17"/>
  <c r="B4645" i="17"/>
  <c r="B4644" i="17"/>
  <c r="B4643" i="17"/>
  <c r="B4642" i="17"/>
  <c r="B4641" i="17"/>
  <c r="B4640" i="17"/>
  <c r="B4639" i="17"/>
  <c r="B4638" i="17"/>
  <c r="B4637" i="17"/>
  <c r="B4636" i="17"/>
  <c r="B4635" i="17"/>
  <c r="B4634" i="17"/>
  <c r="B4633" i="17"/>
  <c r="B4632" i="17"/>
  <c r="B4631" i="17"/>
  <c r="B4630" i="17"/>
  <c r="B4629" i="17"/>
  <c r="B4628" i="17"/>
  <c r="B4627" i="17"/>
  <c r="B4626" i="17"/>
  <c r="B4625" i="17"/>
  <c r="B4624" i="17"/>
  <c r="B4623" i="17"/>
  <c r="B4622" i="17"/>
  <c r="B4621" i="17"/>
  <c r="B4620" i="17"/>
  <c r="B4619" i="17"/>
  <c r="B4618" i="17"/>
  <c r="B4617" i="17"/>
  <c r="B4616" i="17"/>
  <c r="B4615" i="17"/>
  <c r="B4614" i="17"/>
  <c r="B4613" i="17"/>
  <c r="B4612" i="17"/>
  <c r="B4611" i="17"/>
  <c r="B4610" i="17"/>
  <c r="B4609" i="17"/>
  <c r="B4608" i="17"/>
  <c r="B4607" i="17"/>
  <c r="B4606" i="17"/>
  <c r="B4605" i="17"/>
  <c r="B4604" i="17"/>
  <c r="B4603" i="17"/>
  <c r="B4602" i="17"/>
  <c r="B4601" i="17"/>
  <c r="B4600" i="17"/>
  <c r="B4599" i="17"/>
  <c r="B4598" i="17"/>
  <c r="B4597" i="17"/>
  <c r="B4596" i="17"/>
  <c r="B4595" i="17"/>
  <c r="B4594" i="17"/>
  <c r="B4593" i="17"/>
  <c r="B4592" i="17"/>
  <c r="B4591" i="17"/>
  <c r="B4590" i="17"/>
  <c r="B4589" i="17"/>
  <c r="B4588" i="17"/>
  <c r="B4587" i="17"/>
  <c r="B4586" i="17"/>
  <c r="B4585" i="17"/>
  <c r="B4584" i="17"/>
  <c r="B4583" i="17"/>
  <c r="B4582" i="17"/>
  <c r="B4581" i="17"/>
  <c r="B4580" i="17"/>
  <c r="B4579" i="17"/>
  <c r="B4578" i="17"/>
  <c r="B4577" i="17"/>
  <c r="B4576" i="17"/>
  <c r="B4575" i="17"/>
  <c r="B4574" i="17"/>
  <c r="B4573" i="17"/>
  <c r="B4572" i="17"/>
  <c r="B4571" i="17"/>
  <c r="B4570" i="17"/>
  <c r="B4569" i="17"/>
  <c r="B4568" i="17"/>
  <c r="B4567" i="17"/>
  <c r="B4566" i="17"/>
  <c r="B4565" i="17"/>
  <c r="B4564" i="17"/>
  <c r="B4563" i="17"/>
  <c r="B4562" i="17"/>
  <c r="B4561" i="17"/>
  <c r="B4560" i="17"/>
  <c r="B4559" i="17"/>
  <c r="B4558" i="17"/>
  <c r="B4557" i="17"/>
  <c r="B4556" i="17"/>
  <c r="B4555" i="17"/>
  <c r="B4554" i="17"/>
  <c r="B4553" i="17"/>
  <c r="B4552" i="17"/>
  <c r="B4551" i="17"/>
  <c r="B4550" i="17"/>
  <c r="B4549" i="17"/>
  <c r="B4548" i="17"/>
  <c r="B4547" i="17"/>
  <c r="B4546" i="17"/>
  <c r="B4545" i="17"/>
  <c r="B4544" i="17"/>
  <c r="B4543" i="17"/>
  <c r="B4542" i="17"/>
  <c r="B4541" i="17"/>
  <c r="B4540" i="17"/>
  <c r="B4539" i="17"/>
  <c r="B4538" i="17"/>
  <c r="B4537" i="17"/>
  <c r="B4536" i="17"/>
  <c r="B4535" i="17"/>
  <c r="B4534" i="17"/>
  <c r="B4533" i="17"/>
  <c r="B4532" i="17"/>
  <c r="B4531" i="17"/>
  <c r="B4530" i="17"/>
  <c r="B4529" i="17"/>
  <c r="B4528" i="17"/>
  <c r="B4527" i="17"/>
  <c r="B4526" i="17"/>
  <c r="B4525" i="17"/>
  <c r="B4524" i="17"/>
  <c r="B4523" i="17"/>
  <c r="B4522" i="17"/>
  <c r="B4521" i="17"/>
  <c r="B4520" i="17"/>
  <c r="B4519" i="17"/>
  <c r="B4518" i="17"/>
  <c r="B4517" i="17"/>
  <c r="B4516" i="17"/>
  <c r="B4515" i="17"/>
  <c r="B4514" i="17"/>
  <c r="B4513" i="17"/>
  <c r="B4512" i="17"/>
  <c r="B4511" i="17"/>
  <c r="B4510" i="17"/>
  <c r="B4509" i="17"/>
  <c r="B4508" i="17"/>
  <c r="B4507" i="17"/>
  <c r="B4506" i="17"/>
  <c r="B4505" i="17"/>
  <c r="B4504" i="17"/>
  <c r="B4503" i="17"/>
  <c r="B4502" i="17"/>
  <c r="B4501" i="17"/>
  <c r="B4500" i="17"/>
  <c r="B4499" i="17"/>
  <c r="B4498" i="17"/>
  <c r="B4497" i="17"/>
  <c r="B4496" i="17"/>
  <c r="B4495" i="17"/>
  <c r="B4494" i="17"/>
  <c r="B4493" i="17"/>
  <c r="B4492" i="17"/>
  <c r="B4491" i="17"/>
  <c r="B4490" i="17"/>
  <c r="B4489" i="17"/>
  <c r="B4488" i="17"/>
  <c r="B4487" i="17"/>
  <c r="B4486" i="17"/>
  <c r="B4485" i="17"/>
  <c r="B4484" i="17"/>
  <c r="B4483" i="17"/>
  <c r="B4482" i="17"/>
  <c r="B4481" i="17"/>
  <c r="B4480" i="17"/>
  <c r="B4479" i="17"/>
  <c r="B4478" i="17"/>
  <c r="B4477" i="17"/>
  <c r="B4476" i="17"/>
  <c r="B4475" i="17"/>
  <c r="B4474" i="17"/>
  <c r="B4473" i="17"/>
  <c r="B4472" i="17"/>
  <c r="B4471" i="17"/>
  <c r="B4470" i="17"/>
  <c r="B4469" i="17"/>
  <c r="B4468" i="17"/>
  <c r="B4467" i="17"/>
  <c r="B4466" i="17"/>
  <c r="B4465" i="17"/>
  <c r="B4464" i="17"/>
  <c r="B4463" i="17"/>
  <c r="B4462" i="17"/>
  <c r="B4461" i="17"/>
  <c r="B4460" i="17"/>
  <c r="B4459" i="17"/>
  <c r="B4458" i="17"/>
  <c r="B4457" i="17"/>
  <c r="B4456" i="17"/>
  <c r="B4455" i="17"/>
  <c r="B4454" i="17"/>
  <c r="B4453" i="17"/>
  <c r="B4452" i="17"/>
  <c r="B4451" i="17"/>
  <c r="B4450" i="17"/>
  <c r="B4449" i="17"/>
  <c r="B4448" i="17"/>
  <c r="B4447" i="17"/>
  <c r="B4446" i="17"/>
  <c r="B4445" i="17"/>
  <c r="B4444" i="17"/>
  <c r="B4443" i="17"/>
  <c r="B4442" i="17"/>
  <c r="B4441" i="17"/>
  <c r="B4440" i="17"/>
  <c r="B4439" i="17"/>
  <c r="B4438" i="17"/>
  <c r="B4437" i="17"/>
  <c r="B4436" i="17"/>
  <c r="B4435" i="17"/>
  <c r="B4434" i="17"/>
  <c r="B4433" i="17"/>
  <c r="B4432" i="17"/>
  <c r="B4431" i="17"/>
  <c r="B4430" i="17"/>
  <c r="B4429" i="17"/>
  <c r="B4428" i="17"/>
  <c r="B4427" i="17"/>
  <c r="B4426" i="17"/>
  <c r="B4425" i="17"/>
  <c r="B4424" i="17"/>
  <c r="B4423" i="17"/>
  <c r="B4422" i="17"/>
  <c r="B4421" i="17"/>
  <c r="B4420" i="17"/>
  <c r="B4419" i="17"/>
  <c r="B4418" i="17"/>
  <c r="B4417" i="17"/>
  <c r="B4416" i="17"/>
  <c r="B4415" i="17"/>
  <c r="B4414" i="17"/>
  <c r="B4413" i="17"/>
  <c r="B4412" i="17"/>
  <c r="B4411" i="17"/>
  <c r="B4410" i="17"/>
  <c r="B4409" i="17"/>
  <c r="B4408" i="17"/>
  <c r="B4407" i="17"/>
  <c r="B4406" i="17"/>
  <c r="B4405" i="17"/>
  <c r="B4404" i="17"/>
  <c r="B4403" i="17"/>
  <c r="B4402" i="17"/>
  <c r="B4401" i="17"/>
  <c r="B4400" i="17"/>
  <c r="B4399" i="17"/>
  <c r="B4398" i="17"/>
  <c r="B4397" i="17"/>
  <c r="B4396" i="17"/>
  <c r="B4395" i="17"/>
  <c r="B4394" i="17"/>
  <c r="B4393" i="17"/>
  <c r="B4392" i="17"/>
  <c r="B4391" i="17"/>
  <c r="B4390" i="17"/>
  <c r="B4389" i="17"/>
  <c r="B4388" i="17"/>
  <c r="B4387" i="17"/>
  <c r="B4386" i="17"/>
  <c r="B4385" i="17"/>
  <c r="B4384" i="17"/>
  <c r="B4383" i="17"/>
  <c r="B4382" i="17"/>
  <c r="B4381" i="17"/>
  <c r="B4380" i="17"/>
  <c r="B4379" i="17"/>
  <c r="B4378" i="17"/>
  <c r="B4377" i="17"/>
  <c r="B4376" i="17"/>
  <c r="B4375" i="17"/>
  <c r="B4374" i="17"/>
  <c r="B4373" i="17"/>
  <c r="B4372" i="17"/>
  <c r="B4371" i="17"/>
  <c r="B4370" i="17"/>
  <c r="B4369" i="17"/>
  <c r="B4368" i="17"/>
  <c r="B4367" i="17"/>
  <c r="B4366" i="17"/>
  <c r="B4365" i="17"/>
  <c r="B4364" i="17"/>
  <c r="B4363" i="17"/>
  <c r="B4362" i="17"/>
  <c r="B4361" i="17"/>
  <c r="B4360" i="17"/>
  <c r="B4359" i="17"/>
  <c r="B4358" i="17"/>
  <c r="B4357" i="17"/>
  <c r="B4356" i="17"/>
  <c r="B4355" i="17"/>
  <c r="B4354" i="17"/>
  <c r="B4353" i="17"/>
  <c r="B4352" i="17"/>
  <c r="B4351" i="17"/>
  <c r="B4350" i="17"/>
  <c r="B4349" i="17"/>
  <c r="B4348" i="17"/>
  <c r="B4347" i="17"/>
  <c r="B4346" i="17"/>
  <c r="B4345" i="17"/>
  <c r="B4344" i="17"/>
  <c r="B4343" i="17"/>
  <c r="B4342" i="17"/>
  <c r="B4341" i="17"/>
  <c r="B4340" i="17"/>
  <c r="B4339" i="17"/>
  <c r="B4338" i="17"/>
  <c r="B4337" i="17"/>
  <c r="B4336" i="17"/>
  <c r="B4335" i="17"/>
  <c r="B4334" i="17"/>
  <c r="B4333" i="17"/>
  <c r="B4332" i="17"/>
  <c r="B4331" i="17"/>
  <c r="B4330" i="17"/>
  <c r="B4329" i="17"/>
  <c r="B4328" i="17"/>
  <c r="B4327" i="17"/>
  <c r="B4326" i="17"/>
  <c r="B4325" i="17"/>
  <c r="B4324" i="17"/>
  <c r="B4323" i="17"/>
  <c r="B4322" i="17"/>
  <c r="B4321" i="17"/>
  <c r="B4320" i="17"/>
  <c r="B4319" i="17"/>
  <c r="B4318" i="17"/>
  <c r="B4317" i="17"/>
  <c r="B4316" i="17"/>
  <c r="B4315" i="17"/>
  <c r="B4314" i="17"/>
  <c r="B4313" i="17"/>
  <c r="B4312" i="17"/>
  <c r="B4311" i="17"/>
  <c r="B4310" i="17"/>
  <c r="B4309" i="17"/>
  <c r="B4308" i="17"/>
  <c r="B4307" i="17"/>
  <c r="B4306" i="17"/>
  <c r="B4305" i="17"/>
  <c r="B4304" i="17"/>
  <c r="B4303" i="17"/>
  <c r="B4302" i="17"/>
  <c r="B4301" i="17"/>
  <c r="B4300" i="17"/>
  <c r="B4299" i="17"/>
  <c r="B4298" i="17"/>
  <c r="B4297" i="17"/>
  <c r="B4296" i="17"/>
  <c r="B4295" i="17"/>
  <c r="B4294" i="17"/>
  <c r="B4293" i="17"/>
  <c r="B4292" i="17"/>
  <c r="B4291" i="17"/>
  <c r="B4290" i="17"/>
  <c r="B4289" i="17"/>
  <c r="B4288" i="17"/>
  <c r="B4287" i="17"/>
  <c r="B4286" i="17"/>
  <c r="B4285" i="17"/>
  <c r="B4284" i="17"/>
  <c r="B4283" i="17"/>
  <c r="B4282" i="17"/>
  <c r="B4281" i="17"/>
  <c r="B4280" i="17"/>
  <c r="B4279" i="17"/>
  <c r="B4278" i="17"/>
  <c r="B4277" i="17"/>
  <c r="B4276" i="17"/>
  <c r="B4275" i="17"/>
  <c r="B4274" i="17"/>
  <c r="B4273" i="17"/>
  <c r="B4272" i="17"/>
  <c r="B4271" i="17"/>
  <c r="B4270" i="17"/>
  <c r="B4269" i="17"/>
  <c r="B4268" i="17"/>
  <c r="B4267" i="17"/>
  <c r="B4266" i="17"/>
  <c r="B4265" i="17"/>
  <c r="B4264" i="17"/>
  <c r="B4263" i="17"/>
  <c r="B4262" i="17"/>
  <c r="B4261" i="17"/>
  <c r="B4260" i="17"/>
  <c r="B4259" i="17"/>
  <c r="B4258" i="17"/>
  <c r="B4257" i="17"/>
  <c r="B4256" i="17"/>
  <c r="B4255" i="17"/>
  <c r="B4254" i="17"/>
  <c r="B4253" i="17"/>
  <c r="B4252" i="17"/>
  <c r="B4251" i="17"/>
  <c r="B4250" i="17"/>
  <c r="B4249" i="17"/>
  <c r="B4248" i="17"/>
  <c r="B4247" i="17"/>
  <c r="B4246" i="17"/>
  <c r="B4245" i="17"/>
  <c r="B4244" i="17"/>
  <c r="B4243" i="17"/>
  <c r="B4242" i="17"/>
  <c r="B4241" i="17"/>
  <c r="B4240" i="17"/>
  <c r="B4239" i="17"/>
  <c r="B4238" i="17"/>
  <c r="B4237" i="17"/>
  <c r="B4236" i="17"/>
  <c r="B4235" i="17"/>
  <c r="B4234" i="17"/>
  <c r="B4233" i="17"/>
  <c r="B4232" i="17"/>
  <c r="B4231" i="17"/>
  <c r="B4230" i="17"/>
  <c r="B4229" i="17"/>
  <c r="B4228" i="17"/>
  <c r="B4227" i="17"/>
  <c r="B4226" i="17"/>
  <c r="B4225" i="17"/>
  <c r="B4224" i="17"/>
  <c r="B4223" i="17"/>
  <c r="B4222" i="17"/>
  <c r="B4221" i="17"/>
  <c r="B4220" i="17"/>
  <c r="B4219" i="17"/>
  <c r="B4218" i="17"/>
  <c r="B4217" i="17"/>
  <c r="B4216" i="17"/>
  <c r="B4215" i="17"/>
  <c r="B4214" i="17"/>
  <c r="B4213" i="17"/>
  <c r="B4212" i="17"/>
  <c r="B4211" i="17"/>
  <c r="B4210" i="17"/>
  <c r="B4209" i="17"/>
  <c r="B4208" i="17"/>
  <c r="B4207" i="17"/>
  <c r="B4206" i="17"/>
  <c r="B4205" i="17"/>
  <c r="B4204" i="17"/>
  <c r="B4203" i="17"/>
  <c r="B4202" i="17"/>
  <c r="B4201" i="17"/>
  <c r="B4200" i="17"/>
  <c r="B4199" i="17"/>
  <c r="B4198" i="17"/>
  <c r="B4197" i="17"/>
  <c r="B4196" i="17"/>
  <c r="B4195" i="17"/>
  <c r="B4194" i="17"/>
  <c r="B4193" i="17"/>
  <c r="B4192" i="17"/>
  <c r="B4191" i="17"/>
  <c r="B4190" i="17"/>
  <c r="B4189" i="17"/>
  <c r="B4188" i="17"/>
  <c r="B4187" i="17"/>
  <c r="B4186" i="17"/>
  <c r="B4185" i="17"/>
  <c r="B4184" i="17"/>
  <c r="B4183" i="17"/>
  <c r="B4182" i="17"/>
  <c r="B4181" i="17"/>
  <c r="B4180" i="17"/>
  <c r="B4179" i="17"/>
  <c r="B4178" i="17"/>
  <c r="B4177" i="17"/>
  <c r="B4176" i="17"/>
  <c r="B4175" i="17"/>
  <c r="B4174" i="17"/>
  <c r="B4173" i="17"/>
  <c r="B4172" i="17"/>
  <c r="B4171" i="17"/>
  <c r="B4170" i="17"/>
  <c r="B4169" i="17"/>
  <c r="B4168" i="17"/>
  <c r="B4167" i="17"/>
  <c r="B4166" i="17"/>
  <c r="B4165" i="17"/>
  <c r="B4164" i="17"/>
  <c r="B4163" i="17"/>
  <c r="B4162" i="17"/>
  <c r="B4161" i="17"/>
  <c r="B4160" i="17"/>
  <c r="B4159" i="17"/>
  <c r="B4158" i="17"/>
  <c r="B4157" i="17"/>
  <c r="B4156" i="17"/>
  <c r="B4155" i="17"/>
  <c r="B4154" i="17"/>
  <c r="B4153" i="17"/>
  <c r="B4152" i="17"/>
  <c r="B4151" i="17"/>
  <c r="B4150" i="17"/>
  <c r="B4149" i="17"/>
  <c r="B4148" i="17"/>
  <c r="B4147" i="17"/>
  <c r="B4146" i="17"/>
  <c r="B4145" i="17"/>
  <c r="B4144" i="17"/>
  <c r="B4143" i="17"/>
  <c r="B4142" i="17"/>
  <c r="B4141" i="17"/>
  <c r="B4140" i="17"/>
  <c r="B4139" i="17"/>
  <c r="B4138" i="17"/>
  <c r="B4137" i="17"/>
  <c r="B4136" i="17"/>
  <c r="B4135" i="17"/>
  <c r="B4134" i="17"/>
  <c r="B4133" i="17"/>
  <c r="B4132" i="17"/>
  <c r="B4131" i="17"/>
  <c r="B4130" i="17"/>
  <c r="B4129" i="17"/>
  <c r="B4128" i="17"/>
  <c r="B4127" i="17"/>
  <c r="B4126" i="17"/>
  <c r="B4125" i="17"/>
  <c r="B4124" i="17"/>
  <c r="B4123" i="17"/>
  <c r="B4122" i="17"/>
  <c r="B4121" i="17"/>
  <c r="B4120" i="17"/>
  <c r="B4119" i="17"/>
  <c r="B4118" i="17"/>
  <c r="B4117" i="17"/>
  <c r="B4116" i="17"/>
  <c r="B4115" i="17"/>
  <c r="B4114" i="17"/>
  <c r="B4113" i="17"/>
  <c r="B4112" i="17"/>
  <c r="B4111" i="17"/>
  <c r="B4110" i="17"/>
  <c r="B4109" i="17"/>
  <c r="B4108" i="17"/>
  <c r="B4107" i="17"/>
  <c r="B4106" i="17"/>
  <c r="B4105" i="17"/>
  <c r="B4104" i="17"/>
  <c r="B4103" i="17"/>
  <c r="B4102" i="17"/>
  <c r="B4101" i="17"/>
  <c r="B4100" i="17"/>
  <c r="B4099" i="17"/>
  <c r="B4098" i="17"/>
  <c r="B4097" i="17"/>
  <c r="B4096" i="17"/>
  <c r="B4095" i="17"/>
  <c r="B4094" i="17"/>
  <c r="B4093" i="17"/>
  <c r="B4092" i="17"/>
  <c r="B4091" i="17"/>
  <c r="B4090" i="17"/>
  <c r="B4089" i="17"/>
  <c r="B4088" i="17"/>
  <c r="B4087" i="17"/>
  <c r="B4086" i="17"/>
  <c r="B4085" i="17"/>
  <c r="B4084" i="17"/>
  <c r="B4083" i="17"/>
  <c r="B4082" i="17"/>
  <c r="B4081" i="17"/>
  <c r="B4080" i="17"/>
  <c r="B4079" i="17"/>
  <c r="B4078" i="17"/>
  <c r="B4077" i="17"/>
  <c r="B4076" i="17"/>
  <c r="B4075" i="17"/>
  <c r="B4074" i="17"/>
  <c r="B4073" i="17"/>
  <c r="B4072" i="17"/>
  <c r="B4071" i="17"/>
  <c r="B4070" i="17"/>
  <c r="B4069" i="17"/>
  <c r="B4068" i="17"/>
  <c r="B4067" i="17"/>
  <c r="B4066" i="17"/>
  <c r="B4065" i="17"/>
  <c r="B4064" i="17"/>
  <c r="B4063" i="17"/>
  <c r="B4062" i="17"/>
  <c r="B4061" i="17"/>
  <c r="B4060" i="17"/>
  <c r="B4059" i="17"/>
  <c r="B4058" i="17"/>
  <c r="B4057" i="17"/>
  <c r="B4056" i="17"/>
  <c r="B4055" i="17"/>
  <c r="B4054" i="17"/>
  <c r="B4053" i="17"/>
  <c r="B4052" i="17"/>
  <c r="B4051" i="17"/>
  <c r="B4050" i="17"/>
  <c r="B4049" i="17"/>
  <c r="B4048" i="17"/>
  <c r="B4047" i="17"/>
  <c r="B4046" i="17"/>
  <c r="B4045" i="17"/>
  <c r="B4044" i="17"/>
  <c r="B4043" i="17"/>
  <c r="B4042" i="17"/>
  <c r="B4041" i="17"/>
  <c r="B4040" i="17"/>
  <c r="B4039" i="17"/>
  <c r="B4038" i="17"/>
  <c r="B4037" i="17"/>
  <c r="B4036" i="17"/>
  <c r="B4035" i="17"/>
  <c r="B4034" i="17"/>
  <c r="B4033" i="17"/>
  <c r="B4032" i="17"/>
  <c r="B4031" i="17"/>
  <c r="B4030" i="17"/>
  <c r="B4029" i="17"/>
  <c r="B4028" i="17"/>
  <c r="B4027" i="17"/>
  <c r="B4026" i="17"/>
  <c r="B4025" i="17"/>
  <c r="B4024" i="17"/>
  <c r="B4023" i="17"/>
  <c r="B4022" i="17"/>
  <c r="B4021" i="17"/>
  <c r="B4020" i="17"/>
  <c r="B4019" i="17"/>
  <c r="B4018" i="17"/>
  <c r="B4017" i="17"/>
  <c r="B4016" i="17"/>
  <c r="B4015" i="17"/>
  <c r="B4014" i="17"/>
  <c r="B4013" i="17"/>
  <c r="B4012" i="17"/>
  <c r="B4011" i="17"/>
  <c r="B4010" i="17"/>
  <c r="B4009" i="17"/>
  <c r="B4008" i="17"/>
  <c r="B4007" i="17"/>
  <c r="B4006" i="17"/>
  <c r="B4005" i="17"/>
  <c r="B4004" i="17"/>
  <c r="B4003" i="17"/>
  <c r="B4002" i="17"/>
  <c r="B4001" i="17"/>
  <c r="B4000" i="17"/>
  <c r="B3999" i="17"/>
  <c r="B3998" i="17"/>
  <c r="B3997" i="17"/>
  <c r="B3996" i="17"/>
  <c r="B3995" i="17"/>
  <c r="B3994" i="17"/>
  <c r="B3993" i="17"/>
  <c r="B3992" i="17"/>
  <c r="B3991" i="17"/>
  <c r="B3990" i="17"/>
  <c r="B3989" i="17"/>
  <c r="B3988" i="17"/>
  <c r="B3987" i="17"/>
  <c r="B3986" i="17"/>
  <c r="B3985" i="17"/>
  <c r="B3984" i="17"/>
  <c r="B3983" i="17"/>
  <c r="B3982" i="17"/>
  <c r="B3981" i="17"/>
  <c r="B3980" i="17"/>
  <c r="B3979" i="17"/>
  <c r="B3978" i="17"/>
  <c r="B3977" i="17"/>
  <c r="B3976" i="17"/>
  <c r="B3975" i="17"/>
  <c r="B3974" i="17"/>
  <c r="B3973" i="17"/>
  <c r="B3972" i="17"/>
  <c r="B3971" i="17"/>
  <c r="B3970" i="17"/>
  <c r="B3969" i="17"/>
  <c r="B3968" i="17"/>
  <c r="B3967" i="17"/>
  <c r="B3966" i="17"/>
  <c r="B3965" i="17"/>
  <c r="B3964" i="17"/>
  <c r="B3963" i="17"/>
  <c r="B3962" i="17"/>
  <c r="B3961" i="17"/>
  <c r="B3960" i="17"/>
  <c r="B3959" i="17"/>
  <c r="B3958" i="17"/>
  <c r="B3957" i="17"/>
  <c r="B3956" i="17"/>
  <c r="B3955" i="17"/>
  <c r="B3954" i="17"/>
  <c r="B3953" i="17"/>
  <c r="B3952" i="17"/>
  <c r="B3951" i="17"/>
  <c r="B3950" i="17"/>
  <c r="B3949" i="17"/>
  <c r="B3948" i="17"/>
  <c r="B3947" i="17"/>
  <c r="B3946" i="17"/>
  <c r="B3945" i="17"/>
  <c r="B3944" i="17"/>
  <c r="B3943" i="17"/>
  <c r="B3942" i="17"/>
  <c r="B3941" i="17"/>
  <c r="B3940" i="17"/>
  <c r="B3939" i="17"/>
  <c r="B3938" i="17"/>
  <c r="B3937" i="17"/>
  <c r="B3936" i="17"/>
  <c r="B3935" i="17"/>
  <c r="B3934" i="17"/>
  <c r="B3933" i="17"/>
  <c r="B3932" i="17"/>
  <c r="B3931" i="17"/>
  <c r="B3930" i="17"/>
  <c r="B3929" i="17"/>
  <c r="B3928" i="17"/>
  <c r="B3927" i="17"/>
  <c r="B3926" i="17"/>
  <c r="B3925" i="17"/>
  <c r="B3924" i="17"/>
  <c r="B3923" i="17"/>
  <c r="B3922" i="17"/>
  <c r="B3921" i="17"/>
  <c r="B3920" i="17"/>
  <c r="B3919" i="17"/>
  <c r="B3918" i="17"/>
  <c r="B3917" i="17"/>
  <c r="B3916" i="17"/>
  <c r="B3915" i="17"/>
  <c r="B3914" i="17"/>
  <c r="B3913" i="17"/>
  <c r="B3912" i="17"/>
  <c r="B3911" i="17"/>
  <c r="B3910" i="17"/>
  <c r="B3909" i="17"/>
  <c r="B3908" i="17"/>
  <c r="B3907" i="17"/>
  <c r="B3906" i="17"/>
  <c r="B3905" i="17"/>
  <c r="B3904" i="17"/>
  <c r="B3903" i="17"/>
  <c r="B3902" i="17"/>
  <c r="B3901" i="17"/>
  <c r="B3900" i="17"/>
  <c r="B3899" i="17"/>
  <c r="B3898" i="17"/>
  <c r="B3897" i="17"/>
  <c r="B3896" i="17"/>
  <c r="B3895" i="17"/>
  <c r="B3894" i="17"/>
  <c r="B3893" i="17"/>
  <c r="B3892" i="17"/>
  <c r="B3891" i="17"/>
  <c r="B3890" i="17"/>
  <c r="B3889" i="17"/>
  <c r="B3888" i="17"/>
  <c r="B3887" i="17"/>
  <c r="B3886" i="17"/>
  <c r="B3885" i="17"/>
  <c r="B3884" i="17"/>
  <c r="B3883" i="17"/>
  <c r="B3882" i="17"/>
  <c r="B3881" i="17"/>
  <c r="B3880" i="17"/>
  <c r="B3879" i="17"/>
  <c r="B3878" i="17"/>
  <c r="B3877" i="17"/>
  <c r="B3876" i="17"/>
  <c r="B3875" i="17"/>
  <c r="B3874" i="17"/>
  <c r="B3873" i="17"/>
  <c r="B3872" i="17"/>
  <c r="B3871" i="17"/>
  <c r="B3870" i="17"/>
  <c r="B3869" i="17"/>
  <c r="B3868" i="17"/>
  <c r="B3867" i="17"/>
  <c r="B3866" i="17"/>
  <c r="B3865" i="17"/>
  <c r="B3864" i="17"/>
  <c r="B3863" i="17"/>
  <c r="B3862" i="17"/>
  <c r="B3861" i="17"/>
  <c r="B3860" i="17"/>
  <c r="B3859" i="17"/>
  <c r="B3858" i="17"/>
  <c r="B3857" i="17"/>
  <c r="B3856" i="17"/>
  <c r="B3855" i="17"/>
  <c r="B3854" i="17"/>
  <c r="B3853" i="17"/>
  <c r="B3852" i="17"/>
  <c r="B3851" i="17"/>
  <c r="B3850" i="17"/>
  <c r="B3849" i="17"/>
  <c r="B3848" i="17"/>
  <c r="B3847" i="17"/>
  <c r="B3846" i="17"/>
  <c r="B3845" i="17"/>
  <c r="B3844" i="17"/>
  <c r="B3843" i="17"/>
  <c r="B3842" i="17"/>
  <c r="B3841" i="17"/>
  <c r="B3840" i="17"/>
  <c r="B3839" i="17"/>
  <c r="B3838" i="17"/>
  <c r="B3837" i="17"/>
  <c r="B3836" i="17"/>
  <c r="B3835" i="17"/>
  <c r="B3834" i="17"/>
  <c r="B3833" i="17"/>
  <c r="B3832" i="17"/>
  <c r="B3831" i="17"/>
  <c r="B3830" i="17"/>
  <c r="B3829" i="17"/>
  <c r="B3828" i="17"/>
  <c r="B3827" i="17"/>
  <c r="B3826" i="17"/>
  <c r="B3825" i="17"/>
  <c r="B3824" i="17"/>
  <c r="B3823" i="17"/>
  <c r="B3822" i="17"/>
  <c r="B3821" i="17"/>
  <c r="B3820" i="17"/>
  <c r="B3819" i="17"/>
  <c r="B3818" i="17"/>
  <c r="B3817" i="17"/>
  <c r="B3816" i="17"/>
  <c r="B3815" i="17"/>
  <c r="B3814" i="17"/>
  <c r="B3813" i="17"/>
  <c r="B3812" i="17"/>
  <c r="B3811" i="17"/>
  <c r="B3810" i="17"/>
  <c r="B3809" i="17"/>
  <c r="B3808" i="17"/>
  <c r="B3807" i="17"/>
  <c r="B3806" i="17"/>
  <c r="B3805" i="17"/>
  <c r="B3804" i="17"/>
  <c r="B3803" i="17"/>
  <c r="B3802" i="17"/>
  <c r="B3801" i="17"/>
  <c r="B3800" i="17"/>
  <c r="B3799" i="17"/>
  <c r="B3798" i="17"/>
  <c r="B3797" i="17"/>
  <c r="B3796" i="17"/>
  <c r="B3795" i="17"/>
  <c r="B3794" i="17"/>
  <c r="B3793" i="17"/>
  <c r="B3792" i="17"/>
  <c r="B3791" i="17"/>
  <c r="B3790" i="17"/>
  <c r="B3789" i="17"/>
  <c r="B3788" i="17"/>
  <c r="B3787" i="17"/>
  <c r="B3786" i="17"/>
  <c r="B3785" i="17"/>
  <c r="B3784" i="17"/>
  <c r="B3783" i="17"/>
  <c r="B3782" i="17"/>
  <c r="B3781" i="17"/>
  <c r="B3780" i="17"/>
  <c r="B3779" i="17"/>
  <c r="B3778" i="17"/>
  <c r="B3777" i="17"/>
  <c r="B3776" i="17"/>
  <c r="B3775" i="17"/>
  <c r="B3774" i="17"/>
  <c r="B3773" i="17"/>
  <c r="B3772" i="17"/>
  <c r="B3771" i="17"/>
  <c r="B3770" i="17"/>
  <c r="B3769" i="17"/>
  <c r="B3768" i="17"/>
  <c r="B3767" i="17"/>
  <c r="B3766" i="17"/>
  <c r="B3765" i="17"/>
  <c r="B3764" i="17"/>
  <c r="B3763" i="17"/>
  <c r="B3762" i="17"/>
  <c r="B3761" i="17"/>
  <c r="B3760" i="17"/>
  <c r="B3759" i="17"/>
  <c r="B3758" i="17"/>
  <c r="B3757" i="17"/>
  <c r="B3756" i="17"/>
  <c r="B3755" i="17"/>
  <c r="B3754" i="17"/>
  <c r="B3753" i="17"/>
  <c r="B3752" i="17"/>
  <c r="B3751" i="17"/>
  <c r="B3750" i="17"/>
  <c r="B3749" i="17"/>
  <c r="B3748" i="17"/>
  <c r="B3747" i="17"/>
  <c r="B3746" i="17"/>
  <c r="B3745" i="17"/>
  <c r="B3744" i="17"/>
  <c r="B3743" i="17"/>
  <c r="B3742" i="17"/>
  <c r="B3741" i="17"/>
  <c r="B3740" i="17"/>
  <c r="B3739" i="17"/>
  <c r="B3738" i="17"/>
  <c r="B3737" i="17"/>
  <c r="B3736" i="17"/>
  <c r="B3735" i="17"/>
  <c r="B3734" i="17"/>
  <c r="B3733" i="17"/>
  <c r="B3732" i="17"/>
  <c r="B3731" i="17"/>
  <c r="B3730" i="17"/>
  <c r="B3729" i="17"/>
  <c r="B3728" i="17"/>
  <c r="B3727" i="17"/>
  <c r="B3726" i="17"/>
  <c r="B3725" i="17"/>
  <c r="B3724" i="17"/>
  <c r="B3723" i="17"/>
  <c r="B3722" i="17"/>
  <c r="B3721" i="17"/>
  <c r="B3720" i="17"/>
  <c r="B3719" i="17"/>
  <c r="B3718" i="17"/>
  <c r="B3717" i="17"/>
  <c r="B3716" i="17"/>
  <c r="B3715" i="17"/>
  <c r="B3714" i="17"/>
  <c r="B3713" i="17"/>
  <c r="B3712" i="17"/>
  <c r="B3711" i="17"/>
  <c r="B3710" i="17"/>
  <c r="B3709" i="17"/>
  <c r="B3708" i="17"/>
  <c r="B3707" i="17"/>
  <c r="B3706" i="17"/>
  <c r="B3705" i="17"/>
  <c r="B3704" i="17"/>
  <c r="B3703" i="17"/>
  <c r="B3702" i="17"/>
  <c r="B3701" i="17"/>
  <c r="B3700" i="17"/>
  <c r="B3699" i="17"/>
  <c r="B3698" i="17"/>
  <c r="B3697" i="17"/>
  <c r="B3696" i="17"/>
  <c r="B3695" i="17"/>
  <c r="B3694" i="17"/>
  <c r="B3693" i="17"/>
  <c r="B3692" i="17"/>
  <c r="B3691" i="17"/>
  <c r="B3690" i="17"/>
  <c r="B3689" i="17"/>
  <c r="B3688" i="17"/>
  <c r="B3687" i="17"/>
  <c r="B3686" i="17"/>
  <c r="B3685" i="17"/>
  <c r="B3684" i="17"/>
  <c r="B3683" i="17"/>
  <c r="B3682" i="17"/>
  <c r="B3681" i="17"/>
  <c r="B3680" i="17"/>
  <c r="B3679" i="17"/>
  <c r="B3678" i="17"/>
  <c r="B3677" i="17"/>
  <c r="B3676" i="17"/>
  <c r="B3675" i="17"/>
  <c r="B3674" i="17"/>
  <c r="B3673" i="17"/>
  <c r="B3672" i="17"/>
  <c r="B3671" i="17"/>
  <c r="B3670" i="17"/>
  <c r="B3669" i="17"/>
  <c r="B3668" i="17"/>
  <c r="B3667" i="17"/>
  <c r="B3666" i="17"/>
  <c r="B3665" i="17"/>
  <c r="B3664" i="17"/>
  <c r="B3663" i="17"/>
  <c r="B3662" i="17"/>
  <c r="B3661" i="17"/>
  <c r="B3660" i="17"/>
  <c r="B3659" i="17"/>
  <c r="B3658" i="17"/>
  <c r="B3657" i="17"/>
  <c r="B3656" i="17"/>
  <c r="B3655" i="17"/>
  <c r="B3654" i="17"/>
  <c r="B3653" i="17"/>
  <c r="B3652" i="17"/>
  <c r="B3651" i="17"/>
  <c r="B3650" i="17"/>
  <c r="B3649" i="17"/>
  <c r="B3648" i="17"/>
  <c r="B3647" i="17"/>
  <c r="B3646" i="17"/>
  <c r="B3645" i="17"/>
  <c r="B3644" i="17"/>
  <c r="B3643" i="17"/>
  <c r="B3642" i="17"/>
  <c r="B3641" i="17"/>
  <c r="B3640" i="17"/>
  <c r="B3639" i="17"/>
  <c r="B3638" i="17"/>
  <c r="B3637" i="17"/>
  <c r="B3636" i="17"/>
  <c r="B3635" i="17"/>
  <c r="B3634" i="17"/>
  <c r="B3633" i="17"/>
  <c r="B3632" i="17"/>
  <c r="B3631" i="17"/>
  <c r="B3630" i="17"/>
  <c r="B3629" i="17"/>
  <c r="B3628" i="17"/>
  <c r="B3627" i="17"/>
  <c r="B3626" i="17"/>
  <c r="B3625" i="17"/>
  <c r="B3624" i="17"/>
  <c r="B3623" i="17"/>
  <c r="B3622" i="17"/>
  <c r="B3621" i="17"/>
  <c r="B3620" i="17"/>
  <c r="B3619" i="17"/>
  <c r="B3618" i="17"/>
  <c r="B3617" i="17"/>
  <c r="B3616" i="17"/>
  <c r="B3615" i="17"/>
  <c r="B3614" i="17"/>
  <c r="B3613" i="17"/>
  <c r="B3612" i="17"/>
  <c r="B3611" i="17"/>
  <c r="B3610" i="17"/>
  <c r="B3609" i="17"/>
  <c r="B3608" i="17"/>
  <c r="B3607" i="17"/>
  <c r="B3606" i="17"/>
  <c r="B3605" i="17"/>
  <c r="B3604" i="17"/>
  <c r="B3603" i="17"/>
  <c r="B3602" i="17"/>
  <c r="B3601" i="17"/>
  <c r="B3600" i="17"/>
  <c r="B3599" i="17"/>
  <c r="B3598" i="17"/>
  <c r="B3597" i="17"/>
  <c r="B3596" i="17"/>
  <c r="B3595" i="17"/>
  <c r="B3594" i="17"/>
  <c r="B3593" i="17"/>
  <c r="B3592" i="17"/>
  <c r="B3591" i="17"/>
  <c r="B3590" i="17"/>
  <c r="B3589" i="17"/>
  <c r="B3588" i="17"/>
  <c r="B3587" i="17"/>
  <c r="B3586" i="17"/>
  <c r="B3585" i="17"/>
  <c r="B3584" i="17"/>
  <c r="B3583" i="17"/>
  <c r="B3582" i="17"/>
  <c r="B3581" i="17"/>
  <c r="B3580" i="17"/>
  <c r="B3579" i="17"/>
  <c r="B3578" i="17"/>
  <c r="B3577" i="17"/>
  <c r="B3576" i="17"/>
  <c r="B3575" i="17"/>
  <c r="B3574" i="17"/>
  <c r="B3573" i="17"/>
  <c r="B3572" i="17"/>
  <c r="B3571" i="17"/>
  <c r="B3570" i="17"/>
  <c r="B3569" i="17"/>
  <c r="B3568" i="17"/>
  <c r="B3567" i="17"/>
  <c r="B3566" i="17"/>
  <c r="B3565" i="17"/>
  <c r="B3564" i="17"/>
  <c r="B3563" i="17"/>
  <c r="B3562" i="17"/>
  <c r="B3561" i="17"/>
  <c r="B3560" i="17"/>
  <c r="B3559" i="17"/>
  <c r="B3558" i="17"/>
  <c r="B3557" i="17"/>
  <c r="B3556" i="17"/>
  <c r="B3555" i="17"/>
  <c r="B3554" i="17"/>
  <c r="B3553" i="17"/>
  <c r="B3552" i="17"/>
  <c r="B3551" i="17"/>
  <c r="B3550" i="17"/>
  <c r="B3549" i="17"/>
  <c r="B3548" i="17"/>
  <c r="B3547" i="17"/>
  <c r="B3546" i="17"/>
  <c r="B3545" i="17"/>
  <c r="B3544" i="17"/>
  <c r="B3543" i="17"/>
  <c r="B3542" i="17"/>
  <c r="B3541" i="17"/>
  <c r="B3540" i="17"/>
  <c r="B3539" i="17"/>
  <c r="B3538" i="17"/>
  <c r="B3537" i="17"/>
  <c r="B3536" i="17"/>
  <c r="B3535" i="17"/>
  <c r="B3534" i="17"/>
  <c r="B3533" i="17"/>
  <c r="B3532" i="17"/>
  <c r="B3531" i="17"/>
  <c r="B3530" i="17"/>
  <c r="B3529" i="17"/>
  <c r="B3528" i="17"/>
  <c r="B3527" i="17"/>
  <c r="B3526" i="17"/>
  <c r="B3525" i="17"/>
  <c r="B3524" i="17"/>
  <c r="B3523" i="17"/>
  <c r="B3522" i="17"/>
  <c r="B3521" i="17"/>
  <c r="B3520" i="17"/>
  <c r="B3519" i="17"/>
  <c r="B3518" i="17"/>
  <c r="B3517" i="17"/>
  <c r="B3516" i="17"/>
  <c r="B3515" i="17"/>
  <c r="B3514" i="17"/>
  <c r="B3513" i="17"/>
  <c r="B3512" i="17"/>
  <c r="B3511" i="17"/>
  <c r="B3510" i="17"/>
  <c r="B3509" i="17"/>
  <c r="B3508" i="17"/>
  <c r="B3507" i="17"/>
  <c r="B3506" i="17"/>
  <c r="B3505" i="17"/>
  <c r="B3504" i="17"/>
  <c r="B3503" i="17"/>
  <c r="B3502" i="17"/>
  <c r="B3501" i="17"/>
  <c r="B3500" i="17"/>
  <c r="B3499" i="17"/>
  <c r="B3498" i="17"/>
  <c r="B3497" i="17"/>
  <c r="B3496" i="17"/>
  <c r="B3495" i="17"/>
  <c r="B3494" i="17"/>
  <c r="B3493" i="17"/>
  <c r="B3492" i="17"/>
  <c r="B3491" i="17"/>
  <c r="B3490" i="17"/>
  <c r="B3489" i="17"/>
  <c r="B3488" i="17"/>
  <c r="B3487" i="17"/>
  <c r="B3486" i="17"/>
  <c r="B3485" i="17"/>
  <c r="B3484" i="17"/>
  <c r="B3483" i="17"/>
  <c r="B3482" i="17"/>
  <c r="B3481" i="17"/>
  <c r="B3480" i="17"/>
  <c r="B3479" i="17"/>
  <c r="B3478" i="17"/>
  <c r="B3477" i="17"/>
  <c r="B3476" i="17"/>
  <c r="B3475" i="17"/>
  <c r="B3474" i="17"/>
  <c r="B3473" i="17"/>
  <c r="B3472" i="17"/>
  <c r="B3471" i="17"/>
  <c r="B3470" i="17"/>
  <c r="B3469" i="17"/>
  <c r="B3468" i="17"/>
  <c r="B3467" i="17"/>
  <c r="B3466" i="17"/>
  <c r="B3465" i="17"/>
  <c r="B3464" i="17"/>
  <c r="B3463" i="17"/>
  <c r="B3462" i="17"/>
  <c r="B3461" i="17"/>
  <c r="B3460" i="17"/>
  <c r="B3459" i="17"/>
  <c r="B3458" i="17"/>
  <c r="B3457" i="17"/>
  <c r="B3456" i="17"/>
  <c r="B3455" i="17"/>
  <c r="B3454" i="17"/>
  <c r="B3453" i="17"/>
  <c r="B3452" i="17"/>
  <c r="B3451" i="17"/>
  <c r="B3450" i="17"/>
  <c r="B3449" i="17"/>
  <c r="B3448" i="17"/>
  <c r="B3447" i="17"/>
  <c r="B3446" i="17"/>
  <c r="B3445" i="17"/>
  <c r="B3444" i="17"/>
  <c r="B3443" i="17"/>
  <c r="B3442" i="17"/>
  <c r="B3441" i="17"/>
  <c r="B3440" i="17"/>
  <c r="B3439" i="17"/>
  <c r="B3438" i="17"/>
  <c r="B3437" i="17"/>
  <c r="B3436" i="17"/>
  <c r="B3435" i="17"/>
  <c r="B3434" i="17"/>
  <c r="B3433" i="17"/>
  <c r="B3432" i="17"/>
  <c r="B3431" i="17"/>
  <c r="B3430" i="17"/>
  <c r="B3429" i="17"/>
  <c r="B3428" i="17"/>
  <c r="B3427" i="17"/>
  <c r="B3426" i="17"/>
  <c r="B3425" i="17"/>
  <c r="B3424" i="17"/>
  <c r="B3423" i="17"/>
  <c r="B3422" i="17"/>
  <c r="B3421" i="17"/>
  <c r="B3420" i="17"/>
  <c r="B3419" i="17"/>
  <c r="B3418" i="17"/>
  <c r="B3417" i="17"/>
  <c r="B3416" i="17"/>
  <c r="B3415" i="17"/>
  <c r="B3414" i="17"/>
  <c r="B3413" i="17"/>
  <c r="B3412" i="17"/>
  <c r="B3411" i="17"/>
  <c r="B3410" i="17"/>
  <c r="B3409" i="17"/>
  <c r="B3408" i="17"/>
  <c r="B3407" i="17"/>
  <c r="B3406" i="17"/>
  <c r="B3405" i="17"/>
  <c r="B3404" i="17"/>
  <c r="B3403" i="17"/>
  <c r="B3402" i="17"/>
  <c r="B3401" i="17"/>
  <c r="B3400" i="17"/>
  <c r="B3399" i="17"/>
  <c r="B3398" i="17"/>
  <c r="B3397" i="17"/>
  <c r="B3396" i="17"/>
  <c r="B3395" i="17"/>
  <c r="B3394" i="17"/>
  <c r="B3393" i="17"/>
  <c r="B3392" i="17"/>
  <c r="B3391" i="17"/>
  <c r="B3390" i="17"/>
  <c r="B3389" i="17"/>
  <c r="B3388" i="17"/>
  <c r="B3387" i="17"/>
  <c r="B3386" i="17"/>
  <c r="B3385" i="17"/>
  <c r="B3384" i="17"/>
  <c r="B3383" i="17"/>
  <c r="B3382" i="17"/>
  <c r="B3381" i="17"/>
  <c r="B3380" i="17"/>
  <c r="B3379" i="17"/>
  <c r="B3378" i="17"/>
  <c r="B3377" i="17"/>
  <c r="B3376" i="17"/>
  <c r="B3375" i="17"/>
  <c r="B3374" i="17"/>
  <c r="B3373" i="17"/>
  <c r="B3372" i="17"/>
  <c r="B3371" i="17"/>
  <c r="B3370" i="17"/>
  <c r="B3369" i="17"/>
  <c r="B3368" i="17"/>
  <c r="B3367" i="17"/>
  <c r="B3366" i="17"/>
  <c r="B3365" i="17"/>
  <c r="B3364" i="17"/>
  <c r="B3363" i="17"/>
  <c r="B3362" i="17"/>
  <c r="B3361" i="17"/>
  <c r="B3360" i="17"/>
  <c r="B3359" i="17"/>
  <c r="B3358" i="17"/>
  <c r="B3357" i="17"/>
  <c r="B3356" i="17"/>
  <c r="B3355" i="17"/>
  <c r="B3354" i="17"/>
  <c r="B3353" i="17"/>
  <c r="B3352" i="17"/>
  <c r="B3351" i="17"/>
  <c r="B3350" i="17"/>
  <c r="B3349" i="17"/>
  <c r="B3348" i="17"/>
  <c r="B3347" i="17"/>
  <c r="B3346" i="17"/>
  <c r="B3345" i="17"/>
  <c r="B3344" i="17"/>
  <c r="B3343" i="17"/>
  <c r="B3342" i="17"/>
  <c r="B3341" i="17"/>
  <c r="B3340" i="17"/>
  <c r="B3339" i="17"/>
  <c r="B3338" i="17"/>
  <c r="B3337" i="17"/>
  <c r="B3336" i="17"/>
  <c r="B3335" i="17"/>
  <c r="B3334" i="17"/>
  <c r="B3333" i="17"/>
  <c r="B3332" i="17"/>
  <c r="B3331" i="17"/>
  <c r="B3330" i="17"/>
  <c r="B3329" i="17"/>
  <c r="B3328" i="17"/>
  <c r="B3327" i="17"/>
  <c r="B3326" i="17"/>
  <c r="B3325" i="17"/>
  <c r="B3324" i="17"/>
  <c r="B3323" i="17"/>
  <c r="B3322" i="17"/>
  <c r="B3321" i="17"/>
  <c r="B3320" i="17"/>
  <c r="B3319" i="17"/>
  <c r="B3318" i="17"/>
  <c r="B3317" i="17"/>
  <c r="B3316" i="17"/>
  <c r="B3315" i="17"/>
  <c r="B3314" i="17"/>
  <c r="B3313" i="17"/>
  <c r="B3312" i="17"/>
  <c r="B3311" i="17"/>
  <c r="B3310" i="17"/>
  <c r="B3309" i="17"/>
  <c r="B3308" i="17"/>
  <c r="B3307" i="17"/>
  <c r="B3306" i="17"/>
  <c r="B3305" i="17"/>
  <c r="B3304" i="17"/>
  <c r="B3303" i="17"/>
  <c r="B3302" i="17"/>
  <c r="B3301" i="17"/>
  <c r="B3300" i="17"/>
  <c r="B3299" i="17"/>
  <c r="B3298" i="17"/>
  <c r="B3297" i="17"/>
  <c r="B3296" i="17"/>
  <c r="B3295" i="17"/>
  <c r="B3294" i="17"/>
  <c r="B3293" i="17"/>
  <c r="B3292" i="17"/>
  <c r="B3291" i="17"/>
  <c r="B3290" i="17"/>
  <c r="B3289" i="17"/>
  <c r="B3288" i="17"/>
  <c r="B3287" i="17"/>
  <c r="B3286" i="17"/>
  <c r="B3285" i="17"/>
  <c r="B3284" i="17"/>
  <c r="B3283" i="17"/>
  <c r="B3282" i="17"/>
  <c r="B3281" i="17"/>
  <c r="B3280" i="17"/>
  <c r="B3279" i="17"/>
  <c r="B3278" i="17"/>
  <c r="B3277" i="17"/>
  <c r="B3276" i="17"/>
  <c r="B3275" i="17"/>
  <c r="B3274" i="17"/>
  <c r="B3273" i="17"/>
  <c r="B3272" i="17"/>
  <c r="B3271" i="17"/>
  <c r="B3270" i="17"/>
  <c r="B3269" i="17"/>
  <c r="B3268" i="17"/>
  <c r="B3267" i="17"/>
  <c r="B3266" i="17"/>
  <c r="B3265" i="17"/>
  <c r="B3264" i="17"/>
  <c r="B3263" i="17"/>
  <c r="B3262" i="17"/>
  <c r="B3261" i="17"/>
  <c r="B3260" i="17"/>
  <c r="B3259" i="17"/>
  <c r="B3258" i="17"/>
  <c r="B3257" i="17"/>
  <c r="B3256" i="17"/>
  <c r="B3255" i="17"/>
  <c r="B3254" i="17"/>
  <c r="B3253" i="17"/>
  <c r="B3252" i="17"/>
  <c r="B3251" i="17"/>
  <c r="B3250" i="17"/>
  <c r="B3249" i="17"/>
  <c r="B3248" i="17"/>
  <c r="B3247" i="17"/>
  <c r="B3246" i="17"/>
  <c r="B3245" i="17"/>
  <c r="B3244" i="17"/>
  <c r="B3243" i="17"/>
  <c r="B3242" i="17"/>
  <c r="B3241" i="17"/>
  <c r="B3240" i="17"/>
  <c r="B3239" i="17"/>
  <c r="B3238" i="17"/>
  <c r="B3237" i="17"/>
  <c r="B3236" i="17"/>
  <c r="B3235" i="17"/>
  <c r="B3234" i="17"/>
  <c r="B3233" i="17"/>
  <c r="B3232" i="17"/>
  <c r="B3231" i="17"/>
  <c r="B3230" i="17"/>
  <c r="B3229" i="17"/>
  <c r="B3228" i="17"/>
  <c r="B3227" i="17"/>
  <c r="B3226" i="17"/>
  <c r="B3225" i="17"/>
  <c r="B3224" i="17"/>
  <c r="B3223" i="17"/>
  <c r="B3222" i="17"/>
  <c r="B3221" i="17"/>
  <c r="B3220" i="17"/>
  <c r="B3219" i="17"/>
  <c r="B3218" i="17"/>
  <c r="B3217" i="17"/>
  <c r="B3216" i="17"/>
  <c r="B3215" i="17"/>
  <c r="B3214" i="17"/>
  <c r="B3213" i="17"/>
  <c r="B3212" i="17"/>
  <c r="B3211" i="17"/>
  <c r="B3210" i="17"/>
  <c r="B3209" i="17"/>
  <c r="B3208" i="17"/>
  <c r="B3207" i="17"/>
  <c r="B3206" i="17"/>
  <c r="B3205" i="17"/>
  <c r="B3204" i="17"/>
  <c r="B3203" i="17"/>
  <c r="B3202" i="17"/>
  <c r="B3201" i="17"/>
  <c r="B3200" i="17"/>
  <c r="B3199" i="17"/>
  <c r="B3198" i="17"/>
  <c r="B3197" i="17"/>
  <c r="B3196" i="17"/>
  <c r="B3195" i="17"/>
  <c r="B3194" i="17"/>
  <c r="B3193" i="17"/>
  <c r="B3192" i="17"/>
  <c r="B3191" i="17"/>
  <c r="B3190" i="17"/>
  <c r="B3189" i="17"/>
  <c r="B3188" i="17"/>
  <c r="B3187" i="17"/>
  <c r="B3186" i="17"/>
  <c r="B3185" i="17"/>
  <c r="B3184" i="17"/>
  <c r="B3183" i="17"/>
  <c r="B3182" i="17"/>
  <c r="B3181" i="17"/>
  <c r="B3180" i="17"/>
  <c r="B3179" i="17"/>
  <c r="B3178" i="17"/>
  <c r="B3177" i="17"/>
  <c r="B3176" i="17"/>
  <c r="B3175" i="17"/>
  <c r="B3174" i="17"/>
  <c r="B3173" i="17"/>
  <c r="B3172" i="17"/>
  <c r="B3171" i="17"/>
  <c r="B3170" i="17"/>
  <c r="B3169" i="17"/>
  <c r="B3168" i="17"/>
  <c r="B3167" i="17"/>
  <c r="B3166" i="17"/>
  <c r="B3165" i="17"/>
  <c r="B3164" i="17"/>
  <c r="B3163" i="17"/>
  <c r="B3162" i="17"/>
  <c r="B3161" i="17"/>
  <c r="B3160" i="17"/>
  <c r="B3159" i="17"/>
  <c r="B3158" i="17"/>
  <c r="B3157" i="17"/>
  <c r="B3156" i="17"/>
  <c r="B3155" i="17"/>
  <c r="B3154" i="17"/>
  <c r="B3153" i="17"/>
  <c r="B3152" i="17"/>
  <c r="B3151" i="17"/>
  <c r="B3150" i="17"/>
  <c r="B3149" i="17"/>
  <c r="B3148" i="17"/>
  <c r="B3147" i="17"/>
  <c r="B3146" i="17"/>
  <c r="B3145" i="17"/>
  <c r="B3144" i="17"/>
  <c r="B3143" i="17"/>
  <c r="B3142" i="17"/>
  <c r="B3141" i="17"/>
  <c r="B3140" i="17"/>
  <c r="B3139" i="17"/>
  <c r="B3138" i="17"/>
  <c r="B3137" i="17"/>
  <c r="B3136" i="17"/>
  <c r="B3135" i="17"/>
  <c r="B3134" i="17"/>
  <c r="B3133" i="17"/>
  <c r="B3132" i="17"/>
  <c r="B3131" i="17"/>
  <c r="B3130" i="17"/>
  <c r="B3129" i="17"/>
  <c r="B3128" i="17"/>
  <c r="B3127" i="17"/>
  <c r="B3126" i="17"/>
  <c r="B3125" i="17"/>
  <c r="B3124" i="17"/>
  <c r="B3123" i="17"/>
  <c r="B3122" i="17"/>
  <c r="B3121" i="17"/>
  <c r="B3120" i="17"/>
  <c r="B3119" i="17"/>
  <c r="B3118" i="17"/>
  <c r="B3117" i="17"/>
  <c r="B3116" i="17"/>
  <c r="B3115" i="17"/>
  <c r="B3114" i="17"/>
  <c r="B3113" i="17"/>
  <c r="B3112" i="17"/>
  <c r="B3111" i="17"/>
  <c r="B3110" i="17"/>
  <c r="B3109" i="17"/>
  <c r="B3108" i="17"/>
  <c r="B3107" i="17"/>
  <c r="B3106" i="17"/>
  <c r="B3105" i="17"/>
  <c r="B3104" i="17"/>
  <c r="B3103" i="17"/>
  <c r="B3102" i="17"/>
  <c r="B3101" i="17"/>
  <c r="B3100" i="17"/>
  <c r="B3099" i="17"/>
  <c r="B3098" i="17"/>
  <c r="B3097" i="17"/>
  <c r="B3096" i="17"/>
  <c r="B3095" i="17"/>
  <c r="B3094" i="17"/>
  <c r="B3093" i="17"/>
  <c r="B3092" i="17"/>
  <c r="B3091" i="17"/>
  <c r="B3090" i="17"/>
  <c r="B3089" i="17"/>
  <c r="B3088" i="17"/>
  <c r="B3087" i="17"/>
  <c r="B3086" i="17"/>
  <c r="B3085" i="17"/>
  <c r="B3084" i="17"/>
  <c r="B3083" i="17"/>
  <c r="B3082" i="17"/>
  <c r="B3081" i="17"/>
  <c r="B3080" i="17"/>
  <c r="B3079" i="17"/>
  <c r="B3078" i="17"/>
  <c r="B3077" i="17"/>
  <c r="B3076" i="17"/>
  <c r="B3075" i="17"/>
  <c r="B3074" i="17"/>
  <c r="B3073" i="17"/>
  <c r="B3072" i="17"/>
  <c r="B3071" i="17"/>
  <c r="B3070" i="17"/>
  <c r="B3069" i="17"/>
  <c r="B3068" i="17"/>
  <c r="B3067" i="17"/>
  <c r="B3066" i="17"/>
  <c r="B3065" i="17"/>
  <c r="B3064" i="17"/>
  <c r="B3063" i="17"/>
  <c r="B3062" i="17"/>
  <c r="B3061" i="17"/>
  <c r="B3060" i="17"/>
  <c r="B3059" i="17"/>
  <c r="B3058" i="17"/>
  <c r="B3057" i="17"/>
  <c r="B3056" i="17"/>
  <c r="B3055" i="17"/>
  <c r="B3054" i="17"/>
  <c r="B3053" i="17"/>
  <c r="B3052" i="17"/>
  <c r="B3051" i="17"/>
  <c r="B3050" i="17"/>
  <c r="B3049" i="17"/>
  <c r="B3048" i="17"/>
  <c r="B3047" i="17"/>
  <c r="B3046" i="17"/>
  <c r="B3045" i="17"/>
  <c r="B3044" i="17"/>
  <c r="B3043" i="17"/>
  <c r="B3042" i="17"/>
  <c r="B3041" i="17"/>
  <c r="B3040" i="17"/>
  <c r="B3039" i="17"/>
  <c r="B3038" i="17"/>
  <c r="B3037" i="17"/>
  <c r="B3036" i="17"/>
  <c r="B3035" i="17"/>
  <c r="B3034" i="17"/>
  <c r="B3033" i="17"/>
  <c r="B3032" i="17"/>
  <c r="B3031" i="17"/>
  <c r="B3030" i="17"/>
  <c r="B3029" i="17"/>
  <c r="B3028" i="17"/>
  <c r="B3027" i="17"/>
  <c r="B3026" i="17"/>
  <c r="B3025" i="17"/>
  <c r="B3024" i="17"/>
  <c r="B3023" i="17"/>
  <c r="B3022" i="17"/>
  <c r="B3021" i="17"/>
  <c r="B3020" i="17"/>
  <c r="B3019" i="17"/>
  <c r="B3018" i="17"/>
  <c r="B3017" i="17"/>
  <c r="B3016" i="17"/>
  <c r="B3015" i="17"/>
  <c r="B3014" i="17"/>
  <c r="B3013" i="17"/>
  <c r="B3012" i="17"/>
  <c r="B3011" i="17"/>
  <c r="B3010" i="17"/>
  <c r="B3009" i="17"/>
  <c r="B3008" i="17"/>
  <c r="B3007" i="17"/>
  <c r="B3006" i="17"/>
  <c r="B3005" i="17"/>
  <c r="B3004" i="17"/>
  <c r="B3003" i="17"/>
  <c r="B3002" i="17"/>
  <c r="B3001" i="17"/>
  <c r="B3000" i="17"/>
  <c r="B2999" i="17"/>
  <c r="B2998" i="17"/>
  <c r="B2997" i="17"/>
  <c r="B2996" i="17"/>
  <c r="B2995" i="17"/>
  <c r="B2994" i="17"/>
  <c r="B2993" i="17"/>
  <c r="B2992" i="17"/>
  <c r="B2991" i="17"/>
  <c r="B2990" i="17"/>
  <c r="B2989" i="17"/>
  <c r="B2988" i="17"/>
  <c r="B2987" i="17"/>
  <c r="B2986" i="17"/>
  <c r="B2985" i="17"/>
  <c r="B2984" i="17"/>
  <c r="B2983" i="17"/>
  <c r="B2982" i="17"/>
  <c r="B2981" i="17"/>
  <c r="B2980" i="17"/>
  <c r="B2979" i="17"/>
  <c r="B2978" i="17"/>
  <c r="B2977" i="17"/>
  <c r="B2976" i="17"/>
  <c r="B2975" i="17"/>
  <c r="B2974" i="17"/>
  <c r="B2973" i="17"/>
  <c r="B2972" i="17"/>
  <c r="B2971" i="17"/>
  <c r="B2970" i="17"/>
  <c r="B2969" i="17"/>
  <c r="B2968" i="17"/>
  <c r="B2967" i="17"/>
  <c r="B2966" i="17"/>
  <c r="B2965" i="17"/>
  <c r="B2964" i="17"/>
  <c r="B2963" i="17"/>
  <c r="B2962" i="17"/>
  <c r="B2961" i="17"/>
  <c r="B2960" i="17"/>
  <c r="B2959" i="17"/>
  <c r="B2958" i="17"/>
  <c r="B2957" i="17"/>
  <c r="B2956" i="17"/>
  <c r="B2955" i="17"/>
  <c r="B2954" i="17"/>
  <c r="B2953" i="17"/>
  <c r="B2952" i="17"/>
  <c r="B2951" i="17"/>
  <c r="B2950" i="17"/>
  <c r="B2949" i="17"/>
  <c r="B2948" i="17"/>
  <c r="B2947" i="17"/>
  <c r="B2946" i="17"/>
  <c r="B2945" i="17"/>
  <c r="B2944" i="17"/>
  <c r="B2943" i="17"/>
  <c r="B2942" i="17"/>
  <c r="B2941" i="17"/>
  <c r="B2940" i="17"/>
  <c r="B2939" i="17"/>
  <c r="B2938" i="17"/>
  <c r="B2937" i="17"/>
  <c r="B2936" i="17"/>
  <c r="B2935" i="17"/>
  <c r="B2934" i="17"/>
  <c r="B2933" i="17"/>
  <c r="B2932" i="17"/>
  <c r="B2931" i="17"/>
  <c r="B2930" i="17"/>
  <c r="B2929" i="17"/>
  <c r="B2928" i="17"/>
  <c r="B2927" i="17"/>
  <c r="B2926" i="17"/>
  <c r="B2925" i="17"/>
  <c r="B2924" i="17"/>
  <c r="B2923" i="17"/>
  <c r="B2922" i="17"/>
  <c r="B2921" i="17"/>
  <c r="B2920" i="17"/>
  <c r="B2919" i="17"/>
  <c r="B2918" i="17"/>
  <c r="B2917" i="17"/>
  <c r="B2916" i="17"/>
  <c r="B2915" i="17"/>
  <c r="B2914" i="17"/>
  <c r="B2913" i="17"/>
  <c r="B2912" i="17"/>
  <c r="B2911" i="17"/>
  <c r="B2910" i="17"/>
  <c r="B2909" i="17"/>
  <c r="B2908" i="17"/>
  <c r="B2907" i="17"/>
  <c r="B2906" i="17"/>
  <c r="B2905" i="17"/>
  <c r="B2904" i="17"/>
  <c r="B2903" i="17"/>
  <c r="B2902" i="17"/>
  <c r="B2901" i="17"/>
  <c r="B2900" i="17"/>
  <c r="B2899" i="17"/>
  <c r="B2898" i="17"/>
  <c r="B2897" i="17"/>
  <c r="B2896" i="17"/>
  <c r="B2895" i="17"/>
  <c r="B2894" i="17"/>
  <c r="B2893" i="17"/>
  <c r="B2892" i="17"/>
  <c r="B2891" i="17"/>
  <c r="B2890" i="17"/>
  <c r="B2889" i="17"/>
  <c r="B2888" i="17"/>
  <c r="B2887" i="17"/>
  <c r="B2886" i="17"/>
  <c r="B2885" i="17"/>
  <c r="B2884" i="17"/>
  <c r="B2883" i="17"/>
  <c r="B2882" i="17"/>
  <c r="B2881" i="17"/>
  <c r="B2880" i="17"/>
  <c r="B2879" i="17"/>
  <c r="B2878" i="17"/>
  <c r="B2877" i="17"/>
  <c r="B2876" i="17"/>
  <c r="B2875" i="17"/>
  <c r="B2874" i="17"/>
  <c r="B2873" i="17"/>
  <c r="B2872" i="17"/>
  <c r="B2871" i="17"/>
  <c r="B2870" i="17"/>
  <c r="B2869" i="17"/>
  <c r="B2868" i="17"/>
  <c r="B2867" i="17"/>
  <c r="B2866" i="17"/>
  <c r="B2865" i="17"/>
  <c r="B2864" i="17"/>
  <c r="B2863" i="17"/>
  <c r="B2862" i="17"/>
  <c r="B2861" i="17"/>
  <c r="B2860" i="17"/>
  <c r="B2859" i="17"/>
  <c r="B2858" i="17"/>
  <c r="B2857" i="17"/>
  <c r="B2856" i="17"/>
  <c r="B2855" i="17"/>
  <c r="B2854" i="17"/>
  <c r="B2853" i="17"/>
  <c r="B2852" i="17"/>
  <c r="B2851" i="17"/>
  <c r="B2850" i="17"/>
  <c r="B2849" i="17"/>
  <c r="B2848" i="17"/>
  <c r="B2847" i="17"/>
  <c r="B2846" i="17"/>
  <c r="B2845" i="17"/>
  <c r="B2844" i="17"/>
  <c r="B2843" i="17"/>
  <c r="B2842" i="17"/>
  <c r="B2841" i="17"/>
  <c r="B2840" i="17"/>
  <c r="B2839" i="17"/>
  <c r="B2838" i="17"/>
  <c r="B2837" i="17"/>
  <c r="B2836" i="17"/>
  <c r="B2835" i="17"/>
  <c r="B2834" i="17"/>
  <c r="B2833" i="17"/>
  <c r="B2832" i="17"/>
  <c r="B2831" i="17"/>
  <c r="B2830" i="17"/>
  <c r="B2829" i="17"/>
  <c r="B2828" i="17"/>
  <c r="B2827" i="17"/>
  <c r="B2826" i="17"/>
  <c r="B2825" i="17"/>
  <c r="B2824" i="17"/>
  <c r="B2823" i="17"/>
  <c r="B2822" i="17"/>
  <c r="B2821" i="17"/>
  <c r="B2820" i="17"/>
  <c r="B2819" i="17"/>
  <c r="B2818" i="17"/>
  <c r="B2817" i="17"/>
  <c r="B2816" i="17"/>
  <c r="B2815" i="17"/>
  <c r="B2814" i="17"/>
  <c r="B2813" i="17"/>
  <c r="B2812" i="17"/>
  <c r="B2811" i="17"/>
  <c r="B2810" i="17"/>
  <c r="B2809" i="17"/>
  <c r="B2808" i="17"/>
  <c r="B2807" i="17"/>
  <c r="B2806" i="17"/>
  <c r="B2805" i="17"/>
  <c r="B2804" i="17"/>
  <c r="B2803" i="17"/>
  <c r="B2802" i="17"/>
  <c r="B2801" i="17"/>
  <c r="B2800" i="17"/>
  <c r="B2799" i="17"/>
  <c r="B2798" i="17"/>
  <c r="B2797" i="17"/>
  <c r="B2796" i="17"/>
  <c r="B2795" i="17"/>
  <c r="B2794" i="17"/>
  <c r="B2793" i="17"/>
  <c r="B2792" i="17"/>
  <c r="B2791" i="17"/>
  <c r="B2790" i="17"/>
  <c r="B2789" i="17"/>
  <c r="B2788" i="17"/>
  <c r="B2787" i="17"/>
  <c r="B2786" i="17"/>
  <c r="B2785" i="17"/>
  <c r="B2784" i="17"/>
  <c r="B2783" i="17"/>
  <c r="B2782" i="17"/>
  <c r="B2781" i="17"/>
  <c r="B2780" i="17"/>
  <c r="B2779" i="17"/>
  <c r="B2778" i="17"/>
  <c r="B2777" i="17"/>
  <c r="B2776" i="17"/>
  <c r="B2775" i="17"/>
  <c r="B2774" i="17"/>
  <c r="B2773" i="17"/>
  <c r="B2772" i="17"/>
  <c r="B2771" i="17"/>
  <c r="B2770" i="17"/>
  <c r="B2769" i="17"/>
  <c r="B2768" i="17"/>
  <c r="B2767" i="17"/>
  <c r="B2766" i="17"/>
  <c r="B2765" i="17"/>
  <c r="B2764" i="17"/>
  <c r="B2763" i="17"/>
  <c r="B2762" i="17"/>
  <c r="B2761" i="17"/>
  <c r="B2760" i="17"/>
  <c r="B2759" i="17"/>
  <c r="B2758" i="17"/>
  <c r="B2757" i="17"/>
  <c r="B2756" i="17"/>
  <c r="B2755" i="17"/>
  <c r="B2754" i="17"/>
  <c r="B2753" i="17"/>
  <c r="B2752" i="17"/>
  <c r="B2751" i="17"/>
  <c r="B2750" i="17"/>
  <c r="B2749" i="17"/>
  <c r="B2748" i="17"/>
  <c r="B2747" i="17"/>
  <c r="B2746" i="17"/>
  <c r="B2745" i="17"/>
  <c r="B2744" i="17"/>
  <c r="B2743" i="17"/>
  <c r="B2742" i="17"/>
  <c r="B2741" i="17"/>
  <c r="B2740" i="17"/>
  <c r="B2739" i="17"/>
  <c r="B2738" i="17"/>
  <c r="B2737" i="17"/>
  <c r="B2736" i="17"/>
  <c r="B2735" i="17"/>
  <c r="B2734" i="17"/>
  <c r="B2733" i="17"/>
  <c r="B2732" i="17"/>
  <c r="B2731" i="17"/>
  <c r="B2730" i="17"/>
  <c r="B2729" i="17"/>
  <c r="B2728" i="17"/>
  <c r="B2727" i="17"/>
  <c r="B2726" i="17"/>
  <c r="B2725" i="17"/>
  <c r="B2724" i="17"/>
  <c r="B2723" i="17"/>
  <c r="B2722" i="17"/>
  <c r="B2721" i="17"/>
  <c r="B2720" i="17"/>
  <c r="B2719" i="17"/>
  <c r="B2718" i="17"/>
  <c r="B2717" i="17"/>
  <c r="B2716" i="17"/>
  <c r="B2715" i="17"/>
  <c r="B2714" i="17"/>
  <c r="B2713" i="17"/>
  <c r="B2712" i="17"/>
  <c r="B2711" i="17"/>
  <c r="B2710" i="17"/>
  <c r="B2709" i="17"/>
  <c r="B2708" i="17"/>
  <c r="B2707" i="17"/>
  <c r="B2706" i="17"/>
  <c r="B2705" i="17"/>
  <c r="B2704" i="17"/>
  <c r="B2703" i="17"/>
  <c r="B2702" i="17"/>
  <c r="B2701" i="17"/>
  <c r="B2700" i="17"/>
  <c r="B2699" i="17"/>
  <c r="B2698" i="17"/>
  <c r="B2697" i="17"/>
  <c r="B2696" i="17"/>
  <c r="B2695" i="17"/>
  <c r="B2694" i="17"/>
  <c r="B2693" i="17"/>
  <c r="B2692" i="17"/>
  <c r="B2691" i="17"/>
  <c r="B2690" i="17"/>
  <c r="B2689" i="17"/>
  <c r="B2688" i="17"/>
  <c r="B2687" i="17"/>
  <c r="B2686" i="17"/>
  <c r="B2685" i="17"/>
  <c r="B2684" i="17"/>
  <c r="B2683" i="17"/>
  <c r="B2682" i="17"/>
  <c r="B2681" i="17"/>
  <c r="B2680" i="17"/>
  <c r="B2679" i="17"/>
  <c r="B2678" i="17"/>
  <c r="B2677" i="17"/>
  <c r="B2676" i="17"/>
  <c r="B2675" i="17"/>
  <c r="B2674" i="17"/>
  <c r="B2673" i="17"/>
  <c r="B2672" i="17"/>
  <c r="B2671" i="17"/>
  <c r="B2670" i="17"/>
  <c r="B2669" i="17"/>
  <c r="B2668" i="17"/>
  <c r="B2667" i="17"/>
  <c r="B2666" i="17"/>
  <c r="B2665" i="17"/>
  <c r="B2664" i="17"/>
  <c r="B2663" i="17"/>
  <c r="B2662" i="17"/>
  <c r="B2661" i="17"/>
  <c r="B2660" i="17"/>
  <c r="B2659" i="17"/>
  <c r="B2658" i="17"/>
  <c r="B2657" i="17"/>
  <c r="B2656" i="17"/>
  <c r="B2655" i="17"/>
  <c r="B2654" i="17"/>
  <c r="B2653" i="17"/>
  <c r="B2652" i="17"/>
  <c r="B2651" i="17"/>
  <c r="B2650" i="17"/>
  <c r="B2649" i="17"/>
  <c r="B2648" i="17"/>
  <c r="B2647" i="17"/>
  <c r="B2646" i="17"/>
  <c r="B2645" i="17"/>
  <c r="B2644" i="17"/>
  <c r="B2643" i="17"/>
  <c r="B2642" i="17"/>
  <c r="B2641" i="17"/>
  <c r="B2640" i="17"/>
  <c r="B2639" i="17"/>
  <c r="B2638" i="17"/>
  <c r="B2637" i="17"/>
  <c r="B2636" i="17"/>
  <c r="B2635" i="17"/>
  <c r="B2634" i="17"/>
  <c r="B2633" i="17"/>
  <c r="B2632" i="17"/>
  <c r="B2631" i="17"/>
  <c r="B2630" i="17"/>
  <c r="B2629" i="17"/>
  <c r="B2628" i="17"/>
  <c r="B2627" i="17"/>
  <c r="B2626" i="17"/>
  <c r="B2625" i="17"/>
  <c r="B2624" i="17"/>
  <c r="B2623" i="17"/>
  <c r="B2622" i="17"/>
  <c r="B2621" i="17"/>
  <c r="B2620" i="17"/>
  <c r="B2619" i="17"/>
  <c r="B2618" i="17"/>
  <c r="B2617" i="17"/>
  <c r="B2616" i="17"/>
  <c r="B2615" i="17"/>
  <c r="B2614" i="17"/>
  <c r="B2613" i="17"/>
  <c r="B2612" i="17"/>
  <c r="B2611" i="17"/>
  <c r="B2610" i="17"/>
  <c r="B2609" i="17"/>
  <c r="B2608" i="17"/>
  <c r="B2607" i="17"/>
  <c r="B2606" i="17"/>
  <c r="B2605" i="17"/>
  <c r="B2604" i="17"/>
  <c r="B2603" i="17"/>
  <c r="B2602" i="17"/>
  <c r="B2601" i="17"/>
  <c r="B2600" i="17"/>
  <c r="B2599" i="17"/>
  <c r="B2598" i="17"/>
  <c r="B2597" i="17"/>
  <c r="B2596" i="17"/>
  <c r="B2595" i="17"/>
  <c r="B2594" i="17"/>
  <c r="B2593" i="17"/>
  <c r="B2592" i="17"/>
  <c r="B2591" i="17"/>
  <c r="B2590" i="17"/>
  <c r="B2589" i="17"/>
  <c r="B2588" i="17"/>
  <c r="B2587" i="17"/>
  <c r="B2586" i="17"/>
  <c r="B2585" i="17"/>
  <c r="B2584" i="17"/>
  <c r="B2583" i="17"/>
  <c r="B2582" i="17"/>
  <c r="B2581" i="17"/>
  <c r="B2580" i="17"/>
  <c r="B2579" i="17"/>
  <c r="B2578" i="17"/>
  <c r="B2577" i="17"/>
  <c r="B2576" i="17"/>
  <c r="B2575" i="17"/>
  <c r="B2574" i="17"/>
  <c r="B2573" i="17"/>
  <c r="B2572" i="17"/>
  <c r="B2571" i="17"/>
  <c r="B2570" i="17"/>
  <c r="B2569" i="17"/>
  <c r="B2568" i="17"/>
  <c r="B2567" i="17"/>
  <c r="B2566" i="17"/>
  <c r="B2565" i="17"/>
  <c r="B2564" i="17"/>
  <c r="B2563" i="17"/>
  <c r="B2562" i="17"/>
  <c r="B2561" i="17"/>
  <c r="B2560" i="17"/>
  <c r="B2559" i="17"/>
  <c r="B2558" i="17"/>
  <c r="B2557" i="17"/>
  <c r="B2556" i="17"/>
  <c r="B2555" i="17"/>
  <c r="B2554" i="17"/>
  <c r="B2553" i="17"/>
  <c r="B2552" i="17"/>
  <c r="B2551" i="17"/>
  <c r="B2550" i="17"/>
  <c r="B2549" i="17"/>
  <c r="B2548" i="17"/>
  <c r="B2547" i="17"/>
  <c r="B2546" i="17"/>
  <c r="B2545" i="17"/>
  <c r="B2544" i="17"/>
  <c r="B2543" i="17"/>
  <c r="B2542" i="17"/>
  <c r="B2541" i="17"/>
  <c r="B2540" i="17"/>
  <c r="B2539" i="17"/>
  <c r="B2538" i="17"/>
  <c r="B2537" i="17"/>
  <c r="B2536" i="17"/>
  <c r="B2535" i="17"/>
  <c r="B2534" i="17"/>
  <c r="B2533" i="17"/>
  <c r="B2532" i="17"/>
  <c r="B2531" i="17"/>
  <c r="B2530" i="17"/>
  <c r="B2529" i="17"/>
  <c r="B2528" i="17"/>
  <c r="B2527" i="17"/>
  <c r="B2526" i="17"/>
  <c r="B2525" i="17"/>
  <c r="B2524" i="17"/>
  <c r="B2523" i="17"/>
  <c r="B2522" i="17"/>
  <c r="B2521" i="17"/>
  <c r="B2520" i="17"/>
  <c r="B2519" i="17"/>
  <c r="B2518" i="17"/>
  <c r="B2517" i="17"/>
  <c r="B2516" i="17"/>
  <c r="B2515" i="17"/>
  <c r="B2514" i="17"/>
  <c r="B2513" i="17"/>
  <c r="B2512" i="17"/>
  <c r="B2511" i="17"/>
  <c r="B2510" i="17"/>
  <c r="B2509" i="17"/>
  <c r="B2508" i="17"/>
  <c r="B2507" i="17"/>
  <c r="B2506" i="17"/>
  <c r="B2505" i="17"/>
  <c r="B2504" i="17"/>
  <c r="B2503" i="17"/>
  <c r="B2502" i="17"/>
  <c r="B2501" i="17"/>
  <c r="B2500" i="17"/>
  <c r="B2499" i="17"/>
  <c r="B2498" i="17"/>
  <c r="B2497" i="17"/>
  <c r="B2496" i="17"/>
  <c r="B2495" i="17"/>
  <c r="B2494" i="17"/>
  <c r="B2493" i="17"/>
  <c r="B2492" i="17"/>
  <c r="B2491" i="17"/>
  <c r="B2490" i="17"/>
  <c r="B2489" i="17"/>
  <c r="B2488" i="17"/>
  <c r="B2487" i="17"/>
  <c r="B2486" i="17"/>
  <c r="B2485" i="17"/>
  <c r="B2484" i="17"/>
  <c r="B2483" i="17"/>
  <c r="B2482" i="17"/>
  <c r="B2481" i="17"/>
  <c r="B2480" i="17"/>
  <c r="B2479" i="17"/>
  <c r="B2478" i="17"/>
  <c r="B2477" i="17"/>
  <c r="B2476" i="17"/>
  <c r="B2475" i="17"/>
  <c r="B2474" i="17"/>
  <c r="B2473" i="17"/>
  <c r="B2472" i="17"/>
  <c r="B2471" i="17"/>
  <c r="B2470" i="17"/>
  <c r="B2469" i="17"/>
  <c r="B2468" i="17"/>
  <c r="B2467" i="17"/>
  <c r="B2466" i="17"/>
  <c r="B2465" i="17"/>
  <c r="B2464" i="17"/>
  <c r="B2463" i="17"/>
  <c r="B2462" i="17"/>
  <c r="B2461" i="17"/>
  <c r="B2460" i="17"/>
  <c r="B2459" i="17"/>
  <c r="B2458" i="17"/>
  <c r="B2457" i="17"/>
  <c r="B2456" i="17"/>
  <c r="B2455" i="17"/>
  <c r="B2454" i="17"/>
  <c r="B2453" i="17"/>
  <c r="B2452" i="17"/>
  <c r="B2451" i="17"/>
  <c r="B2450" i="17"/>
  <c r="B2449" i="17"/>
  <c r="B2448" i="17"/>
  <c r="B2447" i="17"/>
  <c r="B2446" i="17"/>
  <c r="B2445" i="17"/>
  <c r="B2444" i="17"/>
  <c r="B2443" i="17"/>
  <c r="B2442" i="17"/>
  <c r="B2441" i="17"/>
  <c r="B2440" i="17"/>
  <c r="B2439" i="17"/>
  <c r="B2438" i="17"/>
  <c r="B2437" i="17"/>
  <c r="B2436" i="17"/>
  <c r="B2435" i="17"/>
  <c r="B2434" i="17"/>
  <c r="B2433" i="17"/>
  <c r="B2432" i="17"/>
  <c r="B2431" i="17"/>
  <c r="B2430" i="17"/>
  <c r="B2429" i="17"/>
  <c r="B2428" i="17"/>
  <c r="B2427" i="17"/>
  <c r="B2426" i="17"/>
  <c r="B2425" i="17"/>
  <c r="B2424" i="17"/>
  <c r="B2423" i="17"/>
  <c r="B2422" i="17"/>
  <c r="B2421" i="17"/>
  <c r="B2420" i="17"/>
  <c r="B2419" i="17"/>
  <c r="B2418" i="17"/>
  <c r="B2417" i="17"/>
  <c r="B2416" i="17"/>
  <c r="B2415" i="17"/>
  <c r="B2414" i="17"/>
  <c r="B2413" i="17"/>
  <c r="B2412" i="17"/>
  <c r="B2411" i="17"/>
  <c r="B2410" i="17"/>
  <c r="B2409" i="17"/>
  <c r="B2408" i="17"/>
  <c r="B2407" i="17"/>
  <c r="B2406" i="17"/>
  <c r="B2405" i="17"/>
  <c r="B2404" i="17"/>
  <c r="B2403" i="17"/>
  <c r="B2402" i="17"/>
  <c r="B2401" i="17"/>
  <c r="B2400" i="17"/>
  <c r="B2399" i="17"/>
  <c r="B2398" i="17"/>
  <c r="B2397" i="17"/>
  <c r="B2396" i="17"/>
  <c r="B2395" i="17"/>
  <c r="B2394" i="17"/>
  <c r="B2393" i="17"/>
  <c r="B2392" i="17"/>
  <c r="B2391" i="17"/>
  <c r="B2390" i="17"/>
  <c r="B2389" i="17"/>
  <c r="B2388" i="17"/>
  <c r="B2387" i="17"/>
  <c r="B2386" i="17"/>
  <c r="B2385" i="17"/>
  <c r="B2384" i="17"/>
  <c r="B2383" i="17"/>
  <c r="B2382" i="17"/>
  <c r="B2381" i="17"/>
  <c r="B2380" i="17"/>
  <c r="B2379" i="17"/>
  <c r="B2378" i="17"/>
  <c r="B2377" i="17"/>
  <c r="B2376" i="17"/>
  <c r="B2375" i="17"/>
  <c r="B2374" i="17"/>
  <c r="B2373" i="17"/>
  <c r="B2372" i="17"/>
  <c r="B2371" i="17"/>
  <c r="B2370" i="17"/>
  <c r="B2369" i="17"/>
  <c r="B2368" i="17"/>
  <c r="B2367" i="17"/>
  <c r="B2366" i="17"/>
  <c r="B2365" i="17"/>
  <c r="B2364" i="17"/>
  <c r="B2363" i="17"/>
  <c r="B2362" i="17"/>
  <c r="B2361" i="17"/>
  <c r="B2360" i="17"/>
  <c r="B2359" i="17"/>
  <c r="B2358" i="17"/>
  <c r="B2357" i="17"/>
  <c r="B2356" i="17"/>
  <c r="B2355" i="17"/>
  <c r="B2354" i="17"/>
  <c r="B2353" i="17"/>
  <c r="B2352" i="17"/>
  <c r="B2351" i="17"/>
  <c r="B2350" i="17"/>
  <c r="B2349" i="17"/>
  <c r="B2348" i="17"/>
  <c r="B2347" i="17"/>
  <c r="B2346" i="17"/>
  <c r="B2345" i="17"/>
  <c r="B2344" i="17"/>
  <c r="B2343" i="17"/>
  <c r="B2342" i="17"/>
  <c r="B2341" i="17"/>
  <c r="B2340" i="17"/>
  <c r="B2339" i="17"/>
  <c r="B2338" i="17"/>
  <c r="B2337" i="17"/>
  <c r="B2336" i="17"/>
  <c r="B2335" i="17"/>
  <c r="B2334" i="17"/>
  <c r="B2333" i="17"/>
  <c r="B2332" i="17"/>
  <c r="B2331" i="17"/>
  <c r="B2330" i="17"/>
  <c r="B2329" i="17"/>
  <c r="B2328" i="17"/>
  <c r="B2327" i="17"/>
  <c r="B2326" i="17"/>
  <c r="B2325" i="17"/>
  <c r="B2324" i="17"/>
  <c r="B2323" i="17"/>
  <c r="B2322" i="17"/>
  <c r="B2321" i="17"/>
  <c r="B2320" i="17"/>
  <c r="B2319" i="17"/>
  <c r="B2318" i="17"/>
  <c r="B2317" i="17"/>
  <c r="B2316" i="17"/>
  <c r="B2315" i="17"/>
  <c r="B2314" i="17"/>
  <c r="B2313" i="17"/>
  <c r="B2312" i="17"/>
  <c r="B2311" i="17"/>
  <c r="B2310" i="17"/>
  <c r="B2309" i="17"/>
  <c r="B2308" i="17"/>
  <c r="B2307" i="17"/>
  <c r="B2306" i="17"/>
  <c r="B2305" i="17"/>
  <c r="B2304" i="17"/>
  <c r="B2303" i="17"/>
  <c r="B2302" i="17"/>
  <c r="B2301" i="17"/>
  <c r="B2300" i="17"/>
  <c r="B2299" i="17"/>
  <c r="B2298" i="17"/>
  <c r="B2297" i="17"/>
  <c r="B2296" i="17"/>
  <c r="B2295" i="17"/>
  <c r="B2294" i="17"/>
  <c r="B2293" i="17"/>
  <c r="B2292" i="17"/>
  <c r="B2291" i="17"/>
  <c r="B2290" i="17"/>
  <c r="B2289" i="17"/>
  <c r="B2288" i="17"/>
  <c r="B2287" i="17"/>
  <c r="B2286" i="17"/>
  <c r="B2285" i="17"/>
  <c r="B2284" i="17"/>
  <c r="B2283" i="17"/>
  <c r="B2282" i="17"/>
  <c r="B2281" i="17"/>
  <c r="B2280" i="17"/>
  <c r="B2279" i="17"/>
  <c r="B2278" i="17"/>
  <c r="B2277" i="17"/>
  <c r="B2276" i="17"/>
  <c r="B2275" i="17"/>
  <c r="B2274" i="17"/>
  <c r="B2273" i="17"/>
  <c r="B2272" i="17"/>
  <c r="B2271" i="17"/>
  <c r="B2270" i="17"/>
  <c r="B2269" i="17"/>
  <c r="B2268" i="17"/>
  <c r="B2267" i="17"/>
  <c r="B2266" i="17"/>
  <c r="B2265" i="17"/>
  <c r="B2264" i="17"/>
  <c r="B2263" i="17"/>
  <c r="B2262" i="17"/>
  <c r="B2261" i="17"/>
  <c r="B2260" i="17"/>
  <c r="B2259" i="17"/>
  <c r="B2258" i="17"/>
  <c r="B2257" i="17"/>
  <c r="B2256" i="17"/>
  <c r="B2255" i="17"/>
  <c r="B2254" i="17"/>
  <c r="B2253" i="17"/>
  <c r="B2252" i="17"/>
  <c r="B2251" i="17"/>
  <c r="B2250" i="17"/>
  <c r="B2249" i="17"/>
  <c r="B2248" i="17"/>
  <c r="B2247" i="17"/>
  <c r="B2246" i="17"/>
  <c r="B2245" i="17"/>
  <c r="B2244" i="17"/>
  <c r="B2243" i="17"/>
  <c r="B2242" i="17"/>
  <c r="B2241" i="17"/>
  <c r="B2240" i="17"/>
  <c r="B2239" i="17"/>
  <c r="B2238" i="17"/>
  <c r="B2237" i="17"/>
  <c r="B2236" i="17"/>
  <c r="B2235" i="17"/>
  <c r="B2234" i="17"/>
  <c r="B2233" i="17"/>
  <c r="B2232" i="17"/>
  <c r="B2231" i="17"/>
  <c r="B2230" i="17"/>
  <c r="B2229" i="17"/>
  <c r="B2228" i="17"/>
  <c r="B2227" i="17"/>
  <c r="B2226" i="17"/>
  <c r="B2225" i="17"/>
  <c r="B2224" i="17"/>
  <c r="B2223" i="17"/>
  <c r="B2222" i="17"/>
  <c r="B2221" i="17"/>
  <c r="B2220" i="17"/>
  <c r="B2219" i="17"/>
  <c r="B2218" i="17"/>
  <c r="B2217" i="17"/>
  <c r="B2216" i="17"/>
  <c r="B2215" i="17"/>
  <c r="B2214" i="17"/>
  <c r="B2213" i="17"/>
  <c r="B2212" i="17"/>
  <c r="B2211" i="17"/>
  <c r="B2210" i="17"/>
  <c r="B2209" i="17"/>
  <c r="B2208" i="17"/>
  <c r="B2207" i="17"/>
  <c r="B2206" i="17"/>
  <c r="B2205" i="17"/>
  <c r="B2204" i="17"/>
  <c r="B2203" i="17"/>
  <c r="B2202" i="17"/>
  <c r="B2201" i="17"/>
  <c r="B2200" i="17"/>
  <c r="B2199" i="17"/>
  <c r="B2198" i="17"/>
  <c r="B2197" i="17"/>
  <c r="B2196" i="17"/>
  <c r="B2195" i="17"/>
  <c r="B2194" i="17"/>
  <c r="B2193" i="17"/>
  <c r="B2192" i="17"/>
  <c r="B2191" i="17"/>
  <c r="B2190" i="17"/>
  <c r="B2189" i="17"/>
  <c r="B2188" i="17"/>
  <c r="B2187" i="17"/>
  <c r="B2186" i="17"/>
  <c r="B2185" i="17"/>
  <c r="B2184" i="17"/>
  <c r="B2183" i="17"/>
  <c r="B2182" i="17"/>
  <c r="B2181" i="17"/>
  <c r="B2180" i="17"/>
  <c r="B2179" i="17"/>
  <c r="B2178" i="17"/>
  <c r="B2177" i="17"/>
  <c r="B2176" i="17"/>
  <c r="B2175" i="17"/>
  <c r="B2174" i="17"/>
  <c r="B2173" i="17"/>
  <c r="B2172" i="17"/>
  <c r="B2171" i="17"/>
  <c r="B2170" i="17"/>
  <c r="B2169" i="17"/>
  <c r="B2168" i="17"/>
  <c r="B2167" i="17"/>
  <c r="B2166" i="17"/>
  <c r="B2165" i="17"/>
  <c r="B2164" i="17"/>
  <c r="B2163" i="17"/>
  <c r="B2162" i="17"/>
  <c r="B2161" i="17"/>
  <c r="B2160" i="17"/>
  <c r="B2159" i="17"/>
  <c r="B2158" i="17"/>
  <c r="B2157" i="17"/>
  <c r="B2156" i="17"/>
  <c r="B2155" i="17"/>
  <c r="B2154" i="17"/>
  <c r="B2153" i="17"/>
  <c r="B2152" i="17"/>
  <c r="B2151" i="17"/>
  <c r="B2150" i="17"/>
  <c r="B2149" i="17"/>
  <c r="B2148" i="17"/>
  <c r="B2147" i="17"/>
  <c r="B2146" i="17"/>
  <c r="B2145" i="17"/>
  <c r="B2144" i="17"/>
  <c r="B2143" i="17"/>
  <c r="B2142" i="17"/>
  <c r="B2141" i="17"/>
  <c r="B2140" i="17"/>
  <c r="B2139" i="17"/>
  <c r="B2138" i="17"/>
  <c r="B2137" i="17"/>
  <c r="B2136" i="17"/>
  <c r="B2135" i="17"/>
  <c r="B2134" i="17"/>
  <c r="B2133" i="17"/>
  <c r="B2132" i="17"/>
  <c r="B2131" i="17"/>
  <c r="B2130" i="17"/>
  <c r="B2129" i="17"/>
  <c r="B2128" i="17"/>
  <c r="B2127" i="17"/>
  <c r="B2126" i="17"/>
  <c r="B2125" i="17"/>
  <c r="B2124" i="17"/>
  <c r="B2123" i="17"/>
  <c r="B2122" i="17"/>
  <c r="B2121" i="17"/>
  <c r="B2120" i="17"/>
  <c r="B2119" i="17"/>
  <c r="B2118" i="17"/>
  <c r="B2117" i="17"/>
  <c r="B2116" i="17"/>
  <c r="B2115" i="17"/>
  <c r="B2114" i="17"/>
  <c r="B2113" i="17"/>
  <c r="B2112" i="17"/>
  <c r="B2111" i="17"/>
  <c r="B2110" i="17"/>
  <c r="B2109" i="17"/>
  <c r="B2108" i="17"/>
  <c r="B2107" i="17"/>
  <c r="B2106" i="17"/>
  <c r="B2105" i="17"/>
  <c r="B2104" i="17"/>
  <c r="B2103" i="17"/>
  <c r="B2102" i="17"/>
  <c r="B2101" i="17"/>
  <c r="B2100" i="17"/>
  <c r="B2099" i="17"/>
  <c r="B2098" i="17"/>
  <c r="B2097" i="17"/>
  <c r="B2096" i="17"/>
  <c r="B2095" i="17"/>
  <c r="B2094" i="17"/>
  <c r="B2093" i="17"/>
  <c r="B2092" i="17"/>
  <c r="B2091" i="17"/>
  <c r="B2090" i="17"/>
  <c r="B2089" i="17"/>
  <c r="B2088" i="17"/>
  <c r="B2087" i="17"/>
  <c r="B2086" i="17"/>
  <c r="B2085" i="17"/>
  <c r="B2084" i="17"/>
  <c r="B2083" i="17"/>
  <c r="B2082" i="17"/>
  <c r="B2081" i="17"/>
  <c r="B2080" i="17"/>
  <c r="B2079" i="17"/>
  <c r="B2078" i="17"/>
  <c r="B2077" i="17"/>
  <c r="B2076" i="17"/>
  <c r="B2075" i="17"/>
  <c r="B2074" i="17"/>
  <c r="B2073" i="17"/>
  <c r="B2072" i="17"/>
  <c r="B2071" i="17"/>
  <c r="B2070" i="17"/>
  <c r="B2069" i="17"/>
  <c r="B2068" i="17"/>
  <c r="B2067" i="17"/>
  <c r="B2066" i="17"/>
  <c r="B2065" i="17"/>
  <c r="B2064" i="17"/>
  <c r="B2063" i="17"/>
  <c r="B2062" i="17"/>
  <c r="B2061" i="17"/>
  <c r="B2060" i="17"/>
  <c r="B2059" i="17"/>
  <c r="B2058" i="17"/>
  <c r="B2057" i="17"/>
  <c r="B2056" i="17"/>
  <c r="B2055" i="17"/>
  <c r="B2054" i="17"/>
  <c r="B2053" i="17"/>
  <c r="B2052" i="17"/>
  <c r="B2051" i="17"/>
  <c r="B2050" i="17"/>
  <c r="B2049" i="17"/>
  <c r="B2048" i="17"/>
  <c r="B2047" i="17"/>
  <c r="B2046" i="17"/>
  <c r="B2045" i="17"/>
  <c r="B2044" i="17"/>
  <c r="B2043" i="17"/>
  <c r="B2042" i="17"/>
  <c r="B2041" i="17"/>
  <c r="B2040" i="17"/>
  <c r="B2039" i="17"/>
  <c r="B2038" i="17"/>
  <c r="B2037" i="17"/>
  <c r="B2036" i="17"/>
  <c r="B2035" i="17"/>
  <c r="B2034" i="17"/>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117" i="17"/>
  <c r="B116" i="17"/>
  <c r="B115" i="17"/>
  <c r="B114" i="17"/>
  <c r="B113" i="17"/>
  <c r="B112" i="17"/>
  <c r="B111" i="17"/>
  <c r="B110" i="17"/>
  <c r="B109" i="17"/>
  <c r="B108" i="17"/>
  <c r="B107" i="17"/>
  <c r="B106" i="17"/>
  <c r="B105" i="17"/>
  <c r="B104" i="17"/>
  <c r="B103" i="17"/>
  <c r="B102" i="17"/>
  <c r="B101" i="17"/>
  <c r="B100" i="17"/>
  <c r="B99" i="17"/>
  <c r="B9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33" i="17"/>
  <c r="B32" i="17"/>
  <c r="B31" i="17"/>
  <c r="B30" i="17"/>
  <c r="B29" i="17"/>
  <c r="B28" i="17"/>
  <c r="B27" i="17"/>
  <c r="B26" i="17"/>
  <c r="B25" i="17"/>
  <c r="B24" i="17"/>
  <c r="B23" i="17"/>
  <c r="B22" i="17"/>
  <c r="B21" i="17"/>
  <c r="B20" i="17"/>
  <c r="B19" i="17"/>
  <c r="B18" i="17"/>
  <c r="B17" i="17"/>
  <c r="B16" i="17"/>
  <c r="B15" i="17"/>
  <c r="B14" i="17"/>
  <c r="B13" i="17"/>
  <c r="B12" i="17"/>
  <c r="C34" i="8"/>
  <c r="C32" i="8"/>
  <c r="B50" i="8" s="1"/>
  <c r="C30" i="8"/>
  <c r="B51" i="8" s="1"/>
  <c r="C28" i="8"/>
  <c r="C26" i="8"/>
  <c r="B52" i="8" s="1"/>
  <c r="C22" i="8"/>
  <c r="D8" i="17"/>
  <c r="D6" i="3"/>
  <c r="K112" i="4" l="1" a="1"/>
  <c r="K112" i="4" s="1"/>
  <c r="T1512" i="3" a="1"/>
  <c r="T1512" i="3" s="1"/>
  <c r="S1507" i="3" a="1"/>
  <c r="S1507" i="3" s="1"/>
  <c r="R1502" i="3" a="1"/>
  <c r="R1502" i="3" s="1"/>
  <c r="T1496" i="3" a="1"/>
  <c r="T1496" i="3" s="1"/>
  <c r="S1491" i="3" a="1"/>
  <c r="S1491" i="3" s="1"/>
  <c r="S1481" i="3" a="1"/>
  <c r="S1481" i="3" s="1"/>
  <c r="S1476" i="3" a="1"/>
  <c r="S1476" i="3" s="1"/>
  <c r="R1471" i="3" a="1"/>
  <c r="R1471" i="3" s="1"/>
  <c r="T1465" i="3" a="1"/>
  <c r="T1465" i="3" s="1"/>
  <c r="S1460" i="3" a="1"/>
  <c r="S1460" i="3" s="1"/>
  <c r="R1455" i="3" a="1"/>
  <c r="R1455" i="3" s="1"/>
  <c r="T1449" i="3" a="1"/>
  <c r="T1449" i="3" s="1"/>
  <c r="T1444" i="3" a="1"/>
  <c r="T1444" i="3" s="1"/>
  <c r="S1439" i="3" a="1"/>
  <c r="S1439" i="3" s="1"/>
  <c r="S1434" i="3" a="1"/>
  <c r="S1434" i="3" s="1"/>
  <c r="S1429" i="3" a="1"/>
  <c r="S1429" i="3" s="1"/>
  <c r="S1424" i="3" a="1"/>
  <c r="S1424" i="3" s="1"/>
  <c r="T1419" i="3" a="1"/>
  <c r="T1419" i="3" s="1"/>
  <c r="T1414" i="3" a="1"/>
  <c r="T1414" i="3" s="1"/>
  <c r="S1409" i="3" a="1"/>
  <c r="S1409" i="3" s="1"/>
  <c r="T1404" i="3" a="1"/>
  <c r="T1404" i="3" s="1"/>
  <c r="R1400" i="3" a="1"/>
  <c r="R1400" i="3" s="1"/>
  <c r="R1395" i="3" a="1"/>
  <c r="R1395" i="3" s="1"/>
  <c r="R1390" i="3" a="1"/>
  <c r="R1390" i="3" s="1"/>
  <c r="T1380" i="3" a="1"/>
  <c r="T1380" i="3" s="1"/>
  <c r="T1375" i="3" a="1"/>
  <c r="T1375" i="3" s="1"/>
  <c r="R1371" i="3" a="1"/>
  <c r="R1371" i="3" s="1"/>
  <c r="S1366" i="3" a="1"/>
  <c r="S1366" i="3" s="1"/>
  <c r="S1361" i="3" a="1"/>
  <c r="S1361" i="3" s="1"/>
  <c r="T1356" i="3" a="1"/>
  <c r="T1356" i="3" s="1"/>
  <c r="T1351" i="3" a="1"/>
  <c r="T1351" i="3" s="1"/>
  <c r="T1337" i="3" a="1"/>
  <c r="T1337" i="3" s="1"/>
  <c r="T1332" i="3" a="1"/>
  <c r="T1332" i="3" s="1"/>
  <c r="T1327" i="3" a="1"/>
  <c r="T1327" i="3" s="1"/>
  <c r="T1322" i="3" a="1"/>
  <c r="T1322" i="3" s="1"/>
  <c r="R1318" i="3" a="1"/>
  <c r="R1318" i="3" s="1"/>
  <c r="T1312" i="3" a="1"/>
  <c r="T1312" i="3" s="1"/>
  <c r="T1302" i="3" a="1"/>
  <c r="T1302" i="3" s="1"/>
  <c r="S1298" i="3" a="1"/>
  <c r="S1298" i="3" s="1"/>
  <c r="R1294" i="3" a="1"/>
  <c r="R1294" i="3" s="1"/>
  <c r="R1290" i="3" a="1"/>
  <c r="R1290" i="3" s="1"/>
  <c r="T1285" i="3" a="1"/>
  <c r="T1285" i="3" s="1"/>
  <c r="T1282" i="3" a="1"/>
  <c r="T1282" i="3" s="1"/>
  <c r="T1279" i="3" a="1"/>
  <c r="T1279" i="3" s="1"/>
  <c r="S1276" i="3" a="1"/>
  <c r="S1276" i="3" s="1"/>
  <c r="R1270" i="3" a="1"/>
  <c r="R1270" i="3" s="1"/>
  <c r="R1257" i="3" a="1"/>
  <c r="R1257" i="3" s="1"/>
  <c r="R1254" i="3" a="1"/>
  <c r="R1254" i="3" s="1"/>
  <c r="R1251" i="3" a="1"/>
  <c r="R1251" i="3" s="1"/>
  <c r="S1244" i="3" a="1"/>
  <c r="S1244" i="3" s="1"/>
  <c r="S1241" i="3" a="1"/>
  <c r="S1241" i="3" s="1"/>
  <c r="S1238" i="3" a="1"/>
  <c r="S1238" i="3" s="1"/>
  <c r="R1235" i="3" a="1"/>
  <c r="R1235" i="3" s="1"/>
  <c r="R1225" i="3" a="1"/>
  <c r="R1225" i="3" s="1"/>
  <c r="R1218" i="3" a="1"/>
  <c r="R1218" i="3" s="1"/>
  <c r="R1211" i="3" a="1"/>
  <c r="R1211" i="3" s="1"/>
  <c r="R1208" i="3" a="1"/>
  <c r="R1208" i="3" s="1"/>
  <c r="T1200" i="3" a="1"/>
  <c r="T1200" i="3" s="1"/>
  <c r="R1197" i="3" a="1"/>
  <c r="R1197" i="3" s="1"/>
  <c r="S1193" i="3" a="1"/>
  <c r="S1193" i="3" s="1"/>
  <c r="R1190" i="3" a="1"/>
  <c r="R1190" i="3" s="1"/>
  <c r="T1175" i="3" a="1"/>
  <c r="T1175" i="3" s="1"/>
  <c r="R1172" i="3" a="1"/>
  <c r="R1172" i="3" s="1"/>
  <c r="S1512" i="3" a="1"/>
  <c r="S1512" i="3" s="1"/>
  <c r="R1507" i="3" a="1"/>
  <c r="R1507" i="3" s="1"/>
  <c r="T1501" i="3" a="1"/>
  <c r="T1501" i="3" s="1"/>
  <c r="S1496" i="3" a="1"/>
  <c r="S1496" i="3" s="1"/>
  <c r="R1491" i="3" a="1"/>
  <c r="R1491" i="3" s="1"/>
  <c r="S1486" i="3" a="1"/>
  <c r="S1486" i="3" s="1"/>
  <c r="R1476" i="3" a="1"/>
  <c r="R1476" i="3" s="1"/>
  <c r="T1470" i="3" a="1"/>
  <c r="T1470" i="3" s="1"/>
  <c r="S1465" i="3" a="1"/>
  <c r="S1465" i="3" s="1"/>
  <c r="R1460" i="3" a="1"/>
  <c r="R1460" i="3" s="1"/>
  <c r="T1454" i="3" a="1"/>
  <c r="T1454" i="3" s="1"/>
  <c r="S1449" i="3" a="1"/>
  <c r="S1449" i="3" s="1"/>
  <c r="S1444" i="3" a="1"/>
  <c r="S1444" i="3" s="1"/>
  <c r="R1439" i="3" a="1"/>
  <c r="R1439" i="3" s="1"/>
  <c r="R1434" i="3" a="1"/>
  <c r="R1434" i="3" s="1"/>
  <c r="R1429" i="3" a="1"/>
  <c r="R1429" i="3" s="1"/>
  <c r="R1424" i="3" a="1"/>
  <c r="R1424" i="3" s="1"/>
  <c r="S1419" i="3" a="1"/>
  <c r="S1419" i="3" s="1"/>
  <c r="S1414" i="3" a="1"/>
  <c r="S1414" i="3" s="1"/>
  <c r="S1404" i="3" a="1"/>
  <c r="S1404" i="3" s="1"/>
  <c r="T1399" i="3" a="1"/>
  <c r="T1399" i="3" s="1"/>
  <c r="T1394" i="3" a="1"/>
  <c r="T1394" i="3" s="1"/>
  <c r="T1389" i="3" a="1"/>
  <c r="T1389" i="3" s="1"/>
  <c r="R1385" i="3" a="1"/>
  <c r="R1385" i="3" s="1"/>
  <c r="S1380" i="3" a="1"/>
  <c r="S1380" i="3" s="1"/>
  <c r="S1375" i="3" a="1"/>
  <c r="S1375" i="3" s="1"/>
  <c r="T1370" i="3" a="1"/>
  <c r="T1370" i="3" s="1"/>
  <c r="R1366" i="3" a="1"/>
  <c r="R1366" i="3" s="1"/>
  <c r="S1356" i="3" a="1"/>
  <c r="S1356" i="3" s="1"/>
  <c r="S1351" i="3" a="1"/>
  <c r="S1351" i="3" s="1"/>
  <c r="R1347" i="3" a="1"/>
  <c r="R1347" i="3" s="1"/>
  <c r="S1342" i="3" a="1"/>
  <c r="S1342" i="3" s="1"/>
  <c r="S1337" i="3" a="1"/>
  <c r="S1337" i="3" s="1"/>
  <c r="S1332" i="3" a="1"/>
  <c r="S1332" i="3" s="1"/>
  <c r="S1327" i="3" a="1"/>
  <c r="S1327" i="3" s="1"/>
  <c r="S1322" i="3" a="1"/>
  <c r="S1322" i="3" s="1"/>
  <c r="T1317" i="3" a="1"/>
  <c r="T1317" i="3" s="1"/>
  <c r="S1312" i="3" a="1"/>
  <c r="S1312" i="3" s="1"/>
  <c r="T1307" i="3" a="1"/>
  <c r="T1307" i="3" s="1"/>
  <c r="R1298" i="3" a="1"/>
  <c r="R1298" i="3" s="1"/>
  <c r="T1289" i="3" a="1"/>
  <c r="T1289" i="3" s="1"/>
  <c r="S1279" i="3" a="1"/>
  <c r="S1279" i="3" s="1"/>
  <c r="R1273" i="3" a="1"/>
  <c r="R1273" i="3" s="1"/>
  <c r="T1269" i="3" a="1"/>
  <c r="T1269" i="3" s="1"/>
  <c r="T1266" i="3" a="1"/>
  <c r="T1266" i="3" s="1"/>
  <c r="T1263" i="3" a="1"/>
  <c r="T1263" i="3" s="1"/>
  <c r="R1260" i="3" a="1"/>
  <c r="R1260" i="3" s="1"/>
  <c r="T1253" i="3" a="1"/>
  <c r="T1253" i="3" s="1"/>
  <c r="T1247" i="3" a="1"/>
  <c r="T1247" i="3" s="1"/>
  <c r="T1234" i="3" a="1"/>
  <c r="T1234" i="3" s="1"/>
  <c r="S1231" i="3" a="1"/>
  <c r="S1231" i="3" s="1"/>
  <c r="R1228" i="3" a="1"/>
  <c r="R1228" i="3" s="1"/>
  <c r="T1224" i="3" a="1"/>
  <c r="T1224" i="3" s="1"/>
  <c r="S1221" i="3" a="1"/>
  <c r="S1221" i="3" s="1"/>
  <c r="T1217" i="3" a="1"/>
  <c r="T1217" i="3" s="1"/>
  <c r="S1214" i="3" a="1"/>
  <c r="S1214" i="3" s="1"/>
  <c r="T1207" i="3" a="1"/>
  <c r="T1207" i="3" s="1"/>
  <c r="S1204" i="3" a="1"/>
  <c r="S1204" i="3" s="1"/>
  <c r="S1200" i="3" a="1"/>
  <c r="S1200" i="3" s="1"/>
  <c r="T1189" i="3" a="1"/>
  <c r="T1189" i="3" s="1"/>
  <c r="R1186" i="3" a="1"/>
  <c r="R1186" i="3" s="1"/>
  <c r="R1512" i="3" a="1"/>
  <c r="R1512" i="3" s="1"/>
  <c r="T1506" i="3" a="1"/>
  <c r="T1506" i="3" s="1"/>
  <c r="S1501" i="3" a="1"/>
  <c r="S1501" i="3" s="1"/>
  <c r="R1496" i="3" a="1"/>
  <c r="R1496" i="3" s="1"/>
  <c r="T1490" i="3" a="1"/>
  <c r="T1490" i="3" s="1"/>
  <c r="R1486" i="3" a="1"/>
  <c r="R1486" i="3" s="1"/>
  <c r="R1481" i="3" a="1"/>
  <c r="R1481" i="3" s="1"/>
  <c r="T1475" i="3" a="1"/>
  <c r="T1475" i="3" s="1"/>
  <c r="S1470" i="3" a="1"/>
  <c r="S1470" i="3" s="1"/>
  <c r="R1465" i="3" a="1"/>
  <c r="R1465" i="3" s="1"/>
  <c r="T1459" i="3" a="1"/>
  <c r="T1459" i="3" s="1"/>
  <c r="S1454" i="3" a="1"/>
  <c r="S1454" i="3" s="1"/>
  <c r="R1449" i="3" a="1"/>
  <c r="R1449" i="3" s="1"/>
  <c r="R1444" i="3" a="1"/>
  <c r="R1444" i="3" s="1"/>
  <c r="T1438" i="3" a="1"/>
  <c r="T1438" i="3" s="1"/>
  <c r="T1433" i="3" a="1"/>
  <c r="T1433" i="3" s="1"/>
  <c r="T1428" i="3" a="1"/>
  <c r="T1428" i="3" s="1"/>
  <c r="T1423" i="3" a="1"/>
  <c r="T1423" i="3" s="1"/>
  <c r="R1419" i="3" a="1"/>
  <c r="R1419" i="3" s="1"/>
  <c r="R1414" i="3" a="1"/>
  <c r="R1414" i="3" s="1"/>
  <c r="R1409" i="3" a="1"/>
  <c r="R1409" i="3" s="1"/>
  <c r="R1404" i="3" a="1"/>
  <c r="R1404" i="3" s="1"/>
  <c r="S1399" i="3" a="1"/>
  <c r="S1399" i="3" s="1"/>
  <c r="S1394" i="3" a="1"/>
  <c r="S1394" i="3" s="1"/>
  <c r="S1389" i="3" a="1"/>
  <c r="S1389" i="3" s="1"/>
  <c r="T1384" i="3" a="1"/>
  <c r="T1384" i="3" s="1"/>
  <c r="R1380" i="3" a="1"/>
  <c r="R1380" i="3" s="1"/>
  <c r="R1375" i="3" a="1"/>
  <c r="R1375" i="3" s="1"/>
  <c r="S1370" i="3" a="1"/>
  <c r="S1370" i="3" s="1"/>
  <c r="T1365" i="3" a="1"/>
  <c r="T1365" i="3" s="1"/>
  <c r="R1361" i="3" a="1"/>
  <c r="R1361" i="3" s="1"/>
  <c r="R1356" i="3" a="1"/>
  <c r="R1356" i="3" s="1"/>
  <c r="R1351" i="3" a="1"/>
  <c r="R1351" i="3" s="1"/>
  <c r="T1346" i="3" a="1"/>
  <c r="T1346" i="3" s="1"/>
  <c r="R1342" i="3" a="1"/>
  <c r="R1342" i="3" s="1"/>
  <c r="R1332" i="3" a="1"/>
  <c r="R1332" i="3" s="1"/>
  <c r="R1327" i="3" a="1"/>
  <c r="R1327" i="3" s="1"/>
  <c r="R1322" i="3" a="1"/>
  <c r="R1322" i="3" s="1"/>
  <c r="S1317" i="3" a="1"/>
  <c r="S1317" i="3" s="1"/>
  <c r="R1312" i="3" a="1"/>
  <c r="R1312" i="3" s="1"/>
  <c r="S1307" i="3" a="1"/>
  <c r="S1307" i="3" s="1"/>
  <c r="S1302" i="3" a="1"/>
  <c r="S1302" i="3" s="1"/>
  <c r="T1297" i="3" a="1"/>
  <c r="T1297" i="3" s="1"/>
  <c r="T1293" i="3" a="1"/>
  <c r="T1293" i="3" s="1"/>
  <c r="S1289" i="3" a="1"/>
  <c r="S1289" i="3" s="1"/>
  <c r="S1285" i="3" a="1"/>
  <c r="S1285" i="3" s="1"/>
  <c r="S1282" i="3" a="1"/>
  <c r="S1282" i="3" s="1"/>
  <c r="R1276" i="3" a="1"/>
  <c r="R1276" i="3" s="1"/>
  <c r="S1263" i="3" a="1"/>
  <c r="S1263" i="3" s="1"/>
  <c r="T1256" i="3" a="1"/>
  <c r="T1256" i="3" s="1"/>
  <c r="T1250" i="3" a="1"/>
  <c r="T1250" i="3" s="1"/>
  <c r="S1247" i="3" a="1"/>
  <c r="S1247" i="3" s="1"/>
  <c r="R1244" i="3" a="1"/>
  <c r="R1244" i="3" s="1"/>
  <c r="R1241" i="3" a="1"/>
  <c r="R1241" i="3" s="1"/>
  <c r="R1238" i="3" a="1"/>
  <c r="R1238" i="3" s="1"/>
  <c r="T1511" i="3" a="1"/>
  <c r="T1511" i="3" s="1"/>
  <c r="S1506" i="3" a="1"/>
  <c r="S1506" i="3" s="1"/>
  <c r="R1501" i="3" a="1"/>
  <c r="R1501" i="3" s="1"/>
  <c r="T1495" i="3" a="1"/>
  <c r="T1495" i="3" s="1"/>
  <c r="S1490" i="3" a="1"/>
  <c r="S1490" i="3" s="1"/>
  <c r="T1485" i="3" a="1"/>
  <c r="T1485" i="3" s="1"/>
  <c r="T1480" i="3" a="1"/>
  <c r="T1480" i="3" s="1"/>
  <c r="S1475" i="3" a="1"/>
  <c r="S1475" i="3" s="1"/>
  <c r="R1470" i="3" a="1"/>
  <c r="R1470" i="3" s="1"/>
  <c r="T1464" i="3" a="1"/>
  <c r="T1464" i="3" s="1"/>
  <c r="S1459" i="3" a="1"/>
  <c r="S1459" i="3" s="1"/>
  <c r="R1454" i="3" a="1"/>
  <c r="R1454" i="3" s="1"/>
  <c r="T1448" i="3" a="1"/>
  <c r="T1448" i="3" s="1"/>
  <c r="T1443" i="3" a="1"/>
  <c r="T1443" i="3" s="1"/>
  <c r="S1433" i="3" a="1"/>
  <c r="S1433" i="3" s="1"/>
  <c r="S1428" i="3" a="1"/>
  <c r="S1428" i="3" s="1"/>
  <c r="S1423" i="3" a="1"/>
  <c r="S1423" i="3" s="1"/>
  <c r="T1418" i="3" a="1"/>
  <c r="T1418" i="3" s="1"/>
  <c r="T1413" i="3" a="1"/>
  <c r="T1413" i="3" s="1"/>
  <c r="T1408" i="3" a="1"/>
  <c r="T1408" i="3" s="1"/>
  <c r="R1399" i="3" a="1"/>
  <c r="R1399" i="3" s="1"/>
  <c r="R1394" i="3" a="1"/>
  <c r="R1394" i="3" s="1"/>
  <c r="R1389" i="3" a="1"/>
  <c r="R1389" i="3" s="1"/>
  <c r="S1384" i="3" a="1"/>
  <c r="S1384" i="3" s="1"/>
  <c r="T1379" i="3" a="1"/>
  <c r="T1379" i="3" s="1"/>
  <c r="T1374" i="3" a="1"/>
  <c r="T1374" i="3" s="1"/>
  <c r="R1370" i="3" a="1"/>
  <c r="R1370" i="3" s="1"/>
  <c r="S1365" i="3" a="1"/>
  <c r="S1365" i="3" s="1"/>
  <c r="T1360" i="3" a="1"/>
  <c r="T1360" i="3" s="1"/>
  <c r="T1355" i="3" a="1"/>
  <c r="T1355" i="3" s="1"/>
  <c r="T1350" i="3" a="1"/>
  <c r="T1350" i="3" s="1"/>
  <c r="S1346" i="3" a="1"/>
  <c r="S1346" i="3" s="1"/>
  <c r="T1341" i="3" a="1"/>
  <c r="T1341" i="3" s="1"/>
  <c r="R1337" i="3" a="1"/>
  <c r="R1337" i="3" s="1"/>
  <c r="T1326" i="3" a="1"/>
  <c r="T1326" i="3" s="1"/>
  <c r="T1321" i="3" a="1"/>
  <c r="T1321" i="3" s="1"/>
  <c r="R1317" i="3" a="1"/>
  <c r="R1317" i="3" s="1"/>
  <c r="T1311" i="3" a="1"/>
  <c r="T1311" i="3" s="1"/>
  <c r="S1511" i="3" a="1"/>
  <c r="S1511" i="3" s="1"/>
  <c r="R1506" i="3" a="1"/>
  <c r="R1506" i="3" s="1"/>
  <c r="T1500" i="3" a="1"/>
  <c r="T1500" i="3" s="1"/>
  <c r="S1495" i="3" a="1"/>
  <c r="S1495" i="3" s="1"/>
  <c r="R1490" i="3" a="1"/>
  <c r="R1490" i="3" s="1"/>
  <c r="S1485" i="3" a="1"/>
  <c r="S1485" i="3" s="1"/>
  <c r="S1480" i="3" a="1"/>
  <c r="S1480" i="3" s="1"/>
  <c r="R1475" i="3" a="1"/>
  <c r="R1475" i="3" s="1"/>
  <c r="T1469" i="3" a="1"/>
  <c r="T1469" i="3" s="1"/>
  <c r="S1464" i="3" a="1"/>
  <c r="S1464" i="3" s="1"/>
  <c r="R1459" i="3" a="1"/>
  <c r="R1459" i="3" s="1"/>
  <c r="T1453" i="3" a="1"/>
  <c r="T1453" i="3" s="1"/>
  <c r="S1448" i="3" a="1"/>
  <c r="S1448" i="3" s="1"/>
  <c r="S1443" i="3" a="1"/>
  <c r="S1443" i="3" s="1"/>
  <c r="S1438" i="3" a="1"/>
  <c r="S1438" i="3" s="1"/>
  <c r="R1433" i="3" a="1"/>
  <c r="R1433" i="3" s="1"/>
  <c r="R1428" i="3" a="1"/>
  <c r="R1428" i="3" s="1"/>
  <c r="R1423" i="3" a="1"/>
  <c r="R1423" i="3" s="1"/>
  <c r="S1418" i="3" a="1"/>
  <c r="S1418" i="3" s="1"/>
  <c r="S1413" i="3" a="1"/>
  <c r="S1413" i="3" s="1"/>
  <c r="S1408" i="3" a="1"/>
  <c r="S1408" i="3" s="1"/>
  <c r="T1403" i="3" a="1"/>
  <c r="T1403" i="3" s="1"/>
  <c r="T1398" i="3" a="1"/>
  <c r="T1398" i="3" s="1"/>
  <c r="T1393" i="3" a="1"/>
  <c r="T1393" i="3" s="1"/>
  <c r="T1388" i="3" a="1"/>
  <c r="T1388" i="3" s="1"/>
  <c r="R1384" i="3" a="1"/>
  <c r="R1384" i="3" s="1"/>
  <c r="S1379" i="3" a="1"/>
  <c r="S1379" i="3" s="1"/>
  <c r="T1369" i="3" a="1"/>
  <c r="T1369" i="3" s="1"/>
  <c r="R1365" i="3" a="1"/>
  <c r="R1365" i="3" s="1"/>
  <c r="S1360" i="3" a="1"/>
  <c r="S1360" i="3" s="1"/>
  <c r="S1355" i="3" a="1"/>
  <c r="S1355" i="3" s="1"/>
  <c r="R1346" i="3" a="1"/>
  <c r="R1346" i="3" s="1"/>
  <c r="S1341" i="3" a="1"/>
  <c r="S1341" i="3" s="1"/>
  <c r="T1336" i="3" a="1"/>
  <c r="T1336" i="3" s="1"/>
  <c r="T1331" i="3" a="1"/>
  <c r="T1331" i="3" s="1"/>
  <c r="S1326" i="3" a="1"/>
  <c r="S1326" i="3" s="1"/>
  <c r="S1321" i="3" a="1"/>
  <c r="S1321" i="3" s="1"/>
  <c r="T1316" i="3" a="1"/>
  <c r="T1316" i="3" s="1"/>
  <c r="S1311" i="3" a="1"/>
  <c r="S1311" i="3" s="1"/>
  <c r="T1306" i="3" a="1"/>
  <c r="T1306" i="3" s="1"/>
  <c r="T1301" i="3" a="1"/>
  <c r="T1301" i="3" s="1"/>
  <c r="R1293" i="3" a="1"/>
  <c r="R1293" i="3" s="1"/>
  <c r="T1288" i="3" a="1"/>
  <c r="T1288" i="3" s="1"/>
  <c r="R1285" i="3" a="1"/>
  <c r="R1285" i="3" s="1"/>
  <c r="R1282" i="3" a="1"/>
  <c r="R1282" i="3" s="1"/>
  <c r="T1275" i="3" a="1"/>
  <c r="T1275" i="3" s="1"/>
  <c r="S1272" i="3" a="1"/>
  <c r="S1272" i="3" s="1"/>
  <c r="R1266" i="3" a="1"/>
  <c r="R1266" i="3" s="1"/>
  <c r="R1256" i="3" a="1"/>
  <c r="R1256" i="3" s="1"/>
  <c r="S1250" i="3" a="1"/>
  <c r="S1250" i="3" s="1"/>
  <c r="R1247" i="3" a="1"/>
  <c r="R1247" i="3" s="1"/>
  <c r="T1243" i="3" a="1"/>
  <c r="T1243" i="3" s="1"/>
  <c r="T1240" i="3" a="1"/>
  <c r="T1240" i="3" s="1"/>
  <c r="S1237" i="3" a="1"/>
  <c r="S1237" i="3" s="1"/>
  <c r="R1234" i="3" a="1"/>
  <c r="R1234" i="3" s="1"/>
  <c r="T1230" i="3" a="1"/>
  <c r="T1230" i="3" s="1"/>
  <c r="R1227" i="3" a="1"/>
  <c r="R1227" i="3" s="1"/>
  <c r="R1224" i="3" a="1"/>
  <c r="R1224" i="3" s="1"/>
  <c r="T1220" i="3" a="1"/>
  <c r="T1220" i="3" s="1"/>
  <c r="R1217" i="3" a="1"/>
  <c r="R1217" i="3" s="1"/>
  <c r="S1213" i="3" a="1"/>
  <c r="S1213" i="3" s="1"/>
  <c r="T1203" i="3" a="1"/>
  <c r="T1203" i="3" s="1"/>
  <c r="T1199" i="3" a="1"/>
  <c r="T1199" i="3" s="1"/>
  <c r="T1192" i="3" a="1"/>
  <c r="T1192" i="3" s="1"/>
  <c r="S1185" i="3" a="1"/>
  <c r="S1185" i="3" s="1"/>
  <c r="R1178" i="3" a="1"/>
  <c r="R1178" i="3" s="1"/>
  <c r="R1511" i="3" a="1"/>
  <c r="R1511" i="3" s="1"/>
  <c r="T1505" i="3" a="1"/>
  <c r="T1505" i="3" s="1"/>
  <c r="S1500" i="3" a="1"/>
  <c r="S1500" i="3" s="1"/>
  <c r="R1495" i="3" a="1"/>
  <c r="R1495" i="3" s="1"/>
  <c r="T1489" i="3" a="1"/>
  <c r="T1489" i="3" s="1"/>
  <c r="R1485" i="3" a="1"/>
  <c r="R1485" i="3" s="1"/>
  <c r="R1480" i="3" a="1"/>
  <c r="R1480" i="3" s="1"/>
  <c r="T1474" i="3" a="1"/>
  <c r="T1474" i="3" s="1"/>
  <c r="S1469" i="3" a="1"/>
  <c r="S1469" i="3" s="1"/>
  <c r="R1464" i="3" a="1"/>
  <c r="R1464" i="3" s="1"/>
  <c r="T1458" i="3" a="1"/>
  <c r="T1458" i="3" s="1"/>
  <c r="S1453" i="3" a="1"/>
  <c r="S1453" i="3" s="1"/>
  <c r="R1448" i="3" a="1"/>
  <c r="R1448" i="3" s="1"/>
  <c r="R1443" i="3" a="1"/>
  <c r="R1443" i="3" s="1"/>
  <c r="R1438" i="3" a="1"/>
  <c r="R1438" i="3" s="1"/>
  <c r="T1432" i="3" a="1"/>
  <c r="T1432" i="3" s="1"/>
  <c r="T1427" i="3" a="1"/>
  <c r="T1427" i="3" s="1"/>
  <c r="T1422" i="3" a="1"/>
  <c r="T1422" i="3" s="1"/>
  <c r="R1418" i="3" a="1"/>
  <c r="R1418" i="3" s="1"/>
  <c r="R1413" i="3" a="1"/>
  <c r="R1413" i="3" s="1"/>
  <c r="R1408" i="3" a="1"/>
  <c r="R1408" i="3" s="1"/>
  <c r="S1403" i="3" a="1"/>
  <c r="S1403" i="3" s="1"/>
  <c r="S1398" i="3" a="1"/>
  <c r="S1398" i="3" s="1"/>
  <c r="S1393" i="3" a="1"/>
  <c r="S1393" i="3" s="1"/>
  <c r="S1388" i="3" a="1"/>
  <c r="S1388" i="3" s="1"/>
  <c r="T1383" i="3" a="1"/>
  <c r="T1383" i="3" s="1"/>
  <c r="R1379" i="3" a="1"/>
  <c r="R1379" i="3" s="1"/>
  <c r="S1374" i="3" a="1"/>
  <c r="S1374" i="3" s="1"/>
  <c r="S1369" i="3" a="1"/>
  <c r="S1369" i="3" s="1"/>
  <c r="T1364" i="3" a="1"/>
  <c r="T1364" i="3" s="1"/>
  <c r="R1360" i="3" a="1"/>
  <c r="R1360" i="3" s="1"/>
  <c r="R1355" i="3" a="1"/>
  <c r="R1355" i="3" s="1"/>
  <c r="S1350" i="3" a="1"/>
  <c r="S1350" i="3" s="1"/>
  <c r="T1345" i="3" a="1"/>
  <c r="T1345" i="3" s="1"/>
  <c r="R1341" i="3" a="1"/>
  <c r="R1341" i="3" s="1"/>
  <c r="S1336" i="3" a="1"/>
  <c r="S1336" i="3" s="1"/>
  <c r="S1331" i="3" a="1"/>
  <c r="S1331" i="3" s="1"/>
  <c r="R1326" i="3" a="1"/>
  <c r="R1326" i="3" s="1"/>
  <c r="S1316" i="3" a="1"/>
  <c r="S1316" i="3" s="1"/>
  <c r="R1311" i="3" a="1"/>
  <c r="R1311" i="3" s="1"/>
  <c r="S1306" i="3" a="1"/>
  <c r="S1306" i="3" s="1"/>
  <c r="S1301" i="3" a="1"/>
  <c r="S1301" i="3" s="1"/>
  <c r="R1297" i="3" a="1"/>
  <c r="R1297" i="3" s="1"/>
  <c r="T1292" i="3" a="1"/>
  <c r="T1292" i="3" s="1"/>
  <c r="T1281" i="3" a="1"/>
  <c r="T1281" i="3" s="1"/>
  <c r="T1278" i="3" a="1"/>
  <c r="T1278" i="3" s="1"/>
  <c r="R1272" i="3" a="1"/>
  <c r="R1272" i="3" s="1"/>
  <c r="R1269" i="3" a="1"/>
  <c r="R1269" i="3" s="1"/>
  <c r="T1262" i="3" a="1"/>
  <c r="T1262" i="3" s="1"/>
  <c r="S1259" i="3" a="1"/>
  <c r="S1259" i="3" s="1"/>
  <c r="R1253" i="3" a="1"/>
  <c r="R1253" i="3" s="1"/>
  <c r="R1250" i="3" a="1"/>
  <c r="R1250" i="3" s="1"/>
  <c r="S1240" i="3" a="1"/>
  <c r="S1240" i="3" s="1"/>
  <c r="T1510" i="3" a="1"/>
  <c r="T1510" i="3" s="1"/>
  <c r="S1505" i="3" a="1"/>
  <c r="S1505" i="3" s="1"/>
  <c r="R1500" i="3" a="1"/>
  <c r="R1500" i="3" s="1"/>
  <c r="T1494" i="3" a="1"/>
  <c r="T1494" i="3" s="1"/>
  <c r="S1489" i="3" a="1"/>
  <c r="S1489" i="3" s="1"/>
  <c r="T1484" i="3" a="1"/>
  <c r="T1484" i="3" s="1"/>
  <c r="T1479" i="3" a="1"/>
  <c r="T1479" i="3" s="1"/>
  <c r="S1474" i="3" a="1"/>
  <c r="S1474" i="3" s="1"/>
  <c r="R1469" i="3" a="1"/>
  <c r="R1469" i="3" s="1"/>
  <c r="T1463" i="3" a="1"/>
  <c r="T1463" i="3" s="1"/>
  <c r="S1458" i="3" a="1"/>
  <c r="S1458" i="3" s="1"/>
  <c r="R1453" i="3" a="1"/>
  <c r="R1453" i="3" s="1"/>
  <c r="T1447" i="3" a="1"/>
  <c r="T1447" i="3" s="1"/>
  <c r="T1442" i="3" a="1"/>
  <c r="T1442" i="3" s="1"/>
  <c r="T1437" i="3" a="1"/>
  <c r="T1437" i="3" s="1"/>
  <c r="S1432" i="3" a="1"/>
  <c r="S1432" i="3" s="1"/>
  <c r="S1427" i="3" a="1"/>
  <c r="S1427" i="3" s="1"/>
  <c r="T1417" i="3" a="1"/>
  <c r="T1417" i="3" s="1"/>
  <c r="T1412" i="3" a="1"/>
  <c r="T1412" i="3" s="1"/>
  <c r="T1407" i="3" a="1"/>
  <c r="T1407" i="3" s="1"/>
  <c r="R1398" i="3" a="1"/>
  <c r="R1398" i="3" s="1"/>
  <c r="R1393" i="3" a="1"/>
  <c r="R1393" i="3" s="1"/>
  <c r="R1388" i="3" a="1"/>
  <c r="R1388" i="3" s="1"/>
  <c r="S1383" i="3" a="1"/>
  <c r="S1383" i="3" s="1"/>
  <c r="T1378" i="3" a="1"/>
  <c r="T1378" i="3" s="1"/>
  <c r="R1374" i="3" a="1"/>
  <c r="R1374" i="3" s="1"/>
  <c r="R1369" i="3" a="1"/>
  <c r="R1369" i="3" s="1"/>
  <c r="S1364" i="3" a="1"/>
  <c r="S1364" i="3" s="1"/>
  <c r="T1359" i="3" a="1"/>
  <c r="T1359" i="3" s="1"/>
  <c r="T1354" i="3" a="1"/>
  <c r="T1354" i="3" s="1"/>
  <c r="R1350" i="3" a="1"/>
  <c r="R1350" i="3" s="1"/>
  <c r="S1345" i="3" a="1"/>
  <c r="S1345" i="3" s="1"/>
  <c r="T1340" i="3" a="1"/>
  <c r="T1340" i="3" s="1"/>
  <c r="R1336" i="3" a="1"/>
  <c r="R1336" i="3" s="1"/>
  <c r="R1331" i="3" a="1"/>
  <c r="R1331" i="3" s="1"/>
  <c r="T1325" i="3" a="1"/>
  <c r="T1325" i="3" s="1"/>
  <c r="R1321" i="3" a="1"/>
  <c r="R1321" i="3" s="1"/>
  <c r="R1316" i="3" a="1"/>
  <c r="R1316" i="3" s="1"/>
  <c r="T1310" i="3" a="1"/>
  <c r="T1310" i="3" s="1"/>
  <c r="R1306" i="3" a="1"/>
  <c r="R1306" i="3" s="1"/>
  <c r="R1301" i="3" a="1"/>
  <c r="R1301" i="3" s="1"/>
  <c r="T1296" i="3" a="1"/>
  <c r="T1296" i="3" s="1"/>
  <c r="S1292" i="3" a="1"/>
  <c r="S1292" i="3" s="1"/>
  <c r="S1288" i="3" a="1"/>
  <c r="S1288" i="3" s="1"/>
  <c r="T1284" i="3" a="1"/>
  <c r="T1284" i="3" s="1"/>
  <c r="S1275" i="3" a="1"/>
  <c r="S1275" i="3" s="1"/>
  <c r="T1268" i="3" a="1"/>
  <c r="T1268" i="3" s="1"/>
  <c r="T1265" i="3" a="1"/>
  <c r="T1265" i="3" s="1"/>
  <c r="R1259" i="3" a="1"/>
  <c r="R1259" i="3" s="1"/>
  <c r="T1255" i="3" a="1"/>
  <c r="T1255" i="3" s="1"/>
  <c r="T1246" i="3" a="1"/>
  <c r="T1246" i="3" s="1"/>
  <c r="S1243" i="3" a="1"/>
  <c r="S1243" i="3" s="1"/>
  <c r="R1237" i="3" a="1"/>
  <c r="R1237" i="3" s="1"/>
  <c r="T1233" i="3" a="1"/>
  <c r="T1233" i="3" s="1"/>
  <c r="T1226" i="3" a="1"/>
  <c r="T1226" i="3" s="1"/>
  <c r="T1223" i="3" a="1"/>
  <c r="T1223" i="3" s="1"/>
  <c r="T1216" i="3" a="1"/>
  <c r="T1216" i="3" s="1"/>
  <c r="R1213" i="3" a="1"/>
  <c r="R1213" i="3" s="1"/>
  <c r="R1203" i="3" a="1"/>
  <c r="R1203" i="3" s="1"/>
  <c r="S1199" i="3" a="1"/>
  <c r="S1199" i="3" s="1"/>
  <c r="R1192" i="3" a="1"/>
  <c r="R1192" i="3" s="1"/>
  <c r="S1510" i="3" a="1"/>
  <c r="S1510" i="3" s="1"/>
  <c r="R1505" i="3" a="1"/>
  <c r="R1505" i="3" s="1"/>
  <c r="T1499" i="3" a="1"/>
  <c r="T1499" i="3" s="1"/>
  <c r="S1494" i="3" a="1"/>
  <c r="S1494" i="3" s="1"/>
  <c r="S1484" i="3" a="1"/>
  <c r="S1484" i="3" s="1"/>
  <c r="S1479" i="3" a="1"/>
  <c r="S1479" i="3" s="1"/>
  <c r="R1474" i="3" a="1"/>
  <c r="R1474" i="3" s="1"/>
  <c r="T1468" i="3" a="1"/>
  <c r="T1468" i="3" s="1"/>
  <c r="S1463" i="3" a="1"/>
  <c r="S1463" i="3" s="1"/>
  <c r="R1458" i="3" a="1"/>
  <c r="R1458" i="3" s="1"/>
  <c r="T1452" i="3" a="1"/>
  <c r="T1452" i="3" s="1"/>
  <c r="S1447" i="3" a="1"/>
  <c r="S1447" i="3" s="1"/>
  <c r="S1442" i="3" a="1"/>
  <c r="S1442" i="3" s="1"/>
  <c r="S1437" i="3" a="1"/>
  <c r="S1437" i="3" s="1"/>
  <c r="R1432" i="3" a="1"/>
  <c r="R1432" i="3" s="1"/>
  <c r="R1427" i="3" a="1"/>
  <c r="R1427" i="3" s="1"/>
  <c r="S1422" i="3" a="1"/>
  <c r="S1422" i="3" s="1"/>
  <c r="S1417" i="3" a="1"/>
  <c r="S1417" i="3" s="1"/>
  <c r="S1412" i="3" a="1"/>
  <c r="S1412" i="3" s="1"/>
  <c r="S1407" i="3" a="1"/>
  <c r="S1407" i="3" s="1"/>
  <c r="R1403" i="3" a="1"/>
  <c r="R1403" i="3" s="1"/>
  <c r="T1397" i="3" a="1"/>
  <c r="T1397" i="3" s="1"/>
  <c r="T1392" i="3" a="1"/>
  <c r="T1392" i="3" s="1"/>
  <c r="R1383" i="3" a="1"/>
  <c r="R1383" i="3" s="1"/>
  <c r="S1378" i="3" a="1"/>
  <c r="S1378" i="3" s="1"/>
  <c r="T1373" i="3" a="1"/>
  <c r="T1373" i="3" s="1"/>
  <c r="T1368" i="3" a="1"/>
  <c r="T1368" i="3" s="1"/>
  <c r="R1364" i="3" a="1"/>
  <c r="R1364" i="3" s="1"/>
  <c r="S1359" i="3" a="1"/>
  <c r="S1359" i="3" s="1"/>
  <c r="S1354" i="3" a="1"/>
  <c r="S1354" i="3" s="1"/>
  <c r="S1340" i="3" a="1"/>
  <c r="S1340" i="3" s="1"/>
  <c r="T1335" i="3" a="1"/>
  <c r="T1335" i="3" s="1"/>
  <c r="T1330" i="3" a="1"/>
  <c r="T1330" i="3" s="1"/>
  <c r="S1325" i="3" a="1"/>
  <c r="S1325" i="3" s="1"/>
  <c r="T1320" i="3" a="1"/>
  <c r="T1320" i="3" s="1"/>
  <c r="T1315" i="3" a="1"/>
  <c r="T1315" i="3" s="1"/>
  <c r="T1305" i="3" a="1"/>
  <c r="T1305" i="3" s="1"/>
  <c r="T1300" i="3" a="1"/>
  <c r="T1300" i="3" s="1"/>
  <c r="S1296" i="3" a="1"/>
  <c r="S1296" i="3" s="1"/>
  <c r="R1292" i="3" a="1"/>
  <c r="R1292" i="3" s="1"/>
  <c r="R1288" i="3" a="1"/>
  <c r="R1288" i="3" s="1"/>
  <c r="S1284" i="3" a="1"/>
  <c r="S1284" i="3" s="1"/>
  <c r="S1281" i="3" a="1"/>
  <c r="S1281" i="3" s="1"/>
  <c r="S1278" i="3" a="1"/>
  <c r="S1278" i="3" s="1"/>
  <c r="R1275" i="3" a="1"/>
  <c r="R1275" i="3" s="1"/>
  <c r="T1271" i="3" a="1"/>
  <c r="T1271" i="3" s="1"/>
  <c r="S1262" i="3" a="1"/>
  <c r="S1262" i="3" s="1"/>
  <c r="T1258" i="3" a="1"/>
  <c r="T1258" i="3" s="1"/>
  <c r="T1252" i="3" a="1"/>
  <c r="T1252" i="3" s="1"/>
  <c r="T1249" i="3" a="1"/>
  <c r="T1249" i="3" s="1"/>
  <c r="R1243" i="3" a="1"/>
  <c r="R1243" i="3" s="1"/>
  <c r="R1240" i="3" a="1"/>
  <c r="R1240" i="3" s="1"/>
  <c r="T1236" i="3" a="1"/>
  <c r="T1236" i="3" s="1"/>
  <c r="R1230" i="3" a="1"/>
  <c r="R1230" i="3" s="1"/>
  <c r="S1223" i="3" a="1"/>
  <c r="S1223" i="3" s="1"/>
  <c r="R1220" i="3" a="1"/>
  <c r="R1220" i="3" s="1"/>
  <c r="S1216" i="3" a="1"/>
  <c r="S1216" i="3" s="1"/>
  <c r="T1209" i="3" a="1"/>
  <c r="T1209" i="3" s="1"/>
  <c r="T1206" i="3" a="1"/>
  <c r="T1206" i="3" s="1"/>
  <c r="T1202" i="3" a="1"/>
  <c r="T1202" i="3" s="1"/>
  <c r="R1199" i="3" a="1"/>
  <c r="R1199" i="3" s="1"/>
  <c r="T1195" i="3" a="1"/>
  <c r="T1195" i="3" s="1"/>
  <c r="R1510" i="3" a="1"/>
  <c r="R1510" i="3" s="1"/>
  <c r="T1504" i="3" a="1"/>
  <c r="T1504" i="3" s="1"/>
  <c r="S1499" i="3" a="1"/>
  <c r="S1499" i="3" s="1"/>
  <c r="R1494" i="3" a="1"/>
  <c r="R1494" i="3" s="1"/>
  <c r="R1489" i="3" a="1"/>
  <c r="R1489" i="3" s="1"/>
  <c r="R1484" i="3" a="1"/>
  <c r="R1484" i="3" s="1"/>
  <c r="R1479" i="3" a="1"/>
  <c r="R1479" i="3" s="1"/>
  <c r="T1473" i="3" a="1"/>
  <c r="T1473" i="3" s="1"/>
  <c r="S1468" i="3" a="1"/>
  <c r="S1468" i="3" s="1"/>
  <c r="R1463" i="3" a="1"/>
  <c r="R1463" i="3" s="1"/>
  <c r="T1457" i="3" a="1"/>
  <c r="T1457" i="3" s="1"/>
  <c r="S1452" i="3" a="1"/>
  <c r="S1452" i="3" s="1"/>
  <c r="R1447" i="3" a="1"/>
  <c r="R1447" i="3" s="1"/>
  <c r="R1442" i="3" a="1"/>
  <c r="R1442" i="3" s="1"/>
  <c r="R1437" i="3" a="1"/>
  <c r="R1437" i="3" s="1"/>
  <c r="T1431" i="3" a="1"/>
  <c r="T1431" i="3" s="1"/>
  <c r="T1426" i="3" a="1"/>
  <c r="T1426" i="3" s="1"/>
  <c r="R1422" i="3" a="1"/>
  <c r="R1422" i="3" s="1"/>
  <c r="R1412" i="3" a="1"/>
  <c r="R1412" i="3" s="1"/>
  <c r="R1407" i="3" a="1"/>
  <c r="R1407" i="3" s="1"/>
  <c r="T1402" i="3" a="1"/>
  <c r="T1402" i="3" s="1"/>
  <c r="S1397" i="3" a="1"/>
  <c r="S1397" i="3" s="1"/>
  <c r="T1387" i="3" a="1"/>
  <c r="T1387" i="3" s="1"/>
  <c r="T1382" i="3" a="1"/>
  <c r="T1382" i="3" s="1"/>
  <c r="R1378" i="3" a="1"/>
  <c r="R1378" i="3" s="1"/>
  <c r="S1373" i="3" a="1"/>
  <c r="S1373" i="3" s="1"/>
  <c r="R1359" i="3" a="1"/>
  <c r="R1359" i="3" s="1"/>
  <c r="R1354" i="3" a="1"/>
  <c r="R1354" i="3" s="1"/>
  <c r="T1349" i="3" a="1"/>
  <c r="T1349" i="3" s="1"/>
  <c r="R1345" i="3" a="1"/>
  <c r="R1345" i="3" s="1"/>
  <c r="R1340" i="3" a="1"/>
  <c r="R1340" i="3" s="1"/>
  <c r="S1335" i="3" a="1"/>
  <c r="S1335" i="3" s="1"/>
  <c r="S1330" i="3" a="1"/>
  <c r="S1330" i="3" s="1"/>
  <c r="R1325" i="3" a="1"/>
  <c r="R1325" i="3" s="1"/>
  <c r="S1320" i="3" a="1"/>
  <c r="S1320" i="3" s="1"/>
  <c r="S1315" i="3" a="1"/>
  <c r="S1315" i="3" s="1"/>
  <c r="S1310" i="3" a="1"/>
  <c r="S1310" i="3" s="1"/>
  <c r="S1305" i="3" a="1"/>
  <c r="S1305" i="3" s="1"/>
  <c r="S1300" i="3" a="1"/>
  <c r="S1300" i="3" s="1"/>
  <c r="R1296" i="3" a="1"/>
  <c r="R1296" i="3" s="1"/>
  <c r="T1287" i="3" a="1"/>
  <c r="T1287" i="3" s="1"/>
  <c r="T1274" i="3" a="1"/>
  <c r="T1274" i="3" s="1"/>
  <c r="S1268" i="3" a="1"/>
  <c r="S1268" i="3" s="1"/>
  <c r="S1265" i="3" a="1"/>
  <c r="S1265" i="3" s="1"/>
  <c r="S1255" i="3" a="1"/>
  <c r="S1255" i="3" s="1"/>
  <c r="S1246" i="3" a="1"/>
  <c r="S1246" i="3" s="1"/>
  <c r="S1233" i="3" a="1"/>
  <c r="S1233" i="3" s="1"/>
  <c r="T1229" i="3" a="1"/>
  <c r="T1229" i="3" s="1"/>
  <c r="S1226" i="3" a="1"/>
  <c r="S1226" i="3" s="1"/>
  <c r="T1219" i="3" a="1"/>
  <c r="T1219" i="3" s="1"/>
  <c r="R1216" i="3" a="1"/>
  <c r="R1216" i="3" s="1"/>
  <c r="T1212" i="3" a="1"/>
  <c r="T1212" i="3" s="1"/>
  <c r="S1206" i="3" a="1"/>
  <c r="S1206" i="3" s="1"/>
  <c r="S1195" i="3" a="1"/>
  <c r="S1195" i="3" s="1"/>
  <c r="T1191" i="3" a="1"/>
  <c r="T1191" i="3" s="1"/>
  <c r="R1188" i="3" a="1"/>
  <c r="R1188" i="3" s="1"/>
  <c r="S1184" i="3" a="1"/>
  <c r="S1184" i="3" s="1"/>
  <c r="T1180" i="3" a="1"/>
  <c r="T1180" i="3" s="1"/>
  <c r="S1177" i="3" a="1"/>
  <c r="S1177" i="3" s="1"/>
  <c r="R1174" i="3" a="1"/>
  <c r="R1174" i="3" s="1"/>
  <c r="T1509" i="3" a="1"/>
  <c r="T1509" i="3" s="1"/>
  <c r="S1504" i="3" a="1"/>
  <c r="S1504" i="3" s="1"/>
  <c r="R1499" i="3" a="1"/>
  <c r="R1499" i="3" s="1"/>
  <c r="T1493" i="3" a="1"/>
  <c r="T1493" i="3" s="1"/>
  <c r="T1488" i="3" a="1"/>
  <c r="T1488" i="3" s="1"/>
  <c r="T1483" i="3" a="1"/>
  <c r="T1483" i="3" s="1"/>
  <c r="T1478" i="3" a="1"/>
  <c r="T1478" i="3" s="1"/>
  <c r="S1473" i="3" a="1"/>
  <c r="S1473" i="3" s="1"/>
  <c r="R1468" i="3" a="1"/>
  <c r="R1468" i="3" s="1"/>
  <c r="T1462" i="3" a="1"/>
  <c r="T1462" i="3" s="1"/>
  <c r="S1457" i="3" a="1"/>
  <c r="S1457" i="3" s="1"/>
  <c r="R1452" i="3" a="1"/>
  <c r="R1452" i="3" s="1"/>
  <c r="T1446" i="3" a="1"/>
  <c r="T1446" i="3" s="1"/>
  <c r="T1441" i="3" a="1"/>
  <c r="T1441" i="3" s="1"/>
  <c r="T1436" i="3" a="1"/>
  <c r="T1436" i="3" s="1"/>
  <c r="S1431" i="3" a="1"/>
  <c r="S1431" i="3" s="1"/>
  <c r="S1426" i="3" a="1"/>
  <c r="S1426" i="3" s="1"/>
  <c r="T1421" i="3" a="1"/>
  <c r="T1421" i="3" s="1"/>
  <c r="R1417" i="3" a="1"/>
  <c r="R1417" i="3" s="1"/>
  <c r="T1411" i="3" a="1"/>
  <c r="T1411" i="3" s="1"/>
  <c r="T1406" i="3" a="1"/>
  <c r="T1406" i="3" s="1"/>
  <c r="S1402" i="3" a="1"/>
  <c r="S1402" i="3" s="1"/>
  <c r="R1397" i="3" a="1"/>
  <c r="R1397" i="3" s="1"/>
  <c r="S1392" i="3" a="1"/>
  <c r="S1392" i="3" s="1"/>
  <c r="S1387" i="3" a="1"/>
  <c r="S1387" i="3" s="1"/>
  <c r="T1377" i="3" a="1"/>
  <c r="T1377" i="3" s="1"/>
  <c r="R1373" i="3" a="1"/>
  <c r="R1373" i="3" s="1"/>
  <c r="S1368" i="3" a="1"/>
  <c r="S1368" i="3" s="1"/>
  <c r="T1363" i="3" a="1"/>
  <c r="T1363" i="3" s="1"/>
  <c r="T1358" i="3" a="1"/>
  <c r="T1358" i="3" s="1"/>
  <c r="T1353" i="3" a="1"/>
  <c r="T1353" i="3" s="1"/>
  <c r="S1349" i="3" a="1"/>
  <c r="S1349" i="3" s="1"/>
  <c r="T1344" i="3" a="1"/>
  <c r="T1344" i="3" s="1"/>
  <c r="R1335" i="3" a="1"/>
  <c r="R1335" i="3" s="1"/>
  <c r="R1330" i="3" a="1"/>
  <c r="R1330" i="3" s="1"/>
  <c r="T1324" i="3" a="1"/>
  <c r="T1324" i="3" s="1"/>
  <c r="R1320" i="3" a="1"/>
  <c r="R1320" i="3" s="1"/>
  <c r="R1315" i="3" a="1"/>
  <c r="R1315" i="3" s="1"/>
  <c r="R1310" i="3" a="1"/>
  <c r="R1310" i="3" s="1"/>
  <c r="R1305" i="3" a="1"/>
  <c r="R1305" i="3" s="1"/>
  <c r="R1300" i="3" a="1"/>
  <c r="R1300" i="3" s="1"/>
  <c r="T1295" i="3" a="1"/>
  <c r="T1295" i="3" s="1"/>
  <c r="T1291" i="3" a="1"/>
  <c r="T1291" i="3" s="1"/>
  <c r="S1287" i="3" a="1"/>
  <c r="S1287" i="3" s="1"/>
  <c r="R1284" i="3" a="1"/>
  <c r="R1284" i="3" s="1"/>
  <c r="R1281" i="3" a="1"/>
  <c r="R1281" i="3" s="1"/>
  <c r="R1278" i="3" a="1"/>
  <c r="R1278" i="3" s="1"/>
  <c r="S1509" i="3" a="1"/>
  <c r="S1509" i="3" s="1"/>
  <c r="R1504" i="3" a="1"/>
  <c r="R1504" i="3" s="1"/>
  <c r="T1498" i="3" a="1"/>
  <c r="T1498" i="3" s="1"/>
  <c r="S1493" i="3" a="1"/>
  <c r="S1493" i="3" s="1"/>
  <c r="S1488" i="3" a="1"/>
  <c r="S1488" i="3" s="1"/>
  <c r="S1483" i="3" a="1"/>
  <c r="S1483" i="3" s="1"/>
  <c r="S1478" i="3" a="1"/>
  <c r="S1478" i="3" s="1"/>
  <c r="R1473" i="3" a="1"/>
  <c r="R1473" i="3" s="1"/>
  <c r="T1467" i="3" a="1"/>
  <c r="T1467" i="3" s="1"/>
  <c r="S1462" i="3" a="1"/>
  <c r="S1462" i="3" s="1"/>
  <c r="R1457" i="3" a="1"/>
  <c r="R1457" i="3" s="1"/>
  <c r="T1451" i="3" a="1"/>
  <c r="T1451" i="3" s="1"/>
  <c r="S1441" i="3" a="1"/>
  <c r="S1441" i="3" s="1"/>
  <c r="S1436" i="3" a="1"/>
  <c r="S1436" i="3" s="1"/>
  <c r="R1431" i="3" a="1"/>
  <c r="R1431" i="3" s="1"/>
  <c r="R1426" i="3" a="1"/>
  <c r="R1426" i="3" s="1"/>
  <c r="S1421" i="3" a="1"/>
  <c r="S1421" i="3" s="1"/>
  <c r="T1416" i="3" a="1"/>
  <c r="T1416" i="3" s="1"/>
  <c r="S1411" i="3" a="1"/>
  <c r="S1411" i="3" s="1"/>
  <c r="R1402" i="3" a="1"/>
  <c r="R1402" i="3" s="1"/>
  <c r="T1396" i="3" a="1"/>
  <c r="T1396" i="3" s="1"/>
  <c r="R1392" i="3" a="1"/>
  <c r="R1392" i="3" s="1"/>
  <c r="R1387" i="3" a="1"/>
  <c r="R1387" i="3" s="1"/>
  <c r="S1382" i="3" a="1"/>
  <c r="S1382" i="3" s="1"/>
  <c r="S1377" i="3" a="1"/>
  <c r="S1377" i="3" s="1"/>
  <c r="T1372" i="3" a="1"/>
  <c r="T1372" i="3" s="1"/>
  <c r="R1368" i="3" a="1"/>
  <c r="R1368" i="3" s="1"/>
  <c r="S1363" i="3" a="1"/>
  <c r="S1363" i="3" s="1"/>
  <c r="S1353" i="3" a="1"/>
  <c r="S1353" i="3" s="1"/>
  <c r="R1349" i="3" a="1"/>
  <c r="R1349" i="3" s="1"/>
  <c r="S1344" i="3" a="1"/>
  <c r="S1344" i="3" s="1"/>
  <c r="T1339" i="3" a="1"/>
  <c r="T1339" i="3" s="1"/>
  <c r="T1334" i="3" a="1"/>
  <c r="T1334" i="3" s="1"/>
  <c r="T1329" i="3" a="1"/>
  <c r="T1329" i="3" s="1"/>
  <c r="S1324" i="3" a="1"/>
  <c r="S1324" i="3" s="1"/>
  <c r="T1319" i="3" a="1"/>
  <c r="T1319" i="3" s="1"/>
  <c r="T1314" i="3" a="1"/>
  <c r="T1314" i="3" s="1"/>
  <c r="T1309" i="3" a="1"/>
  <c r="T1309" i="3" s="1"/>
  <c r="T1304" i="3" a="1"/>
  <c r="T1304" i="3" s="1"/>
  <c r="S1295" i="3" a="1"/>
  <c r="S1295" i="3" s="1"/>
  <c r="S1291" i="3" a="1"/>
  <c r="S1291" i="3" s="1"/>
  <c r="R1287" i="3" a="1"/>
  <c r="R1287" i="3" s="1"/>
  <c r="T1277" i="3" a="1"/>
  <c r="T1277" i="3" s="1"/>
  <c r="S1274" i="3" a="1"/>
  <c r="S1274" i="3" s="1"/>
  <c r="R1271" i="3" a="1"/>
  <c r="R1271" i="3" s="1"/>
  <c r="R1268" i="3" a="1"/>
  <c r="R1268" i="3" s="1"/>
  <c r="R1265" i="3" a="1"/>
  <c r="R1265" i="3" s="1"/>
  <c r="T1261" i="3" a="1"/>
  <c r="T1261" i="3" s="1"/>
  <c r="R1255" i="3" a="1"/>
  <c r="R1255" i="3" s="1"/>
  <c r="R1246" i="3" a="1"/>
  <c r="R1246" i="3" s="1"/>
  <c r="S1229" i="3" a="1"/>
  <c r="S1229" i="3" s="1"/>
  <c r="R1226" i="3" a="1"/>
  <c r="R1226" i="3" s="1"/>
  <c r="S1219" i="3" a="1"/>
  <c r="S1219" i="3" s="1"/>
  <c r="T1215" i="3" a="1"/>
  <c r="T1215" i="3" s="1"/>
  <c r="S1212" i="3" a="1"/>
  <c r="S1212" i="3" s="1"/>
  <c r="R1206" i="3" a="1"/>
  <c r="R1206" i="3" s="1"/>
  <c r="R1202" i="3" a="1"/>
  <c r="R1202" i="3" s="1"/>
  <c r="T1194" i="3" a="1"/>
  <c r="T1194" i="3" s="1"/>
  <c r="R1184" i="3" a="1"/>
  <c r="R1184" i="3" s="1"/>
  <c r="S1180" i="3" a="1"/>
  <c r="S1180" i="3" s="1"/>
  <c r="S1173" i="3" a="1"/>
  <c r="S1173" i="3" s="1"/>
  <c r="T1169" i="3" a="1"/>
  <c r="T1169" i="3" s="1"/>
  <c r="R1166" i="3" a="1"/>
  <c r="R1166" i="3" s="1"/>
  <c r="T1158" i="3" a="1"/>
  <c r="T1158" i="3" s="1"/>
  <c r="R1509" i="3" a="1"/>
  <c r="R1509" i="3" s="1"/>
  <c r="T1503" i="3" a="1"/>
  <c r="T1503" i="3" s="1"/>
  <c r="S1498" i="3" a="1"/>
  <c r="S1498" i="3" s="1"/>
  <c r="R1493" i="3" a="1"/>
  <c r="R1493" i="3" s="1"/>
  <c r="R1488" i="3" a="1"/>
  <c r="R1488" i="3" s="1"/>
  <c r="R1483" i="3" a="1"/>
  <c r="R1483" i="3" s="1"/>
  <c r="R1478" i="3" a="1"/>
  <c r="R1478" i="3" s="1"/>
  <c r="T1472" i="3" a="1"/>
  <c r="T1472" i="3" s="1"/>
  <c r="S1467" i="3" a="1"/>
  <c r="S1467" i="3" s="1"/>
  <c r="R1462" i="3" a="1"/>
  <c r="R1462" i="3" s="1"/>
  <c r="T1456" i="3" a="1"/>
  <c r="T1456" i="3" s="1"/>
  <c r="S1451" i="3" a="1"/>
  <c r="S1451" i="3" s="1"/>
  <c r="S1446" i="3" a="1"/>
  <c r="S1446" i="3" s="1"/>
  <c r="R1441" i="3" a="1"/>
  <c r="R1441" i="3" s="1"/>
  <c r="R1436" i="3" a="1"/>
  <c r="R1436" i="3" s="1"/>
  <c r="T1430" i="3" a="1"/>
  <c r="T1430" i="3" s="1"/>
  <c r="T1425" i="3" a="1"/>
  <c r="T1425" i="3" s="1"/>
  <c r="R1421" i="3" a="1"/>
  <c r="R1421" i="3" s="1"/>
  <c r="S1416" i="3" a="1"/>
  <c r="S1416" i="3" s="1"/>
  <c r="R1411" i="3" a="1"/>
  <c r="R1411" i="3" s="1"/>
  <c r="S1406" i="3" a="1"/>
  <c r="S1406" i="3" s="1"/>
  <c r="T1401" i="3" a="1"/>
  <c r="T1401" i="3" s="1"/>
  <c r="S1396" i="3" a="1"/>
  <c r="S1396" i="3" s="1"/>
  <c r="T1391" i="3" a="1"/>
  <c r="T1391" i="3" s="1"/>
  <c r="T1386" i="3" a="1"/>
  <c r="T1386" i="3" s="1"/>
  <c r="R1382" i="3" a="1"/>
  <c r="R1382" i="3" s="1"/>
  <c r="S1372" i="3" a="1"/>
  <c r="S1372" i="3" s="1"/>
  <c r="T1367" i="3" a="1"/>
  <c r="T1367" i="3" s="1"/>
  <c r="R1363" i="3" a="1"/>
  <c r="R1363" i="3" s="1"/>
  <c r="S1358" i="3" a="1"/>
  <c r="S1358" i="3" s="1"/>
  <c r="T1348" i="3" a="1"/>
  <c r="T1348" i="3" s="1"/>
  <c r="R1344" i="3" a="1"/>
  <c r="R1344" i="3" s="1"/>
  <c r="S1339" i="3" a="1"/>
  <c r="S1339" i="3" s="1"/>
  <c r="S1334" i="3" a="1"/>
  <c r="S1334" i="3" s="1"/>
  <c r="S1329" i="3" a="1"/>
  <c r="S1329" i="3" s="1"/>
  <c r="R1324" i="3" a="1"/>
  <c r="R1324" i="3" s="1"/>
  <c r="S1319" i="3" a="1"/>
  <c r="S1319" i="3" s="1"/>
  <c r="S1314" i="3" a="1"/>
  <c r="S1314" i="3" s="1"/>
  <c r="S1309" i="3" a="1"/>
  <c r="S1309" i="3" s="1"/>
  <c r="S1304" i="3" a="1"/>
  <c r="S1304" i="3" s="1"/>
  <c r="T1299" i="3" a="1"/>
  <c r="T1299" i="3" s="1"/>
  <c r="R1295" i="3" a="1"/>
  <c r="R1295" i="3" s="1"/>
  <c r="T1286" i="3" a="1"/>
  <c r="T1286" i="3" s="1"/>
  <c r="T1283" i="3" a="1"/>
  <c r="T1283" i="3" s="1"/>
  <c r="T1280" i="3" a="1"/>
  <c r="T1280" i="3" s="1"/>
  <c r="S1277" i="3" a="1"/>
  <c r="S1277" i="3" s="1"/>
  <c r="S1261" i="3" a="1"/>
  <c r="S1261" i="3" s="1"/>
  <c r="R1258" i="3" a="1"/>
  <c r="R1258" i="3" s="1"/>
  <c r="R1252" i="3" a="1"/>
  <c r="R1252" i="3" s="1"/>
  <c r="R1249" i="3" a="1"/>
  <c r="R1249" i="3" s="1"/>
  <c r="T1245" i="3" a="1"/>
  <c r="T1245" i="3" s="1"/>
  <c r="S1242" i="3" a="1"/>
  <c r="S1242" i="3" s="1"/>
  <c r="S1239" i="3" a="1"/>
  <c r="S1239" i="3" s="1"/>
  <c r="R1236" i="3" a="1"/>
  <c r="R1236" i="3" s="1"/>
  <c r="T1508" i="3" a="1"/>
  <c r="T1508" i="3" s="1"/>
  <c r="S1503" i="3" a="1"/>
  <c r="S1503" i="3" s="1"/>
  <c r="R1498" i="3" a="1"/>
  <c r="R1498" i="3" s="1"/>
  <c r="T1492" i="3" a="1"/>
  <c r="T1492" i="3" s="1"/>
  <c r="T1487" i="3" a="1"/>
  <c r="T1487" i="3" s="1"/>
  <c r="T1482" i="3" a="1"/>
  <c r="T1482" i="3" s="1"/>
  <c r="T1477" i="3" a="1"/>
  <c r="T1477" i="3" s="1"/>
  <c r="S1472" i="3" a="1"/>
  <c r="S1472" i="3" s="1"/>
  <c r="R1467" i="3" a="1"/>
  <c r="R1467" i="3" s="1"/>
  <c r="T1461" i="3" a="1"/>
  <c r="T1461" i="3" s="1"/>
  <c r="S1456" i="3" a="1"/>
  <c r="S1456" i="3" s="1"/>
  <c r="R1451" i="3" a="1"/>
  <c r="R1451" i="3" s="1"/>
  <c r="R1446" i="3" a="1"/>
  <c r="R1446" i="3" s="1"/>
  <c r="T1440" i="3" a="1"/>
  <c r="T1440" i="3" s="1"/>
  <c r="T1435" i="3" a="1"/>
  <c r="T1435" i="3" s="1"/>
  <c r="S1425" i="3" a="1"/>
  <c r="S1425" i="3" s="1"/>
  <c r="T1420" i="3" a="1"/>
  <c r="T1420" i="3" s="1"/>
  <c r="R1416" i="3" a="1"/>
  <c r="R1416" i="3" s="1"/>
  <c r="T1410" i="3" a="1"/>
  <c r="T1410" i="3" s="1"/>
  <c r="R1406" i="3" a="1"/>
  <c r="R1406" i="3" s="1"/>
  <c r="S1401" i="3" a="1"/>
  <c r="S1401" i="3" s="1"/>
  <c r="R1396" i="3" a="1"/>
  <c r="R1396" i="3" s="1"/>
  <c r="S1391" i="3" a="1"/>
  <c r="S1391" i="3" s="1"/>
  <c r="S1386" i="3" a="1"/>
  <c r="S1386" i="3" s="1"/>
  <c r="R1377" i="3" a="1"/>
  <c r="R1377" i="3" s="1"/>
  <c r="R1372" i="3" a="1"/>
  <c r="R1372" i="3" s="1"/>
  <c r="S1367" i="3" a="1"/>
  <c r="S1367" i="3" s="1"/>
  <c r="T1362" i="3" a="1"/>
  <c r="T1362" i="3" s="1"/>
  <c r="R1358" i="3" a="1"/>
  <c r="R1358" i="3" s="1"/>
  <c r="R1353" i="3" a="1"/>
  <c r="R1353" i="3" s="1"/>
  <c r="S1348" i="3" a="1"/>
  <c r="S1348" i="3" s="1"/>
  <c r="T1343" i="3" a="1"/>
  <c r="T1343" i="3" s="1"/>
  <c r="R1339" i="3" a="1"/>
  <c r="R1339" i="3" s="1"/>
  <c r="R1334" i="3" a="1"/>
  <c r="R1334" i="3" s="1"/>
  <c r="R1329" i="3" a="1"/>
  <c r="R1329" i="3" s="1"/>
  <c r="R1319" i="3" a="1"/>
  <c r="R1319" i="3" s="1"/>
  <c r="R1314" i="3" a="1"/>
  <c r="R1314" i="3" s="1"/>
  <c r="R1309" i="3" a="1"/>
  <c r="R1309" i="3" s="1"/>
  <c r="R1304" i="3" a="1"/>
  <c r="R1304" i="3" s="1"/>
  <c r="S1299" i="3" a="1"/>
  <c r="S1299" i="3" s="1"/>
  <c r="T1294" i="3" a="1"/>
  <c r="T1294" i="3" s="1"/>
  <c r="R1291" i="3" a="1"/>
  <c r="R1291" i="3" s="1"/>
  <c r="S1280" i="3" a="1"/>
  <c r="S1280" i="3" s="1"/>
  <c r="R1274" i="3" a="1"/>
  <c r="R1274" i="3" s="1"/>
  <c r="T1270" i="3" a="1"/>
  <c r="T1270" i="3" s="1"/>
  <c r="T1267" i="3" a="1"/>
  <c r="T1267" i="3" s="1"/>
  <c r="T1264" i="3" a="1"/>
  <c r="T1264" i="3" s="1"/>
  <c r="T1257" i="3" a="1"/>
  <c r="T1257" i="3" s="1"/>
  <c r="T1254" i="3" a="1"/>
  <c r="T1254" i="3" s="1"/>
  <c r="S1245" i="3" a="1"/>
  <c r="S1245" i="3" s="1"/>
  <c r="R1239" i="3" a="1"/>
  <c r="R1239" i="3" s="1"/>
  <c r="S1232" i="3" a="1"/>
  <c r="S1232" i="3" s="1"/>
  <c r="R1229" i="3" a="1"/>
  <c r="R1229" i="3" s="1"/>
  <c r="T1225" i="3" a="1"/>
  <c r="T1225" i="3" s="1"/>
  <c r="T1218" i="3" a="1"/>
  <c r="T1218" i="3" s="1"/>
  <c r="S1215" i="3" a="1"/>
  <c r="S1215" i="3" s="1"/>
  <c r="R1212" i="3" a="1"/>
  <c r="R1212" i="3" s="1"/>
  <c r="S1205" i="3" a="1"/>
  <c r="S1205" i="3" s="1"/>
  <c r="T1201" i="3" a="1"/>
  <c r="T1201" i="3" s="1"/>
  <c r="R1198" i="3" a="1"/>
  <c r="R1198" i="3" s="1"/>
  <c r="S1194" i="3" a="1"/>
  <c r="S1194" i="3" s="1"/>
  <c r="T1190" i="3" a="1"/>
  <c r="T1190" i="3" s="1"/>
  <c r="R1187" i="3" a="1"/>
  <c r="R1187" i="3" s="1"/>
  <c r="S1508" i="3" a="1"/>
  <c r="S1508" i="3" s="1"/>
  <c r="R1503" i="3" a="1"/>
  <c r="R1503" i="3" s="1"/>
  <c r="T1497" i="3" a="1"/>
  <c r="T1497" i="3" s="1"/>
  <c r="S1492" i="3" a="1"/>
  <c r="S1492" i="3" s="1"/>
  <c r="S1487" i="3" a="1"/>
  <c r="S1487" i="3" s="1"/>
  <c r="S1482" i="3" a="1"/>
  <c r="S1482" i="3" s="1"/>
  <c r="S1477" i="3" a="1"/>
  <c r="S1477" i="3" s="1"/>
  <c r="R1472" i="3" a="1"/>
  <c r="R1472" i="3" s="1"/>
  <c r="T1466" i="3" a="1"/>
  <c r="T1466" i="3" s="1"/>
  <c r="S1461" i="3" a="1"/>
  <c r="S1461" i="3" s="1"/>
  <c r="R1456" i="3" a="1"/>
  <c r="R1456" i="3" s="1"/>
  <c r="T1450" i="3" a="1"/>
  <c r="T1450" i="3" s="1"/>
  <c r="T1445" i="3" a="1"/>
  <c r="T1445" i="3" s="1"/>
  <c r="S1440" i="3" a="1"/>
  <c r="S1440" i="3" s="1"/>
  <c r="S1435" i="3" a="1"/>
  <c r="S1435" i="3" s="1"/>
  <c r="S1430" i="3" a="1"/>
  <c r="S1430" i="3" s="1"/>
  <c r="S1420" i="3" a="1"/>
  <c r="S1420" i="3" s="1"/>
  <c r="T1415" i="3" a="1"/>
  <c r="T1415" i="3" s="1"/>
  <c r="S1410" i="3" a="1"/>
  <c r="S1410" i="3" s="1"/>
  <c r="T1405" i="3" a="1"/>
  <c r="T1405" i="3" s="1"/>
  <c r="R1401" i="3" a="1"/>
  <c r="R1401" i="3" s="1"/>
  <c r="R1391" i="3" a="1"/>
  <c r="R1391" i="3" s="1"/>
  <c r="R1386" i="3" a="1"/>
  <c r="R1386" i="3" s="1"/>
  <c r="T1381" i="3" a="1"/>
  <c r="T1381" i="3" s="1"/>
  <c r="T1376" i="3" a="1"/>
  <c r="T1376" i="3" s="1"/>
  <c r="R1367" i="3" a="1"/>
  <c r="R1367" i="3" s="1"/>
  <c r="S1362" i="3" a="1"/>
  <c r="S1362" i="3" s="1"/>
  <c r="T1357" i="3" a="1"/>
  <c r="T1357" i="3" s="1"/>
  <c r="T1352" i="3" a="1"/>
  <c r="T1352" i="3" s="1"/>
  <c r="R1348" i="3" a="1"/>
  <c r="R1348" i="3" s="1"/>
  <c r="S1343" i="3" a="1"/>
  <c r="S1343" i="3" s="1"/>
  <c r="T1338" i="3" a="1"/>
  <c r="T1338" i="3" s="1"/>
  <c r="T1333" i="3" a="1"/>
  <c r="T1333" i="3" s="1"/>
  <c r="T1328" i="3" a="1"/>
  <c r="T1328" i="3" s="1"/>
  <c r="T1323" i="3" a="1"/>
  <c r="T1323" i="3" s="1"/>
  <c r="T1318" i="3" a="1"/>
  <c r="T1318" i="3" s="1"/>
  <c r="T1313" i="3" a="1"/>
  <c r="T1313" i="3" s="1"/>
  <c r="T1308" i="3" a="1"/>
  <c r="T1308" i="3" s="1"/>
  <c r="T1303" i="3" a="1"/>
  <c r="T1303" i="3" s="1"/>
  <c r="T1290" i="3" a="1"/>
  <c r="T1290" i="3" s="1"/>
  <c r="S1286" i="3" a="1"/>
  <c r="S1286" i="3" s="1"/>
  <c r="S1283" i="3" a="1"/>
  <c r="S1283" i="3" s="1"/>
  <c r="R1277" i="3" a="1"/>
  <c r="R1277" i="3" s="1"/>
  <c r="T1273" i="3" a="1"/>
  <c r="T1273" i="3" s="1"/>
  <c r="S1264" i="3" a="1"/>
  <c r="S1264" i="3" s="1"/>
  <c r="R1261" i="3" a="1"/>
  <c r="R1261" i="3" s="1"/>
  <c r="T1251" i="3" a="1"/>
  <c r="T1251" i="3" s="1"/>
  <c r="T1248" i="3" a="1"/>
  <c r="T1248" i="3" s="1"/>
  <c r="R1242" i="3" a="1"/>
  <c r="R1242" i="3" s="1"/>
  <c r="T1235" i="3" a="1"/>
  <c r="T1235" i="3" s="1"/>
  <c r="R1232" i="3" a="1"/>
  <c r="R1232" i="3" s="1"/>
  <c r="S1222" i="3" a="1"/>
  <c r="S1222" i="3" s="1"/>
  <c r="R1215" i="3" a="1"/>
  <c r="R1215" i="3" s="1"/>
  <c r="T1208" i="3" a="1"/>
  <c r="T1208" i="3" s="1"/>
  <c r="T1197" i="3" a="1"/>
  <c r="T1197" i="3" s="1"/>
  <c r="R1194" i="3" a="1"/>
  <c r="R1194" i="3" s="1"/>
  <c r="T1179" i="3" a="1"/>
  <c r="T1179" i="3" s="1"/>
  <c r="R1169" i="3" a="1"/>
  <c r="R1169" i="3" s="1"/>
  <c r="S1165" i="3" a="1"/>
  <c r="S1165" i="3" s="1"/>
  <c r="R1158" i="3" a="1"/>
  <c r="R1158" i="3" s="1"/>
  <c r="T1507" i="3" a="1"/>
  <c r="T1507" i="3" s="1"/>
  <c r="S1502" i="3" a="1"/>
  <c r="S1502" i="3" s="1"/>
  <c r="R1497" i="3" a="1"/>
  <c r="R1497" i="3" s="1"/>
  <c r="T1491" i="3" a="1"/>
  <c r="T1491" i="3" s="1"/>
  <c r="T1486" i="3" a="1"/>
  <c r="T1486" i="3" s="1"/>
  <c r="T1481" i="3" a="1"/>
  <c r="T1481" i="3" s="1"/>
  <c r="T1476" i="3" a="1"/>
  <c r="T1476" i="3" s="1"/>
  <c r="S1471" i="3" a="1"/>
  <c r="S1471" i="3" s="1"/>
  <c r="R1466" i="3" a="1"/>
  <c r="R1466" i="3" s="1"/>
  <c r="T1460" i="3" a="1"/>
  <c r="T1460" i="3" s="1"/>
  <c r="S1455" i="3" a="1"/>
  <c r="S1455" i="3" s="1"/>
  <c r="R1450" i="3" a="1"/>
  <c r="R1450" i="3" s="1"/>
  <c r="R1445" i="3" a="1"/>
  <c r="R1445" i="3" s="1"/>
  <c r="T1439" i="3" a="1"/>
  <c r="T1439" i="3" s="1"/>
  <c r="T1434" i="3" a="1"/>
  <c r="T1434" i="3" s="1"/>
  <c r="T1429" i="3" a="1"/>
  <c r="T1429" i="3" s="1"/>
  <c r="T1424" i="3" a="1"/>
  <c r="T1424" i="3" s="1"/>
  <c r="R1415" i="3" a="1"/>
  <c r="R1415" i="3" s="1"/>
  <c r="T1409" i="3" a="1"/>
  <c r="T1409" i="3" s="1"/>
  <c r="R1405" i="3" a="1"/>
  <c r="R1405" i="3" s="1"/>
  <c r="S1400" i="3" a="1"/>
  <c r="S1400" i="3" s="1"/>
  <c r="S1395" i="3" a="1"/>
  <c r="S1395" i="3" s="1"/>
  <c r="R1508" i="3" a="1"/>
  <c r="R1508" i="3" s="1"/>
  <c r="R1425" i="3" a="1"/>
  <c r="R1425" i="3" s="1"/>
  <c r="S1371" i="3" a="1"/>
  <c r="S1371" i="3" s="1"/>
  <c r="R1333" i="3" a="1"/>
  <c r="R1333" i="3" s="1"/>
  <c r="T1298" i="3" a="1"/>
  <c r="T1298" i="3" s="1"/>
  <c r="R1279" i="3" a="1"/>
  <c r="R1279" i="3" s="1"/>
  <c r="S1252" i="3" a="1"/>
  <c r="S1252" i="3" s="1"/>
  <c r="T1239" i="3" a="1"/>
  <c r="T1239" i="3" s="1"/>
  <c r="S1230" i="3" a="1"/>
  <c r="S1230" i="3" s="1"/>
  <c r="T1222" i="3" a="1"/>
  <c r="T1222" i="3" s="1"/>
  <c r="T1214" i="3" a="1"/>
  <c r="T1214" i="3" s="1"/>
  <c r="S1207" i="3" a="1"/>
  <c r="S1207" i="3" s="1"/>
  <c r="T1198" i="3" a="1"/>
  <c r="T1198" i="3" s="1"/>
  <c r="S1190" i="3" a="1"/>
  <c r="S1190" i="3" s="1"/>
  <c r="T1183" i="3" a="1"/>
  <c r="T1183" i="3" s="1"/>
  <c r="T1502" i="3" a="1"/>
  <c r="T1502" i="3" s="1"/>
  <c r="R1420" i="3" a="1"/>
  <c r="R1420" i="3" s="1"/>
  <c r="T1366" i="3" a="1"/>
  <c r="T1366" i="3" s="1"/>
  <c r="S1328" i="3" a="1"/>
  <c r="S1328" i="3" s="1"/>
  <c r="S1297" i="3" a="1"/>
  <c r="S1297" i="3" s="1"/>
  <c r="T1276" i="3" a="1"/>
  <c r="T1276" i="3" s="1"/>
  <c r="T1238" i="3" a="1"/>
  <c r="T1238" i="3" s="1"/>
  <c r="R1222" i="3" a="1"/>
  <c r="R1222" i="3" s="1"/>
  <c r="R1214" i="3" a="1"/>
  <c r="R1214" i="3" s="1"/>
  <c r="R1207" i="3" a="1"/>
  <c r="R1207" i="3" s="1"/>
  <c r="S1198" i="3" a="1"/>
  <c r="S1198" i="3" s="1"/>
  <c r="S1183" i="3" a="1"/>
  <c r="S1183" i="3" s="1"/>
  <c r="S1178" i="3" a="1"/>
  <c r="S1178" i="3" s="1"/>
  <c r="T1173" i="3" a="1"/>
  <c r="T1173" i="3" s="1"/>
  <c r="T1168" i="3" a="1"/>
  <c r="T1168" i="3" s="1"/>
  <c r="T1164" i="3" a="1"/>
  <c r="T1164" i="3" s="1"/>
  <c r="S1160" i="3" a="1"/>
  <c r="S1160" i="3" s="1"/>
  <c r="S1156" i="3" a="1"/>
  <c r="S1156" i="3" s="1"/>
  <c r="T1152" i="3" a="1"/>
  <c r="T1152" i="3" s="1"/>
  <c r="R1149" i="3" a="1"/>
  <c r="R1149" i="3" s="1"/>
  <c r="T1145" i="3" a="1"/>
  <c r="T1145" i="3" s="1"/>
  <c r="R1142" i="3" a="1"/>
  <c r="R1142" i="3" s="1"/>
  <c r="R1138" i="3" a="1"/>
  <c r="R1138" i="3" s="1"/>
  <c r="S1134" i="3" a="1"/>
  <c r="S1134" i="3" s="1"/>
  <c r="T1130" i="3" a="1"/>
  <c r="T1130" i="3" s="1"/>
  <c r="S1123" i="3" a="1"/>
  <c r="S1123" i="3" s="1"/>
  <c r="T1119" i="3" a="1"/>
  <c r="T1119" i="3" s="1"/>
  <c r="R1115" i="3" a="1"/>
  <c r="R1115" i="3" s="1"/>
  <c r="R1111" i="3" a="1"/>
  <c r="R1111" i="3" s="1"/>
  <c r="T1107" i="3" a="1"/>
  <c r="T1107" i="3" s="1"/>
  <c r="R1099" i="3" a="1"/>
  <c r="R1099" i="3" s="1"/>
  <c r="S1094" i="3" a="1"/>
  <c r="S1094" i="3" s="1"/>
  <c r="S1090" i="3" a="1"/>
  <c r="S1090" i="3" s="1"/>
  <c r="T1082" i="3" a="1"/>
  <c r="T1082" i="3" s="1"/>
  <c r="T1078" i="3" a="1"/>
  <c r="T1078" i="3" s="1"/>
  <c r="R1074" i="3" a="1"/>
  <c r="R1074" i="3" s="1"/>
  <c r="S1497" i="3" a="1"/>
  <c r="S1497" i="3" s="1"/>
  <c r="S1415" i="3" a="1"/>
  <c r="S1415" i="3" s="1"/>
  <c r="R1328" i="3" a="1"/>
  <c r="R1328" i="3" s="1"/>
  <c r="S1294" i="3" a="1"/>
  <c r="S1294" i="3" s="1"/>
  <c r="R1264" i="3" a="1"/>
  <c r="R1264" i="3" s="1"/>
  <c r="S1251" i="3" a="1"/>
  <c r="S1251" i="3" s="1"/>
  <c r="T1221" i="3" a="1"/>
  <c r="T1221" i="3" s="1"/>
  <c r="T1213" i="3" a="1"/>
  <c r="T1213" i="3" s="1"/>
  <c r="S1189" i="3" a="1"/>
  <c r="S1189" i="3" s="1"/>
  <c r="R1183" i="3" a="1"/>
  <c r="R1183" i="3" s="1"/>
  <c r="S1168" i="3" a="1"/>
  <c r="S1168" i="3" s="1"/>
  <c r="R1160" i="3" a="1"/>
  <c r="R1160" i="3" s="1"/>
  <c r="S1152" i="3" a="1"/>
  <c r="S1152" i="3" s="1"/>
  <c r="T1148" i="3" a="1"/>
  <c r="T1148" i="3" s="1"/>
  <c r="T1141" i="3" a="1"/>
  <c r="T1141" i="3" s="1"/>
  <c r="R1127" i="3" a="1"/>
  <c r="R1127" i="3" s="1"/>
  <c r="R1123" i="3" a="1"/>
  <c r="R1123" i="3" s="1"/>
  <c r="S1119" i="3" a="1"/>
  <c r="S1119" i="3" s="1"/>
  <c r="S1107" i="3" a="1"/>
  <c r="S1107" i="3" s="1"/>
  <c r="S1103" i="3" a="1"/>
  <c r="S1103" i="3" s="1"/>
  <c r="T1098" i="3" a="1"/>
  <c r="T1098" i="3" s="1"/>
  <c r="R1094" i="3" a="1"/>
  <c r="R1094" i="3" s="1"/>
  <c r="R1090" i="3" a="1"/>
  <c r="R1090" i="3" s="1"/>
  <c r="R1086" i="3" a="1"/>
  <c r="R1086" i="3" s="1"/>
  <c r="S1078" i="3" a="1"/>
  <c r="S1078" i="3" s="1"/>
  <c r="T1073" i="3" a="1"/>
  <c r="T1073" i="3" s="1"/>
  <c r="R1065" i="3" a="1"/>
  <c r="R1065" i="3" s="1"/>
  <c r="S1060" i="3" a="1"/>
  <c r="S1060" i="3" s="1"/>
  <c r="R1051" i="3" a="1"/>
  <c r="R1051" i="3" s="1"/>
  <c r="R1042" i="3" a="1"/>
  <c r="R1042" i="3" s="1"/>
  <c r="S1037" i="3" a="1"/>
  <c r="S1037" i="3" s="1"/>
  <c r="R1033" i="3" a="1"/>
  <c r="R1033" i="3" s="1"/>
  <c r="R1028" i="3" a="1"/>
  <c r="R1028" i="3" s="1"/>
  <c r="R1023" i="3" a="1"/>
  <c r="R1023" i="3" s="1"/>
  <c r="T1017" i="3" a="1"/>
  <c r="T1017" i="3" s="1"/>
  <c r="S1012" i="3" a="1"/>
  <c r="S1012" i="3" s="1"/>
  <c r="S1007" i="3" a="1"/>
  <c r="S1007" i="3" s="1"/>
  <c r="T1002" i="3" a="1"/>
  <c r="T1002" i="3" s="1"/>
  <c r="S997" i="3" a="1"/>
  <c r="S997" i="3" s="1"/>
  <c r="R992" i="3" a="1"/>
  <c r="R992" i="3" s="1"/>
  <c r="T986" i="3" a="1"/>
  <c r="T986" i="3" s="1"/>
  <c r="T981" i="3" a="1"/>
  <c r="T981" i="3" s="1"/>
  <c r="R977" i="3" a="1"/>
  <c r="R977" i="3" s="1"/>
  <c r="R1492" i="3" a="1"/>
  <c r="R1492" i="3" s="1"/>
  <c r="R1410" i="3" a="1"/>
  <c r="R1410" i="3" s="1"/>
  <c r="R1362" i="3" a="1"/>
  <c r="R1362" i="3" s="1"/>
  <c r="S1323" i="3" a="1"/>
  <c r="S1323" i="3" s="1"/>
  <c r="R1263" i="3" a="1"/>
  <c r="R1263" i="3" s="1"/>
  <c r="T1237" i="3" a="1"/>
  <c r="T1237" i="3" s="1"/>
  <c r="T1228" i="3" a="1"/>
  <c r="T1228" i="3" s="1"/>
  <c r="T1205" i="3" a="1"/>
  <c r="T1205" i="3" s="1"/>
  <c r="S1197" i="3" a="1"/>
  <c r="S1197" i="3" s="1"/>
  <c r="R1189" i="3" a="1"/>
  <c r="R1189" i="3" s="1"/>
  <c r="T1182" i="3" a="1"/>
  <c r="T1182" i="3" s="1"/>
  <c r="T1177" i="3" a="1"/>
  <c r="T1177" i="3" s="1"/>
  <c r="R1173" i="3" a="1"/>
  <c r="R1173" i="3" s="1"/>
  <c r="S1164" i="3" a="1"/>
  <c r="S1164" i="3" s="1"/>
  <c r="R1156" i="3" a="1"/>
  <c r="R1156" i="3" s="1"/>
  <c r="R1152" i="3" a="1"/>
  <c r="R1152" i="3" s="1"/>
  <c r="S1145" i="3" a="1"/>
  <c r="S1145" i="3" s="1"/>
  <c r="S1141" i="3" a="1"/>
  <c r="S1141" i="3" s="1"/>
  <c r="T1137" i="3" a="1"/>
  <c r="T1137" i="3" s="1"/>
  <c r="R1134" i="3" a="1"/>
  <c r="R1134" i="3" s="1"/>
  <c r="S1130" i="3" a="1"/>
  <c r="S1130" i="3" s="1"/>
  <c r="T1126" i="3" a="1"/>
  <c r="T1126" i="3" s="1"/>
  <c r="T1122" i="3" a="1"/>
  <c r="T1122" i="3" s="1"/>
  <c r="T1114" i="3" a="1"/>
  <c r="T1114" i="3" s="1"/>
  <c r="T1110" i="3" a="1"/>
  <c r="T1110" i="3" s="1"/>
  <c r="R1107" i="3" a="1"/>
  <c r="R1107" i="3" s="1"/>
  <c r="R1103" i="3" a="1"/>
  <c r="R1103" i="3" s="1"/>
  <c r="S1098" i="3" a="1"/>
  <c r="S1098" i="3" s="1"/>
  <c r="T1093" i="3" a="1"/>
  <c r="T1093" i="3" s="1"/>
  <c r="T1089" i="3" a="1"/>
  <c r="T1089" i="3" s="1"/>
  <c r="S1082" i="3" a="1"/>
  <c r="S1082" i="3" s="1"/>
  <c r="R1078" i="3" a="1"/>
  <c r="R1078" i="3" s="1"/>
  <c r="T1069" i="3" a="1"/>
  <c r="T1069" i="3" s="1"/>
  <c r="R1060" i="3" a="1"/>
  <c r="R1060" i="3" s="1"/>
  <c r="T1055" i="3" a="1"/>
  <c r="T1055" i="3" s="1"/>
  <c r="T1050" i="3" a="1"/>
  <c r="T1050" i="3" s="1"/>
  <c r="S1046" i="3" a="1"/>
  <c r="S1046" i="3" s="1"/>
  <c r="T1041" i="3" a="1"/>
  <c r="T1041" i="3" s="1"/>
  <c r="R1037" i="3" a="1"/>
  <c r="R1037" i="3" s="1"/>
  <c r="T1032" i="3" a="1"/>
  <c r="T1032" i="3" s="1"/>
  <c r="T1027" i="3" a="1"/>
  <c r="T1027" i="3" s="1"/>
  <c r="R1487" i="3" a="1"/>
  <c r="R1487" i="3" s="1"/>
  <c r="S1405" i="3" a="1"/>
  <c r="S1405" i="3" s="1"/>
  <c r="T1361" i="3" a="1"/>
  <c r="T1361" i="3" s="1"/>
  <c r="R1323" i="3" a="1"/>
  <c r="R1323" i="3" s="1"/>
  <c r="S1293" i="3" a="1"/>
  <c r="S1293" i="3" s="1"/>
  <c r="R1262" i="3" a="1"/>
  <c r="R1262" i="3" s="1"/>
  <c r="S1249" i="3" a="1"/>
  <c r="S1249" i="3" s="1"/>
  <c r="S1236" i="3" a="1"/>
  <c r="S1236" i="3" s="1"/>
  <c r="S1228" i="3" a="1"/>
  <c r="S1228" i="3" s="1"/>
  <c r="R1221" i="3" a="1"/>
  <c r="R1221" i="3" s="1"/>
  <c r="R1205" i="3" a="1"/>
  <c r="R1205" i="3" s="1"/>
  <c r="T1196" i="3" a="1"/>
  <c r="T1196" i="3" s="1"/>
  <c r="T1188" i="3" a="1"/>
  <c r="T1188" i="3" s="1"/>
  <c r="S1182" i="3" a="1"/>
  <c r="S1182" i="3" s="1"/>
  <c r="T1172" i="3" a="1"/>
  <c r="T1172" i="3" s="1"/>
  <c r="R1168" i="3" a="1"/>
  <c r="R1168" i="3" s="1"/>
  <c r="T1159" i="3" a="1"/>
  <c r="T1159" i="3" s="1"/>
  <c r="T1155" i="3" a="1"/>
  <c r="T1155" i="3" s="1"/>
  <c r="S1148" i="3" a="1"/>
  <c r="S1148" i="3" s="1"/>
  <c r="R1145" i="3" a="1"/>
  <c r="R1145" i="3" s="1"/>
  <c r="R1141" i="3" a="1"/>
  <c r="R1141" i="3" s="1"/>
  <c r="S1137" i="3" a="1"/>
  <c r="S1137" i="3" s="1"/>
  <c r="T1133" i="3" a="1"/>
  <c r="T1133" i="3" s="1"/>
  <c r="R1130" i="3" a="1"/>
  <c r="R1130" i="3" s="1"/>
  <c r="S1122" i="3" a="1"/>
  <c r="S1122" i="3" s="1"/>
  <c r="R1119" i="3" a="1"/>
  <c r="R1119" i="3" s="1"/>
  <c r="S1114" i="3" a="1"/>
  <c r="S1114" i="3" s="1"/>
  <c r="T1106" i="3" a="1"/>
  <c r="T1106" i="3" s="1"/>
  <c r="T1102" i="3" a="1"/>
  <c r="T1102" i="3" s="1"/>
  <c r="R1098" i="3" a="1"/>
  <c r="R1098" i="3" s="1"/>
  <c r="T1085" i="3" a="1"/>
  <c r="T1085" i="3" s="1"/>
  <c r="R1082" i="3" a="1"/>
  <c r="R1082" i="3" s="1"/>
  <c r="T1077" i="3" a="1"/>
  <c r="T1077" i="3" s="1"/>
  <c r="S1073" i="3" a="1"/>
  <c r="S1073" i="3" s="1"/>
  <c r="S1069" i="3" a="1"/>
  <c r="S1069" i="3" s="1"/>
  <c r="T1064" i="3" a="1"/>
  <c r="T1064" i="3" s="1"/>
  <c r="T1059" i="3" a="1"/>
  <c r="T1059" i="3" s="1"/>
  <c r="S1055" i="3" a="1"/>
  <c r="S1055" i="3" s="1"/>
  <c r="S1050" i="3" a="1"/>
  <c r="S1050" i="3" s="1"/>
  <c r="R1046" i="3" a="1"/>
  <c r="R1046" i="3" s="1"/>
  <c r="S1041" i="3" a="1"/>
  <c r="S1041" i="3" s="1"/>
  <c r="T1036" i="3" a="1"/>
  <c r="T1036" i="3" s="1"/>
  <c r="S1032" i="3" a="1"/>
  <c r="S1032" i="3" s="1"/>
  <c r="R1482" i="3" a="1"/>
  <c r="R1482" i="3" s="1"/>
  <c r="T1400" i="3" a="1"/>
  <c r="T1400" i="3" s="1"/>
  <c r="S1357" i="3" a="1"/>
  <c r="S1357" i="3" s="1"/>
  <c r="S1290" i="3" a="1"/>
  <c r="S1290" i="3" s="1"/>
  <c r="T1260" i="3" a="1"/>
  <c r="T1260" i="3" s="1"/>
  <c r="S1248" i="3" a="1"/>
  <c r="S1248" i="3" s="1"/>
  <c r="T1227" i="3" a="1"/>
  <c r="T1227" i="3" s="1"/>
  <c r="S1220" i="3" a="1"/>
  <c r="S1220" i="3" s="1"/>
  <c r="T1204" i="3" a="1"/>
  <c r="T1204" i="3" s="1"/>
  <c r="S1196" i="3" a="1"/>
  <c r="S1196" i="3" s="1"/>
  <c r="S1188" i="3" a="1"/>
  <c r="S1188" i="3" s="1"/>
  <c r="R1182" i="3" a="1"/>
  <c r="R1182" i="3" s="1"/>
  <c r="R1177" i="3" a="1"/>
  <c r="R1177" i="3" s="1"/>
  <c r="S1172" i="3" a="1"/>
  <c r="S1172" i="3" s="1"/>
  <c r="T1167" i="3" a="1"/>
  <c r="T1167" i="3" s="1"/>
  <c r="R1164" i="3" a="1"/>
  <c r="R1164" i="3" s="1"/>
  <c r="S1159" i="3" a="1"/>
  <c r="S1159" i="3" s="1"/>
  <c r="S1155" i="3" a="1"/>
  <c r="S1155" i="3" s="1"/>
  <c r="T1151" i="3" a="1"/>
  <c r="T1151" i="3" s="1"/>
  <c r="R1148" i="3" a="1"/>
  <c r="R1148" i="3" s="1"/>
  <c r="T1140" i="3" a="1"/>
  <c r="T1140" i="3" s="1"/>
  <c r="T1129" i="3" a="1"/>
  <c r="T1129" i="3" s="1"/>
  <c r="S1126" i="3" a="1"/>
  <c r="S1126" i="3" s="1"/>
  <c r="T1118" i="3" a="1"/>
  <c r="T1118" i="3" s="1"/>
  <c r="S1110" i="3" a="1"/>
  <c r="S1110" i="3" s="1"/>
  <c r="S1102" i="3" a="1"/>
  <c r="S1102" i="3" s="1"/>
  <c r="S1093" i="3" a="1"/>
  <c r="S1093" i="3" s="1"/>
  <c r="S1089" i="3" a="1"/>
  <c r="S1089" i="3" s="1"/>
  <c r="T1081" i="3" a="1"/>
  <c r="T1081" i="3" s="1"/>
  <c r="S1077" i="3" a="1"/>
  <c r="S1077" i="3" s="1"/>
  <c r="R1073" i="3" a="1"/>
  <c r="R1073" i="3" s="1"/>
  <c r="R1069" i="3" a="1"/>
  <c r="R1069" i="3" s="1"/>
  <c r="S1064" i="3" a="1"/>
  <c r="S1064" i="3" s="1"/>
  <c r="S1059" i="3" a="1"/>
  <c r="S1059" i="3" s="1"/>
  <c r="R1055" i="3" a="1"/>
  <c r="R1055" i="3" s="1"/>
  <c r="R1050" i="3" a="1"/>
  <c r="R1050" i="3" s="1"/>
  <c r="T1045" i="3" a="1"/>
  <c r="T1045" i="3" s="1"/>
  <c r="R1041" i="3" a="1"/>
  <c r="R1041" i="3" s="1"/>
  <c r="S1036" i="3" a="1"/>
  <c r="S1036" i="3" s="1"/>
  <c r="R1477" i="3" a="1"/>
  <c r="R1477" i="3" s="1"/>
  <c r="T1395" i="3" a="1"/>
  <c r="T1395" i="3" s="1"/>
  <c r="R1357" i="3" a="1"/>
  <c r="R1357" i="3" s="1"/>
  <c r="S1318" i="3" a="1"/>
  <c r="S1318" i="3" s="1"/>
  <c r="S1273" i="3" a="1"/>
  <c r="S1273" i="3" s="1"/>
  <c r="S1260" i="3" a="1"/>
  <c r="S1260" i="3" s="1"/>
  <c r="R1248" i="3" a="1"/>
  <c r="R1248" i="3" s="1"/>
  <c r="S1235" i="3" a="1"/>
  <c r="S1235" i="3" s="1"/>
  <c r="S1227" i="3" a="1"/>
  <c r="S1227" i="3" s="1"/>
  <c r="T1211" i="3" a="1"/>
  <c r="T1211" i="3" s="1"/>
  <c r="R1196" i="3" a="1"/>
  <c r="R1196" i="3" s="1"/>
  <c r="T1187" i="3" a="1"/>
  <c r="T1187" i="3" s="1"/>
  <c r="T1181" i="3" a="1"/>
  <c r="T1181" i="3" s="1"/>
  <c r="T1176" i="3" a="1"/>
  <c r="T1176" i="3" s="1"/>
  <c r="T1163" i="3" a="1"/>
  <c r="T1163" i="3" s="1"/>
  <c r="R1155" i="3" a="1"/>
  <c r="R1155" i="3" s="1"/>
  <c r="T1144" i="3" a="1"/>
  <c r="T1144" i="3" s="1"/>
  <c r="R1137" i="3" a="1"/>
  <c r="R1137" i="3" s="1"/>
  <c r="S1133" i="3" a="1"/>
  <c r="S1133" i="3" s="1"/>
  <c r="R1126" i="3" a="1"/>
  <c r="R1126" i="3" s="1"/>
  <c r="R1122" i="3" a="1"/>
  <c r="R1122" i="3" s="1"/>
  <c r="S1118" i="3" a="1"/>
  <c r="S1118" i="3" s="1"/>
  <c r="R1114" i="3" a="1"/>
  <c r="R1114" i="3" s="1"/>
  <c r="R1110" i="3" a="1"/>
  <c r="R1110" i="3" s="1"/>
  <c r="S1106" i="3" a="1"/>
  <c r="S1106" i="3" s="1"/>
  <c r="T1097" i="3" a="1"/>
  <c r="T1097" i="3" s="1"/>
  <c r="R1093" i="3" a="1"/>
  <c r="R1093" i="3" s="1"/>
  <c r="R1089" i="3" a="1"/>
  <c r="R1089" i="3" s="1"/>
  <c r="S1085" i="3" a="1"/>
  <c r="S1085" i="3" s="1"/>
  <c r="S1081" i="3" a="1"/>
  <c r="S1081" i="3" s="1"/>
  <c r="T1068" i="3" a="1"/>
  <c r="T1068" i="3" s="1"/>
  <c r="R1064" i="3" a="1"/>
  <c r="R1064" i="3" s="1"/>
  <c r="R1059" i="3" a="1"/>
  <c r="R1059" i="3" s="1"/>
  <c r="T1054" i="3" a="1"/>
  <c r="T1054" i="3" s="1"/>
  <c r="T1049" i="3" a="1"/>
  <c r="T1049" i="3" s="1"/>
  <c r="T1040" i="3" a="1"/>
  <c r="T1040" i="3" s="1"/>
  <c r="T1031" i="3" a="1"/>
  <c r="T1031" i="3" s="1"/>
  <c r="R1027" i="3" a="1"/>
  <c r="R1027" i="3" s="1"/>
  <c r="T1471" i="3" a="1"/>
  <c r="T1471" i="3" s="1"/>
  <c r="T1390" i="3" a="1"/>
  <c r="T1390" i="3" s="1"/>
  <c r="S1352" i="3" a="1"/>
  <c r="S1352" i="3" s="1"/>
  <c r="S1313" i="3" a="1"/>
  <c r="S1313" i="3" s="1"/>
  <c r="R1289" i="3" a="1"/>
  <c r="R1289" i="3" s="1"/>
  <c r="T1272" i="3" a="1"/>
  <c r="T1272" i="3" s="1"/>
  <c r="T1259" i="3" a="1"/>
  <c r="T1259" i="3" s="1"/>
  <c r="R1219" i="3" a="1"/>
  <c r="R1219" i="3" s="1"/>
  <c r="S1211" i="3" a="1"/>
  <c r="S1211" i="3" s="1"/>
  <c r="R1204" i="3" a="1"/>
  <c r="R1204" i="3" s="1"/>
  <c r="R1195" i="3" a="1"/>
  <c r="R1195" i="3" s="1"/>
  <c r="S1187" i="3" a="1"/>
  <c r="S1187" i="3" s="1"/>
  <c r="S1181" i="3" a="1"/>
  <c r="S1181" i="3" s="1"/>
  <c r="S1176" i="3" a="1"/>
  <c r="S1176" i="3" s="1"/>
  <c r="T1171" i="3" a="1"/>
  <c r="T1171" i="3" s="1"/>
  <c r="S1167" i="3" a="1"/>
  <c r="S1167" i="3" s="1"/>
  <c r="R1159" i="3" a="1"/>
  <c r="R1159" i="3" s="1"/>
  <c r="S1151" i="3" a="1"/>
  <c r="S1151" i="3" s="1"/>
  <c r="T1147" i="3" a="1"/>
  <c r="T1147" i="3" s="1"/>
  <c r="S1144" i="3" a="1"/>
  <c r="S1144" i="3" s="1"/>
  <c r="S1140" i="3" a="1"/>
  <c r="S1140" i="3" s="1"/>
  <c r="T1136" i="3" a="1"/>
  <c r="T1136" i="3" s="1"/>
  <c r="S1129" i="3" a="1"/>
  <c r="S1129" i="3" s="1"/>
  <c r="T1125" i="3" a="1"/>
  <c r="T1125" i="3" s="1"/>
  <c r="R1118" i="3" a="1"/>
  <c r="R1118" i="3" s="1"/>
  <c r="T1113" i="3" a="1"/>
  <c r="T1113" i="3" s="1"/>
  <c r="T1109" i="3" a="1"/>
  <c r="T1109" i="3" s="1"/>
  <c r="R1106" i="3" a="1"/>
  <c r="R1106" i="3" s="1"/>
  <c r="R1102" i="3" a="1"/>
  <c r="R1102" i="3" s="1"/>
  <c r="S1097" i="3" a="1"/>
  <c r="S1097" i="3" s="1"/>
  <c r="T1092" i="3" a="1"/>
  <c r="T1092" i="3" s="1"/>
  <c r="T1088" i="3" a="1"/>
  <c r="T1088" i="3" s="1"/>
  <c r="R1085" i="3" a="1"/>
  <c r="R1085" i="3" s="1"/>
  <c r="R1077" i="3" a="1"/>
  <c r="R1077" i="3" s="1"/>
  <c r="T1072" i="3" a="1"/>
  <c r="T1072" i="3" s="1"/>
  <c r="S1068" i="3" a="1"/>
  <c r="S1068" i="3" s="1"/>
  <c r="T1063" i="3" a="1"/>
  <c r="T1063" i="3" s="1"/>
  <c r="S1045" i="3" a="1"/>
  <c r="S1045" i="3" s="1"/>
  <c r="R1036" i="3" a="1"/>
  <c r="R1036" i="3" s="1"/>
  <c r="S1031" i="3" a="1"/>
  <c r="S1031" i="3" s="1"/>
  <c r="T1026" i="3" a="1"/>
  <c r="T1026" i="3" s="1"/>
  <c r="S1021" i="3" a="1"/>
  <c r="S1021" i="3" s="1"/>
  <c r="R1016" i="3" a="1"/>
  <c r="R1016" i="3" s="1"/>
  <c r="T1010" i="3" a="1"/>
  <c r="T1010" i="3" s="1"/>
  <c r="R1001" i="3" a="1"/>
  <c r="R1001" i="3" s="1"/>
  <c r="S1466" i="3" a="1"/>
  <c r="S1466" i="3" s="1"/>
  <c r="S1390" i="3" a="1"/>
  <c r="S1390" i="3" s="1"/>
  <c r="R1352" i="3" a="1"/>
  <c r="R1352" i="3" s="1"/>
  <c r="R1313" i="3" a="1"/>
  <c r="R1313" i="3" s="1"/>
  <c r="S1271" i="3" a="1"/>
  <c r="S1271" i="3" s="1"/>
  <c r="S1258" i="3" a="1"/>
  <c r="S1258" i="3" s="1"/>
  <c r="S1234" i="3" a="1"/>
  <c r="S1234" i="3" s="1"/>
  <c r="S1218" i="3" a="1"/>
  <c r="S1218" i="3" s="1"/>
  <c r="T1210" i="3" a="1"/>
  <c r="T1210" i="3" s="1"/>
  <c r="S1203" i="3" a="1"/>
  <c r="S1203" i="3" s="1"/>
  <c r="T1186" i="3" a="1"/>
  <c r="T1186" i="3" s="1"/>
  <c r="R1176" i="3" a="1"/>
  <c r="R1176" i="3" s="1"/>
  <c r="S1171" i="3" a="1"/>
  <c r="S1171" i="3" s="1"/>
  <c r="R1167" i="3" a="1"/>
  <c r="R1167" i="3" s="1"/>
  <c r="S1163" i="3" a="1"/>
  <c r="S1163" i="3" s="1"/>
  <c r="T1154" i="3" a="1"/>
  <c r="T1154" i="3" s="1"/>
  <c r="R1144" i="3" a="1"/>
  <c r="R1144" i="3" s="1"/>
  <c r="S1136" i="3" a="1"/>
  <c r="S1136" i="3" s="1"/>
  <c r="R1133" i="3" a="1"/>
  <c r="R1133" i="3" s="1"/>
  <c r="T1121" i="3" a="1"/>
  <c r="T1121" i="3" s="1"/>
  <c r="T1117" i="3" a="1"/>
  <c r="T1117" i="3" s="1"/>
  <c r="S1109" i="3" a="1"/>
  <c r="S1109" i="3" s="1"/>
  <c r="T1105" i="3" a="1"/>
  <c r="T1105" i="3" s="1"/>
  <c r="T1101" i="3" a="1"/>
  <c r="T1101" i="3" s="1"/>
  <c r="R1097" i="3" a="1"/>
  <c r="R1097" i="3" s="1"/>
  <c r="S1092" i="3" a="1"/>
  <c r="S1092" i="3" s="1"/>
  <c r="S1088" i="3" a="1"/>
  <c r="S1088" i="3" s="1"/>
  <c r="T1084" i="3" a="1"/>
  <c r="T1084" i="3" s="1"/>
  <c r="R1081" i="3" a="1"/>
  <c r="R1081" i="3" s="1"/>
  <c r="T1076" i="3" a="1"/>
  <c r="T1076" i="3" s="1"/>
  <c r="S1072" i="3" a="1"/>
  <c r="S1072" i="3" s="1"/>
  <c r="R1068" i="3" a="1"/>
  <c r="R1068" i="3" s="1"/>
  <c r="S1063" i="3" a="1"/>
  <c r="S1063" i="3" s="1"/>
  <c r="T1058" i="3" a="1"/>
  <c r="T1058" i="3" s="1"/>
  <c r="S1054" i="3" a="1"/>
  <c r="S1054" i="3" s="1"/>
  <c r="S1049" i="3" a="1"/>
  <c r="S1049" i="3" s="1"/>
  <c r="R1045" i="3" a="1"/>
  <c r="R1045" i="3" s="1"/>
  <c r="S1040" i="3" a="1"/>
  <c r="S1040" i="3" s="1"/>
  <c r="T1035" i="3" a="1"/>
  <c r="T1035" i="3" s="1"/>
  <c r="R1031" i="3" a="1"/>
  <c r="R1031" i="3" s="1"/>
  <c r="S1026" i="3" a="1"/>
  <c r="S1026" i="3" s="1"/>
  <c r="R1021" i="3" a="1"/>
  <c r="R1021" i="3" s="1"/>
  <c r="T1015" i="3" a="1"/>
  <c r="T1015" i="3" s="1"/>
  <c r="S1010" i="3" a="1"/>
  <c r="S1010" i="3" s="1"/>
  <c r="T1005" i="3" a="1"/>
  <c r="T1005" i="3" s="1"/>
  <c r="T1000" i="3" a="1"/>
  <c r="T1000" i="3" s="1"/>
  <c r="S995" i="3" a="1"/>
  <c r="S995" i="3" s="1"/>
  <c r="R990" i="3" a="1"/>
  <c r="R990" i="3" s="1"/>
  <c r="T984" i="3" a="1"/>
  <c r="T984" i="3" s="1"/>
  <c r="R980" i="3" a="1"/>
  <c r="R980" i="3" s="1"/>
  <c r="R975" i="3" a="1"/>
  <c r="R975" i="3" s="1"/>
  <c r="T969" i="3" a="1"/>
  <c r="T969" i="3" s="1"/>
  <c r="S964" i="3" a="1"/>
  <c r="S964" i="3" s="1"/>
  <c r="S959" i="3" a="1"/>
  <c r="S959" i="3" s="1"/>
  <c r="S954" i="3" a="1"/>
  <c r="S954" i="3" s="1"/>
  <c r="R949" i="3" a="1"/>
  <c r="R949" i="3" s="1"/>
  <c r="T943" i="3" a="1"/>
  <c r="T943" i="3" s="1"/>
  <c r="S938" i="3" a="1"/>
  <c r="S938" i="3" s="1"/>
  <c r="S935" i="3" a="1"/>
  <c r="S935" i="3" s="1"/>
  <c r="T929" i="3" a="1"/>
  <c r="T929" i="3" s="1"/>
  <c r="R924" i="3" a="1"/>
  <c r="R924" i="3" s="1"/>
  <c r="S918" i="3" a="1"/>
  <c r="S918" i="3" s="1"/>
  <c r="T912" i="3" a="1"/>
  <c r="T912" i="3" s="1"/>
  <c r="R907" i="3" a="1"/>
  <c r="R907" i="3" s="1"/>
  <c r="R904" i="3" a="1"/>
  <c r="R904" i="3" s="1"/>
  <c r="S898" i="3" a="1"/>
  <c r="S898" i="3" s="1"/>
  <c r="R1461" i="3" a="1"/>
  <c r="R1461" i="3" s="1"/>
  <c r="T1385" i="3" a="1"/>
  <c r="T1385" i="3" s="1"/>
  <c r="T1347" i="3" a="1"/>
  <c r="T1347" i="3" s="1"/>
  <c r="S1308" i="3" a="1"/>
  <c r="S1308" i="3" s="1"/>
  <c r="R1286" i="3" a="1"/>
  <c r="R1286" i="3" s="1"/>
  <c r="S1270" i="3" a="1"/>
  <c r="S1270" i="3" s="1"/>
  <c r="S1257" i="3" a="1"/>
  <c r="S1257" i="3" s="1"/>
  <c r="R1245" i="3" a="1"/>
  <c r="R1245" i="3" s="1"/>
  <c r="S1210" i="3" a="1"/>
  <c r="S1210" i="3" s="1"/>
  <c r="S1202" i="3" a="1"/>
  <c r="S1202" i="3" s="1"/>
  <c r="S1186" i="3" a="1"/>
  <c r="S1186" i="3" s="1"/>
  <c r="R1181" i="3" a="1"/>
  <c r="R1181" i="3" s="1"/>
  <c r="R1171" i="3" a="1"/>
  <c r="R1171" i="3" s="1"/>
  <c r="T1166" i="3" a="1"/>
  <c r="T1166" i="3" s="1"/>
  <c r="R1163" i="3" a="1"/>
  <c r="R1163" i="3" s="1"/>
  <c r="S1154" i="3" a="1"/>
  <c r="S1154" i="3" s="1"/>
  <c r="R1151" i="3" a="1"/>
  <c r="R1151" i="3" s="1"/>
  <c r="S1147" i="3" a="1"/>
  <c r="S1147" i="3" s="1"/>
  <c r="T1143" i="3" a="1"/>
  <c r="T1143" i="3" s="1"/>
  <c r="R1140" i="3" a="1"/>
  <c r="R1140" i="3" s="1"/>
  <c r="T1132" i="3" a="1"/>
  <c r="T1132" i="3" s="1"/>
  <c r="R1129" i="3" a="1"/>
  <c r="R1129" i="3" s="1"/>
  <c r="S1125" i="3" a="1"/>
  <c r="S1125" i="3" s="1"/>
  <c r="S1117" i="3" a="1"/>
  <c r="S1117" i="3" s="1"/>
  <c r="S1113" i="3" a="1"/>
  <c r="S1113" i="3" s="1"/>
  <c r="S1105" i="3" a="1"/>
  <c r="S1105" i="3" s="1"/>
  <c r="S1101" i="3" a="1"/>
  <c r="S1101" i="3" s="1"/>
  <c r="T1096" i="3" a="1"/>
  <c r="T1096" i="3" s="1"/>
  <c r="S1084" i="3" a="1"/>
  <c r="S1084" i="3" s="1"/>
  <c r="T1080" i="3" a="1"/>
  <c r="T1080" i="3" s="1"/>
  <c r="S1076" i="3" a="1"/>
  <c r="S1076" i="3" s="1"/>
  <c r="R1072" i="3" a="1"/>
  <c r="R1072" i="3" s="1"/>
  <c r="R1063" i="3" a="1"/>
  <c r="R1063" i="3" s="1"/>
  <c r="S1058" i="3" a="1"/>
  <c r="S1058" i="3" s="1"/>
  <c r="R1054" i="3" a="1"/>
  <c r="R1054" i="3" s="1"/>
  <c r="R1049" i="3" a="1"/>
  <c r="R1049" i="3" s="1"/>
  <c r="T1044" i="3" a="1"/>
  <c r="T1044" i="3" s="1"/>
  <c r="R1040" i="3" a="1"/>
  <c r="R1040" i="3" s="1"/>
  <c r="S1035" i="3" a="1"/>
  <c r="S1035" i="3" s="1"/>
  <c r="T1030" i="3" a="1"/>
  <c r="T1030" i="3" s="1"/>
  <c r="R1026" i="3" a="1"/>
  <c r="R1026" i="3" s="1"/>
  <c r="T1020" i="3" a="1"/>
  <c r="T1020" i="3" s="1"/>
  <c r="S1015" i="3" a="1"/>
  <c r="S1015" i="3" s="1"/>
  <c r="R1010" i="3" a="1"/>
  <c r="R1010" i="3" s="1"/>
  <c r="S1005" i="3" a="1"/>
  <c r="S1005" i="3" s="1"/>
  <c r="S1000" i="3" a="1"/>
  <c r="S1000" i="3" s="1"/>
  <c r="R995" i="3" a="1"/>
  <c r="R995" i="3" s="1"/>
  <c r="T989" i="3" a="1"/>
  <c r="T989" i="3" s="1"/>
  <c r="T1455" i="3" a="1"/>
  <c r="T1455" i="3" s="1"/>
  <c r="S1385" i="3" a="1"/>
  <c r="S1385" i="3" s="1"/>
  <c r="S1347" i="3" a="1"/>
  <c r="S1347" i="3" s="1"/>
  <c r="R1308" i="3" a="1"/>
  <c r="R1308" i="3" s="1"/>
  <c r="T1244" i="3" a="1"/>
  <c r="T1244" i="3" s="1"/>
  <c r="R1233" i="3" a="1"/>
  <c r="R1233" i="3" s="1"/>
  <c r="S1225" i="3" a="1"/>
  <c r="S1225" i="3" s="1"/>
  <c r="R1210" i="3" a="1"/>
  <c r="R1210" i="3" s="1"/>
  <c r="T1193" i="3" a="1"/>
  <c r="T1193" i="3" s="1"/>
  <c r="T1185" i="3" a="1"/>
  <c r="T1185" i="3" s="1"/>
  <c r="T1170" i="3" a="1"/>
  <c r="T1170" i="3" s="1"/>
  <c r="T1162" i="3" a="1"/>
  <c r="T1162" i="3" s="1"/>
  <c r="S1158" i="3" a="1"/>
  <c r="S1158" i="3" s="1"/>
  <c r="R1154" i="3" a="1"/>
  <c r="R1154" i="3" s="1"/>
  <c r="T1150" i="3" a="1"/>
  <c r="T1150" i="3" s="1"/>
  <c r="R1147" i="3" a="1"/>
  <c r="R1147" i="3" s="1"/>
  <c r="R1136" i="3" a="1"/>
  <c r="R1136" i="3" s="1"/>
  <c r="S1132" i="3" a="1"/>
  <c r="S1132" i="3" s="1"/>
  <c r="T1128" i="3" a="1"/>
  <c r="T1128" i="3" s="1"/>
  <c r="R1125" i="3" a="1"/>
  <c r="R1125" i="3" s="1"/>
  <c r="S1121" i="3" a="1"/>
  <c r="S1121" i="3" s="1"/>
  <c r="R1117" i="3" a="1"/>
  <c r="R1117" i="3" s="1"/>
  <c r="R1113" i="3" a="1"/>
  <c r="R1113" i="3" s="1"/>
  <c r="R1109" i="3" a="1"/>
  <c r="R1109" i="3" s="1"/>
  <c r="R1105" i="3" a="1"/>
  <c r="R1105" i="3" s="1"/>
  <c r="R1101" i="3" a="1"/>
  <c r="R1101" i="3" s="1"/>
  <c r="S1096" i="3" a="1"/>
  <c r="S1096" i="3" s="1"/>
  <c r="R1092" i="3" a="1"/>
  <c r="R1092" i="3" s="1"/>
  <c r="R1088" i="3" a="1"/>
  <c r="R1088" i="3" s="1"/>
  <c r="R1084" i="3" a="1"/>
  <c r="R1084" i="3" s="1"/>
  <c r="S1080" i="3" a="1"/>
  <c r="S1080" i="3" s="1"/>
  <c r="T1071" i="3" a="1"/>
  <c r="T1071" i="3" s="1"/>
  <c r="T1067" i="3" a="1"/>
  <c r="T1067" i="3" s="1"/>
  <c r="T1062" i="3" a="1"/>
  <c r="T1062" i="3" s="1"/>
  <c r="R1058" i="3" a="1"/>
  <c r="R1058" i="3" s="1"/>
  <c r="T1053" i="3" a="1"/>
  <c r="T1053" i="3" s="1"/>
  <c r="T1048" i="3" a="1"/>
  <c r="T1048" i="3" s="1"/>
  <c r="S1044" i="3" a="1"/>
  <c r="S1044" i="3" s="1"/>
  <c r="T1039" i="3" a="1"/>
  <c r="T1039" i="3" s="1"/>
  <c r="R1035" i="3" a="1"/>
  <c r="R1035" i="3" s="1"/>
  <c r="S1030" i="3" a="1"/>
  <c r="S1030" i="3" s="1"/>
  <c r="T1025" i="3" a="1"/>
  <c r="T1025" i="3" s="1"/>
  <c r="S1020" i="3" a="1"/>
  <c r="S1020" i="3" s="1"/>
  <c r="R1015" i="3" a="1"/>
  <c r="R1015" i="3" s="1"/>
  <c r="T1009" i="3" a="1"/>
  <c r="T1009" i="3" s="1"/>
  <c r="R1005" i="3" a="1"/>
  <c r="R1005" i="3" s="1"/>
  <c r="R1000" i="3" a="1"/>
  <c r="R1000" i="3" s="1"/>
  <c r="T994" i="3" a="1"/>
  <c r="T994" i="3" s="1"/>
  <c r="S989" i="3" a="1"/>
  <c r="S989" i="3" s="1"/>
  <c r="S984" i="3" a="1"/>
  <c r="S984" i="3" s="1"/>
  <c r="S979" i="3" a="1"/>
  <c r="S979" i="3" s="1"/>
  <c r="S974" i="3" a="1"/>
  <c r="S974" i="3" s="1"/>
  <c r="R969" i="3" a="1"/>
  <c r="R969" i="3" s="1"/>
  <c r="T963" i="3" a="1"/>
  <c r="T963" i="3" s="1"/>
  <c r="T958" i="3" a="1"/>
  <c r="T958" i="3" s="1"/>
  <c r="T953" i="3" a="1"/>
  <c r="T953" i="3" s="1"/>
  <c r="S948" i="3" a="1"/>
  <c r="S948" i="3" s="1"/>
  <c r="R943" i="3" a="1"/>
  <c r="R943" i="3" s="1"/>
  <c r="R935" i="3" a="1"/>
  <c r="R935" i="3" s="1"/>
  <c r="S929" i="3" a="1"/>
  <c r="S929" i="3" s="1"/>
  <c r="T923" i="3" a="1"/>
  <c r="T923" i="3" s="1"/>
  <c r="R918" i="3" a="1"/>
  <c r="R918" i="3" s="1"/>
  <c r="S912" i="3" a="1"/>
  <c r="S912" i="3" s="1"/>
  <c r="S909" i="3" a="1"/>
  <c r="S909" i="3" s="1"/>
  <c r="T903" i="3" a="1"/>
  <c r="T903" i="3" s="1"/>
  <c r="R898" i="3" a="1"/>
  <c r="R898" i="3" s="1"/>
  <c r="S1450" i="3" a="1"/>
  <c r="S1450" i="3" s="1"/>
  <c r="S1381" i="3" a="1"/>
  <c r="S1381" i="3" s="1"/>
  <c r="R1343" i="3" a="1"/>
  <c r="R1343" i="3" s="1"/>
  <c r="R1307" i="3" a="1"/>
  <c r="R1307" i="3" s="1"/>
  <c r="R1283" i="3" a="1"/>
  <c r="R1283" i="3" s="1"/>
  <c r="S1269" i="3" a="1"/>
  <c r="S1269" i="3" s="1"/>
  <c r="S1256" i="3" a="1"/>
  <c r="S1256" i="3" s="1"/>
  <c r="T1232" i="3" a="1"/>
  <c r="T1232" i="3" s="1"/>
  <c r="S1217" i="3" a="1"/>
  <c r="S1217" i="3" s="1"/>
  <c r="S1209" i="3" a="1"/>
  <c r="S1209" i="3" s="1"/>
  <c r="S1201" i="3" a="1"/>
  <c r="S1201" i="3" s="1"/>
  <c r="R1193" i="3" a="1"/>
  <c r="R1193" i="3" s="1"/>
  <c r="R1180" i="3" a="1"/>
  <c r="R1180" i="3" s="1"/>
  <c r="S1175" i="3" a="1"/>
  <c r="S1175" i="3" s="1"/>
  <c r="S1166" i="3" a="1"/>
  <c r="S1166" i="3" s="1"/>
  <c r="S1162" i="3" a="1"/>
  <c r="S1162" i="3" s="1"/>
  <c r="T1157" i="3" a="1"/>
  <c r="T1157" i="3" s="1"/>
  <c r="T1153" i="3" a="1"/>
  <c r="T1153" i="3" s="1"/>
  <c r="T1146" i="3" a="1"/>
  <c r="T1146" i="3" s="1"/>
  <c r="S1143" i="3" a="1"/>
  <c r="S1143" i="3" s="1"/>
  <c r="T1139" i="3" a="1"/>
  <c r="T1139" i="3" s="1"/>
  <c r="T1135" i="3" a="1"/>
  <c r="T1135" i="3" s="1"/>
  <c r="S1128" i="3" a="1"/>
  <c r="S1128" i="3" s="1"/>
  <c r="R1121" i="3" a="1"/>
  <c r="R1121" i="3" s="1"/>
  <c r="T1116" i="3" a="1"/>
  <c r="T1116" i="3" s="1"/>
  <c r="T1112" i="3" a="1"/>
  <c r="T1112" i="3" s="1"/>
  <c r="T1108" i="3" a="1"/>
  <c r="T1108" i="3" s="1"/>
  <c r="T1100" i="3" a="1"/>
  <c r="T1100" i="3" s="1"/>
  <c r="T1091" i="3" a="1"/>
  <c r="T1091" i="3" s="1"/>
  <c r="T1087" i="3" a="1"/>
  <c r="T1087" i="3" s="1"/>
  <c r="R1076" i="3" a="1"/>
  <c r="R1076" i="3" s="1"/>
  <c r="S1071" i="3" a="1"/>
  <c r="S1071" i="3" s="1"/>
  <c r="S1067" i="3" a="1"/>
  <c r="S1067" i="3" s="1"/>
  <c r="S1062" i="3" a="1"/>
  <c r="S1062" i="3" s="1"/>
  <c r="T1057" i="3" a="1"/>
  <c r="T1057" i="3" s="1"/>
  <c r="S1053" i="3" a="1"/>
  <c r="S1053" i="3" s="1"/>
  <c r="R1044" i="3" a="1"/>
  <c r="R1044" i="3" s="1"/>
  <c r="S1039" i="3" a="1"/>
  <c r="S1039" i="3" s="1"/>
  <c r="T1034" i="3" a="1"/>
  <c r="T1034" i="3" s="1"/>
  <c r="S1025" i="3" a="1"/>
  <c r="S1025" i="3" s="1"/>
  <c r="R1020" i="3" a="1"/>
  <c r="R1020" i="3" s="1"/>
  <c r="T1014" i="3" a="1"/>
  <c r="T1014" i="3" s="1"/>
  <c r="S1009" i="3" a="1"/>
  <c r="S1009" i="3" s="1"/>
  <c r="S1445" i="3" a="1"/>
  <c r="S1445" i="3" s="1"/>
  <c r="R1381" i="3" a="1"/>
  <c r="R1381" i="3" s="1"/>
  <c r="T1342" i="3" a="1"/>
  <c r="T1342" i="3" s="1"/>
  <c r="S1303" i="3" a="1"/>
  <c r="S1303" i="3" s="1"/>
  <c r="T1242" i="3" a="1"/>
  <c r="T1242" i="3" s="1"/>
  <c r="S1224" i="3" a="1"/>
  <c r="S1224" i="3" s="1"/>
  <c r="R1209" i="3" a="1"/>
  <c r="R1209" i="3" s="1"/>
  <c r="R1201" i="3" a="1"/>
  <c r="R1201" i="3" s="1"/>
  <c r="R1185" i="3" a="1"/>
  <c r="R1185" i="3" s="1"/>
  <c r="R1175" i="3" a="1"/>
  <c r="R1175" i="3" s="1"/>
  <c r="S1170" i="3" a="1"/>
  <c r="S1170" i="3" s="1"/>
  <c r="R1162" i="3" a="1"/>
  <c r="R1162" i="3" s="1"/>
  <c r="S1150" i="3" a="1"/>
  <c r="S1150" i="3" s="1"/>
  <c r="R1143" i="3" a="1"/>
  <c r="R1143" i="3" s="1"/>
  <c r="S1139" i="3" a="1"/>
  <c r="S1139" i="3" s="1"/>
  <c r="S1135" i="3" a="1"/>
  <c r="S1135" i="3" s="1"/>
  <c r="R1132" i="3" a="1"/>
  <c r="R1132" i="3" s="1"/>
  <c r="R1128" i="3" a="1"/>
  <c r="R1128" i="3" s="1"/>
  <c r="T1124" i="3" a="1"/>
  <c r="T1124" i="3" s="1"/>
  <c r="S1116" i="3" a="1"/>
  <c r="S1116" i="3" s="1"/>
  <c r="S1112" i="3" a="1"/>
  <c r="S1112" i="3" s="1"/>
  <c r="T1104" i="3" a="1"/>
  <c r="T1104" i="3" s="1"/>
  <c r="S1100" i="3" a="1"/>
  <c r="S1100" i="3" s="1"/>
  <c r="R1096" i="3" a="1"/>
  <c r="R1096" i="3" s="1"/>
  <c r="S1087" i="3" a="1"/>
  <c r="S1087" i="3" s="1"/>
  <c r="T1083" i="3" a="1"/>
  <c r="T1083" i="3" s="1"/>
  <c r="R1080" i="3" a="1"/>
  <c r="R1080" i="3" s="1"/>
  <c r="T1075" i="3" a="1"/>
  <c r="T1075" i="3" s="1"/>
  <c r="R1071" i="3" a="1"/>
  <c r="R1071" i="3" s="1"/>
  <c r="R1067" i="3" a="1"/>
  <c r="R1067" i="3" s="1"/>
  <c r="R1062" i="3" a="1"/>
  <c r="R1062" i="3" s="1"/>
  <c r="R1053" i="3" a="1"/>
  <c r="R1053" i="3" s="1"/>
  <c r="S1048" i="3" a="1"/>
  <c r="S1048" i="3" s="1"/>
  <c r="T1043" i="3" a="1"/>
  <c r="T1043" i="3" s="1"/>
  <c r="R1039" i="3" a="1"/>
  <c r="R1039" i="3" s="1"/>
  <c r="R1030" i="3" a="1"/>
  <c r="R1030" i="3" s="1"/>
  <c r="R1025" i="3" a="1"/>
  <c r="R1025" i="3" s="1"/>
  <c r="T1019" i="3" a="1"/>
  <c r="T1019" i="3" s="1"/>
  <c r="S1014" i="3" a="1"/>
  <c r="S1014" i="3" s="1"/>
  <c r="R1009" i="3" a="1"/>
  <c r="R1009" i="3" s="1"/>
  <c r="S1004" i="3" a="1"/>
  <c r="S1004" i="3" s="1"/>
  <c r="S999" i="3" a="1"/>
  <c r="S999" i="3" s="1"/>
  <c r="R994" i="3" a="1"/>
  <c r="R994" i="3" s="1"/>
  <c r="T988" i="3" a="1"/>
  <c r="T988" i="3" s="1"/>
  <c r="T983" i="3" a="1"/>
  <c r="T983" i="3" s="1"/>
  <c r="T978" i="3" a="1"/>
  <c r="T978" i="3" s="1"/>
  <c r="R1440" i="3" a="1"/>
  <c r="R1440" i="3" s="1"/>
  <c r="S1376" i="3" a="1"/>
  <c r="S1376" i="3" s="1"/>
  <c r="S1338" i="3" a="1"/>
  <c r="S1338" i="3" s="1"/>
  <c r="R1303" i="3" a="1"/>
  <c r="R1303" i="3" s="1"/>
  <c r="S1267" i="3" a="1"/>
  <c r="S1267" i="3" s="1"/>
  <c r="S1254" i="3" a="1"/>
  <c r="S1254" i="3" s="1"/>
  <c r="T1241" i="3" a="1"/>
  <c r="T1241" i="3" s="1"/>
  <c r="T1231" i="3" a="1"/>
  <c r="T1231" i="3" s="1"/>
  <c r="S1208" i="3" a="1"/>
  <c r="S1208" i="3" s="1"/>
  <c r="S1192" i="3" a="1"/>
  <c r="S1192" i="3" s="1"/>
  <c r="S1179" i="3" a="1"/>
  <c r="S1179" i="3" s="1"/>
  <c r="T1165" i="3" a="1"/>
  <c r="T1165" i="3" s="1"/>
  <c r="T1161" i="3" a="1"/>
  <c r="T1161" i="3" s="1"/>
  <c r="S1157" i="3" a="1"/>
  <c r="S1157" i="3" s="1"/>
  <c r="S1153" i="3" a="1"/>
  <c r="S1153" i="3" s="1"/>
  <c r="R1150" i="3" a="1"/>
  <c r="R1150" i="3" s="1"/>
  <c r="S1146" i="3" a="1"/>
  <c r="S1146" i="3" s="1"/>
  <c r="R1139" i="3" a="1"/>
  <c r="R1139" i="3" s="1"/>
  <c r="R1135" i="3" a="1"/>
  <c r="R1135" i="3" s="1"/>
  <c r="T1131" i="3" a="1"/>
  <c r="T1131" i="3" s="1"/>
  <c r="S1124" i="3" a="1"/>
  <c r="S1124" i="3" s="1"/>
  <c r="T1120" i="3" a="1"/>
  <c r="T1120" i="3" s="1"/>
  <c r="S1108" i="3" a="1"/>
  <c r="S1108" i="3" s="1"/>
  <c r="S1104" i="3" a="1"/>
  <c r="S1104" i="3" s="1"/>
  <c r="T1095" i="3" a="1"/>
  <c r="T1095" i="3" s="1"/>
  <c r="S1091" i="3" a="1"/>
  <c r="S1091" i="3" s="1"/>
  <c r="R1087" i="3" a="1"/>
  <c r="R1087" i="3" s="1"/>
  <c r="S1083" i="3" a="1"/>
  <c r="S1083" i="3" s="1"/>
  <c r="S1075" i="3" a="1"/>
  <c r="S1075" i="3" s="1"/>
  <c r="T1066" i="3" a="1"/>
  <c r="T1066" i="3" s="1"/>
  <c r="S1057" i="3" a="1"/>
  <c r="S1057" i="3" s="1"/>
  <c r="T1052" i="3" a="1"/>
  <c r="T1052" i="3" s="1"/>
  <c r="R1048" i="3" a="1"/>
  <c r="R1048" i="3" s="1"/>
  <c r="T1038" i="3" a="1"/>
  <c r="T1038" i="3" s="1"/>
  <c r="S1034" i="3" a="1"/>
  <c r="S1034" i="3" s="1"/>
  <c r="T1029" i="3" a="1"/>
  <c r="T1029" i="3" s="1"/>
  <c r="T1024" i="3" a="1"/>
  <c r="T1024" i="3" s="1"/>
  <c r="S1019" i="3" a="1"/>
  <c r="S1019" i="3" s="1"/>
  <c r="R1014" i="3" a="1"/>
  <c r="R1014" i="3" s="1"/>
  <c r="R1004" i="3" a="1"/>
  <c r="R1004" i="3" s="1"/>
  <c r="R1435" i="3" a="1"/>
  <c r="R1435" i="3" s="1"/>
  <c r="R1376" i="3" a="1"/>
  <c r="R1376" i="3" s="1"/>
  <c r="R1338" i="3" a="1"/>
  <c r="R1338" i="3" s="1"/>
  <c r="R1302" i="3" a="1"/>
  <c r="R1302" i="3" s="1"/>
  <c r="R1280" i="3" a="1"/>
  <c r="R1280" i="3" s="1"/>
  <c r="R1267" i="3" a="1"/>
  <c r="R1267" i="3" s="1"/>
  <c r="R1231" i="3" a="1"/>
  <c r="R1231" i="3" s="1"/>
  <c r="R1200" i="3" a="1"/>
  <c r="R1200" i="3" s="1"/>
  <c r="S1191" i="3" a="1"/>
  <c r="S1191" i="3" s="1"/>
  <c r="T1184" i="3" a="1"/>
  <c r="T1184" i="3" s="1"/>
  <c r="R1179" i="3" a="1"/>
  <c r="R1179" i="3" s="1"/>
  <c r="T1174" i="3" a="1"/>
  <c r="T1174" i="3" s="1"/>
  <c r="R1170" i="3" a="1"/>
  <c r="R1170" i="3" s="1"/>
  <c r="S1161" i="3" a="1"/>
  <c r="S1161" i="3" s="1"/>
  <c r="R1157" i="3" a="1"/>
  <c r="R1157" i="3" s="1"/>
  <c r="T1149" i="3" a="1"/>
  <c r="T1149" i="3" s="1"/>
  <c r="T1142" i="3" a="1"/>
  <c r="T1142" i="3" s="1"/>
  <c r="T1127" i="3" a="1"/>
  <c r="T1127" i="3" s="1"/>
  <c r="R1124" i="3" a="1"/>
  <c r="R1124" i="3" s="1"/>
  <c r="S1120" i="3" a="1"/>
  <c r="S1120" i="3" s="1"/>
  <c r="R1116" i="3" a="1"/>
  <c r="R1116" i="3" s="1"/>
  <c r="R1112" i="3" a="1"/>
  <c r="R1112" i="3" s="1"/>
  <c r="R1104" i="3" a="1"/>
  <c r="R1104" i="3" s="1"/>
  <c r="R1100" i="3" a="1"/>
  <c r="R1100" i="3" s="1"/>
  <c r="S1095" i="3" a="1"/>
  <c r="S1095" i="3" s="1"/>
  <c r="R1091" i="3" a="1"/>
  <c r="R1091" i="3" s="1"/>
  <c r="T1086" i="3" a="1"/>
  <c r="T1086" i="3" s="1"/>
  <c r="T1079" i="3" a="1"/>
  <c r="T1079" i="3" s="1"/>
  <c r="R1075" i="3" a="1"/>
  <c r="R1075" i="3" s="1"/>
  <c r="T1070" i="3" a="1"/>
  <c r="T1070" i="3" s="1"/>
  <c r="S1066" i="3" a="1"/>
  <c r="S1066" i="3" s="1"/>
  <c r="T1061" i="3" a="1"/>
  <c r="T1061" i="3" s="1"/>
  <c r="R1057" i="3" a="1"/>
  <c r="R1057" i="3" s="1"/>
  <c r="S1052" i="3" a="1"/>
  <c r="S1052" i="3" s="1"/>
  <c r="T1047" i="3" a="1"/>
  <c r="T1047" i="3" s="1"/>
  <c r="S1043" i="3" a="1"/>
  <c r="S1043" i="3" s="1"/>
  <c r="S1038" i="3" a="1"/>
  <c r="S1038" i="3" s="1"/>
  <c r="R1034" i="3" a="1"/>
  <c r="R1034" i="3" s="1"/>
  <c r="S1029" i="3" a="1"/>
  <c r="S1029" i="3" s="1"/>
  <c r="S1024" i="3" a="1"/>
  <c r="S1024" i="3" s="1"/>
  <c r="R1019" i="3" a="1"/>
  <c r="R1019" i="3" s="1"/>
  <c r="T1013" i="3" a="1"/>
  <c r="T1013" i="3" s="1"/>
  <c r="T1008" i="3" a="1"/>
  <c r="T1008" i="3" s="1"/>
  <c r="T1003" i="3" a="1"/>
  <c r="T1003" i="3" s="1"/>
  <c r="T998" i="3" a="1"/>
  <c r="T998" i="3" s="1"/>
  <c r="S993" i="3" a="1"/>
  <c r="S993" i="3" s="1"/>
  <c r="R988" i="3" a="1"/>
  <c r="R988" i="3" s="1"/>
  <c r="R983" i="3" a="1"/>
  <c r="R983" i="3" s="1"/>
  <c r="S978" i="3" a="1"/>
  <c r="S978" i="3" s="1"/>
  <c r="R973" i="3" a="1"/>
  <c r="R973" i="3" s="1"/>
  <c r="T967" i="3" a="1"/>
  <c r="T967" i="3" s="1"/>
  <c r="S962" i="3" a="1"/>
  <c r="S962" i="3" s="1"/>
  <c r="S957" i="3" a="1"/>
  <c r="S957" i="3" s="1"/>
  <c r="S952" i="3" a="1"/>
  <c r="S952" i="3" s="1"/>
  <c r="R947" i="3" a="1"/>
  <c r="R947" i="3" s="1"/>
  <c r="T941" i="3" a="1"/>
  <c r="T941" i="3" s="1"/>
  <c r="S934" i="3" a="1"/>
  <c r="S934" i="3" s="1"/>
  <c r="T928" i="3" a="1"/>
  <c r="T928" i="3" s="1"/>
  <c r="R923" i="3" a="1"/>
  <c r="R923" i="3" s="1"/>
  <c r="R920" i="3" a="1"/>
  <c r="R920" i="3" s="1"/>
  <c r="S914" i="3" a="1"/>
  <c r="S914" i="3" s="1"/>
  <c r="T908" i="3" a="1"/>
  <c r="T908" i="3" s="1"/>
  <c r="R903" i="3" a="1"/>
  <c r="R903" i="3" s="1"/>
  <c r="S897" i="3" a="1"/>
  <c r="S897" i="3" s="1"/>
  <c r="R1430" i="3" a="1"/>
  <c r="R1430" i="3" s="1"/>
  <c r="S1174" i="3" a="1"/>
  <c r="S1174" i="3" s="1"/>
  <c r="S1111" i="3" a="1"/>
  <c r="S1111" i="3" s="1"/>
  <c r="R1079" i="3" a="1"/>
  <c r="R1079" i="3" s="1"/>
  <c r="T1051" i="3" a="1"/>
  <c r="T1051" i="3" s="1"/>
  <c r="T1028" i="3" a="1"/>
  <c r="T1028" i="3" s="1"/>
  <c r="T1016" i="3" a="1"/>
  <c r="T1016" i="3" s="1"/>
  <c r="T1004" i="3" a="1"/>
  <c r="T1004" i="3" s="1"/>
  <c r="R996" i="3" a="1"/>
  <c r="R996" i="3" s="1"/>
  <c r="R987" i="3" a="1"/>
  <c r="R987" i="3" s="1"/>
  <c r="S980" i="3" a="1"/>
  <c r="S980" i="3" s="1"/>
  <c r="T972" i="3" a="1"/>
  <c r="T972" i="3" s="1"/>
  <c r="S966" i="3" a="1"/>
  <c r="S966" i="3" s="1"/>
  <c r="R954" i="3" a="1"/>
  <c r="R954" i="3" s="1"/>
  <c r="S947" i="3" a="1"/>
  <c r="S947" i="3" s="1"/>
  <c r="T940" i="3" a="1"/>
  <c r="T940" i="3" s="1"/>
  <c r="R936" i="3" a="1"/>
  <c r="R936" i="3" s="1"/>
  <c r="T932" i="3" a="1"/>
  <c r="T932" i="3" s="1"/>
  <c r="R929" i="3" a="1"/>
  <c r="R929" i="3" s="1"/>
  <c r="S925" i="3" a="1"/>
  <c r="S925" i="3" s="1"/>
  <c r="R922" i="3" a="1"/>
  <c r="R922" i="3" s="1"/>
  <c r="T918" i="3" a="1"/>
  <c r="T918" i="3" s="1"/>
  <c r="R915" i="3" a="1"/>
  <c r="R915" i="3" s="1"/>
  <c r="S911" i="3" a="1"/>
  <c r="S911" i="3" s="1"/>
  <c r="R908" i="3" a="1"/>
  <c r="R908" i="3" s="1"/>
  <c r="T904" i="3" a="1"/>
  <c r="T904" i="3" s="1"/>
  <c r="R901" i="3" a="1"/>
  <c r="R901" i="3" s="1"/>
  <c r="S891" i="3" a="1"/>
  <c r="S891" i="3" s="1"/>
  <c r="T885" i="3" a="1"/>
  <c r="T885" i="3" s="1"/>
  <c r="T882" i="3" a="1"/>
  <c r="T882" i="3" s="1"/>
  <c r="R877" i="3" a="1"/>
  <c r="R877" i="3" s="1"/>
  <c r="S871" i="3" a="1"/>
  <c r="S871" i="3" s="1"/>
  <c r="T865" i="3" a="1"/>
  <c r="T865" i="3" s="1"/>
  <c r="R860" i="3" a="1"/>
  <c r="R860" i="3" s="1"/>
  <c r="S848" i="3" a="1"/>
  <c r="S848" i="3" s="1"/>
  <c r="R839" i="3" a="1"/>
  <c r="R839" i="3" s="1"/>
  <c r="R836" i="3" a="1"/>
  <c r="R836" i="3" s="1"/>
  <c r="R826" i="3" a="1"/>
  <c r="R826" i="3" s="1"/>
  <c r="S822" i="3" a="1"/>
  <c r="S822" i="3" s="1"/>
  <c r="T818" i="3" a="1"/>
  <c r="T818" i="3" s="1"/>
  <c r="S815" i="3" a="1"/>
  <c r="S815" i="3" s="1"/>
  <c r="R812" i="3" a="1"/>
  <c r="R812" i="3" s="1"/>
  <c r="T804" i="3" a="1"/>
  <c r="T804" i="3" s="1"/>
  <c r="R794" i="3" a="1"/>
  <c r="R794" i="3" s="1"/>
  <c r="R787" i="3" a="1"/>
  <c r="R787" i="3" s="1"/>
  <c r="T1371" i="3" a="1"/>
  <c r="T1371" i="3" s="1"/>
  <c r="S1169" i="3" a="1"/>
  <c r="S1169" i="3" s="1"/>
  <c r="T1138" i="3" a="1"/>
  <c r="T1138" i="3" s="1"/>
  <c r="R1108" i="3" a="1"/>
  <c r="R1108" i="3" s="1"/>
  <c r="T1074" i="3" a="1"/>
  <c r="T1074" i="3" s="1"/>
  <c r="S1051" i="3" a="1"/>
  <c r="S1051" i="3" s="1"/>
  <c r="S1028" i="3" a="1"/>
  <c r="S1028" i="3" s="1"/>
  <c r="S1016" i="3" a="1"/>
  <c r="S1016" i="3" s="1"/>
  <c r="S1003" i="3" a="1"/>
  <c r="S1003" i="3" s="1"/>
  <c r="T995" i="3" a="1"/>
  <c r="T995" i="3" s="1"/>
  <c r="S986" i="3" a="1"/>
  <c r="S986" i="3" s="1"/>
  <c r="T979" i="3" a="1"/>
  <c r="T979" i="3" s="1"/>
  <c r="S972" i="3" a="1"/>
  <c r="S972" i="3" s="1"/>
  <c r="R966" i="3" a="1"/>
  <c r="R966" i="3" s="1"/>
  <c r="R960" i="3" a="1"/>
  <c r="R960" i="3" s="1"/>
  <c r="S953" i="3" a="1"/>
  <c r="S953" i="3" s="1"/>
  <c r="T946" i="3" a="1"/>
  <c r="T946" i="3" s="1"/>
  <c r="S940" i="3" a="1"/>
  <c r="S940" i="3" s="1"/>
  <c r="S932" i="3" a="1"/>
  <c r="S932" i="3" s="1"/>
  <c r="T914" i="3" a="1"/>
  <c r="T914" i="3" s="1"/>
  <c r="T900" i="3" a="1"/>
  <c r="T900" i="3" s="1"/>
  <c r="R894" i="3" a="1"/>
  <c r="R894" i="3" s="1"/>
  <c r="S888" i="3" a="1"/>
  <c r="S888" i="3" s="1"/>
  <c r="S885" i="3" a="1"/>
  <c r="S885" i="3" s="1"/>
  <c r="T879" i="3" a="1"/>
  <c r="T879" i="3" s="1"/>
  <c r="R874" i="3" a="1"/>
  <c r="R874" i="3" s="1"/>
  <c r="S868" i="3" a="1"/>
  <c r="S868" i="3" s="1"/>
  <c r="T862" i="3" a="1"/>
  <c r="T862" i="3" s="1"/>
  <c r="R857" i="3" a="1"/>
  <c r="R857" i="3" s="1"/>
  <c r="R854" i="3" a="1"/>
  <c r="R854" i="3" s="1"/>
  <c r="R851" i="3" a="1"/>
  <c r="R851" i="3" s="1"/>
  <c r="R848" i="3" a="1"/>
  <c r="R848" i="3" s="1"/>
  <c r="R845" i="3" a="1"/>
  <c r="R845" i="3" s="1"/>
  <c r="R842" i="3" a="1"/>
  <c r="R842" i="3" s="1"/>
  <c r="T835" i="3" a="1"/>
  <c r="T835" i="3" s="1"/>
  <c r="T832" i="3" a="1"/>
  <c r="T832" i="3" s="1"/>
  <c r="R829" i="3" a="1"/>
  <c r="R829" i="3" s="1"/>
  <c r="R815" i="3" a="1"/>
  <c r="R815" i="3" s="1"/>
  <c r="T811" i="3" a="1"/>
  <c r="T811" i="3" s="1"/>
  <c r="T807" i="3" a="1"/>
  <c r="T807" i="3" s="1"/>
  <c r="S804" i="3" a="1"/>
  <c r="S804" i="3" s="1"/>
  <c r="R801" i="3" a="1"/>
  <c r="R801" i="3" s="1"/>
  <c r="R797" i="3" a="1"/>
  <c r="R797" i="3" s="1"/>
  <c r="S790" i="3" a="1"/>
  <c r="S790" i="3" s="1"/>
  <c r="T786" i="3" a="1"/>
  <c r="T786" i="3" s="1"/>
  <c r="S783" i="3" a="1"/>
  <c r="S783" i="3" s="1"/>
  <c r="T779" i="3" a="1"/>
  <c r="T779" i="3" s="1"/>
  <c r="R776" i="3" a="1"/>
  <c r="R776" i="3" s="1"/>
  <c r="T765" i="3" a="1"/>
  <c r="T765" i="3" s="1"/>
  <c r="S755" i="3" a="1"/>
  <c r="S755" i="3" s="1"/>
  <c r="R752" i="3" a="1"/>
  <c r="R752" i="3" s="1"/>
  <c r="S748" i="3" a="1"/>
  <c r="S748" i="3" s="1"/>
  <c r="R745" i="3" a="1"/>
  <c r="R745" i="3" s="1"/>
  <c r="T741" i="3" a="1"/>
  <c r="T741" i="3" s="1"/>
  <c r="T734" i="3" a="1"/>
  <c r="T734" i="3" s="1"/>
  <c r="T730" i="3" a="1"/>
  <c r="T730" i="3" s="1"/>
  <c r="T726" i="3" a="1"/>
  <c r="T726" i="3" s="1"/>
  <c r="S1333" i="3" a="1"/>
  <c r="S1333" i="3" s="1"/>
  <c r="S1138" i="3" a="1"/>
  <c r="S1138" i="3" s="1"/>
  <c r="S1074" i="3" a="1"/>
  <c r="S1074" i="3" s="1"/>
  <c r="S1047" i="3" a="1"/>
  <c r="S1047" i="3" s="1"/>
  <c r="S1027" i="3" a="1"/>
  <c r="S1027" i="3" s="1"/>
  <c r="S1013" i="3" a="1"/>
  <c r="S1013" i="3" s="1"/>
  <c r="R1003" i="3" a="1"/>
  <c r="R1003" i="3" s="1"/>
  <c r="S994" i="3" a="1"/>
  <c r="S994" i="3" s="1"/>
  <c r="R986" i="3" a="1"/>
  <c r="R986" i="3" s="1"/>
  <c r="R979" i="3" a="1"/>
  <c r="R979" i="3" s="1"/>
  <c r="R972" i="3" a="1"/>
  <c r="R972" i="3" s="1"/>
  <c r="T965" i="3" a="1"/>
  <c r="T965" i="3" s="1"/>
  <c r="T959" i="3" a="1"/>
  <c r="T959" i="3" s="1"/>
  <c r="R953" i="3" a="1"/>
  <c r="R953" i="3" s="1"/>
  <c r="S946" i="3" a="1"/>
  <c r="S946" i="3" s="1"/>
  <c r="R940" i="3" a="1"/>
  <c r="R940" i="3" s="1"/>
  <c r="T935" i="3" a="1"/>
  <c r="T935" i="3" s="1"/>
  <c r="R932" i="3" a="1"/>
  <c r="R932" i="3" s="1"/>
  <c r="R925" i="3" a="1"/>
  <c r="R925" i="3" s="1"/>
  <c r="T921" i="3" a="1"/>
  <c r="T921" i="3" s="1"/>
  <c r="R911" i="3" a="1"/>
  <c r="R911" i="3" s="1"/>
  <c r="T907" i="3" a="1"/>
  <c r="T907" i="3" s="1"/>
  <c r="S904" i="3" a="1"/>
  <c r="S904" i="3" s="1"/>
  <c r="R897" i="3" a="1"/>
  <c r="R897" i="3" s="1"/>
  <c r="R891" i="3" a="1"/>
  <c r="R891" i="3" s="1"/>
  <c r="R888" i="3" a="1"/>
  <c r="R888" i="3" s="1"/>
  <c r="S882" i="3" a="1"/>
  <c r="S882" i="3" s="1"/>
  <c r="T876" i="3" a="1"/>
  <c r="T876" i="3" s="1"/>
  <c r="R871" i="3" a="1"/>
  <c r="R871" i="3" s="1"/>
  <c r="S865" i="3" a="1"/>
  <c r="S865" i="3" s="1"/>
  <c r="T859" i="3" a="1"/>
  <c r="T859" i="3" s="1"/>
  <c r="T850" i="3" a="1"/>
  <c r="T850" i="3" s="1"/>
  <c r="T838" i="3" a="1"/>
  <c r="T838" i="3" s="1"/>
  <c r="T825" i="3" a="1"/>
  <c r="T825" i="3" s="1"/>
  <c r="R822" i="3" a="1"/>
  <c r="R822" i="3" s="1"/>
  <c r="S818" i="3" a="1"/>
  <c r="S818" i="3" s="1"/>
  <c r="T814" i="3" a="1"/>
  <c r="T814" i="3" s="1"/>
  <c r="T796" i="3" a="1"/>
  <c r="T796" i="3" s="1"/>
  <c r="T793" i="3" a="1"/>
  <c r="T793" i="3" s="1"/>
  <c r="T772" i="3" a="1"/>
  <c r="T772" i="3" s="1"/>
  <c r="S769" i="3" a="1"/>
  <c r="S769" i="3" s="1"/>
  <c r="S765" i="3" a="1"/>
  <c r="S765" i="3" s="1"/>
  <c r="S762" i="3" a="1"/>
  <c r="S762" i="3" s="1"/>
  <c r="T758" i="3" a="1"/>
  <c r="T758" i="3" s="1"/>
  <c r="R755" i="3" a="1"/>
  <c r="R755" i="3" s="1"/>
  <c r="T744" i="3" a="1"/>
  <c r="T744" i="3" s="1"/>
  <c r="S741" i="3" a="1"/>
  <c r="S741" i="3" s="1"/>
  <c r="T737" i="3" a="1"/>
  <c r="T737" i="3" s="1"/>
  <c r="S734" i="3" a="1"/>
  <c r="S734" i="3" s="1"/>
  <c r="S730" i="3" a="1"/>
  <c r="S730" i="3" s="1"/>
  <c r="T722" i="3" a="1"/>
  <c r="T722" i="3" s="1"/>
  <c r="R1299" i="3" a="1"/>
  <c r="R1299" i="3" s="1"/>
  <c r="R1165" i="3" a="1"/>
  <c r="R1165" i="3" s="1"/>
  <c r="T1134" i="3" a="1"/>
  <c r="T1134" i="3" s="1"/>
  <c r="R1047" i="3" a="1"/>
  <c r="R1047" i="3" s="1"/>
  <c r="R1013" i="3" a="1"/>
  <c r="R1013" i="3" s="1"/>
  <c r="T993" i="3" a="1"/>
  <c r="T993" i="3" s="1"/>
  <c r="T985" i="3" a="1"/>
  <c r="T985" i="3" s="1"/>
  <c r="T971" i="3" a="1"/>
  <c r="T971" i="3" s="1"/>
  <c r="S965" i="3" a="1"/>
  <c r="S965" i="3" s="1"/>
  <c r="R959" i="3" a="1"/>
  <c r="R959" i="3" s="1"/>
  <c r="T952" i="3" a="1"/>
  <c r="T952" i="3" s="1"/>
  <c r="R946" i="3" a="1"/>
  <c r="R946" i="3" s="1"/>
  <c r="T939" i="3" a="1"/>
  <c r="T939" i="3" s="1"/>
  <c r="S928" i="3" a="1"/>
  <c r="S928" i="3" s="1"/>
  <c r="S900" i="3" a="1"/>
  <c r="S900" i="3" s="1"/>
  <c r="T893" i="3" a="1"/>
  <c r="T893" i="3" s="1"/>
  <c r="T890" i="3" a="1"/>
  <c r="T890" i="3" s="1"/>
  <c r="R885" i="3" a="1"/>
  <c r="R885" i="3" s="1"/>
  <c r="S879" i="3" a="1"/>
  <c r="S879" i="3" s="1"/>
  <c r="T873" i="3" a="1"/>
  <c r="T873" i="3" s="1"/>
  <c r="R868" i="3" a="1"/>
  <c r="R868" i="3" s="1"/>
  <c r="S862" i="3" a="1"/>
  <c r="S862" i="3" s="1"/>
  <c r="T856" i="3" a="1"/>
  <c r="T856" i="3" s="1"/>
  <c r="T853" i="3" a="1"/>
  <c r="T853" i="3" s="1"/>
  <c r="T847" i="3" a="1"/>
  <c r="T847" i="3" s="1"/>
  <c r="T844" i="3" a="1"/>
  <c r="T844" i="3" s="1"/>
  <c r="T841" i="3" a="1"/>
  <c r="T841" i="3" s="1"/>
  <c r="S835" i="3" a="1"/>
  <c r="S835" i="3" s="1"/>
  <c r="S832" i="3" a="1"/>
  <c r="S832" i="3" s="1"/>
  <c r="T828" i="3" a="1"/>
  <c r="T828" i="3" s="1"/>
  <c r="S825" i="3" a="1"/>
  <c r="S825" i="3" s="1"/>
  <c r="S811" i="3" a="1"/>
  <c r="S811" i="3" s="1"/>
  <c r="T1103" i="3" a="1"/>
  <c r="T1103" i="3" s="1"/>
  <c r="S1070" i="3" a="1"/>
  <c r="S1070" i="3" s="1"/>
  <c r="T1046" i="3" a="1"/>
  <c r="T1046" i="3" s="1"/>
  <c r="R1024" i="3" a="1"/>
  <c r="R1024" i="3" s="1"/>
  <c r="T1012" i="3" a="1"/>
  <c r="T1012" i="3" s="1"/>
  <c r="S1002" i="3" a="1"/>
  <c r="S1002" i="3" s="1"/>
  <c r="R993" i="3" a="1"/>
  <c r="R993" i="3" s="1"/>
  <c r="S985" i="3" a="1"/>
  <c r="S985" i="3" s="1"/>
  <c r="R978" i="3" a="1"/>
  <c r="R978" i="3" s="1"/>
  <c r="S971" i="3" a="1"/>
  <c r="S971" i="3" s="1"/>
  <c r="R965" i="3" a="1"/>
  <c r="R965" i="3" s="1"/>
  <c r="S958" i="3" a="1"/>
  <c r="S958" i="3" s="1"/>
  <c r="R952" i="3" a="1"/>
  <c r="R952" i="3" s="1"/>
  <c r="T945" i="3" a="1"/>
  <c r="T945" i="3" s="1"/>
  <c r="S939" i="3" a="1"/>
  <c r="S939" i="3" s="1"/>
  <c r="T931" i="3" a="1"/>
  <c r="T931" i="3" s="1"/>
  <c r="R928" i="3" a="1"/>
  <c r="R928" i="3" s="1"/>
  <c r="T924" i="3" a="1"/>
  <c r="T924" i="3" s="1"/>
  <c r="S921" i="3" a="1"/>
  <c r="S921" i="3" s="1"/>
  <c r="T917" i="3" a="1"/>
  <c r="T917" i="3" s="1"/>
  <c r="R914" i="3" a="1"/>
  <c r="R914" i="3" s="1"/>
  <c r="T910" i="3" a="1"/>
  <c r="T910" i="3" s="1"/>
  <c r="S907" i="3" a="1"/>
  <c r="S907" i="3" s="1"/>
  <c r="R900" i="3" a="1"/>
  <c r="R900" i="3" s="1"/>
  <c r="T896" i="3" a="1"/>
  <c r="T896" i="3" s="1"/>
  <c r="S893" i="3" a="1"/>
  <c r="S893" i="3" s="1"/>
  <c r="T887" i="3" a="1"/>
  <c r="T887" i="3" s="1"/>
  <c r="R882" i="3" a="1"/>
  <c r="R882" i="3" s="1"/>
  <c r="S876" i="3" a="1"/>
  <c r="S876" i="3" s="1"/>
  <c r="T870" i="3" a="1"/>
  <c r="T870" i="3" s="1"/>
  <c r="R865" i="3" a="1"/>
  <c r="R865" i="3" s="1"/>
  <c r="S859" i="3" a="1"/>
  <c r="S859" i="3" s="1"/>
  <c r="S853" i="3" a="1"/>
  <c r="S853" i="3" s="1"/>
  <c r="S850" i="3" a="1"/>
  <c r="S850" i="3" s="1"/>
  <c r="S838" i="3" a="1"/>
  <c r="S838" i="3" s="1"/>
  <c r="R835" i="3" a="1"/>
  <c r="R835" i="3" s="1"/>
  <c r="R832" i="3" a="1"/>
  <c r="R832" i="3" s="1"/>
  <c r="T821" i="3" a="1"/>
  <c r="T821" i="3" s="1"/>
  <c r="R818" i="3" a="1"/>
  <c r="R818" i="3" s="1"/>
  <c r="S1266" i="3" a="1"/>
  <c r="S1266" i="3" s="1"/>
  <c r="R1161" i="3" a="1"/>
  <c r="R1161" i="3" s="1"/>
  <c r="S1131" i="3" a="1"/>
  <c r="S1131" i="3" s="1"/>
  <c r="T1099" i="3" a="1"/>
  <c r="T1099" i="3" s="1"/>
  <c r="R1070" i="3" a="1"/>
  <c r="R1070" i="3" s="1"/>
  <c r="R1043" i="3" a="1"/>
  <c r="R1043" i="3" s="1"/>
  <c r="T1023" i="3" a="1"/>
  <c r="T1023" i="3" s="1"/>
  <c r="R1012" i="3" a="1"/>
  <c r="R1012" i="3" s="1"/>
  <c r="R1002" i="3" a="1"/>
  <c r="R1002" i="3" s="1"/>
  <c r="T992" i="3" a="1"/>
  <c r="T992" i="3" s="1"/>
  <c r="R985" i="3" a="1"/>
  <c r="R985" i="3" s="1"/>
  <c r="T977" i="3" a="1"/>
  <c r="T977" i="3" s="1"/>
  <c r="R971" i="3" a="1"/>
  <c r="R971" i="3" s="1"/>
  <c r="T964" i="3" a="1"/>
  <c r="T964" i="3" s="1"/>
  <c r="R958" i="3" a="1"/>
  <c r="R958" i="3" s="1"/>
  <c r="T951" i="3" a="1"/>
  <c r="T951" i="3" s="1"/>
  <c r="S945" i="3" a="1"/>
  <c r="S945" i="3" s="1"/>
  <c r="R939" i="3" a="1"/>
  <c r="R939" i="3" s="1"/>
  <c r="S931" i="3" a="1"/>
  <c r="S931" i="3" s="1"/>
  <c r="R921" i="3" a="1"/>
  <c r="R921" i="3" s="1"/>
  <c r="S917" i="3" a="1"/>
  <c r="S917" i="3" s="1"/>
  <c r="S903" i="3" a="1"/>
  <c r="S903" i="3" s="1"/>
  <c r="S890" i="3" a="1"/>
  <c r="S890" i="3" s="1"/>
  <c r="T884" i="3" a="1"/>
  <c r="T884" i="3" s="1"/>
  <c r="R879" i="3" a="1"/>
  <c r="R879" i="3" s="1"/>
  <c r="S873" i="3" a="1"/>
  <c r="S873" i="3" s="1"/>
  <c r="T867" i="3" a="1"/>
  <c r="T867" i="3" s="1"/>
  <c r="R862" i="3" a="1"/>
  <c r="R862" i="3" s="1"/>
  <c r="S856" i="3" a="1"/>
  <c r="S856" i="3" s="1"/>
  <c r="S847" i="3" a="1"/>
  <c r="S847" i="3" s="1"/>
  <c r="S844" i="3" a="1"/>
  <c r="S844" i="3" s="1"/>
  <c r="S841" i="3" a="1"/>
  <c r="S841" i="3" s="1"/>
  <c r="T834" i="3" a="1"/>
  <c r="T834" i="3" s="1"/>
  <c r="T831" i="3" a="1"/>
  <c r="T831" i="3" s="1"/>
  <c r="S828" i="3" a="1"/>
  <c r="S828" i="3" s="1"/>
  <c r="R825" i="3" a="1"/>
  <c r="R825" i="3" s="1"/>
  <c r="S1253" i="3" a="1"/>
  <c r="S1253" i="3" s="1"/>
  <c r="T1160" i="3" a="1"/>
  <c r="T1160" i="3" s="1"/>
  <c r="R1131" i="3" a="1"/>
  <c r="R1131" i="3" s="1"/>
  <c r="S1099" i="3" a="1"/>
  <c r="S1099" i="3" s="1"/>
  <c r="R1066" i="3" a="1"/>
  <c r="R1066" i="3" s="1"/>
  <c r="T1042" i="3" a="1"/>
  <c r="T1042" i="3" s="1"/>
  <c r="S1023" i="3" a="1"/>
  <c r="S1023" i="3" s="1"/>
  <c r="T1011" i="3" a="1"/>
  <c r="T1011" i="3" s="1"/>
  <c r="T1001" i="3" a="1"/>
  <c r="T1001" i="3" s="1"/>
  <c r="S992" i="3" a="1"/>
  <c r="S992" i="3" s="1"/>
  <c r="S977" i="3" a="1"/>
  <c r="S977" i="3" s="1"/>
  <c r="T970" i="3" a="1"/>
  <c r="T970" i="3" s="1"/>
  <c r="R964" i="3" a="1"/>
  <c r="R964" i="3" s="1"/>
  <c r="T957" i="3" a="1"/>
  <c r="T957" i="3" s="1"/>
  <c r="S951" i="3" a="1"/>
  <c r="S951" i="3" s="1"/>
  <c r="R945" i="3" a="1"/>
  <c r="R945" i="3" s="1"/>
  <c r="T938" i="3" a="1"/>
  <c r="T938" i="3" s="1"/>
  <c r="T934" i="3" a="1"/>
  <c r="T934" i="3" s="1"/>
  <c r="T927" i="3" a="1"/>
  <c r="T927" i="3" s="1"/>
  <c r="S924" i="3" a="1"/>
  <c r="S924" i="3" s="1"/>
  <c r="T920" i="3" a="1"/>
  <c r="T920" i="3" s="1"/>
  <c r="R917" i="3" a="1"/>
  <c r="R917" i="3" s="1"/>
  <c r="T913" i="3" a="1"/>
  <c r="T913" i="3" s="1"/>
  <c r="S910" i="3" a="1"/>
  <c r="S910" i="3" s="1"/>
  <c r="T906" i="3" a="1"/>
  <c r="T906" i="3" s="1"/>
  <c r="T899" i="3" a="1"/>
  <c r="T899" i="3" s="1"/>
  <c r="S896" i="3" a="1"/>
  <c r="S896" i="3" s="1"/>
  <c r="R893" i="3" a="1"/>
  <c r="R893" i="3" s="1"/>
  <c r="S887" i="3" a="1"/>
  <c r="S887" i="3" s="1"/>
  <c r="T881" i="3" a="1"/>
  <c r="T881" i="3" s="1"/>
  <c r="R876" i="3" a="1"/>
  <c r="R876" i="3" s="1"/>
  <c r="S870" i="3" a="1"/>
  <c r="S870" i="3" s="1"/>
  <c r="T864" i="3" a="1"/>
  <c r="T864" i="3" s="1"/>
  <c r="R859" i="3" a="1"/>
  <c r="R859" i="3" s="1"/>
  <c r="R856" i="3" a="1"/>
  <c r="R856" i="3" s="1"/>
  <c r="R853" i="3" a="1"/>
  <c r="R853" i="3" s="1"/>
  <c r="R850" i="3" a="1"/>
  <c r="R850" i="3" s="1"/>
  <c r="R838" i="3" a="1"/>
  <c r="R838" i="3" s="1"/>
  <c r="R828" i="3" a="1"/>
  <c r="R828" i="3" s="1"/>
  <c r="R1095" i="3" a="1"/>
  <c r="R1095" i="3" s="1"/>
  <c r="T1065" i="3" a="1"/>
  <c r="T1065" i="3" s="1"/>
  <c r="S1042" i="3" a="1"/>
  <c r="S1042" i="3" s="1"/>
  <c r="T1022" i="3" a="1"/>
  <c r="T1022" i="3" s="1"/>
  <c r="S1011" i="3" a="1"/>
  <c r="S1011" i="3" s="1"/>
  <c r="S1001" i="3" a="1"/>
  <c r="S1001" i="3" s="1"/>
  <c r="T991" i="3" a="1"/>
  <c r="T991" i="3" s="1"/>
  <c r="R984" i="3" a="1"/>
  <c r="R984" i="3" s="1"/>
  <c r="T976" i="3" a="1"/>
  <c r="T976" i="3" s="1"/>
  <c r="S970" i="3" a="1"/>
  <c r="S970" i="3" s="1"/>
  <c r="S963" i="3" a="1"/>
  <c r="S963" i="3" s="1"/>
  <c r="R951" i="3" a="1"/>
  <c r="R951" i="3" s="1"/>
  <c r="T944" i="3" a="1"/>
  <c r="T944" i="3" s="1"/>
  <c r="R938" i="3" a="1"/>
  <c r="R938" i="3" s="1"/>
  <c r="R931" i="3" a="1"/>
  <c r="R931" i="3" s="1"/>
  <c r="S906" i="3" a="1"/>
  <c r="S906" i="3" s="1"/>
  <c r="R896" i="3" a="1"/>
  <c r="R896" i="3" s="1"/>
  <c r="R890" i="3" a="1"/>
  <c r="R890" i="3" s="1"/>
  <c r="S884" i="3" a="1"/>
  <c r="S884" i="3" s="1"/>
  <c r="T878" i="3" a="1"/>
  <c r="T878" i="3" s="1"/>
  <c r="R873" i="3" a="1"/>
  <c r="R873" i="3" s="1"/>
  <c r="S867" i="3" a="1"/>
  <c r="S867" i="3" s="1"/>
  <c r="T861" i="3" a="1"/>
  <c r="T861" i="3" s="1"/>
  <c r="T858" i="3" a="1"/>
  <c r="T858" i="3" s="1"/>
  <c r="R847" i="3" a="1"/>
  <c r="R847" i="3" s="1"/>
  <c r="R844" i="3" a="1"/>
  <c r="R844" i="3" s="1"/>
  <c r="R841" i="3" a="1"/>
  <c r="R841" i="3" s="1"/>
  <c r="S834" i="3" a="1"/>
  <c r="S834" i="3" s="1"/>
  <c r="S831" i="3" a="1"/>
  <c r="S831" i="3" s="1"/>
  <c r="S824" i="3" a="1"/>
  <c r="S824" i="3" s="1"/>
  <c r="R821" i="3" a="1"/>
  <c r="R821" i="3" s="1"/>
  <c r="S817" i="3" a="1"/>
  <c r="S817" i="3" s="1"/>
  <c r="T813" i="3" a="1"/>
  <c r="T813" i="3" s="1"/>
  <c r="R810" i="3" a="1"/>
  <c r="R810" i="3" s="1"/>
  <c r="T806" i="3" a="1"/>
  <c r="T806" i="3" s="1"/>
  <c r="R803" i="3" a="1"/>
  <c r="R803" i="3" s="1"/>
  <c r="S792" i="3" a="1"/>
  <c r="S792" i="3" s="1"/>
  <c r="R789" i="3" a="1"/>
  <c r="R789" i="3" s="1"/>
  <c r="T785" i="3" a="1"/>
  <c r="T785" i="3" s="1"/>
  <c r="R782" i="3" a="1"/>
  <c r="R782" i="3" s="1"/>
  <c r="T1156" i="3" a="1"/>
  <c r="T1156" i="3" s="1"/>
  <c r="S1127" i="3" a="1"/>
  <c r="S1127" i="3" s="1"/>
  <c r="T1094" i="3" a="1"/>
  <c r="T1094" i="3" s="1"/>
  <c r="S1065" i="3" a="1"/>
  <c r="S1065" i="3" s="1"/>
  <c r="R1038" i="3" a="1"/>
  <c r="R1038" i="3" s="1"/>
  <c r="S1022" i="3" a="1"/>
  <c r="S1022" i="3" s="1"/>
  <c r="R1011" i="3" a="1"/>
  <c r="R1011" i="3" s="1"/>
  <c r="T999" i="3" a="1"/>
  <c r="T999" i="3" s="1"/>
  <c r="S991" i="3" a="1"/>
  <c r="S991" i="3" s="1"/>
  <c r="S983" i="3" a="1"/>
  <c r="S983" i="3" s="1"/>
  <c r="S976" i="3" a="1"/>
  <c r="S976" i="3" s="1"/>
  <c r="R970" i="3" a="1"/>
  <c r="R970" i="3" s="1"/>
  <c r="R963" i="3" a="1"/>
  <c r="R963" i="3" s="1"/>
  <c r="R957" i="3" a="1"/>
  <c r="R957" i="3" s="1"/>
  <c r="T950" i="3" a="1"/>
  <c r="T950" i="3" s="1"/>
  <c r="S944" i="3" a="1"/>
  <c r="S944" i="3" s="1"/>
  <c r="T937" i="3" a="1"/>
  <c r="T937" i="3" s="1"/>
  <c r="T930" i="3" a="1"/>
  <c r="T930" i="3" s="1"/>
  <c r="S927" i="3" a="1"/>
  <c r="S927" i="3" s="1"/>
  <c r="S920" i="3" a="1"/>
  <c r="S920" i="3" s="1"/>
  <c r="T916" i="3" a="1"/>
  <c r="T916" i="3" s="1"/>
  <c r="S913" i="3" a="1"/>
  <c r="S913" i="3" s="1"/>
  <c r="R910" i="3" a="1"/>
  <c r="R910" i="3" s="1"/>
  <c r="T902" i="3" a="1"/>
  <c r="T902" i="3" s="1"/>
  <c r="S899" i="3" a="1"/>
  <c r="S899" i="3" s="1"/>
  <c r="T892" i="3" a="1"/>
  <c r="T892" i="3" s="1"/>
  <c r="R887" i="3" a="1"/>
  <c r="R887" i="3" s="1"/>
  <c r="S881" i="3" a="1"/>
  <c r="S881" i="3" s="1"/>
  <c r="T875" i="3" a="1"/>
  <c r="T875" i="3" s="1"/>
  <c r="R870" i="3" a="1"/>
  <c r="R870" i="3" s="1"/>
  <c r="S864" i="3" a="1"/>
  <c r="S864" i="3" s="1"/>
  <c r="S861" i="3" a="1"/>
  <c r="S861" i="3" s="1"/>
  <c r="T855" i="3" a="1"/>
  <c r="T855" i="3" s="1"/>
  <c r="T852" i="3" a="1"/>
  <c r="T852" i="3" s="1"/>
  <c r="T849" i="3" a="1"/>
  <c r="T849" i="3" s="1"/>
  <c r="T840" i="3" a="1"/>
  <c r="T840" i="3" s="1"/>
  <c r="T837" i="3" a="1"/>
  <c r="T837" i="3" s="1"/>
  <c r="R831" i="3" a="1"/>
  <c r="R831" i="3" s="1"/>
  <c r="T827" i="3" a="1"/>
  <c r="T827" i="3" s="1"/>
  <c r="R824" i="3" a="1"/>
  <c r="R824" i="3" s="1"/>
  <c r="T820" i="3" a="1"/>
  <c r="T820" i="3" s="1"/>
  <c r="S813" i="3" a="1"/>
  <c r="S813" i="3" s="1"/>
  <c r="T802" i="3" a="1"/>
  <c r="T802" i="3" s="1"/>
  <c r="S799" i="3" a="1"/>
  <c r="S799" i="3" s="1"/>
  <c r="T795" i="3" a="1"/>
  <c r="T795" i="3" s="1"/>
  <c r="R792" i="3" a="1"/>
  <c r="R792" i="3" s="1"/>
  <c r="S785" i="3" a="1"/>
  <c r="S785" i="3" s="1"/>
  <c r="T781" i="3" a="1"/>
  <c r="T781" i="3" s="1"/>
  <c r="R1223" i="3" a="1"/>
  <c r="R1223" i="3" s="1"/>
  <c r="R1153" i="3" a="1"/>
  <c r="R1153" i="3" s="1"/>
  <c r="T1123" i="3" a="1"/>
  <c r="T1123" i="3" s="1"/>
  <c r="T1090" i="3" a="1"/>
  <c r="T1090" i="3" s="1"/>
  <c r="S1061" i="3" a="1"/>
  <c r="S1061" i="3" s="1"/>
  <c r="T1037" i="3" a="1"/>
  <c r="T1037" i="3" s="1"/>
  <c r="R1022" i="3" a="1"/>
  <c r="R1022" i="3" s="1"/>
  <c r="S1008" i="3" a="1"/>
  <c r="S1008" i="3" s="1"/>
  <c r="R999" i="3" a="1"/>
  <c r="R999" i="3" s="1"/>
  <c r="R991" i="3" a="1"/>
  <c r="R991" i="3" s="1"/>
  <c r="T982" i="3" a="1"/>
  <c r="T982" i="3" s="1"/>
  <c r="R976" i="3" a="1"/>
  <c r="R976" i="3" s="1"/>
  <c r="S969" i="3" a="1"/>
  <c r="S969" i="3" s="1"/>
  <c r="T962" i="3" a="1"/>
  <c r="T962" i="3" s="1"/>
  <c r="T956" i="3" a="1"/>
  <c r="T956" i="3" s="1"/>
  <c r="S950" i="3" a="1"/>
  <c r="S950" i="3" s="1"/>
  <c r="R944" i="3" a="1"/>
  <c r="R944" i="3" s="1"/>
  <c r="R934" i="3" a="1"/>
  <c r="R934" i="3" s="1"/>
  <c r="T909" i="3" a="1"/>
  <c r="T909" i="3" s="1"/>
  <c r="R906" i="3" a="1"/>
  <c r="R906" i="3" s="1"/>
  <c r="T895" i="3" a="1"/>
  <c r="T895" i="3" s="1"/>
  <c r="T889" i="3" a="1"/>
  <c r="T889" i="3" s="1"/>
  <c r="R884" i="3" a="1"/>
  <c r="R884" i="3" s="1"/>
  <c r="S878" i="3" a="1"/>
  <c r="S878" i="3" s="1"/>
  <c r="T872" i="3" a="1"/>
  <c r="T872" i="3" s="1"/>
  <c r="R867" i="3" a="1"/>
  <c r="R867" i="3" s="1"/>
  <c r="R864" i="3" a="1"/>
  <c r="R864" i="3" s="1"/>
  <c r="S858" i="3" a="1"/>
  <c r="S858" i="3" s="1"/>
  <c r="T846" i="3" a="1"/>
  <c r="T846" i="3" s="1"/>
  <c r="T843" i="3" a="1"/>
  <c r="T843" i="3" s="1"/>
  <c r="S840" i="3" a="1"/>
  <c r="S840" i="3" s="1"/>
  <c r="S837" i="3" a="1"/>
  <c r="S837" i="3" s="1"/>
  <c r="R834" i="3" a="1"/>
  <c r="R834" i="3" s="1"/>
  <c r="S820" i="3" a="1"/>
  <c r="S820" i="3" s="1"/>
  <c r="R817" i="3" a="1"/>
  <c r="R817" i="3" s="1"/>
  <c r="T809" i="3" a="1"/>
  <c r="T809" i="3" s="1"/>
  <c r="S806" i="3" a="1"/>
  <c r="S806" i="3" s="1"/>
  <c r="S802" i="3" a="1"/>
  <c r="S802" i="3" s="1"/>
  <c r="R799" i="3" a="1"/>
  <c r="R799" i="3" s="1"/>
  <c r="T788" i="3" a="1"/>
  <c r="T788" i="3" s="1"/>
  <c r="S781" i="3" a="1"/>
  <c r="S781" i="3" s="1"/>
  <c r="R778" i="3" a="1"/>
  <c r="R778" i="3" s="1"/>
  <c r="R1061" i="3" a="1"/>
  <c r="R1061" i="3" s="1"/>
  <c r="T1021" i="3" a="1"/>
  <c r="T1021" i="3" s="1"/>
  <c r="R1008" i="3" a="1"/>
  <c r="R1008" i="3" s="1"/>
  <c r="S998" i="3" a="1"/>
  <c r="S998" i="3" s="1"/>
  <c r="T990" i="3" a="1"/>
  <c r="T990" i="3" s="1"/>
  <c r="S982" i="3" a="1"/>
  <c r="S982" i="3" s="1"/>
  <c r="T975" i="3" a="1"/>
  <c r="T975" i="3" s="1"/>
  <c r="T968" i="3" a="1"/>
  <c r="T968" i="3" s="1"/>
  <c r="R962" i="3" a="1"/>
  <c r="R962" i="3" s="1"/>
  <c r="S956" i="3" a="1"/>
  <c r="S956" i="3" s="1"/>
  <c r="R950" i="3" a="1"/>
  <c r="R950" i="3" s="1"/>
  <c r="S943" i="3" a="1"/>
  <c r="S943" i="3" s="1"/>
  <c r="S937" i="3" a="1"/>
  <c r="S937" i="3" s="1"/>
  <c r="S930" i="3" a="1"/>
  <c r="S930" i="3" s="1"/>
  <c r="R927" i="3" a="1"/>
  <c r="R927" i="3" s="1"/>
  <c r="S923" i="3" a="1"/>
  <c r="S923" i="3" s="1"/>
  <c r="T919" i="3" a="1"/>
  <c r="T919" i="3" s="1"/>
  <c r="S916" i="3" a="1"/>
  <c r="S916" i="3" s="1"/>
  <c r="R913" i="3" a="1"/>
  <c r="R913" i="3" s="1"/>
  <c r="T905" i="3" a="1"/>
  <c r="T905" i="3" s="1"/>
  <c r="S902" i="3" a="1"/>
  <c r="S902" i="3" s="1"/>
  <c r="R899" i="3" a="1"/>
  <c r="R899" i="3" s="1"/>
  <c r="S892" i="3" a="1"/>
  <c r="S892" i="3" s="1"/>
  <c r="T886" i="3" a="1"/>
  <c r="T886" i="3" s="1"/>
  <c r="R881" i="3" a="1"/>
  <c r="R881" i="3" s="1"/>
  <c r="S875" i="3" a="1"/>
  <c r="S875" i="3" s="1"/>
  <c r="T869" i="3" a="1"/>
  <c r="T869" i="3" s="1"/>
  <c r="T866" i="3" a="1"/>
  <c r="T866" i="3" s="1"/>
  <c r="R861" i="3" a="1"/>
  <c r="R861" i="3" s="1"/>
  <c r="S855" i="3" a="1"/>
  <c r="S855" i="3" s="1"/>
  <c r="S852" i="3" a="1"/>
  <c r="S852" i="3" s="1"/>
  <c r="S849" i="3" a="1"/>
  <c r="S849" i="3" s="1"/>
  <c r="S846" i="3" a="1"/>
  <c r="S846" i="3" s="1"/>
  <c r="R840" i="3" a="1"/>
  <c r="R840" i="3" s="1"/>
  <c r="T830" i="3" a="1"/>
  <c r="T830" i="3" s="1"/>
  <c r="S827" i="3" a="1"/>
  <c r="S827" i="3" s="1"/>
  <c r="T823" i="3" a="1"/>
  <c r="T823" i="3" s="1"/>
  <c r="T816" i="3" a="1"/>
  <c r="T816" i="3" s="1"/>
  <c r="R813" i="3" a="1"/>
  <c r="R813" i="3" s="1"/>
  <c r="S809" i="3" a="1"/>
  <c r="S809" i="3" s="1"/>
  <c r="R806" i="3" a="1"/>
  <c r="R806" i="3" s="1"/>
  <c r="T798" i="3" a="1"/>
  <c r="T798" i="3" s="1"/>
  <c r="S795" i="3" a="1"/>
  <c r="S795" i="3" s="1"/>
  <c r="T791" i="3" a="1"/>
  <c r="T791" i="3" s="1"/>
  <c r="S788" i="3" a="1"/>
  <c r="S788" i="3" s="1"/>
  <c r="R785" i="3" a="1"/>
  <c r="R785" i="3" s="1"/>
  <c r="T777" i="3" a="1"/>
  <c r="T777" i="3" s="1"/>
  <c r="T770" i="3" a="1"/>
  <c r="T770" i="3" s="1"/>
  <c r="S767" i="3" a="1"/>
  <c r="S767" i="3" s="1"/>
  <c r="R764" i="3" a="1"/>
  <c r="R764" i="3" s="1"/>
  <c r="S760" i="3" a="1"/>
  <c r="S760" i="3" s="1"/>
  <c r="R757" i="3" a="1"/>
  <c r="R757" i="3" s="1"/>
  <c r="S753" i="3" a="1"/>
  <c r="S753" i="3" s="1"/>
  <c r="R750" i="3" a="1"/>
  <c r="R750" i="3" s="1"/>
  <c r="T746" i="3" a="1"/>
  <c r="T746" i="3" s="1"/>
  <c r="R743" i="3" a="1"/>
  <c r="R743" i="3" s="1"/>
  <c r="S739" i="3" a="1"/>
  <c r="S739" i="3" s="1"/>
  <c r="S1149" i="3" a="1"/>
  <c r="S1149" i="3" s="1"/>
  <c r="R1120" i="3" a="1"/>
  <c r="R1120" i="3" s="1"/>
  <c r="T1060" i="3" a="1"/>
  <c r="T1060" i="3" s="1"/>
  <c r="T1033" i="3" a="1"/>
  <c r="T1033" i="3" s="1"/>
  <c r="T1018" i="3" a="1"/>
  <c r="T1018" i="3" s="1"/>
  <c r="T1007" i="3" a="1"/>
  <c r="T1007" i="3" s="1"/>
  <c r="R998" i="3" a="1"/>
  <c r="R998" i="3" s="1"/>
  <c r="S990" i="3" a="1"/>
  <c r="S990" i="3" s="1"/>
  <c r="R982" i="3" a="1"/>
  <c r="R982" i="3" s="1"/>
  <c r="S975" i="3" a="1"/>
  <c r="S975" i="3" s="1"/>
  <c r="S968" i="3" a="1"/>
  <c r="S968" i="3" s="1"/>
  <c r="T961" i="3" a="1"/>
  <c r="T961" i="3" s="1"/>
  <c r="R956" i="3" a="1"/>
  <c r="R956" i="3" s="1"/>
  <c r="T949" i="3" a="1"/>
  <c r="T949" i="3" s="1"/>
  <c r="T942" i="3" a="1"/>
  <c r="T942" i="3" s="1"/>
  <c r="R937" i="3" a="1"/>
  <c r="R937" i="3" s="1"/>
  <c r="T933" i="3" a="1"/>
  <c r="T933" i="3" s="1"/>
  <c r="T926" i="3" a="1"/>
  <c r="T926" i="3" s="1"/>
  <c r="R909" i="3" a="1"/>
  <c r="R909" i="3" s="1"/>
  <c r="T898" i="3" a="1"/>
  <c r="T898" i="3" s="1"/>
  <c r="S895" i="3" a="1"/>
  <c r="S895" i="3" s="1"/>
  <c r="S889" i="3" a="1"/>
  <c r="S889" i="3" s="1"/>
  <c r="T883" i="3" a="1"/>
  <c r="T883" i="3" s="1"/>
  <c r="R878" i="3" a="1"/>
  <c r="R878" i="3" s="1"/>
  <c r="S872" i="3" a="1"/>
  <c r="S872" i="3" s="1"/>
  <c r="S869" i="3" a="1"/>
  <c r="S869" i="3" s="1"/>
  <c r="T863" i="3" a="1"/>
  <c r="T863" i="3" s="1"/>
  <c r="R858" i="3" a="1"/>
  <c r="R858" i="3" s="1"/>
  <c r="S843" i="3" a="1"/>
  <c r="S843" i="3" s="1"/>
  <c r="R837" i="3" a="1"/>
  <c r="R837" i="3" s="1"/>
  <c r="T833" i="3" a="1"/>
  <c r="T833" i="3" s="1"/>
  <c r="S830" i="3" a="1"/>
  <c r="S830" i="3" s="1"/>
  <c r="R820" i="3" a="1"/>
  <c r="R820" i="3" s="1"/>
  <c r="R809" i="3" a="1"/>
  <c r="R809" i="3" s="1"/>
  <c r="R802" i="3" a="1"/>
  <c r="R802" i="3" s="1"/>
  <c r="R781" i="3" a="1"/>
  <c r="R781" i="3" s="1"/>
  <c r="S774" i="3" a="1"/>
  <c r="S774" i="3" s="1"/>
  <c r="R760" i="3" a="1"/>
  <c r="R760" i="3" s="1"/>
  <c r="T749" i="3" a="1"/>
  <c r="T749" i="3" s="1"/>
  <c r="S746" i="3" a="1"/>
  <c r="S746" i="3" s="1"/>
  <c r="T742" i="3" a="1"/>
  <c r="T742" i="3" s="1"/>
  <c r="R736" i="3" a="1"/>
  <c r="R736" i="3" s="1"/>
  <c r="R728" i="3" a="1"/>
  <c r="R728" i="3" s="1"/>
  <c r="R720" i="3" a="1"/>
  <c r="R720" i="3" s="1"/>
  <c r="R716" i="3" a="1"/>
  <c r="R716" i="3" s="1"/>
  <c r="S1086" i="3" a="1"/>
  <c r="S1086" i="3" s="1"/>
  <c r="T1056" i="3" a="1"/>
  <c r="T1056" i="3" s="1"/>
  <c r="S1033" i="3" a="1"/>
  <c r="S1033" i="3" s="1"/>
  <c r="S1018" i="3" a="1"/>
  <c r="S1018" i="3" s="1"/>
  <c r="R1007" i="3" a="1"/>
  <c r="R1007" i="3" s="1"/>
  <c r="T997" i="3" a="1"/>
  <c r="T997" i="3" s="1"/>
  <c r="R989" i="3" a="1"/>
  <c r="R989" i="3" s="1"/>
  <c r="T974" i="3" a="1"/>
  <c r="T974" i="3" s="1"/>
  <c r="R968" i="3" a="1"/>
  <c r="R968" i="3" s="1"/>
  <c r="S961" i="3" a="1"/>
  <c r="S961" i="3" s="1"/>
  <c r="T955" i="3" a="1"/>
  <c r="T955" i="3" s="1"/>
  <c r="S949" i="3" a="1"/>
  <c r="S949" i="3" s="1"/>
  <c r="S942" i="3" a="1"/>
  <c r="S942" i="3" s="1"/>
  <c r="S933" i="3" a="1"/>
  <c r="S933" i="3" s="1"/>
  <c r="R930" i="3" a="1"/>
  <c r="R930" i="3" s="1"/>
  <c r="S926" i="3" a="1"/>
  <c r="S926" i="3" s="1"/>
  <c r="T922" i="3" a="1"/>
  <c r="T922" i="3" s="1"/>
  <c r="S919" i="3" a="1"/>
  <c r="S919" i="3" s="1"/>
  <c r="R916" i="3" a="1"/>
  <c r="R916" i="3" s="1"/>
  <c r="S905" i="3" a="1"/>
  <c r="S905" i="3" s="1"/>
  <c r="R902" i="3" a="1"/>
  <c r="R902" i="3" s="1"/>
  <c r="R895" i="3" a="1"/>
  <c r="R895" i="3" s="1"/>
  <c r="R892" i="3" a="1"/>
  <c r="R892" i="3" s="1"/>
  <c r="S886" i="3" a="1"/>
  <c r="S886" i="3" s="1"/>
  <c r="T880" i="3" a="1"/>
  <c r="T880" i="3" s="1"/>
  <c r="R875" i="3" a="1"/>
  <c r="R875" i="3" s="1"/>
  <c r="R872" i="3" a="1"/>
  <c r="R872" i="3" s="1"/>
  <c r="S866" i="3" a="1"/>
  <c r="S866" i="3" s="1"/>
  <c r="T860" i="3" a="1"/>
  <c r="T860" i="3" s="1"/>
  <c r="R855" i="3" a="1"/>
  <c r="R855" i="3" s="1"/>
  <c r="R852" i="3" a="1"/>
  <c r="R852" i="3" s="1"/>
  <c r="R849" i="3" a="1"/>
  <c r="R849" i="3" s="1"/>
  <c r="R846" i="3" a="1"/>
  <c r="R846" i="3" s="1"/>
  <c r="R843" i="3" a="1"/>
  <c r="R843" i="3" s="1"/>
  <c r="T839" i="3" a="1"/>
  <c r="T839" i="3" s="1"/>
  <c r="R830" i="3" a="1"/>
  <c r="R830" i="3" s="1"/>
  <c r="R827" i="3" a="1"/>
  <c r="R827" i="3" s="1"/>
  <c r="S823" i="3" a="1"/>
  <c r="S823" i="3" s="1"/>
  <c r="T819" i="3" a="1"/>
  <c r="T819" i="3" s="1"/>
  <c r="S816" i="3" a="1"/>
  <c r="S816" i="3" s="1"/>
  <c r="T812" i="3" a="1"/>
  <c r="T812" i="3" s="1"/>
  <c r="T805" i="3" a="1"/>
  <c r="T805" i="3" s="1"/>
  <c r="S798" i="3" a="1"/>
  <c r="S798" i="3" s="1"/>
  <c r="R795" i="3" a="1"/>
  <c r="R795" i="3" s="1"/>
  <c r="S791" i="3" a="1"/>
  <c r="S791" i="3" s="1"/>
  <c r="R788" i="3" a="1"/>
  <c r="R788" i="3" s="1"/>
  <c r="T784" i="3" a="1"/>
  <c r="T784" i="3" s="1"/>
  <c r="S777" i="3" a="1"/>
  <c r="S777" i="3" s="1"/>
  <c r="R774" i="3" a="1"/>
  <c r="R774" i="3" s="1"/>
  <c r="S770" i="3" a="1"/>
  <c r="S770" i="3" s="1"/>
  <c r="R767" i="3" a="1"/>
  <c r="R767" i="3" s="1"/>
  <c r="T763" i="3" a="1"/>
  <c r="T763" i="3" s="1"/>
  <c r="T759" i="3" a="1"/>
  <c r="T759" i="3" s="1"/>
  <c r="T756" i="3" a="1"/>
  <c r="T756" i="3" s="1"/>
  <c r="R753" i="3" a="1"/>
  <c r="R753" i="3" s="1"/>
  <c r="S749" i="3" a="1"/>
  <c r="S749" i="3" s="1"/>
  <c r="R739" i="3" a="1"/>
  <c r="R739" i="3" s="1"/>
  <c r="T731" i="3" a="1"/>
  <c r="T731" i="3" s="1"/>
  <c r="R724" i="3" a="1"/>
  <c r="R724" i="3" s="1"/>
  <c r="R1191" i="3" a="1"/>
  <c r="R1191" i="3" s="1"/>
  <c r="R1146" i="3" a="1"/>
  <c r="R1146" i="3" s="1"/>
  <c r="T1115" i="3" a="1"/>
  <c r="T1115" i="3" s="1"/>
  <c r="R1083" i="3" a="1"/>
  <c r="R1083" i="3" s="1"/>
  <c r="S1056" i="3" a="1"/>
  <c r="S1056" i="3" s="1"/>
  <c r="R1018" i="3" a="1"/>
  <c r="R1018" i="3" s="1"/>
  <c r="T1006" i="3" a="1"/>
  <c r="T1006" i="3" s="1"/>
  <c r="R997" i="3" a="1"/>
  <c r="R997" i="3" s="1"/>
  <c r="S988" i="3" a="1"/>
  <c r="S988" i="3" s="1"/>
  <c r="S981" i="3" a="1"/>
  <c r="S981" i="3" s="1"/>
  <c r="R974" i="3" a="1"/>
  <c r="R974" i="3" s="1"/>
  <c r="S967" i="3" a="1"/>
  <c r="S967" i="3" s="1"/>
  <c r="R961" i="3" a="1"/>
  <c r="R961" i="3" s="1"/>
  <c r="S955" i="3" a="1"/>
  <c r="S955" i="3" s="1"/>
  <c r="T948" i="3" a="1"/>
  <c r="T948" i="3" s="1"/>
  <c r="R942" i="3" a="1"/>
  <c r="R942" i="3" s="1"/>
  <c r="T936" i="3" a="1"/>
  <c r="T936" i="3" s="1"/>
  <c r="R912" i="3" a="1"/>
  <c r="R912" i="3" s="1"/>
  <c r="R889" i="3" a="1"/>
  <c r="R889" i="3" s="1"/>
  <c r="S883" i="3" a="1"/>
  <c r="S883" i="3" s="1"/>
  <c r="T877" i="3" a="1"/>
  <c r="T877" i="3" s="1"/>
  <c r="T874" i="3" a="1"/>
  <c r="T874" i="3" s="1"/>
  <c r="R869" i="3" a="1"/>
  <c r="R869" i="3" s="1"/>
  <c r="S863" i="3" a="1"/>
  <c r="S863" i="3" s="1"/>
  <c r="T857" i="3" a="1"/>
  <c r="T857" i="3" s="1"/>
  <c r="T851" i="3" a="1"/>
  <c r="T851" i="3" s="1"/>
  <c r="T842" i="3" a="1"/>
  <c r="T842" i="3" s="1"/>
  <c r="T836" i="3" a="1"/>
  <c r="T836" i="3" s="1"/>
  <c r="S833" i="3" a="1"/>
  <c r="S833" i="3" s="1"/>
  <c r="T826" i="3" a="1"/>
  <c r="T826" i="3" s="1"/>
  <c r="R823" i="3" a="1"/>
  <c r="R823" i="3" s="1"/>
  <c r="R816" i="3" a="1"/>
  <c r="R816" i="3" s="1"/>
  <c r="T808" i="3" a="1"/>
  <c r="T808" i="3" s="1"/>
  <c r="S805" i="3" a="1"/>
  <c r="S805" i="3" s="1"/>
  <c r="T801" i="3" a="1"/>
  <c r="T801" i="3" s="1"/>
  <c r="R798" i="3" a="1"/>
  <c r="R798" i="3" s="1"/>
  <c r="T794" i="3" a="1"/>
  <c r="T794" i="3" s="1"/>
  <c r="S1115" i="3" a="1"/>
  <c r="S1115" i="3" s="1"/>
  <c r="R1056" i="3" a="1"/>
  <c r="R1056" i="3" s="1"/>
  <c r="R1032" i="3" a="1"/>
  <c r="R1032" i="3" s="1"/>
  <c r="S1017" i="3" a="1"/>
  <c r="S1017" i="3" s="1"/>
  <c r="S1006" i="3" a="1"/>
  <c r="S1006" i="3" s="1"/>
  <c r="T996" i="3" a="1"/>
  <c r="T996" i="3" s="1"/>
  <c r="T987" i="3" a="1"/>
  <c r="T987" i="3" s="1"/>
  <c r="R981" i="3" a="1"/>
  <c r="R981" i="3" s="1"/>
  <c r="T973" i="3" a="1"/>
  <c r="T973" i="3" s="1"/>
  <c r="R967" i="3" a="1"/>
  <c r="R967" i="3" s="1"/>
  <c r="T960" i="3" a="1"/>
  <c r="T960" i="3" s="1"/>
  <c r="R955" i="3" a="1"/>
  <c r="R955" i="3" s="1"/>
  <c r="R948" i="3" a="1"/>
  <c r="R948" i="3" s="1"/>
  <c r="S941" i="3" a="1"/>
  <c r="S941" i="3" s="1"/>
  <c r="R933" i="3" a="1"/>
  <c r="R933" i="3" s="1"/>
  <c r="R926" i="3" a="1"/>
  <c r="R926" i="3" s="1"/>
  <c r="S922" i="3" a="1"/>
  <c r="S922" i="3" s="1"/>
  <c r="R919" i="3" a="1"/>
  <c r="R919" i="3" s="1"/>
  <c r="T915" i="3" a="1"/>
  <c r="T915" i="3" s="1"/>
  <c r="S908" i="3" a="1"/>
  <c r="S908" i="3" s="1"/>
  <c r="R905" i="3" a="1"/>
  <c r="R905" i="3" s="1"/>
  <c r="T901" i="3" a="1"/>
  <c r="T901" i="3" s="1"/>
  <c r="T894" i="3" a="1"/>
  <c r="T894" i="3" s="1"/>
  <c r="T891" i="3" a="1"/>
  <c r="T891" i="3" s="1"/>
  <c r="R886" i="3" a="1"/>
  <c r="R886" i="3" s="1"/>
  <c r="S880" i="3" a="1"/>
  <c r="S880" i="3" s="1"/>
  <c r="S877" i="3" a="1"/>
  <c r="S877" i="3" s="1"/>
  <c r="T871" i="3" a="1"/>
  <c r="T871" i="3" s="1"/>
  <c r="R866" i="3" a="1"/>
  <c r="R866" i="3" s="1"/>
  <c r="S860" i="3" a="1"/>
  <c r="S860" i="3" s="1"/>
  <c r="T854" i="3" a="1"/>
  <c r="T854" i="3" s="1"/>
  <c r="T848" i="3" a="1"/>
  <c r="T848" i="3" s="1"/>
  <c r="T845" i="3" a="1"/>
  <c r="T845" i="3" s="1"/>
  <c r="S839" i="3" a="1"/>
  <c r="S839" i="3" s="1"/>
  <c r="T829" i="3" a="1"/>
  <c r="T829" i="3" s="1"/>
  <c r="S826" i="3" a="1"/>
  <c r="S826" i="3" s="1"/>
  <c r="S819" i="3" a="1"/>
  <c r="S819" i="3" s="1"/>
  <c r="T815" i="3" a="1"/>
  <c r="T815" i="3" s="1"/>
  <c r="S812" i="3" a="1"/>
  <c r="S812" i="3" s="1"/>
  <c r="S808" i="3" a="1"/>
  <c r="S808" i="3" s="1"/>
  <c r="T797" i="3" a="1"/>
  <c r="T797" i="3" s="1"/>
  <c r="S787" i="3" a="1"/>
  <c r="S787" i="3" s="1"/>
  <c r="S784" i="3" a="1"/>
  <c r="S784" i="3" s="1"/>
  <c r="S780" i="3" a="1"/>
  <c r="S780" i="3" s="1"/>
  <c r="T773" i="3" a="1"/>
  <c r="T773" i="3" s="1"/>
  <c r="R770" i="3" a="1"/>
  <c r="R770" i="3" s="1"/>
  <c r="S766" i="3" a="1"/>
  <c r="S766" i="3" s="1"/>
  <c r="S759" i="3" a="1"/>
  <c r="S759" i="3" s="1"/>
  <c r="R756" i="3" a="1"/>
  <c r="R756" i="3" s="1"/>
  <c r="T752" i="3" a="1"/>
  <c r="T752" i="3" s="1"/>
  <c r="T745" i="3" a="1"/>
  <c r="T745" i="3" s="1"/>
  <c r="S735" i="3" a="1"/>
  <c r="S735" i="3" s="1"/>
  <c r="S731" i="3" a="1"/>
  <c r="S731" i="3" s="1"/>
  <c r="S727" i="3" a="1"/>
  <c r="S727" i="3" s="1"/>
  <c r="T1178" i="3" a="1"/>
  <c r="T1178" i="3" s="1"/>
  <c r="R941" i="3" a="1"/>
  <c r="R941" i="3" s="1"/>
  <c r="S800" i="3" a="1"/>
  <c r="S800" i="3" s="1"/>
  <c r="T780" i="3" a="1"/>
  <c r="T780" i="3" s="1"/>
  <c r="R775" i="3" a="1"/>
  <c r="R775" i="3" s="1"/>
  <c r="S747" i="3" a="1"/>
  <c r="S747" i="3" s="1"/>
  <c r="R741" i="3" a="1"/>
  <c r="R741" i="3" s="1"/>
  <c r="R725" i="3" a="1"/>
  <c r="R725" i="3" s="1"/>
  <c r="T719" i="3" a="1"/>
  <c r="T719" i="3" s="1"/>
  <c r="S711" i="3" a="1"/>
  <c r="S711" i="3" s="1"/>
  <c r="S707" i="3" a="1"/>
  <c r="S707" i="3" s="1"/>
  <c r="S703" i="3" a="1"/>
  <c r="S703" i="3" s="1"/>
  <c r="T699" i="3" a="1"/>
  <c r="T699" i="3" s="1"/>
  <c r="T691" i="3" a="1"/>
  <c r="T691" i="3" s="1"/>
  <c r="R688" i="3" a="1"/>
  <c r="R688" i="3" s="1"/>
  <c r="S680" i="3" a="1"/>
  <c r="S680" i="3" s="1"/>
  <c r="T676" i="3" a="1"/>
  <c r="T676" i="3" s="1"/>
  <c r="T672" i="3" a="1"/>
  <c r="T672" i="3" s="1"/>
  <c r="R669" i="3" a="1"/>
  <c r="R669" i="3" s="1"/>
  <c r="S665" i="3" a="1"/>
  <c r="S665" i="3" s="1"/>
  <c r="S661" i="3" a="1"/>
  <c r="S661" i="3" s="1"/>
  <c r="T657" i="3" a="1"/>
  <c r="T657" i="3" s="1"/>
  <c r="R654" i="3" a="1"/>
  <c r="R654" i="3" s="1"/>
  <c r="R650" i="3" a="1"/>
  <c r="R650" i="3" s="1"/>
  <c r="T646" i="3" a="1"/>
  <c r="T646" i="3" s="1"/>
  <c r="R639" i="3" a="1"/>
  <c r="R639" i="3" s="1"/>
  <c r="S635" i="3" a="1"/>
  <c r="S635" i="3" s="1"/>
  <c r="S631" i="3" a="1"/>
  <c r="S631" i="3" s="1"/>
  <c r="T623" i="3" a="1"/>
  <c r="T623" i="3" s="1"/>
  <c r="T619" i="3" a="1"/>
  <c r="T619" i="3" s="1"/>
  <c r="R616" i="3" a="1"/>
  <c r="R616" i="3" s="1"/>
  <c r="R608" i="3" a="1"/>
  <c r="R608" i="3" s="1"/>
  <c r="S604" i="3" a="1"/>
  <c r="S604" i="3" s="1"/>
  <c r="T596" i="3" a="1"/>
  <c r="T596" i="3" s="1"/>
  <c r="R581" i="3" a="1"/>
  <c r="R581" i="3" s="1"/>
  <c r="S574" i="3" a="1"/>
  <c r="S574" i="3" s="1"/>
  <c r="S570" i="3" a="1"/>
  <c r="S570" i="3" s="1"/>
  <c r="R545" i="3" a="1"/>
  <c r="R545" i="3" s="1"/>
  <c r="S1142" i="3" a="1"/>
  <c r="S1142" i="3" s="1"/>
  <c r="S936" i="3" a="1"/>
  <c r="S936" i="3" s="1"/>
  <c r="R883" i="3" a="1"/>
  <c r="R883" i="3" s="1"/>
  <c r="S836" i="3" a="1"/>
  <c r="S836" i="3" s="1"/>
  <c r="R811" i="3" a="1"/>
  <c r="R811" i="3" s="1"/>
  <c r="R800" i="3" a="1"/>
  <c r="R800" i="3" s="1"/>
  <c r="T789" i="3" a="1"/>
  <c r="T789" i="3" s="1"/>
  <c r="R769" i="3" a="1"/>
  <c r="R769" i="3" s="1"/>
  <c r="S763" i="3" a="1"/>
  <c r="S763" i="3" s="1"/>
  <c r="R758" i="3" a="1"/>
  <c r="R758" i="3" s="1"/>
  <c r="S752" i="3" a="1"/>
  <c r="S752" i="3" s="1"/>
  <c r="S736" i="3" a="1"/>
  <c r="S736" i="3" s="1"/>
  <c r="R730" i="3" a="1"/>
  <c r="R730" i="3" s="1"/>
  <c r="T724" i="3" a="1"/>
  <c r="T724" i="3" s="1"/>
  <c r="S715" i="3" a="1"/>
  <c r="S715" i="3" s="1"/>
  <c r="R703" i="3" a="1"/>
  <c r="R703" i="3" s="1"/>
  <c r="S699" i="3" a="1"/>
  <c r="S699" i="3" s="1"/>
  <c r="S695" i="3" a="1"/>
  <c r="S695" i="3" s="1"/>
  <c r="T687" i="3" a="1"/>
  <c r="T687" i="3" s="1"/>
  <c r="R684" i="3" a="1"/>
  <c r="R684" i="3" s="1"/>
  <c r="S676" i="3" a="1"/>
  <c r="S676" i="3" s="1"/>
  <c r="T668" i="3" a="1"/>
  <c r="T668" i="3" s="1"/>
  <c r="R665" i="3" a="1"/>
  <c r="R665" i="3" s="1"/>
  <c r="R661" i="3" a="1"/>
  <c r="R661" i="3" s="1"/>
  <c r="S657" i="3" a="1"/>
  <c r="S657" i="3" s="1"/>
  <c r="T653" i="3" a="1"/>
  <c r="T653" i="3" s="1"/>
  <c r="T649" i="3" a="1"/>
  <c r="T649" i="3" s="1"/>
  <c r="S646" i="3" a="1"/>
  <c r="S646" i="3" s="1"/>
  <c r="T642" i="3" a="1"/>
  <c r="T642" i="3" s="1"/>
  <c r="R635" i="3" a="1"/>
  <c r="R635" i="3" s="1"/>
  <c r="R631" i="3" a="1"/>
  <c r="R631" i="3" s="1"/>
  <c r="S627" i="3" a="1"/>
  <c r="S627" i="3" s="1"/>
  <c r="S623" i="3" a="1"/>
  <c r="S623" i="3" s="1"/>
  <c r="S619" i="3" a="1"/>
  <c r="S619" i="3" s="1"/>
  <c r="T615" i="3" a="1"/>
  <c r="T615" i="3" s="1"/>
  <c r="T611" i="3" a="1"/>
  <c r="T611" i="3" s="1"/>
  <c r="T607" i="3" a="1"/>
  <c r="T607" i="3" s="1"/>
  <c r="S600" i="3" a="1"/>
  <c r="S600" i="3" s="1"/>
  <c r="S596" i="3" a="1"/>
  <c r="S596" i="3" s="1"/>
  <c r="T592" i="3" a="1"/>
  <c r="T592" i="3" s="1"/>
  <c r="T588" i="3" a="1"/>
  <c r="T588" i="3" s="1"/>
  <c r="T584" i="3" a="1"/>
  <c r="T584" i="3" s="1"/>
  <c r="T580" i="3" a="1"/>
  <c r="T580" i="3" s="1"/>
  <c r="S577" i="3" a="1"/>
  <c r="S577" i="3" s="1"/>
  <c r="R570" i="3" a="1"/>
  <c r="R570" i="3" s="1"/>
  <c r="T566" i="3" a="1"/>
  <c r="T566" i="3" s="1"/>
  <c r="R563" i="3" a="1"/>
  <c r="R563" i="3" s="1"/>
  <c r="T559" i="3" a="1"/>
  <c r="T559" i="3" s="1"/>
  <c r="S555" i="3" a="1"/>
  <c r="S555" i="3" s="1"/>
  <c r="S552" i="3" a="1"/>
  <c r="S552" i="3" s="1"/>
  <c r="T548" i="3" a="1"/>
  <c r="T548" i="3" s="1"/>
  <c r="T544" i="3" a="1"/>
  <c r="T544" i="3" s="1"/>
  <c r="S541" i="3" a="1"/>
  <c r="S541" i="3" s="1"/>
  <c r="T537" i="3" a="1"/>
  <c r="T537" i="3" s="1"/>
  <c r="S526" i="3" a="1"/>
  <c r="S526" i="3" s="1"/>
  <c r="R515" i="3" a="1"/>
  <c r="R515" i="3" s="1"/>
  <c r="T503" i="3" a="1"/>
  <c r="T503" i="3" s="1"/>
  <c r="R500" i="3" a="1"/>
  <c r="R500" i="3" s="1"/>
  <c r="R496" i="3" a="1"/>
  <c r="R496" i="3" s="1"/>
  <c r="T473" i="3" a="1"/>
  <c r="T473" i="3" s="1"/>
  <c r="T1111" i="3" a="1"/>
  <c r="T1111" i="3" s="1"/>
  <c r="R880" i="3" a="1"/>
  <c r="R880" i="3" s="1"/>
  <c r="R833" i="3" a="1"/>
  <c r="R833" i="3" s="1"/>
  <c r="T810" i="3" a="1"/>
  <c r="T810" i="3" s="1"/>
  <c r="T799" i="3" a="1"/>
  <c r="T799" i="3" s="1"/>
  <c r="S789" i="3" a="1"/>
  <c r="S789" i="3" s="1"/>
  <c r="R780" i="3" a="1"/>
  <c r="R780" i="3" s="1"/>
  <c r="T774" i="3" a="1"/>
  <c r="T774" i="3" s="1"/>
  <c r="R763" i="3" a="1"/>
  <c r="R763" i="3" s="1"/>
  <c r="T751" i="3" a="1"/>
  <c r="T751" i="3" s="1"/>
  <c r="R747" i="3" a="1"/>
  <c r="R747" i="3" s="1"/>
  <c r="T740" i="3" a="1"/>
  <c r="T740" i="3" s="1"/>
  <c r="T735" i="3" a="1"/>
  <c r="T735" i="3" s="1"/>
  <c r="T729" i="3" a="1"/>
  <c r="T729" i="3" s="1"/>
  <c r="S724" i="3" a="1"/>
  <c r="S724" i="3" s="1"/>
  <c r="S719" i="3" a="1"/>
  <c r="S719" i="3" s="1"/>
  <c r="R715" i="3" a="1"/>
  <c r="R715" i="3" s="1"/>
  <c r="R711" i="3" a="1"/>
  <c r="R711" i="3" s="1"/>
  <c r="R707" i="3" a="1"/>
  <c r="R707" i="3" s="1"/>
  <c r="R699" i="3" a="1"/>
  <c r="R699" i="3" s="1"/>
  <c r="S691" i="3" a="1"/>
  <c r="S691" i="3" s="1"/>
  <c r="S687" i="3" a="1"/>
  <c r="S687" i="3" s="1"/>
  <c r="R680" i="3" a="1"/>
  <c r="R680" i="3" s="1"/>
  <c r="R676" i="3" a="1"/>
  <c r="R676" i="3" s="1"/>
  <c r="S672" i="3" a="1"/>
  <c r="S672" i="3" s="1"/>
  <c r="T664" i="3" a="1"/>
  <c r="T664" i="3" s="1"/>
  <c r="S653" i="3" a="1"/>
  <c r="S653" i="3" s="1"/>
  <c r="R646" i="3" a="1"/>
  <c r="R646" i="3" s="1"/>
  <c r="S642" i="3" a="1"/>
  <c r="S642" i="3" s="1"/>
  <c r="T638" i="3" a="1"/>
  <c r="T638" i="3" s="1"/>
  <c r="T634" i="3" a="1"/>
  <c r="T634" i="3" s="1"/>
  <c r="T630" i="3" a="1"/>
  <c r="T630" i="3" s="1"/>
  <c r="R627" i="3" a="1"/>
  <c r="R627" i="3" s="1"/>
  <c r="R619" i="3" a="1"/>
  <c r="R619" i="3" s="1"/>
  <c r="R604" i="3" a="1"/>
  <c r="R604" i="3" s="1"/>
  <c r="S592" i="3" a="1"/>
  <c r="S592" i="3" s="1"/>
  <c r="S588" i="3" a="1"/>
  <c r="S588" i="3" s="1"/>
  <c r="S584" i="3" a="1"/>
  <c r="S584" i="3" s="1"/>
  <c r="S580" i="3" a="1"/>
  <c r="S580" i="3" s="1"/>
  <c r="R577" i="3" a="1"/>
  <c r="R577" i="3" s="1"/>
  <c r="R574" i="3" a="1"/>
  <c r="R574" i="3" s="1"/>
  <c r="T569" i="3" a="1"/>
  <c r="T569" i="3" s="1"/>
  <c r="T562" i="3" a="1"/>
  <c r="T562" i="3" s="1"/>
  <c r="S559" i="3" a="1"/>
  <c r="S559" i="3" s="1"/>
  <c r="S1079" i="3" a="1"/>
  <c r="S1079" i="3" s="1"/>
  <c r="S829" i="3" a="1"/>
  <c r="S829" i="3" s="1"/>
  <c r="S810" i="3" a="1"/>
  <c r="S810" i="3" s="1"/>
  <c r="S797" i="3" a="1"/>
  <c r="S797" i="3" s="1"/>
  <c r="T787" i="3" a="1"/>
  <c r="T787" i="3" s="1"/>
  <c r="S779" i="3" a="1"/>
  <c r="S779" i="3" s="1"/>
  <c r="T768" i="3" a="1"/>
  <c r="T768" i="3" s="1"/>
  <c r="T762" i="3" a="1"/>
  <c r="T762" i="3" s="1"/>
  <c r="T757" i="3" a="1"/>
  <c r="T757" i="3" s="1"/>
  <c r="S751" i="3" a="1"/>
  <c r="S751" i="3" s="1"/>
  <c r="R746" i="3" a="1"/>
  <c r="R746" i="3" s="1"/>
  <c r="S740" i="3" a="1"/>
  <c r="S740" i="3" s="1"/>
  <c r="R735" i="3" a="1"/>
  <c r="R735" i="3" s="1"/>
  <c r="S729" i="3" a="1"/>
  <c r="S729" i="3" s="1"/>
  <c r="T723" i="3" a="1"/>
  <c r="T723" i="3" s="1"/>
  <c r="R719" i="3" a="1"/>
  <c r="R719" i="3" s="1"/>
  <c r="T714" i="3" a="1"/>
  <c r="T714" i="3" s="1"/>
  <c r="T710" i="3" a="1"/>
  <c r="T710" i="3" s="1"/>
  <c r="T706" i="3" a="1"/>
  <c r="T706" i="3" s="1"/>
  <c r="T702" i="3" a="1"/>
  <c r="T702" i="3" s="1"/>
  <c r="T698" i="3" a="1"/>
  <c r="T698" i="3" s="1"/>
  <c r="R695" i="3" a="1"/>
  <c r="R695" i="3" s="1"/>
  <c r="T683" i="3" a="1"/>
  <c r="T683" i="3" s="1"/>
  <c r="T679" i="3" a="1"/>
  <c r="T679" i="3" s="1"/>
  <c r="R672" i="3" a="1"/>
  <c r="R672" i="3" s="1"/>
  <c r="S668" i="3" a="1"/>
  <c r="S668" i="3" s="1"/>
  <c r="T660" i="3" a="1"/>
  <c r="T660" i="3" s="1"/>
  <c r="R657" i="3" a="1"/>
  <c r="R657" i="3" s="1"/>
  <c r="R653" i="3" a="1"/>
  <c r="R653" i="3" s="1"/>
  <c r="S649" i="3" a="1"/>
  <c r="S649" i="3" s="1"/>
  <c r="R642" i="3" a="1"/>
  <c r="R642" i="3" s="1"/>
  <c r="S638" i="3" a="1"/>
  <c r="S638" i="3" s="1"/>
  <c r="S634" i="3" a="1"/>
  <c r="S634" i="3" s="1"/>
  <c r="S630" i="3" a="1"/>
  <c r="S630" i="3" s="1"/>
  <c r="R623" i="3" a="1"/>
  <c r="R623" i="3" s="1"/>
  <c r="S615" i="3" a="1"/>
  <c r="S615" i="3" s="1"/>
  <c r="S611" i="3" a="1"/>
  <c r="S611" i="3" s="1"/>
  <c r="S607" i="3" a="1"/>
  <c r="S607" i="3" s="1"/>
  <c r="T603" i="3" a="1"/>
  <c r="T603" i="3" s="1"/>
  <c r="R600" i="3" a="1"/>
  <c r="R600" i="3" s="1"/>
  <c r="R596" i="3" a="1"/>
  <c r="R596" i="3" s="1"/>
  <c r="R592" i="3" a="1"/>
  <c r="R592" i="3" s="1"/>
  <c r="R588" i="3" a="1"/>
  <c r="R588" i="3" s="1"/>
  <c r="R1052" i="3" a="1"/>
  <c r="R1052" i="3" s="1"/>
  <c r="T925" i="3" a="1"/>
  <c r="T925" i="3" s="1"/>
  <c r="S874" i="3" a="1"/>
  <c r="S874" i="3" s="1"/>
  <c r="R808" i="3" a="1"/>
  <c r="R808" i="3" s="1"/>
  <c r="S773" i="3" a="1"/>
  <c r="S773" i="3" s="1"/>
  <c r="S768" i="3" a="1"/>
  <c r="S768" i="3" s="1"/>
  <c r="R762" i="3" a="1"/>
  <c r="R762" i="3" s="1"/>
  <c r="S757" i="3" a="1"/>
  <c r="S757" i="3" s="1"/>
  <c r="R740" i="3" a="1"/>
  <c r="R740" i="3" s="1"/>
  <c r="R729" i="3" a="1"/>
  <c r="R729" i="3" s="1"/>
  <c r="T718" i="3" a="1"/>
  <c r="T718" i="3" s="1"/>
  <c r="S714" i="3" a="1"/>
  <c r="S714" i="3" s="1"/>
  <c r="S710" i="3" a="1"/>
  <c r="S710" i="3" s="1"/>
  <c r="S706" i="3" a="1"/>
  <c r="S706" i="3" s="1"/>
  <c r="S698" i="3" a="1"/>
  <c r="S698" i="3" s="1"/>
  <c r="T694" i="3" a="1"/>
  <c r="T694" i="3" s="1"/>
  <c r="R691" i="3" a="1"/>
  <c r="R691" i="3" s="1"/>
  <c r="R687" i="3" a="1"/>
  <c r="R687" i="3" s="1"/>
  <c r="S683" i="3" a="1"/>
  <c r="S683" i="3" s="1"/>
  <c r="S679" i="3" a="1"/>
  <c r="S679" i="3" s="1"/>
  <c r="T675" i="3" a="1"/>
  <c r="T675" i="3" s="1"/>
  <c r="T671" i="3" a="1"/>
  <c r="T671" i="3" s="1"/>
  <c r="R668" i="3" a="1"/>
  <c r="R668" i="3" s="1"/>
  <c r="S664" i="3" a="1"/>
  <c r="S664" i="3" s="1"/>
  <c r="S660" i="3" a="1"/>
  <c r="S660" i="3" s="1"/>
  <c r="T656" i="3" a="1"/>
  <c r="T656" i="3" s="1"/>
  <c r="R649" i="3" a="1"/>
  <c r="R649" i="3" s="1"/>
  <c r="T645" i="3" a="1"/>
  <c r="T645" i="3" s="1"/>
  <c r="T626" i="3" a="1"/>
  <c r="T626" i="3" s="1"/>
  <c r="T618" i="3" a="1"/>
  <c r="T618" i="3" s="1"/>
  <c r="R615" i="3" a="1"/>
  <c r="R615" i="3" s="1"/>
  <c r="R611" i="3" a="1"/>
  <c r="R611" i="3" s="1"/>
  <c r="R607" i="3" a="1"/>
  <c r="R607" i="3" s="1"/>
  <c r="S603" i="3" a="1"/>
  <c r="S603" i="3" s="1"/>
  <c r="T599" i="3" a="1"/>
  <c r="T599" i="3" s="1"/>
  <c r="T595" i="3" a="1"/>
  <c r="T595" i="3" s="1"/>
  <c r="T591" i="3" a="1"/>
  <c r="T591" i="3" s="1"/>
  <c r="T587" i="3" a="1"/>
  <c r="T587" i="3" s="1"/>
  <c r="R584" i="3" a="1"/>
  <c r="R584" i="3" s="1"/>
  <c r="R580" i="3" a="1"/>
  <c r="R580" i="3" s="1"/>
  <c r="R569" i="3" a="1"/>
  <c r="R569" i="3" s="1"/>
  <c r="R1029" i="3" a="1"/>
  <c r="R1029" i="3" s="1"/>
  <c r="T824" i="3" a="1"/>
  <c r="T824" i="3" s="1"/>
  <c r="S807" i="3" a="1"/>
  <c r="S807" i="3" s="1"/>
  <c r="S796" i="3" a="1"/>
  <c r="S796" i="3" s="1"/>
  <c r="S786" i="3" a="1"/>
  <c r="S786" i="3" s="1"/>
  <c r="R779" i="3" a="1"/>
  <c r="R779" i="3" s="1"/>
  <c r="R773" i="3" a="1"/>
  <c r="R773" i="3" s="1"/>
  <c r="R768" i="3" a="1"/>
  <c r="R768" i="3" s="1"/>
  <c r="T761" i="3" a="1"/>
  <c r="T761" i="3" s="1"/>
  <c r="S756" i="3" a="1"/>
  <c r="S756" i="3" s="1"/>
  <c r="R751" i="3" a="1"/>
  <c r="R751" i="3" s="1"/>
  <c r="S745" i="3" a="1"/>
  <c r="S745" i="3" s="1"/>
  <c r="R734" i="3" a="1"/>
  <c r="R734" i="3" s="1"/>
  <c r="T728" i="3" a="1"/>
  <c r="T728" i="3" s="1"/>
  <c r="S723" i="3" a="1"/>
  <c r="S723" i="3" s="1"/>
  <c r="R710" i="3" a="1"/>
  <c r="R710" i="3" s="1"/>
  <c r="R706" i="3" a="1"/>
  <c r="R706" i="3" s="1"/>
  <c r="S702" i="3" a="1"/>
  <c r="S702" i="3" s="1"/>
  <c r="R698" i="3" a="1"/>
  <c r="R698" i="3" s="1"/>
  <c r="S694" i="3" a="1"/>
  <c r="S694" i="3" s="1"/>
  <c r="T690" i="3" a="1"/>
  <c r="T690" i="3" s="1"/>
  <c r="T686" i="3" a="1"/>
  <c r="T686" i="3" s="1"/>
  <c r="R683" i="3" a="1"/>
  <c r="R683" i="3" s="1"/>
  <c r="R679" i="3" a="1"/>
  <c r="R679" i="3" s="1"/>
  <c r="S675" i="3" a="1"/>
  <c r="S675" i="3" s="1"/>
  <c r="T667" i="3" a="1"/>
  <c r="T667" i="3" s="1"/>
  <c r="R664" i="3" a="1"/>
  <c r="R664" i="3" s="1"/>
  <c r="S656" i="3" a="1"/>
  <c r="S656" i="3" s="1"/>
  <c r="T652" i="3" a="1"/>
  <c r="T652" i="3" s="1"/>
  <c r="S645" i="3" a="1"/>
  <c r="S645" i="3" s="1"/>
  <c r="T641" i="3" a="1"/>
  <c r="T641" i="3" s="1"/>
  <c r="R638" i="3" a="1"/>
  <c r="R638" i="3" s="1"/>
  <c r="R634" i="3" a="1"/>
  <c r="R634" i="3" s="1"/>
  <c r="R630" i="3" a="1"/>
  <c r="R630" i="3" s="1"/>
  <c r="S626" i="3" a="1"/>
  <c r="S626" i="3" s="1"/>
  <c r="T622" i="3" a="1"/>
  <c r="T622" i="3" s="1"/>
  <c r="S618" i="3" a="1"/>
  <c r="S618" i="3" s="1"/>
  <c r="T614" i="3" a="1"/>
  <c r="T614" i="3" s="1"/>
  <c r="T610" i="3" a="1"/>
  <c r="T610" i="3" s="1"/>
  <c r="S599" i="3" a="1"/>
  <c r="S599" i="3" s="1"/>
  <c r="T583" i="3" a="1"/>
  <c r="T583" i="3" s="1"/>
  <c r="S576" i="3" a="1"/>
  <c r="S576" i="3" s="1"/>
  <c r="R1017" i="3" a="1"/>
  <c r="R1017" i="3" s="1"/>
  <c r="T868" i="3" a="1"/>
  <c r="T868" i="3" s="1"/>
  <c r="T822" i="3" a="1"/>
  <c r="T822" i="3" s="1"/>
  <c r="T778" i="3" a="1"/>
  <c r="T778" i="3" s="1"/>
  <c r="S772" i="3" a="1"/>
  <c r="S772" i="3" s="1"/>
  <c r="T767" i="3" a="1"/>
  <c r="T767" i="3" s="1"/>
  <c r="T750" i="3" a="1"/>
  <c r="T750" i="3" s="1"/>
  <c r="T739" i="3" a="1"/>
  <c r="T739" i="3" s="1"/>
  <c r="T733" i="3" a="1"/>
  <c r="T733" i="3" s="1"/>
  <c r="R723" i="3" a="1"/>
  <c r="R723" i="3" s="1"/>
  <c r="S718" i="3" a="1"/>
  <c r="S718" i="3" s="1"/>
  <c r="R714" i="3" a="1"/>
  <c r="R714" i="3" s="1"/>
  <c r="T705" i="3" a="1"/>
  <c r="T705" i="3" s="1"/>
  <c r="R702" i="3" a="1"/>
  <c r="R702" i="3" s="1"/>
  <c r="S690" i="3" a="1"/>
  <c r="S690" i="3" s="1"/>
  <c r="S671" i="3" a="1"/>
  <c r="S671" i="3" s="1"/>
  <c r="S667" i="3" a="1"/>
  <c r="S667" i="3" s="1"/>
  <c r="T663" i="3" a="1"/>
  <c r="T663" i="3" s="1"/>
  <c r="R660" i="3" a="1"/>
  <c r="R660" i="3" s="1"/>
  <c r="T648" i="3" a="1"/>
  <c r="T648" i="3" s="1"/>
  <c r="R645" i="3" a="1"/>
  <c r="R645" i="3" s="1"/>
  <c r="T637" i="3" a="1"/>
  <c r="T637" i="3" s="1"/>
  <c r="T633" i="3" a="1"/>
  <c r="T633" i="3" s="1"/>
  <c r="R626" i="3" a="1"/>
  <c r="R626" i="3" s="1"/>
  <c r="S622" i="3" a="1"/>
  <c r="S622" i="3" s="1"/>
  <c r="S610" i="3" a="1"/>
  <c r="S610" i="3" s="1"/>
  <c r="T606" i="3" a="1"/>
  <c r="T606" i="3" s="1"/>
  <c r="R603" i="3" a="1"/>
  <c r="R603" i="3" s="1"/>
  <c r="R599" i="3" a="1"/>
  <c r="R599" i="3" s="1"/>
  <c r="S595" i="3" a="1"/>
  <c r="S595" i="3" s="1"/>
  <c r="S591" i="3" a="1"/>
  <c r="S591" i="3" s="1"/>
  <c r="S587" i="3" a="1"/>
  <c r="S587" i="3" s="1"/>
  <c r="S583" i="3" a="1"/>
  <c r="S583" i="3" s="1"/>
  <c r="T579" i="3" a="1"/>
  <c r="T579" i="3" s="1"/>
  <c r="R573" i="3" a="1"/>
  <c r="R573" i="3" s="1"/>
  <c r="T568" i="3" a="1"/>
  <c r="T568" i="3" s="1"/>
  <c r="T565" i="3" a="1"/>
  <c r="T565" i="3" s="1"/>
  <c r="T561" i="3" a="1"/>
  <c r="T561" i="3" s="1"/>
  <c r="S558" i="3" a="1"/>
  <c r="S558" i="3" s="1"/>
  <c r="R1006" i="3" a="1"/>
  <c r="R1006" i="3" s="1"/>
  <c r="S915" i="3" a="1"/>
  <c r="S915" i="3" s="1"/>
  <c r="S821" i="3" a="1"/>
  <c r="S821" i="3" s="1"/>
  <c r="R807" i="3" a="1"/>
  <c r="R807" i="3" s="1"/>
  <c r="R796" i="3" a="1"/>
  <c r="R796" i="3" s="1"/>
  <c r="R786" i="3" a="1"/>
  <c r="R786" i="3" s="1"/>
  <c r="R772" i="3" a="1"/>
  <c r="R772" i="3" s="1"/>
  <c r="T766" i="3" a="1"/>
  <c r="T766" i="3" s="1"/>
  <c r="S761" i="3" a="1"/>
  <c r="S761" i="3" s="1"/>
  <c r="T755" i="3" a="1"/>
  <c r="T755" i="3" s="1"/>
  <c r="S750" i="3" a="1"/>
  <c r="S750" i="3" s="1"/>
  <c r="S744" i="3" a="1"/>
  <c r="S744" i="3" s="1"/>
  <c r="T738" i="3" a="1"/>
  <c r="T738" i="3" s="1"/>
  <c r="S733" i="3" a="1"/>
  <c r="S733" i="3" s="1"/>
  <c r="S728" i="3" a="1"/>
  <c r="S728" i="3" s="1"/>
  <c r="R718" i="3" a="1"/>
  <c r="R718" i="3" s="1"/>
  <c r="T709" i="3" a="1"/>
  <c r="T709" i="3" s="1"/>
  <c r="T701" i="3" a="1"/>
  <c r="T701" i="3" s="1"/>
  <c r="T697" i="3" a="1"/>
  <c r="T697" i="3" s="1"/>
  <c r="R694" i="3" a="1"/>
  <c r="R694" i="3" s="1"/>
  <c r="R690" i="3" a="1"/>
  <c r="R690" i="3" s="1"/>
  <c r="S686" i="3" a="1"/>
  <c r="S686" i="3" s="1"/>
  <c r="T682" i="3" a="1"/>
  <c r="T682" i="3" s="1"/>
  <c r="T678" i="3" a="1"/>
  <c r="T678" i="3" s="1"/>
  <c r="R675" i="3" a="1"/>
  <c r="R675" i="3" s="1"/>
  <c r="S663" i="3" a="1"/>
  <c r="S663" i="3" s="1"/>
  <c r="R656" i="3" a="1"/>
  <c r="R656" i="3" s="1"/>
  <c r="S652" i="3" a="1"/>
  <c r="S652" i="3" s="1"/>
  <c r="T644" i="3" a="1"/>
  <c r="T644" i="3" s="1"/>
  <c r="S641" i="3" a="1"/>
  <c r="S641" i="3" s="1"/>
  <c r="S633" i="3" a="1"/>
  <c r="S633" i="3" s="1"/>
  <c r="T629" i="3" a="1"/>
  <c r="T629" i="3" s="1"/>
  <c r="R622" i="3" a="1"/>
  <c r="R622" i="3" s="1"/>
  <c r="R618" i="3" a="1"/>
  <c r="R618" i="3" s="1"/>
  <c r="S614" i="3" a="1"/>
  <c r="S614" i="3" s="1"/>
  <c r="S606" i="3" a="1"/>
  <c r="S606" i="3" s="1"/>
  <c r="T602" i="3" a="1"/>
  <c r="T602" i="3" s="1"/>
  <c r="R595" i="3" a="1"/>
  <c r="R595" i="3" s="1"/>
  <c r="R591" i="3" a="1"/>
  <c r="R591" i="3" s="1"/>
  <c r="R587" i="3" a="1"/>
  <c r="R587" i="3" s="1"/>
  <c r="R576" i="3" a="1"/>
  <c r="R576" i="3" s="1"/>
  <c r="T572" i="3" a="1"/>
  <c r="T572" i="3" s="1"/>
  <c r="S561" i="3" a="1"/>
  <c r="S561" i="3" s="1"/>
  <c r="R558" i="3" a="1"/>
  <c r="R558" i="3" s="1"/>
  <c r="S554" i="3" a="1"/>
  <c r="S554" i="3" s="1"/>
  <c r="S550" i="3" a="1"/>
  <c r="S550" i="3" s="1"/>
  <c r="S996" i="3" a="1"/>
  <c r="S996" i="3" s="1"/>
  <c r="T911" i="3" a="1"/>
  <c r="T911" i="3" s="1"/>
  <c r="R863" i="3" a="1"/>
  <c r="R863" i="3" s="1"/>
  <c r="S794" i="3" a="1"/>
  <c r="S794" i="3" s="1"/>
  <c r="S778" i="3" a="1"/>
  <c r="S778" i="3" s="1"/>
  <c r="R761" i="3" a="1"/>
  <c r="R761" i="3" s="1"/>
  <c r="T754" i="3" a="1"/>
  <c r="T754" i="3" s="1"/>
  <c r="R744" i="3" a="1"/>
  <c r="R744" i="3" s="1"/>
  <c r="S738" i="3" a="1"/>
  <c r="S738" i="3" s="1"/>
  <c r="R733" i="3" a="1"/>
  <c r="R733" i="3" s="1"/>
  <c r="T727" i="3" a="1"/>
  <c r="T727" i="3" s="1"/>
  <c r="S722" i="3" a="1"/>
  <c r="S722" i="3" s="1"/>
  <c r="T713" i="3" a="1"/>
  <c r="T713" i="3" s="1"/>
  <c r="S709" i="3" a="1"/>
  <c r="S709" i="3" s="1"/>
  <c r="S705" i="3" a="1"/>
  <c r="S705" i="3" s="1"/>
  <c r="S697" i="3" a="1"/>
  <c r="S697" i="3" s="1"/>
  <c r="T693" i="3" a="1"/>
  <c r="T693" i="3" s="1"/>
  <c r="R686" i="3" a="1"/>
  <c r="R686" i="3" s="1"/>
  <c r="S682" i="3" a="1"/>
  <c r="S682" i="3" s="1"/>
  <c r="T674" i="3" a="1"/>
  <c r="T674" i="3" s="1"/>
  <c r="R671" i="3" a="1"/>
  <c r="R671" i="3" s="1"/>
  <c r="R667" i="3" a="1"/>
  <c r="R667" i="3" s="1"/>
  <c r="R663" i="3" a="1"/>
  <c r="R663" i="3" s="1"/>
  <c r="T659" i="3" a="1"/>
  <c r="T659" i="3" s="1"/>
  <c r="T655" i="3" a="1"/>
  <c r="T655" i="3" s="1"/>
  <c r="R652" i="3" a="1"/>
  <c r="R652" i="3" s="1"/>
  <c r="S648" i="3" a="1"/>
  <c r="S648" i="3" s="1"/>
  <c r="S637" i="3" a="1"/>
  <c r="S637" i="3" s="1"/>
  <c r="S629" i="3" a="1"/>
  <c r="S629" i="3" s="1"/>
  <c r="T625" i="3" a="1"/>
  <c r="T625" i="3" s="1"/>
  <c r="T617" i="3" a="1"/>
  <c r="T617" i="3" s="1"/>
  <c r="R614" i="3" a="1"/>
  <c r="R614" i="3" s="1"/>
  <c r="R610" i="3" a="1"/>
  <c r="R610" i="3" s="1"/>
  <c r="S602" i="3" a="1"/>
  <c r="S602" i="3" s="1"/>
  <c r="T598" i="3" a="1"/>
  <c r="T598" i="3" s="1"/>
  <c r="T594" i="3" a="1"/>
  <c r="T594" i="3" s="1"/>
  <c r="T590" i="3" a="1"/>
  <c r="T590" i="3" s="1"/>
  <c r="T586" i="3" a="1"/>
  <c r="T586" i="3" s="1"/>
  <c r="R583" i="3" a="1"/>
  <c r="R583" i="3" s="1"/>
  <c r="S579" i="3" a="1"/>
  <c r="S579" i="3" s="1"/>
  <c r="T575" i="3" a="1"/>
  <c r="T575" i="3" s="1"/>
  <c r="S568" i="3" a="1"/>
  <c r="S568" i="3" s="1"/>
  <c r="S565" i="3" a="1"/>
  <c r="S565" i="3" s="1"/>
  <c r="S987" i="3" a="1"/>
  <c r="S987" i="3" s="1"/>
  <c r="R819" i="3" a="1"/>
  <c r="R819" i="3" s="1"/>
  <c r="R805" i="3" a="1"/>
  <c r="R805" i="3" s="1"/>
  <c r="S793" i="3" a="1"/>
  <c r="S793" i="3" s="1"/>
  <c r="R777" i="3" a="1"/>
  <c r="R777" i="3" s="1"/>
  <c r="T771" i="3" a="1"/>
  <c r="T771" i="3" s="1"/>
  <c r="R766" i="3" a="1"/>
  <c r="R766" i="3" s="1"/>
  <c r="T760" i="3" a="1"/>
  <c r="T760" i="3" s="1"/>
  <c r="R749" i="3" a="1"/>
  <c r="R749" i="3" s="1"/>
  <c r="R738" i="3" a="1"/>
  <c r="R738" i="3" s="1"/>
  <c r="R722" i="3" a="1"/>
  <c r="R722" i="3" s="1"/>
  <c r="T717" i="3" a="1"/>
  <c r="T717" i="3" s="1"/>
  <c r="S713" i="3" a="1"/>
  <c r="S713" i="3" s="1"/>
  <c r="R709" i="3" a="1"/>
  <c r="R709" i="3" s="1"/>
  <c r="R705" i="3" a="1"/>
  <c r="R705" i="3" s="1"/>
  <c r="S701" i="3" a="1"/>
  <c r="S701" i="3" s="1"/>
  <c r="S693" i="3" a="1"/>
  <c r="S693" i="3" s="1"/>
  <c r="T689" i="3" a="1"/>
  <c r="T689" i="3" s="1"/>
  <c r="R682" i="3" a="1"/>
  <c r="R682" i="3" s="1"/>
  <c r="S678" i="3" a="1"/>
  <c r="S678" i="3" s="1"/>
  <c r="S674" i="3" a="1"/>
  <c r="S674" i="3" s="1"/>
  <c r="T670" i="3" a="1"/>
  <c r="T670" i="3" s="1"/>
  <c r="S659" i="3" a="1"/>
  <c r="S659" i="3" s="1"/>
  <c r="S655" i="3" a="1"/>
  <c r="S655" i="3" s="1"/>
  <c r="T651" i="3" a="1"/>
  <c r="T651" i="3" s="1"/>
  <c r="R648" i="3" a="1"/>
  <c r="R648" i="3" s="1"/>
  <c r="S644" i="3" a="1"/>
  <c r="S644" i="3" s="1"/>
  <c r="R641" i="3" a="1"/>
  <c r="R641" i="3" s="1"/>
  <c r="R637" i="3" a="1"/>
  <c r="R637" i="3" s="1"/>
  <c r="R633" i="3" a="1"/>
  <c r="R633" i="3" s="1"/>
  <c r="R629" i="3" a="1"/>
  <c r="R629" i="3" s="1"/>
  <c r="S625" i="3" a="1"/>
  <c r="S625" i="3" s="1"/>
  <c r="T621" i="3" a="1"/>
  <c r="T621" i="3" s="1"/>
  <c r="T613" i="3" a="1"/>
  <c r="T613" i="3" s="1"/>
  <c r="R606" i="3" a="1"/>
  <c r="R606" i="3" s="1"/>
  <c r="R602" i="3" a="1"/>
  <c r="R602" i="3" s="1"/>
  <c r="S594" i="3" a="1"/>
  <c r="S594" i="3" s="1"/>
  <c r="S586" i="3" a="1"/>
  <c r="S586" i="3" s="1"/>
  <c r="T980" i="3" a="1"/>
  <c r="T980" i="3" s="1"/>
  <c r="S857" i="3" a="1"/>
  <c r="S857" i="3" s="1"/>
  <c r="R804" i="3" a="1"/>
  <c r="R804" i="3" s="1"/>
  <c r="R793" i="3" a="1"/>
  <c r="R793" i="3" s="1"/>
  <c r="R784" i="3" a="1"/>
  <c r="R784" i="3" s="1"/>
  <c r="T776" i="3" a="1"/>
  <c r="T776" i="3" s="1"/>
  <c r="S771" i="3" a="1"/>
  <c r="S771" i="3" s="1"/>
  <c r="S754" i="3" a="1"/>
  <c r="S754" i="3" s="1"/>
  <c r="T748" i="3" a="1"/>
  <c r="T748" i="3" s="1"/>
  <c r="T743" i="3" a="1"/>
  <c r="T743" i="3" s="1"/>
  <c r="T732" i="3" a="1"/>
  <c r="T732" i="3" s="1"/>
  <c r="R727" i="3" a="1"/>
  <c r="R727" i="3" s="1"/>
  <c r="T721" i="3" a="1"/>
  <c r="T721" i="3" s="1"/>
  <c r="S717" i="3" a="1"/>
  <c r="S717" i="3" s="1"/>
  <c r="R713" i="3" a="1"/>
  <c r="R713" i="3" s="1"/>
  <c r="T708" i="3" a="1"/>
  <c r="T708" i="3" s="1"/>
  <c r="T704" i="3" a="1"/>
  <c r="T704" i="3" s="1"/>
  <c r="R701" i="3" a="1"/>
  <c r="R701" i="3" s="1"/>
  <c r="R697" i="3" a="1"/>
  <c r="R697" i="3" s="1"/>
  <c r="R693" i="3" a="1"/>
  <c r="R693" i="3" s="1"/>
  <c r="T685" i="3" a="1"/>
  <c r="T685" i="3" s="1"/>
  <c r="T681" i="3" a="1"/>
  <c r="T681" i="3" s="1"/>
  <c r="S670" i="3" a="1"/>
  <c r="S670" i="3" s="1"/>
  <c r="T666" i="3" a="1"/>
  <c r="T666" i="3" s="1"/>
  <c r="T662" i="3" a="1"/>
  <c r="T662" i="3" s="1"/>
  <c r="R659" i="3" a="1"/>
  <c r="R659" i="3" s="1"/>
  <c r="T647" i="3" a="1"/>
  <c r="T647" i="3" s="1"/>
  <c r="R644" i="3" a="1"/>
  <c r="R644" i="3" s="1"/>
  <c r="T640" i="3" a="1"/>
  <c r="T640" i="3" s="1"/>
  <c r="T636" i="3" a="1"/>
  <c r="T636" i="3" s="1"/>
  <c r="T632" i="3" a="1"/>
  <c r="T632" i="3" s="1"/>
  <c r="R625" i="3" a="1"/>
  <c r="R625" i="3" s="1"/>
  <c r="S621" i="3" a="1"/>
  <c r="S621" i="3" s="1"/>
  <c r="S617" i="3" a="1"/>
  <c r="S617" i="3" s="1"/>
  <c r="S613" i="3" a="1"/>
  <c r="S613" i="3" s="1"/>
  <c r="T609" i="3" a="1"/>
  <c r="T609" i="3" s="1"/>
  <c r="S598" i="3" a="1"/>
  <c r="S598" i="3" s="1"/>
  <c r="R594" i="3" a="1"/>
  <c r="R594" i="3" s="1"/>
  <c r="S590" i="3" a="1"/>
  <c r="S590" i="3" s="1"/>
  <c r="S582" i="3" a="1"/>
  <c r="S582" i="3" s="1"/>
  <c r="R579" i="3" a="1"/>
  <c r="R579" i="3" s="1"/>
  <c r="S575" i="3" a="1"/>
  <c r="S575" i="3" s="1"/>
  <c r="R572" i="3" a="1"/>
  <c r="R572" i="3" s="1"/>
  <c r="R568" i="3" a="1"/>
  <c r="R568" i="3" s="1"/>
  <c r="T564" i="3" a="1"/>
  <c r="T564" i="3" s="1"/>
  <c r="S557" i="3" a="1"/>
  <c r="S557" i="3" s="1"/>
  <c r="T553" i="3" a="1"/>
  <c r="T553" i="3" s="1"/>
  <c r="T546" i="3" a="1"/>
  <c r="T546" i="3" s="1"/>
  <c r="T542" i="3" a="1"/>
  <c r="T542" i="3" s="1"/>
  <c r="R539" i="3" a="1"/>
  <c r="R539" i="3" s="1"/>
  <c r="T535" i="3" a="1"/>
  <c r="T535" i="3" s="1"/>
  <c r="R532" i="3" a="1"/>
  <c r="R532" i="3" s="1"/>
  <c r="R524" i="3" a="1"/>
  <c r="R524" i="3" s="1"/>
  <c r="S520" i="3" a="1"/>
  <c r="S520" i="3" s="1"/>
  <c r="R517" i="3" a="1"/>
  <c r="R517" i="3" s="1"/>
  <c r="T512" i="3" a="1"/>
  <c r="T512" i="3" s="1"/>
  <c r="S509" i="3" a="1"/>
  <c r="S509" i="3" s="1"/>
  <c r="S505" i="3" a="1"/>
  <c r="S505" i="3" s="1"/>
  <c r="T497" i="3" a="1"/>
  <c r="T497" i="3" s="1"/>
  <c r="S486" i="3" a="1"/>
  <c r="S486" i="3" s="1"/>
  <c r="S482" i="3" a="1"/>
  <c r="S482" i="3" s="1"/>
  <c r="R471" i="3" a="1"/>
  <c r="R471" i="3" s="1"/>
  <c r="T467" i="3" a="1"/>
  <c r="T467" i="3" s="1"/>
  <c r="S973" i="3" a="1"/>
  <c r="S973" i="3" s="1"/>
  <c r="S901" i="3" a="1"/>
  <c r="S901" i="3" s="1"/>
  <c r="S854" i="3" a="1"/>
  <c r="S854" i="3" s="1"/>
  <c r="T817" i="3" a="1"/>
  <c r="T817" i="3" s="1"/>
  <c r="T803" i="3" a="1"/>
  <c r="T803" i="3" s="1"/>
  <c r="T783" i="3" a="1"/>
  <c r="T783" i="3" s="1"/>
  <c r="S776" i="3" a="1"/>
  <c r="S776" i="3" s="1"/>
  <c r="R765" i="3" a="1"/>
  <c r="R765" i="3" s="1"/>
  <c r="R754" i="3" a="1"/>
  <c r="R754" i="3" s="1"/>
  <c r="S743" i="3" a="1"/>
  <c r="S743" i="3" s="1"/>
  <c r="S737" i="3" a="1"/>
  <c r="S737" i="3" s="1"/>
  <c r="S732" i="3" a="1"/>
  <c r="S732" i="3" s="1"/>
  <c r="S726" i="3" a="1"/>
  <c r="S726" i="3" s="1"/>
  <c r="S721" i="3" a="1"/>
  <c r="S721" i="3" s="1"/>
  <c r="R717" i="3" a="1"/>
  <c r="R717" i="3" s="1"/>
  <c r="S704" i="3" a="1"/>
  <c r="S704" i="3" s="1"/>
  <c r="S689" i="3" a="1"/>
  <c r="S689" i="3" s="1"/>
  <c r="R678" i="3" a="1"/>
  <c r="R678" i="3" s="1"/>
  <c r="R674" i="3" a="1"/>
  <c r="R674" i="3" s="1"/>
  <c r="S666" i="3" a="1"/>
  <c r="S666" i="3" s="1"/>
  <c r="S662" i="3" a="1"/>
  <c r="S662" i="3" s="1"/>
  <c r="R655" i="3" a="1"/>
  <c r="R655" i="3" s="1"/>
  <c r="S651" i="3" a="1"/>
  <c r="S651" i="3" s="1"/>
  <c r="S640" i="3" a="1"/>
  <c r="S640" i="3" s="1"/>
  <c r="S636" i="3" a="1"/>
  <c r="S636" i="3" s="1"/>
  <c r="T628" i="3" a="1"/>
  <c r="T628" i="3" s="1"/>
  <c r="T624" i="3" a="1"/>
  <c r="T624" i="3" s="1"/>
  <c r="R621" i="3" a="1"/>
  <c r="R621" i="3" s="1"/>
  <c r="R613" i="3" a="1"/>
  <c r="R613" i="3" s="1"/>
  <c r="S609" i="3" a="1"/>
  <c r="S609" i="3" s="1"/>
  <c r="T605" i="3" a="1"/>
  <c r="T605" i="3" s="1"/>
  <c r="T601" i="3" a="1"/>
  <c r="T601" i="3" s="1"/>
  <c r="R598" i="3" a="1"/>
  <c r="R598" i="3" s="1"/>
  <c r="T593" i="3" a="1"/>
  <c r="T593" i="3" s="1"/>
  <c r="R590" i="3" a="1"/>
  <c r="R590" i="3" s="1"/>
  <c r="R586" i="3" a="1"/>
  <c r="R586" i="3" s="1"/>
  <c r="R582" i="3" a="1"/>
  <c r="R582" i="3" s="1"/>
  <c r="T578" i="3" a="1"/>
  <c r="T578" i="3" s="1"/>
  <c r="T567" i="3" a="1"/>
  <c r="T567" i="3" s="1"/>
  <c r="S564" i="3" a="1"/>
  <c r="S564" i="3" s="1"/>
  <c r="T560" i="3" a="1"/>
  <c r="T560" i="3" s="1"/>
  <c r="R557" i="3" a="1"/>
  <c r="R557" i="3" s="1"/>
  <c r="T549" i="3" a="1"/>
  <c r="T549" i="3" s="1"/>
  <c r="S546" i="3" a="1"/>
  <c r="S546" i="3" s="1"/>
  <c r="S535" i="3" a="1"/>
  <c r="S535" i="3" s="1"/>
  <c r="T531" i="3" a="1"/>
  <c r="T531" i="3" s="1"/>
  <c r="S528" i="3" a="1"/>
  <c r="S528" i="3" s="1"/>
  <c r="R520" i="3" a="1"/>
  <c r="R520" i="3" s="1"/>
  <c r="T516" i="3" a="1"/>
  <c r="T516" i="3" s="1"/>
  <c r="R509" i="3" a="1"/>
  <c r="R509" i="3" s="1"/>
  <c r="S501" i="3" a="1"/>
  <c r="S501" i="3" s="1"/>
  <c r="T493" i="3" a="1"/>
  <c r="T493" i="3" s="1"/>
  <c r="R490" i="3" a="1"/>
  <c r="R490" i="3" s="1"/>
  <c r="R482" i="3" a="1"/>
  <c r="R482" i="3" s="1"/>
  <c r="T478" i="3" a="1"/>
  <c r="T478" i="3" s="1"/>
  <c r="T966" i="3" a="1"/>
  <c r="T966" i="3" s="1"/>
  <c r="T897" i="3" a="1"/>
  <c r="T897" i="3" s="1"/>
  <c r="S851" i="3" a="1"/>
  <c r="S851" i="3" s="1"/>
  <c r="S803" i="3" a="1"/>
  <c r="S803" i="3" s="1"/>
  <c r="T792" i="3" a="1"/>
  <c r="T792" i="3" s="1"/>
  <c r="R783" i="3" a="1"/>
  <c r="R783" i="3" s="1"/>
  <c r="T775" i="3" a="1"/>
  <c r="T775" i="3" s="1"/>
  <c r="R771" i="3" a="1"/>
  <c r="R771" i="3" s="1"/>
  <c r="R748" i="3" a="1"/>
  <c r="R748" i="3" s="1"/>
  <c r="R732" i="3" a="1"/>
  <c r="R732" i="3" s="1"/>
  <c r="R726" i="3" a="1"/>
  <c r="R726" i="3" s="1"/>
  <c r="T712" i="3" a="1"/>
  <c r="T712" i="3" s="1"/>
  <c r="S708" i="3" a="1"/>
  <c r="S708" i="3" s="1"/>
  <c r="T700" i="3" a="1"/>
  <c r="T700" i="3" s="1"/>
  <c r="T696" i="3" a="1"/>
  <c r="T696" i="3" s="1"/>
  <c r="T692" i="3" a="1"/>
  <c r="T692" i="3" s="1"/>
  <c r="R689" i="3" a="1"/>
  <c r="R689" i="3" s="1"/>
  <c r="S685" i="3" a="1"/>
  <c r="S685" i="3" s="1"/>
  <c r="S681" i="3" a="1"/>
  <c r="S681" i="3" s="1"/>
  <c r="T677" i="3" a="1"/>
  <c r="T677" i="3" s="1"/>
  <c r="T673" i="3" a="1"/>
  <c r="T673" i="3" s="1"/>
  <c r="R670" i="3" a="1"/>
  <c r="R670" i="3" s="1"/>
  <c r="R666" i="3" a="1"/>
  <c r="R666" i="3" s="1"/>
  <c r="R662" i="3" a="1"/>
  <c r="R662" i="3" s="1"/>
  <c r="T658" i="3" a="1"/>
  <c r="T658" i="3" s="1"/>
  <c r="T654" i="3" a="1"/>
  <c r="T654" i="3" s="1"/>
  <c r="R651" i="3" a="1"/>
  <c r="R651" i="3" s="1"/>
  <c r="S647" i="3" a="1"/>
  <c r="S647" i="3" s="1"/>
  <c r="T643" i="3" a="1"/>
  <c r="T643" i="3" s="1"/>
  <c r="R636" i="3" a="1"/>
  <c r="R636" i="3" s="1"/>
  <c r="S632" i="3" a="1"/>
  <c r="S632" i="3" s="1"/>
  <c r="T620" i="3" a="1"/>
  <c r="T620" i="3" s="1"/>
  <c r="R617" i="3" a="1"/>
  <c r="R617" i="3" s="1"/>
  <c r="T612" i="3" a="1"/>
  <c r="T612" i="3" s="1"/>
  <c r="R609" i="3" a="1"/>
  <c r="R609" i="3" s="1"/>
  <c r="S605" i="3" a="1"/>
  <c r="S605" i="3" s="1"/>
  <c r="S601" i="3" a="1"/>
  <c r="S601" i="3" s="1"/>
  <c r="T597" i="3" a="1"/>
  <c r="T597" i="3" s="1"/>
  <c r="S578" i="3" a="1"/>
  <c r="S578" i="3" s="1"/>
  <c r="R575" i="3" a="1"/>
  <c r="R575" i="3" s="1"/>
  <c r="T571" i="3" a="1"/>
  <c r="T571" i="3" s="1"/>
  <c r="T556" i="3" a="1"/>
  <c r="T556" i="3" s="1"/>
  <c r="S553" i="3" a="1"/>
  <c r="S553" i="3" s="1"/>
  <c r="S960" i="3" a="1"/>
  <c r="S960" i="3" s="1"/>
  <c r="S894" i="3" a="1"/>
  <c r="S894" i="3" s="1"/>
  <c r="S814" i="3" a="1"/>
  <c r="S814" i="3" s="1"/>
  <c r="R791" i="3" a="1"/>
  <c r="R791" i="3" s="1"/>
  <c r="T782" i="3" a="1"/>
  <c r="T782" i="3" s="1"/>
  <c r="T764" i="3" a="1"/>
  <c r="T764" i="3" s="1"/>
  <c r="R759" i="3" a="1"/>
  <c r="R759" i="3" s="1"/>
  <c r="T753" i="3" a="1"/>
  <c r="T753" i="3" s="1"/>
  <c r="S742" i="3" a="1"/>
  <c r="S742" i="3" s="1"/>
  <c r="R737" i="3" a="1"/>
  <c r="R737" i="3" s="1"/>
  <c r="R721" i="3" a="1"/>
  <c r="R721" i="3" s="1"/>
  <c r="T716" i="3" a="1"/>
  <c r="T716" i="3" s="1"/>
  <c r="S712" i="3" a="1"/>
  <c r="S712" i="3" s="1"/>
  <c r="R704" i="3" a="1"/>
  <c r="R704" i="3" s="1"/>
  <c r="S700" i="3" a="1"/>
  <c r="S700" i="3" s="1"/>
  <c r="S696" i="3" a="1"/>
  <c r="S696" i="3" s="1"/>
  <c r="S692" i="3" a="1"/>
  <c r="S692" i="3" s="1"/>
  <c r="T688" i="3" a="1"/>
  <c r="T688" i="3" s="1"/>
  <c r="R685" i="3" a="1"/>
  <c r="R685" i="3" s="1"/>
  <c r="R681" i="3" a="1"/>
  <c r="R681" i="3" s="1"/>
  <c r="S677" i="3" a="1"/>
  <c r="S677" i="3" s="1"/>
  <c r="S673" i="3" a="1"/>
  <c r="S673" i="3" s="1"/>
  <c r="T669" i="3" a="1"/>
  <c r="T669" i="3" s="1"/>
  <c r="S658" i="3" a="1"/>
  <c r="S658" i="3" s="1"/>
  <c r="T650" i="3" a="1"/>
  <c r="T650" i="3" s="1"/>
  <c r="S643" i="3" a="1"/>
  <c r="S643" i="3" s="1"/>
  <c r="R640" i="3" a="1"/>
  <c r="R640" i="3" s="1"/>
  <c r="R632" i="3" a="1"/>
  <c r="R632" i="3" s="1"/>
  <c r="S628" i="3" a="1"/>
  <c r="S628" i="3" s="1"/>
  <c r="S624" i="3" a="1"/>
  <c r="S624" i="3" s="1"/>
  <c r="S620" i="3" a="1"/>
  <c r="S620" i="3" s="1"/>
  <c r="T616" i="3" a="1"/>
  <c r="T616" i="3" s="1"/>
  <c r="R605" i="3" a="1"/>
  <c r="R605" i="3" s="1"/>
  <c r="S593" i="3" a="1"/>
  <c r="S593" i="3" s="1"/>
  <c r="T589" i="3" a="1"/>
  <c r="T589" i="3" s="1"/>
  <c r="T585" i="3" a="1"/>
  <c r="T585" i="3" s="1"/>
  <c r="T581" i="3" a="1"/>
  <c r="T581" i="3" s="1"/>
  <c r="R578" i="3" a="1"/>
  <c r="R578" i="3" s="1"/>
  <c r="S571" i="3" a="1"/>
  <c r="S571" i="3" s="1"/>
  <c r="S567" i="3" a="1"/>
  <c r="S567" i="3" s="1"/>
  <c r="R564" i="3" a="1"/>
  <c r="R564" i="3" s="1"/>
  <c r="T954" i="3" a="1"/>
  <c r="T954" i="3" s="1"/>
  <c r="S845" i="3" a="1"/>
  <c r="S845" i="3" s="1"/>
  <c r="R814" i="3" a="1"/>
  <c r="R814" i="3" s="1"/>
  <c r="S801" i="3" a="1"/>
  <c r="S801" i="3" s="1"/>
  <c r="T790" i="3" a="1"/>
  <c r="T790" i="3" s="1"/>
  <c r="S775" i="3" a="1"/>
  <c r="S775" i="3" s="1"/>
  <c r="T747" i="3" a="1"/>
  <c r="T747" i="3" s="1"/>
  <c r="R742" i="3" a="1"/>
  <c r="R742" i="3" s="1"/>
  <c r="T725" i="3" a="1"/>
  <c r="T725" i="3" s="1"/>
  <c r="T720" i="3" a="1"/>
  <c r="T720" i="3" s="1"/>
  <c r="S716" i="3" a="1"/>
  <c r="S716" i="3" s="1"/>
  <c r="R712" i="3" a="1"/>
  <c r="R712" i="3" s="1"/>
  <c r="R708" i="3" a="1"/>
  <c r="R708" i="3" s="1"/>
  <c r="T703" i="3" a="1"/>
  <c r="T703" i="3" s="1"/>
  <c r="R700" i="3" a="1"/>
  <c r="R700" i="3" s="1"/>
  <c r="R696" i="3" a="1"/>
  <c r="R696" i="3" s="1"/>
  <c r="T684" i="3" a="1"/>
  <c r="T684" i="3" s="1"/>
  <c r="R677" i="3" a="1"/>
  <c r="R677" i="3" s="1"/>
  <c r="R673" i="3" a="1"/>
  <c r="R673" i="3" s="1"/>
  <c r="T665" i="3" a="1"/>
  <c r="T665" i="3" s="1"/>
  <c r="T661" i="3" a="1"/>
  <c r="T661" i="3" s="1"/>
  <c r="S654" i="3" a="1"/>
  <c r="S654" i="3" s="1"/>
  <c r="S650" i="3" a="1"/>
  <c r="S650" i="3" s="1"/>
  <c r="R647" i="3" a="1"/>
  <c r="R647" i="3" s="1"/>
  <c r="T639" i="3" a="1"/>
  <c r="T639" i="3" s="1"/>
  <c r="T635" i="3" a="1"/>
  <c r="T635" i="3" s="1"/>
  <c r="T631" i="3" a="1"/>
  <c r="T631" i="3" s="1"/>
  <c r="R628" i="3" a="1"/>
  <c r="R628" i="3" s="1"/>
  <c r="S616" i="3" a="1"/>
  <c r="S616" i="3" s="1"/>
  <c r="S612" i="3" a="1"/>
  <c r="S612" i="3" s="1"/>
  <c r="T608" i="3" a="1"/>
  <c r="T608" i="3" s="1"/>
  <c r="T604" i="3" a="1"/>
  <c r="T604" i="3" s="1"/>
  <c r="R601" i="3" a="1"/>
  <c r="R601" i="3" s="1"/>
  <c r="S597" i="3" a="1"/>
  <c r="S597" i="3" s="1"/>
  <c r="S589" i="3" a="1"/>
  <c r="S589" i="3" s="1"/>
  <c r="S585" i="3" a="1"/>
  <c r="S585" i="3" s="1"/>
  <c r="T574" i="3" a="1"/>
  <c r="T574" i="3" s="1"/>
  <c r="R571" i="3" a="1"/>
  <c r="R571" i="3" s="1"/>
  <c r="T563" i="3" a="1"/>
  <c r="T563" i="3" s="1"/>
  <c r="R556" i="3" a="1"/>
  <c r="R556" i="3" s="1"/>
  <c r="R542" i="3" a="1"/>
  <c r="R542" i="3" s="1"/>
  <c r="S538" i="3" a="1"/>
  <c r="S538" i="3" s="1"/>
  <c r="T534" i="3" a="1"/>
  <c r="T534" i="3" s="1"/>
  <c r="S527" i="3" a="1"/>
  <c r="S527" i="3" s="1"/>
  <c r="S523" i="3" a="1"/>
  <c r="S523" i="3" s="1"/>
  <c r="S519" i="3" a="1"/>
  <c r="S519" i="3" s="1"/>
  <c r="R512" i="3" a="1"/>
  <c r="R512" i="3" s="1"/>
  <c r="R508" i="3" a="1"/>
  <c r="R508" i="3" s="1"/>
  <c r="R497" i="3" a="1"/>
  <c r="R497" i="3" s="1"/>
  <c r="R493" i="3" a="1"/>
  <c r="R493" i="3" s="1"/>
  <c r="R489" i="3" a="1"/>
  <c r="R489" i="3" s="1"/>
  <c r="T485" i="3" a="1"/>
  <c r="T485" i="3" s="1"/>
  <c r="S481" i="3" a="1"/>
  <c r="S481" i="3" s="1"/>
  <c r="T477" i="3" a="1"/>
  <c r="T477" i="3" s="1"/>
  <c r="T947" i="3" a="1"/>
  <c r="T947" i="3" s="1"/>
  <c r="S725" i="3" a="1"/>
  <c r="S725" i="3" s="1"/>
  <c r="T600" i="3" a="1"/>
  <c r="T600" i="3" s="1"/>
  <c r="S572" i="3" a="1"/>
  <c r="S572" i="3" s="1"/>
  <c r="R560" i="3" a="1"/>
  <c r="R560" i="3" s="1"/>
  <c r="S551" i="3" a="1"/>
  <c r="S551" i="3" s="1"/>
  <c r="R546" i="3" a="1"/>
  <c r="R546" i="3" s="1"/>
  <c r="T540" i="3" a="1"/>
  <c r="T540" i="3" s="1"/>
  <c r="S536" i="3" a="1"/>
  <c r="S536" i="3" s="1"/>
  <c r="R531" i="3" a="1"/>
  <c r="R531" i="3" s="1"/>
  <c r="T525" i="3" a="1"/>
  <c r="T525" i="3" s="1"/>
  <c r="S521" i="3" a="1"/>
  <c r="S521" i="3" s="1"/>
  <c r="R516" i="3" a="1"/>
  <c r="R516" i="3" s="1"/>
  <c r="R511" i="3" a="1"/>
  <c r="R511" i="3" s="1"/>
  <c r="R501" i="3" a="1"/>
  <c r="R501" i="3" s="1"/>
  <c r="T495" i="3" a="1"/>
  <c r="T495" i="3" s="1"/>
  <c r="R491" i="3" a="1"/>
  <c r="R491" i="3" s="1"/>
  <c r="T475" i="3" a="1"/>
  <c r="T475" i="3" s="1"/>
  <c r="S471" i="3" a="1"/>
  <c r="S471" i="3" s="1"/>
  <c r="S467" i="3" a="1"/>
  <c r="S467" i="3" s="1"/>
  <c r="S463" i="3" a="1"/>
  <c r="S463" i="3" s="1"/>
  <c r="T455" i="3" a="1"/>
  <c r="T455" i="3" s="1"/>
  <c r="R452" i="3" a="1"/>
  <c r="R452" i="3" s="1"/>
  <c r="S448" i="3" a="1"/>
  <c r="S448" i="3" s="1"/>
  <c r="S444" i="3" a="1"/>
  <c r="S444" i="3" s="1"/>
  <c r="S440" i="3" a="1"/>
  <c r="S440" i="3" s="1"/>
  <c r="R437" i="3" a="1"/>
  <c r="R437" i="3" s="1"/>
  <c r="R429" i="3" a="1"/>
  <c r="R429" i="3" s="1"/>
  <c r="T425" i="3" a="1"/>
  <c r="T425" i="3" s="1"/>
  <c r="T417" i="3" a="1"/>
  <c r="T417" i="3" s="1"/>
  <c r="T414" i="3" a="1"/>
  <c r="T414" i="3" s="1"/>
  <c r="T410" i="3" a="1"/>
  <c r="T410" i="3" s="1"/>
  <c r="S406" i="3" a="1"/>
  <c r="S406" i="3" s="1"/>
  <c r="T397" i="3" a="1"/>
  <c r="T397" i="3" s="1"/>
  <c r="T393" i="3" a="1"/>
  <c r="T393" i="3" s="1"/>
  <c r="S385" i="3" a="1"/>
  <c r="S385" i="3" s="1"/>
  <c r="R381" i="3" a="1"/>
  <c r="R381" i="3" s="1"/>
  <c r="R377" i="3" a="1"/>
  <c r="R377" i="3" s="1"/>
  <c r="S363" i="3" a="1"/>
  <c r="S363" i="3" s="1"/>
  <c r="T349" i="3" a="1"/>
  <c r="T349" i="3" s="1"/>
  <c r="T344" i="3" a="1"/>
  <c r="T344" i="3" s="1"/>
  <c r="R340" i="3" a="1"/>
  <c r="R340" i="3" s="1"/>
  <c r="R335" i="3" a="1"/>
  <c r="R335" i="3" s="1"/>
  <c r="T329" i="3" a="1"/>
  <c r="T329" i="3" s="1"/>
  <c r="S324" i="3" a="1"/>
  <c r="S324" i="3" s="1"/>
  <c r="R320" i="3" a="1"/>
  <c r="R320" i="3" s="1"/>
  <c r="S315" i="3" a="1"/>
  <c r="S315" i="3" s="1"/>
  <c r="T310" i="3" a="1"/>
  <c r="T310" i="3" s="1"/>
  <c r="T305" i="3" a="1"/>
  <c r="T305" i="3" s="1"/>
  <c r="S301" i="3" a="1"/>
  <c r="S301" i="3" s="1"/>
  <c r="R297" i="3" a="1"/>
  <c r="R297" i="3" s="1"/>
  <c r="S292" i="3" a="1"/>
  <c r="S292" i="3" s="1"/>
  <c r="S287" i="3" a="1"/>
  <c r="S287" i="3" s="1"/>
  <c r="T888" i="3" a="1"/>
  <c r="T888" i="3" s="1"/>
  <c r="S720" i="3" a="1"/>
  <c r="S720" i="3" s="1"/>
  <c r="R658" i="3" a="1"/>
  <c r="R658" i="3" s="1"/>
  <c r="R597" i="3" a="1"/>
  <c r="R597" i="3" s="1"/>
  <c r="T570" i="3" a="1"/>
  <c r="T570" i="3" s="1"/>
  <c r="R559" i="3" a="1"/>
  <c r="R559" i="3" s="1"/>
  <c r="R551" i="3" a="1"/>
  <c r="R551" i="3" s="1"/>
  <c r="T545" i="3" a="1"/>
  <c r="T545" i="3" s="1"/>
  <c r="S540" i="3" a="1"/>
  <c r="S540" i="3" s="1"/>
  <c r="R536" i="3" a="1"/>
  <c r="R536" i="3" s="1"/>
  <c r="T530" i="3" a="1"/>
  <c r="T530" i="3" s="1"/>
  <c r="S525" i="3" a="1"/>
  <c r="S525" i="3" s="1"/>
  <c r="R521" i="3" a="1"/>
  <c r="R521" i="3" s="1"/>
  <c r="T515" i="3" a="1"/>
  <c r="T515" i="3" s="1"/>
  <c r="R506" i="3" a="1"/>
  <c r="R506" i="3" s="1"/>
  <c r="T500" i="3" a="1"/>
  <c r="T500" i="3" s="1"/>
  <c r="T490" i="3" a="1"/>
  <c r="T490" i="3" s="1"/>
  <c r="S485" i="3" a="1"/>
  <c r="S485" i="3" s="1"/>
  <c r="S480" i="3" a="1"/>
  <c r="S480" i="3" s="1"/>
  <c r="T470" i="3" a="1"/>
  <c r="T470" i="3" s="1"/>
  <c r="R467" i="3" a="1"/>
  <c r="R467" i="3" s="1"/>
  <c r="R463" i="3" a="1"/>
  <c r="R463" i="3" s="1"/>
  <c r="R459" i="3" a="1"/>
  <c r="R459" i="3" s="1"/>
  <c r="S455" i="3" a="1"/>
  <c r="S455" i="3" s="1"/>
  <c r="T451" i="3" a="1"/>
  <c r="T451" i="3" s="1"/>
  <c r="R448" i="3" a="1"/>
  <c r="R448" i="3" s="1"/>
  <c r="R440" i="3" a="1"/>
  <c r="R440" i="3" s="1"/>
  <c r="T436" i="3" a="1"/>
  <c r="T436" i="3" s="1"/>
  <c r="T432" i="3" a="1"/>
  <c r="T432" i="3" s="1"/>
  <c r="T428" i="3" a="1"/>
  <c r="T428" i="3" s="1"/>
  <c r="S421" i="3" a="1"/>
  <c r="S421" i="3" s="1"/>
  <c r="S414" i="3" a="1"/>
  <c r="S414" i="3" s="1"/>
  <c r="R406" i="3" a="1"/>
  <c r="R406" i="3" s="1"/>
  <c r="T401" i="3" a="1"/>
  <c r="T401" i="3" s="1"/>
  <c r="S393" i="3" a="1"/>
  <c r="S393" i="3" s="1"/>
  <c r="S389" i="3" a="1"/>
  <c r="S389" i="3" s="1"/>
  <c r="R385" i="3" a="1"/>
  <c r="R385" i="3" s="1"/>
  <c r="T380" i="3" a="1"/>
  <c r="T380" i="3" s="1"/>
  <c r="T376" i="3" a="1"/>
  <c r="T376" i="3" s="1"/>
  <c r="S372" i="3" a="1"/>
  <c r="S372" i="3" s="1"/>
  <c r="R368" i="3" a="1"/>
  <c r="R368" i="3" s="1"/>
  <c r="R359" i="3" a="1"/>
  <c r="R359" i="3" s="1"/>
  <c r="R354" i="3" a="1"/>
  <c r="R354" i="3" s="1"/>
  <c r="S349" i="3" a="1"/>
  <c r="S349" i="3" s="1"/>
  <c r="S344" i="3" a="1"/>
  <c r="S344" i="3" s="1"/>
  <c r="T339" i="3" a="1"/>
  <c r="T339" i="3" s="1"/>
  <c r="T334" i="3" a="1"/>
  <c r="T334" i="3" s="1"/>
  <c r="S329" i="3" a="1"/>
  <c r="S329" i="3" s="1"/>
  <c r="R324" i="3" a="1"/>
  <c r="R324" i="3" s="1"/>
  <c r="T319" i="3" a="1"/>
  <c r="T319" i="3" s="1"/>
  <c r="R315" i="3" a="1"/>
  <c r="R315" i="3" s="1"/>
  <c r="S310" i="3" a="1"/>
  <c r="S310" i="3" s="1"/>
  <c r="T296" i="3" a="1"/>
  <c r="T296" i="3" s="1"/>
  <c r="R292" i="3" a="1"/>
  <c r="R292" i="3" s="1"/>
  <c r="R287" i="3" a="1"/>
  <c r="R287" i="3" s="1"/>
  <c r="R278" i="3" a="1"/>
  <c r="R278" i="3" s="1"/>
  <c r="T269" i="3" a="1"/>
  <c r="T269" i="3" s="1"/>
  <c r="S842" i="3" a="1"/>
  <c r="S842" i="3" s="1"/>
  <c r="T715" i="3" a="1"/>
  <c r="T715" i="3" s="1"/>
  <c r="R593" i="3" a="1"/>
  <c r="R593" i="3" s="1"/>
  <c r="S569" i="3" a="1"/>
  <c r="S569" i="3" s="1"/>
  <c r="T558" i="3" a="1"/>
  <c r="T558" i="3" s="1"/>
  <c r="T550" i="3" a="1"/>
  <c r="T550" i="3" s="1"/>
  <c r="S545" i="3" a="1"/>
  <c r="S545" i="3" s="1"/>
  <c r="S530" i="3" a="1"/>
  <c r="S530" i="3" s="1"/>
  <c r="T520" i="3" a="1"/>
  <c r="T520" i="3" s="1"/>
  <c r="S515" i="3" a="1"/>
  <c r="S515" i="3" s="1"/>
  <c r="T510" i="3" a="1"/>
  <c r="T510" i="3" s="1"/>
  <c r="T505" i="3" a="1"/>
  <c r="T505" i="3" s="1"/>
  <c r="S500" i="3" a="1"/>
  <c r="S500" i="3" s="1"/>
  <c r="S495" i="3" a="1"/>
  <c r="S495" i="3" s="1"/>
  <c r="S490" i="3" a="1"/>
  <c r="S490" i="3" s="1"/>
  <c r="R485" i="3" a="1"/>
  <c r="R485" i="3" s="1"/>
  <c r="S475" i="3" a="1"/>
  <c r="S475" i="3" s="1"/>
  <c r="S470" i="3" a="1"/>
  <c r="S470" i="3" s="1"/>
  <c r="T466" i="3" a="1"/>
  <c r="T466" i="3" s="1"/>
  <c r="T462" i="3" a="1"/>
  <c r="T462" i="3" s="1"/>
  <c r="R455" i="3" a="1"/>
  <c r="R455" i="3" s="1"/>
  <c r="S451" i="3" a="1"/>
  <c r="S451" i="3" s="1"/>
  <c r="R444" i="3" a="1"/>
  <c r="R444" i="3" s="1"/>
  <c r="S436" i="3" a="1"/>
  <c r="S436" i="3" s="1"/>
  <c r="S428" i="3" a="1"/>
  <c r="S428" i="3" s="1"/>
  <c r="S425" i="3" a="1"/>
  <c r="S425" i="3" s="1"/>
  <c r="S417" i="3" a="1"/>
  <c r="S417" i="3" s="1"/>
  <c r="R414" i="3" a="1"/>
  <c r="R414" i="3" s="1"/>
  <c r="S410" i="3" a="1"/>
  <c r="S410" i="3" s="1"/>
  <c r="T405" i="3" a="1"/>
  <c r="T405" i="3" s="1"/>
  <c r="S401" i="3" a="1"/>
  <c r="S401" i="3" s="1"/>
  <c r="S397" i="3" a="1"/>
  <c r="S397" i="3" s="1"/>
  <c r="R393" i="3" a="1"/>
  <c r="R393" i="3" s="1"/>
  <c r="R389" i="3" a="1"/>
  <c r="R389" i="3" s="1"/>
  <c r="T384" i="3" a="1"/>
  <c r="T384" i="3" s="1"/>
  <c r="S376" i="3" a="1"/>
  <c r="S376" i="3" s="1"/>
  <c r="R372" i="3" a="1"/>
  <c r="R372" i="3" s="1"/>
  <c r="T367" i="3" a="1"/>
  <c r="T367" i="3" s="1"/>
  <c r="R363" i="3" a="1"/>
  <c r="R363" i="3" s="1"/>
  <c r="T358" i="3" a="1"/>
  <c r="T358" i="3" s="1"/>
  <c r="T353" i="3" a="1"/>
  <c r="T353" i="3" s="1"/>
  <c r="R349" i="3" a="1"/>
  <c r="R349" i="3" s="1"/>
  <c r="R344" i="3" a="1"/>
  <c r="R344" i="3" s="1"/>
  <c r="S339" i="3" a="1"/>
  <c r="S339" i="3" s="1"/>
  <c r="S334" i="3" a="1"/>
  <c r="S334" i="3" s="1"/>
  <c r="R329" i="3" a="1"/>
  <c r="R329" i="3" s="1"/>
  <c r="T323" i="3" a="1"/>
  <c r="T323" i="3" s="1"/>
  <c r="T314" i="3" a="1"/>
  <c r="T314" i="3" s="1"/>
  <c r="R310" i="3" a="1"/>
  <c r="R310" i="3" s="1"/>
  <c r="S305" i="3" a="1"/>
  <c r="S305" i="3" s="1"/>
  <c r="R301" i="3" a="1"/>
  <c r="R301" i="3" s="1"/>
  <c r="S296" i="3" a="1"/>
  <c r="S296" i="3" s="1"/>
  <c r="T291" i="3" a="1"/>
  <c r="T291" i="3" s="1"/>
  <c r="T282" i="3" a="1"/>
  <c r="T282" i="3" s="1"/>
  <c r="T277" i="3" a="1"/>
  <c r="T277" i="3" s="1"/>
  <c r="T273" i="3" a="1"/>
  <c r="T273" i="3" s="1"/>
  <c r="T711" i="3" a="1"/>
  <c r="T711" i="3" s="1"/>
  <c r="R589" i="3" a="1"/>
  <c r="R589" i="3" s="1"/>
  <c r="S544" i="3" a="1"/>
  <c r="S544" i="3" s="1"/>
  <c r="R540" i="3" a="1"/>
  <c r="R540" i="3" s="1"/>
  <c r="R535" i="3" a="1"/>
  <c r="R535" i="3" s="1"/>
  <c r="R530" i="3" a="1"/>
  <c r="R530" i="3" s="1"/>
  <c r="R525" i="3" a="1"/>
  <c r="R525" i="3" s="1"/>
  <c r="T519" i="3" a="1"/>
  <c r="T519" i="3" s="1"/>
  <c r="T514" i="3" a="1"/>
  <c r="T514" i="3" s="1"/>
  <c r="S510" i="3" a="1"/>
  <c r="S510" i="3" s="1"/>
  <c r="R505" i="3" a="1"/>
  <c r="R505" i="3" s="1"/>
  <c r="T499" i="3" a="1"/>
  <c r="T499" i="3" s="1"/>
  <c r="R495" i="3" a="1"/>
  <c r="R495" i="3" s="1"/>
  <c r="T489" i="3" a="1"/>
  <c r="T489" i="3" s="1"/>
  <c r="T484" i="3" a="1"/>
  <c r="T484" i="3" s="1"/>
  <c r="R480" i="3" a="1"/>
  <c r="R480" i="3" s="1"/>
  <c r="R475" i="3" a="1"/>
  <c r="R475" i="3" s="1"/>
  <c r="S466" i="3" a="1"/>
  <c r="S466" i="3" s="1"/>
  <c r="T458" i="3" a="1"/>
  <c r="T458" i="3" s="1"/>
  <c r="T447" i="3" a="1"/>
  <c r="T447" i="3" s="1"/>
  <c r="T439" i="3" a="1"/>
  <c r="T439" i="3" s="1"/>
  <c r="S432" i="3" a="1"/>
  <c r="S432" i="3" s="1"/>
  <c r="R428" i="3" a="1"/>
  <c r="R428" i="3" s="1"/>
  <c r="R425" i="3" a="1"/>
  <c r="R425" i="3" s="1"/>
  <c r="R421" i="3" a="1"/>
  <c r="R421" i="3" s="1"/>
  <c r="R417" i="3" a="1"/>
  <c r="R417" i="3" s="1"/>
  <c r="T413" i="3" a="1"/>
  <c r="T413" i="3" s="1"/>
  <c r="R410" i="3" a="1"/>
  <c r="R410" i="3" s="1"/>
  <c r="R401" i="3" a="1"/>
  <c r="R401" i="3" s="1"/>
  <c r="R397" i="3" a="1"/>
  <c r="R397" i="3" s="1"/>
  <c r="T392" i="3" a="1"/>
  <c r="T392" i="3" s="1"/>
  <c r="T388" i="3" a="1"/>
  <c r="T388" i="3" s="1"/>
  <c r="S380" i="3" a="1"/>
  <c r="S380" i="3" s="1"/>
  <c r="T371" i="3" a="1"/>
  <c r="T371" i="3" s="1"/>
  <c r="S367" i="3" a="1"/>
  <c r="S367" i="3" s="1"/>
  <c r="T362" i="3" a="1"/>
  <c r="T362" i="3" s="1"/>
  <c r="S358" i="3" a="1"/>
  <c r="S358" i="3" s="1"/>
  <c r="S353" i="3" a="1"/>
  <c r="S353" i="3" s="1"/>
  <c r="T348" i="3" a="1"/>
  <c r="T348" i="3" s="1"/>
  <c r="R339" i="3" a="1"/>
  <c r="R339" i="3" s="1"/>
  <c r="R334" i="3" a="1"/>
  <c r="R334" i="3" s="1"/>
  <c r="T328" i="3" a="1"/>
  <c r="T328" i="3" s="1"/>
  <c r="S323" i="3" a="1"/>
  <c r="S323" i="3" s="1"/>
  <c r="S319" i="3" a="1"/>
  <c r="S319" i="3" s="1"/>
  <c r="T309" i="3" a="1"/>
  <c r="T309" i="3" s="1"/>
  <c r="R305" i="3" a="1"/>
  <c r="R305" i="3" s="1"/>
  <c r="T300" i="3" a="1"/>
  <c r="T300" i="3" s="1"/>
  <c r="R296" i="3" a="1"/>
  <c r="R296" i="3" s="1"/>
  <c r="S291" i="3" a="1"/>
  <c r="S291" i="3" s="1"/>
  <c r="T286" i="3" a="1"/>
  <c r="T286" i="3" s="1"/>
  <c r="S282" i="3" a="1"/>
  <c r="S282" i="3" s="1"/>
  <c r="S273" i="3" a="1"/>
  <c r="S273" i="3" s="1"/>
  <c r="R269" i="3" a="1"/>
  <c r="R269" i="3" s="1"/>
  <c r="T264" i="3" a="1"/>
  <c r="T264" i="3" s="1"/>
  <c r="R256" i="3" a="1"/>
  <c r="R256" i="3" s="1"/>
  <c r="S247" i="3" a="1"/>
  <c r="S247" i="3" s="1"/>
  <c r="R243" i="3" a="1"/>
  <c r="R243" i="3" s="1"/>
  <c r="S238" i="3" a="1"/>
  <c r="S238" i="3" s="1"/>
  <c r="S229" i="3" a="1"/>
  <c r="S229" i="3" s="1"/>
  <c r="R225" i="3" a="1"/>
  <c r="R225" i="3" s="1"/>
  <c r="S220" i="3" a="1"/>
  <c r="S220" i="3" s="1"/>
  <c r="S202" i="3" a="1"/>
  <c r="S202" i="3" s="1"/>
  <c r="T800" i="3" a="1"/>
  <c r="T800" i="3" s="1"/>
  <c r="T707" i="3" a="1"/>
  <c r="T707" i="3" s="1"/>
  <c r="R585" i="3" a="1"/>
  <c r="R585" i="3" s="1"/>
  <c r="T557" i="3" a="1"/>
  <c r="T557" i="3" s="1"/>
  <c r="R550" i="3" a="1"/>
  <c r="R550" i="3" s="1"/>
  <c r="T529" i="3" a="1"/>
  <c r="T529" i="3" s="1"/>
  <c r="T524" i="3" a="1"/>
  <c r="T524" i="3" s="1"/>
  <c r="S514" i="3" a="1"/>
  <c r="S514" i="3" s="1"/>
  <c r="T504" i="3" a="1"/>
  <c r="T504" i="3" s="1"/>
  <c r="T494" i="3" a="1"/>
  <c r="T494" i="3" s="1"/>
  <c r="S489" i="3" a="1"/>
  <c r="S489" i="3" s="1"/>
  <c r="S484" i="3" a="1"/>
  <c r="S484" i="3" s="1"/>
  <c r="T479" i="3" a="1"/>
  <c r="T479" i="3" s="1"/>
  <c r="R470" i="3" a="1"/>
  <c r="R470" i="3" s="1"/>
  <c r="R466" i="3" a="1"/>
  <c r="R466" i="3" s="1"/>
  <c r="S462" i="3" a="1"/>
  <c r="S462" i="3" s="1"/>
  <c r="T454" i="3" a="1"/>
  <c r="T454" i="3" s="1"/>
  <c r="R451" i="3" a="1"/>
  <c r="R451" i="3" s="1"/>
  <c r="T443" i="3" a="1"/>
  <c r="T443" i="3" s="1"/>
  <c r="S439" i="3" a="1"/>
  <c r="S439" i="3" s="1"/>
  <c r="R436" i="3" a="1"/>
  <c r="R436" i="3" s="1"/>
  <c r="T416" i="3" a="1"/>
  <c r="T416" i="3" s="1"/>
  <c r="T409" i="3" a="1"/>
  <c r="T409" i="3" s="1"/>
  <c r="S405" i="3" a="1"/>
  <c r="S405" i="3" s="1"/>
  <c r="T400" i="3" a="1"/>
  <c r="T400" i="3" s="1"/>
  <c r="S384" i="3" a="1"/>
  <c r="S384" i="3" s="1"/>
  <c r="R380" i="3" a="1"/>
  <c r="R380" i="3" s="1"/>
  <c r="R376" i="3" a="1"/>
  <c r="R376" i="3" s="1"/>
  <c r="S371" i="3" a="1"/>
  <c r="S371" i="3" s="1"/>
  <c r="R367" i="3" a="1"/>
  <c r="R367" i="3" s="1"/>
  <c r="S362" i="3" a="1"/>
  <c r="S362" i="3" s="1"/>
  <c r="R358" i="3" a="1"/>
  <c r="R358" i="3" s="1"/>
  <c r="R353" i="3" a="1"/>
  <c r="R353" i="3" s="1"/>
  <c r="S348" i="3" a="1"/>
  <c r="S348" i="3" s="1"/>
  <c r="T343" i="3" a="1"/>
  <c r="T343" i="3" s="1"/>
  <c r="T338" i="3" a="1"/>
  <c r="T338" i="3" s="1"/>
  <c r="T333" i="3" a="1"/>
  <c r="T333" i="3" s="1"/>
  <c r="S328" i="3" a="1"/>
  <c r="S328" i="3" s="1"/>
  <c r="R319" i="3" a="1"/>
  <c r="R319" i="3" s="1"/>
  <c r="S314" i="3" a="1"/>
  <c r="S314" i="3" s="1"/>
  <c r="S309" i="3" a="1"/>
  <c r="S309" i="3" s="1"/>
  <c r="T304" i="3" a="1"/>
  <c r="T304" i="3" s="1"/>
  <c r="S300" i="3" a="1"/>
  <c r="S300" i="3" s="1"/>
  <c r="R291" i="3" a="1"/>
  <c r="R291" i="3" s="1"/>
  <c r="S286" i="3" a="1"/>
  <c r="S286" i="3" s="1"/>
  <c r="S277" i="3" a="1"/>
  <c r="S277" i="3" s="1"/>
  <c r="R273" i="3" a="1"/>
  <c r="R273" i="3" s="1"/>
  <c r="T268" i="3" a="1"/>
  <c r="T268" i="3" s="1"/>
  <c r="S264" i="3" a="1"/>
  <c r="S264" i="3" s="1"/>
  <c r="R260" i="3" a="1"/>
  <c r="R260" i="3" s="1"/>
  <c r="T255" i="3" a="1"/>
  <c r="T255" i="3" s="1"/>
  <c r="S251" i="3" a="1"/>
  <c r="S251" i="3" s="1"/>
  <c r="R247" i="3" a="1"/>
  <c r="R247" i="3" s="1"/>
  <c r="T242" i="3" a="1"/>
  <c r="T242" i="3" s="1"/>
  <c r="R790" i="3" a="1"/>
  <c r="R790" i="3" s="1"/>
  <c r="R643" i="3" a="1"/>
  <c r="R643" i="3" s="1"/>
  <c r="R567" i="3" a="1"/>
  <c r="R567" i="3" s="1"/>
  <c r="S556" i="3" a="1"/>
  <c r="S556" i="3" s="1"/>
  <c r="R544" i="3" a="1"/>
  <c r="R544" i="3" s="1"/>
  <c r="T539" i="3" a="1"/>
  <c r="T539" i="3" s="1"/>
  <c r="S524" i="3" a="1"/>
  <c r="S524" i="3" s="1"/>
  <c r="R519" i="3" a="1"/>
  <c r="R519" i="3" s="1"/>
  <c r="R514" i="3" a="1"/>
  <c r="R514" i="3" s="1"/>
  <c r="R510" i="3" a="1"/>
  <c r="R510" i="3" s="1"/>
  <c r="S504" i="3" a="1"/>
  <c r="S504" i="3" s="1"/>
  <c r="S499" i="3" a="1"/>
  <c r="S499" i="3" s="1"/>
  <c r="S494" i="3" a="1"/>
  <c r="S494" i="3" s="1"/>
  <c r="T488" i="3" a="1"/>
  <c r="T488" i="3" s="1"/>
  <c r="R484" i="3" a="1"/>
  <c r="R484" i="3" s="1"/>
  <c r="S479" i="3" a="1"/>
  <c r="S479" i="3" s="1"/>
  <c r="T474" i="3" a="1"/>
  <c r="T474" i="3" s="1"/>
  <c r="T465" i="3" a="1"/>
  <c r="T465" i="3" s="1"/>
  <c r="R462" i="3" a="1"/>
  <c r="R462" i="3" s="1"/>
  <c r="S458" i="3" a="1"/>
  <c r="S458" i="3" s="1"/>
  <c r="T450" i="3" a="1"/>
  <c r="T450" i="3" s="1"/>
  <c r="S447" i="3" a="1"/>
  <c r="S447" i="3" s="1"/>
  <c r="R439" i="3" a="1"/>
  <c r="R439" i="3" s="1"/>
  <c r="T435" i="3" a="1"/>
  <c r="T435" i="3" s="1"/>
  <c r="R432" i="3" a="1"/>
  <c r="R432" i="3" s="1"/>
  <c r="T427" i="3" a="1"/>
  <c r="T427" i="3" s="1"/>
  <c r="T424" i="3" a="1"/>
  <c r="T424" i="3" s="1"/>
  <c r="T420" i="3" a="1"/>
  <c r="T420" i="3" s="1"/>
  <c r="S413" i="3" a="1"/>
  <c r="S413" i="3" s="1"/>
  <c r="R405" i="3" a="1"/>
  <c r="R405" i="3" s="1"/>
  <c r="T396" i="3" a="1"/>
  <c r="T396" i="3" s="1"/>
  <c r="S392" i="3" a="1"/>
  <c r="S392" i="3" s="1"/>
  <c r="S388" i="3" a="1"/>
  <c r="S388" i="3" s="1"/>
  <c r="R384" i="3" a="1"/>
  <c r="R384" i="3" s="1"/>
  <c r="T379" i="3" a="1"/>
  <c r="T379" i="3" s="1"/>
  <c r="T375" i="3" a="1"/>
  <c r="T375" i="3" s="1"/>
  <c r="T366" i="3" a="1"/>
  <c r="T366" i="3" s="1"/>
  <c r="T357" i="3" a="1"/>
  <c r="T357" i="3" s="1"/>
  <c r="T352" i="3" a="1"/>
  <c r="T352" i="3" s="1"/>
  <c r="R348" i="3" a="1"/>
  <c r="R348" i="3" s="1"/>
  <c r="S343" i="3" a="1"/>
  <c r="S343" i="3" s="1"/>
  <c r="S338" i="3" a="1"/>
  <c r="S338" i="3" s="1"/>
  <c r="S333" i="3" a="1"/>
  <c r="S333" i="3" s="1"/>
  <c r="R328" i="3" a="1"/>
  <c r="R328" i="3" s="1"/>
  <c r="R323" i="3" a="1"/>
  <c r="R323" i="3" s="1"/>
  <c r="T318" i="3" a="1"/>
  <c r="T318" i="3" s="1"/>
  <c r="R314" i="3" a="1"/>
  <c r="R314" i="3" s="1"/>
  <c r="R309" i="3" a="1"/>
  <c r="R309" i="3" s="1"/>
  <c r="S304" i="3" a="1"/>
  <c r="S304" i="3" s="1"/>
  <c r="R300" i="3" a="1"/>
  <c r="R300" i="3" s="1"/>
  <c r="T295" i="3" a="1"/>
  <c r="T295" i="3" s="1"/>
  <c r="T290" i="3" a="1"/>
  <c r="T290" i="3" s="1"/>
  <c r="R286" i="3" a="1"/>
  <c r="R286" i="3" s="1"/>
  <c r="S782" i="3" a="1"/>
  <c r="S782" i="3" s="1"/>
  <c r="S639" i="3" a="1"/>
  <c r="S639" i="3" s="1"/>
  <c r="T582" i="3" a="1"/>
  <c r="T582" i="3" s="1"/>
  <c r="S566" i="3" a="1"/>
  <c r="S566" i="3" s="1"/>
  <c r="T555" i="3" a="1"/>
  <c r="T555" i="3" s="1"/>
  <c r="S549" i="3" a="1"/>
  <c r="S549" i="3" s="1"/>
  <c r="S539" i="3" a="1"/>
  <c r="S539" i="3" s="1"/>
  <c r="S534" i="3" a="1"/>
  <c r="S534" i="3" s="1"/>
  <c r="S529" i="3" a="1"/>
  <c r="S529" i="3" s="1"/>
  <c r="T518" i="3" a="1"/>
  <c r="T518" i="3" s="1"/>
  <c r="T513" i="3" a="1"/>
  <c r="T513" i="3" s="1"/>
  <c r="T509" i="3" a="1"/>
  <c r="T509" i="3" s="1"/>
  <c r="R504" i="3" a="1"/>
  <c r="R504" i="3" s="1"/>
  <c r="R499" i="3" a="1"/>
  <c r="R499" i="3" s="1"/>
  <c r="R494" i="3" a="1"/>
  <c r="R494" i="3" s="1"/>
  <c r="S488" i="3" a="1"/>
  <c r="S488" i="3" s="1"/>
  <c r="T483" i="3" a="1"/>
  <c r="T483" i="3" s="1"/>
  <c r="R479" i="3" a="1"/>
  <c r="R479" i="3" s="1"/>
  <c r="T469" i="3" a="1"/>
  <c r="T469" i="3" s="1"/>
  <c r="S465" i="3" a="1"/>
  <c r="S465" i="3" s="1"/>
  <c r="S454" i="3" a="1"/>
  <c r="S454" i="3" s="1"/>
  <c r="R447" i="3" a="1"/>
  <c r="R447" i="3" s="1"/>
  <c r="S443" i="3" a="1"/>
  <c r="S443" i="3" s="1"/>
  <c r="S435" i="3" a="1"/>
  <c r="S435" i="3" s="1"/>
  <c r="S424" i="3" a="1"/>
  <c r="S424" i="3" s="1"/>
  <c r="S420" i="3" a="1"/>
  <c r="S420" i="3" s="1"/>
  <c r="S416" i="3" a="1"/>
  <c r="S416" i="3" s="1"/>
  <c r="R413" i="3" a="1"/>
  <c r="R413" i="3" s="1"/>
  <c r="S409" i="3" a="1"/>
  <c r="S409" i="3" s="1"/>
  <c r="T404" i="3" a="1"/>
  <c r="T404" i="3" s="1"/>
  <c r="S400" i="3" a="1"/>
  <c r="S400" i="3" s="1"/>
  <c r="S396" i="3" a="1"/>
  <c r="S396" i="3" s="1"/>
  <c r="R392" i="3" a="1"/>
  <c r="R392" i="3" s="1"/>
  <c r="R388" i="3" a="1"/>
  <c r="R388" i="3" s="1"/>
  <c r="T383" i="3" a="1"/>
  <c r="T383" i="3" s="1"/>
  <c r="S379" i="3" a="1"/>
  <c r="S379" i="3" s="1"/>
  <c r="R371" i="3" a="1"/>
  <c r="R371" i="3" s="1"/>
  <c r="S366" i="3" a="1"/>
  <c r="S366" i="3" s="1"/>
  <c r="R362" i="3" a="1"/>
  <c r="R362" i="3" s="1"/>
  <c r="S357" i="3" a="1"/>
  <c r="S357" i="3" s="1"/>
  <c r="S352" i="3" a="1"/>
  <c r="S352" i="3" s="1"/>
  <c r="T347" i="3" a="1"/>
  <c r="T347" i="3" s="1"/>
  <c r="R343" i="3" a="1"/>
  <c r="R343" i="3" s="1"/>
  <c r="R338" i="3" a="1"/>
  <c r="R338" i="3" s="1"/>
  <c r="R333" i="3" a="1"/>
  <c r="R333" i="3" s="1"/>
  <c r="T327" i="3" a="1"/>
  <c r="T327" i="3" s="1"/>
  <c r="T322" i="3" a="1"/>
  <c r="T322" i="3" s="1"/>
  <c r="S318" i="3" a="1"/>
  <c r="S318" i="3" s="1"/>
  <c r="T313" i="3" a="1"/>
  <c r="T313" i="3" s="1"/>
  <c r="T308" i="3" a="1"/>
  <c r="T308" i="3" s="1"/>
  <c r="T299" i="3" a="1"/>
  <c r="T299" i="3" s="1"/>
  <c r="S295" i="3" a="1"/>
  <c r="S295" i="3" s="1"/>
  <c r="S290" i="3" a="1"/>
  <c r="S290" i="3" s="1"/>
  <c r="T285" i="3" a="1"/>
  <c r="T285" i="3" s="1"/>
  <c r="T281" i="3" a="1"/>
  <c r="T281" i="3" s="1"/>
  <c r="T276" i="3" a="1"/>
  <c r="T276" i="3" s="1"/>
  <c r="T695" i="3" a="1"/>
  <c r="T695" i="3" s="1"/>
  <c r="S581" i="3" a="1"/>
  <c r="S581" i="3" s="1"/>
  <c r="R549" i="3" a="1"/>
  <c r="R549" i="3" s="1"/>
  <c r="T543" i="3" a="1"/>
  <c r="T543" i="3" s="1"/>
  <c r="T538" i="3" a="1"/>
  <c r="T538" i="3" s="1"/>
  <c r="R534" i="3" a="1"/>
  <c r="R534" i="3" s="1"/>
  <c r="T523" i="3" a="1"/>
  <c r="T523" i="3" s="1"/>
  <c r="S518" i="3" a="1"/>
  <c r="S518" i="3" s="1"/>
  <c r="S513" i="3" a="1"/>
  <c r="S513" i="3" s="1"/>
  <c r="T508" i="3" a="1"/>
  <c r="T508" i="3" s="1"/>
  <c r="S503" i="3" a="1"/>
  <c r="S503" i="3" s="1"/>
  <c r="S493" i="3" a="1"/>
  <c r="S493" i="3" s="1"/>
  <c r="R488" i="3" a="1"/>
  <c r="R488" i="3" s="1"/>
  <c r="S483" i="3" a="1"/>
  <c r="S483" i="3" s="1"/>
  <c r="S478" i="3" a="1"/>
  <c r="S478" i="3" s="1"/>
  <c r="S474" i="3" a="1"/>
  <c r="S474" i="3" s="1"/>
  <c r="S469" i="3" a="1"/>
  <c r="S469" i="3" s="1"/>
  <c r="R465" i="3" a="1"/>
  <c r="R465" i="3" s="1"/>
  <c r="T461" i="3" a="1"/>
  <c r="T461" i="3" s="1"/>
  <c r="R458" i="3" a="1"/>
  <c r="R458" i="3" s="1"/>
  <c r="R454" i="3" a="1"/>
  <c r="R454" i="3" s="1"/>
  <c r="S450" i="3" a="1"/>
  <c r="S450" i="3" s="1"/>
  <c r="T446" i="3" a="1"/>
  <c r="T446" i="3" s="1"/>
  <c r="T438" i="3" a="1"/>
  <c r="T438" i="3" s="1"/>
  <c r="R435" i="3" a="1"/>
  <c r="R435" i="3" s="1"/>
  <c r="T431" i="3" a="1"/>
  <c r="T431" i="3" s="1"/>
  <c r="S427" i="3" a="1"/>
  <c r="S427" i="3" s="1"/>
  <c r="R424" i="3" a="1"/>
  <c r="R424" i="3" s="1"/>
  <c r="R420" i="3" a="1"/>
  <c r="R420" i="3" s="1"/>
  <c r="R409" i="3" a="1"/>
  <c r="R409" i="3" s="1"/>
  <c r="S404" i="3" a="1"/>
  <c r="S404" i="3" s="1"/>
  <c r="R400" i="3" a="1"/>
  <c r="R400" i="3" s="1"/>
  <c r="R396" i="3" a="1"/>
  <c r="R396" i="3" s="1"/>
  <c r="T391" i="3" a="1"/>
  <c r="T391" i="3" s="1"/>
  <c r="T387" i="3" a="1"/>
  <c r="T387" i="3" s="1"/>
  <c r="S375" i="3" a="1"/>
  <c r="S375" i="3" s="1"/>
  <c r="T370" i="3" a="1"/>
  <c r="T370" i="3" s="1"/>
  <c r="R366" i="3" a="1"/>
  <c r="R366" i="3" s="1"/>
  <c r="T361" i="3" a="1"/>
  <c r="T361" i="3" s="1"/>
  <c r="R357" i="3" a="1"/>
  <c r="R357" i="3" s="1"/>
  <c r="R352" i="3" a="1"/>
  <c r="R352" i="3" s="1"/>
  <c r="S347" i="3" a="1"/>
  <c r="S347" i="3" s="1"/>
  <c r="T342" i="3" a="1"/>
  <c r="T342" i="3" s="1"/>
  <c r="T332" i="3" a="1"/>
  <c r="T332" i="3" s="1"/>
  <c r="S327" i="3" a="1"/>
  <c r="S327" i="3" s="1"/>
  <c r="S322" i="3" a="1"/>
  <c r="S322" i="3" s="1"/>
  <c r="R318" i="3" a="1"/>
  <c r="R318" i="3" s="1"/>
  <c r="S313" i="3" a="1"/>
  <c r="S313" i="3" s="1"/>
  <c r="S308" i="3" a="1"/>
  <c r="S308" i="3" s="1"/>
  <c r="R304" i="3" a="1"/>
  <c r="R304" i="3" s="1"/>
  <c r="S299" i="3" a="1"/>
  <c r="S299" i="3" s="1"/>
  <c r="R295" i="3" a="1"/>
  <c r="R295" i="3" s="1"/>
  <c r="S285" i="3" a="1"/>
  <c r="S285" i="3" s="1"/>
  <c r="S281" i="3" a="1"/>
  <c r="S281" i="3" s="1"/>
  <c r="S276" i="3" a="1"/>
  <c r="S276" i="3" s="1"/>
  <c r="R272" i="3" a="1"/>
  <c r="R272" i="3" s="1"/>
  <c r="T267" i="3" a="1"/>
  <c r="T267" i="3" s="1"/>
  <c r="T769" i="3" a="1"/>
  <c r="T769" i="3" s="1"/>
  <c r="R692" i="3" a="1"/>
  <c r="R692" i="3" s="1"/>
  <c r="R566" i="3" a="1"/>
  <c r="R566" i="3" s="1"/>
  <c r="R555" i="3" a="1"/>
  <c r="R555" i="3" s="1"/>
  <c r="S548" i="3" a="1"/>
  <c r="S548" i="3" s="1"/>
  <c r="T533" i="3" a="1"/>
  <c r="T533" i="3" s="1"/>
  <c r="R529" i="3" a="1"/>
  <c r="R529" i="3" s="1"/>
  <c r="S508" i="3" a="1"/>
  <c r="S508" i="3" s="1"/>
  <c r="R503" i="3" a="1"/>
  <c r="R503" i="3" s="1"/>
  <c r="T498" i="3" a="1"/>
  <c r="T498" i="3" s="1"/>
  <c r="T487" i="3" a="1"/>
  <c r="T487" i="3" s="1"/>
  <c r="R483" i="3" a="1"/>
  <c r="R483" i="3" s="1"/>
  <c r="R478" i="3" a="1"/>
  <c r="R478" i="3" s="1"/>
  <c r="R474" i="3" a="1"/>
  <c r="R474" i="3" s="1"/>
  <c r="T464" i="3" a="1"/>
  <c r="T464" i="3" s="1"/>
  <c r="S461" i="3" a="1"/>
  <c r="S461" i="3" s="1"/>
  <c r="T457" i="3" a="1"/>
  <c r="T457" i="3" s="1"/>
  <c r="T453" i="3" a="1"/>
  <c r="T453" i="3" s="1"/>
  <c r="R450" i="3" a="1"/>
  <c r="R450" i="3" s="1"/>
  <c r="S446" i="3" a="1"/>
  <c r="S446" i="3" s="1"/>
  <c r="R443" i="3" a="1"/>
  <c r="R443" i="3" s="1"/>
  <c r="T434" i="3" a="1"/>
  <c r="T434" i="3" s="1"/>
  <c r="S431" i="3" a="1"/>
  <c r="S431" i="3" s="1"/>
  <c r="T423" i="3" a="1"/>
  <c r="T423" i="3" s="1"/>
  <c r="R416" i="3" a="1"/>
  <c r="R416" i="3" s="1"/>
  <c r="T412" i="3" a="1"/>
  <c r="T412" i="3" s="1"/>
  <c r="T408" i="3" a="1"/>
  <c r="T408" i="3" s="1"/>
  <c r="R404" i="3" a="1"/>
  <c r="R404" i="3" s="1"/>
  <c r="T395" i="3" a="1"/>
  <c r="T395" i="3" s="1"/>
  <c r="S387" i="3" a="1"/>
  <c r="S387" i="3" s="1"/>
  <c r="S383" i="3" a="1"/>
  <c r="S383" i="3" s="1"/>
  <c r="R379" i="3" a="1"/>
  <c r="R379" i="3" s="1"/>
  <c r="R375" i="3" a="1"/>
  <c r="R375" i="3" s="1"/>
  <c r="S370" i="3" a="1"/>
  <c r="S370" i="3" s="1"/>
  <c r="T365" i="3" a="1"/>
  <c r="T365" i="3" s="1"/>
  <c r="S361" i="3" a="1"/>
  <c r="S361" i="3" s="1"/>
  <c r="T356" i="3" a="1"/>
  <c r="T356" i="3" s="1"/>
  <c r="T351" i="3" a="1"/>
  <c r="T351" i="3" s="1"/>
  <c r="R347" i="3" a="1"/>
  <c r="R347" i="3" s="1"/>
  <c r="S342" i="3" a="1"/>
  <c r="S342" i="3" s="1"/>
  <c r="T337" i="3" a="1"/>
  <c r="T337" i="3" s="1"/>
  <c r="S332" i="3" a="1"/>
  <c r="S332" i="3" s="1"/>
  <c r="R327" i="3" a="1"/>
  <c r="R327" i="3" s="1"/>
  <c r="R322" i="3" a="1"/>
  <c r="R322" i="3" s="1"/>
  <c r="T317" i="3" a="1"/>
  <c r="T317" i="3" s="1"/>
  <c r="R313" i="3" a="1"/>
  <c r="R313" i="3" s="1"/>
  <c r="R308" i="3" a="1"/>
  <c r="R308" i="3" s="1"/>
  <c r="T303" i="3" a="1"/>
  <c r="T303" i="3" s="1"/>
  <c r="T294" i="3" a="1"/>
  <c r="T294" i="3" s="1"/>
  <c r="R290" i="3" a="1"/>
  <c r="R290" i="3" s="1"/>
  <c r="R281" i="3" a="1"/>
  <c r="R281" i="3" s="1"/>
  <c r="R276" i="3" a="1"/>
  <c r="R276" i="3" s="1"/>
  <c r="S267" i="3" a="1"/>
  <c r="S267" i="3" s="1"/>
  <c r="R259" i="3" a="1"/>
  <c r="R259" i="3" s="1"/>
  <c r="T254" i="3" a="1"/>
  <c r="T254" i="3" s="1"/>
  <c r="S764" i="3" a="1"/>
  <c r="S764" i="3" s="1"/>
  <c r="S688" i="3" a="1"/>
  <c r="S688" i="3" s="1"/>
  <c r="T627" i="3" a="1"/>
  <c r="T627" i="3" s="1"/>
  <c r="R565" i="3" a="1"/>
  <c r="R565" i="3" s="1"/>
  <c r="S543" i="3" a="1"/>
  <c r="S543" i="3" s="1"/>
  <c r="S533" i="3" a="1"/>
  <c r="S533" i="3" s="1"/>
  <c r="R518" i="3" a="1"/>
  <c r="R518" i="3" s="1"/>
  <c r="R513" i="3" a="1"/>
  <c r="R513" i="3" s="1"/>
  <c r="T507" i="3" a="1"/>
  <c r="T507" i="3" s="1"/>
  <c r="S498" i="3" a="1"/>
  <c r="S498" i="3" s="1"/>
  <c r="T492" i="3" a="1"/>
  <c r="T492" i="3" s="1"/>
  <c r="T482" i="3" a="1"/>
  <c r="T482" i="3" s="1"/>
  <c r="S477" i="3" a="1"/>
  <c r="S477" i="3" s="1"/>
  <c r="S473" i="3" a="1"/>
  <c r="S473" i="3" s="1"/>
  <c r="R469" i="3" a="1"/>
  <c r="R469" i="3" s="1"/>
  <c r="R461" i="3" a="1"/>
  <c r="R461" i="3" s="1"/>
  <c r="S457" i="3" a="1"/>
  <c r="S457" i="3" s="1"/>
  <c r="T449" i="3" a="1"/>
  <c r="T449" i="3" s="1"/>
  <c r="R446" i="3" a="1"/>
  <c r="R446" i="3" s="1"/>
  <c r="T442" i="3" a="1"/>
  <c r="T442" i="3" s="1"/>
  <c r="S438" i="3" a="1"/>
  <c r="S438" i="3" s="1"/>
  <c r="S434" i="3" a="1"/>
  <c r="S434" i="3" s="1"/>
  <c r="R431" i="3" a="1"/>
  <c r="R431" i="3" s="1"/>
  <c r="R427" i="3" a="1"/>
  <c r="R427" i="3" s="1"/>
  <c r="S423" i="3" a="1"/>
  <c r="S423" i="3" s="1"/>
  <c r="T419" i="3" a="1"/>
  <c r="T419" i="3" s="1"/>
  <c r="S412" i="3" a="1"/>
  <c r="S412" i="3" s="1"/>
  <c r="S408" i="3" a="1"/>
  <c r="S408" i="3" s="1"/>
  <c r="T403" i="3" a="1"/>
  <c r="T403" i="3" s="1"/>
  <c r="T399" i="3" a="1"/>
  <c r="T399" i="3" s="1"/>
  <c r="S758" i="3" a="1"/>
  <c r="S758" i="3" s="1"/>
  <c r="S684" i="3" a="1"/>
  <c r="S684" i="3" s="1"/>
  <c r="R624" i="3" a="1"/>
  <c r="R624" i="3" s="1"/>
  <c r="T577" i="3" a="1"/>
  <c r="T577" i="3" s="1"/>
  <c r="S563" i="3" a="1"/>
  <c r="S563" i="3" s="1"/>
  <c r="T554" i="3" a="1"/>
  <c r="T554" i="3" s="1"/>
  <c r="R548" i="3" a="1"/>
  <c r="R548" i="3" s="1"/>
  <c r="R543" i="3" a="1"/>
  <c r="R543" i="3" s="1"/>
  <c r="R538" i="3" a="1"/>
  <c r="R538" i="3" s="1"/>
  <c r="T528" i="3" a="1"/>
  <c r="T528" i="3" s="1"/>
  <c r="R523" i="3" a="1"/>
  <c r="R523" i="3" s="1"/>
  <c r="S507" i="3" a="1"/>
  <c r="S507" i="3" s="1"/>
  <c r="T502" i="3" a="1"/>
  <c r="T502" i="3" s="1"/>
  <c r="R498" i="3" a="1"/>
  <c r="R498" i="3" s="1"/>
  <c r="S492" i="3" a="1"/>
  <c r="S492" i="3" s="1"/>
  <c r="S487" i="3" a="1"/>
  <c r="S487" i="3" s="1"/>
  <c r="R477" i="3" a="1"/>
  <c r="R477" i="3" s="1"/>
  <c r="S464" i="3" a="1"/>
  <c r="S464" i="3" s="1"/>
  <c r="T460" i="3" a="1"/>
  <c r="T460" i="3" s="1"/>
  <c r="R457" i="3" a="1"/>
  <c r="R457" i="3" s="1"/>
  <c r="S453" i="3" a="1"/>
  <c r="S453" i="3" s="1"/>
  <c r="T445" i="3" a="1"/>
  <c r="T445" i="3" s="1"/>
  <c r="S442" i="3" a="1"/>
  <c r="S442" i="3" s="1"/>
  <c r="T430" i="3" a="1"/>
  <c r="T430" i="3" s="1"/>
  <c r="R423" i="3" a="1"/>
  <c r="R423" i="3" s="1"/>
  <c r="T415" i="3" a="1"/>
  <c r="T415" i="3" s="1"/>
  <c r="S403" i="3" a="1"/>
  <c r="S403" i="3" s="1"/>
  <c r="S399" i="3" a="1"/>
  <c r="S399" i="3" s="1"/>
  <c r="R395" i="3" a="1"/>
  <c r="R395" i="3" s="1"/>
  <c r="R391" i="3" a="1"/>
  <c r="R391" i="3" s="1"/>
  <c r="T386" i="3" a="1"/>
  <c r="T386" i="3" s="1"/>
  <c r="T382" i="3" a="1"/>
  <c r="T382" i="3" s="1"/>
  <c r="S374" i="3" a="1"/>
  <c r="S374" i="3" s="1"/>
  <c r="T369" i="3" a="1"/>
  <c r="T369" i="3" s="1"/>
  <c r="T360" i="3" a="1"/>
  <c r="T360" i="3" s="1"/>
  <c r="R356" i="3" a="1"/>
  <c r="R356" i="3" s="1"/>
  <c r="T346" i="3" a="1"/>
  <c r="T346" i="3" s="1"/>
  <c r="T341" i="3" a="1"/>
  <c r="T341" i="3" s="1"/>
  <c r="R337" i="3" a="1"/>
  <c r="R337" i="3" s="1"/>
  <c r="T331" i="3" a="1"/>
  <c r="T331" i="3" s="1"/>
  <c r="S326" i="3" a="1"/>
  <c r="S326" i="3" s="1"/>
  <c r="S321" i="3" a="1"/>
  <c r="S321" i="3" s="1"/>
  <c r="S317" i="3" a="1"/>
  <c r="S317" i="3" s="1"/>
  <c r="S312" i="3" a="1"/>
  <c r="S312" i="3" s="1"/>
  <c r="S307" i="3" a="1"/>
  <c r="S307" i="3" s="1"/>
  <c r="R303" i="3" a="1"/>
  <c r="R303" i="3" s="1"/>
  <c r="T298" i="3" a="1"/>
  <c r="T298" i="3" s="1"/>
  <c r="R294" i="3" a="1"/>
  <c r="R294" i="3" s="1"/>
  <c r="S289" i="3" a="1"/>
  <c r="S289" i="3" s="1"/>
  <c r="T284" i="3" a="1"/>
  <c r="T284" i="3" s="1"/>
  <c r="S280" i="3" a="1"/>
  <c r="S280" i="3" s="1"/>
  <c r="S275" i="3" a="1"/>
  <c r="S275" i="3" s="1"/>
  <c r="S271" i="3" a="1"/>
  <c r="S271" i="3" s="1"/>
  <c r="T262" i="3" a="1"/>
  <c r="T262" i="3" s="1"/>
  <c r="T258" i="3" a="1"/>
  <c r="T258" i="3" s="1"/>
  <c r="S245" i="3" a="1"/>
  <c r="S245" i="3" s="1"/>
  <c r="T236" i="3" a="1"/>
  <c r="T236" i="3" s="1"/>
  <c r="R232" i="3" a="1"/>
  <c r="R232" i="3" s="1"/>
  <c r="R223" i="3" a="1"/>
  <c r="R223" i="3" s="1"/>
  <c r="S218" i="3" a="1"/>
  <c r="S218" i="3" s="1"/>
  <c r="R214" i="3" a="1"/>
  <c r="R214" i="3" s="1"/>
  <c r="S209" i="3" a="1"/>
  <c r="S209" i="3" s="1"/>
  <c r="T680" i="3" a="1"/>
  <c r="T680" i="3" s="1"/>
  <c r="R620" i="3" a="1"/>
  <c r="R620" i="3" s="1"/>
  <c r="T576" i="3" a="1"/>
  <c r="T576" i="3" s="1"/>
  <c r="S562" i="3" a="1"/>
  <c r="S562" i="3" s="1"/>
  <c r="R554" i="3" a="1"/>
  <c r="R554" i="3" s="1"/>
  <c r="S542" i="3" a="1"/>
  <c r="S542" i="3" s="1"/>
  <c r="S537" i="3" a="1"/>
  <c r="S537" i="3" s="1"/>
  <c r="R533" i="3" a="1"/>
  <c r="R533" i="3" s="1"/>
  <c r="R528" i="3" a="1"/>
  <c r="R528" i="3" s="1"/>
  <c r="T522" i="3" a="1"/>
  <c r="T522" i="3" s="1"/>
  <c r="T517" i="3" a="1"/>
  <c r="T517" i="3" s="1"/>
  <c r="S512" i="3" a="1"/>
  <c r="S512" i="3" s="1"/>
  <c r="R507" i="3" a="1"/>
  <c r="R507" i="3" s="1"/>
  <c r="S502" i="3" a="1"/>
  <c r="S502" i="3" s="1"/>
  <c r="S497" i="3" a="1"/>
  <c r="S497" i="3" s="1"/>
  <c r="R492" i="3" a="1"/>
  <c r="R492" i="3" s="1"/>
  <c r="R487" i="3" a="1"/>
  <c r="R487" i="3" s="1"/>
  <c r="T481" i="3" a="1"/>
  <c r="T481" i="3" s="1"/>
  <c r="T476" i="3" a="1"/>
  <c r="T476" i="3" s="1"/>
  <c r="R473" i="3" a="1"/>
  <c r="R473" i="3" s="1"/>
  <c r="T468" i="3" a="1"/>
  <c r="T468" i="3" s="1"/>
  <c r="S460" i="3" a="1"/>
  <c r="S460" i="3" s="1"/>
  <c r="S449" i="3" a="1"/>
  <c r="S449" i="3" s="1"/>
  <c r="R442" i="3" a="1"/>
  <c r="R442" i="3" s="1"/>
  <c r="R438" i="3" a="1"/>
  <c r="R438" i="3" s="1"/>
  <c r="R434" i="3" a="1"/>
  <c r="R434" i="3" s="1"/>
  <c r="T426" i="3" a="1"/>
  <c r="T426" i="3" s="1"/>
  <c r="T422" i="3" a="1"/>
  <c r="T422" i="3" s="1"/>
  <c r="S419" i="3" a="1"/>
  <c r="S419" i="3" s="1"/>
  <c r="R412" i="3" a="1"/>
  <c r="R412" i="3" s="1"/>
  <c r="R408" i="3" a="1"/>
  <c r="R408" i="3" s="1"/>
  <c r="R403" i="3" a="1"/>
  <c r="R403" i="3" s="1"/>
  <c r="R399" i="3" a="1"/>
  <c r="R399" i="3" s="1"/>
  <c r="T394" i="3" a="1"/>
  <c r="T394" i="3" s="1"/>
  <c r="S382" i="3" a="1"/>
  <c r="S382" i="3" s="1"/>
  <c r="S378" i="3" a="1"/>
  <c r="S378" i="3" s="1"/>
  <c r="R374" i="3" a="1"/>
  <c r="R374" i="3" s="1"/>
  <c r="R365" i="3" a="1"/>
  <c r="R365" i="3" s="1"/>
  <c r="S360" i="3" a="1"/>
  <c r="S360" i="3" s="1"/>
  <c r="T355" i="3" a="1"/>
  <c r="T355" i="3" s="1"/>
  <c r="R351" i="3" a="1"/>
  <c r="R351" i="3" s="1"/>
  <c r="S346" i="3" a="1"/>
  <c r="S346" i="3" s="1"/>
  <c r="S341" i="3" a="1"/>
  <c r="S341" i="3" s="1"/>
  <c r="T336" i="3" a="1"/>
  <c r="T336" i="3" s="1"/>
  <c r="S331" i="3" a="1"/>
  <c r="S331" i="3" s="1"/>
  <c r="R326" i="3" a="1"/>
  <c r="R326" i="3" s="1"/>
  <c r="R321" i="3" a="1"/>
  <c r="R321" i="3" s="1"/>
  <c r="R317" i="3" a="1"/>
  <c r="R317" i="3" s="1"/>
  <c r="R312" i="3" a="1"/>
  <c r="R312" i="3" s="1"/>
  <c r="T302" i="3" a="1"/>
  <c r="T302" i="3" s="1"/>
  <c r="S298" i="3" a="1"/>
  <c r="S298" i="3" s="1"/>
  <c r="T293" i="3" a="1"/>
  <c r="T293" i="3" s="1"/>
  <c r="R289" i="3" a="1"/>
  <c r="R289" i="3" s="1"/>
  <c r="S284" i="3" a="1"/>
  <c r="S284" i="3" s="1"/>
  <c r="R280" i="3" a="1"/>
  <c r="R280" i="3" s="1"/>
  <c r="R275" i="3" a="1"/>
  <c r="R275" i="3" s="1"/>
  <c r="R271" i="3" a="1"/>
  <c r="R271" i="3" s="1"/>
  <c r="T266" i="3" a="1"/>
  <c r="T266" i="3" s="1"/>
  <c r="R553" i="3" a="1"/>
  <c r="R553" i="3" s="1"/>
  <c r="T547" i="3" a="1"/>
  <c r="T547" i="3" s="1"/>
  <c r="R537" i="3" a="1"/>
  <c r="R537" i="3" s="1"/>
  <c r="T527" i="3" a="1"/>
  <c r="T527" i="3" s="1"/>
  <c r="S522" i="3" a="1"/>
  <c r="S522" i="3" s="1"/>
  <c r="R502" i="3" a="1"/>
  <c r="R502" i="3" s="1"/>
  <c r="S476" i="3" a="1"/>
  <c r="S476" i="3" s="1"/>
  <c r="T472" i="3" a="1"/>
  <c r="T472" i="3" s="1"/>
  <c r="S468" i="3" a="1"/>
  <c r="S468" i="3" s="1"/>
  <c r="R464" i="3" a="1"/>
  <c r="R464" i="3" s="1"/>
  <c r="T456" i="3" a="1"/>
  <c r="T456" i="3" s="1"/>
  <c r="R453" i="3" a="1"/>
  <c r="R453" i="3" s="1"/>
  <c r="S445" i="3" a="1"/>
  <c r="S445" i="3" s="1"/>
  <c r="T441" i="3" a="1"/>
  <c r="T441" i="3" s="1"/>
  <c r="T433" i="3" a="1"/>
  <c r="T433" i="3" s="1"/>
  <c r="S430" i="3" a="1"/>
  <c r="S430" i="3" s="1"/>
  <c r="S422" i="3" a="1"/>
  <c r="S422" i="3" s="1"/>
  <c r="R419" i="3" a="1"/>
  <c r="R419" i="3" s="1"/>
  <c r="S415" i="3" a="1"/>
  <c r="S415" i="3" s="1"/>
  <c r="T411" i="3" a="1"/>
  <c r="T411" i="3" s="1"/>
  <c r="T407" i="3" a="1"/>
  <c r="T407" i="3" s="1"/>
  <c r="T390" i="3" a="1"/>
  <c r="T390" i="3" s="1"/>
  <c r="R612" i="3" a="1"/>
  <c r="R612" i="3" s="1"/>
  <c r="R562" i="3" a="1"/>
  <c r="R562" i="3" s="1"/>
  <c r="T552" i="3" a="1"/>
  <c r="T552" i="3" s="1"/>
  <c r="S547" i="3" a="1"/>
  <c r="S547" i="3" s="1"/>
  <c r="T541" i="3" a="1"/>
  <c r="T541" i="3" s="1"/>
  <c r="T532" i="3" a="1"/>
  <c r="T532" i="3" s="1"/>
  <c r="R527" i="3" a="1"/>
  <c r="R527" i="3" s="1"/>
  <c r="R522" i="3" a="1"/>
  <c r="R522" i="3" s="1"/>
  <c r="S517" i="3" a="1"/>
  <c r="S517" i="3" s="1"/>
  <c r="T506" i="3" a="1"/>
  <c r="T506" i="3" s="1"/>
  <c r="T496" i="3" a="1"/>
  <c r="T496" i="3" s="1"/>
  <c r="T491" i="3" a="1"/>
  <c r="T491" i="3" s="1"/>
  <c r="T486" i="3" a="1"/>
  <c r="T486" i="3" s="1"/>
  <c r="S472" i="3" a="1"/>
  <c r="S472" i="3" s="1"/>
  <c r="R460" i="3" a="1"/>
  <c r="R460" i="3" s="1"/>
  <c r="S456" i="3" a="1"/>
  <c r="S456" i="3" s="1"/>
  <c r="R449" i="3" a="1"/>
  <c r="R449" i="3" s="1"/>
  <c r="R445" i="3" a="1"/>
  <c r="R445" i="3" s="1"/>
  <c r="S441" i="3" a="1"/>
  <c r="S441" i="3" s="1"/>
  <c r="T437" i="3" a="1"/>
  <c r="T437" i="3" s="1"/>
  <c r="S433" i="3" a="1"/>
  <c r="S433" i="3" s="1"/>
  <c r="R430" i="3" a="1"/>
  <c r="R430" i="3" s="1"/>
  <c r="S426" i="3" a="1"/>
  <c r="S426" i="3" s="1"/>
  <c r="R422" i="3" a="1"/>
  <c r="R422" i="3" s="1"/>
  <c r="T418" i="3" a="1"/>
  <c r="T418" i="3" s="1"/>
  <c r="S411" i="3" a="1"/>
  <c r="S411" i="3" s="1"/>
  <c r="S407" i="3" a="1"/>
  <c r="S407" i="3" s="1"/>
  <c r="T402" i="3" a="1"/>
  <c r="T402" i="3" s="1"/>
  <c r="T398" i="3" a="1"/>
  <c r="T398" i="3" s="1"/>
  <c r="S394" i="3" a="1"/>
  <c r="S394" i="3" s="1"/>
  <c r="S390" i="3" a="1"/>
  <c r="S390" i="3" s="1"/>
  <c r="R386" i="3" a="1"/>
  <c r="R386" i="3" s="1"/>
  <c r="T381" i="3" a="1"/>
  <c r="T381" i="3" s="1"/>
  <c r="T377" i="3" a="1"/>
  <c r="T377" i="3" s="1"/>
  <c r="S373" i="3" a="1"/>
  <c r="S373" i="3" s="1"/>
  <c r="R369" i="3" a="1"/>
  <c r="R369" i="3" s="1"/>
  <c r="S364" i="3" a="1"/>
  <c r="S364" i="3" s="1"/>
  <c r="R360" i="3" a="1"/>
  <c r="R360" i="3" s="1"/>
  <c r="R355" i="3" a="1"/>
  <c r="R355" i="3" s="1"/>
  <c r="S350" i="3" a="1"/>
  <c r="S350" i="3" s="1"/>
  <c r="T345" i="3" a="1"/>
  <c r="T345" i="3" s="1"/>
  <c r="R336" i="3" a="1"/>
  <c r="R336" i="3" s="1"/>
  <c r="T330" i="3" a="1"/>
  <c r="T330" i="3" s="1"/>
  <c r="S325" i="3" a="1"/>
  <c r="S325" i="3" s="1"/>
  <c r="S316" i="3" a="1"/>
  <c r="S316" i="3" s="1"/>
  <c r="S311" i="3" a="1"/>
  <c r="S311" i="3" s="1"/>
  <c r="T306" i="3" a="1"/>
  <c r="T306" i="3" s="1"/>
  <c r="R302" i="3" a="1"/>
  <c r="R302" i="3" s="1"/>
  <c r="R298" i="3" a="1"/>
  <c r="R298" i="3" s="1"/>
  <c r="R293" i="3" a="1"/>
  <c r="R293" i="3" s="1"/>
  <c r="S288" i="3" a="1"/>
  <c r="S288" i="3" s="1"/>
  <c r="R284" i="3" a="1"/>
  <c r="R284" i="3" s="1"/>
  <c r="S279" i="3" a="1"/>
  <c r="S279" i="3" s="1"/>
  <c r="T274" i="3" a="1"/>
  <c r="T274" i="3" s="1"/>
  <c r="T270" i="3" a="1"/>
  <c r="T270" i="3" s="1"/>
  <c r="R266" i="3" a="1"/>
  <c r="R266" i="3" s="1"/>
  <c r="R262" i="3" a="1"/>
  <c r="R262" i="3" s="1"/>
  <c r="T257" i="3" a="1"/>
  <c r="T257" i="3" s="1"/>
  <c r="S253" i="3" a="1"/>
  <c r="S253" i="3" s="1"/>
  <c r="R240" i="3" a="1"/>
  <c r="R240" i="3" s="1"/>
  <c r="T235" i="3" a="1"/>
  <c r="T235" i="3" s="1"/>
  <c r="R231" i="3" a="1"/>
  <c r="R231" i="3" s="1"/>
  <c r="R213" i="3" a="1"/>
  <c r="R213" i="3" s="1"/>
  <c r="T208" i="3" a="1"/>
  <c r="T208" i="3" s="1"/>
  <c r="S204" i="3" a="1"/>
  <c r="S204" i="3" s="1"/>
  <c r="S199" i="3" a="1"/>
  <c r="S199" i="3" s="1"/>
  <c r="T736" i="3" a="1"/>
  <c r="T736" i="3" s="1"/>
  <c r="S669" i="3" a="1"/>
  <c r="S669" i="3" s="1"/>
  <c r="S608" i="3" a="1"/>
  <c r="S608" i="3" s="1"/>
  <c r="T573" i="3" a="1"/>
  <c r="T573" i="3" s="1"/>
  <c r="R561" i="3" a="1"/>
  <c r="R561" i="3" s="1"/>
  <c r="R552" i="3" a="1"/>
  <c r="R552" i="3" s="1"/>
  <c r="T536" i="3" a="1"/>
  <c r="T536" i="3" s="1"/>
  <c r="S532" i="3" a="1"/>
  <c r="S532" i="3" s="1"/>
  <c r="T526" i="3" a="1"/>
  <c r="T526" i="3" s="1"/>
  <c r="T521" i="3" a="1"/>
  <c r="T521" i="3" s="1"/>
  <c r="T511" i="3" a="1"/>
  <c r="T511" i="3" s="1"/>
  <c r="T501" i="3" a="1"/>
  <c r="T501" i="3" s="1"/>
  <c r="S496" i="3" a="1"/>
  <c r="S496" i="3" s="1"/>
  <c r="R481" i="3" a="1"/>
  <c r="R481" i="3" s="1"/>
  <c r="R476" i="3" a="1"/>
  <c r="R476" i="3" s="1"/>
  <c r="R472" i="3" a="1"/>
  <c r="R472" i="3" s="1"/>
  <c r="R468" i="3" a="1"/>
  <c r="R468" i="3" s="1"/>
  <c r="T463" i="3" a="1"/>
  <c r="T463" i="3" s="1"/>
  <c r="T459" i="3" a="1"/>
  <c r="T459" i="3" s="1"/>
  <c r="T452" i="3" a="1"/>
  <c r="T452" i="3" s="1"/>
  <c r="R441" i="3" a="1"/>
  <c r="R441" i="3" s="1"/>
  <c r="T429" i="3" a="1"/>
  <c r="T429" i="3" s="1"/>
  <c r="S418" i="3" a="1"/>
  <c r="S418" i="3" s="1"/>
  <c r="R415" i="3" a="1"/>
  <c r="R415" i="3" s="1"/>
  <c r="R411" i="3" a="1"/>
  <c r="R411" i="3" s="1"/>
  <c r="R407" i="3" a="1"/>
  <c r="R407" i="3" s="1"/>
  <c r="S402" i="3" a="1"/>
  <c r="S402" i="3" s="1"/>
  <c r="S398" i="3" a="1"/>
  <c r="S398" i="3" s="1"/>
  <c r="R394" i="3" a="1"/>
  <c r="R394" i="3" s="1"/>
  <c r="R390" i="3" a="1"/>
  <c r="R390" i="3" s="1"/>
  <c r="T385" i="3" a="1"/>
  <c r="T385" i="3" s="1"/>
  <c r="R373" i="3" a="1"/>
  <c r="R373" i="3" s="1"/>
  <c r="T368" i="3" a="1"/>
  <c r="T368" i="3" s="1"/>
  <c r="R364" i="3" a="1"/>
  <c r="R364" i="3" s="1"/>
  <c r="T359" i="3" a="1"/>
  <c r="T359" i="3" s="1"/>
  <c r="T354" i="3" a="1"/>
  <c r="T354" i="3" s="1"/>
  <c r="R350" i="3" a="1"/>
  <c r="R350" i="3" s="1"/>
  <c r="S345" i="3" a="1"/>
  <c r="S345" i="3" s="1"/>
  <c r="T340" i="3" a="1"/>
  <c r="T340" i="3" s="1"/>
  <c r="T335" i="3" a="1"/>
  <c r="T335" i="3" s="1"/>
  <c r="S330" i="3" a="1"/>
  <c r="S330" i="3" s="1"/>
  <c r="R325" i="3" a="1"/>
  <c r="R325" i="3" s="1"/>
  <c r="S320" i="3" a="1"/>
  <c r="S320" i="3" s="1"/>
  <c r="R316" i="3" a="1"/>
  <c r="R316" i="3" s="1"/>
  <c r="S306" i="3" a="1"/>
  <c r="S306" i="3" s="1"/>
  <c r="T297" i="3" a="1"/>
  <c r="T297" i="3" s="1"/>
  <c r="R288" i="3" a="1"/>
  <c r="R288" i="3" s="1"/>
  <c r="T283" i="3" a="1"/>
  <c r="T283" i="3" s="1"/>
  <c r="R279" i="3" a="1"/>
  <c r="R279" i="3" s="1"/>
  <c r="S270" i="3" a="1"/>
  <c r="S270" i="3" s="1"/>
  <c r="T261" i="3" a="1"/>
  <c r="T261" i="3" s="1"/>
  <c r="S257" i="3" a="1"/>
  <c r="S257" i="3" s="1"/>
  <c r="R253" i="3" a="1"/>
  <c r="R253" i="3" s="1"/>
  <c r="T248" i="3" a="1"/>
  <c r="T248" i="3" s="1"/>
  <c r="S244" i="3" a="1"/>
  <c r="S244" i="3" s="1"/>
  <c r="T239" i="3" a="1"/>
  <c r="T239" i="3" s="1"/>
  <c r="S235" i="3" a="1"/>
  <c r="S235" i="3" s="1"/>
  <c r="T230" i="3" a="1"/>
  <c r="T230" i="3" s="1"/>
  <c r="T226" i="3" a="1"/>
  <c r="T226" i="3" s="1"/>
  <c r="R222" i="3" a="1"/>
  <c r="R222" i="3" s="1"/>
  <c r="S217" i="3" a="1"/>
  <c r="S217" i="3" s="1"/>
  <c r="T212" i="3" a="1"/>
  <c r="T212" i="3" s="1"/>
  <c r="R731" i="3" a="1"/>
  <c r="R731" i="3" s="1"/>
  <c r="S573" i="3" a="1"/>
  <c r="S573" i="3" s="1"/>
  <c r="S560" i="3" a="1"/>
  <c r="S560" i="3" s="1"/>
  <c r="T551" i="3" a="1"/>
  <c r="T551" i="3" s="1"/>
  <c r="R547" i="3" a="1"/>
  <c r="R547" i="3" s="1"/>
  <c r="R541" i="3" a="1"/>
  <c r="R541" i="3" s="1"/>
  <c r="S459" i="3" a="1"/>
  <c r="S459" i="3" s="1"/>
  <c r="R398" i="3" a="1"/>
  <c r="R398" i="3" s="1"/>
  <c r="T372" i="3" a="1"/>
  <c r="T372" i="3" s="1"/>
  <c r="T320" i="3" a="1"/>
  <c r="T320" i="3" s="1"/>
  <c r="S297" i="3" a="1"/>
  <c r="S297" i="3" s="1"/>
  <c r="R277" i="3" a="1"/>
  <c r="R277" i="3" s="1"/>
  <c r="T265" i="3" a="1"/>
  <c r="T265" i="3" s="1"/>
  <c r="S259" i="3" a="1"/>
  <c r="S259" i="3" s="1"/>
  <c r="R252" i="3" a="1"/>
  <c r="R252" i="3" s="1"/>
  <c r="T245" i="3" a="1"/>
  <c r="T245" i="3" s="1"/>
  <c r="R239" i="3" a="1"/>
  <c r="R239" i="3" s="1"/>
  <c r="R233" i="3" a="1"/>
  <c r="R233" i="3" s="1"/>
  <c r="S227" i="3" a="1"/>
  <c r="S227" i="3" s="1"/>
  <c r="R221" i="3" a="1"/>
  <c r="R221" i="3" s="1"/>
  <c r="S215" i="3" a="1"/>
  <c r="S215" i="3" s="1"/>
  <c r="R209" i="3" a="1"/>
  <c r="R209" i="3" s="1"/>
  <c r="R204" i="3" a="1"/>
  <c r="R204" i="3" s="1"/>
  <c r="S198" i="3" a="1"/>
  <c r="S198" i="3" s="1"/>
  <c r="R194" i="3" a="1"/>
  <c r="R194" i="3" s="1"/>
  <c r="R189" i="3" a="1"/>
  <c r="R189" i="3" s="1"/>
  <c r="T184" i="3" a="1"/>
  <c r="T184" i="3" s="1"/>
  <c r="S171" i="3" a="1"/>
  <c r="S171" i="3" s="1"/>
  <c r="R167" i="3" a="1"/>
  <c r="R167" i="3" s="1"/>
  <c r="T162" i="3" a="1"/>
  <c r="T162" i="3" s="1"/>
  <c r="S154" i="3" a="1"/>
  <c r="S154" i="3" s="1"/>
  <c r="R146" i="3" a="1"/>
  <c r="R146" i="3" s="1"/>
  <c r="S138" i="3" a="1"/>
  <c r="S138" i="3" s="1"/>
  <c r="R134" i="3" a="1"/>
  <c r="R134" i="3" s="1"/>
  <c r="T129" i="3" a="1"/>
  <c r="T129" i="3" s="1"/>
  <c r="T125" i="3" a="1"/>
  <c r="T125" i="3" s="1"/>
  <c r="T121" i="3" a="1"/>
  <c r="T121" i="3" s="1"/>
  <c r="T117" i="3" a="1"/>
  <c r="T117" i="3" s="1"/>
  <c r="S113" i="3" a="1"/>
  <c r="S113" i="3" s="1"/>
  <c r="T109" i="3" a="1"/>
  <c r="T109" i="3" s="1"/>
  <c r="T105" i="3" a="1"/>
  <c r="T105" i="3" s="1"/>
  <c r="S531" i="3" a="1"/>
  <c r="S531" i="3" s="1"/>
  <c r="R456" i="3" a="1"/>
  <c r="R456" i="3" s="1"/>
  <c r="S395" i="3" a="1"/>
  <c r="S395" i="3" s="1"/>
  <c r="R370" i="3" a="1"/>
  <c r="R370" i="3" s="1"/>
  <c r="R346" i="3" a="1"/>
  <c r="R346" i="3" s="1"/>
  <c r="S294" i="3" a="1"/>
  <c r="S294" i="3" s="1"/>
  <c r="T275" i="3" a="1"/>
  <c r="T275" i="3" s="1"/>
  <c r="S265" i="3" a="1"/>
  <c r="S265" i="3" s="1"/>
  <c r="T251" i="3" a="1"/>
  <c r="T251" i="3" s="1"/>
  <c r="R227" i="3" a="1"/>
  <c r="R227" i="3" s="1"/>
  <c r="T220" i="3" a="1"/>
  <c r="T220" i="3" s="1"/>
  <c r="R215" i="3" a="1"/>
  <c r="R215" i="3" s="1"/>
  <c r="T203" i="3" a="1"/>
  <c r="T203" i="3" s="1"/>
  <c r="T193" i="3" a="1"/>
  <c r="T193" i="3" s="1"/>
  <c r="T188" i="3" a="1"/>
  <c r="T188" i="3" s="1"/>
  <c r="S184" i="3" a="1"/>
  <c r="S184" i="3" s="1"/>
  <c r="S179" i="3" a="1"/>
  <c r="S179" i="3" s="1"/>
  <c r="T174" i="3" a="1"/>
  <c r="T174" i="3" s="1"/>
  <c r="R171" i="3" a="1"/>
  <c r="R171" i="3" s="1"/>
  <c r="S162" i="3" a="1"/>
  <c r="S162" i="3" s="1"/>
  <c r="R158" i="3" a="1"/>
  <c r="R158" i="3" s="1"/>
  <c r="R154" i="3" a="1"/>
  <c r="R154" i="3" s="1"/>
  <c r="T149" i="3" a="1"/>
  <c r="T149" i="3" s="1"/>
  <c r="R142" i="3" a="1"/>
  <c r="R142" i="3" s="1"/>
  <c r="R138" i="3" a="1"/>
  <c r="R138" i="3" s="1"/>
  <c r="T133" i="3" a="1"/>
  <c r="T133" i="3" s="1"/>
  <c r="S129" i="3" a="1"/>
  <c r="S129" i="3" s="1"/>
  <c r="R526" i="3" a="1"/>
  <c r="R526" i="3" s="1"/>
  <c r="S452" i="3" a="1"/>
  <c r="S452" i="3" s="1"/>
  <c r="S369" i="3" a="1"/>
  <c r="S369" i="3" s="1"/>
  <c r="R345" i="3" a="1"/>
  <c r="R345" i="3" s="1"/>
  <c r="S293" i="3" a="1"/>
  <c r="S293" i="3" s="1"/>
  <c r="R265" i="3" a="1"/>
  <c r="R265" i="3" s="1"/>
  <c r="S258" i="3" a="1"/>
  <c r="S258" i="3" s="1"/>
  <c r="R251" i="3" a="1"/>
  <c r="R251" i="3" s="1"/>
  <c r="R245" i="3" a="1"/>
  <c r="R245" i="3" s="1"/>
  <c r="T238" i="3" a="1"/>
  <c r="T238" i="3" s="1"/>
  <c r="T232" i="3" a="1"/>
  <c r="T232" i="3" s="1"/>
  <c r="S226" i="3" a="1"/>
  <c r="S226" i="3" s="1"/>
  <c r="R220" i="3" a="1"/>
  <c r="R220" i="3" s="1"/>
  <c r="T214" i="3" a="1"/>
  <c r="T214" i="3" s="1"/>
  <c r="S208" i="3" a="1"/>
  <c r="S208" i="3" s="1"/>
  <c r="S203" i="3" a="1"/>
  <c r="S203" i="3" s="1"/>
  <c r="R198" i="3" a="1"/>
  <c r="R198" i="3" s="1"/>
  <c r="S193" i="3" a="1"/>
  <c r="S193" i="3" s="1"/>
  <c r="S188" i="3" a="1"/>
  <c r="S188" i="3" s="1"/>
  <c r="R184" i="3" a="1"/>
  <c r="R184" i="3" s="1"/>
  <c r="R179" i="3" a="1"/>
  <c r="R179" i="3" s="1"/>
  <c r="S174" i="3" a="1"/>
  <c r="S174" i="3" s="1"/>
  <c r="T170" i="3" a="1"/>
  <c r="T170" i="3" s="1"/>
  <c r="T166" i="3" a="1"/>
  <c r="T166" i="3" s="1"/>
  <c r="R162" i="3" a="1"/>
  <c r="R162" i="3" s="1"/>
  <c r="T153" i="3" a="1"/>
  <c r="T153" i="3" s="1"/>
  <c r="T145" i="3" a="1"/>
  <c r="T145" i="3" s="1"/>
  <c r="T137" i="3" a="1"/>
  <c r="T137" i="3" s="1"/>
  <c r="R129" i="3" a="1"/>
  <c r="R129" i="3" s="1"/>
  <c r="S125" i="3" a="1"/>
  <c r="S125" i="3" s="1"/>
  <c r="S121" i="3" a="1"/>
  <c r="S121" i="3" s="1"/>
  <c r="S117" i="3" a="1"/>
  <c r="S117" i="3" s="1"/>
  <c r="R109" i="3" a="1"/>
  <c r="R109" i="3" s="1"/>
  <c r="R105" i="3" a="1"/>
  <c r="R105" i="3" s="1"/>
  <c r="S101" i="3" a="1"/>
  <c r="S101" i="3" s="1"/>
  <c r="R97" i="3" a="1"/>
  <c r="R97" i="3" s="1"/>
  <c r="R77" i="3" a="1"/>
  <c r="R77" i="3" s="1"/>
  <c r="S68" i="3" a="1"/>
  <c r="S68" i="3" s="1"/>
  <c r="S60" i="3" a="1"/>
  <c r="S60" i="3" s="1"/>
  <c r="S56" i="3" a="1"/>
  <c r="S56" i="3" s="1"/>
  <c r="R52" i="3" a="1"/>
  <c r="R52" i="3" s="1"/>
  <c r="R48" i="3" a="1"/>
  <c r="R48" i="3" s="1"/>
  <c r="T43" i="3" a="1"/>
  <c r="T43" i="3" s="1"/>
  <c r="R40" i="3" a="1"/>
  <c r="R40" i="3" s="1"/>
  <c r="R36" i="3" a="1"/>
  <c r="R36" i="3" s="1"/>
  <c r="T448" i="3" a="1"/>
  <c r="T448" i="3" s="1"/>
  <c r="S391" i="3" a="1"/>
  <c r="S391" i="3" s="1"/>
  <c r="S368" i="3" a="1"/>
  <c r="S368" i="3" s="1"/>
  <c r="R342" i="3" a="1"/>
  <c r="R342" i="3" s="1"/>
  <c r="T316" i="3" a="1"/>
  <c r="T316" i="3" s="1"/>
  <c r="T292" i="3" a="1"/>
  <c r="T292" i="3" s="1"/>
  <c r="S274" i="3" a="1"/>
  <c r="S274" i="3" s="1"/>
  <c r="R258" i="3" a="1"/>
  <c r="R258" i="3" s="1"/>
  <c r="T250" i="3" a="1"/>
  <c r="T250" i="3" s="1"/>
  <c r="T244" i="3" a="1"/>
  <c r="T244" i="3" s="1"/>
  <c r="R238" i="3" a="1"/>
  <c r="R238" i="3" s="1"/>
  <c r="S232" i="3" a="1"/>
  <c r="S232" i="3" s="1"/>
  <c r="R226" i="3" a="1"/>
  <c r="R226" i="3" s="1"/>
  <c r="T219" i="3" a="1"/>
  <c r="T219" i="3" s="1"/>
  <c r="S214" i="3" a="1"/>
  <c r="S214" i="3" s="1"/>
  <c r="R208" i="3" a="1"/>
  <c r="R208" i="3" s="1"/>
  <c r="R203" i="3" a="1"/>
  <c r="R203" i="3" s="1"/>
  <c r="T197" i="3" a="1"/>
  <c r="T197" i="3" s="1"/>
  <c r="R193" i="3" a="1"/>
  <c r="R193" i="3" s="1"/>
  <c r="R188" i="3" a="1"/>
  <c r="R188" i="3" s="1"/>
  <c r="T183" i="3" a="1"/>
  <c r="T183" i="3" s="1"/>
  <c r="T178" i="3" a="1"/>
  <c r="T178" i="3" s="1"/>
  <c r="R174" i="3" a="1"/>
  <c r="R174" i="3" s="1"/>
  <c r="S170" i="3" a="1"/>
  <c r="S170" i="3" s="1"/>
  <c r="S166" i="3" a="1"/>
  <c r="S166" i="3" s="1"/>
  <c r="T161" i="3" a="1"/>
  <c r="T161" i="3" s="1"/>
  <c r="T157" i="3" a="1"/>
  <c r="T157" i="3" s="1"/>
  <c r="S153" i="3" a="1"/>
  <c r="S153" i="3" s="1"/>
  <c r="S149" i="3" a="1"/>
  <c r="S149" i="3" s="1"/>
  <c r="S145" i="3" a="1"/>
  <c r="S145" i="3" s="1"/>
  <c r="T141" i="3" a="1"/>
  <c r="T141" i="3" s="1"/>
  <c r="S137" i="3" a="1"/>
  <c r="S137" i="3" s="1"/>
  <c r="S133" i="3" a="1"/>
  <c r="S133" i="3" s="1"/>
  <c r="T128" i="3" a="1"/>
  <c r="T128" i="3" s="1"/>
  <c r="R125" i="3" a="1"/>
  <c r="R125" i="3" s="1"/>
  <c r="R121" i="3" a="1"/>
  <c r="R121" i="3" s="1"/>
  <c r="R117" i="3" a="1"/>
  <c r="R117" i="3" s="1"/>
  <c r="T112" i="3" a="1"/>
  <c r="T112" i="3" s="1"/>
  <c r="T108" i="3" a="1"/>
  <c r="T108" i="3" s="1"/>
  <c r="R101" i="3" a="1"/>
  <c r="R101" i="3" s="1"/>
  <c r="S516" i="3" a="1"/>
  <c r="S516" i="3" s="1"/>
  <c r="T444" i="3" a="1"/>
  <c r="T444" i="3" s="1"/>
  <c r="T389" i="3" a="1"/>
  <c r="T389" i="3" s="1"/>
  <c r="S365" i="3" a="1"/>
  <c r="S365" i="3" s="1"/>
  <c r="R341" i="3" a="1"/>
  <c r="R341" i="3" s="1"/>
  <c r="T315" i="3" a="1"/>
  <c r="T315" i="3" s="1"/>
  <c r="T289" i="3" a="1"/>
  <c r="T289" i="3" s="1"/>
  <c r="R274" i="3" a="1"/>
  <c r="R274" i="3" s="1"/>
  <c r="R264" i="3" a="1"/>
  <c r="R264" i="3" s="1"/>
  <c r="R257" i="3" a="1"/>
  <c r="R257" i="3" s="1"/>
  <c r="S250" i="3" a="1"/>
  <c r="S250" i="3" s="1"/>
  <c r="R244" i="3" a="1"/>
  <c r="R244" i="3" s="1"/>
  <c r="T237" i="3" a="1"/>
  <c r="T237" i="3" s="1"/>
  <c r="T231" i="3" a="1"/>
  <c r="T231" i="3" s="1"/>
  <c r="T225" i="3" a="1"/>
  <c r="T225" i="3" s="1"/>
  <c r="T213" i="3" a="1"/>
  <c r="T213" i="3" s="1"/>
  <c r="T207" i="3" a="1"/>
  <c r="T207" i="3" s="1"/>
  <c r="T202" i="3" a="1"/>
  <c r="T202" i="3" s="1"/>
  <c r="S511" i="3" a="1"/>
  <c r="S511" i="3" s="1"/>
  <c r="T440" i="3" a="1"/>
  <c r="T440" i="3" s="1"/>
  <c r="R387" i="3" a="1"/>
  <c r="R387" i="3" s="1"/>
  <c r="T364" i="3" a="1"/>
  <c r="T364" i="3" s="1"/>
  <c r="S340" i="3" a="1"/>
  <c r="S340" i="3" s="1"/>
  <c r="S506" i="3" a="1"/>
  <c r="S506" i="3" s="1"/>
  <c r="S437" i="3" a="1"/>
  <c r="S437" i="3" s="1"/>
  <c r="S386" i="3" a="1"/>
  <c r="S386" i="3" s="1"/>
  <c r="T363" i="3" a="1"/>
  <c r="T363" i="3" s="1"/>
  <c r="S337" i="3" a="1"/>
  <c r="S337" i="3" s="1"/>
  <c r="T311" i="3" a="1"/>
  <c r="T311" i="3" s="1"/>
  <c r="T287" i="3" a="1"/>
  <c r="T287" i="3" s="1"/>
  <c r="S272" i="3" a="1"/>
  <c r="S272" i="3" s="1"/>
  <c r="S263" i="3" a="1"/>
  <c r="S263" i="3" s="1"/>
  <c r="S256" i="3" a="1"/>
  <c r="S256" i="3" s="1"/>
  <c r="T249" i="3" a="1"/>
  <c r="T249" i="3" s="1"/>
  <c r="S237" i="3" a="1"/>
  <c r="S237" i="3" s="1"/>
  <c r="S230" i="3" a="1"/>
  <c r="S230" i="3" s="1"/>
  <c r="T224" i="3" a="1"/>
  <c r="T224" i="3" s="1"/>
  <c r="R219" i="3" a="1"/>
  <c r="R219" i="3" s="1"/>
  <c r="R207" i="3" a="1"/>
  <c r="R207" i="3" s="1"/>
  <c r="T201" i="3" a="1"/>
  <c r="T201" i="3" s="1"/>
  <c r="T196" i="3" a="1"/>
  <c r="T196" i="3" s="1"/>
  <c r="R192" i="3" a="1"/>
  <c r="R192" i="3" s="1"/>
  <c r="S187" i="3" a="1"/>
  <c r="S187" i="3" s="1"/>
  <c r="T182" i="3" a="1"/>
  <c r="T182" i="3" s="1"/>
  <c r="T177" i="3" a="1"/>
  <c r="T177" i="3" s="1"/>
  <c r="S169" i="3" a="1"/>
  <c r="S169" i="3" s="1"/>
  <c r="S165" i="3" a="1"/>
  <c r="S165" i="3" s="1"/>
  <c r="R161" i="3" a="1"/>
  <c r="R161" i="3" s="1"/>
  <c r="R157" i="3" a="1"/>
  <c r="R157" i="3" s="1"/>
  <c r="T152" i="3" a="1"/>
  <c r="T152" i="3" s="1"/>
  <c r="T148" i="3" a="1"/>
  <c r="T148" i="3" s="1"/>
  <c r="T144" i="3" a="1"/>
  <c r="T144" i="3" s="1"/>
  <c r="R141" i="3" a="1"/>
  <c r="R141" i="3" s="1"/>
  <c r="S132" i="3" a="1"/>
  <c r="S132" i="3" s="1"/>
  <c r="S124" i="3" a="1"/>
  <c r="S124" i="3" s="1"/>
  <c r="S120" i="3" a="1"/>
  <c r="S120" i="3" s="1"/>
  <c r="R116" i="3" a="1"/>
  <c r="R116" i="3" s="1"/>
  <c r="R112" i="3" a="1"/>
  <c r="R112" i="3" s="1"/>
  <c r="R108" i="3" a="1"/>
  <c r="R108" i="3" s="1"/>
  <c r="T91" i="3" a="1"/>
  <c r="T91" i="3" s="1"/>
  <c r="R88" i="3" a="1"/>
  <c r="R88" i="3" s="1"/>
  <c r="T83" i="3" a="1"/>
  <c r="T83" i="3" s="1"/>
  <c r="R80" i="3" a="1"/>
  <c r="R80" i="3" s="1"/>
  <c r="T75" i="3" a="1"/>
  <c r="T75" i="3" s="1"/>
  <c r="S67" i="3" a="1"/>
  <c r="S67" i="3" s="1"/>
  <c r="S63" i="3" a="1"/>
  <c r="S63" i="3" s="1"/>
  <c r="S59" i="3" a="1"/>
  <c r="S59" i="3" s="1"/>
  <c r="S55" i="3" a="1"/>
  <c r="S55" i="3" s="1"/>
  <c r="R51" i="3" a="1"/>
  <c r="R51" i="3" s="1"/>
  <c r="R47" i="3" a="1"/>
  <c r="R47" i="3" s="1"/>
  <c r="R39" i="3" a="1"/>
  <c r="R39" i="3" s="1"/>
  <c r="R35" i="3" a="1"/>
  <c r="R35" i="3" s="1"/>
  <c r="T30" i="3" a="1"/>
  <c r="T30" i="3" s="1"/>
  <c r="T26" i="3" a="1"/>
  <c r="T26" i="3" s="1"/>
  <c r="R22" i="3" a="1"/>
  <c r="R22" i="3" s="1"/>
  <c r="S18" i="3" a="1"/>
  <c r="S18" i="3" s="1"/>
  <c r="S14" i="3" a="1"/>
  <c r="S14" i="3" s="1"/>
  <c r="E1511" i="3" a="1"/>
  <c r="E1511" i="3" s="1"/>
  <c r="E1508" i="3" a="1"/>
  <c r="E1508" i="3" s="1"/>
  <c r="F1505" i="3" a="1"/>
  <c r="F1505" i="3" s="1"/>
  <c r="D1503" i="3" a="1"/>
  <c r="D1503" i="3" s="1"/>
  <c r="H1499" i="3" a="1"/>
  <c r="H1499" i="3" s="1"/>
  <c r="H1496" i="3" a="1"/>
  <c r="H1496" i="3" s="1"/>
  <c r="H1493" i="3" a="1"/>
  <c r="H1493" i="3" s="1"/>
  <c r="H1487" i="3" a="1"/>
  <c r="H1487" i="3" s="1"/>
  <c r="D1485" i="3" a="1"/>
  <c r="D1485" i="3" s="1"/>
  <c r="D1482" i="3" a="1"/>
  <c r="D1482" i="3" s="1"/>
  <c r="E1479" i="3" a="1"/>
  <c r="E1479" i="3" s="1"/>
  <c r="G1476" i="3" a="1"/>
  <c r="G1476" i="3" s="1"/>
  <c r="G1473" i="3" a="1"/>
  <c r="G1473" i="3" s="1"/>
  <c r="G1470" i="3" a="1"/>
  <c r="G1470" i="3" s="1"/>
  <c r="G1467" i="3" a="1"/>
  <c r="G1467" i="3" s="1"/>
  <c r="G1464" i="3" a="1"/>
  <c r="G1464" i="3" s="1"/>
  <c r="F1459" i="3" a="1"/>
  <c r="F1459" i="3" s="1"/>
  <c r="G1456" i="3" a="1"/>
  <c r="G1456" i="3" s="1"/>
  <c r="R433" i="3" a="1"/>
  <c r="R433" i="3" s="1"/>
  <c r="R361" i="3" a="1"/>
  <c r="R361" i="3" s="1"/>
  <c r="S336" i="3" a="1"/>
  <c r="S336" i="3" s="1"/>
  <c r="R311" i="3" a="1"/>
  <c r="R311" i="3" s="1"/>
  <c r="R285" i="3" a="1"/>
  <c r="R285" i="3" s="1"/>
  <c r="T271" i="3" a="1"/>
  <c r="T271" i="3" s="1"/>
  <c r="R263" i="3" a="1"/>
  <c r="R263" i="3" s="1"/>
  <c r="S249" i="3" a="1"/>
  <c r="S249" i="3" s="1"/>
  <c r="S243" i="3" a="1"/>
  <c r="S243" i="3" s="1"/>
  <c r="R237" i="3" a="1"/>
  <c r="R237" i="3" s="1"/>
  <c r="S224" i="3" a="1"/>
  <c r="S224" i="3" s="1"/>
  <c r="T218" i="3" a="1"/>
  <c r="T218" i="3" s="1"/>
  <c r="S212" i="3" a="1"/>
  <c r="S212" i="3" s="1"/>
  <c r="T206" i="3" a="1"/>
  <c r="T206" i="3" s="1"/>
  <c r="S201" i="3" a="1"/>
  <c r="S201" i="3" s="1"/>
  <c r="S196" i="3" a="1"/>
  <c r="S196" i="3" s="1"/>
  <c r="T191" i="3" a="1"/>
  <c r="T191" i="3" s="1"/>
  <c r="R187" i="3" a="1"/>
  <c r="R187" i="3" s="1"/>
  <c r="S182" i="3" a="1"/>
  <c r="S182" i="3" s="1"/>
  <c r="S177" i="3" a="1"/>
  <c r="S177" i="3" s="1"/>
  <c r="S173" i="3" a="1"/>
  <c r="S173" i="3" s="1"/>
  <c r="R169" i="3" a="1"/>
  <c r="R169" i="3" s="1"/>
  <c r="R165" i="3" a="1"/>
  <c r="R165" i="3" s="1"/>
  <c r="T160" i="3" a="1"/>
  <c r="T160" i="3" s="1"/>
  <c r="T156" i="3" a="1"/>
  <c r="T156" i="3" s="1"/>
  <c r="S148" i="3" a="1"/>
  <c r="S148" i="3" s="1"/>
  <c r="T140" i="3" a="1"/>
  <c r="T140" i="3" s="1"/>
  <c r="S136" i="3" a="1"/>
  <c r="S136" i="3" s="1"/>
  <c r="R132" i="3" a="1"/>
  <c r="R132" i="3" s="1"/>
  <c r="R128" i="3" a="1"/>
  <c r="R128" i="3" s="1"/>
  <c r="R124" i="3" a="1"/>
  <c r="R124" i="3" s="1"/>
  <c r="T115" i="3" a="1"/>
  <c r="T115" i="3" s="1"/>
  <c r="T111" i="3" a="1"/>
  <c r="T111" i="3" s="1"/>
  <c r="T107" i="3" a="1"/>
  <c r="T107" i="3" s="1"/>
  <c r="R104" i="3" a="1"/>
  <c r="R104" i="3" s="1"/>
  <c r="S429" i="3" a="1"/>
  <c r="S429" i="3" s="1"/>
  <c r="R383" i="3" a="1"/>
  <c r="R383" i="3" s="1"/>
  <c r="S335" i="3" a="1"/>
  <c r="S335" i="3" s="1"/>
  <c r="T307" i="3" a="1"/>
  <c r="T307" i="3" s="1"/>
  <c r="S262" i="3" a="1"/>
  <c r="S262" i="3" s="1"/>
  <c r="S255" i="3" a="1"/>
  <c r="S255" i="3" s="1"/>
  <c r="R249" i="3" a="1"/>
  <c r="R249" i="3" s="1"/>
  <c r="S242" i="3" a="1"/>
  <c r="S242" i="3" s="1"/>
  <c r="S236" i="3" a="1"/>
  <c r="S236" i="3" s="1"/>
  <c r="R230" i="3" a="1"/>
  <c r="R230" i="3" s="1"/>
  <c r="R224" i="3" a="1"/>
  <c r="R224" i="3" s="1"/>
  <c r="R218" i="3" a="1"/>
  <c r="R218" i="3" s="1"/>
  <c r="R212" i="3" a="1"/>
  <c r="R212" i="3" s="1"/>
  <c r="S206" i="3" a="1"/>
  <c r="S206" i="3" s="1"/>
  <c r="R201" i="3" a="1"/>
  <c r="R201" i="3" s="1"/>
  <c r="S191" i="3" a="1"/>
  <c r="S191" i="3" s="1"/>
  <c r="T186" i="3" a="1"/>
  <c r="T186" i="3" s="1"/>
  <c r="R182" i="3" a="1"/>
  <c r="R182" i="3" s="1"/>
  <c r="R177" i="3" a="1"/>
  <c r="R177" i="3" s="1"/>
  <c r="R173" i="3" a="1"/>
  <c r="R173" i="3" s="1"/>
  <c r="T164" i="3" a="1"/>
  <c r="T164" i="3" s="1"/>
  <c r="S156" i="3" a="1"/>
  <c r="S156" i="3" s="1"/>
  <c r="S152" i="3" a="1"/>
  <c r="S152" i="3" s="1"/>
  <c r="R148" i="3" a="1"/>
  <c r="R148" i="3" s="1"/>
  <c r="S144" i="3" a="1"/>
  <c r="S144" i="3" s="1"/>
  <c r="S140" i="3" a="1"/>
  <c r="S140" i="3" s="1"/>
  <c r="R136" i="3" a="1"/>
  <c r="R136" i="3" s="1"/>
  <c r="T131" i="3" a="1"/>
  <c r="T131" i="3" s="1"/>
  <c r="T127" i="3" a="1"/>
  <c r="T127" i="3" s="1"/>
  <c r="T123" i="3" a="1"/>
  <c r="T123" i="3" s="1"/>
  <c r="R120" i="3" a="1"/>
  <c r="R120" i="3" s="1"/>
  <c r="S115" i="3" a="1"/>
  <c r="S115" i="3" s="1"/>
  <c r="S111" i="3" a="1"/>
  <c r="S111" i="3" s="1"/>
  <c r="S107" i="3" a="1"/>
  <c r="S107" i="3" s="1"/>
  <c r="S491" i="3" a="1"/>
  <c r="S491" i="3" s="1"/>
  <c r="R426" i="3" a="1"/>
  <c r="R426" i="3" s="1"/>
  <c r="R382" i="3" a="1"/>
  <c r="R382" i="3" s="1"/>
  <c r="S359" i="3" a="1"/>
  <c r="S359" i="3" s="1"/>
  <c r="R332" i="3" a="1"/>
  <c r="R332" i="3" s="1"/>
  <c r="R307" i="3" a="1"/>
  <c r="R307" i="3" s="1"/>
  <c r="S283" i="3" a="1"/>
  <c r="S283" i="3" s="1"/>
  <c r="R270" i="3" a="1"/>
  <c r="R270" i="3" s="1"/>
  <c r="S248" i="3" a="1"/>
  <c r="S248" i="3" s="1"/>
  <c r="R242" i="3" a="1"/>
  <c r="R242" i="3" s="1"/>
  <c r="R236" i="3" a="1"/>
  <c r="R236" i="3" s="1"/>
  <c r="T229" i="3" a="1"/>
  <c r="T229" i="3" s="1"/>
  <c r="T223" i="3" a="1"/>
  <c r="T223" i="3" s="1"/>
  <c r="T217" i="3" a="1"/>
  <c r="T217" i="3" s="1"/>
  <c r="T211" i="3" a="1"/>
  <c r="T211" i="3" s="1"/>
  <c r="R196" i="3" a="1"/>
  <c r="R196" i="3" s="1"/>
  <c r="R191" i="3" a="1"/>
  <c r="R191" i="3" s="1"/>
  <c r="S186" i="3" a="1"/>
  <c r="S186" i="3" s="1"/>
  <c r="T181" i="3" a="1"/>
  <c r="T181" i="3" s="1"/>
  <c r="T172" i="3" a="1"/>
  <c r="T172" i="3" s="1"/>
  <c r="T168" i="3" a="1"/>
  <c r="T168" i="3" s="1"/>
  <c r="S164" i="3" a="1"/>
  <c r="S164" i="3" s="1"/>
  <c r="S160" i="3" a="1"/>
  <c r="S160" i="3" s="1"/>
  <c r="R152" i="3" a="1"/>
  <c r="R152" i="3" s="1"/>
  <c r="T147" i="3" a="1"/>
  <c r="T147" i="3" s="1"/>
  <c r="R144" i="3" a="1"/>
  <c r="R144" i="3" s="1"/>
  <c r="R140" i="3" a="1"/>
  <c r="R140" i="3" s="1"/>
  <c r="T135" i="3" a="1"/>
  <c r="T135" i="3" s="1"/>
  <c r="T119" i="3" a="1"/>
  <c r="T119" i="3" s="1"/>
  <c r="S103" i="3" a="1"/>
  <c r="S103" i="3" s="1"/>
  <c r="S99" i="3" a="1"/>
  <c r="S99" i="3" s="1"/>
  <c r="S95" i="3" a="1"/>
  <c r="S95" i="3" s="1"/>
  <c r="R91" i="3" a="1"/>
  <c r="R91" i="3" s="1"/>
  <c r="R87" i="3" a="1"/>
  <c r="R87" i="3" s="1"/>
  <c r="R83" i="3" a="1"/>
  <c r="R83" i="3" s="1"/>
  <c r="R79" i="3" a="1"/>
  <c r="R79" i="3" s="1"/>
  <c r="R75" i="3" a="1"/>
  <c r="R75" i="3" s="1"/>
  <c r="T70" i="3" a="1"/>
  <c r="T70" i="3" s="1"/>
  <c r="T66" i="3" a="1"/>
  <c r="T66" i="3" s="1"/>
  <c r="S62" i="3" a="1"/>
  <c r="S62" i="3" s="1"/>
  <c r="T58" i="3" a="1"/>
  <c r="T58" i="3" s="1"/>
  <c r="S54" i="3" a="1"/>
  <c r="S54" i="3" s="1"/>
  <c r="S34" i="3" a="1"/>
  <c r="S34" i="3" s="1"/>
  <c r="T25" i="3" a="1"/>
  <c r="T25" i="3" s="1"/>
  <c r="T17" i="3" a="1"/>
  <c r="T17" i="3" s="1"/>
  <c r="T13" i="3" a="1"/>
  <c r="T13" i="3" s="1"/>
  <c r="G1507" i="3" a="1"/>
  <c r="G1507" i="3" s="1"/>
  <c r="D1505" i="3" a="1"/>
  <c r="D1505" i="3" s="1"/>
  <c r="F1502" i="3" a="1"/>
  <c r="F1502" i="3" s="1"/>
  <c r="E1499" i="3" a="1"/>
  <c r="E1499" i="3" s="1"/>
  <c r="E1496" i="3" a="1"/>
  <c r="E1496" i="3" s="1"/>
  <c r="E1493" i="3" a="1"/>
  <c r="E1493" i="3" s="1"/>
  <c r="E1490" i="3" a="1"/>
  <c r="E1490" i="3" s="1"/>
  <c r="F1487" i="3" a="1"/>
  <c r="F1487" i="3" s="1"/>
  <c r="F1484" i="3" a="1"/>
  <c r="F1484" i="3" s="1"/>
  <c r="F1481" i="3" a="1"/>
  <c r="F1481" i="3" s="1"/>
  <c r="D1476" i="3" a="1"/>
  <c r="D1476" i="3" s="1"/>
  <c r="D1473" i="3" a="1"/>
  <c r="D1473" i="3" s="1"/>
  <c r="D1470" i="3" a="1"/>
  <c r="D1470" i="3" s="1"/>
  <c r="D1467" i="3" a="1"/>
  <c r="D1467" i="3" s="1"/>
  <c r="D1464" i="3" a="1"/>
  <c r="D1464" i="3" s="1"/>
  <c r="H1461" i="3" a="1"/>
  <c r="H1461" i="3" s="1"/>
  <c r="E1456" i="3" a="1"/>
  <c r="E1456" i="3" s="1"/>
  <c r="F1453" i="3" a="1"/>
  <c r="F1453" i="3" s="1"/>
  <c r="R486" i="3" a="1"/>
  <c r="R486" i="3" s="1"/>
  <c r="T421" i="3" a="1"/>
  <c r="T421" i="3" s="1"/>
  <c r="S381" i="3" a="1"/>
  <c r="S381" i="3" s="1"/>
  <c r="S356" i="3" a="1"/>
  <c r="S356" i="3" s="1"/>
  <c r="R331" i="3" a="1"/>
  <c r="R331" i="3" s="1"/>
  <c r="R306" i="3" a="1"/>
  <c r="R306" i="3" s="1"/>
  <c r="R283" i="3" a="1"/>
  <c r="R283" i="3" s="1"/>
  <c r="S261" i="3" a="1"/>
  <c r="S261" i="3" s="1"/>
  <c r="R255" i="3" a="1"/>
  <c r="R255" i="3" s="1"/>
  <c r="T241" i="3" a="1"/>
  <c r="T241" i="3" s="1"/>
  <c r="R235" i="3" a="1"/>
  <c r="R235" i="3" s="1"/>
  <c r="R229" i="3" a="1"/>
  <c r="R229" i="3" s="1"/>
  <c r="S223" i="3" a="1"/>
  <c r="S223" i="3" s="1"/>
  <c r="R217" i="3" a="1"/>
  <c r="R217" i="3" s="1"/>
  <c r="S211" i="3" a="1"/>
  <c r="S211" i="3" s="1"/>
  <c r="R206" i="3" a="1"/>
  <c r="R206" i="3" s="1"/>
  <c r="T200" i="3" a="1"/>
  <c r="T200" i="3" s="1"/>
  <c r="T195" i="3" a="1"/>
  <c r="T195" i="3" s="1"/>
  <c r="T190" i="3" a="1"/>
  <c r="T190" i="3" s="1"/>
  <c r="R186" i="3" a="1"/>
  <c r="R186" i="3" s="1"/>
  <c r="S181" i="3" a="1"/>
  <c r="S181" i="3" s="1"/>
  <c r="T176" i="3" a="1"/>
  <c r="T176" i="3" s="1"/>
  <c r="S168" i="3" a="1"/>
  <c r="S168" i="3" s="1"/>
  <c r="R164" i="3" a="1"/>
  <c r="R164" i="3" s="1"/>
  <c r="R160" i="3" a="1"/>
  <c r="R160" i="3" s="1"/>
  <c r="R156" i="3" a="1"/>
  <c r="R156" i="3" s="1"/>
  <c r="T151" i="3" a="1"/>
  <c r="T151" i="3" s="1"/>
  <c r="T143" i="3" a="1"/>
  <c r="T143" i="3" s="1"/>
  <c r="T139" i="3" a="1"/>
  <c r="T139" i="3" s="1"/>
  <c r="S131" i="3" a="1"/>
  <c r="S131" i="3" s="1"/>
  <c r="S127" i="3" a="1"/>
  <c r="S127" i="3" s="1"/>
  <c r="S123" i="3" a="1"/>
  <c r="S123" i="3" s="1"/>
  <c r="S119" i="3" a="1"/>
  <c r="S119" i="3" s="1"/>
  <c r="R115" i="3" a="1"/>
  <c r="R115" i="3" s="1"/>
  <c r="R111" i="3" a="1"/>
  <c r="R111" i="3" s="1"/>
  <c r="R107" i="3" a="1"/>
  <c r="R107" i="3" s="1"/>
  <c r="R95" i="3" a="1"/>
  <c r="R95" i="3" s="1"/>
  <c r="T86" i="3" a="1"/>
  <c r="T86" i="3" s="1"/>
  <c r="S70" i="3" a="1"/>
  <c r="S70" i="3" s="1"/>
  <c r="S66" i="3" a="1"/>
  <c r="S66" i="3" s="1"/>
  <c r="S58" i="3" a="1"/>
  <c r="S58" i="3" s="1"/>
  <c r="R50" i="3" a="1"/>
  <c r="R50" i="3" s="1"/>
  <c r="R46" i="3" a="1"/>
  <c r="R46" i="3" s="1"/>
  <c r="R42" i="3" a="1"/>
  <c r="R42" i="3" s="1"/>
  <c r="R38" i="3" a="1"/>
  <c r="R38" i="3" s="1"/>
  <c r="R34" i="3" a="1"/>
  <c r="R34" i="3" s="1"/>
  <c r="T480" i="3" a="1"/>
  <c r="T480" i="3" s="1"/>
  <c r="R418" i="3" a="1"/>
  <c r="R418" i="3" s="1"/>
  <c r="T378" i="3" a="1"/>
  <c r="T378" i="3" s="1"/>
  <c r="S355" i="3" a="1"/>
  <c r="S355" i="3" s="1"/>
  <c r="R330" i="3" a="1"/>
  <c r="R330" i="3" s="1"/>
  <c r="S303" i="3" a="1"/>
  <c r="S303" i="3" s="1"/>
  <c r="R282" i="3" a="1"/>
  <c r="R282" i="3" s="1"/>
  <c r="S269" i="3" a="1"/>
  <c r="S269" i="3" s="1"/>
  <c r="R261" i="3" a="1"/>
  <c r="R261" i="3" s="1"/>
  <c r="S254" i="3" a="1"/>
  <c r="S254" i="3" s="1"/>
  <c r="R248" i="3" a="1"/>
  <c r="R248" i="3" s="1"/>
  <c r="S241" i="3" a="1"/>
  <c r="S241" i="3" s="1"/>
  <c r="T234" i="3" a="1"/>
  <c r="T234" i="3" s="1"/>
  <c r="T228" i="3" a="1"/>
  <c r="T228" i="3" s="1"/>
  <c r="R211" i="3" a="1"/>
  <c r="R211" i="3" s="1"/>
  <c r="T205" i="3" a="1"/>
  <c r="T205" i="3" s="1"/>
  <c r="S200" i="3" a="1"/>
  <c r="S200" i="3" s="1"/>
  <c r="S190" i="3" a="1"/>
  <c r="S190" i="3" s="1"/>
  <c r="T185" i="3" a="1"/>
  <c r="T185" i="3" s="1"/>
  <c r="R181" i="3" a="1"/>
  <c r="R181" i="3" s="1"/>
  <c r="S176" i="3" a="1"/>
  <c r="S176" i="3" s="1"/>
  <c r="S172" i="3" a="1"/>
  <c r="S172" i="3" s="1"/>
  <c r="T163" i="3" a="1"/>
  <c r="T163" i="3" s="1"/>
  <c r="T159" i="3" a="1"/>
  <c r="T159" i="3" s="1"/>
  <c r="T155" i="3" a="1"/>
  <c r="T155" i="3" s="1"/>
  <c r="S151" i="3" a="1"/>
  <c r="S151" i="3" s="1"/>
  <c r="S147" i="3" a="1"/>
  <c r="S147" i="3" s="1"/>
  <c r="S143" i="3" a="1"/>
  <c r="S143" i="3" s="1"/>
  <c r="S135" i="3" a="1"/>
  <c r="S135" i="3" s="1"/>
  <c r="R127" i="3" a="1"/>
  <c r="R127" i="3" s="1"/>
  <c r="R119" i="3" a="1"/>
  <c r="R119" i="3" s="1"/>
  <c r="T114" i="3" a="1"/>
  <c r="T114" i="3" s="1"/>
  <c r="T110" i="3" a="1"/>
  <c r="T110" i="3" s="1"/>
  <c r="R103" i="3" a="1"/>
  <c r="R103" i="3" s="1"/>
  <c r="R99" i="3" a="1"/>
  <c r="R99" i="3" s="1"/>
  <c r="T94" i="3" a="1"/>
  <c r="T94" i="3" s="1"/>
  <c r="T90" i="3" a="1"/>
  <c r="T90" i="3" s="1"/>
  <c r="R378" i="3" a="1"/>
  <c r="R378" i="3" s="1"/>
  <c r="S354" i="3" a="1"/>
  <c r="S354" i="3" s="1"/>
  <c r="T326" i="3" a="1"/>
  <c r="T326" i="3" s="1"/>
  <c r="S302" i="3" a="1"/>
  <c r="S302" i="3" s="1"/>
  <c r="T280" i="3" a="1"/>
  <c r="T280" i="3" s="1"/>
  <c r="S268" i="3" a="1"/>
  <c r="S268" i="3" s="1"/>
  <c r="T260" i="3" a="1"/>
  <c r="T260" i="3" s="1"/>
  <c r="R254" i="3" a="1"/>
  <c r="R254" i="3" s="1"/>
  <c r="T247" i="3" a="1"/>
  <c r="T247" i="3" s="1"/>
  <c r="R241" i="3" a="1"/>
  <c r="R241" i="3" s="1"/>
  <c r="S234" i="3" a="1"/>
  <c r="S234" i="3" s="1"/>
  <c r="S228" i="3" a="1"/>
  <c r="S228" i="3" s="1"/>
  <c r="T222" i="3" a="1"/>
  <c r="T222" i="3" s="1"/>
  <c r="T216" i="3" a="1"/>
  <c r="T216" i="3" s="1"/>
  <c r="T210" i="3" a="1"/>
  <c r="T210" i="3" s="1"/>
  <c r="R200" i="3" a="1"/>
  <c r="R200" i="3" s="1"/>
  <c r="S195" i="3" a="1"/>
  <c r="S195" i="3" s="1"/>
  <c r="T180" i="3" a="1"/>
  <c r="T180" i="3" s="1"/>
  <c r="R176" i="3" a="1"/>
  <c r="R176" i="3" s="1"/>
  <c r="R168" i="3" a="1"/>
  <c r="R168" i="3" s="1"/>
  <c r="S159" i="3" a="1"/>
  <c r="S159" i="3" s="1"/>
  <c r="S155" i="3" a="1"/>
  <c r="S155" i="3" s="1"/>
  <c r="R151" i="3" a="1"/>
  <c r="R151" i="3" s="1"/>
  <c r="R147" i="3" a="1"/>
  <c r="R147" i="3" s="1"/>
  <c r="R143" i="3" a="1"/>
  <c r="R143" i="3" s="1"/>
  <c r="S139" i="3" a="1"/>
  <c r="S139" i="3" s="1"/>
  <c r="R135" i="3" a="1"/>
  <c r="R135" i="3" s="1"/>
  <c r="R131" i="3" a="1"/>
  <c r="R131" i="3" s="1"/>
  <c r="T126" i="3" a="1"/>
  <c r="T126" i="3" s="1"/>
  <c r="R123" i="3" a="1"/>
  <c r="R123" i="3" s="1"/>
  <c r="T118" i="3" a="1"/>
  <c r="T118" i="3" s="1"/>
  <c r="S114" i="3" a="1"/>
  <c r="S114" i="3" s="1"/>
  <c r="S110" i="3" a="1"/>
  <c r="S110" i="3" s="1"/>
  <c r="T106" i="3" a="1"/>
  <c r="T106" i="3" s="1"/>
  <c r="T471" i="3" a="1"/>
  <c r="T471" i="3" s="1"/>
  <c r="S377" i="3" a="1"/>
  <c r="S377" i="3" s="1"/>
  <c r="S351" i="3" a="1"/>
  <c r="S351" i="3" s="1"/>
  <c r="T325" i="3" a="1"/>
  <c r="T325" i="3" s="1"/>
  <c r="T301" i="3" a="1"/>
  <c r="T301" i="3" s="1"/>
  <c r="T279" i="3" a="1"/>
  <c r="T279" i="3" s="1"/>
  <c r="R268" i="3" a="1"/>
  <c r="R268" i="3" s="1"/>
  <c r="S260" i="3" a="1"/>
  <c r="S260" i="3" s="1"/>
  <c r="T253" i="3" a="1"/>
  <c r="T253" i="3" s="1"/>
  <c r="T246" i="3" a="1"/>
  <c r="T246" i="3" s="1"/>
  <c r="T240" i="3" a="1"/>
  <c r="T240" i="3" s="1"/>
  <c r="R234" i="3" a="1"/>
  <c r="R234" i="3" s="1"/>
  <c r="S222" i="3" a="1"/>
  <c r="S222" i="3" s="1"/>
  <c r="S216" i="3" a="1"/>
  <c r="S216" i="3" s="1"/>
  <c r="S210" i="3" a="1"/>
  <c r="S210" i="3" s="1"/>
  <c r="S205" i="3" a="1"/>
  <c r="S205" i="3" s="1"/>
  <c r="T199" i="3" a="1"/>
  <c r="T199" i="3" s="1"/>
  <c r="R195" i="3" a="1"/>
  <c r="R195" i="3" s="1"/>
  <c r="R190" i="3" a="1"/>
  <c r="R190" i="3" s="1"/>
  <c r="S185" i="3" a="1"/>
  <c r="S185" i="3" s="1"/>
  <c r="S180" i="3" a="1"/>
  <c r="S180" i="3" s="1"/>
  <c r="T175" i="3" a="1"/>
  <c r="T175" i="3" s="1"/>
  <c r="R172" i="3" a="1"/>
  <c r="R172" i="3" s="1"/>
  <c r="T167" i="3" a="1"/>
  <c r="T167" i="3" s="1"/>
  <c r="S163" i="3" a="1"/>
  <c r="S163" i="3" s="1"/>
  <c r="R159" i="3" a="1"/>
  <c r="R159" i="3" s="1"/>
  <c r="T150" i="3" a="1"/>
  <c r="T150" i="3" s="1"/>
  <c r="R139" i="3" a="1"/>
  <c r="R139" i="3" s="1"/>
  <c r="T134" i="3" a="1"/>
  <c r="T134" i="3" s="1"/>
  <c r="T130" i="3" a="1"/>
  <c r="T130" i="3" s="1"/>
  <c r="S126" i="3" a="1"/>
  <c r="S126" i="3" s="1"/>
  <c r="T122" i="3" a="1"/>
  <c r="T122" i="3" s="1"/>
  <c r="S118" i="3" a="1"/>
  <c r="S118" i="3" s="1"/>
  <c r="S106" i="3" a="1"/>
  <c r="S106" i="3" s="1"/>
  <c r="S102" i="3" a="1"/>
  <c r="S102" i="3" s="1"/>
  <c r="T98" i="3" a="1"/>
  <c r="T98" i="3" s="1"/>
  <c r="R94" i="3" a="1"/>
  <c r="R94" i="3" s="1"/>
  <c r="R90" i="3" a="1"/>
  <c r="R90" i="3" s="1"/>
  <c r="R82" i="3" a="1"/>
  <c r="R82" i="3" s="1"/>
  <c r="R78" i="3" a="1"/>
  <c r="R78" i="3" s="1"/>
  <c r="R74" i="3" a="1"/>
  <c r="R74" i="3" s="1"/>
  <c r="T69" i="3" a="1"/>
  <c r="T69" i="3" s="1"/>
  <c r="S65" i="3" a="1"/>
  <c r="S65" i="3" s="1"/>
  <c r="R49" i="3" a="1"/>
  <c r="R49" i="3" s="1"/>
  <c r="S45" i="3" a="1"/>
  <c r="S45" i="3" s="1"/>
  <c r="R41" i="3" a="1"/>
  <c r="R41" i="3" s="1"/>
  <c r="S37" i="3" a="1"/>
  <c r="S37" i="3" s="1"/>
  <c r="R33" i="3" a="1"/>
  <c r="R33" i="3" s="1"/>
  <c r="T24" i="3" a="1"/>
  <c r="T24" i="3" s="1"/>
  <c r="T20" i="3" a="1"/>
  <c r="T20" i="3" s="1"/>
  <c r="T16" i="3" a="1"/>
  <c r="T16" i="3" s="1"/>
  <c r="H1512" i="3" a="1"/>
  <c r="H1512" i="3" s="1"/>
  <c r="D1510" i="3" a="1"/>
  <c r="D1510" i="3" s="1"/>
  <c r="G1501" i="3" a="1"/>
  <c r="G1501" i="3" s="1"/>
  <c r="F1498" i="3" a="1"/>
  <c r="F1498" i="3" s="1"/>
  <c r="F1495" i="3" a="1"/>
  <c r="F1495" i="3" s="1"/>
  <c r="F1492" i="3" a="1"/>
  <c r="F1492" i="3" s="1"/>
  <c r="F1489" i="3" a="1"/>
  <c r="F1489" i="3" s="1"/>
  <c r="G1486" i="3" a="1"/>
  <c r="G1486" i="3" s="1"/>
  <c r="H1483" i="3" a="1"/>
  <c r="H1483" i="3" s="1"/>
  <c r="D1481" i="3" a="1"/>
  <c r="D1481" i="3" s="1"/>
  <c r="E1475" i="3" a="1"/>
  <c r="E1475" i="3" s="1"/>
  <c r="E1472" i="3" a="1"/>
  <c r="E1472" i="3" s="1"/>
  <c r="E1469" i="3" a="1"/>
  <c r="E1469" i="3" s="1"/>
  <c r="E1466" i="3" a="1"/>
  <c r="E1466" i="3" s="1"/>
  <c r="D1461" i="3" a="1"/>
  <c r="D1461" i="3" s="1"/>
  <c r="F1458" i="3" a="1"/>
  <c r="F1458" i="3" s="1"/>
  <c r="G1455" i="3" a="1"/>
  <c r="G1455" i="3" s="1"/>
  <c r="T406" i="3" a="1"/>
  <c r="T406" i="3" s="1"/>
  <c r="T374" i="3" a="1"/>
  <c r="T374" i="3" s="1"/>
  <c r="T350" i="3" a="1"/>
  <c r="T350" i="3" s="1"/>
  <c r="T324" i="3" a="1"/>
  <c r="T324" i="3" s="1"/>
  <c r="R299" i="3" a="1"/>
  <c r="R299" i="3" s="1"/>
  <c r="T278" i="3" a="1"/>
  <c r="T278" i="3" s="1"/>
  <c r="R267" i="3" a="1"/>
  <c r="R267" i="3" s="1"/>
  <c r="T259" i="3" a="1"/>
  <c r="T259" i="3" s="1"/>
  <c r="T252" i="3" a="1"/>
  <c r="T252" i="3" s="1"/>
  <c r="S246" i="3" a="1"/>
  <c r="S246" i="3" s="1"/>
  <c r="S240" i="3" a="1"/>
  <c r="S240" i="3" s="1"/>
  <c r="T233" i="3" a="1"/>
  <c r="T233" i="3" s="1"/>
  <c r="R228" i="3" a="1"/>
  <c r="R228" i="3" s="1"/>
  <c r="T221" i="3" a="1"/>
  <c r="T221" i="3" s="1"/>
  <c r="R216" i="3" a="1"/>
  <c r="R216" i="3" s="1"/>
  <c r="R210" i="3" a="1"/>
  <c r="R210" i="3" s="1"/>
  <c r="R205" i="3" a="1"/>
  <c r="R205" i="3" s="1"/>
  <c r="R199" i="3" a="1"/>
  <c r="R199" i="3" s="1"/>
  <c r="T194" i="3" a="1"/>
  <c r="T194" i="3" s="1"/>
  <c r="T189" i="3" a="1"/>
  <c r="T189" i="3" s="1"/>
  <c r="R185" i="3" a="1"/>
  <c r="R185" i="3" s="1"/>
  <c r="R180" i="3" a="1"/>
  <c r="R180" i="3" s="1"/>
  <c r="S175" i="3" a="1"/>
  <c r="S175" i="3" s="1"/>
  <c r="T171" i="3" a="1"/>
  <c r="T171" i="3" s="1"/>
  <c r="S167" i="3" a="1"/>
  <c r="S167" i="3" s="1"/>
  <c r="R163" i="3" a="1"/>
  <c r="R163" i="3" s="1"/>
  <c r="T158" i="3" a="1"/>
  <c r="T158" i="3" s="1"/>
  <c r="R155" i="3" a="1"/>
  <c r="R155" i="3" s="1"/>
  <c r="S150" i="3" a="1"/>
  <c r="S150" i="3" s="1"/>
  <c r="T146" i="3" a="1"/>
  <c r="T146" i="3" s="1"/>
  <c r="T142" i="3" a="1"/>
  <c r="T142" i="3" s="1"/>
  <c r="S134" i="3" a="1"/>
  <c r="S134" i="3" s="1"/>
  <c r="S130" i="3" a="1"/>
  <c r="S130" i="3" s="1"/>
  <c r="S122" i="3" a="1"/>
  <c r="S122" i="3" s="1"/>
  <c r="R114" i="3" a="1"/>
  <c r="R114" i="3" s="1"/>
  <c r="R110" i="3" a="1"/>
  <c r="R110" i="3" s="1"/>
  <c r="S98" i="3" a="1"/>
  <c r="S98" i="3" s="1"/>
  <c r="T85" i="3" a="1"/>
  <c r="T85" i="3" s="1"/>
  <c r="T73" i="3" a="1"/>
  <c r="T73" i="3" s="1"/>
  <c r="R65" i="3" a="1"/>
  <c r="R65" i="3" s="1"/>
  <c r="S61" i="3" a="1"/>
  <c r="S61" i="3" s="1"/>
  <c r="S57" i="3" a="1"/>
  <c r="S57" i="3" s="1"/>
  <c r="S53" i="3" a="1"/>
  <c r="S53" i="3" s="1"/>
  <c r="R45" i="3" a="1"/>
  <c r="R45" i="3" s="1"/>
  <c r="R37" i="3" a="1"/>
  <c r="R37" i="3" s="1"/>
  <c r="T28" i="3" a="1"/>
  <c r="T28" i="3" s="1"/>
  <c r="S20" i="3" a="1"/>
  <c r="S20" i="3" s="1"/>
  <c r="G1512" i="3" a="1"/>
  <c r="G1512" i="3" s="1"/>
  <c r="H1509" i="3" a="1"/>
  <c r="H1509" i="3" s="1"/>
  <c r="H1506" i="3" a="1"/>
  <c r="H1506" i="3" s="1"/>
  <c r="E1504" i="3" a="1"/>
  <c r="E1504" i="3" s="1"/>
  <c r="F1501" i="3" a="1"/>
  <c r="F1501" i="3" s="1"/>
  <c r="E1498" i="3" a="1"/>
  <c r="E1498" i="3" s="1"/>
  <c r="E1495" i="3" a="1"/>
  <c r="E1495" i="3" s="1"/>
  <c r="E1492" i="3" a="1"/>
  <c r="E1492" i="3" s="1"/>
  <c r="E1489" i="3" a="1"/>
  <c r="E1489" i="3" s="1"/>
  <c r="F1486" i="3" a="1"/>
  <c r="F1486" i="3" s="1"/>
  <c r="G1483" i="3" a="1"/>
  <c r="G1483" i="3" s="1"/>
  <c r="H1480" i="3" a="1"/>
  <c r="H1480" i="3" s="1"/>
  <c r="D1478" i="3" a="1"/>
  <c r="D1478" i="3" s="1"/>
  <c r="D1475" i="3" a="1"/>
  <c r="D1475" i="3" s="1"/>
  <c r="D1472" i="3" a="1"/>
  <c r="D1472" i="3" s="1"/>
  <c r="D1469" i="3" a="1"/>
  <c r="D1469" i="3" s="1"/>
  <c r="D1466" i="3" a="1"/>
  <c r="D1466" i="3" s="1"/>
  <c r="F1463" i="3" a="1"/>
  <c r="F1463" i="3" s="1"/>
  <c r="H1460" i="3" a="1"/>
  <c r="H1460" i="3" s="1"/>
  <c r="E1458" i="3" a="1"/>
  <c r="E1458" i="3" s="1"/>
  <c r="G1452" i="3" a="1"/>
  <c r="G1452" i="3" s="1"/>
  <c r="R402" i="3" a="1"/>
  <c r="R402" i="3" s="1"/>
  <c r="T373" i="3" a="1"/>
  <c r="T373" i="3" s="1"/>
  <c r="T321" i="3" a="1"/>
  <c r="T321" i="3" s="1"/>
  <c r="S278" i="3" a="1"/>
  <c r="S278" i="3" s="1"/>
  <c r="T312" i="3" a="1"/>
  <c r="T312" i="3" s="1"/>
  <c r="S225" i="3" a="1"/>
  <c r="S225" i="3" s="1"/>
  <c r="T187" i="3" a="1"/>
  <c r="T187" i="3" s="1"/>
  <c r="T165" i="3" a="1"/>
  <c r="T165" i="3" s="1"/>
  <c r="S142" i="3" a="1"/>
  <c r="S142" i="3" s="1"/>
  <c r="R122" i="3" a="1"/>
  <c r="R122" i="3" s="1"/>
  <c r="R106" i="3" a="1"/>
  <c r="R106" i="3" s="1"/>
  <c r="S97" i="3" a="1"/>
  <c r="S97" i="3" s="1"/>
  <c r="T89" i="3" a="1"/>
  <c r="T89" i="3" s="1"/>
  <c r="S77" i="3" a="1"/>
  <c r="S77" i="3" s="1"/>
  <c r="T63" i="3" a="1"/>
  <c r="T63" i="3" s="1"/>
  <c r="R57" i="3" a="1"/>
  <c r="R57" i="3" s="1"/>
  <c r="T50" i="3" a="1"/>
  <c r="T50" i="3" s="1"/>
  <c r="R44" i="3" a="1"/>
  <c r="R44" i="3" s="1"/>
  <c r="T31" i="3" a="1"/>
  <c r="T31" i="3" s="1"/>
  <c r="R26" i="3" a="1"/>
  <c r="R26" i="3" s="1"/>
  <c r="R20" i="3" a="1"/>
  <c r="R20" i="3" s="1"/>
  <c r="R15" i="3" a="1"/>
  <c r="R15" i="3" s="1"/>
  <c r="H1510" i="3" a="1"/>
  <c r="H1510" i="3" s="1"/>
  <c r="F1499" i="3" a="1"/>
  <c r="F1499" i="3" s="1"/>
  <c r="D1495" i="3" a="1"/>
  <c r="D1495" i="3" s="1"/>
  <c r="E1491" i="3" a="1"/>
  <c r="E1491" i="3" s="1"/>
  <c r="F1483" i="3" a="1"/>
  <c r="F1483" i="3" s="1"/>
  <c r="H1479" i="3" a="1"/>
  <c r="H1479" i="3" s="1"/>
  <c r="E1476" i="3" a="1"/>
  <c r="E1476" i="3" s="1"/>
  <c r="H1471" i="3" a="1"/>
  <c r="H1471" i="3" s="1"/>
  <c r="E1468" i="3" a="1"/>
  <c r="E1468" i="3" s="1"/>
  <c r="E1464" i="3" a="1"/>
  <c r="E1464" i="3" s="1"/>
  <c r="G1460" i="3" a="1"/>
  <c r="G1460" i="3" s="1"/>
  <c r="E1457" i="3" a="1"/>
  <c r="E1457" i="3" s="1"/>
  <c r="H1453" i="3" a="1"/>
  <c r="H1453" i="3" s="1"/>
  <c r="E1448" i="3" a="1"/>
  <c r="E1448" i="3" s="1"/>
  <c r="F1445" i="3" a="1"/>
  <c r="F1445" i="3" s="1"/>
  <c r="G1442" i="3" a="1"/>
  <c r="G1442" i="3" s="1"/>
  <c r="H1439" i="3" a="1"/>
  <c r="H1439" i="3" s="1"/>
  <c r="E1434" i="3" a="1"/>
  <c r="E1434" i="3" s="1"/>
  <c r="E1429" i="3" a="1"/>
  <c r="E1429" i="3" s="1"/>
  <c r="H1423" i="3" a="1"/>
  <c r="H1423" i="3" s="1"/>
  <c r="E1421" i="3" a="1"/>
  <c r="E1421" i="3" s="1"/>
  <c r="G1418" i="3" a="1"/>
  <c r="G1418" i="3" s="1"/>
  <c r="D1416" i="3" a="1"/>
  <c r="D1416" i="3" s="1"/>
  <c r="F1413" i="3" a="1"/>
  <c r="F1413" i="3" s="1"/>
  <c r="D1411" i="3" a="1"/>
  <c r="D1411" i="3" s="1"/>
  <c r="F1408" i="3" a="1"/>
  <c r="F1408" i="3" s="1"/>
  <c r="H1405" i="3" a="1"/>
  <c r="H1405" i="3" s="1"/>
  <c r="D1403" i="3" a="1"/>
  <c r="D1403" i="3" s="1"/>
  <c r="G1397" i="3" a="1"/>
  <c r="G1397" i="3" s="1"/>
  <c r="F1395" i="3" a="1"/>
  <c r="F1395" i="3" s="1"/>
  <c r="F1392" i="3" a="1"/>
  <c r="F1392" i="3" s="1"/>
  <c r="H1389" i="3" a="1"/>
  <c r="H1389" i="3" s="1"/>
  <c r="H1384" i="3" a="1"/>
  <c r="H1384" i="3" s="1"/>
  <c r="H1379" i="3" a="1"/>
  <c r="H1379" i="3" s="1"/>
  <c r="E1377" i="3" a="1"/>
  <c r="E1377" i="3" s="1"/>
  <c r="H1374" i="3" a="1"/>
  <c r="H1374" i="3" s="1"/>
  <c r="F1372" i="3" a="1"/>
  <c r="F1372" i="3" s="1"/>
  <c r="E1370" i="3" a="1"/>
  <c r="E1370" i="3" s="1"/>
  <c r="H1367" i="3" a="1"/>
  <c r="H1367" i="3" s="1"/>
  <c r="T288" i="3" a="1"/>
  <c r="T288" i="3" s="1"/>
  <c r="S221" i="3" a="1"/>
  <c r="S221" i="3" s="1"/>
  <c r="S105" i="3" a="1"/>
  <c r="S105" i="3" s="1"/>
  <c r="S89" i="3" a="1"/>
  <c r="S89" i="3" s="1"/>
  <c r="S83" i="3" a="1"/>
  <c r="S83" i="3" s="1"/>
  <c r="T76" i="3" a="1"/>
  <c r="T76" i="3" s="1"/>
  <c r="R70" i="3" a="1"/>
  <c r="R70" i="3" s="1"/>
  <c r="T56" i="3" a="1"/>
  <c r="T56" i="3" s="1"/>
  <c r="S50" i="3" a="1"/>
  <c r="S50" i="3" s="1"/>
  <c r="S43" i="3" a="1"/>
  <c r="S43" i="3" s="1"/>
  <c r="T37" i="3" a="1"/>
  <c r="T37" i="3" s="1"/>
  <c r="S31" i="3" a="1"/>
  <c r="S31" i="3" s="1"/>
  <c r="S25" i="3" a="1"/>
  <c r="S25" i="3" s="1"/>
  <c r="T19" i="3" a="1"/>
  <c r="T19" i="3" s="1"/>
  <c r="G1510" i="3" a="1"/>
  <c r="G1510" i="3" s="1"/>
  <c r="G1506" i="3" a="1"/>
  <c r="G1506" i="3" s="1"/>
  <c r="F1503" i="3" a="1"/>
  <c r="F1503" i="3" s="1"/>
  <c r="D1499" i="3" a="1"/>
  <c r="D1499" i="3" s="1"/>
  <c r="H1494" i="3" a="1"/>
  <c r="H1494" i="3" s="1"/>
  <c r="D1491" i="3" a="1"/>
  <c r="D1491" i="3" s="1"/>
  <c r="E1487" i="3" a="1"/>
  <c r="E1487" i="3" s="1"/>
  <c r="E1483" i="3" a="1"/>
  <c r="E1483" i="3" s="1"/>
  <c r="G1479" i="3" a="1"/>
  <c r="G1479" i="3" s="1"/>
  <c r="H1475" i="3" a="1"/>
  <c r="H1475" i="3" s="1"/>
  <c r="D1468" i="3" a="1"/>
  <c r="D1468" i="3" s="1"/>
  <c r="H1463" i="3" a="1"/>
  <c r="H1463" i="3" s="1"/>
  <c r="F1460" i="3" a="1"/>
  <c r="F1460" i="3" s="1"/>
  <c r="D1457" i="3" a="1"/>
  <c r="D1457" i="3" s="1"/>
  <c r="G1453" i="3" a="1"/>
  <c r="G1453" i="3" s="1"/>
  <c r="G1450" i="3" a="1"/>
  <c r="G1450" i="3" s="1"/>
  <c r="D1448" i="3" a="1"/>
  <c r="D1448" i="3" s="1"/>
  <c r="E1445" i="3" a="1"/>
  <c r="E1445" i="3" s="1"/>
  <c r="F1442" i="3" a="1"/>
  <c r="F1442" i="3" s="1"/>
  <c r="D1437" i="3" a="1"/>
  <c r="D1437" i="3" s="1"/>
  <c r="D1434" i="3" a="1"/>
  <c r="D1434" i="3" s="1"/>
  <c r="G1431" i="3" a="1"/>
  <c r="G1431" i="3" s="1"/>
  <c r="D1429" i="3" a="1"/>
  <c r="D1429" i="3" s="1"/>
  <c r="G1426" i="3" a="1"/>
  <c r="G1426" i="3" s="1"/>
  <c r="F1418" i="3" a="1"/>
  <c r="F1418" i="3" s="1"/>
  <c r="H1415" i="3" a="1"/>
  <c r="H1415" i="3" s="1"/>
  <c r="E1413" i="3" a="1"/>
  <c r="E1413" i="3" s="1"/>
  <c r="G1405" i="3" a="1"/>
  <c r="G1405" i="3" s="1"/>
  <c r="H1402" i="3" a="1"/>
  <c r="H1402" i="3" s="1"/>
  <c r="E1400" i="3" a="1"/>
  <c r="E1400" i="3" s="1"/>
  <c r="F1397" i="3" a="1"/>
  <c r="F1397" i="3" s="1"/>
  <c r="E1395" i="3" a="1"/>
  <c r="E1395" i="3" s="1"/>
  <c r="G1389" i="3" a="1"/>
  <c r="G1389" i="3" s="1"/>
  <c r="E1387" i="3" a="1"/>
  <c r="E1387" i="3" s="1"/>
  <c r="G1384" i="3" a="1"/>
  <c r="G1384" i="3" s="1"/>
  <c r="F1382" i="3" a="1"/>
  <c r="F1382" i="3" s="1"/>
  <c r="G1379" i="3" a="1"/>
  <c r="G1379" i="3" s="1"/>
  <c r="D1377" i="3" a="1"/>
  <c r="D1377" i="3" s="1"/>
  <c r="G1374" i="3" a="1"/>
  <c r="G1374" i="3" s="1"/>
  <c r="E1372" i="3" a="1"/>
  <c r="E1372" i="3" s="1"/>
  <c r="D1370" i="3" a="1"/>
  <c r="D1370" i="3" s="1"/>
  <c r="G1365" i="3" a="1"/>
  <c r="G1365" i="3" s="1"/>
  <c r="E1363" i="3" a="1"/>
  <c r="E1363" i="3" s="1"/>
  <c r="T272" i="3" a="1"/>
  <c r="T272" i="3" s="1"/>
  <c r="S219" i="3" a="1"/>
  <c r="S219" i="3" s="1"/>
  <c r="S266" i="3" a="1"/>
  <c r="S266" i="3" s="1"/>
  <c r="T215" i="3" a="1"/>
  <c r="T215" i="3" s="1"/>
  <c r="S183" i="3" a="1"/>
  <c r="S183" i="3" s="1"/>
  <c r="S161" i="3" a="1"/>
  <c r="S161" i="3" s="1"/>
  <c r="T138" i="3" a="1"/>
  <c r="T138" i="3" s="1"/>
  <c r="S104" i="3" a="1"/>
  <c r="S104" i="3" s="1"/>
  <c r="S96" i="3" a="1"/>
  <c r="S96" i="3" s="1"/>
  <c r="T88" i="3" a="1"/>
  <c r="T88" i="3" s="1"/>
  <c r="S82" i="3" a="1"/>
  <c r="S82" i="3" s="1"/>
  <c r="R76" i="3" a="1"/>
  <c r="R76" i="3" s="1"/>
  <c r="R69" i="3" a="1"/>
  <c r="R69" i="3" s="1"/>
  <c r="T62" i="3" a="1"/>
  <c r="T62" i="3" s="1"/>
  <c r="S49" i="3" a="1"/>
  <c r="S49" i="3" s="1"/>
  <c r="R43" i="3" a="1"/>
  <c r="R43" i="3" s="1"/>
  <c r="S36" i="3" a="1"/>
  <c r="S36" i="3" s="1"/>
  <c r="S30" i="3" a="1"/>
  <c r="S30" i="3" s="1"/>
  <c r="S19" i="3" a="1"/>
  <c r="S19" i="3" s="1"/>
  <c r="R14" i="3" a="1"/>
  <c r="R14" i="3" s="1"/>
  <c r="E1510" i="3" a="1"/>
  <c r="E1510" i="3" s="1"/>
  <c r="E1506" i="3" a="1"/>
  <c r="E1506" i="3" s="1"/>
  <c r="H1502" i="3" a="1"/>
  <c r="H1502" i="3" s="1"/>
  <c r="G1498" i="3" a="1"/>
  <c r="G1498" i="3" s="1"/>
  <c r="F1494" i="3" a="1"/>
  <c r="F1494" i="3" s="1"/>
  <c r="G1490" i="3" a="1"/>
  <c r="G1490" i="3" s="1"/>
  <c r="H1486" i="3" a="1"/>
  <c r="H1486" i="3" s="1"/>
  <c r="H1482" i="3" a="1"/>
  <c r="H1482" i="3" s="1"/>
  <c r="D1479" i="3" a="1"/>
  <c r="D1479" i="3" s="1"/>
  <c r="T263" i="3" a="1"/>
  <c r="T263" i="3" s="1"/>
  <c r="S213" i="3" a="1"/>
  <c r="S213" i="3" s="1"/>
  <c r="R183" i="3" a="1"/>
  <c r="R183" i="3" s="1"/>
  <c r="S158" i="3" a="1"/>
  <c r="S158" i="3" s="1"/>
  <c r="R137" i="3" a="1"/>
  <c r="R137" i="3" s="1"/>
  <c r="R118" i="3" a="1"/>
  <c r="R118" i="3" s="1"/>
  <c r="T103" i="3" a="1"/>
  <c r="T103" i="3" s="1"/>
  <c r="R96" i="3" a="1"/>
  <c r="R96" i="3" s="1"/>
  <c r="T81" i="3" a="1"/>
  <c r="T81" i="3" s="1"/>
  <c r="T68" i="3" a="1"/>
  <c r="T68" i="3" s="1"/>
  <c r="R62" i="3" a="1"/>
  <c r="R62" i="3" s="1"/>
  <c r="R56" i="3" a="1"/>
  <c r="R56" i="3" s="1"/>
  <c r="T48" i="3" a="1"/>
  <c r="T48" i="3" s="1"/>
  <c r="T42" i="3" a="1"/>
  <c r="T42" i="3" s="1"/>
  <c r="R30" i="3" a="1"/>
  <c r="R30" i="3" s="1"/>
  <c r="S24" i="3" a="1"/>
  <c r="S24" i="3" s="1"/>
  <c r="R19" i="3" a="1"/>
  <c r="R19" i="3" s="1"/>
  <c r="G1509" i="3" a="1"/>
  <c r="G1509" i="3" s="1"/>
  <c r="D1506" i="3" a="1"/>
  <c r="D1506" i="3" s="1"/>
  <c r="G1502" i="3" a="1"/>
  <c r="G1502" i="3" s="1"/>
  <c r="D1498" i="3" a="1"/>
  <c r="D1498" i="3" s="1"/>
  <c r="E1494" i="3" a="1"/>
  <c r="E1494" i="3" s="1"/>
  <c r="F1490" i="3" a="1"/>
  <c r="F1490" i="3" s="1"/>
  <c r="E1486" i="3" a="1"/>
  <c r="E1486" i="3" s="1"/>
  <c r="G1482" i="3" a="1"/>
  <c r="G1482" i="3" s="1"/>
  <c r="H1478" i="3" a="1"/>
  <c r="H1478" i="3" s="1"/>
  <c r="E1471" i="3" a="1"/>
  <c r="E1471" i="3" s="1"/>
  <c r="E1467" i="3" a="1"/>
  <c r="E1467" i="3" s="1"/>
  <c r="E1463" i="3" a="1"/>
  <c r="E1463" i="3" s="1"/>
  <c r="H1459" i="3" a="1"/>
  <c r="H1459" i="3" s="1"/>
  <c r="D1453" i="3" a="1"/>
  <c r="D1453" i="3" s="1"/>
  <c r="D1450" i="3" a="1"/>
  <c r="D1450" i="3" s="1"/>
  <c r="F1447" i="3" a="1"/>
  <c r="F1447" i="3" s="1"/>
  <c r="G1444" i="3" a="1"/>
  <c r="G1444" i="3" s="1"/>
  <c r="H1441" i="3" a="1"/>
  <c r="H1441" i="3" s="1"/>
  <c r="F1439" i="3" a="1"/>
  <c r="F1439" i="3" s="1"/>
  <c r="F1436" i="3" a="1"/>
  <c r="F1436" i="3" s="1"/>
  <c r="G1433" i="3" a="1"/>
  <c r="G1433" i="3" s="1"/>
  <c r="D1431" i="3" a="1"/>
  <c r="D1431" i="3" s="1"/>
  <c r="D1426" i="3" a="1"/>
  <c r="D1426" i="3" s="1"/>
  <c r="F1423" i="3" a="1"/>
  <c r="F1423" i="3" s="1"/>
  <c r="H1420" i="3" a="1"/>
  <c r="H1420" i="3" s="1"/>
  <c r="F1415" i="3" a="1"/>
  <c r="F1415" i="3" s="1"/>
  <c r="G1410" i="3" a="1"/>
  <c r="G1410" i="3" s="1"/>
  <c r="H1407" i="3" a="1"/>
  <c r="H1407" i="3" s="1"/>
  <c r="E1402" i="3" a="1"/>
  <c r="E1402" i="3" s="1"/>
  <c r="G1399" i="3" a="1"/>
  <c r="G1399" i="3" s="1"/>
  <c r="D1397" i="3" a="1"/>
  <c r="D1397" i="3" s="1"/>
  <c r="D1392" i="3" a="1"/>
  <c r="D1392" i="3" s="1"/>
  <c r="G1386" i="3" a="1"/>
  <c r="G1386" i="3" s="1"/>
  <c r="D1382" i="3" a="1"/>
  <c r="D1382" i="3" s="1"/>
  <c r="E1379" i="3" a="1"/>
  <c r="E1379" i="3" s="1"/>
  <c r="F1376" i="3" a="1"/>
  <c r="F1376" i="3" s="1"/>
  <c r="E1374" i="3" a="1"/>
  <c r="E1374" i="3" s="1"/>
  <c r="D1365" i="3" a="1"/>
  <c r="D1365" i="3" s="1"/>
  <c r="E1360" i="3" a="1"/>
  <c r="E1360" i="3" s="1"/>
  <c r="E1358" i="3" a="1"/>
  <c r="E1358" i="3" s="1"/>
  <c r="F1353" i="3" a="1"/>
  <c r="F1353" i="3" s="1"/>
  <c r="F1351" i="3" a="1"/>
  <c r="F1351" i="3" s="1"/>
  <c r="T209" i="3" a="1"/>
  <c r="T209" i="3" s="1"/>
  <c r="T179" i="3" a="1"/>
  <c r="T179" i="3" s="1"/>
  <c r="T136" i="3" a="1"/>
  <c r="T136" i="3" s="1"/>
  <c r="T102" i="3" a="1"/>
  <c r="T102" i="3" s="1"/>
  <c r="T95" i="3" a="1"/>
  <c r="T95" i="3" s="1"/>
  <c r="S88" i="3" a="1"/>
  <c r="S88" i="3" s="1"/>
  <c r="S81" i="3" a="1"/>
  <c r="S81" i="3" s="1"/>
  <c r="S75" i="3" a="1"/>
  <c r="S75" i="3" s="1"/>
  <c r="R68" i="3" a="1"/>
  <c r="R68" i="3" s="1"/>
  <c r="T61" i="3" a="1"/>
  <c r="T61" i="3" s="1"/>
  <c r="T55" i="3" a="1"/>
  <c r="T55" i="3" s="1"/>
  <c r="S48" i="3" a="1"/>
  <c r="S48" i="3" s="1"/>
  <c r="S42" i="3" a="1"/>
  <c r="S42" i="3" s="1"/>
  <c r="T35" i="3" a="1"/>
  <c r="T35" i="3" s="1"/>
  <c r="T29" i="3" a="1"/>
  <c r="T29" i="3" s="1"/>
  <c r="R24" i="3" a="1"/>
  <c r="R24" i="3" s="1"/>
  <c r="F1509" i="3" a="1"/>
  <c r="F1509" i="3" s="1"/>
  <c r="H1505" i="3" a="1"/>
  <c r="H1505" i="3" s="1"/>
  <c r="E1502" i="3" a="1"/>
  <c r="E1502" i="3" s="1"/>
  <c r="H1497" i="3" a="1"/>
  <c r="H1497" i="3" s="1"/>
  <c r="D1490" i="3" a="1"/>
  <c r="D1490" i="3" s="1"/>
  <c r="D1486" i="3" a="1"/>
  <c r="D1486" i="3" s="1"/>
  <c r="F1482" i="3" a="1"/>
  <c r="F1482" i="3" s="1"/>
  <c r="G1478" i="3" a="1"/>
  <c r="G1478" i="3" s="1"/>
  <c r="H1474" i="3" a="1"/>
  <c r="H1474" i="3" s="1"/>
  <c r="D1471" i="3" a="1"/>
  <c r="D1471" i="3" s="1"/>
  <c r="H1466" i="3" a="1"/>
  <c r="H1466" i="3" s="1"/>
  <c r="D1463" i="3" a="1"/>
  <c r="D1463" i="3" s="1"/>
  <c r="G1459" i="3" a="1"/>
  <c r="G1459" i="3" s="1"/>
  <c r="D1456" i="3" a="1"/>
  <c r="D1456" i="3" s="1"/>
  <c r="H1452" i="3" a="1"/>
  <c r="H1452" i="3" s="1"/>
  <c r="H1449" i="3" a="1"/>
  <c r="H1449" i="3" s="1"/>
  <c r="E1447" i="3" a="1"/>
  <c r="E1447" i="3" s="1"/>
  <c r="G1441" i="3" a="1"/>
  <c r="G1441" i="3" s="1"/>
  <c r="E1439" i="3" a="1"/>
  <c r="E1439" i="3" s="1"/>
  <c r="F1433" i="3" a="1"/>
  <c r="F1433" i="3" s="1"/>
  <c r="H1430" i="3" a="1"/>
  <c r="H1430" i="3" s="1"/>
  <c r="F1428" i="3" a="1"/>
  <c r="F1428" i="3" s="1"/>
  <c r="H1425" i="3" a="1"/>
  <c r="H1425" i="3" s="1"/>
  <c r="E1423" i="3" a="1"/>
  <c r="E1423" i="3" s="1"/>
  <c r="G1420" i="3" a="1"/>
  <c r="G1420" i="3" s="1"/>
  <c r="H1417" i="3" a="1"/>
  <c r="H1417" i="3" s="1"/>
  <c r="E1415" i="3" a="1"/>
  <c r="E1415" i="3" s="1"/>
  <c r="H1412" i="3" a="1"/>
  <c r="H1412" i="3" s="1"/>
  <c r="F1410" i="3" a="1"/>
  <c r="F1410" i="3" s="1"/>
  <c r="D1405" i="3" a="1"/>
  <c r="D1405" i="3" s="1"/>
  <c r="D1402" i="3" a="1"/>
  <c r="D1402" i="3" s="1"/>
  <c r="G1394" i="3" a="1"/>
  <c r="G1394" i="3" s="1"/>
  <c r="H1391" i="3" a="1"/>
  <c r="H1391" i="3" s="1"/>
  <c r="D1389" i="3" a="1"/>
  <c r="D1389" i="3" s="1"/>
  <c r="F1386" i="3" a="1"/>
  <c r="F1386" i="3" s="1"/>
  <c r="D1384" i="3" a="1"/>
  <c r="D1384" i="3" s="1"/>
  <c r="H1381" i="3" a="1"/>
  <c r="H1381" i="3" s="1"/>
  <c r="D1379" i="3" a="1"/>
  <c r="D1379" i="3" s="1"/>
  <c r="T256" i="3" a="1"/>
  <c r="T256" i="3" s="1"/>
  <c r="S207" i="3" a="1"/>
  <c r="S207" i="3" s="1"/>
  <c r="S178" i="3" a="1"/>
  <c r="S178" i="3" s="1"/>
  <c r="S157" i="3" a="1"/>
  <c r="S157" i="3" s="1"/>
  <c r="T116" i="3" a="1"/>
  <c r="T116" i="3" s="1"/>
  <c r="R102" i="3" a="1"/>
  <c r="R102" i="3" s="1"/>
  <c r="S94" i="3" a="1"/>
  <c r="S94" i="3" s="1"/>
  <c r="T87" i="3" a="1"/>
  <c r="T87" i="3" s="1"/>
  <c r="R81" i="3" a="1"/>
  <c r="R81" i="3" s="1"/>
  <c r="T74" i="3" a="1"/>
  <c r="T74" i="3" s="1"/>
  <c r="T67" i="3" a="1"/>
  <c r="T67" i="3" s="1"/>
  <c r="R61" i="3" a="1"/>
  <c r="R61" i="3" s="1"/>
  <c r="R55" i="3" a="1"/>
  <c r="R55" i="3" s="1"/>
  <c r="T41" i="3" a="1"/>
  <c r="T41" i="3" s="1"/>
  <c r="S35" i="3" a="1"/>
  <c r="S35" i="3" s="1"/>
  <c r="S29" i="3" a="1"/>
  <c r="S29" i="3" s="1"/>
  <c r="T23" i="3" a="1"/>
  <c r="T23" i="3" s="1"/>
  <c r="T18" i="3" a="1"/>
  <c r="T18" i="3" s="1"/>
  <c r="S13" i="3" a="1"/>
  <c r="S13" i="3" s="1"/>
  <c r="E1509" i="3" a="1"/>
  <c r="E1509" i="3" s="1"/>
  <c r="G1505" i="3" a="1"/>
  <c r="G1505" i="3" s="1"/>
  <c r="D1502" i="3" a="1"/>
  <c r="D1502" i="3" s="1"/>
  <c r="G1497" i="3" a="1"/>
  <c r="G1497" i="3" s="1"/>
  <c r="D1494" i="3" a="1"/>
  <c r="D1494" i="3" s="1"/>
  <c r="H1489" i="3" a="1"/>
  <c r="H1489" i="3" s="1"/>
  <c r="H1485" i="3" a="1"/>
  <c r="H1485" i="3" s="1"/>
  <c r="E1482" i="3" a="1"/>
  <c r="E1482" i="3" s="1"/>
  <c r="F1478" i="3" a="1"/>
  <c r="F1478" i="3" s="1"/>
  <c r="G1474" i="3" a="1"/>
  <c r="G1474" i="3" s="1"/>
  <c r="H1470" i="3" a="1"/>
  <c r="H1470" i="3" s="1"/>
  <c r="G1466" i="3" a="1"/>
  <c r="G1466" i="3" s="1"/>
  <c r="H1462" i="3" a="1"/>
  <c r="H1462" i="3" s="1"/>
  <c r="H1455" i="3" a="1"/>
  <c r="H1455" i="3" s="1"/>
  <c r="G1449" i="3" a="1"/>
  <c r="G1449" i="3" s="1"/>
  <c r="D1447" i="3" a="1"/>
  <c r="D1447" i="3" s="1"/>
  <c r="F1444" i="3" a="1"/>
  <c r="F1444" i="3" s="1"/>
  <c r="F1441" i="3" a="1"/>
  <c r="F1441" i="3" s="1"/>
  <c r="D1439" i="3" a="1"/>
  <c r="D1439" i="3" s="1"/>
  <c r="E1436" i="3" a="1"/>
  <c r="E1436" i="3" s="1"/>
  <c r="G1425" i="3" a="1"/>
  <c r="G1425" i="3" s="1"/>
  <c r="D1423" i="3" a="1"/>
  <c r="D1423" i="3" s="1"/>
  <c r="D1415" i="3" a="1"/>
  <c r="D1415" i="3" s="1"/>
  <c r="G1412" i="3" a="1"/>
  <c r="G1412" i="3" s="1"/>
  <c r="E1410" i="3" a="1"/>
  <c r="E1410" i="3" s="1"/>
  <c r="G1407" i="3" a="1"/>
  <c r="G1407" i="3" s="1"/>
  <c r="H1404" i="3" a="1"/>
  <c r="H1404" i="3" s="1"/>
  <c r="F1399" i="3" a="1"/>
  <c r="F1399" i="3" s="1"/>
  <c r="H1396" i="3" a="1"/>
  <c r="H1396" i="3" s="1"/>
  <c r="F1394" i="3" a="1"/>
  <c r="F1394" i="3" s="1"/>
  <c r="G1391" i="3" a="1"/>
  <c r="G1391" i="3" s="1"/>
  <c r="H1388" i="3" a="1"/>
  <c r="H1388" i="3" s="1"/>
  <c r="E1386" i="3" a="1"/>
  <c r="E1386" i="3" s="1"/>
  <c r="H1383" i="3" a="1"/>
  <c r="H1383" i="3" s="1"/>
  <c r="G1381" i="3" a="1"/>
  <c r="G1381" i="3" s="1"/>
  <c r="H1378" i="3" a="1"/>
  <c r="H1378" i="3" s="1"/>
  <c r="D1376" i="3" a="1"/>
  <c r="D1376" i="3" s="1"/>
  <c r="D1374" i="3" a="1"/>
  <c r="D1374" i="3" s="1"/>
  <c r="G1371" i="3" a="1"/>
  <c r="G1371" i="3" s="1"/>
  <c r="F1369" i="3" a="1"/>
  <c r="F1369" i="3" s="1"/>
  <c r="D1367" i="3" a="1"/>
  <c r="D1367" i="3" s="1"/>
  <c r="G1364" i="3" a="1"/>
  <c r="G1364" i="3" s="1"/>
  <c r="G1362" i="3" a="1"/>
  <c r="G1362" i="3" s="1"/>
  <c r="D1360" i="3" a="1"/>
  <c r="D1360" i="3" s="1"/>
  <c r="H1357" i="3" a="1"/>
  <c r="H1357" i="3" s="1"/>
  <c r="H1355" i="3" a="1"/>
  <c r="H1355" i="3" s="1"/>
  <c r="E1353" i="3" a="1"/>
  <c r="E1353" i="3" s="1"/>
  <c r="D1351" i="3" a="1"/>
  <c r="D1351" i="3" s="1"/>
  <c r="H1348" i="3" a="1"/>
  <c r="H1348" i="3" s="1"/>
  <c r="F1346" i="3" a="1"/>
  <c r="F1346" i="3" s="1"/>
  <c r="F1339" i="3" a="1"/>
  <c r="F1339" i="3" s="1"/>
  <c r="S252" i="3" a="1"/>
  <c r="S252" i="3" s="1"/>
  <c r="T204" i="3" a="1"/>
  <c r="T204" i="3" s="1"/>
  <c r="R178" i="3" a="1"/>
  <c r="R178" i="3" s="1"/>
  <c r="T154" i="3" a="1"/>
  <c r="T154" i="3" s="1"/>
  <c r="R133" i="3" a="1"/>
  <c r="R133" i="3" s="1"/>
  <c r="S116" i="3" a="1"/>
  <c r="S116" i="3" s="1"/>
  <c r="T93" i="3" a="1"/>
  <c r="T93" i="3" s="1"/>
  <c r="S87" i="3" a="1"/>
  <c r="S87" i="3" s="1"/>
  <c r="T80" i="3" a="1"/>
  <c r="T80" i="3" s="1"/>
  <c r="S74" i="3" a="1"/>
  <c r="S74" i="3" s="1"/>
  <c r="T60" i="3" a="1"/>
  <c r="T60" i="3" s="1"/>
  <c r="T54" i="3" a="1"/>
  <c r="T54" i="3" s="1"/>
  <c r="T47" i="3" a="1"/>
  <c r="T47" i="3" s="1"/>
  <c r="S41" i="3" a="1"/>
  <c r="S41" i="3" s="1"/>
  <c r="R29" i="3" a="1"/>
  <c r="R29" i="3" s="1"/>
  <c r="S23" i="3" a="1"/>
  <c r="S23" i="3" s="1"/>
  <c r="R18" i="3" a="1"/>
  <c r="R18" i="3" s="1"/>
  <c r="R13" i="3" a="1"/>
  <c r="R13" i="3" s="1"/>
  <c r="D1509" i="3" a="1"/>
  <c r="D1509" i="3" s="1"/>
  <c r="H1501" i="3" a="1"/>
  <c r="H1501" i="3" s="1"/>
  <c r="F1497" i="3" a="1"/>
  <c r="F1497" i="3" s="1"/>
  <c r="G1493" i="3" a="1"/>
  <c r="G1493" i="3" s="1"/>
  <c r="G1489" i="3" a="1"/>
  <c r="G1489" i="3" s="1"/>
  <c r="G1485" i="3" a="1"/>
  <c r="G1485" i="3" s="1"/>
  <c r="H1481" i="3" a="1"/>
  <c r="H1481" i="3" s="1"/>
  <c r="E1478" i="3" a="1"/>
  <c r="E1478" i="3" s="1"/>
  <c r="F1474" i="3" a="1"/>
  <c r="F1474" i="3" s="1"/>
  <c r="F1470" i="3" a="1"/>
  <c r="F1470" i="3" s="1"/>
  <c r="F1466" i="3" a="1"/>
  <c r="F1466" i="3" s="1"/>
  <c r="E1459" i="3" a="1"/>
  <c r="E1459" i="3" s="1"/>
  <c r="F1452" i="3" a="1"/>
  <c r="F1452" i="3" s="1"/>
  <c r="F1449" i="3" a="1"/>
  <c r="F1449" i="3" s="1"/>
  <c r="H1446" i="3" a="1"/>
  <c r="H1446" i="3" s="1"/>
  <c r="E1444" i="3" a="1"/>
  <c r="E1444" i="3" s="1"/>
  <c r="H1438" i="3" a="1"/>
  <c r="H1438" i="3" s="1"/>
  <c r="D1436" i="3" a="1"/>
  <c r="D1436" i="3" s="1"/>
  <c r="E1433" i="3" a="1"/>
  <c r="E1433" i="3" s="1"/>
  <c r="G1430" i="3" a="1"/>
  <c r="G1430" i="3" s="1"/>
  <c r="E1428" i="3" a="1"/>
  <c r="E1428" i="3" s="1"/>
  <c r="F1425" i="3" a="1"/>
  <c r="F1425" i="3" s="1"/>
  <c r="H1422" i="3" a="1"/>
  <c r="H1422" i="3" s="1"/>
  <c r="F1420" i="3" a="1"/>
  <c r="F1420" i="3" s="1"/>
  <c r="G1417" i="3" a="1"/>
  <c r="G1417" i="3" s="1"/>
  <c r="H1414" i="3" a="1"/>
  <c r="H1414" i="3" s="1"/>
  <c r="F1412" i="3" a="1"/>
  <c r="F1412" i="3" s="1"/>
  <c r="D1410" i="3" a="1"/>
  <c r="D1410" i="3" s="1"/>
  <c r="F1407" i="3" a="1"/>
  <c r="F1407" i="3" s="1"/>
  <c r="G1404" i="3" a="1"/>
  <c r="G1404" i="3" s="1"/>
  <c r="H1401" i="3" a="1"/>
  <c r="H1401" i="3" s="1"/>
  <c r="E1399" i="3" a="1"/>
  <c r="E1399" i="3" s="1"/>
  <c r="G1396" i="3" a="1"/>
  <c r="G1396" i="3" s="1"/>
  <c r="E1394" i="3" a="1"/>
  <c r="E1394" i="3" s="1"/>
  <c r="F1391" i="3" a="1"/>
  <c r="F1391" i="3" s="1"/>
  <c r="G1388" i="3" a="1"/>
  <c r="G1388" i="3" s="1"/>
  <c r="D1386" i="3" a="1"/>
  <c r="D1386" i="3" s="1"/>
  <c r="F1381" i="3" a="1"/>
  <c r="F1381" i="3" s="1"/>
  <c r="G1378" i="3" a="1"/>
  <c r="G1378" i="3" s="1"/>
  <c r="H1373" i="3" a="1"/>
  <c r="H1373" i="3" s="1"/>
  <c r="F1371" i="3" a="1"/>
  <c r="F1371" i="3" s="1"/>
  <c r="E1369" i="3" a="1"/>
  <c r="E1369" i="3" s="1"/>
  <c r="H1366" i="3" a="1"/>
  <c r="H1366" i="3" s="1"/>
  <c r="F1364" i="3" a="1"/>
  <c r="F1364" i="3" s="1"/>
  <c r="R250" i="3" a="1"/>
  <c r="R250" i="3" s="1"/>
  <c r="R202" i="3" a="1"/>
  <c r="R202" i="3" s="1"/>
  <c r="R175" i="3" a="1"/>
  <c r="R175" i="3" s="1"/>
  <c r="R153" i="3" a="1"/>
  <c r="R153" i="3" s="1"/>
  <c r="T132" i="3" a="1"/>
  <c r="T132" i="3" s="1"/>
  <c r="T113" i="3" a="1"/>
  <c r="T113" i="3" s="1"/>
  <c r="T101" i="3" a="1"/>
  <c r="T101" i="3" s="1"/>
  <c r="S93" i="3" a="1"/>
  <c r="S93" i="3" s="1"/>
  <c r="S86" i="3" a="1"/>
  <c r="S86" i="3" s="1"/>
  <c r="S73" i="3" a="1"/>
  <c r="S73" i="3" s="1"/>
  <c r="R54" i="3" a="1"/>
  <c r="R54" i="3" s="1"/>
  <c r="S47" i="3" a="1"/>
  <c r="S47" i="3" s="1"/>
  <c r="T40" i="3" a="1"/>
  <c r="T40" i="3" s="1"/>
  <c r="S28" i="3" a="1"/>
  <c r="S28" i="3" s="1"/>
  <c r="R23" i="3" a="1"/>
  <c r="R23" i="3" s="1"/>
  <c r="F1512" i="3" a="1"/>
  <c r="F1512" i="3" s="1"/>
  <c r="H1508" i="3" a="1"/>
  <c r="H1508" i="3" s="1"/>
  <c r="E1505" i="3" a="1"/>
  <c r="E1505" i="3" s="1"/>
  <c r="E1501" i="3" a="1"/>
  <c r="E1501" i="3" s="1"/>
  <c r="F1493" i="3" a="1"/>
  <c r="F1493" i="3" s="1"/>
  <c r="D1489" i="3" a="1"/>
  <c r="D1489" i="3" s="1"/>
  <c r="F1485" i="3" a="1"/>
  <c r="F1485" i="3" s="1"/>
  <c r="G1481" i="3" a="1"/>
  <c r="G1481" i="3" s="1"/>
  <c r="E1474" i="3" a="1"/>
  <c r="E1474" i="3" s="1"/>
  <c r="E1470" i="3" a="1"/>
  <c r="E1470" i="3" s="1"/>
  <c r="H1465" i="3" a="1"/>
  <c r="H1465" i="3" s="1"/>
  <c r="G1462" i="3" a="1"/>
  <c r="G1462" i="3" s="1"/>
  <c r="D1459" i="3" a="1"/>
  <c r="D1459" i="3" s="1"/>
  <c r="F1455" i="3" a="1"/>
  <c r="F1455" i="3" s="1"/>
  <c r="E1452" i="3" a="1"/>
  <c r="E1452" i="3" s="1"/>
  <c r="D1444" i="3" a="1"/>
  <c r="D1444" i="3" s="1"/>
  <c r="E1441" i="3" a="1"/>
  <c r="E1441" i="3" s="1"/>
  <c r="G1438" i="3" a="1"/>
  <c r="G1438" i="3" s="1"/>
  <c r="H1435" i="3" a="1"/>
  <c r="H1435" i="3" s="1"/>
  <c r="F1430" i="3" a="1"/>
  <c r="F1430" i="3" s="1"/>
  <c r="D1428" i="3" a="1"/>
  <c r="D1428" i="3" s="1"/>
  <c r="E1425" i="3" a="1"/>
  <c r="E1425" i="3" s="1"/>
  <c r="G1422" i="3" a="1"/>
  <c r="G1422" i="3" s="1"/>
  <c r="E1420" i="3" a="1"/>
  <c r="E1420" i="3" s="1"/>
  <c r="F1417" i="3" a="1"/>
  <c r="F1417" i="3" s="1"/>
  <c r="E1407" i="3" a="1"/>
  <c r="E1407" i="3" s="1"/>
  <c r="F1404" i="3" a="1"/>
  <c r="F1404" i="3" s="1"/>
  <c r="D1399" i="3" a="1"/>
  <c r="D1399" i="3" s="1"/>
  <c r="D1394" i="3" a="1"/>
  <c r="D1394" i="3" s="1"/>
  <c r="E1391" i="3" a="1"/>
  <c r="E1391" i="3" s="1"/>
  <c r="G1383" i="3" a="1"/>
  <c r="G1383" i="3" s="1"/>
  <c r="E1381" i="3" a="1"/>
  <c r="E1381" i="3" s="1"/>
  <c r="F1378" i="3" a="1"/>
  <c r="F1378" i="3" s="1"/>
  <c r="H1375" i="3" a="1"/>
  <c r="H1375" i="3" s="1"/>
  <c r="G1373" i="3" a="1"/>
  <c r="G1373" i="3" s="1"/>
  <c r="E1371" i="3" a="1"/>
  <c r="E1371" i="3" s="1"/>
  <c r="H1359" i="3" a="1"/>
  <c r="H1359" i="3" s="1"/>
  <c r="F1355" i="3" a="1"/>
  <c r="F1355" i="3" s="1"/>
  <c r="D1353" i="3" a="1"/>
  <c r="D1353" i="3" s="1"/>
  <c r="G1350" i="3" a="1"/>
  <c r="G1350" i="3" s="1"/>
  <c r="E1346" i="3" a="1"/>
  <c r="E1346" i="3" s="1"/>
  <c r="R246" i="3" a="1"/>
  <c r="R246" i="3" s="1"/>
  <c r="T198" i="3" a="1"/>
  <c r="T198" i="3" s="1"/>
  <c r="R130" i="3" a="1"/>
  <c r="R130" i="3" s="1"/>
  <c r="R113" i="3" a="1"/>
  <c r="R113" i="3" s="1"/>
  <c r="T100" i="3" a="1"/>
  <c r="T100" i="3" s="1"/>
  <c r="R93" i="3" a="1"/>
  <c r="R93" i="3" s="1"/>
  <c r="R86" i="3" a="1"/>
  <c r="R86" i="3" s="1"/>
  <c r="S80" i="3" a="1"/>
  <c r="S80" i="3" s="1"/>
  <c r="R73" i="3" a="1"/>
  <c r="R73" i="3" s="1"/>
  <c r="R67" i="3" a="1"/>
  <c r="R67" i="3" s="1"/>
  <c r="R60" i="3" a="1"/>
  <c r="R60" i="3" s="1"/>
  <c r="T53" i="3" a="1"/>
  <c r="T53" i="3" s="1"/>
  <c r="S40" i="3" a="1"/>
  <c r="S40" i="3" s="1"/>
  <c r="T34" i="3" a="1"/>
  <c r="T34" i="3" s="1"/>
  <c r="R28" i="3" a="1"/>
  <c r="R28" i="3" s="1"/>
  <c r="T22" i="3" a="1"/>
  <c r="T22" i="3" s="1"/>
  <c r="S17" i="3" a="1"/>
  <c r="S17" i="3" s="1"/>
  <c r="G1508" i="3" a="1"/>
  <c r="G1508" i="3" s="1"/>
  <c r="H1504" i="3" a="1"/>
  <c r="H1504" i="3" s="1"/>
  <c r="D1501" i="3" a="1"/>
  <c r="D1501" i="3" s="1"/>
  <c r="E1497" i="3" a="1"/>
  <c r="E1497" i="3" s="1"/>
  <c r="D1493" i="3" a="1"/>
  <c r="D1493" i="3" s="1"/>
  <c r="H1488" i="3" a="1"/>
  <c r="H1488" i="3" s="1"/>
  <c r="E1485" i="3" a="1"/>
  <c r="E1485" i="3" s="1"/>
  <c r="H1477" i="3" a="1"/>
  <c r="H1477" i="3" s="1"/>
  <c r="D1474" i="3" a="1"/>
  <c r="D1474" i="3" s="1"/>
  <c r="H1469" i="3" a="1"/>
  <c r="H1469" i="3" s="1"/>
  <c r="G1465" i="3" a="1"/>
  <c r="G1465" i="3" s="1"/>
  <c r="F1462" i="3" a="1"/>
  <c r="F1462" i="3" s="1"/>
  <c r="H1458" i="3" a="1"/>
  <c r="H1458" i="3" s="1"/>
  <c r="E1455" i="3" a="1"/>
  <c r="E1455" i="3" s="1"/>
  <c r="D1452" i="3" a="1"/>
  <c r="D1452" i="3" s="1"/>
  <c r="E1449" i="3" a="1"/>
  <c r="E1449" i="3" s="1"/>
  <c r="G1446" i="3" a="1"/>
  <c r="G1446" i="3" s="1"/>
  <c r="H1443" i="3" a="1"/>
  <c r="H1443" i="3" s="1"/>
  <c r="D1441" i="3" a="1"/>
  <c r="D1441" i="3" s="1"/>
  <c r="F1438" i="3" a="1"/>
  <c r="F1438" i="3" s="1"/>
  <c r="G1435" i="3" a="1"/>
  <c r="G1435" i="3" s="1"/>
  <c r="D1433" i="3" a="1"/>
  <c r="D1433" i="3" s="1"/>
  <c r="E1430" i="3" a="1"/>
  <c r="E1430" i="3" s="1"/>
  <c r="H1427" i="3" a="1"/>
  <c r="H1427" i="3" s="1"/>
  <c r="D1425" i="3" a="1"/>
  <c r="D1425" i="3" s="1"/>
  <c r="F1422" i="3" a="1"/>
  <c r="F1422" i="3" s="1"/>
  <c r="T243" i="3" a="1"/>
  <c r="T243" i="3" s="1"/>
  <c r="S197" i="3" a="1"/>
  <c r="S197" i="3" s="1"/>
  <c r="T173" i="3" a="1"/>
  <c r="T173" i="3" s="1"/>
  <c r="R150" i="3" a="1"/>
  <c r="R150" i="3" s="1"/>
  <c r="S112" i="3" a="1"/>
  <c r="S112" i="3" s="1"/>
  <c r="S100" i="3" a="1"/>
  <c r="S100" i="3" s="1"/>
  <c r="T92" i="3" a="1"/>
  <c r="T92" i="3" s="1"/>
  <c r="T79" i="3" a="1"/>
  <c r="T79" i="3" s="1"/>
  <c r="T72" i="3" a="1"/>
  <c r="T72" i="3" s="1"/>
  <c r="R66" i="3" a="1"/>
  <c r="R66" i="3" s="1"/>
  <c r="T59" i="3" a="1"/>
  <c r="T59" i="3" s="1"/>
  <c r="R53" i="3" a="1"/>
  <c r="R53" i="3" s="1"/>
  <c r="T46" i="3" a="1"/>
  <c r="T46" i="3" s="1"/>
  <c r="T33" i="3" a="1"/>
  <c r="T33" i="3" s="1"/>
  <c r="T27" i="3" a="1"/>
  <c r="T27" i="3" s="1"/>
  <c r="S22" i="3" a="1"/>
  <c r="S22" i="3" s="1"/>
  <c r="R17" i="3" a="1"/>
  <c r="R17" i="3" s="1"/>
  <c r="E1512" i="3" a="1"/>
  <c r="E1512" i="3" s="1"/>
  <c r="F1508" i="3" a="1"/>
  <c r="F1508" i="3" s="1"/>
  <c r="G1504" i="3" a="1"/>
  <c r="G1504" i="3" s="1"/>
  <c r="H1500" i="3" a="1"/>
  <c r="H1500" i="3" s="1"/>
  <c r="D1497" i="3" a="1"/>
  <c r="D1497" i="3" s="1"/>
  <c r="H1492" i="3" a="1"/>
  <c r="H1492" i="3" s="1"/>
  <c r="G1488" i="3" a="1"/>
  <c r="G1488" i="3" s="1"/>
  <c r="E1481" i="3" a="1"/>
  <c r="E1481" i="3" s="1"/>
  <c r="G1477" i="3" a="1"/>
  <c r="G1477" i="3" s="1"/>
  <c r="H1473" i="3" a="1"/>
  <c r="H1473" i="3" s="1"/>
  <c r="G1469" i="3" a="1"/>
  <c r="G1469" i="3" s="1"/>
  <c r="F1465" i="3" a="1"/>
  <c r="F1465" i="3" s="1"/>
  <c r="E1462" i="3" a="1"/>
  <c r="E1462" i="3" s="1"/>
  <c r="D1455" i="3" a="1"/>
  <c r="D1455" i="3" s="1"/>
  <c r="H1451" i="3" a="1"/>
  <c r="H1451" i="3" s="1"/>
  <c r="F1446" i="3" a="1"/>
  <c r="F1446" i="3" s="1"/>
  <c r="G1443" i="3" a="1"/>
  <c r="G1443" i="3" s="1"/>
  <c r="H1440" i="3" a="1"/>
  <c r="H1440" i="3" s="1"/>
  <c r="E1438" i="3" a="1"/>
  <c r="E1438" i="3" s="1"/>
  <c r="F1435" i="3" a="1"/>
  <c r="F1435" i="3" s="1"/>
  <c r="H1432" i="3" a="1"/>
  <c r="H1432" i="3" s="1"/>
  <c r="G1427" i="3" a="1"/>
  <c r="G1427" i="3" s="1"/>
  <c r="H1424" i="3" a="1"/>
  <c r="H1424" i="3" s="1"/>
  <c r="E1422" i="3" a="1"/>
  <c r="E1422" i="3" s="1"/>
  <c r="H1419" i="3" a="1"/>
  <c r="H1419" i="3" s="1"/>
  <c r="E1417" i="3" a="1"/>
  <c r="E1417" i="3" s="1"/>
  <c r="D1412" i="3" a="1"/>
  <c r="D1412" i="3" s="1"/>
  <c r="G1409" i="3" a="1"/>
  <c r="G1409" i="3" s="1"/>
  <c r="H1406" i="3" a="1"/>
  <c r="H1406" i="3" s="1"/>
  <c r="D1404" i="3" a="1"/>
  <c r="D1404" i="3" s="1"/>
  <c r="F1401" i="3" a="1"/>
  <c r="F1401" i="3" s="1"/>
  <c r="G1398" i="3" a="1"/>
  <c r="G1398" i="3" s="1"/>
  <c r="G1393" i="3" a="1"/>
  <c r="G1393" i="3" s="1"/>
  <c r="H1390" i="3" a="1"/>
  <c r="H1390" i="3" s="1"/>
  <c r="E1388" i="3" a="1"/>
  <c r="E1388" i="3" s="1"/>
  <c r="G1385" i="3" a="1"/>
  <c r="G1385" i="3" s="1"/>
  <c r="F1383" i="3" a="1"/>
  <c r="F1383" i="3" s="1"/>
  <c r="H1380" i="3" a="1"/>
  <c r="H1380" i="3" s="1"/>
  <c r="D1378" i="3" a="1"/>
  <c r="D1378" i="3" s="1"/>
  <c r="E1373" i="3" a="1"/>
  <c r="E1373" i="3" s="1"/>
  <c r="D1371" i="3" a="1"/>
  <c r="D1371" i="3" s="1"/>
  <c r="H1368" i="3" a="1"/>
  <c r="H1368" i="3" s="1"/>
  <c r="D1364" i="3" a="1"/>
  <c r="D1364" i="3" s="1"/>
  <c r="D1362" i="3" a="1"/>
  <c r="D1362" i="3" s="1"/>
  <c r="G1359" i="3" a="1"/>
  <c r="G1359" i="3" s="1"/>
  <c r="E1357" i="3" a="1"/>
  <c r="E1357" i="3" s="1"/>
  <c r="E1355" i="3" a="1"/>
  <c r="E1355" i="3" s="1"/>
  <c r="H1352" i="3" a="1"/>
  <c r="H1352" i="3" s="1"/>
  <c r="E1348" i="3" a="1"/>
  <c r="E1348" i="3" s="1"/>
  <c r="H1345" i="3" a="1"/>
  <c r="H1345" i="3" s="1"/>
  <c r="H1329" i="3" a="1"/>
  <c r="H1329" i="3" s="1"/>
  <c r="E1325" i="3" a="1"/>
  <c r="E1325" i="3" s="1"/>
  <c r="S239" i="3" a="1"/>
  <c r="S239" i="3" s="1"/>
  <c r="R197" i="3" a="1"/>
  <c r="R197" i="3" s="1"/>
  <c r="R149" i="3" a="1"/>
  <c r="R149" i="3" s="1"/>
  <c r="S128" i="3" a="1"/>
  <c r="S128" i="3" s="1"/>
  <c r="R100" i="3" a="1"/>
  <c r="R100" i="3" s="1"/>
  <c r="S92" i="3" a="1"/>
  <c r="S92" i="3" s="1"/>
  <c r="S85" i="3" a="1"/>
  <c r="S85" i="3" s="1"/>
  <c r="S79" i="3" a="1"/>
  <c r="S79" i="3" s="1"/>
  <c r="S72" i="3" a="1"/>
  <c r="S72" i="3" s="1"/>
  <c r="T65" i="3" a="1"/>
  <c r="T65" i="3" s="1"/>
  <c r="T52" i="3" a="1"/>
  <c r="T52" i="3" s="1"/>
  <c r="S46" i="3" a="1"/>
  <c r="S46" i="3" s="1"/>
  <c r="T39" i="3" a="1"/>
  <c r="T39" i="3" s="1"/>
  <c r="S33" i="3" a="1"/>
  <c r="S33" i="3" s="1"/>
  <c r="D1512" i="3" a="1"/>
  <c r="D1512" i="3" s="1"/>
  <c r="D1508" i="3" a="1"/>
  <c r="D1508" i="3" s="1"/>
  <c r="F1504" i="3" a="1"/>
  <c r="F1504" i="3" s="1"/>
  <c r="G1500" i="3" a="1"/>
  <c r="G1500" i="3" s="1"/>
  <c r="G1496" i="3" a="1"/>
  <c r="G1496" i="3" s="1"/>
  <c r="G1492" i="3" a="1"/>
  <c r="G1492" i="3" s="1"/>
  <c r="F1488" i="3" a="1"/>
  <c r="F1488" i="3" s="1"/>
  <c r="H1484" i="3" a="1"/>
  <c r="H1484" i="3" s="1"/>
  <c r="F1477" i="3" a="1"/>
  <c r="F1477" i="3" s="1"/>
  <c r="F1473" i="3" a="1"/>
  <c r="F1473" i="3" s="1"/>
  <c r="F1469" i="3" a="1"/>
  <c r="F1469" i="3" s="1"/>
  <c r="E1465" i="3" a="1"/>
  <c r="E1465" i="3" s="1"/>
  <c r="D1462" i="3" a="1"/>
  <c r="D1462" i="3" s="1"/>
  <c r="G1458" i="3" a="1"/>
  <c r="G1458" i="3" s="1"/>
  <c r="H1454" i="3" a="1"/>
  <c r="H1454" i="3" s="1"/>
  <c r="G1451" i="3" a="1"/>
  <c r="G1451" i="3" s="1"/>
  <c r="D1449" i="3" a="1"/>
  <c r="D1449" i="3" s="1"/>
  <c r="E1446" i="3" a="1"/>
  <c r="E1446" i="3" s="1"/>
  <c r="G1440" i="3" a="1"/>
  <c r="G1440" i="3" s="1"/>
  <c r="D1438" i="3" a="1"/>
  <c r="D1438" i="3" s="1"/>
  <c r="E1435" i="3" a="1"/>
  <c r="E1435" i="3" s="1"/>
  <c r="G1432" i="3" a="1"/>
  <c r="G1432" i="3" s="1"/>
  <c r="D1430" i="3" a="1"/>
  <c r="D1430" i="3" s="1"/>
  <c r="F1427" i="3" a="1"/>
  <c r="F1427" i="3" s="1"/>
  <c r="G1424" i="3" a="1"/>
  <c r="G1424" i="3" s="1"/>
  <c r="D1422" i="3" a="1"/>
  <c r="D1422" i="3" s="1"/>
  <c r="G1419" i="3" a="1"/>
  <c r="G1419" i="3" s="1"/>
  <c r="D1417" i="3" a="1"/>
  <c r="D1417" i="3" s="1"/>
  <c r="F1414" i="3" a="1"/>
  <c r="F1414" i="3" s="1"/>
  <c r="H1411" i="3" a="1"/>
  <c r="H1411" i="3" s="1"/>
  <c r="F1409" i="3" a="1"/>
  <c r="F1409" i="3" s="1"/>
  <c r="G1406" i="3" a="1"/>
  <c r="G1406" i="3" s="1"/>
  <c r="H1403" i="3" a="1"/>
  <c r="H1403" i="3" s="1"/>
  <c r="E1401" i="3" a="1"/>
  <c r="E1401" i="3" s="1"/>
  <c r="F1398" i="3" a="1"/>
  <c r="F1398" i="3" s="1"/>
  <c r="E1396" i="3" a="1"/>
  <c r="E1396" i="3" s="1"/>
  <c r="F1393" i="3" a="1"/>
  <c r="F1393" i="3" s="1"/>
  <c r="D1388" i="3" a="1"/>
  <c r="D1388" i="3" s="1"/>
  <c r="F1385" i="3" a="1"/>
  <c r="F1385" i="3" s="1"/>
  <c r="E1383" i="3" a="1"/>
  <c r="E1383" i="3" s="1"/>
  <c r="G1380" i="3" a="1"/>
  <c r="G1380" i="3" s="1"/>
  <c r="H1377" i="3" a="1"/>
  <c r="H1377" i="3" s="1"/>
  <c r="F1375" i="3" a="1"/>
  <c r="F1375" i="3" s="1"/>
  <c r="H1370" i="3" a="1"/>
  <c r="H1370" i="3" s="1"/>
  <c r="F1366" i="3" a="1"/>
  <c r="F1366" i="3" s="1"/>
  <c r="H1361" i="3" a="1"/>
  <c r="H1361" i="3" s="1"/>
  <c r="D1355" i="3" a="1"/>
  <c r="D1355" i="3" s="1"/>
  <c r="E1350" i="3" a="1"/>
  <c r="E1350" i="3" s="1"/>
  <c r="D1348" i="3" a="1"/>
  <c r="D1348" i="3" s="1"/>
  <c r="G1345" i="3" a="1"/>
  <c r="G1345" i="3" s="1"/>
  <c r="F1343" i="3" a="1"/>
  <c r="F1343" i="3" s="1"/>
  <c r="D1341" i="3" a="1"/>
  <c r="D1341" i="3" s="1"/>
  <c r="G1338" i="3" a="1"/>
  <c r="G1338" i="3" s="1"/>
  <c r="G1336" i="3" a="1"/>
  <c r="G1336" i="3" s="1"/>
  <c r="S194" i="3" a="1"/>
  <c r="S194" i="3" s="1"/>
  <c r="R170" i="3" a="1"/>
  <c r="R170" i="3" s="1"/>
  <c r="R126" i="3" a="1"/>
  <c r="R126" i="3" s="1"/>
  <c r="T99" i="3" a="1"/>
  <c r="T99" i="3" s="1"/>
  <c r="R92" i="3" a="1"/>
  <c r="R92" i="3" s="1"/>
  <c r="R85" i="3" a="1"/>
  <c r="R85" i="3" s="1"/>
  <c r="T78" i="3" a="1"/>
  <c r="T78" i="3" s="1"/>
  <c r="R72" i="3" a="1"/>
  <c r="R72" i="3" s="1"/>
  <c r="T64" i="3" a="1"/>
  <c r="T64" i="3" s="1"/>
  <c r="S52" i="3" a="1"/>
  <c r="S52" i="3" s="1"/>
  <c r="S39" i="3" a="1"/>
  <c r="S39" i="3" s="1"/>
  <c r="T32" i="3" a="1"/>
  <c r="T32" i="3" s="1"/>
  <c r="S27" i="3" a="1"/>
  <c r="S27" i="3" s="1"/>
  <c r="T21" i="3" a="1"/>
  <c r="T21" i="3" s="1"/>
  <c r="S16" i="3" a="1"/>
  <c r="S16" i="3" s="1"/>
  <c r="H1511" i="3" a="1"/>
  <c r="H1511" i="3" s="1"/>
  <c r="H1507" i="3" a="1"/>
  <c r="H1507" i="3" s="1"/>
  <c r="D1504" i="3" a="1"/>
  <c r="D1504" i="3" s="1"/>
  <c r="F1500" i="3" a="1"/>
  <c r="F1500" i="3" s="1"/>
  <c r="F1496" i="3" a="1"/>
  <c r="F1496" i="3" s="1"/>
  <c r="D1492" i="3" a="1"/>
  <c r="D1492" i="3" s="1"/>
  <c r="G1484" i="3" a="1"/>
  <c r="G1484" i="3" s="1"/>
  <c r="G1480" i="3" a="1"/>
  <c r="G1480" i="3" s="1"/>
  <c r="E1477" i="3" a="1"/>
  <c r="E1477" i="3" s="1"/>
  <c r="E1473" i="3" a="1"/>
  <c r="E1473" i="3" s="1"/>
  <c r="H1468" i="3" a="1"/>
  <c r="H1468" i="3" s="1"/>
  <c r="D1458" i="3" a="1"/>
  <c r="D1458" i="3" s="1"/>
  <c r="G1454" i="3" a="1"/>
  <c r="G1454" i="3" s="1"/>
  <c r="F1451" i="3" a="1"/>
  <c r="F1451" i="3" s="1"/>
  <c r="H1448" i="3" a="1"/>
  <c r="H1448" i="3" s="1"/>
  <c r="D1446" i="3" a="1"/>
  <c r="D1446" i="3" s="1"/>
  <c r="F1443" i="3" a="1"/>
  <c r="F1443" i="3" s="1"/>
  <c r="F1440" i="3" a="1"/>
  <c r="F1440" i="3" s="1"/>
  <c r="H1437" i="3" a="1"/>
  <c r="H1437" i="3" s="1"/>
  <c r="D1435" i="3" a="1"/>
  <c r="D1435" i="3" s="1"/>
  <c r="F1432" i="3" a="1"/>
  <c r="F1432" i="3" s="1"/>
  <c r="E1427" i="3" a="1"/>
  <c r="E1427" i="3" s="1"/>
  <c r="F1424" i="3" a="1"/>
  <c r="F1424" i="3" s="1"/>
  <c r="F1419" i="3" a="1"/>
  <c r="F1419" i="3" s="1"/>
  <c r="H1416" i="3" a="1"/>
  <c r="H1416" i="3" s="1"/>
  <c r="E1414" i="3" a="1"/>
  <c r="E1414" i="3" s="1"/>
  <c r="G1411" i="3" a="1"/>
  <c r="G1411" i="3" s="1"/>
  <c r="E1409" i="3" a="1"/>
  <c r="E1409" i="3" s="1"/>
  <c r="G1403" i="3" a="1"/>
  <c r="G1403" i="3" s="1"/>
  <c r="D1401" i="3" a="1"/>
  <c r="D1401" i="3" s="1"/>
  <c r="E1398" i="3" a="1"/>
  <c r="E1398" i="3" s="1"/>
  <c r="D1396" i="3" a="1"/>
  <c r="D1396" i="3" s="1"/>
  <c r="E1393" i="3" a="1"/>
  <c r="E1393" i="3" s="1"/>
  <c r="G1390" i="3" a="1"/>
  <c r="G1390" i="3" s="1"/>
  <c r="H1387" i="3" a="1"/>
  <c r="H1387" i="3" s="1"/>
  <c r="D1383" i="3" a="1"/>
  <c r="D1383" i="3" s="1"/>
  <c r="F1380" i="3" a="1"/>
  <c r="F1380" i="3" s="1"/>
  <c r="D1373" i="3" a="1"/>
  <c r="D1373" i="3" s="1"/>
  <c r="G1368" i="3" a="1"/>
  <c r="G1368" i="3" s="1"/>
  <c r="H1363" i="3" a="1"/>
  <c r="H1363" i="3" s="1"/>
  <c r="G1361" i="3" a="1"/>
  <c r="G1361" i="3" s="1"/>
  <c r="F1359" i="3" a="1"/>
  <c r="F1359" i="3" s="1"/>
  <c r="D1357" i="3" a="1"/>
  <c r="D1357" i="3" s="1"/>
  <c r="H1354" i="3" a="1"/>
  <c r="H1354" i="3" s="1"/>
  <c r="G1352" i="3" a="1"/>
  <c r="G1352" i="3" s="1"/>
  <c r="D1350" i="3" a="1"/>
  <c r="D1350" i="3" s="1"/>
  <c r="H1347" i="3" a="1"/>
  <c r="H1347" i="3" s="1"/>
  <c r="E1343" i="3" a="1"/>
  <c r="E1343" i="3" s="1"/>
  <c r="F1338" i="3" a="1"/>
  <c r="F1338" i="3" s="1"/>
  <c r="F1336" i="3" a="1"/>
  <c r="F1336" i="3" s="1"/>
  <c r="G1331" i="3" a="1"/>
  <c r="G1331" i="3" s="1"/>
  <c r="S233" i="3" a="1"/>
  <c r="S233" i="3" s="1"/>
  <c r="T192" i="3" a="1"/>
  <c r="T192" i="3" s="1"/>
  <c r="T169" i="3" a="1"/>
  <c r="T169" i="3" s="1"/>
  <c r="S146" i="3" a="1"/>
  <c r="S146" i="3" s="1"/>
  <c r="S109" i="3" a="1"/>
  <c r="S109" i="3" s="1"/>
  <c r="T84" i="3" a="1"/>
  <c r="T84" i="3" s="1"/>
  <c r="S78" i="3" a="1"/>
  <c r="S78" i="3" s="1"/>
  <c r="T71" i="3" a="1"/>
  <c r="T71" i="3" s="1"/>
  <c r="R59" i="3" a="1"/>
  <c r="R59" i="3" s="1"/>
  <c r="T51" i="3" a="1"/>
  <c r="T51" i="3" s="1"/>
  <c r="T45" i="3" a="1"/>
  <c r="T45" i="3" s="1"/>
  <c r="S32" i="3" a="1"/>
  <c r="S32" i="3" s="1"/>
  <c r="R27" i="3" a="1"/>
  <c r="R27" i="3" s="1"/>
  <c r="S21" i="3" a="1"/>
  <c r="S21" i="3" s="1"/>
  <c r="R16" i="3" a="1"/>
  <c r="R16" i="3" s="1"/>
  <c r="G1511" i="3" a="1"/>
  <c r="G1511" i="3" s="1"/>
  <c r="F1507" i="3" a="1"/>
  <c r="F1507" i="3" s="1"/>
  <c r="H1503" i="3" a="1"/>
  <c r="H1503" i="3" s="1"/>
  <c r="E1500" i="3" a="1"/>
  <c r="E1500" i="3" s="1"/>
  <c r="D1496" i="3" a="1"/>
  <c r="D1496" i="3" s="1"/>
  <c r="H1491" i="3" a="1"/>
  <c r="H1491" i="3" s="1"/>
  <c r="E1488" i="3" a="1"/>
  <c r="E1488" i="3" s="1"/>
  <c r="F1480" i="3" a="1"/>
  <c r="F1480" i="3" s="1"/>
  <c r="D1477" i="3" a="1"/>
  <c r="D1477" i="3" s="1"/>
  <c r="H1472" i="3" a="1"/>
  <c r="H1472" i="3" s="1"/>
  <c r="G1468" i="3" a="1"/>
  <c r="G1468" i="3" s="1"/>
  <c r="D1465" i="3" a="1"/>
  <c r="D1465" i="3" s="1"/>
  <c r="G1461" i="3" a="1"/>
  <c r="G1461" i="3" s="1"/>
  <c r="H1457" i="3" a="1"/>
  <c r="H1457" i="3" s="1"/>
  <c r="F1454" i="3" a="1"/>
  <c r="F1454" i="3" s="1"/>
  <c r="E1451" i="3" a="1"/>
  <c r="E1451" i="3" s="1"/>
  <c r="G1448" i="3" a="1"/>
  <c r="G1448" i="3" s="1"/>
  <c r="E1443" i="3" a="1"/>
  <c r="E1443" i="3" s="1"/>
  <c r="G1437" i="3" a="1"/>
  <c r="G1437" i="3" s="1"/>
  <c r="H1434" i="3" a="1"/>
  <c r="H1434" i="3" s="1"/>
  <c r="E1432" i="3" a="1"/>
  <c r="E1432" i="3" s="1"/>
  <c r="H1429" i="3" a="1"/>
  <c r="H1429" i="3" s="1"/>
  <c r="D1427" i="3" a="1"/>
  <c r="D1427" i="3" s="1"/>
  <c r="H1421" i="3" a="1"/>
  <c r="H1421" i="3" s="1"/>
  <c r="E1419" i="3" a="1"/>
  <c r="E1419" i="3" s="1"/>
  <c r="G1416" i="3" a="1"/>
  <c r="G1416" i="3" s="1"/>
  <c r="D1414" i="3" a="1"/>
  <c r="D1414" i="3" s="1"/>
  <c r="D1409" i="3" a="1"/>
  <c r="D1409" i="3" s="1"/>
  <c r="F1406" i="3" a="1"/>
  <c r="F1406" i="3" s="1"/>
  <c r="F1403" i="3" a="1"/>
  <c r="F1403" i="3" s="1"/>
  <c r="H1400" i="3" a="1"/>
  <c r="H1400" i="3" s="1"/>
  <c r="H1395" i="3" a="1"/>
  <c r="H1395" i="3" s="1"/>
  <c r="D1393" i="3" a="1"/>
  <c r="D1393" i="3" s="1"/>
  <c r="F1390" i="3" a="1"/>
  <c r="F1390" i="3" s="1"/>
  <c r="G1387" i="3" a="1"/>
  <c r="G1387" i="3" s="1"/>
  <c r="E1385" i="3" a="1"/>
  <c r="E1385" i="3" s="1"/>
  <c r="H1382" i="3" a="1"/>
  <c r="H1382" i="3" s="1"/>
  <c r="G1377" i="3" a="1"/>
  <c r="G1377" i="3" s="1"/>
  <c r="E1375" i="3" a="1"/>
  <c r="E1375" i="3" s="1"/>
  <c r="H1372" i="3" a="1"/>
  <c r="H1372" i="3" s="1"/>
  <c r="G1370" i="3" a="1"/>
  <c r="G1370" i="3" s="1"/>
  <c r="F1368" i="3" a="1"/>
  <c r="F1368" i="3" s="1"/>
  <c r="E1366" i="3" a="1"/>
  <c r="E1366" i="3" s="1"/>
  <c r="G1363" i="3" a="1"/>
  <c r="G1363" i="3" s="1"/>
  <c r="F1361" i="3" a="1"/>
  <c r="F1361" i="3" s="1"/>
  <c r="E1359" i="3" a="1"/>
  <c r="E1359" i="3" s="1"/>
  <c r="H1356" i="3" a="1"/>
  <c r="H1356" i="3" s="1"/>
  <c r="G1354" i="3" a="1"/>
  <c r="G1354" i="3" s="1"/>
  <c r="F1352" i="3" a="1"/>
  <c r="F1352" i="3" s="1"/>
  <c r="G1347" i="3" a="1"/>
  <c r="G1347" i="3" s="1"/>
  <c r="F1345" i="3" a="1"/>
  <c r="F1345" i="3" s="1"/>
  <c r="H1340" i="3" a="1"/>
  <c r="H1340" i="3" s="1"/>
  <c r="D1334" i="3" a="1"/>
  <c r="D1334" i="3" s="1"/>
  <c r="E1327" i="3" a="1"/>
  <c r="E1327" i="3" s="1"/>
  <c r="S231" i="3" a="1"/>
  <c r="S231" i="3" s="1"/>
  <c r="S192" i="3" a="1"/>
  <c r="S192" i="3" s="1"/>
  <c r="R145" i="3" a="1"/>
  <c r="R145" i="3" s="1"/>
  <c r="T124" i="3" a="1"/>
  <c r="T124" i="3" s="1"/>
  <c r="S108" i="3" a="1"/>
  <c r="S108" i="3" s="1"/>
  <c r="R98" i="3" a="1"/>
  <c r="R98" i="3" s="1"/>
  <c r="S91" i="3" a="1"/>
  <c r="S91" i="3" s="1"/>
  <c r="S84" i="3" a="1"/>
  <c r="S84" i="3" s="1"/>
  <c r="T77" i="3" a="1"/>
  <c r="T77" i="3" s="1"/>
  <c r="S71" i="3" a="1"/>
  <c r="S71" i="3" s="1"/>
  <c r="S64" i="3" a="1"/>
  <c r="S64" i="3" s="1"/>
  <c r="R58" i="3" a="1"/>
  <c r="R58" i="3" s="1"/>
  <c r="S51" i="3" a="1"/>
  <c r="S51" i="3" s="1"/>
  <c r="T44" i="3" a="1"/>
  <c r="T44" i="3" s="1"/>
  <c r="T38" i="3" a="1"/>
  <c r="T38" i="3" s="1"/>
  <c r="R21" i="3" a="1"/>
  <c r="R21" i="3" s="1"/>
  <c r="T15" i="3" a="1"/>
  <c r="T15" i="3" s="1"/>
  <c r="F1511" i="3" a="1"/>
  <c r="F1511" i="3" s="1"/>
  <c r="E1507" i="3" a="1"/>
  <c r="E1507" i="3" s="1"/>
  <c r="D1500" i="3" a="1"/>
  <c r="D1500" i="3" s="1"/>
  <c r="H1495" i="3" a="1"/>
  <c r="H1495" i="3" s="1"/>
  <c r="G1491" i="3" a="1"/>
  <c r="G1491" i="3" s="1"/>
  <c r="D1488" i="3" a="1"/>
  <c r="D1488" i="3" s="1"/>
  <c r="E1484" i="3" a="1"/>
  <c r="E1484" i="3" s="1"/>
  <c r="E1480" i="3" a="1"/>
  <c r="E1480" i="3" s="1"/>
  <c r="H1476" i="3" a="1"/>
  <c r="H1476" i="3" s="1"/>
  <c r="G1472" i="3" a="1"/>
  <c r="G1472" i="3" s="1"/>
  <c r="H1464" i="3" a="1"/>
  <c r="H1464" i="3" s="1"/>
  <c r="F1461" i="3" a="1"/>
  <c r="F1461" i="3" s="1"/>
  <c r="G1457" i="3" a="1"/>
  <c r="G1457" i="3" s="1"/>
  <c r="E1454" i="3" a="1"/>
  <c r="E1454" i="3" s="1"/>
  <c r="D1451" i="3" a="1"/>
  <c r="D1451" i="3" s="1"/>
  <c r="F1448" i="3" a="1"/>
  <c r="F1448" i="3" s="1"/>
  <c r="H1445" i="3" a="1"/>
  <c r="H1445" i="3" s="1"/>
  <c r="D1443" i="3" a="1"/>
  <c r="D1443" i="3" s="1"/>
  <c r="E1440" i="3" a="1"/>
  <c r="E1440" i="3" s="1"/>
  <c r="F1437" i="3" a="1"/>
  <c r="F1437" i="3" s="1"/>
  <c r="G1434" i="3" a="1"/>
  <c r="G1434" i="3" s="1"/>
  <c r="D1432" i="3" a="1"/>
  <c r="D1432" i="3" s="1"/>
  <c r="G1429" i="3" a="1"/>
  <c r="G1429" i="3" s="1"/>
  <c r="E1424" i="3" a="1"/>
  <c r="E1424" i="3" s="1"/>
  <c r="G1421" i="3" a="1"/>
  <c r="G1421" i="3" s="1"/>
  <c r="D1419" i="3" a="1"/>
  <c r="D1419" i="3" s="1"/>
  <c r="F1416" i="3" a="1"/>
  <c r="F1416" i="3" s="1"/>
  <c r="H1413" i="3" a="1"/>
  <c r="H1413" i="3" s="1"/>
  <c r="F1411" i="3" a="1"/>
  <c r="F1411" i="3" s="1"/>
  <c r="H1408" i="3" a="1"/>
  <c r="H1408" i="3" s="1"/>
  <c r="E1406" i="3" a="1"/>
  <c r="E1406" i="3" s="1"/>
  <c r="G1400" i="3" a="1"/>
  <c r="G1400" i="3" s="1"/>
  <c r="D1398" i="3" a="1"/>
  <c r="D1398" i="3" s="1"/>
  <c r="G1395" i="3" a="1"/>
  <c r="G1395" i="3" s="1"/>
  <c r="H1392" i="3" a="1"/>
  <c r="H1392" i="3" s="1"/>
  <c r="E1390" i="3" a="1"/>
  <c r="E1390" i="3" s="1"/>
  <c r="E1380" i="3" a="1"/>
  <c r="E1380" i="3" s="1"/>
  <c r="F1377" i="3" a="1"/>
  <c r="F1377" i="3" s="1"/>
  <c r="G1372" i="3" a="1"/>
  <c r="G1372" i="3" s="1"/>
  <c r="E1368" i="3" a="1"/>
  <c r="E1368" i="3" s="1"/>
  <c r="D1366" i="3" a="1"/>
  <c r="D1366" i="3" s="1"/>
  <c r="E1361" i="3" a="1"/>
  <c r="E1361" i="3" s="1"/>
  <c r="D1359" i="3" a="1"/>
  <c r="D1359" i="3" s="1"/>
  <c r="F1354" i="3" a="1"/>
  <c r="F1354" i="3" s="1"/>
  <c r="H1349" i="3" a="1"/>
  <c r="H1349" i="3" s="1"/>
  <c r="E1345" i="3" a="1"/>
  <c r="E1345" i="3" s="1"/>
  <c r="D1343" i="3" a="1"/>
  <c r="D1343" i="3" s="1"/>
  <c r="E1338" i="3" a="1"/>
  <c r="E1338" i="3" s="1"/>
  <c r="E1336" i="3" a="1"/>
  <c r="E1336" i="3" s="1"/>
  <c r="T227" i="3" a="1"/>
  <c r="T227" i="3" s="1"/>
  <c r="S189" i="3" a="1"/>
  <c r="S189" i="3" s="1"/>
  <c r="R166" i="3" a="1"/>
  <c r="R166" i="3" s="1"/>
  <c r="T97" i="3" a="1"/>
  <c r="T97" i="3" s="1"/>
  <c r="S90" i="3" a="1"/>
  <c r="S90" i="3" s="1"/>
  <c r="R84" i="3" a="1"/>
  <c r="R84" i="3" s="1"/>
  <c r="R71" i="3" a="1"/>
  <c r="R71" i="3" s="1"/>
  <c r="R64" i="3" a="1"/>
  <c r="R64" i="3" s="1"/>
  <c r="E1503" i="3" a="1"/>
  <c r="E1503" i="3" s="1"/>
  <c r="F1472" i="3" a="1"/>
  <c r="F1472" i="3" s="1"/>
  <c r="E1453" i="3" a="1"/>
  <c r="E1453" i="3" s="1"/>
  <c r="D1424" i="3" a="1"/>
  <c r="D1424" i="3" s="1"/>
  <c r="G1402" i="3" a="1"/>
  <c r="G1402" i="3" s="1"/>
  <c r="E1392" i="3" a="1"/>
  <c r="E1392" i="3" s="1"/>
  <c r="E1382" i="3" a="1"/>
  <c r="E1382" i="3" s="1"/>
  <c r="F1373" i="3" a="1"/>
  <c r="F1373" i="3" s="1"/>
  <c r="H1365" i="3" a="1"/>
  <c r="H1365" i="3" s="1"/>
  <c r="E1354" i="3" a="1"/>
  <c r="E1354" i="3" s="1"/>
  <c r="D1338" i="3" a="1"/>
  <c r="D1338" i="3" s="1"/>
  <c r="E1335" i="3" a="1"/>
  <c r="E1335" i="3" s="1"/>
  <c r="F1332" i="3" a="1"/>
  <c r="F1332" i="3" s="1"/>
  <c r="F1324" i="3" a="1"/>
  <c r="F1324" i="3" s="1"/>
  <c r="E1322" i="3" a="1"/>
  <c r="E1322" i="3" s="1"/>
  <c r="G1317" i="3" a="1"/>
  <c r="G1317" i="3" s="1"/>
  <c r="H1312" i="3" a="1"/>
  <c r="H1312" i="3" s="1"/>
  <c r="H1310" i="3" a="1"/>
  <c r="H1310" i="3" s="1"/>
  <c r="F1308" i="3" a="1"/>
  <c r="F1308" i="3" s="1"/>
  <c r="D1306" i="3" a="1"/>
  <c r="D1306" i="3" s="1"/>
  <c r="D1304" i="3" a="1"/>
  <c r="D1304" i="3" s="1"/>
  <c r="G1301" i="3" a="1"/>
  <c r="G1301" i="3" s="1"/>
  <c r="D1297" i="3" a="1"/>
  <c r="D1297" i="3" s="1"/>
  <c r="G1294" i="3" a="1"/>
  <c r="G1294" i="3" s="1"/>
  <c r="G1285" i="3" a="1"/>
  <c r="G1285" i="3" s="1"/>
  <c r="E1283" i="3" a="1"/>
  <c r="E1283" i="3" s="1"/>
  <c r="H1280" i="3" a="1"/>
  <c r="H1280" i="3" s="1"/>
  <c r="H1278" i="3" a="1"/>
  <c r="H1278" i="3" s="1"/>
  <c r="E1274" i="3" a="1"/>
  <c r="E1274" i="3" s="1"/>
  <c r="H1271" i="3" a="1"/>
  <c r="H1271" i="3" s="1"/>
  <c r="H1269" i="3" a="1"/>
  <c r="H1269" i="3" s="1"/>
  <c r="F1267" i="3" a="1"/>
  <c r="F1267" i="3" s="1"/>
  <c r="E1265" i="3" a="1"/>
  <c r="E1265" i="3" s="1"/>
  <c r="H1262" i="3" a="1"/>
  <c r="H1262" i="3" s="1"/>
  <c r="F1260" i="3" a="1"/>
  <c r="F1260" i="3" s="1"/>
  <c r="E1258" i="3" a="1"/>
  <c r="E1258" i="3" s="1"/>
  <c r="H1255" i="3" a="1"/>
  <c r="H1255" i="3" s="1"/>
  <c r="F1246" i="3" a="1"/>
  <c r="F1246" i="3" s="1"/>
  <c r="H1243" i="3" a="1"/>
  <c r="H1243" i="3" s="1"/>
  <c r="E1241" i="3" a="1"/>
  <c r="E1241" i="3" s="1"/>
  <c r="G1238" i="3" a="1"/>
  <c r="G1238" i="3" s="1"/>
  <c r="F1233" i="3" a="1"/>
  <c r="F1233" i="3" s="1"/>
  <c r="G1230" i="3" a="1"/>
  <c r="G1230" i="3" s="1"/>
  <c r="H1227" i="3" a="1"/>
  <c r="H1227" i="3" s="1"/>
  <c r="E1225" i="3" a="1"/>
  <c r="E1225" i="3" s="1"/>
  <c r="E1223" i="3" a="1"/>
  <c r="E1223" i="3" s="1"/>
  <c r="D1221" i="3" a="1"/>
  <c r="D1221" i="3" s="1"/>
  <c r="F1216" i="3" a="1"/>
  <c r="F1216" i="3" s="1"/>
  <c r="E1214" i="3" a="1"/>
  <c r="E1214" i="3" s="1"/>
  <c r="E1212" i="3" a="1"/>
  <c r="E1212" i="3" s="1"/>
  <c r="G1209" i="3" a="1"/>
  <c r="G1209" i="3" s="1"/>
  <c r="H1207" i="3" a="1"/>
  <c r="H1207" i="3" s="1"/>
  <c r="F1201" i="3" a="1"/>
  <c r="F1201" i="3" s="1"/>
  <c r="S38" i="3" a="1"/>
  <c r="S38" i="3" s="1"/>
  <c r="G1499" i="3" a="1"/>
  <c r="G1499" i="3" s="1"/>
  <c r="G1471" i="3" a="1"/>
  <c r="G1471" i="3" s="1"/>
  <c r="E1437" i="3" a="1"/>
  <c r="E1437" i="3" s="1"/>
  <c r="G1423" i="3" a="1"/>
  <c r="G1423" i="3" s="1"/>
  <c r="D1413" i="3" a="1"/>
  <c r="D1413" i="3" s="1"/>
  <c r="F1402" i="3" a="1"/>
  <c r="F1402" i="3" s="1"/>
  <c r="F1365" i="3" a="1"/>
  <c r="F1365" i="3" s="1"/>
  <c r="D1354" i="3" a="1"/>
  <c r="D1354" i="3" s="1"/>
  <c r="G1349" i="3" a="1"/>
  <c r="G1349" i="3" s="1"/>
  <c r="D1346" i="3" a="1"/>
  <c r="D1346" i="3" s="1"/>
  <c r="D1342" i="3" a="1"/>
  <c r="D1342" i="3" s="1"/>
  <c r="D1335" i="3" a="1"/>
  <c r="D1335" i="3" s="1"/>
  <c r="E1332" i="3" a="1"/>
  <c r="E1332" i="3" s="1"/>
  <c r="G1329" i="3" a="1"/>
  <c r="G1329" i="3" s="1"/>
  <c r="D1327" i="3" a="1"/>
  <c r="D1327" i="3" s="1"/>
  <c r="D1322" i="3" a="1"/>
  <c r="D1322" i="3" s="1"/>
  <c r="H1319" i="3" a="1"/>
  <c r="H1319" i="3" s="1"/>
  <c r="E1315" i="3" a="1"/>
  <c r="E1315" i="3" s="1"/>
  <c r="G1310" i="3" a="1"/>
  <c r="G1310" i="3" s="1"/>
  <c r="H1303" i="3" a="1"/>
  <c r="H1303" i="3" s="1"/>
  <c r="D1299" i="3" a="1"/>
  <c r="D1299" i="3" s="1"/>
  <c r="H1296" i="3" a="1"/>
  <c r="H1296" i="3" s="1"/>
  <c r="F1294" i="3" a="1"/>
  <c r="F1294" i="3" s="1"/>
  <c r="E1292" i="3" a="1"/>
  <c r="E1292" i="3" s="1"/>
  <c r="H1289" i="3" a="1"/>
  <c r="H1289" i="3" s="1"/>
  <c r="F1287" i="3" a="1"/>
  <c r="F1287" i="3" s="1"/>
  <c r="G1278" i="3" a="1"/>
  <c r="G1278" i="3" s="1"/>
  <c r="E1276" i="3" a="1"/>
  <c r="E1276" i="3" s="1"/>
  <c r="D1274" i="3" a="1"/>
  <c r="D1274" i="3" s="1"/>
  <c r="G1269" i="3" a="1"/>
  <c r="G1269" i="3" s="1"/>
  <c r="E1267" i="3" a="1"/>
  <c r="E1267" i="3" s="1"/>
  <c r="D1265" i="3" a="1"/>
  <c r="D1265" i="3" s="1"/>
  <c r="G1262" i="3" a="1"/>
  <c r="G1262" i="3" s="1"/>
  <c r="D1258" i="3" a="1"/>
  <c r="D1258" i="3" s="1"/>
  <c r="F1253" i="3" a="1"/>
  <c r="F1253" i="3" s="1"/>
  <c r="D1251" i="3" a="1"/>
  <c r="D1251" i="3" s="1"/>
  <c r="H1248" i="3" a="1"/>
  <c r="H1248" i="3" s="1"/>
  <c r="E1246" i="3" a="1"/>
  <c r="E1246" i="3" s="1"/>
  <c r="G1243" i="3" a="1"/>
  <c r="G1243" i="3" s="1"/>
  <c r="F1238" i="3" a="1"/>
  <c r="F1238" i="3" s="1"/>
  <c r="D1236" i="3" a="1"/>
  <c r="D1236" i="3" s="1"/>
  <c r="S141" i="3" a="1"/>
  <c r="S141" i="3" s="1"/>
  <c r="T36" i="3" a="1"/>
  <c r="T36" i="3" s="1"/>
  <c r="H1498" i="3" a="1"/>
  <c r="H1498" i="3" s="1"/>
  <c r="F1471" i="3" a="1"/>
  <c r="F1471" i="3" s="1"/>
  <c r="H1450" i="3" a="1"/>
  <c r="H1450" i="3" s="1"/>
  <c r="H1436" i="3" a="1"/>
  <c r="H1436" i="3" s="1"/>
  <c r="E1412" i="3" a="1"/>
  <c r="E1412" i="3" s="1"/>
  <c r="G1401" i="3" a="1"/>
  <c r="G1401" i="3" s="1"/>
  <c r="D1391" i="3" a="1"/>
  <c r="D1391" i="3" s="1"/>
  <c r="D1381" i="3" a="1"/>
  <c r="D1381" i="3" s="1"/>
  <c r="E1365" i="3" a="1"/>
  <c r="E1365" i="3" s="1"/>
  <c r="H1358" i="3" a="1"/>
  <c r="H1358" i="3" s="1"/>
  <c r="H1353" i="3" a="1"/>
  <c r="H1353" i="3" s="1"/>
  <c r="H1341" i="3" a="1"/>
  <c r="H1341" i="3" s="1"/>
  <c r="H1337" i="3" a="1"/>
  <c r="H1337" i="3" s="1"/>
  <c r="H1334" i="3" a="1"/>
  <c r="H1334" i="3" s="1"/>
  <c r="D1332" i="3" a="1"/>
  <c r="D1332" i="3" s="1"/>
  <c r="F1329" i="3" a="1"/>
  <c r="F1329" i="3" s="1"/>
  <c r="H1326" i="3" a="1"/>
  <c r="H1326" i="3" s="1"/>
  <c r="E1324" i="3" a="1"/>
  <c r="E1324" i="3" s="1"/>
  <c r="G1319" i="3" a="1"/>
  <c r="G1319" i="3" s="1"/>
  <c r="F1317" i="3" a="1"/>
  <c r="F1317" i="3" s="1"/>
  <c r="G1312" i="3" a="1"/>
  <c r="G1312" i="3" s="1"/>
  <c r="F1310" i="3" a="1"/>
  <c r="F1310" i="3" s="1"/>
  <c r="E1308" i="3" a="1"/>
  <c r="E1308" i="3" s="1"/>
  <c r="H1305" i="3" a="1"/>
  <c r="H1305" i="3" s="1"/>
  <c r="G1303" i="3" a="1"/>
  <c r="G1303" i="3" s="1"/>
  <c r="F1301" i="3" a="1"/>
  <c r="F1301" i="3" s="1"/>
  <c r="H1298" i="3" a="1"/>
  <c r="H1298" i="3" s="1"/>
  <c r="G1296" i="3" a="1"/>
  <c r="G1296" i="3" s="1"/>
  <c r="D1292" i="3" a="1"/>
  <c r="D1292" i="3" s="1"/>
  <c r="E1287" i="3" a="1"/>
  <c r="E1287" i="3" s="1"/>
  <c r="F1285" i="3" a="1"/>
  <c r="F1285" i="3" s="1"/>
  <c r="D1283" i="3" a="1"/>
  <c r="D1283" i="3" s="1"/>
  <c r="G1280" i="3" a="1"/>
  <c r="G1280" i="3" s="1"/>
  <c r="H1273" i="3" a="1"/>
  <c r="H1273" i="3" s="1"/>
  <c r="G1271" i="3" a="1"/>
  <c r="G1271" i="3" s="1"/>
  <c r="E1260" i="3" a="1"/>
  <c r="E1260" i="3" s="1"/>
  <c r="H1257" i="3" a="1"/>
  <c r="H1257" i="3" s="1"/>
  <c r="G1255" i="3" a="1"/>
  <c r="G1255" i="3" s="1"/>
  <c r="E1253" i="3" a="1"/>
  <c r="E1253" i="3" s="1"/>
  <c r="H1250" i="3" a="1"/>
  <c r="H1250" i="3" s="1"/>
  <c r="G1248" i="3" a="1"/>
  <c r="G1248" i="3" s="1"/>
  <c r="D1246" i="3" a="1"/>
  <c r="D1246" i="3" s="1"/>
  <c r="F1243" i="3" a="1"/>
  <c r="F1243" i="3" s="1"/>
  <c r="D1241" i="3" a="1"/>
  <c r="D1241" i="3" s="1"/>
  <c r="H1235" i="3" a="1"/>
  <c r="H1235" i="3" s="1"/>
  <c r="D1233" i="3" a="1"/>
  <c r="D1233" i="3" s="1"/>
  <c r="F1230" i="3" a="1"/>
  <c r="F1230" i="3" s="1"/>
  <c r="F1227" i="3" a="1"/>
  <c r="F1227" i="3" s="1"/>
  <c r="D1225" i="3" a="1"/>
  <c r="D1225" i="3" s="1"/>
  <c r="H1222" i="3" a="1"/>
  <c r="H1222" i="3" s="1"/>
  <c r="G1220" i="3" a="1"/>
  <c r="G1220" i="3" s="1"/>
  <c r="F1218" i="3" a="1"/>
  <c r="F1218" i="3" s="1"/>
  <c r="H1213" i="3" a="1"/>
  <c r="H1213" i="3" s="1"/>
  <c r="F1209" i="3" a="1"/>
  <c r="F1209" i="3" s="1"/>
  <c r="F1207" i="3" a="1"/>
  <c r="F1207" i="3" s="1"/>
  <c r="T120" i="3" a="1"/>
  <c r="T120" i="3" s="1"/>
  <c r="R32" i="3" a="1"/>
  <c r="R32" i="3" s="1"/>
  <c r="G1495" i="3" a="1"/>
  <c r="G1495" i="3" s="1"/>
  <c r="F1468" i="3" a="1"/>
  <c r="F1468" i="3" s="1"/>
  <c r="F1450" i="3" a="1"/>
  <c r="F1450" i="3" s="1"/>
  <c r="G1436" i="3" a="1"/>
  <c r="G1436" i="3" s="1"/>
  <c r="F1421" i="3" a="1"/>
  <c r="F1421" i="3" s="1"/>
  <c r="E1411" i="3" a="1"/>
  <c r="E1411" i="3" s="1"/>
  <c r="F1400" i="3" a="1"/>
  <c r="F1400" i="3" s="1"/>
  <c r="D1390" i="3" a="1"/>
  <c r="D1390" i="3" s="1"/>
  <c r="D1380" i="3" a="1"/>
  <c r="D1380" i="3" s="1"/>
  <c r="D1372" i="3" a="1"/>
  <c r="D1372" i="3" s="1"/>
  <c r="H1364" i="3" a="1"/>
  <c r="H1364" i="3" s="1"/>
  <c r="G1358" i="3" a="1"/>
  <c r="G1358" i="3" s="1"/>
  <c r="F1349" i="3" a="1"/>
  <c r="F1349" i="3" s="1"/>
  <c r="D1345" i="3" a="1"/>
  <c r="D1345" i="3" s="1"/>
  <c r="G1341" i="3" a="1"/>
  <c r="G1341" i="3" s="1"/>
  <c r="G1334" i="3" a="1"/>
  <c r="G1334" i="3" s="1"/>
  <c r="H1331" i="3" a="1"/>
  <c r="H1331" i="3" s="1"/>
  <c r="E1329" i="3" a="1"/>
  <c r="E1329" i="3" s="1"/>
  <c r="H1321" i="3" a="1"/>
  <c r="H1321" i="3" s="1"/>
  <c r="E1317" i="3" a="1"/>
  <c r="E1317" i="3" s="1"/>
  <c r="D1315" i="3" a="1"/>
  <c r="D1315" i="3" s="1"/>
  <c r="F1312" i="3" a="1"/>
  <c r="F1312" i="3" s="1"/>
  <c r="E1310" i="3" a="1"/>
  <c r="E1310" i="3" s="1"/>
  <c r="D1308" i="3" a="1"/>
  <c r="D1308" i="3" s="1"/>
  <c r="G1305" i="3" a="1"/>
  <c r="G1305" i="3" s="1"/>
  <c r="F1303" i="3" a="1"/>
  <c r="F1303" i="3" s="1"/>
  <c r="E1301" i="3" a="1"/>
  <c r="E1301" i="3" s="1"/>
  <c r="F1296" i="3" a="1"/>
  <c r="F1296" i="3" s="1"/>
  <c r="E1294" i="3" a="1"/>
  <c r="E1294" i="3" s="1"/>
  <c r="G1289" i="3" a="1"/>
  <c r="G1289" i="3" s="1"/>
  <c r="E1285" i="3" a="1"/>
  <c r="E1285" i="3" s="1"/>
  <c r="F1280" i="3" a="1"/>
  <c r="F1280" i="3" s="1"/>
  <c r="F1278" i="3" a="1"/>
  <c r="F1278" i="3" s="1"/>
  <c r="D1276" i="3" a="1"/>
  <c r="D1276" i="3" s="1"/>
  <c r="G1273" i="3" a="1"/>
  <c r="G1273" i="3" s="1"/>
  <c r="F1269" i="3" a="1"/>
  <c r="F1269" i="3" s="1"/>
  <c r="D1267" i="3" a="1"/>
  <c r="D1267" i="3" s="1"/>
  <c r="H1264" i="3" a="1"/>
  <c r="H1264" i="3" s="1"/>
  <c r="T104" i="3" a="1"/>
  <c r="T104" i="3" s="1"/>
  <c r="R31" i="3" a="1"/>
  <c r="R31" i="3" s="1"/>
  <c r="G1494" i="3" a="1"/>
  <c r="G1494" i="3" s="1"/>
  <c r="H1467" i="3" a="1"/>
  <c r="H1467" i="3" s="1"/>
  <c r="E1450" i="3" a="1"/>
  <c r="E1450" i="3" s="1"/>
  <c r="F1434" i="3" a="1"/>
  <c r="F1434" i="3" s="1"/>
  <c r="D1421" i="3" a="1"/>
  <c r="D1421" i="3" s="1"/>
  <c r="H1410" i="3" a="1"/>
  <c r="H1410" i="3" s="1"/>
  <c r="D1400" i="3" a="1"/>
  <c r="D1400" i="3" s="1"/>
  <c r="F1389" i="3" a="1"/>
  <c r="F1389" i="3" s="1"/>
  <c r="F1379" i="3" a="1"/>
  <c r="F1379" i="3" s="1"/>
  <c r="H1371" i="3" a="1"/>
  <c r="H1371" i="3" s="1"/>
  <c r="E1364" i="3" a="1"/>
  <c r="E1364" i="3" s="1"/>
  <c r="G1353" i="3" a="1"/>
  <c r="G1353" i="3" s="1"/>
  <c r="E1349" i="3" a="1"/>
  <c r="E1349" i="3" s="1"/>
  <c r="H1344" i="3" a="1"/>
  <c r="H1344" i="3" s="1"/>
  <c r="F1341" i="3" a="1"/>
  <c r="F1341" i="3" s="1"/>
  <c r="G1337" i="3" a="1"/>
  <c r="G1337" i="3" s="1"/>
  <c r="F1331" i="3" a="1"/>
  <c r="F1331" i="3" s="1"/>
  <c r="D1329" i="3" a="1"/>
  <c r="D1329" i="3" s="1"/>
  <c r="G1326" i="3" a="1"/>
  <c r="G1326" i="3" s="1"/>
  <c r="D1324" i="3" a="1"/>
  <c r="D1324" i="3" s="1"/>
  <c r="G1321" i="3" a="1"/>
  <c r="G1321" i="3" s="1"/>
  <c r="F1319" i="3" a="1"/>
  <c r="F1319" i="3" s="1"/>
  <c r="D1317" i="3" a="1"/>
  <c r="D1317" i="3" s="1"/>
  <c r="H1314" i="3" a="1"/>
  <c r="H1314" i="3" s="1"/>
  <c r="D1310" i="3" a="1"/>
  <c r="D1310" i="3" s="1"/>
  <c r="H1307" i="3" a="1"/>
  <c r="H1307" i="3" s="1"/>
  <c r="E1303" i="3" a="1"/>
  <c r="E1303" i="3" s="1"/>
  <c r="G1298" i="3" a="1"/>
  <c r="G1298" i="3" s="1"/>
  <c r="D1294" i="3" a="1"/>
  <c r="D1294" i="3" s="1"/>
  <c r="H1291" i="3" a="1"/>
  <c r="H1291" i="3" s="1"/>
  <c r="D1287" i="3" a="1"/>
  <c r="D1287" i="3" s="1"/>
  <c r="H1282" i="3" a="1"/>
  <c r="H1282" i="3" s="1"/>
  <c r="E1278" i="3" a="1"/>
  <c r="E1278" i="3" s="1"/>
  <c r="H1275" i="3" a="1"/>
  <c r="H1275" i="3" s="1"/>
  <c r="F1273" i="3" a="1"/>
  <c r="F1273" i="3" s="1"/>
  <c r="F1271" i="3" a="1"/>
  <c r="F1271" i="3" s="1"/>
  <c r="E1269" i="3" a="1"/>
  <c r="E1269" i="3" s="1"/>
  <c r="H1266" i="3" a="1"/>
  <c r="H1266" i="3" s="1"/>
  <c r="G1264" i="3" a="1"/>
  <c r="G1264" i="3" s="1"/>
  <c r="E1262" i="3" a="1"/>
  <c r="E1262" i="3" s="1"/>
  <c r="G1250" i="3" a="1"/>
  <c r="G1250" i="3" s="1"/>
  <c r="E1248" i="3" a="1"/>
  <c r="E1248" i="3" s="1"/>
  <c r="E1243" i="3" a="1"/>
  <c r="E1243" i="3" s="1"/>
  <c r="G1240" i="3" a="1"/>
  <c r="G1240" i="3" s="1"/>
  <c r="D1238" i="3" a="1"/>
  <c r="D1238" i="3" s="1"/>
  <c r="F1235" i="3" a="1"/>
  <c r="F1235" i="3" s="1"/>
  <c r="H1232" i="3" a="1"/>
  <c r="H1232" i="3" s="1"/>
  <c r="D1230" i="3" a="1"/>
  <c r="D1230" i="3" s="1"/>
  <c r="E1227" i="3" a="1"/>
  <c r="E1227" i="3" s="1"/>
  <c r="H1224" i="3" a="1"/>
  <c r="H1224" i="3" s="1"/>
  <c r="F1220" i="3" a="1"/>
  <c r="F1220" i="3" s="1"/>
  <c r="E1218" i="3" a="1"/>
  <c r="E1218" i="3" s="1"/>
  <c r="T96" i="3" a="1"/>
  <c r="T96" i="3" s="1"/>
  <c r="S26" i="3" a="1"/>
  <c r="S26" i="3" s="1"/>
  <c r="F1491" i="3" a="1"/>
  <c r="F1491" i="3" s="1"/>
  <c r="F1467" i="3" a="1"/>
  <c r="F1467" i="3" s="1"/>
  <c r="H1399" i="3" a="1"/>
  <c r="H1399" i="3" s="1"/>
  <c r="E1389" i="3" a="1"/>
  <c r="E1389" i="3" s="1"/>
  <c r="F1363" i="3" a="1"/>
  <c r="F1363" i="3" s="1"/>
  <c r="F1358" i="3" a="1"/>
  <c r="F1358" i="3" s="1"/>
  <c r="D1349" i="3" a="1"/>
  <c r="D1349" i="3" s="1"/>
  <c r="G1344" i="3" a="1"/>
  <c r="G1344" i="3" s="1"/>
  <c r="E1341" i="3" a="1"/>
  <c r="E1341" i="3" s="1"/>
  <c r="F1334" i="3" a="1"/>
  <c r="F1334" i="3" s="1"/>
  <c r="E1331" i="3" a="1"/>
  <c r="E1331" i="3" s="1"/>
  <c r="H1328" i="3" a="1"/>
  <c r="H1328" i="3" s="1"/>
  <c r="F1326" i="3" a="1"/>
  <c r="F1326" i="3" s="1"/>
  <c r="F1321" i="3" a="1"/>
  <c r="F1321" i="3" s="1"/>
  <c r="E1319" i="3" a="1"/>
  <c r="E1319" i="3" s="1"/>
  <c r="H1316" i="3" a="1"/>
  <c r="H1316" i="3" s="1"/>
  <c r="G1314" i="3" a="1"/>
  <c r="G1314" i="3" s="1"/>
  <c r="E1312" i="3" a="1"/>
  <c r="E1312" i="3" s="1"/>
  <c r="H1309" i="3" a="1"/>
  <c r="H1309" i="3" s="1"/>
  <c r="G1307" i="3" a="1"/>
  <c r="G1307" i="3" s="1"/>
  <c r="F1305" i="3" a="1"/>
  <c r="F1305" i="3" s="1"/>
  <c r="D1303" i="3" a="1"/>
  <c r="D1303" i="3" s="1"/>
  <c r="D1301" i="3" a="1"/>
  <c r="D1301" i="3" s="1"/>
  <c r="E1296" i="3" a="1"/>
  <c r="E1296" i="3" s="1"/>
  <c r="G1291" i="3" a="1"/>
  <c r="G1291" i="3" s="1"/>
  <c r="F1289" i="3" a="1"/>
  <c r="F1289" i="3" s="1"/>
  <c r="H1286" i="3" a="1"/>
  <c r="H1286" i="3" s="1"/>
  <c r="D1285" i="3" a="1"/>
  <c r="D1285" i="3" s="1"/>
  <c r="E1280" i="3" a="1"/>
  <c r="E1280" i="3" s="1"/>
  <c r="G1275" i="3" a="1"/>
  <c r="G1275" i="3" s="1"/>
  <c r="E1273" i="3" a="1"/>
  <c r="E1273" i="3" s="1"/>
  <c r="D1269" i="3" a="1"/>
  <c r="D1269" i="3" s="1"/>
  <c r="F1264" i="3" a="1"/>
  <c r="F1264" i="3" s="1"/>
  <c r="H1259" i="3" a="1"/>
  <c r="H1259" i="3" s="1"/>
  <c r="F1257" i="3" a="1"/>
  <c r="F1257" i="3" s="1"/>
  <c r="E1255" i="3" a="1"/>
  <c r="E1255" i="3" s="1"/>
  <c r="H1252" i="3" a="1"/>
  <c r="H1252" i="3" s="1"/>
  <c r="F1250" i="3" a="1"/>
  <c r="F1250" i="3" s="1"/>
  <c r="D1248" i="3" a="1"/>
  <c r="D1248" i="3" s="1"/>
  <c r="G1245" i="3" a="1"/>
  <c r="G1245" i="3" s="1"/>
  <c r="D1243" i="3" a="1"/>
  <c r="D1243" i="3" s="1"/>
  <c r="F1240" i="3" a="1"/>
  <c r="F1240" i="3" s="1"/>
  <c r="E1235" i="3" a="1"/>
  <c r="E1235" i="3" s="1"/>
  <c r="G1232" i="3" a="1"/>
  <c r="G1232" i="3" s="1"/>
  <c r="H1229" i="3" a="1"/>
  <c r="H1229" i="3" s="1"/>
  <c r="D1227" i="3" a="1"/>
  <c r="D1227" i="3" s="1"/>
  <c r="F1222" i="3" a="1"/>
  <c r="F1222" i="3" s="1"/>
  <c r="E1220" i="3" a="1"/>
  <c r="E1220" i="3" s="1"/>
  <c r="R89" i="3" a="1"/>
  <c r="R89" i="3" s="1"/>
  <c r="R25" i="3" a="1"/>
  <c r="R25" i="3" s="1"/>
  <c r="H1490" i="3" a="1"/>
  <c r="H1490" i="3" s="1"/>
  <c r="F1464" i="3" a="1"/>
  <c r="F1464" i="3" s="1"/>
  <c r="H1447" i="3" a="1"/>
  <c r="H1447" i="3" s="1"/>
  <c r="H1433" i="3" a="1"/>
  <c r="H1433" i="3" s="1"/>
  <c r="D1420" i="3" a="1"/>
  <c r="D1420" i="3" s="1"/>
  <c r="H1409" i="3" a="1"/>
  <c r="H1409" i="3" s="1"/>
  <c r="H1398" i="3" a="1"/>
  <c r="H1398" i="3" s="1"/>
  <c r="F1388" i="3" a="1"/>
  <c r="F1388" i="3" s="1"/>
  <c r="E1378" i="3" a="1"/>
  <c r="E1378" i="3" s="1"/>
  <c r="F1370" i="3" a="1"/>
  <c r="F1370" i="3" s="1"/>
  <c r="D1358" i="3" a="1"/>
  <c r="D1358" i="3" s="1"/>
  <c r="F1344" i="3" a="1"/>
  <c r="F1344" i="3" s="1"/>
  <c r="G1340" i="3" a="1"/>
  <c r="G1340" i="3" s="1"/>
  <c r="F1337" i="3" a="1"/>
  <c r="F1337" i="3" s="1"/>
  <c r="E1334" i="3" a="1"/>
  <c r="E1334" i="3" s="1"/>
  <c r="G1328" i="3" a="1"/>
  <c r="G1328" i="3" s="1"/>
  <c r="H1323" i="3" a="1"/>
  <c r="H1323" i="3" s="1"/>
  <c r="D1319" i="3" a="1"/>
  <c r="D1319" i="3" s="1"/>
  <c r="G1316" i="3" a="1"/>
  <c r="G1316" i="3" s="1"/>
  <c r="H1302" i="3" a="1"/>
  <c r="H1302" i="3" s="1"/>
  <c r="H1300" i="3" a="1"/>
  <c r="H1300" i="3" s="1"/>
  <c r="F1298" i="3" a="1"/>
  <c r="F1298" i="3" s="1"/>
  <c r="D1296" i="3" a="1"/>
  <c r="D1296" i="3" s="1"/>
  <c r="H1293" i="3" a="1"/>
  <c r="H1293" i="3" s="1"/>
  <c r="F1291" i="3" a="1"/>
  <c r="F1291" i="3" s="1"/>
  <c r="E1289" i="3" a="1"/>
  <c r="E1289" i="3" s="1"/>
  <c r="H1284" i="3" a="1"/>
  <c r="H1284" i="3" s="1"/>
  <c r="G1282" i="3" a="1"/>
  <c r="G1282" i="3" s="1"/>
  <c r="D1280" i="3" a="1"/>
  <c r="D1280" i="3" s="1"/>
  <c r="D1278" i="3" a="1"/>
  <c r="D1278" i="3" s="1"/>
  <c r="D1273" i="3" a="1"/>
  <c r="D1273" i="3" s="1"/>
  <c r="E1271" i="3" a="1"/>
  <c r="E1271" i="3" s="1"/>
  <c r="G1266" i="3" a="1"/>
  <c r="G1266" i="3" s="1"/>
  <c r="E1264" i="3" a="1"/>
  <c r="E1264" i="3" s="1"/>
  <c r="D1262" i="3" a="1"/>
  <c r="D1262" i="3" s="1"/>
  <c r="G1259" i="3" a="1"/>
  <c r="G1259" i="3" s="1"/>
  <c r="E1257" i="3" a="1"/>
  <c r="E1257" i="3" s="1"/>
  <c r="D1255" i="3" a="1"/>
  <c r="D1255" i="3" s="1"/>
  <c r="G1252" i="3" a="1"/>
  <c r="G1252" i="3" s="1"/>
  <c r="H1247" i="3" a="1"/>
  <c r="H1247" i="3" s="1"/>
  <c r="F1245" i="3" a="1"/>
  <c r="F1245" i="3" s="1"/>
  <c r="E1240" i="3" a="1"/>
  <c r="E1240" i="3" s="1"/>
  <c r="H1237" i="3" a="1"/>
  <c r="H1237" i="3" s="1"/>
  <c r="D1235" i="3" a="1"/>
  <c r="D1235" i="3" s="1"/>
  <c r="F1232" i="3" a="1"/>
  <c r="F1232" i="3" s="1"/>
  <c r="G1229" i="3" a="1"/>
  <c r="G1229" i="3" s="1"/>
  <c r="G1224" i="3" a="1"/>
  <c r="G1224" i="3" s="1"/>
  <c r="E1222" i="3" a="1"/>
  <c r="E1222" i="3" s="1"/>
  <c r="D1218" i="3" a="1"/>
  <c r="D1218" i="3" s="1"/>
  <c r="E1211" i="3" a="1"/>
  <c r="E1211" i="3" s="1"/>
  <c r="D1209" i="3" a="1"/>
  <c r="D1209" i="3" s="1"/>
  <c r="H1206" i="3" a="1"/>
  <c r="H1206" i="3" s="1"/>
  <c r="T82" i="3" a="1"/>
  <c r="T82" i="3" s="1"/>
  <c r="G1487" i="3" a="1"/>
  <c r="G1487" i="3" s="1"/>
  <c r="G1447" i="3" a="1"/>
  <c r="G1447" i="3" s="1"/>
  <c r="H1431" i="3" a="1"/>
  <c r="H1431" i="3" s="1"/>
  <c r="H1418" i="3" a="1"/>
  <c r="H1418" i="3" s="1"/>
  <c r="G1408" i="3" a="1"/>
  <c r="G1408" i="3" s="1"/>
  <c r="H1397" i="3" a="1"/>
  <c r="H1397" i="3" s="1"/>
  <c r="F1387" i="3" a="1"/>
  <c r="F1387" i="3" s="1"/>
  <c r="D1363" i="3" a="1"/>
  <c r="D1363" i="3" s="1"/>
  <c r="G1357" i="3" a="1"/>
  <c r="G1357" i="3" s="1"/>
  <c r="G1348" i="3" a="1"/>
  <c r="G1348" i="3" s="1"/>
  <c r="F1340" i="3" a="1"/>
  <c r="F1340" i="3" s="1"/>
  <c r="D1331" i="3" a="1"/>
  <c r="D1331" i="3" s="1"/>
  <c r="F1328" i="3" a="1"/>
  <c r="F1328" i="3" s="1"/>
  <c r="E1326" i="3" a="1"/>
  <c r="E1326" i="3" s="1"/>
  <c r="G1323" i="3" a="1"/>
  <c r="G1323" i="3" s="1"/>
  <c r="E1321" i="3" a="1"/>
  <c r="E1321" i="3" s="1"/>
  <c r="H1318" i="3" a="1"/>
  <c r="H1318" i="3" s="1"/>
  <c r="F1314" i="3" a="1"/>
  <c r="F1314" i="3" s="1"/>
  <c r="D1312" i="3" a="1"/>
  <c r="D1312" i="3" s="1"/>
  <c r="G1309" i="3" a="1"/>
  <c r="G1309" i="3" s="1"/>
  <c r="F1307" i="3" a="1"/>
  <c r="F1307" i="3" s="1"/>
  <c r="E1305" i="3" a="1"/>
  <c r="E1305" i="3" s="1"/>
  <c r="G1302" i="3" a="1"/>
  <c r="G1302" i="3" s="1"/>
  <c r="H1295" i="3" a="1"/>
  <c r="H1295" i="3" s="1"/>
  <c r="G1293" i="3" a="1"/>
  <c r="G1293" i="3" s="1"/>
  <c r="E1291" i="3" a="1"/>
  <c r="E1291" i="3" s="1"/>
  <c r="D1289" i="3" a="1"/>
  <c r="D1289" i="3" s="1"/>
  <c r="G1286" i="3" a="1"/>
  <c r="G1286" i="3" s="1"/>
  <c r="G1284" i="3" a="1"/>
  <c r="G1284" i="3" s="1"/>
  <c r="F1282" i="3" a="1"/>
  <c r="F1282" i="3" s="1"/>
  <c r="H1277" i="3" a="1"/>
  <c r="H1277" i="3" s="1"/>
  <c r="F1275" i="3" a="1"/>
  <c r="F1275" i="3" s="1"/>
  <c r="D1271" i="3" a="1"/>
  <c r="D1271" i="3" s="1"/>
  <c r="H1268" i="3" a="1"/>
  <c r="H1268" i="3" s="1"/>
  <c r="F1266" i="3" a="1"/>
  <c r="F1266" i="3" s="1"/>
  <c r="D1264" i="3" a="1"/>
  <c r="D1264" i="3" s="1"/>
  <c r="H1261" i="3" a="1"/>
  <c r="H1261" i="3" s="1"/>
  <c r="F1259" i="3" a="1"/>
  <c r="F1259" i="3" s="1"/>
  <c r="H1254" i="3" a="1"/>
  <c r="H1254" i="3" s="1"/>
  <c r="E1250" i="3" a="1"/>
  <c r="E1250" i="3" s="1"/>
  <c r="G1247" i="3" a="1"/>
  <c r="G1247" i="3" s="1"/>
  <c r="E1245" i="3" a="1"/>
  <c r="E1245" i="3" s="1"/>
  <c r="H1242" i="3" a="1"/>
  <c r="H1242" i="3" s="1"/>
  <c r="G1237" i="3" a="1"/>
  <c r="G1237" i="3" s="1"/>
  <c r="H1234" i="3" a="1"/>
  <c r="H1234" i="3" s="1"/>
  <c r="E1232" i="3" a="1"/>
  <c r="E1232" i="3" s="1"/>
  <c r="F1229" i="3" a="1"/>
  <c r="F1229" i="3" s="1"/>
  <c r="H1226" i="3" a="1"/>
  <c r="H1226" i="3" s="1"/>
  <c r="D1220" i="3" a="1"/>
  <c r="D1220" i="3" s="1"/>
  <c r="H1217" i="3" a="1"/>
  <c r="H1217" i="3" s="1"/>
  <c r="G1215" i="3" a="1"/>
  <c r="G1215" i="3" s="1"/>
  <c r="E1213" i="3" a="1"/>
  <c r="E1213" i="3" s="1"/>
  <c r="D1211" i="3" a="1"/>
  <c r="D1211" i="3" s="1"/>
  <c r="G1206" i="3" a="1"/>
  <c r="G1206" i="3" s="1"/>
  <c r="H1204" i="3" a="1"/>
  <c r="H1204" i="3" s="1"/>
  <c r="D1197" i="3" a="1"/>
  <c r="D1197" i="3" s="1"/>
  <c r="S76" i="3" a="1"/>
  <c r="S76" i="3" s="1"/>
  <c r="D1487" i="3" a="1"/>
  <c r="D1487" i="3" s="1"/>
  <c r="G1463" i="3" a="1"/>
  <c r="G1463" i="3" s="1"/>
  <c r="G1445" i="3" a="1"/>
  <c r="G1445" i="3" s="1"/>
  <c r="F1431" i="3" a="1"/>
  <c r="F1431" i="3" s="1"/>
  <c r="E1418" i="3" a="1"/>
  <c r="E1418" i="3" s="1"/>
  <c r="E1408" i="3" a="1"/>
  <c r="E1408" i="3" s="1"/>
  <c r="E1397" i="3" a="1"/>
  <c r="E1397" i="3" s="1"/>
  <c r="D1387" i="3" a="1"/>
  <c r="D1387" i="3" s="1"/>
  <c r="H1376" i="3" a="1"/>
  <c r="H1376" i="3" s="1"/>
  <c r="H1369" i="3" a="1"/>
  <c r="H1369" i="3" s="1"/>
  <c r="H1362" i="3" a="1"/>
  <c r="H1362" i="3" s="1"/>
  <c r="F1357" i="3" a="1"/>
  <c r="F1357" i="3" s="1"/>
  <c r="E1352" i="3" a="1"/>
  <c r="E1352" i="3" s="1"/>
  <c r="F1348" i="3" a="1"/>
  <c r="F1348" i="3" s="1"/>
  <c r="E1344" i="3" a="1"/>
  <c r="E1344" i="3" s="1"/>
  <c r="E1340" i="3" a="1"/>
  <c r="E1340" i="3" s="1"/>
  <c r="E1337" i="3" a="1"/>
  <c r="E1337" i="3" s="1"/>
  <c r="H1333" i="3" a="1"/>
  <c r="H1333" i="3" s="1"/>
  <c r="E1328" i="3" a="1"/>
  <c r="E1328" i="3" s="1"/>
  <c r="D1326" i="3" a="1"/>
  <c r="D1326" i="3" s="1"/>
  <c r="F1323" i="3" a="1"/>
  <c r="F1323" i="3" s="1"/>
  <c r="D1321" i="3" a="1"/>
  <c r="D1321" i="3" s="1"/>
  <c r="F1316" i="3" a="1"/>
  <c r="F1316" i="3" s="1"/>
  <c r="E1314" i="3" a="1"/>
  <c r="E1314" i="3" s="1"/>
  <c r="F1309" i="3" a="1"/>
  <c r="F1309" i="3" s="1"/>
  <c r="G1300" i="3" a="1"/>
  <c r="G1300" i="3" s="1"/>
  <c r="E1298" i="3" a="1"/>
  <c r="E1298" i="3" s="1"/>
  <c r="F1293" i="3" a="1"/>
  <c r="F1293" i="3" s="1"/>
  <c r="D1291" i="3" a="1"/>
  <c r="D1291" i="3" s="1"/>
  <c r="F1284" i="3" a="1"/>
  <c r="F1284" i="3" s="1"/>
  <c r="E1282" i="3" a="1"/>
  <c r="E1282" i="3" s="1"/>
  <c r="H1279" i="3" a="1"/>
  <c r="H1279" i="3" s="1"/>
  <c r="G1277" i="3" a="1"/>
  <c r="G1277" i="3" s="1"/>
  <c r="H1272" i="3" a="1"/>
  <c r="H1272" i="3" s="1"/>
  <c r="H1270" i="3" a="1"/>
  <c r="H1270" i="3" s="1"/>
  <c r="G1268" i="3" a="1"/>
  <c r="G1268" i="3" s="1"/>
  <c r="D1257" i="3" a="1"/>
  <c r="D1257" i="3" s="1"/>
  <c r="G1254" i="3" a="1"/>
  <c r="G1254" i="3" s="1"/>
  <c r="F1252" i="3" a="1"/>
  <c r="F1252" i="3" s="1"/>
  <c r="D1250" i="3" a="1"/>
  <c r="D1250" i="3" s="1"/>
  <c r="D1245" i="3" a="1"/>
  <c r="D1245" i="3" s="1"/>
  <c r="G1242" i="3" a="1"/>
  <c r="G1242" i="3" s="1"/>
  <c r="D1240" i="3" a="1"/>
  <c r="D1240" i="3" s="1"/>
  <c r="F1237" i="3" a="1"/>
  <c r="F1237" i="3" s="1"/>
  <c r="D1232" i="3" a="1"/>
  <c r="D1232" i="3" s="1"/>
  <c r="E1229" i="3" a="1"/>
  <c r="E1229" i="3" s="1"/>
  <c r="G1226" i="3" a="1"/>
  <c r="G1226" i="3" s="1"/>
  <c r="F1224" i="3" a="1"/>
  <c r="F1224" i="3" s="1"/>
  <c r="D1222" i="3" a="1"/>
  <c r="D1222" i="3" s="1"/>
  <c r="H1219" i="3" a="1"/>
  <c r="H1219" i="3" s="1"/>
  <c r="G1217" i="3" a="1"/>
  <c r="G1217" i="3" s="1"/>
  <c r="F1215" i="3" a="1"/>
  <c r="F1215" i="3" s="1"/>
  <c r="D1213" i="3" a="1"/>
  <c r="D1213" i="3" s="1"/>
  <c r="H1210" i="3" a="1"/>
  <c r="H1210" i="3" s="1"/>
  <c r="H1208" i="3" a="1"/>
  <c r="H1208" i="3" s="1"/>
  <c r="S69" i="3" a="1"/>
  <c r="S69" i="3" s="1"/>
  <c r="S15" i="3" a="1"/>
  <c r="S15" i="3" s="1"/>
  <c r="D1484" i="3" a="1"/>
  <c r="D1484" i="3" s="1"/>
  <c r="E1461" i="3" a="1"/>
  <c r="E1461" i="3" s="1"/>
  <c r="D1445" i="3" a="1"/>
  <c r="D1445" i="3" s="1"/>
  <c r="E1431" i="3" a="1"/>
  <c r="E1431" i="3" s="1"/>
  <c r="D1418" i="3" a="1"/>
  <c r="D1418" i="3" s="1"/>
  <c r="D1408" i="3" a="1"/>
  <c r="D1408" i="3" s="1"/>
  <c r="H1386" i="3" a="1"/>
  <c r="H1386" i="3" s="1"/>
  <c r="G1376" i="3" a="1"/>
  <c r="G1376" i="3" s="1"/>
  <c r="G1369" i="3" a="1"/>
  <c r="G1369" i="3" s="1"/>
  <c r="F1362" i="3" a="1"/>
  <c r="F1362" i="3" s="1"/>
  <c r="G1356" i="3" a="1"/>
  <c r="G1356" i="3" s="1"/>
  <c r="D1352" i="3" a="1"/>
  <c r="D1352" i="3" s="1"/>
  <c r="F1347" i="3" a="1"/>
  <c r="F1347" i="3" s="1"/>
  <c r="D1344" i="3" a="1"/>
  <c r="D1344" i="3" s="1"/>
  <c r="D1337" i="3" a="1"/>
  <c r="D1337" i="3" s="1"/>
  <c r="G1333" i="3" a="1"/>
  <c r="G1333" i="3" s="1"/>
  <c r="H1330" i="3" a="1"/>
  <c r="H1330" i="3" s="1"/>
  <c r="H1325" i="3" a="1"/>
  <c r="H1325" i="3" s="1"/>
  <c r="G1318" i="3" a="1"/>
  <c r="G1318" i="3" s="1"/>
  <c r="E1316" i="3" a="1"/>
  <c r="E1316" i="3" s="1"/>
  <c r="D1314" i="3" a="1"/>
  <c r="D1314" i="3" s="1"/>
  <c r="H1311" i="3" a="1"/>
  <c r="H1311" i="3" s="1"/>
  <c r="E1309" i="3" a="1"/>
  <c r="E1309" i="3" s="1"/>
  <c r="E1307" i="3" a="1"/>
  <c r="E1307" i="3" s="1"/>
  <c r="D1305" i="3" a="1"/>
  <c r="D1305" i="3" s="1"/>
  <c r="F1302" i="3" a="1"/>
  <c r="F1302" i="3" s="1"/>
  <c r="F1300" i="3" a="1"/>
  <c r="F1300" i="3" s="1"/>
  <c r="D1298" i="3" a="1"/>
  <c r="D1298" i="3" s="1"/>
  <c r="G1295" i="3" a="1"/>
  <c r="G1295" i="3" s="1"/>
  <c r="E1293" i="3" a="1"/>
  <c r="E1293" i="3" s="1"/>
  <c r="H1288" i="3" a="1"/>
  <c r="H1288" i="3" s="1"/>
  <c r="R63" i="3" a="1"/>
  <c r="R63" i="3" s="1"/>
  <c r="T14" i="3" a="1"/>
  <c r="T14" i="3" s="1"/>
  <c r="D1483" i="3" a="1"/>
  <c r="D1483" i="3" s="1"/>
  <c r="E1460" i="3" a="1"/>
  <c r="E1460" i="3" s="1"/>
  <c r="H1444" i="3" a="1"/>
  <c r="H1444" i="3" s="1"/>
  <c r="F1429" i="3" a="1"/>
  <c r="F1429" i="3" s="1"/>
  <c r="D1407" i="3" a="1"/>
  <c r="D1407" i="3" s="1"/>
  <c r="F1396" i="3" a="1"/>
  <c r="F1396" i="3" s="1"/>
  <c r="H1385" i="3" a="1"/>
  <c r="H1385" i="3" s="1"/>
  <c r="E1376" i="3" a="1"/>
  <c r="E1376" i="3" s="1"/>
  <c r="D1369" i="3" a="1"/>
  <c r="D1369" i="3" s="1"/>
  <c r="E1362" i="3" a="1"/>
  <c r="E1362" i="3" s="1"/>
  <c r="F1356" i="3" a="1"/>
  <c r="F1356" i="3" s="1"/>
  <c r="E1347" i="3" a="1"/>
  <c r="E1347" i="3" s="1"/>
  <c r="H1343" i="3" a="1"/>
  <c r="H1343" i="3" s="1"/>
  <c r="D1340" i="3" a="1"/>
  <c r="D1340" i="3" s="1"/>
  <c r="H1336" i="3" a="1"/>
  <c r="H1336" i="3" s="1"/>
  <c r="F1333" i="3" a="1"/>
  <c r="F1333" i="3" s="1"/>
  <c r="D1328" i="3" a="1"/>
  <c r="D1328" i="3" s="1"/>
  <c r="G1325" i="3" a="1"/>
  <c r="G1325" i="3" s="1"/>
  <c r="E1323" i="3" a="1"/>
  <c r="E1323" i="3" s="1"/>
  <c r="H1320" i="3" a="1"/>
  <c r="H1320" i="3" s="1"/>
  <c r="H1313" i="3" a="1"/>
  <c r="H1313" i="3" s="1"/>
  <c r="D1309" i="3" a="1"/>
  <c r="D1309" i="3" s="1"/>
  <c r="D1307" i="3" a="1"/>
  <c r="D1307" i="3" s="1"/>
  <c r="E1302" i="3" a="1"/>
  <c r="E1302" i="3" s="1"/>
  <c r="E1300" i="3" a="1"/>
  <c r="E1300" i="3" s="1"/>
  <c r="H1297" i="3" a="1"/>
  <c r="H1297" i="3" s="1"/>
  <c r="F1295" i="3" a="1"/>
  <c r="F1295" i="3" s="1"/>
  <c r="H1290" i="3" a="1"/>
  <c r="H1290" i="3" s="1"/>
  <c r="G1288" i="3" a="1"/>
  <c r="G1288" i="3" s="1"/>
  <c r="G1279" i="3" a="1"/>
  <c r="G1279" i="3" s="1"/>
  <c r="F1277" i="3" a="1"/>
  <c r="F1277" i="3" s="1"/>
  <c r="G1272" i="3" a="1"/>
  <c r="G1272" i="3" s="1"/>
  <c r="G1270" i="3" a="1"/>
  <c r="G1270" i="3" s="1"/>
  <c r="F1268" i="3" a="1"/>
  <c r="F1268" i="3" s="1"/>
  <c r="D1266" i="3" a="1"/>
  <c r="D1266" i="3" s="1"/>
  <c r="G1263" i="3" a="1"/>
  <c r="G1263" i="3" s="1"/>
  <c r="F1261" i="3" a="1"/>
  <c r="F1261" i="3" s="1"/>
  <c r="D1259" i="3" a="1"/>
  <c r="D1259" i="3" s="1"/>
  <c r="E1247" i="3" a="1"/>
  <c r="E1247" i="3" s="1"/>
  <c r="E1242" i="3" a="1"/>
  <c r="E1242" i="3" s="1"/>
  <c r="D1237" i="3" a="1"/>
  <c r="D1237" i="3" s="1"/>
  <c r="F1234" i="3" a="1"/>
  <c r="F1234" i="3" s="1"/>
  <c r="G1231" i="3" a="1"/>
  <c r="G1231" i="3" s="1"/>
  <c r="H1228" i="3" a="1"/>
  <c r="H1228" i="3" s="1"/>
  <c r="E1226" i="3" a="1"/>
  <c r="E1226" i="3" s="1"/>
  <c r="D1224" i="3" a="1"/>
  <c r="D1224" i="3" s="1"/>
  <c r="F1219" i="3" a="1"/>
  <c r="F1219" i="3" s="1"/>
  <c r="E1217" i="3" a="1"/>
  <c r="E1217" i="3" s="1"/>
  <c r="E1215" i="3" a="1"/>
  <c r="E1215" i="3" s="1"/>
  <c r="H1212" i="3" a="1"/>
  <c r="H1212" i="3" s="1"/>
  <c r="F1210" i="3" a="1"/>
  <c r="F1210" i="3" s="1"/>
  <c r="G1208" i="3" a="1"/>
  <c r="G1208" i="3" s="1"/>
  <c r="F1204" i="3" a="1"/>
  <c r="F1204" i="3" s="1"/>
  <c r="E1202" i="3" a="1"/>
  <c r="E1202" i="3" s="1"/>
  <c r="F1200" i="3" a="1"/>
  <c r="F1200" i="3" s="1"/>
  <c r="G1196" i="3" a="1"/>
  <c r="G1196" i="3" s="1"/>
  <c r="H1194" i="3" a="1"/>
  <c r="H1194" i="3" s="1"/>
  <c r="D1193" i="3" a="1"/>
  <c r="D1193" i="3" s="1"/>
  <c r="E1191" i="3" a="1"/>
  <c r="E1191" i="3" s="1"/>
  <c r="E1189" i="3" a="1"/>
  <c r="E1189" i="3" s="1"/>
  <c r="E1187" i="3" a="1"/>
  <c r="E1187" i="3" s="1"/>
  <c r="E1185" i="3" a="1"/>
  <c r="E1185" i="3" s="1"/>
  <c r="E1183" i="3" a="1"/>
  <c r="E1183" i="3" s="1"/>
  <c r="D1181" i="3" a="1"/>
  <c r="D1181" i="3" s="1"/>
  <c r="H1178" i="3" a="1"/>
  <c r="H1178" i="3" s="1"/>
  <c r="T57" i="3" a="1"/>
  <c r="T57" i="3" s="1"/>
  <c r="D1511" i="3" a="1"/>
  <c r="D1511" i="3" s="1"/>
  <c r="D1480" i="3" a="1"/>
  <c r="D1480" i="3" s="1"/>
  <c r="D1460" i="3" a="1"/>
  <c r="D1460" i="3" s="1"/>
  <c r="H1442" i="3" a="1"/>
  <c r="H1442" i="3" s="1"/>
  <c r="H1428" i="3" a="1"/>
  <c r="H1428" i="3" s="1"/>
  <c r="E1416" i="3" a="1"/>
  <c r="E1416" i="3" s="1"/>
  <c r="D1406" i="3" a="1"/>
  <c r="D1406" i="3" s="1"/>
  <c r="D1385" i="3" a="1"/>
  <c r="D1385" i="3" s="1"/>
  <c r="G1375" i="3" a="1"/>
  <c r="G1375" i="3" s="1"/>
  <c r="D1368" i="3" a="1"/>
  <c r="D1368" i="3" s="1"/>
  <c r="D1361" i="3" a="1"/>
  <c r="D1361" i="3" s="1"/>
  <c r="H1351" i="3" a="1"/>
  <c r="H1351" i="3" s="1"/>
  <c r="D1347" i="3" a="1"/>
  <c r="D1347" i="3" s="1"/>
  <c r="G1343" i="3" a="1"/>
  <c r="G1343" i="3" s="1"/>
  <c r="H1339" i="3" a="1"/>
  <c r="H1339" i="3" s="1"/>
  <c r="D1336" i="3" a="1"/>
  <c r="D1336" i="3" s="1"/>
  <c r="E1333" i="3" a="1"/>
  <c r="E1333" i="3" s="1"/>
  <c r="G1330" i="3" a="1"/>
  <c r="G1330" i="3" s="1"/>
  <c r="H1327" i="3" a="1"/>
  <c r="H1327" i="3" s="1"/>
  <c r="F1325" i="3" a="1"/>
  <c r="F1325" i="3" s="1"/>
  <c r="D1323" i="3" a="1"/>
  <c r="D1323" i="3" s="1"/>
  <c r="F1318" i="3" a="1"/>
  <c r="F1318" i="3" s="1"/>
  <c r="D1316" i="3" a="1"/>
  <c r="D1316" i="3" s="1"/>
  <c r="G1313" i="3" a="1"/>
  <c r="G1313" i="3" s="1"/>
  <c r="G1311" i="3" a="1"/>
  <c r="G1311" i="3" s="1"/>
  <c r="H1306" i="3" a="1"/>
  <c r="H1306" i="3" s="1"/>
  <c r="H1304" i="3" a="1"/>
  <c r="H1304" i="3" s="1"/>
  <c r="D1300" i="3" a="1"/>
  <c r="D1300" i="3" s="1"/>
  <c r="D1293" i="3" a="1"/>
  <c r="D1293" i="3" s="1"/>
  <c r="G1290" i="3" a="1"/>
  <c r="G1290" i="3" s="1"/>
  <c r="F1288" i="3" a="1"/>
  <c r="F1288" i="3" s="1"/>
  <c r="E1286" i="3" a="1"/>
  <c r="E1286" i="3" s="1"/>
  <c r="D1284" i="3" a="1"/>
  <c r="D1284" i="3" s="1"/>
  <c r="H1281" i="3" a="1"/>
  <c r="H1281" i="3" s="1"/>
  <c r="E1277" i="3" a="1"/>
  <c r="E1277" i="3" s="1"/>
  <c r="D1275" i="3" a="1"/>
  <c r="D1275" i="3" s="1"/>
  <c r="F1272" i="3" a="1"/>
  <c r="F1272" i="3" s="1"/>
  <c r="F1270" i="3" a="1"/>
  <c r="F1270" i="3" s="1"/>
  <c r="E1268" i="3" a="1"/>
  <c r="E1268" i="3" s="1"/>
  <c r="H1265" i="3" a="1"/>
  <c r="H1265" i="3" s="1"/>
  <c r="E1261" i="3" a="1"/>
  <c r="E1261" i="3" s="1"/>
  <c r="G1256" i="3" a="1"/>
  <c r="G1256" i="3" s="1"/>
  <c r="E1254" i="3" a="1"/>
  <c r="E1254" i="3" s="1"/>
  <c r="D1252" i="3" a="1"/>
  <c r="D1252" i="3" s="1"/>
  <c r="G1249" i="3" a="1"/>
  <c r="G1249" i="3" s="1"/>
  <c r="G1244" i="3" a="1"/>
  <c r="G1244" i="3" s="1"/>
  <c r="D1242" i="3" a="1"/>
  <c r="D1242" i="3" s="1"/>
  <c r="G1239" i="3" a="1"/>
  <c r="G1239" i="3" s="1"/>
  <c r="H1236" i="3" a="1"/>
  <c r="H1236" i="3" s="1"/>
  <c r="F1231" i="3" a="1"/>
  <c r="F1231" i="3" s="1"/>
  <c r="D1226" i="3" a="1"/>
  <c r="D1226" i="3" s="1"/>
  <c r="G1221" i="3" a="1"/>
  <c r="G1221" i="3" s="1"/>
  <c r="D1215" i="3" a="1"/>
  <c r="D1215" i="3" s="1"/>
  <c r="E1206" i="3" a="1"/>
  <c r="E1206" i="3" s="1"/>
  <c r="E1204" i="3" a="1"/>
  <c r="E1204" i="3" s="1"/>
  <c r="E1200" i="3" a="1"/>
  <c r="E1200" i="3" s="1"/>
  <c r="F1198" i="3" a="1"/>
  <c r="F1198" i="3" s="1"/>
  <c r="D1191" i="3" a="1"/>
  <c r="D1191" i="3" s="1"/>
  <c r="D1189" i="3" a="1"/>
  <c r="D1189" i="3" s="1"/>
  <c r="D1187" i="3" a="1"/>
  <c r="D1187" i="3" s="1"/>
  <c r="D1183" i="3" a="1"/>
  <c r="D1183" i="3" s="1"/>
  <c r="G1178" i="3" a="1"/>
  <c r="G1178" i="3" s="1"/>
  <c r="G1176" i="3" a="1"/>
  <c r="G1176" i="3" s="1"/>
  <c r="F1174" i="3" a="1"/>
  <c r="F1174" i="3" s="1"/>
  <c r="F1510" i="3" a="1"/>
  <c r="F1510" i="3" s="1"/>
  <c r="F1479" i="3" a="1"/>
  <c r="F1479" i="3" s="1"/>
  <c r="F1457" i="3" a="1"/>
  <c r="F1457" i="3" s="1"/>
  <c r="E1442" i="3" a="1"/>
  <c r="E1442" i="3" s="1"/>
  <c r="G1428" i="3" a="1"/>
  <c r="G1428" i="3" s="1"/>
  <c r="G1415" i="3" a="1"/>
  <c r="G1415" i="3" s="1"/>
  <c r="F1405" i="3" a="1"/>
  <c r="F1405" i="3" s="1"/>
  <c r="D1395" i="3" a="1"/>
  <c r="D1395" i="3" s="1"/>
  <c r="F1384" i="3" a="1"/>
  <c r="F1384" i="3" s="1"/>
  <c r="D1375" i="3" a="1"/>
  <c r="D1375" i="3" s="1"/>
  <c r="G1367" i="3" a="1"/>
  <c r="G1367" i="3" s="1"/>
  <c r="H1360" i="3" a="1"/>
  <c r="H1360" i="3" s="1"/>
  <c r="E1356" i="3" a="1"/>
  <c r="E1356" i="3" s="1"/>
  <c r="G1351" i="3" a="1"/>
  <c r="G1351" i="3" s="1"/>
  <c r="H1342" i="3" a="1"/>
  <c r="H1342" i="3" s="1"/>
  <c r="G1339" i="3" a="1"/>
  <c r="G1339" i="3" s="1"/>
  <c r="H1335" i="3" a="1"/>
  <c r="H1335" i="3" s="1"/>
  <c r="D1325" i="3" a="1"/>
  <c r="D1325" i="3" s="1"/>
  <c r="G1320" i="3" a="1"/>
  <c r="G1320" i="3" s="1"/>
  <c r="E1318" i="3" a="1"/>
  <c r="E1318" i="3" s="1"/>
  <c r="H1315" i="3" a="1"/>
  <c r="H1315" i="3" s="1"/>
  <c r="F1313" i="3" a="1"/>
  <c r="F1313" i="3" s="1"/>
  <c r="F1311" i="3" a="1"/>
  <c r="F1311" i="3" s="1"/>
  <c r="H1308" i="3" a="1"/>
  <c r="H1308" i="3" s="1"/>
  <c r="G1306" i="3" a="1"/>
  <c r="G1306" i="3" s="1"/>
  <c r="G1304" i="3" a="1"/>
  <c r="G1304" i="3" s="1"/>
  <c r="D1302" i="3" a="1"/>
  <c r="D1302" i="3" s="1"/>
  <c r="H1299" i="3" a="1"/>
  <c r="H1299" i="3" s="1"/>
  <c r="G1297" i="3" a="1"/>
  <c r="G1297" i="3" s="1"/>
  <c r="E1295" i="3" a="1"/>
  <c r="E1295" i="3" s="1"/>
  <c r="E1288" i="3" a="1"/>
  <c r="E1288" i="3" s="1"/>
  <c r="H1283" i="3" a="1"/>
  <c r="H1283" i="3" s="1"/>
  <c r="G1281" i="3" a="1"/>
  <c r="G1281" i="3" s="1"/>
  <c r="F1279" i="3" a="1"/>
  <c r="F1279" i="3" s="1"/>
  <c r="D1277" i="3" a="1"/>
  <c r="D1277" i="3" s="1"/>
  <c r="E1272" i="3" a="1"/>
  <c r="E1272" i="3" s="1"/>
  <c r="F1263" i="3" a="1"/>
  <c r="F1263" i="3" s="1"/>
  <c r="D1261" i="3" a="1"/>
  <c r="D1261" i="3" s="1"/>
  <c r="H1258" i="3" a="1"/>
  <c r="H1258" i="3" s="1"/>
  <c r="F1256" i="3" a="1"/>
  <c r="F1256" i="3" s="1"/>
  <c r="D1254" i="3" a="1"/>
  <c r="D1254" i="3" s="1"/>
  <c r="H1251" i="3" a="1"/>
  <c r="H1251" i="3" s="1"/>
  <c r="F1249" i="3" a="1"/>
  <c r="F1249" i="3" s="1"/>
  <c r="D1247" i="3" a="1"/>
  <c r="D1247" i="3" s="1"/>
  <c r="F1244" i="3" a="1"/>
  <c r="F1244" i="3" s="1"/>
  <c r="H1241" i="3" a="1"/>
  <c r="H1241" i="3" s="1"/>
  <c r="F1239" i="3" a="1"/>
  <c r="F1239" i="3" s="1"/>
  <c r="G1236" i="3" a="1"/>
  <c r="G1236" i="3" s="1"/>
  <c r="E1234" i="3" a="1"/>
  <c r="E1234" i="3" s="1"/>
  <c r="E1231" i="3" a="1"/>
  <c r="E1231" i="3" s="1"/>
  <c r="G1228" i="3" a="1"/>
  <c r="G1228" i="3" s="1"/>
  <c r="H1225" i="3" a="1"/>
  <c r="H1225" i="3" s="1"/>
  <c r="H1223" i="3" a="1"/>
  <c r="H1223" i="3" s="1"/>
  <c r="E1219" i="3" a="1"/>
  <c r="E1219" i="3" s="1"/>
  <c r="D1217" i="3" a="1"/>
  <c r="D1217" i="3" s="1"/>
  <c r="G1212" i="3" a="1"/>
  <c r="G1212" i="3" s="1"/>
  <c r="E1210" i="3" a="1"/>
  <c r="E1210" i="3" s="1"/>
  <c r="F1208" i="3" a="1"/>
  <c r="F1208" i="3" s="1"/>
  <c r="D1507" i="3" a="1"/>
  <c r="D1507" i="3" s="1"/>
  <c r="F1476" i="3" a="1"/>
  <c r="F1476" i="3" s="1"/>
  <c r="H1456" i="3" a="1"/>
  <c r="H1456" i="3" s="1"/>
  <c r="D1442" i="3" a="1"/>
  <c r="D1442" i="3" s="1"/>
  <c r="H1426" i="3" a="1"/>
  <c r="H1426" i="3" s="1"/>
  <c r="E1405" i="3" a="1"/>
  <c r="E1405" i="3" s="1"/>
  <c r="H1394" i="3" a="1"/>
  <c r="H1394" i="3" s="1"/>
  <c r="E1384" i="3" a="1"/>
  <c r="E1384" i="3" s="1"/>
  <c r="F1367" i="3" a="1"/>
  <c r="F1367" i="3" s="1"/>
  <c r="G1360" i="3" a="1"/>
  <c r="G1360" i="3" s="1"/>
  <c r="D1356" i="3" a="1"/>
  <c r="D1356" i="3" s="1"/>
  <c r="E1351" i="3" a="1"/>
  <c r="E1351" i="3" s="1"/>
  <c r="H1346" i="3" a="1"/>
  <c r="H1346" i="3" s="1"/>
  <c r="G1342" i="3" a="1"/>
  <c r="G1342" i="3" s="1"/>
  <c r="E1339" i="3" a="1"/>
  <c r="E1339" i="3" s="1"/>
  <c r="G1335" i="3" a="1"/>
  <c r="G1335" i="3" s="1"/>
  <c r="D1333" i="3" a="1"/>
  <c r="D1333" i="3" s="1"/>
  <c r="F1330" i="3" a="1"/>
  <c r="F1330" i="3" s="1"/>
  <c r="G1327" i="3" a="1"/>
  <c r="G1327" i="3" s="1"/>
  <c r="H1324" i="3" a="1"/>
  <c r="H1324" i="3" s="1"/>
  <c r="H1322" i="3" a="1"/>
  <c r="H1322" i="3" s="1"/>
  <c r="F1320" i="3" a="1"/>
  <c r="F1320" i="3" s="1"/>
  <c r="D1318" i="3" a="1"/>
  <c r="D1318" i="3" s="1"/>
  <c r="G1315" i="3" a="1"/>
  <c r="G1315" i="3" s="1"/>
  <c r="E1313" i="3" a="1"/>
  <c r="E1313" i="3" s="1"/>
  <c r="E1311" i="3" a="1"/>
  <c r="E1311" i="3" s="1"/>
  <c r="F1306" i="3" a="1"/>
  <c r="F1306" i="3" s="1"/>
  <c r="F1304" i="3" a="1"/>
  <c r="F1304" i="3" s="1"/>
  <c r="G1299" i="3" a="1"/>
  <c r="G1299" i="3" s="1"/>
  <c r="F1297" i="3" a="1"/>
  <c r="F1297" i="3" s="1"/>
  <c r="H1292" i="3" a="1"/>
  <c r="H1292" i="3" s="1"/>
  <c r="F1290" i="3" a="1"/>
  <c r="F1290" i="3" s="1"/>
  <c r="D1288" i="3" a="1"/>
  <c r="D1288" i="3" s="1"/>
  <c r="D1286" i="3" a="1"/>
  <c r="D1286" i="3" s="1"/>
  <c r="G1283" i="3" a="1"/>
  <c r="G1283" i="3" s="1"/>
  <c r="F1281" i="3" a="1"/>
  <c r="F1281" i="3" s="1"/>
  <c r="H1276" i="3" a="1"/>
  <c r="H1276" i="3" s="1"/>
  <c r="H1274" i="3" a="1"/>
  <c r="H1274" i="3" s="1"/>
  <c r="E1270" i="3" a="1"/>
  <c r="E1270" i="3" s="1"/>
  <c r="D1268" i="3" a="1"/>
  <c r="D1268" i="3" s="1"/>
  <c r="G1265" i="3" a="1"/>
  <c r="G1265" i="3" s="1"/>
  <c r="E1263" i="3" a="1"/>
  <c r="E1263" i="3" s="1"/>
  <c r="H1260" i="3" a="1"/>
  <c r="H1260" i="3" s="1"/>
  <c r="G1258" i="3" a="1"/>
  <c r="G1258" i="3" s="1"/>
  <c r="E1256" i="3" a="1"/>
  <c r="E1256" i="3" s="1"/>
  <c r="G1251" i="3" a="1"/>
  <c r="G1251" i="3" s="1"/>
  <c r="H1246" i="3" a="1"/>
  <c r="H1246" i="3" s="1"/>
  <c r="E1244" i="3" a="1"/>
  <c r="E1244" i="3" s="1"/>
  <c r="G1241" i="3" a="1"/>
  <c r="G1241" i="3" s="1"/>
  <c r="E1239" i="3" a="1"/>
  <c r="E1239" i="3" s="1"/>
  <c r="D1234" i="3" a="1"/>
  <c r="D1234" i="3" s="1"/>
  <c r="F1228" i="3" a="1"/>
  <c r="F1228" i="3" s="1"/>
  <c r="G1225" i="3" a="1"/>
  <c r="G1225" i="3" s="1"/>
  <c r="G1223" i="3" a="1"/>
  <c r="G1223" i="3" s="1"/>
  <c r="F1221" i="3" a="1"/>
  <c r="F1221" i="3" s="1"/>
  <c r="H1216" i="3" a="1"/>
  <c r="H1216" i="3" s="1"/>
  <c r="H1214" i="3" a="1"/>
  <c r="H1214" i="3" s="1"/>
  <c r="D1210" i="3" a="1"/>
  <c r="D1210" i="3" s="1"/>
  <c r="E1208" i="3" a="1"/>
  <c r="E1208" i="3" s="1"/>
  <c r="D1206" i="3" a="1"/>
  <c r="D1206" i="3" s="1"/>
  <c r="H1203" i="3" a="1"/>
  <c r="H1203" i="3" s="1"/>
  <c r="H1201" i="3" a="1"/>
  <c r="H1201" i="3" s="1"/>
  <c r="D1200" i="3" a="1"/>
  <c r="D1200" i="3" s="1"/>
  <c r="H1190" i="3" a="1"/>
  <c r="H1190" i="3" s="1"/>
  <c r="H1188" i="3" a="1"/>
  <c r="H1188" i="3" s="1"/>
  <c r="H1186" i="3" a="1"/>
  <c r="H1186" i="3" s="1"/>
  <c r="H1182" i="3" a="1"/>
  <c r="H1182" i="3" s="1"/>
  <c r="G1180" i="3" a="1"/>
  <c r="G1180" i="3" s="1"/>
  <c r="F1178" i="3" a="1"/>
  <c r="F1178" i="3" s="1"/>
  <c r="F1176" i="3" a="1"/>
  <c r="F1176" i="3" s="1"/>
  <c r="D1174" i="3" a="1"/>
  <c r="D1174" i="3" s="1"/>
  <c r="T49" i="3" a="1"/>
  <c r="T49" i="3" s="1"/>
  <c r="F1506" i="3" a="1"/>
  <c r="F1506" i="3" s="1"/>
  <c r="G1475" i="3" a="1"/>
  <c r="G1475" i="3" s="1"/>
  <c r="F1456" i="3" a="1"/>
  <c r="F1456" i="3" s="1"/>
  <c r="D1440" i="3" a="1"/>
  <c r="D1440" i="3" s="1"/>
  <c r="F1426" i="3" a="1"/>
  <c r="F1426" i="3" s="1"/>
  <c r="G1414" i="3" a="1"/>
  <c r="G1414" i="3" s="1"/>
  <c r="E1404" i="3" a="1"/>
  <c r="E1404" i="3" s="1"/>
  <c r="H1393" i="3" a="1"/>
  <c r="H1393" i="3" s="1"/>
  <c r="F1374" i="3" a="1"/>
  <c r="F1374" i="3" s="1"/>
  <c r="E1367" i="3" a="1"/>
  <c r="E1367" i="3" s="1"/>
  <c r="F1360" i="3" a="1"/>
  <c r="F1360" i="3" s="1"/>
  <c r="G1355" i="3" a="1"/>
  <c r="G1355" i="3" s="1"/>
  <c r="H1350" i="3" a="1"/>
  <c r="H1350" i="3" s="1"/>
  <c r="G1346" i="3" a="1"/>
  <c r="G1346" i="3" s="1"/>
  <c r="F1342" i="3" a="1"/>
  <c r="F1342" i="3" s="1"/>
  <c r="D1339" i="3" a="1"/>
  <c r="D1339" i="3" s="1"/>
  <c r="F1335" i="3" a="1"/>
  <c r="F1335" i="3" s="1"/>
  <c r="H1332" i="3" a="1"/>
  <c r="H1332" i="3" s="1"/>
  <c r="E1330" i="3" a="1"/>
  <c r="E1330" i="3" s="1"/>
  <c r="F1327" i="3" a="1"/>
  <c r="F1327" i="3" s="1"/>
  <c r="G1322" i="3" a="1"/>
  <c r="G1322" i="3" s="1"/>
  <c r="E1320" i="3" a="1"/>
  <c r="E1320" i="3" s="1"/>
  <c r="G1308" i="3" a="1"/>
  <c r="G1308" i="3" s="1"/>
  <c r="E1304" i="3" a="1"/>
  <c r="E1304" i="3" s="1"/>
  <c r="H1301" i="3" a="1"/>
  <c r="H1301" i="3" s="1"/>
  <c r="F1299" i="3" a="1"/>
  <c r="F1299" i="3" s="1"/>
  <c r="D1295" i="3" a="1"/>
  <c r="D1295" i="3" s="1"/>
  <c r="G1292" i="3" a="1"/>
  <c r="G1292" i="3" s="1"/>
  <c r="E1290" i="3" a="1"/>
  <c r="E1290" i="3" s="1"/>
  <c r="H1287" i="3" a="1"/>
  <c r="H1287" i="3" s="1"/>
  <c r="F1283" i="3" a="1"/>
  <c r="F1283" i="3" s="1"/>
  <c r="E1281" i="3" a="1"/>
  <c r="E1281" i="3" s="1"/>
  <c r="E1279" i="3" a="1"/>
  <c r="E1279" i="3" s="1"/>
  <c r="G1276" i="3" a="1"/>
  <c r="G1276" i="3" s="1"/>
  <c r="G1274" i="3" a="1"/>
  <c r="G1274" i="3" s="1"/>
  <c r="D1272" i="3" a="1"/>
  <c r="D1272" i="3" s="1"/>
  <c r="D1270" i="3" a="1"/>
  <c r="D1270" i="3" s="1"/>
  <c r="H1267" i="3" a="1"/>
  <c r="H1267" i="3" s="1"/>
  <c r="F1265" i="3" a="1"/>
  <c r="F1265" i="3" s="1"/>
  <c r="H1253" i="3" a="1"/>
  <c r="H1253" i="3" s="1"/>
  <c r="F1251" i="3" a="1"/>
  <c r="F1251" i="3" s="1"/>
  <c r="E1249" i="3" a="1"/>
  <c r="E1249" i="3" s="1"/>
  <c r="G1246" i="3" a="1"/>
  <c r="G1246" i="3" s="1"/>
  <c r="D1244" i="3" a="1"/>
  <c r="D1244" i="3" s="1"/>
  <c r="D1239" i="3" a="1"/>
  <c r="D1239" i="3" s="1"/>
  <c r="F1236" i="3" a="1"/>
  <c r="F1236" i="3" s="1"/>
  <c r="H1233" i="3" a="1"/>
  <c r="H1233" i="3" s="1"/>
  <c r="D1231" i="3" a="1"/>
  <c r="D1231" i="3" s="1"/>
  <c r="E1228" i="3" a="1"/>
  <c r="E1228" i="3" s="1"/>
  <c r="D1219" i="3" a="1"/>
  <c r="D1219" i="3" s="1"/>
  <c r="G1214" i="3" a="1"/>
  <c r="G1214" i="3" s="1"/>
  <c r="F1212" i="3" a="1"/>
  <c r="F1212" i="3" s="1"/>
  <c r="H1209" i="3" a="1"/>
  <c r="H1209" i="3" s="1"/>
  <c r="G1203" i="3" a="1"/>
  <c r="G1203" i="3" s="1"/>
  <c r="H1199" i="3" a="1"/>
  <c r="H1199" i="3" s="1"/>
  <c r="D1198" i="3" a="1"/>
  <c r="D1198" i="3" s="1"/>
  <c r="E1196" i="3" a="1"/>
  <c r="E1196" i="3" s="1"/>
  <c r="F1194" i="3" a="1"/>
  <c r="F1194" i="3" s="1"/>
  <c r="G1192" i="3" a="1"/>
  <c r="G1192" i="3" s="1"/>
  <c r="G1190" i="3" a="1"/>
  <c r="G1190" i="3" s="1"/>
  <c r="G1188" i="3" a="1"/>
  <c r="G1188" i="3" s="1"/>
  <c r="H1184" i="3" a="1"/>
  <c r="H1184" i="3" s="1"/>
  <c r="S44" i="3" a="1"/>
  <c r="S44" i="3" s="1"/>
  <c r="G1503" i="3" a="1"/>
  <c r="G1503" i="3" s="1"/>
  <c r="F1475" i="3" a="1"/>
  <c r="F1475" i="3" s="1"/>
  <c r="D1454" i="3" a="1"/>
  <c r="D1454" i="3" s="1"/>
  <c r="G1439" i="3" a="1"/>
  <c r="G1439" i="3" s="1"/>
  <c r="E1426" i="3" a="1"/>
  <c r="E1426" i="3" s="1"/>
  <c r="G1413" i="3" a="1"/>
  <c r="G1413" i="3" s="1"/>
  <c r="E1403" i="3" a="1"/>
  <c r="E1403" i="3" s="1"/>
  <c r="G1392" i="3" a="1"/>
  <c r="G1392" i="3" s="1"/>
  <c r="G1382" i="3" a="1"/>
  <c r="G1382" i="3" s="1"/>
  <c r="G1366" i="3" a="1"/>
  <c r="G1366" i="3" s="1"/>
  <c r="F1350" i="3" a="1"/>
  <c r="F1350" i="3" s="1"/>
  <c r="E1342" i="3" a="1"/>
  <c r="E1342" i="3" s="1"/>
  <c r="H1338" i="3" a="1"/>
  <c r="H1338" i="3" s="1"/>
  <c r="G1332" i="3" a="1"/>
  <c r="G1332" i="3" s="1"/>
  <c r="D1330" i="3" a="1"/>
  <c r="D1330" i="3" s="1"/>
  <c r="G1324" i="3" a="1"/>
  <c r="G1324" i="3" s="1"/>
  <c r="F1322" i="3" a="1"/>
  <c r="F1322" i="3" s="1"/>
  <c r="D1320" i="3" a="1"/>
  <c r="D1320" i="3" s="1"/>
  <c r="H1317" i="3" a="1"/>
  <c r="H1317" i="3" s="1"/>
  <c r="F1315" i="3" a="1"/>
  <c r="F1315" i="3" s="1"/>
  <c r="D1313" i="3" a="1"/>
  <c r="D1313" i="3" s="1"/>
  <c r="D1311" i="3" a="1"/>
  <c r="D1311" i="3" s="1"/>
  <c r="E1306" i="3" a="1"/>
  <c r="E1306" i="3" s="1"/>
  <c r="E1299" i="3" a="1"/>
  <c r="E1299" i="3" s="1"/>
  <c r="E1297" i="3" a="1"/>
  <c r="E1297" i="3" s="1"/>
  <c r="H1294" i="3" a="1"/>
  <c r="H1294" i="3" s="1"/>
  <c r="F1292" i="3" a="1"/>
  <c r="F1292" i="3" s="1"/>
  <c r="D1290" i="3" a="1"/>
  <c r="D1290" i="3" s="1"/>
  <c r="G1287" i="3" a="1"/>
  <c r="G1287" i="3" s="1"/>
  <c r="H1285" i="3" a="1"/>
  <c r="H1285" i="3" s="1"/>
  <c r="D1281" i="3" a="1"/>
  <c r="D1281" i="3" s="1"/>
  <c r="D1279" i="3" a="1"/>
  <c r="D1279" i="3" s="1"/>
  <c r="F1276" i="3" a="1"/>
  <c r="F1276" i="3" s="1"/>
  <c r="F1274" i="3" a="1"/>
  <c r="F1274" i="3" s="1"/>
  <c r="G1267" i="3" a="1"/>
  <c r="G1267" i="3" s="1"/>
  <c r="D1263" i="3" a="1"/>
  <c r="D1263" i="3" s="1"/>
  <c r="G1260" i="3" a="1"/>
  <c r="G1260" i="3" s="1"/>
  <c r="F1258" i="3" a="1"/>
  <c r="F1258" i="3" s="1"/>
  <c r="D1256" i="3" a="1"/>
  <c r="D1256" i="3" s="1"/>
  <c r="G1253" i="3" a="1"/>
  <c r="G1253" i="3" s="1"/>
  <c r="E1251" i="3" a="1"/>
  <c r="E1251" i="3" s="1"/>
  <c r="D1249" i="3" a="1"/>
  <c r="D1249" i="3" s="1"/>
  <c r="F1241" i="3" a="1"/>
  <c r="F1241" i="3" s="1"/>
  <c r="H1238" i="3" a="1"/>
  <c r="H1238" i="3" s="1"/>
  <c r="E1236" i="3" a="1"/>
  <c r="E1236" i="3" s="1"/>
  <c r="F1286" i="3" a="1"/>
  <c r="F1286" i="3" s="1"/>
  <c r="H1256" i="3" a="1"/>
  <c r="H1256" i="3" s="1"/>
  <c r="E1237" i="3" a="1"/>
  <c r="E1237" i="3" s="1"/>
  <c r="G1216" i="3" a="1"/>
  <c r="G1216" i="3" s="1"/>
  <c r="F1211" i="3" a="1"/>
  <c r="F1211" i="3" s="1"/>
  <c r="F1205" i="3" a="1"/>
  <c r="F1205" i="3" s="1"/>
  <c r="D1202" i="3" a="1"/>
  <c r="D1202" i="3" s="1"/>
  <c r="E1199" i="3" a="1"/>
  <c r="E1199" i="3" s="1"/>
  <c r="F1196" i="3" a="1"/>
  <c r="F1196" i="3" s="1"/>
  <c r="D1194" i="3" a="1"/>
  <c r="D1194" i="3" s="1"/>
  <c r="G1191" i="3" a="1"/>
  <c r="G1191" i="3" s="1"/>
  <c r="E1186" i="3" a="1"/>
  <c r="E1186" i="3" s="1"/>
  <c r="E1181" i="3" a="1"/>
  <c r="E1181" i="3" s="1"/>
  <c r="H1175" i="3" a="1"/>
  <c r="H1175" i="3" s="1"/>
  <c r="E1173" i="3" a="1"/>
  <c r="E1173" i="3" s="1"/>
  <c r="F1170" i="3" a="1"/>
  <c r="F1170" i="3" s="1"/>
  <c r="H1167" i="3" a="1"/>
  <c r="H1167" i="3" s="1"/>
  <c r="F1163" i="3" a="1"/>
  <c r="F1163" i="3" s="1"/>
  <c r="D1161" i="3" a="1"/>
  <c r="D1161" i="3" s="1"/>
  <c r="D1158" i="3" a="1"/>
  <c r="D1158" i="3" s="1"/>
  <c r="F1155" i="3" a="1"/>
  <c r="F1155" i="3" s="1"/>
  <c r="D1153" i="3" a="1"/>
  <c r="D1153" i="3" s="1"/>
  <c r="G1150" i="3" a="1"/>
  <c r="G1150" i="3" s="1"/>
  <c r="E1143" i="3" a="1"/>
  <c r="E1143" i="3" s="1"/>
  <c r="H1140" i="3" a="1"/>
  <c r="H1140" i="3" s="1"/>
  <c r="F1138" i="3" a="1"/>
  <c r="F1138" i="3" s="1"/>
  <c r="D1136" i="3" a="1"/>
  <c r="D1136" i="3" s="1"/>
  <c r="D1133" i="3" a="1"/>
  <c r="D1133" i="3" s="1"/>
  <c r="E1130" i="3" a="1"/>
  <c r="E1130" i="3" s="1"/>
  <c r="E1120" i="3" a="1"/>
  <c r="E1120" i="3" s="1"/>
  <c r="E1113" i="3" a="1"/>
  <c r="E1113" i="3" s="1"/>
  <c r="H1110" i="3" a="1"/>
  <c r="H1110" i="3" s="1"/>
  <c r="H1107" i="3" a="1"/>
  <c r="H1107" i="3" s="1"/>
  <c r="E1100" i="3" a="1"/>
  <c r="E1100" i="3" s="1"/>
  <c r="H1097" i="3" a="1"/>
  <c r="H1097" i="3" s="1"/>
  <c r="G1092" i="3" a="1"/>
  <c r="G1092" i="3" s="1"/>
  <c r="D1090" i="3" a="1"/>
  <c r="D1090" i="3" s="1"/>
  <c r="F1087" i="3" a="1"/>
  <c r="F1087" i="3" s="1"/>
  <c r="D1085" i="3" a="1"/>
  <c r="D1085" i="3" s="1"/>
  <c r="D1080" i="3" a="1"/>
  <c r="D1080" i="3" s="1"/>
  <c r="G1077" i="3" a="1"/>
  <c r="G1077" i="3" s="1"/>
  <c r="E1075" i="3" a="1"/>
  <c r="E1075" i="3" s="1"/>
  <c r="G1072" i="3" a="1"/>
  <c r="G1072" i="3" s="1"/>
  <c r="D1070" i="3" a="1"/>
  <c r="D1070" i="3" s="1"/>
  <c r="F1067" i="3" a="1"/>
  <c r="F1067" i="3" s="1"/>
  <c r="G1058" i="3" a="1"/>
  <c r="G1058" i="3" s="1"/>
  <c r="E1054" i="3" a="1"/>
  <c r="E1054" i="3" s="1"/>
  <c r="H1049" i="3" a="1"/>
  <c r="H1049" i="3" s="1"/>
  <c r="G1047" i="3" a="1"/>
  <c r="G1047" i="3" s="1"/>
  <c r="D1038" i="3" a="1"/>
  <c r="D1038" i="3" s="1"/>
  <c r="D1036" i="3" a="1"/>
  <c r="D1036" i="3" s="1"/>
  <c r="G1033" i="3" a="1"/>
  <c r="G1033" i="3" s="1"/>
  <c r="D1031" i="3" a="1"/>
  <c r="D1031" i="3" s="1"/>
  <c r="H1028" i="3" a="1"/>
  <c r="H1028" i="3" s="1"/>
  <c r="H1026" i="3" a="1"/>
  <c r="H1026" i="3" s="1"/>
  <c r="E1024" i="3" a="1"/>
  <c r="E1024" i="3" s="1"/>
  <c r="H1021" i="3" a="1"/>
  <c r="H1021" i="3" s="1"/>
  <c r="H1019" i="3" a="1"/>
  <c r="H1019" i="3" s="1"/>
  <c r="H1012" i="3" a="1"/>
  <c r="H1012" i="3" s="1"/>
  <c r="E1284" i="3" a="1"/>
  <c r="E1284" i="3" s="1"/>
  <c r="F1255" i="3" a="1"/>
  <c r="F1255" i="3" s="1"/>
  <c r="G1235" i="3" a="1"/>
  <c r="G1235" i="3" s="1"/>
  <c r="E1216" i="3" a="1"/>
  <c r="E1216" i="3" s="1"/>
  <c r="G1210" i="3" a="1"/>
  <c r="G1210" i="3" s="1"/>
  <c r="G1201" i="3" a="1"/>
  <c r="G1201" i="3" s="1"/>
  <c r="H1193" i="3" a="1"/>
  <c r="H1193" i="3" s="1"/>
  <c r="G1183" i="3" a="1"/>
  <c r="G1183" i="3" s="1"/>
  <c r="H1180" i="3" a="1"/>
  <c r="H1180" i="3" s="1"/>
  <c r="D1178" i="3" a="1"/>
  <c r="D1178" i="3" s="1"/>
  <c r="G1175" i="3" a="1"/>
  <c r="G1175" i="3" s="1"/>
  <c r="E1170" i="3" a="1"/>
  <c r="E1170" i="3" s="1"/>
  <c r="G1167" i="3" a="1"/>
  <c r="G1167" i="3" s="1"/>
  <c r="F1165" i="3" a="1"/>
  <c r="F1165" i="3" s="1"/>
  <c r="E1163" i="3" a="1"/>
  <c r="E1163" i="3" s="1"/>
  <c r="H1160" i="3" a="1"/>
  <c r="H1160" i="3" s="1"/>
  <c r="H1157" i="3" a="1"/>
  <c r="H1157" i="3" s="1"/>
  <c r="E1155" i="3" a="1"/>
  <c r="E1155" i="3" s="1"/>
  <c r="H1152" i="3" a="1"/>
  <c r="H1152" i="3" s="1"/>
  <c r="F1150" i="3" a="1"/>
  <c r="F1150" i="3" s="1"/>
  <c r="H1147" i="3" a="1"/>
  <c r="H1147" i="3" s="1"/>
  <c r="F1145" i="3" a="1"/>
  <c r="F1145" i="3" s="1"/>
  <c r="D1143" i="3" a="1"/>
  <c r="D1143" i="3" s="1"/>
  <c r="G1140" i="3" a="1"/>
  <c r="G1140" i="3" s="1"/>
  <c r="H1135" i="3" a="1"/>
  <c r="H1135" i="3" s="1"/>
  <c r="H1132" i="3" a="1"/>
  <c r="H1132" i="3" s="1"/>
  <c r="H1127" i="3" a="1"/>
  <c r="H1127" i="3" s="1"/>
  <c r="E1125" i="3" a="1"/>
  <c r="E1125" i="3" s="1"/>
  <c r="G1122" i="3" a="1"/>
  <c r="G1122" i="3" s="1"/>
  <c r="D1120" i="3" a="1"/>
  <c r="D1120" i="3" s="1"/>
  <c r="H1117" i="3" a="1"/>
  <c r="H1117" i="3" s="1"/>
  <c r="F1115" i="3" a="1"/>
  <c r="F1115" i="3" s="1"/>
  <c r="D1113" i="3" a="1"/>
  <c r="D1113" i="3" s="1"/>
  <c r="G1110" i="3" a="1"/>
  <c r="G1110" i="3" s="1"/>
  <c r="G1107" i="3" a="1"/>
  <c r="G1107" i="3" s="1"/>
  <c r="D1282" i="3" a="1"/>
  <c r="D1282" i="3" s="1"/>
  <c r="F1254" i="3" a="1"/>
  <c r="F1254" i="3" s="1"/>
  <c r="G1234" i="3" a="1"/>
  <c r="G1234" i="3" s="1"/>
  <c r="E1224" i="3" a="1"/>
  <c r="E1224" i="3" s="1"/>
  <c r="D1216" i="3" a="1"/>
  <c r="D1216" i="3" s="1"/>
  <c r="E1205" i="3" a="1"/>
  <c r="E1205" i="3" s="1"/>
  <c r="D1199" i="3" a="1"/>
  <c r="D1199" i="3" s="1"/>
  <c r="D1196" i="3" a="1"/>
  <c r="D1196" i="3" s="1"/>
  <c r="F1191" i="3" a="1"/>
  <c r="F1191" i="3" s="1"/>
  <c r="F1188" i="3" a="1"/>
  <c r="F1188" i="3" s="1"/>
  <c r="D1186" i="3" a="1"/>
  <c r="D1186" i="3" s="1"/>
  <c r="F1183" i="3" a="1"/>
  <c r="F1183" i="3" s="1"/>
  <c r="H1177" i="3" a="1"/>
  <c r="H1177" i="3" s="1"/>
  <c r="D1173" i="3" a="1"/>
  <c r="D1173" i="3" s="1"/>
  <c r="D1170" i="3" a="1"/>
  <c r="D1170" i="3" s="1"/>
  <c r="G1157" i="3" a="1"/>
  <c r="G1157" i="3" s="1"/>
  <c r="D1155" i="3" a="1"/>
  <c r="D1155" i="3" s="1"/>
  <c r="G1152" i="3" a="1"/>
  <c r="G1152" i="3" s="1"/>
  <c r="E1150" i="3" a="1"/>
  <c r="E1150" i="3" s="1"/>
  <c r="G1147" i="3" a="1"/>
  <c r="G1147" i="3" s="1"/>
  <c r="E1145" i="3" a="1"/>
  <c r="E1145" i="3" s="1"/>
  <c r="H1142" i="3" a="1"/>
  <c r="H1142" i="3" s="1"/>
  <c r="F1140" i="3" a="1"/>
  <c r="F1140" i="3" s="1"/>
  <c r="E1138" i="3" a="1"/>
  <c r="E1138" i="3" s="1"/>
  <c r="G1135" i="3" a="1"/>
  <c r="G1135" i="3" s="1"/>
  <c r="D1130" i="3" a="1"/>
  <c r="D1130" i="3" s="1"/>
  <c r="G1127" i="3" a="1"/>
  <c r="G1127" i="3" s="1"/>
  <c r="D1125" i="3" a="1"/>
  <c r="D1125" i="3" s="1"/>
  <c r="F1122" i="3" a="1"/>
  <c r="F1122" i="3" s="1"/>
  <c r="G1117" i="3" a="1"/>
  <c r="G1117" i="3" s="1"/>
  <c r="E1115" i="3" a="1"/>
  <c r="E1115" i="3" s="1"/>
  <c r="H1112" i="3" a="1"/>
  <c r="H1112" i="3" s="1"/>
  <c r="F1110" i="3" a="1"/>
  <c r="F1110" i="3" s="1"/>
  <c r="F1107" i="3" a="1"/>
  <c r="F1107" i="3" s="1"/>
  <c r="H1104" i="3" a="1"/>
  <c r="H1104" i="3" s="1"/>
  <c r="F1102" i="3" a="1"/>
  <c r="F1102" i="3" s="1"/>
  <c r="H1099" i="3" a="1"/>
  <c r="H1099" i="3" s="1"/>
  <c r="F1097" i="3" a="1"/>
  <c r="F1097" i="3" s="1"/>
  <c r="E1092" i="3" a="1"/>
  <c r="E1092" i="3" s="1"/>
  <c r="G1089" i="3" a="1"/>
  <c r="G1089" i="3" s="1"/>
  <c r="G1084" i="3" a="1"/>
  <c r="G1084" i="3" s="1"/>
  <c r="G1079" i="3" a="1"/>
  <c r="G1079" i="3" s="1"/>
  <c r="F1077" i="3" a="1"/>
  <c r="F1077" i="3" s="1"/>
  <c r="H1074" i="3" a="1"/>
  <c r="H1074" i="3" s="1"/>
  <c r="F1072" i="3" a="1"/>
  <c r="F1072" i="3" s="1"/>
  <c r="G1069" i="3" a="1"/>
  <c r="G1069" i="3" s="1"/>
  <c r="E1065" i="3" a="1"/>
  <c r="E1065" i="3" s="1"/>
  <c r="F1060" i="3" a="1"/>
  <c r="F1060" i="3" s="1"/>
  <c r="E1058" i="3" a="1"/>
  <c r="E1058" i="3" s="1"/>
  <c r="D1056" i="3" a="1"/>
  <c r="D1056" i="3" s="1"/>
  <c r="D1054" i="3" a="1"/>
  <c r="D1054" i="3" s="1"/>
  <c r="H1051" i="3" a="1"/>
  <c r="H1051" i="3" s="1"/>
  <c r="G1049" i="3" a="1"/>
  <c r="G1049" i="3" s="1"/>
  <c r="D1253" i="3" a="1"/>
  <c r="D1253" i="3" s="1"/>
  <c r="G1233" i="3" a="1"/>
  <c r="G1233" i="3" s="1"/>
  <c r="F1223" i="3" a="1"/>
  <c r="F1223" i="3" s="1"/>
  <c r="D1205" i="3" a="1"/>
  <c r="D1205" i="3" s="1"/>
  <c r="E1201" i="3" a="1"/>
  <c r="E1201" i="3" s="1"/>
  <c r="H1198" i="3" a="1"/>
  <c r="H1198" i="3" s="1"/>
  <c r="G1193" i="3" a="1"/>
  <c r="G1193" i="3" s="1"/>
  <c r="H1185" i="3" a="1"/>
  <c r="H1185" i="3" s="1"/>
  <c r="F1180" i="3" a="1"/>
  <c r="F1180" i="3" s="1"/>
  <c r="G1177" i="3" a="1"/>
  <c r="G1177" i="3" s="1"/>
  <c r="F1175" i="3" a="1"/>
  <c r="F1175" i="3" s="1"/>
  <c r="H1172" i="3" a="1"/>
  <c r="H1172" i="3" s="1"/>
  <c r="F1167" i="3" a="1"/>
  <c r="F1167" i="3" s="1"/>
  <c r="E1165" i="3" a="1"/>
  <c r="E1165" i="3" s="1"/>
  <c r="D1163" i="3" a="1"/>
  <c r="D1163" i="3" s="1"/>
  <c r="G1160" i="3" a="1"/>
  <c r="G1160" i="3" s="1"/>
  <c r="F1157" i="3" a="1"/>
  <c r="F1157" i="3" s="1"/>
  <c r="H1154" i="3" a="1"/>
  <c r="H1154" i="3" s="1"/>
  <c r="F1152" i="3" a="1"/>
  <c r="F1152" i="3" s="1"/>
  <c r="D1150" i="3" a="1"/>
  <c r="D1150" i="3" s="1"/>
  <c r="D1145" i="3" a="1"/>
  <c r="D1145" i="3" s="1"/>
  <c r="G1142" i="3" a="1"/>
  <c r="G1142" i="3" s="1"/>
  <c r="F1135" i="3" a="1"/>
  <c r="F1135" i="3" s="1"/>
  <c r="G1132" i="3" a="1"/>
  <c r="G1132" i="3" s="1"/>
  <c r="F1127" i="3" a="1"/>
  <c r="F1127" i="3" s="1"/>
  <c r="H1124" i="3" a="1"/>
  <c r="H1124" i="3" s="1"/>
  <c r="H1119" i="3" a="1"/>
  <c r="H1119" i="3" s="1"/>
  <c r="F1117" i="3" a="1"/>
  <c r="F1117" i="3" s="1"/>
  <c r="D1115" i="3" a="1"/>
  <c r="D1115" i="3" s="1"/>
  <c r="E1110" i="3" a="1"/>
  <c r="E1110" i="3" s="1"/>
  <c r="E1107" i="3" a="1"/>
  <c r="E1107" i="3" s="1"/>
  <c r="G1104" i="3" a="1"/>
  <c r="G1104" i="3" s="1"/>
  <c r="E1097" i="3" a="1"/>
  <c r="E1097" i="3" s="1"/>
  <c r="H1094" i="3" a="1"/>
  <c r="H1094" i="3" s="1"/>
  <c r="D1092" i="3" a="1"/>
  <c r="D1092" i="3" s="1"/>
  <c r="F1089" i="3" a="1"/>
  <c r="F1089" i="3" s="1"/>
  <c r="E1252" i="3" a="1"/>
  <c r="E1252" i="3" s="1"/>
  <c r="E1233" i="3" a="1"/>
  <c r="E1233" i="3" s="1"/>
  <c r="D1223" i="3" a="1"/>
  <c r="D1223" i="3" s="1"/>
  <c r="H1215" i="3" a="1"/>
  <c r="H1215" i="3" s="1"/>
  <c r="G1198" i="3" a="1"/>
  <c r="G1198" i="3" s="1"/>
  <c r="H1195" i="3" a="1"/>
  <c r="H1195" i="3" s="1"/>
  <c r="F1193" i="3" a="1"/>
  <c r="F1193" i="3" s="1"/>
  <c r="E1188" i="3" a="1"/>
  <c r="E1188" i="3" s="1"/>
  <c r="E1180" i="3" a="1"/>
  <c r="E1180" i="3" s="1"/>
  <c r="G1172" i="3" a="1"/>
  <c r="G1172" i="3" s="1"/>
  <c r="H1169" i="3" a="1"/>
  <c r="H1169" i="3" s="1"/>
  <c r="E1167" i="3" a="1"/>
  <c r="E1167" i="3" s="1"/>
  <c r="H1162" i="3" a="1"/>
  <c r="H1162" i="3" s="1"/>
  <c r="F1160" i="3" a="1"/>
  <c r="F1160" i="3" s="1"/>
  <c r="G1154" i="3" a="1"/>
  <c r="G1154" i="3" s="1"/>
  <c r="F1147" i="3" a="1"/>
  <c r="F1147" i="3" s="1"/>
  <c r="H1144" i="3" a="1"/>
  <c r="H1144" i="3" s="1"/>
  <c r="F1142" i="3" a="1"/>
  <c r="F1142" i="3" s="1"/>
  <c r="E1140" i="3" a="1"/>
  <c r="E1140" i="3" s="1"/>
  <c r="D1138" i="3" a="1"/>
  <c r="D1138" i="3" s="1"/>
  <c r="E1135" i="3" a="1"/>
  <c r="E1135" i="3" s="1"/>
  <c r="F1132" i="3" a="1"/>
  <c r="F1132" i="3" s="1"/>
  <c r="H1129" i="3" a="1"/>
  <c r="H1129" i="3" s="1"/>
  <c r="E1127" i="3" a="1"/>
  <c r="E1127" i="3" s="1"/>
  <c r="G1124" i="3" a="1"/>
  <c r="G1124" i="3" s="1"/>
  <c r="E1122" i="3" a="1"/>
  <c r="E1122" i="3" s="1"/>
  <c r="G1119" i="3" a="1"/>
  <c r="G1119" i="3" s="1"/>
  <c r="E1117" i="3" a="1"/>
  <c r="E1117" i="3" s="1"/>
  <c r="H1114" i="3" a="1"/>
  <c r="H1114" i="3" s="1"/>
  <c r="G1112" i="3" a="1"/>
  <c r="G1112" i="3" s="1"/>
  <c r="D1110" i="3" a="1"/>
  <c r="D1110" i="3" s="1"/>
  <c r="E1102" i="3" a="1"/>
  <c r="E1102" i="3" s="1"/>
  <c r="G1099" i="3" a="1"/>
  <c r="G1099" i="3" s="1"/>
  <c r="D1097" i="3" a="1"/>
  <c r="D1097" i="3" s="1"/>
  <c r="G1094" i="3" a="1"/>
  <c r="G1094" i="3" s="1"/>
  <c r="H1091" i="3" a="1"/>
  <c r="H1091" i="3" s="1"/>
  <c r="E1275" i="3" a="1"/>
  <c r="E1275" i="3" s="1"/>
  <c r="G1222" i="3" a="1"/>
  <c r="G1222" i="3" s="1"/>
  <c r="E1209" i="3" a="1"/>
  <c r="E1209" i="3" s="1"/>
  <c r="G1204" i="3" a="1"/>
  <c r="G1204" i="3" s="1"/>
  <c r="D1201" i="3" a="1"/>
  <c r="D1201" i="3" s="1"/>
  <c r="E1198" i="3" a="1"/>
  <c r="E1198" i="3" s="1"/>
  <c r="G1185" i="3" a="1"/>
  <c r="G1185" i="3" s="1"/>
  <c r="G1182" i="3" a="1"/>
  <c r="G1182" i="3" s="1"/>
  <c r="F1177" i="3" a="1"/>
  <c r="F1177" i="3" s="1"/>
  <c r="E1175" i="3" a="1"/>
  <c r="E1175" i="3" s="1"/>
  <c r="F1172" i="3" a="1"/>
  <c r="F1172" i="3" s="1"/>
  <c r="G1169" i="3" a="1"/>
  <c r="G1169" i="3" s="1"/>
  <c r="D1165" i="3" a="1"/>
  <c r="D1165" i="3" s="1"/>
  <c r="E1160" i="3" a="1"/>
  <c r="E1160" i="3" s="1"/>
  <c r="E1157" i="3" a="1"/>
  <c r="E1157" i="3" s="1"/>
  <c r="F1154" i="3" a="1"/>
  <c r="F1154" i="3" s="1"/>
  <c r="E1152" i="3" a="1"/>
  <c r="E1152" i="3" s="1"/>
  <c r="H1149" i="3" a="1"/>
  <c r="H1149" i="3" s="1"/>
  <c r="E1147" i="3" a="1"/>
  <c r="E1147" i="3" s="1"/>
  <c r="G1144" i="3" a="1"/>
  <c r="G1144" i="3" s="1"/>
  <c r="D1140" i="3" a="1"/>
  <c r="D1140" i="3" s="1"/>
  <c r="H1137" i="3" a="1"/>
  <c r="H1137" i="3" s="1"/>
  <c r="E1132" i="3" a="1"/>
  <c r="E1132" i="3" s="1"/>
  <c r="G1129" i="3" a="1"/>
  <c r="G1129" i="3" s="1"/>
  <c r="D1127" i="3" a="1"/>
  <c r="D1127" i="3" s="1"/>
  <c r="F1124" i="3" a="1"/>
  <c r="F1124" i="3" s="1"/>
  <c r="D1122" i="3" a="1"/>
  <c r="D1122" i="3" s="1"/>
  <c r="F1119" i="3" a="1"/>
  <c r="F1119" i="3" s="1"/>
  <c r="D1117" i="3" a="1"/>
  <c r="D1117" i="3" s="1"/>
  <c r="H1249" i="3" a="1"/>
  <c r="H1249" i="3" s="1"/>
  <c r="H1231" i="3" a="1"/>
  <c r="H1231" i="3" s="1"/>
  <c r="H1221" i="3" a="1"/>
  <c r="H1221" i="3" s="1"/>
  <c r="F1214" i="3" a="1"/>
  <c r="F1214" i="3" s="1"/>
  <c r="D1204" i="3" a="1"/>
  <c r="D1204" i="3" s="1"/>
  <c r="G1195" i="3" a="1"/>
  <c r="G1195" i="3" s="1"/>
  <c r="E1193" i="3" a="1"/>
  <c r="E1193" i="3" s="1"/>
  <c r="F1190" i="3" a="1"/>
  <c r="F1190" i="3" s="1"/>
  <c r="D1188" i="3" a="1"/>
  <c r="D1188" i="3" s="1"/>
  <c r="F1185" i="3" a="1"/>
  <c r="F1185" i="3" s="1"/>
  <c r="D1180" i="3" a="1"/>
  <c r="D1180" i="3" s="1"/>
  <c r="E1177" i="3" a="1"/>
  <c r="E1177" i="3" s="1"/>
  <c r="D1175" i="3" a="1"/>
  <c r="D1175" i="3" s="1"/>
  <c r="E1172" i="3" a="1"/>
  <c r="E1172" i="3" s="1"/>
  <c r="D1167" i="3" a="1"/>
  <c r="D1167" i="3" s="1"/>
  <c r="H1164" i="3" a="1"/>
  <c r="H1164" i="3" s="1"/>
  <c r="G1162" i="3" a="1"/>
  <c r="G1162" i="3" s="1"/>
  <c r="D1160" i="3" a="1"/>
  <c r="D1160" i="3" s="1"/>
  <c r="D1157" i="3" a="1"/>
  <c r="D1157" i="3" s="1"/>
  <c r="D1152" i="3" a="1"/>
  <c r="D1152" i="3" s="1"/>
  <c r="G1149" i="3" a="1"/>
  <c r="G1149" i="3" s="1"/>
  <c r="D1147" i="3" a="1"/>
  <c r="D1147" i="3" s="1"/>
  <c r="E1142" i="3" a="1"/>
  <c r="E1142" i="3" s="1"/>
  <c r="H1139" i="3" a="1"/>
  <c r="H1139" i="3" s="1"/>
  <c r="G1137" i="3" a="1"/>
  <c r="G1137" i="3" s="1"/>
  <c r="D1135" i="3" a="1"/>
  <c r="D1135" i="3" s="1"/>
  <c r="D1132" i="3" a="1"/>
  <c r="D1132" i="3" s="1"/>
  <c r="F1129" i="3" a="1"/>
  <c r="F1129" i="3" s="1"/>
  <c r="H1126" i="3" a="1"/>
  <c r="H1126" i="3" s="1"/>
  <c r="E1119" i="3" a="1"/>
  <c r="E1119" i="3" s="1"/>
  <c r="H1116" i="3" a="1"/>
  <c r="H1116" i="3" s="1"/>
  <c r="G1114" i="3" a="1"/>
  <c r="G1114" i="3" s="1"/>
  <c r="F1112" i="3" a="1"/>
  <c r="F1112" i="3" s="1"/>
  <c r="G1109" i="3" a="1"/>
  <c r="G1109" i="3" s="1"/>
  <c r="H1106" i="3" a="1"/>
  <c r="H1106" i="3" s="1"/>
  <c r="H1101" i="3" a="1"/>
  <c r="H1101" i="3" s="1"/>
  <c r="F1099" i="3" a="1"/>
  <c r="F1099" i="3" s="1"/>
  <c r="E1094" i="3" a="1"/>
  <c r="E1094" i="3" s="1"/>
  <c r="F1248" i="3" a="1"/>
  <c r="F1248" i="3" s="1"/>
  <c r="H1230" i="3" a="1"/>
  <c r="H1230" i="3" s="1"/>
  <c r="E1221" i="3" a="1"/>
  <c r="E1221" i="3" s="1"/>
  <c r="D1214" i="3" a="1"/>
  <c r="D1214" i="3" s="1"/>
  <c r="F1203" i="3" a="1"/>
  <c r="F1203" i="3" s="1"/>
  <c r="H1200" i="3" a="1"/>
  <c r="H1200" i="3" s="1"/>
  <c r="H1197" i="3" a="1"/>
  <c r="H1197" i="3" s="1"/>
  <c r="F1195" i="3" a="1"/>
  <c r="F1195" i="3" s="1"/>
  <c r="E1190" i="3" a="1"/>
  <c r="E1190" i="3" s="1"/>
  <c r="H1187" i="3" a="1"/>
  <c r="H1187" i="3" s="1"/>
  <c r="F1182" i="3" a="1"/>
  <c r="F1182" i="3" s="1"/>
  <c r="H1179" i="3" a="1"/>
  <c r="H1179" i="3" s="1"/>
  <c r="D1172" i="3" a="1"/>
  <c r="D1172" i="3" s="1"/>
  <c r="F1169" i="3" a="1"/>
  <c r="F1169" i="3" s="1"/>
  <c r="H1166" i="3" a="1"/>
  <c r="H1166" i="3" s="1"/>
  <c r="F1162" i="3" a="1"/>
  <c r="F1162" i="3" s="1"/>
  <c r="H1159" i="3" a="1"/>
  <c r="H1159" i="3" s="1"/>
  <c r="H1156" i="3" a="1"/>
  <c r="H1156" i="3" s="1"/>
  <c r="E1154" i="3" a="1"/>
  <c r="E1154" i="3" s="1"/>
  <c r="F1149" i="3" a="1"/>
  <c r="F1149" i="3" s="1"/>
  <c r="H1146" i="3" a="1"/>
  <c r="H1146" i="3" s="1"/>
  <c r="F1144" i="3" a="1"/>
  <c r="F1144" i="3" s="1"/>
  <c r="D1142" i="3" a="1"/>
  <c r="D1142" i="3" s="1"/>
  <c r="H1134" i="3" a="1"/>
  <c r="H1134" i="3" s="1"/>
  <c r="H1131" i="3" a="1"/>
  <c r="H1131" i="3" s="1"/>
  <c r="E1129" i="3" a="1"/>
  <c r="E1129" i="3" s="1"/>
  <c r="G1126" i="3" a="1"/>
  <c r="G1126" i="3" s="1"/>
  <c r="E1124" i="3" a="1"/>
  <c r="E1124" i="3" s="1"/>
  <c r="H1121" i="3" a="1"/>
  <c r="H1121" i="3" s="1"/>
  <c r="D1119" i="3" a="1"/>
  <c r="D1119" i="3" s="1"/>
  <c r="F1114" i="3" a="1"/>
  <c r="F1114" i="3" s="1"/>
  <c r="E1112" i="3" a="1"/>
  <c r="E1112" i="3" s="1"/>
  <c r="G1106" i="3" a="1"/>
  <c r="G1106" i="3" s="1"/>
  <c r="E1104" i="3" a="1"/>
  <c r="E1104" i="3" s="1"/>
  <c r="G1101" i="3" a="1"/>
  <c r="G1101" i="3" s="1"/>
  <c r="E1099" i="3" a="1"/>
  <c r="E1099" i="3" s="1"/>
  <c r="G1096" i="3" a="1"/>
  <c r="G1096" i="3" s="1"/>
  <c r="D1094" i="3" a="1"/>
  <c r="D1094" i="3" s="1"/>
  <c r="F1247" i="3" a="1"/>
  <c r="F1247" i="3" s="1"/>
  <c r="H1220" i="3" a="1"/>
  <c r="H1220" i="3" s="1"/>
  <c r="D1208" i="3" a="1"/>
  <c r="D1208" i="3" s="1"/>
  <c r="E1203" i="3" a="1"/>
  <c r="E1203" i="3" s="1"/>
  <c r="G1200" i="3" a="1"/>
  <c r="G1200" i="3" s="1"/>
  <c r="H1192" i="3" a="1"/>
  <c r="H1192" i="3" s="1"/>
  <c r="D1185" i="3" a="1"/>
  <c r="D1185" i="3" s="1"/>
  <c r="E1182" i="3" a="1"/>
  <c r="E1182" i="3" s="1"/>
  <c r="D1177" i="3" a="1"/>
  <c r="D1177" i="3" s="1"/>
  <c r="H1174" i="3" a="1"/>
  <c r="H1174" i="3" s="1"/>
  <c r="H1171" i="3" a="1"/>
  <c r="H1171" i="3" s="1"/>
  <c r="E1169" i="3" a="1"/>
  <c r="E1169" i="3" s="1"/>
  <c r="G1164" i="3" a="1"/>
  <c r="G1164" i="3" s="1"/>
  <c r="E1162" i="3" a="1"/>
  <c r="E1162" i="3" s="1"/>
  <c r="G1159" i="3" a="1"/>
  <c r="G1159" i="3" s="1"/>
  <c r="G1156" i="3" a="1"/>
  <c r="G1156" i="3" s="1"/>
  <c r="H1151" i="3" a="1"/>
  <c r="H1151" i="3" s="1"/>
  <c r="G1146" i="3" a="1"/>
  <c r="G1146" i="3" s="1"/>
  <c r="G1139" i="3" a="1"/>
  <c r="G1139" i="3" s="1"/>
  <c r="F1137" i="3" a="1"/>
  <c r="F1137" i="3" s="1"/>
  <c r="G1134" i="3" a="1"/>
  <c r="G1134" i="3" s="1"/>
  <c r="D1129" i="3" a="1"/>
  <c r="D1129" i="3" s="1"/>
  <c r="F1126" i="3" a="1"/>
  <c r="F1126" i="3" s="1"/>
  <c r="D1124" i="3" a="1"/>
  <c r="D1124" i="3" s="1"/>
  <c r="G1121" i="3" a="1"/>
  <c r="G1121" i="3" s="1"/>
  <c r="G1116" i="3" a="1"/>
  <c r="G1116" i="3" s="1"/>
  <c r="E1114" i="3" a="1"/>
  <c r="E1114" i="3" s="1"/>
  <c r="D1112" i="3" a="1"/>
  <c r="D1112" i="3" s="1"/>
  <c r="F1109" i="3" a="1"/>
  <c r="F1109" i="3" s="1"/>
  <c r="F1106" i="3" a="1"/>
  <c r="F1106" i="3" s="1"/>
  <c r="D1104" i="3" a="1"/>
  <c r="D1104" i="3" s="1"/>
  <c r="F1101" i="3" a="1"/>
  <c r="F1101" i="3" s="1"/>
  <c r="F1096" i="3" a="1"/>
  <c r="F1096" i="3" s="1"/>
  <c r="H1093" i="3" a="1"/>
  <c r="H1093" i="3" s="1"/>
  <c r="E1091" i="3" a="1"/>
  <c r="E1091" i="3" s="1"/>
  <c r="G1088" i="3" a="1"/>
  <c r="G1088" i="3" s="1"/>
  <c r="E1086" i="3" a="1"/>
  <c r="E1086" i="3" s="1"/>
  <c r="G1083" i="3" a="1"/>
  <c r="G1083" i="3" s="1"/>
  <c r="D1081" i="3" a="1"/>
  <c r="D1081" i="3" s="1"/>
  <c r="H1078" i="3" a="1"/>
  <c r="H1078" i="3" s="1"/>
  <c r="D1074" i="3" a="1"/>
  <c r="D1074" i="3" s="1"/>
  <c r="E1071" i="3" a="1"/>
  <c r="E1071" i="3" s="1"/>
  <c r="H1068" i="3" a="1"/>
  <c r="H1068" i="3" s="1"/>
  <c r="F1066" i="3" a="1"/>
  <c r="F1066" i="3" s="1"/>
  <c r="E1064" i="3" a="1"/>
  <c r="E1064" i="3" s="1"/>
  <c r="E1062" i="3" a="1"/>
  <c r="E1062" i="3" s="1"/>
  <c r="E1053" i="3" a="1"/>
  <c r="E1053" i="3" s="1"/>
  <c r="D1051" i="3" a="1"/>
  <c r="D1051" i="3" s="1"/>
  <c r="H1048" i="3" a="1"/>
  <c r="H1048" i="3" s="1"/>
  <c r="E1044" i="3" a="1"/>
  <c r="E1044" i="3" s="1"/>
  <c r="F1041" i="3" a="1"/>
  <c r="F1041" i="3" s="1"/>
  <c r="H1036" i="3" a="1"/>
  <c r="H1036" i="3" s="1"/>
  <c r="G1034" i="3" a="1"/>
  <c r="G1034" i="3" s="1"/>
  <c r="F1032" i="3" a="1"/>
  <c r="F1032" i="3" s="1"/>
  <c r="E1030" i="3" a="1"/>
  <c r="E1030" i="3" s="1"/>
  <c r="G1027" i="3" a="1"/>
  <c r="G1027" i="3" s="1"/>
  <c r="E1025" i="3" a="1"/>
  <c r="E1025" i="3" s="1"/>
  <c r="F1023" i="3" a="1"/>
  <c r="F1023" i="3" s="1"/>
  <c r="F1018" i="3" a="1"/>
  <c r="F1018" i="3" s="1"/>
  <c r="E1266" i="3" a="1"/>
  <c r="E1266" i="3" s="1"/>
  <c r="H1245" i="3" a="1"/>
  <c r="H1245" i="3" s="1"/>
  <c r="E1230" i="3" a="1"/>
  <c r="E1230" i="3" s="1"/>
  <c r="G1213" i="3" a="1"/>
  <c r="G1213" i="3" s="1"/>
  <c r="G1207" i="3" a="1"/>
  <c r="G1207" i="3" s="1"/>
  <c r="D1203" i="3" a="1"/>
  <c r="D1203" i="3" s="1"/>
  <c r="G1197" i="3" a="1"/>
  <c r="G1197" i="3" s="1"/>
  <c r="E1195" i="3" a="1"/>
  <c r="E1195" i="3" s="1"/>
  <c r="D1190" i="3" a="1"/>
  <c r="D1190" i="3" s="1"/>
  <c r="G1187" i="3" a="1"/>
  <c r="G1187" i="3" s="1"/>
  <c r="G1184" i="3" a="1"/>
  <c r="G1184" i="3" s="1"/>
  <c r="G1179" i="3" a="1"/>
  <c r="G1179" i="3" s="1"/>
  <c r="G1174" i="3" a="1"/>
  <c r="G1174" i="3" s="1"/>
  <c r="G1171" i="3" a="1"/>
  <c r="G1171" i="3" s="1"/>
  <c r="D1169" i="3" a="1"/>
  <c r="D1169" i="3" s="1"/>
  <c r="G1166" i="3" a="1"/>
  <c r="G1166" i="3" s="1"/>
  <c r="F1164" i="3" a="1"/>
  <c r="F1164" i="3" s="1"/>
  <c r="F1159" i="3" a="1"/>
  <c r="F1159" i="3" s="1"/>
  <c r="F1156" i="3" a="1"/>
  <c r="F1156" i="3" s="1"/>
  <c r="D1154" i="3" a="1"/>
  <c r="D1154" i="3" s="1"/>
  <c r="G1151" i="3" a="1"/>
  <c r="G1151" i="3" s="1"/>
  <c r="E1149" i="3" a="1"/>
  <c r="E1149" i="3" s="1"/>
  <c r="F1146" i="3" a="1"/>
  <c r="F1146" i="3" s="1"/>
  <c r="E1144" i="3" a="1"/>
  <c r="E1144" i="3" s="1"/>
  <c r="H1141" i="3" a="1"/>
  <c r="H1141" i="3" s="1"/>
  <c r="E1137" i="3" a="1"/>
  <c r="E1137" i="3" s="1"/>
  <c r="F1134" i="3" a="1"/>
  <c r="F1134" i="3" s="1"/>
  <c r="H1263" i="3" a="1"/>
  <c r="H1263" i="3" s="1"/>
  <c r="H1244" i="3" a="1"/>
  <c r="H1244" i="3" s="1"/>
  <c r="D1229" i="3" a="1"/>
  <c r="D1229" i="3" s="1"/>
  <c r="G1219" i="3" a="1"/>
  <c r="G1219" i="3" s="1"/>
  <c r="F1213" i="3" a="1"/>
  <c r="F1213" i="3" s="1"/>
  <c r="E1207" i="3" a="1"/>
  <c r="E1207" i="3" s="1"/>
  <c r="D1195" i="3" a="1"/>
  <c r="D1195" i="3" s="1"/>
  <c r="F1192" i="3" a="1"/>
  <c r="F1192" i="3" s="1"/>
  <c r="F1187" i="3" a="1"/>
  <c r="F1187" i="3" s="1"/>
  <c r="D1182" i="3" a="1"/>
  <c r="D1182" i="3" s="1"/>
  <c r="F1179" i="3" a="1"/>
  <c r="F1179" i="3" s="1"/>
  <c r="H1176" i="3" a="1"/>
  <c r="H1176" i="3" s="1"/>
  <c r="E1174" i="3" a="1"/>
  <c r="E1174" i="3" s="1"/>
  <c r="F1171" i="3" a="1"/>
  <c r="F1171" i="3" s="1"/>
  <c r="H1168" i="3" a="1"/>
  <c r="H1168" i="3" s="1"/>
  <c r="F1166" i="3" a="1"/>
  <c r="F1166" i="3" s="1"/>
  <c r="E1164" i="3" a="1"/>
  <c r="E1164" i="3" s="1"/>
  <c r="D1162" i="3" a="1"/>
  <c r="D1162" i="3" s="1"/>
  <c r="E1159" i="3" a="1"/>
  <c r="E1159" i="3" s="1"/>
  <c r="E1156" i="3" a="1"/>
  <c r="E1156" i="3" s="1"/>
  <c r="D1149" i="3" a="1"/>
  <c r="D1149" i="3" s="1"/>
  <c r="D1144" i="3" a="1"/>
  <c r="D1144" i="3" s="1"/>
  <c r="G1141" i="3" a="1"/>
  <c r="G1141" i="3" s="1"/>
  <c r="F1139" i="3" a="1"/>
  <c r="F1139" i="3" s="1"/>
  <c r="E1134" i="3" a="1"/>
  <c r="E1134" i="3" s="1"/>
  <c r="F1131" i="3" a="1"/>
  <c r="F1131" i="3" s="1"/>
  <c r="G1128" i="3" a="1"/>
  <c r="G1128" i="3" s="1"/>
  <c r="E1126" i="3" a="1"/>
  <c r="E1126" i="3" s="1"/>
  <c r="E1121" i="3" a="1"/>
  <c r="E1121" i="3" s="1"/>
  <c r="D1114" i="3" a="1"/>
  <c r="D1114" i="3" s="1"/>
  <c r="G1111" i="3" a="1"/>
  <c r="G1111" i="3" s="1"/>
  <c r="D1109" i="3" a="1"/>
  <c r="D1109" i="3" s="1"/>
  <c r="G1103" i="3" a="1"/>
  <c r="G1103" i="3" s="1"/>
  <c r="D1101" i="3" a="1"/>
  <c r="D1101" i="3" s="1"/>
  <c r="H1098" i="3" a="1"/>
  <c r="H1098" i="3" s="1"/>
  <c r="E1096" i="3" a="1"/>
  <c r="E1096" i="3" s="1"/>
  <c r="F1093" i="3" a="1"/>
  <c r="F1093" i="3" s="1"/>
  <c r="D1091" i="3" a="1"/>
  <c r="D1091" i="3" s="1"/>
  <c r="F1262" i="3" a="1"/>
  <c r="F1262" i="3" s="1"/>
  <c r="D1228" i="3" a="1"/>
  <c r="D1228" i="3" s="1"/>
  <c r="H1218" i="3" a="1"/>
  <c r="H1218" i="3" s="1"/>
  <c r="D1207" i="3" a="1"/>
  <c r="D1207" i="3" s="1"/>
  <c r="H1202" i="3" a="1"/>
  <c r="H1202" i="3" s="1"/>
  <c r="F1197" i="3" a="1"/>
  <c r="F1197" i="3" s="1"/>
  <c r="E1192" i="3" a="1"/>
  <c r="E1192" i="3" s="1"/>
  <c r="H1189" i="3" a="1"/>
  <c r="H1189" i="3" s="1"/>
  <c r="F1184" i="3" a="1"/>
  <c r="F1184" i="3" s="1"/>
  <c r="H1181" i="3" a="1"/>
  <c r="H1181" i="3" s="1"/>
  <c r="H1173" i="3" a="1"/>
  <c r="H1173" i="3" s="1"/>
  <c r="E1171" i="3" a="1"/>
  <c r="E1171" i="3" s="1"/>
  <c r="G1168" i="3" a="1"/>
  <c r="G1168" i="3" s="1"/>
  <c r="E1166" i="3" a="1"/>
  <c r="E1166" i="3" s="1"/>
  <c r="D1164" i="3" a="1"/>
  <c r="D1164" i="3" s="1"/>
  <c r="H1161" i="3" a="1"/>
  <c r="H1161" i="3" s="1"/>
  <c r="D1159" i="3" a="1"/>
  <c r="D1159" i="3" s="1"/>
  <c r="D1156" i="3" a="1"/>
  <c r="D1156" i="3" s="1"/>
  <c r="H1153" i="3" a="1"/>
  <c r="H1153" i="3" s="1"/>
  <c r="F1151" i="3" a="1"/>
  <c r="F1151" i="3" s="1"/>
  <c r="H1148" i="3" a="1"/>
  <c r="H1148" i="3" s="1"/>
  <c r="E1146" i="3" a="1"/>
  <c r="E1146" i="3" s="1"/>
  <c r="E1139" i="3" a="1"/>
  <c r="E1139" i="3" s="1"/>
  <c r="D1137" i="3" a="1"/>
  <c r="D1137" i="3" s="1"/>
  <c r="D1134" i="3" a="1"/>
  <c r="D1134" i="3" s="1"/>
  <c r="E1131" i="3" a="1"/>
  <c r="E1131" i="3" s="1"/>
  <c r="D1126" i="3" a="1"/>
  <c r="D1126" i="3" s="1"/>
  <c r="G1123" i="3" a="1"/>
  <c r="G1123" i="3" s="1"/>
  <c r="D1121" i="3" a="1"/>
  <c r="D1121" i="3" s="1"/>
  <c r="G1118" i="3" a="1"/>
  <c r="G1118" i="3" s="1"/>
  <c r="E1116" i="3" a="1"/>
  <c r="E1116" i="3" s="1"/>
  <c r="H1108" i="3" a="1"/>
  <c r="H1108" i="3" s="1"/>
  <c r="D1106" i="3" a="1"/>
  <c r="D1106" i="3" s="1"/>
  <c r="F1103" i="3" a="1"/>
  <c r="F1103" i="3" s="1"/>
  <c r="H1100" i="3" a="1"/>
  <c r="H1100" i="3" s="1"/>
  <c r="D1096" i="3" a="1"/>
  <c r="D1096" i="3" s="1"/>
  <c r="H1090" i="3" a="1"/>
  <c r="H1090" i="3" s="1"/>
  <c r="E1088" i="3" a="1"/>
  <c r="E1088" i="3" s="1"/>
  <c r="H1085" i="3" a="1"/>
  <c r="H1085" i="3" s="1"/>
  <c r="E1083" i="3" a="1"/>
  <c r="E1083" i="3" s="1"/>
  <c r="G1080" i="3" a="1"/>
  <c r="G1080" i="3" s="1"/>
  <c r="F1078" i="3" a="1"/>
  <c r="F1078" i="3" s="1"/>
  <c r="D1076" i="3" a="1"/>
  <c r="D1076" i="3" s="1"/>
  <c r="G1073" i="3" a="1"/>
  <c r="G1073" i="3" s="1"/>
  <c r="H1070" i="3" a="1"/>
  <c r="H1070" i="3" s="1"/>
  <c r="E1068" i="3" a="1"/>
  <c r="E1068" i="3" s="1"/>
  <c r="G1061" i="3" a="1"/>
  <c r="G1061" i="3" s="1"/>
  <c r="E1059" i="3" a="1"/>
  <c r="E1059" i="3" s="1"/>
  <c r="H1052" i="3" a="1"/>
  <c r="H1052" i="3" s="1"/>
  <c r="G1050" i="3" a="1"/>
  <c r="G1050" i="3" s="1"/>
  <c r="F1048" i="3" a="1"/>
  <c r="F1048" i="3" s="1"/>
  <c r="H1040" i="3" a="1"/>
  <c r="H1040" i="3" s="1"/>
  <c r="G1261" i="3" a="1"/>
  <c r="G1261" i="3" s="1"/>
  <c r="F1242" i="3" a="1"/>
  <c r="F1242" i="3" s="1"/>
  <c r="G1227" i="3" a="1"/>
  <c r="G1227" i="3" s="1"/>
  <c r="G1218" i="3" a="1"/>
  <c r="G1218" i="3" s="1"/>
  <c r="G1199" i="3" a="1"/>
  <c r="G1199" i="3" s="1"/>
  <c r="G1194" i="3" a="1"/>
  <c r="G1194" i="3" s="1"/>
  <c r="E1184" i="3" a="1"/>
  <c r="E1184" i="3" s="1"/>
  <c r="E1179" i="3" a="1"/>
  <c r="E1179" i="3" s="1"/>
  <c r="F1168" i="3" a="1"/>
  <c r="F1168" i="3" s="1"/>
  <c r="D1166" i="3" a="1"/>
  <c r="D1166" i="3" s="1"/>
  <c r="G1161" i="3" a="1"/>
  <c r="G1161" i="3" s="1"/>
  <c r="H1158" i="3" a="1"/>
  <c r="H1158" i="3" s="1"/>
  <c r="H1155" i="3" a="1"/>
  <c r="H1155" i="3" s="1"/>
  <c r="G1153" i="3" a="1"/>
  <c r="G1153" i="3" s="1"/>
  <c r="E1151" i="3" a="1"/>
  <c r="E1151" i="3" s="1"/>
  <c r="G1148" i="3" a="1"/>
  <c r="G1148" i="3" s="1"/>
  <c r="D1146" i="3" a="1"/>
  <c r="D1146" i="3" s="1"/>
  <c r="H1143" i="3" a="1"/>
  <c r="H1143" i="3" s="1"/>
  <c r="F1141" i="3" a="1"/>
  <c r="F1141" i="3" s="1"/>
  <c r="H1136" i="3" a="1"/>
  <c r="H1136" i="3" s="1"/>
  <c r="H1133" i="3" a="1"/>
  <c r="H1133" i="3" s="1"/>
  <c r="D1131" i="3" a="1"/>
  <c r="D1131" i="3" s="1"/>
  <c r="F1128" i="3" a="1"/>
  <c r="F1128" i="3" s="1"/>
  <c r="F1123" i="3" a="1"/>
  <c r="F1123" i="3" s="1"/>
  <c r="H1120" i="3" a="1"/>
  <c r="H1120" i="3" s="1"/>
  <c r="F1118" i="3" a="1"/>
  <c r="F1118" i="3" s="1"/>
  <c r="D1116" i="3" a="1"/>
  <c r="D1116" i="3" s="1"/>
  <c r="H1113" i="3" a="1"/>
  <c r="H1113" i="3" s="1"/>
  <c r="F1111" i="3" a="1"/>
  <c r="F1111" i="3" s="1"/>
  <c r="G1108" i="3" a="1"/>
  <c r="G1108" i="3" s="1"/>
  <c r="H1105" i="3" a="1"/>
  <c r="H1105" i="3" s="1"/>
  <c r="E1103" i="3" a="1"/>
  <c r="E1103" i="3" s="1"/>
  <c r="G1098" i="3" a="1"/>
  <c r="G1098" i="3" s="1"/>
  <c r="H1095" i="3" a="1"/>
  <c r="H1095" i="3" s="1"/>
  <c r="E1093" i="3" a="1"/>
  <c r="E1093" i="3" s="1"/>
  <c r="G1090" i="3" a="1"/>
  <c r="G1090" i="3" s="1"/>
  <c r="D1088" i="3" a="1"/>
  <c r="D1088" i="3" s="1"/>
  <c r="G1085" i="3" a="1"/>
  <c r="G1085" i="3" s="1"/>
  <c r="D1083" i="3" a="1"/>
  <c r="D1083" i="3" s="1"/>
  <c r="H1075" i="3" a="1"/>
  <c r="H1075" i="3" s="1"/>
  <c r="F1073" i="3" a="1"/>
  <c r="F1073" i="3" s="1"/>
  <c r="D1068" i="3" a="1"/>
  <c r="D1068" i="3" s="1"/>
  <c r="D1066" i="3" a="1"/>
  <c r="D1066" i="3" s="1"/>
  <c r="G1063" i="3" a="1"/>
  <c r="G1063" i="3" s="1"/>
  <c r="F1061" i="3" a="1"/>
  <c r="F1061" i="3" s="1"/>
  <c r="D1059" i="3" a="1"/>
  <c r="D1059" i="3" s="1"/>
  <c r="H1056" i="3" a="1"/>
  <c r="H1056" i="3" s="1"/>
  <c r="H1054" i="3" a="1"/>
  <c r="H1054" i="3" s="1"/>
  <c r="G1052" i="3" a="1"/>
  <c r="G1052" i="3" s="1"/>
  <c r="F1050" i="3" a="1"/>
  <c r="F1050" i="3" s="1"/>
  <c r="E1048" i="3" a="1"/>
  <c r="E1048" i="3" s="1"/>
  <c r="D1046" i="3" a="1"/>
  <c r="D1046" i="3" s="1"/>
  <c r="G1043" i="3" a="1"/>
  <c r="G1043" i="3" s="1"/>
  <c r="G1040" i="3" a="1"/>
  <c r="G1040" i="3" s="1"/>
  <c r="G1038" i="3" a="1"/>
  <c r="G1038" i="3" s="1"/>
  <c r="F1036" i="3" a="1"/>
  <c r="F1036" i="3" s="1"/>
  <c r="D1034" i="3" a="1"/>
  <c r="D1034" i="3" s="1"/>
  <c r="G1029" i="3" a="1"/>
  <c r="G1029" i="3" s="1"/>
  <c r="D1260" i="3" a="1"/>
  <c r="D1260" i="3" s="1"/>
  <c r="H1240" i="3" a="1"/>
  <c r="H1240" i="3" s="1"/>
  <c r="D1212" i="3" a="1"/>
  <c r="D1212" i="3" s="1"/>
  <c r="F1206" i="3" a="1"/>
  <c r="F1206" i="3" s="1"/>
  <c r="G1202" i="3" a="1"/>
  <c r="G1202" i="3" s="1"/>
  <c r="E1197" i="3" a="1"/>
  <c r="E1197" i="3" s="1"/>
  <c r="D1192" i="3" a="1"/>
  <c r="D1192" i="3" s="1"/>
  <c r="G1189" i="3" a="1"/>
  <c r="G1189" i="3" s="1"/>
  <c r="G1186" i="3" a="1"/>
  <c r="G1186" i="3" s="1"/>
  <c r="G1181" i="3" a="1"/>
  <c r="G1181" i="3" s="1"/>
  <c r="D1179" i="3" a="1"/>
  <c r="D1179" i="3" s="1"/>
  <c r="G1173" i="3" a="1"/>
  <c r="G1173" i="3" s="1"/>
  <c r="D1171" i="3" a="1"/>
  <c r="D1171" i="3" s="1"/>
  <c r="E1168" i="3" a="1"/>
  <c r="E1168" i="3" s="1"/>
  <c r="H1163" i="3" a="1"/>
  <c r="H1163" i="3" s="1"/>
  <c r="F1161" i="3" a="1"/>
  <c r="F1161" i="3" s="1"/>
  <c r="G1158" i="3" a="1"/>
  <c r="G1158" i="3" s="1"/>
  <c r="D1151" i="3" a="1"/>
  <c r="D1151" i="3" s="1"/>
  <c r="F1148" i="3" a="1"/>
  <c r="F1148" i="3" s="1"/>
  <c r="G1143" i="3" a="1"/>
  <c r="G1143" i="3" s="1"/>
  <c r="E1141" i="3" a="1"/>
  <c r="E1141" i="3" s="1"/>
  <c r="D1139" i="3" a="1"/>
  <c r="D1139" i="3" s="1"/>
  <c r="G1136" i="3" a="1"/>
  <c r="G1136" i="3" s="1"/>
  <c r="G1133" i="3" a="1"/>
  <c r="G1133" i="3" s="1"/>
  <c r="H1130" i="3" a="1"/>
  <c r="H1130" i="3" s="1"/>
  <c r="H1125" i="3" a="1"/>
  <c r="H1125" i="3" s="1"/>
  <c r="E1123" i="3" a="1"/>
  <c r="E1123" i="3" s="1"/>
  <c r="G1120" i="3" a="1"/>
  <c r="G1120" i="3" s="1"/>
  <c r="G1113" i="3" a="1"/>
  <c r="G1113" i="3" s="1"/>
  <c r="E1111" i="3" a="1"/>
  <c r="E1111" i="3" s="1"/>
  <c r="F1108" i="3" a="1"/>
  <c r="F1108" i="3" s="1"/>
  <c r="G1105" i="3" a="1"/>
  <c r="G1105" i="3" s="1"/>
  <c r="D1103" i="3" a="1"/>
  <c r="D1103" i="3" s="1"/>
  <c r="G1100" i="3" a="1"/>
  <c r="G1100" i="3" s="1"/>
  <c r="F1098" i="3" a="1"/>
  <c r="F1098" i="3" s="1"/>
  <c r="G1095" i="3" a="1"/>
  <c r="G1095" i="3" s="1"/>
  <c r="F1090" i="3" a="1"/>
  <c r="F1090" i="3" s="1"/>
  <c r="E1259" i="3" a="1"/>
  <c r="E1259" i="3" s="1"/>
  <c r="H1239" i="3" a="1"/>
  <c r="H1239" i="3" s="1"/>
  <c r="F1226" i="3" a="1"/>
  <c r="F1226" i="3" s="1"/>
  <c r="H1211" i="3" a="1"/>
  <c r="H1211" i="3" s="1"/>
  <c r="H1205" i="3" a="1"/>
  <c r="H1205" i="3" s="1"/>
  <c r="F1202" i="3" a="1"/>
  <c r="F1202" i="3" s="1"/>
  <c r="F1199" i="3" a="1"/>
  <c r="F1199" i="3" s="1"/>
  <c r="E1194" i="3" a="1"/>
  <c r="E1194" i="3" s="1"/>
  <c r="H1191" i="3" a="1"/>
  <c r="H1191" i="3" s="1"/>
  <c r="F1189" i="3" a="1"/>
  <c r="F1189" i="3" s="1"/>
  <c r="D1184" i="3" a="1"/>
  <c r="D1184" i="3" s="1"/>
  <c r="F1181" i="3" a="1"/>
  <c r="F1181" i="3" s="1"/>
  <c r="E1176" i="3" a="1"/>
  <c r="E1176" i="3" s="1"/>
  <c r="H1170" i="3" a="1"/>
  <c r="H1170" i="3" s="1"/>
  <c r="D1168" i="3" a="1"/>
  <c r="D1168" i="3" s="1"/>
  <c r="H1165" i="3" a="1"/>
  <c r="H1165" i="3" s="1"/>
  <c r="E1161" i="3" a="1"/>
  <c r="E1161" i="3" s="1"/>
  <c r="F1158" i="3" a="1"/>
  <c r="F1158" i="3" s="1"/>
  <c r="G1155" i="3" a="1"/>
  <c r="G1155" i="3" s="1"/>
  <c r="F1153" i="3" a="1"/>
  <c r="F1153" i="3" s="1"/>
  <c r="E1148" i="3" a="1"/>
  <c r="E1148" i="3" s="1"/>
  <c r="H1145" i="3" a="1"/>
  <c r="H1145" i="3" s="1"/>
  <c r="H1138" i="3" a="1"/>
  <c r="H1138" i="3" s="1"/>
  <c r="F1136" i="3" a="1"/>
  <c r="F1136" i="3" s="1"/>
  <c r="F1133" i="3" a="1"/>
  <c r="F1133" i="3" s="1"/>
  <c r="G1130" i="3" a="1"/>
  <c r="G1130" i="3" s="1"/>
  <c r="E1128" i="3" a="1"/>
  <c r="E1128" i="3" s="1"/>
  <c r="G1125" i="3" a="1"/>
  <c r="G1125" i="3" s="1"/>
  <c r="D1123" i="3" a="1"/>
  <c r="D1123" i="3" s="1"/>
  <c r="F1120" i="3" a="1"/>
  <c r="F1120" i="3" s="1"/>
  <c r="E1118" i="3" a="1"/>
  <c r="E1118" i="3" s="1"/>
  <c r="H1115" i="3" a="1"/>
  <c r="H1115" i="3" s="1"/>
  <c r="D1111" i="3" a="1"/>
  <c r="D1111" i="3" s="1"/>
  <c r="E1108" i="3" a="1"/>
  <c r="E1108" i="3" s="1"/>
  <c r="F1105" i="3" a="1"/>
  <c r="F1105" i="3" s="1"/>
  <c r="F1100" i="3" a="1"/>
  <c r="F1100" i="3" s="1"/>
  <c r="E1098" i="3" a="1"/>
  <c r="E1098" i="3" s="1"/>
  <c r="F1095" i="3" a="1"/>
  <c r="F1095" i="3" s="1"/>
  <c r="D1093" i="3" a="1"/>
  <c r="D1093" i="3" s="1"/>
  <c r="G1087" i="3" a="1"/>
  <c r="G1087" i="3" s="1"/>
  <c r="G1082" i="3" a="1"/>
  <c r="G1082" i="3" s="1"/>
  <c r="D1078" i="3" a="1"/>
  <c r="D1078" i="3" s="1"/>
  <c r="G1075" i="3" a="1"/>
  <c r="G1075" i="3" s="1"/>
  <c r="D1073" i="3" a="1"/>
  <c r="D1073" i="3" s="1"/>
  <c r="F1070" i="3" a="1"/>
  <c r="F1070" i="3" s="1"/>
  <c r="G1067" i="3" a="1"/>
  <c r="G1067" i="3" s="1"/>
  <c r="H1065" i="3" a="1"/>
  <c r="H1065" i="3" s="1"/>
  <c r="D1061" i="3" a="1"/>
  <c r="D1061" i="3" s="1"/>
  <c r="H1058" i="3" a="1"/>
  <c r="H1058" i="3" s="1"/>
  <c r="F1054" i="3" a="1"/>
  <c r="F1054" i="3" s="1"/>
  <c r="F1052" i="3" a="1"/>
  <c r="F1052" i="3" s="1"/>
  <c r="G1045" i="3" a="1"/>
  <c r="G1045" i="3" s="1"/>
  <c r="E1043" i="3" a="1"/>
  <c r="E1043" i="3" s="1"/>
  <c r="F1040" i="3" a="1"/>
  <c r="F1040" i="3" s="1"/>
  <c r="F1038" i="3" a="1"/>
  <c r="F1038" i="3" s="1"/>
  <c r="E1036" i="3" a="1"/>
  <c r="E1036" i="3" s="1"/>
  <c r="H1033" i="3" a="1"/>
  <c r="H1033" i="3" s="1"/>
  <c r="F1031" i="3" a="1"/>
  <c r="F1031" i="3" s="1"/>
  <c r="E1029" i="3" a="1"/>
  <c r="E1029" i="3" s="1"/>
  <c r="D1027" i="3" a="1"/>
  <c r="D1027" i="3" s="1"/>
  <c r="G1257" i="3" a="1"/>
  <c r="G1257" i="3" s="1"/>
  <c r="E1238" i="3" a="1"/>
  <c r="E1238" i="3" s="1"/>
  <c r="F1173" i="3" a="1"/>
  <c r="F1173" i="3" s="1"/>
  <c r="E1133" i="3" a="1"/>
  <c r="E1133" i="3" s="1"/>
  <c r="D1102" i="3" a="1"/>
  <c r="D1102" i="3" s="1"/>
  <c r="G1091" i="3" a="1"/>
  <c r="G1091" i="3" s="1"/>
  <c r="H1086" i="3" a="1"/>
  <c r="H1086" i="3" s="1"/>
  <c r="H1082" i="3" a="1"/>
  <c r="H1082" i="3" s="1"/>
  <c r="D1079" i="3" a="1"/>
  <c r="D1079" i="3" s="1"/>
  <c r="D1075" i="3" a="1"/>
  <c r="D1075" i="3" s="1"/>
  <c r="H1066" i="3" a="1"/>
  <c r="H1066" i="3" s="1"/>
  <c r="F1063" i="3" a="1"/>
  <c r="F1063" i="3" s="1"/>
  <c r="E1056" i="3" a="1"/>
  <c r="E1056" i="3" s="1"/>
  <c r="F1049" i="3" a="1"/>
  <c r="F1049" i="3" s="1"/>
  <c r="E1046" i="3" a="1"/>
  <c r="E1046" i="3" s="1"/>
  <c r="F1042" i="3" a="1"/>
  <c r="F1042" i="3" s="1"/>
  <c r="E1039" i="3" a="1"/>
  <c r="E1039" i="3" s="1"/>
  <c r="D1033" i="3" a="1"/>
  <c r="D1033" i="3" s="1"/>
  <c r="D1030" i="3" a="1"/>
  <c r="D1030" i="3" s="1"/>
  <c r="E1021" i="3" a="1"/>
  <c r="E1021" i="3" s="1"/>
  <c r="D1019" i="3" a="1"/>
  <c r="D1019" i="3" s="1"/>
  <c r="F1016" i="3" a="1"/>
  <c r="F1016" i="3" s="1"/>
  <c r="D1011" i="3" a="1"/>
  <c r="D1011" i="3" s="1"/>
  <c r="G1008" i="3" a="1"/>
  <c r="G1008" i="3" s="1"/>
  <c r="G1006" i="3" a="1"/>
  <c r="G1006" i="3" s="1"/>
  <c r="F1004" i="3" a="1"/>
  <c r="F1004" i="3" s="1"/>
  <c r="D1002" i="3" a="1"/>
  <c r="D1002" i="3" s="1"/>
  <c r="H999" i="3" a="1"/>
  <c r="H999" i="3" s="1"/>
  <c r="F995" i="3" a="1"/>
  <c r="F995" i="3" s="1"/>
  <c r="E993" i="3" a="1"/>
  <c r="E993" i="3" s="1"/>
  <c r="D987" i="3" a="1"/>
  <c r="D987" i="3" s="1"/>
  <c r="D985" i="3" a="1"/>
  <c r="D985" i="3" s="1"/>
  <c r="G982" i="3" a="1"/>
  <c r="G982" i="3" s="1"/>
  <c r="G980" i="3" a="1"/>
  <c r="G980" i="3" s="1"/>
  <c r="E976" i="3" a="1"/>
  <c r="E976" i="3" s="1"/>
  <c r="D974" i="3" a="1"/>
  <c r="D974" i="3" s="1"/>
  <c r="D972" i="3" a="1"/>
  <c r="D972" i="3" s="1"/>
  <c r="G969" i="3" a="1"/>
  <c r="G969" i="3" s="1"/>
  <c r="E967" i="3" a="1"/>
  <c r="E967" i="3" s="1"/>
  <c r="D965" i="3" a="1"/>
  <c r="D965" i="3" s="1"/>
  <c r="E960" i="3" a="1"/>
  <c r="E960" i="3" s="1"/>
  <c r="G957" i="3" a="1"/>
  <c r="G957" i="3" s="1"/>
  <c r="D955" i="3" a="1"/>
  <c r="D955" i="3" s="1"/>
  <c r="F949" i="3" a="1"/>
  <c r="F949" i="3" s="1"/>
  <c r="F946" i="3" a="1"/>
  <c r="F946" i="3" s="1"/>
  <c r="G943" i="3" a="1"/>
  <c r="G943" i="3" s="1"/>
  <c r="D941" i="3" a="1"/>
  <c r="D941" i="3" s="1"/>
  <c r="E938" i="3" a="1"/>
  <c r="E938" i="3" s="1"/>
  <c r="G935" i="3" a="1"/>
  <c r="G935" i="3" s="1"/>
  <c r="H932" i="3" a="1"/>
  <c r="H932" i="3" s="1"/>
  <c r="D930" i="3" a="1"/>
  <c r="D930" i="3" s="1"/>
  <c r="F1225" i="3" a="1"/>
  <c r="F1225" i="3" s="1"/>
  <c r="G1170" i="3" a="1"/>
  <c r="G1170" i="3" s="1"/>
  <c r="G1131" i="3" a="1"/>
  <c r="G1131" i="3" s="1"/>
  <c r="F1113" i="3" a="1"/>
  <c r="F1113" i="3" s="1"/>
  <c r="E1101" i="3" a="1"/>
  <c r="E1101" i="3" s="1"/>
  <c r="F1082" i="3" a="1"/>
  <c r="F1082" i="3" s="1"/>
  <c r="D1071" i="3" a="1"/>
  <c r="D1071" i="3" s="1"/>
  <c r="E1063" i="3" a="1"/>
  <c r="E1063" i="3" s="1"/>
  <c r="H1059" i="3" a="1"/>
  <c r="H1059" i="3" s="1"/>
  <c r="D1053" i="3" a="1"/>
  <c r="D1053" i="3" s="1"/>
  <c r="H1045" i="3" a="1"/>
  <c r="H1045" i="3" s="1"/>
  <c r="E1042" i="3" a="1"/>
  <c r="E1042" i="3" s="1"/>
  <c r="D1039" i="3" a="1"/>
  <c r="D1039" i="3" s="1"/>
  <c r="H1035" i="3" a="1"/>
  <c r="H1035" i="3" s="1"/>
  <c r="H1029" i="3" a="1"/>
  <c r="H1029" i="3" s="1"/>
  <c r="D1024" i="3" a="1"/>
  <c r="D1024" i="3" s="1"/>
  <c r="H1018" i="3" a="1"/>
  <c r="H1018" i="3" s="1"/>
  <c r="E1016" i="3" a="1"/>
  <c r="E1016" i="3" s="1"/>
  <c r="G1013" i="3" a="1"/>
  <c r="G1013" i="3" s="1"/>
  <c r="F1006" i="3" a="1"/>
  <c r="F1006" i="3" s="1"/>
  <c r="G999" i="3" a="1"/>
  <c r="G999" i="3" s="1"/>
  <c r="H997" i="3" a="1"/>
  <c r="H997" i="3" s="1"/>
  <c r="D993" i="3" a="1"/>
  <c r="D993" i="3" s="1"/>
  <c r="E991" i="3" a="1"/>
  <c r="E991" i="3" s="1"/>
  <c r="H988" i="3" a="1"/>
  <c r="H988" i="3" s="1"/>
  <c r="H986" i="3" a="1"/>
  <c r="H986" i="3" s="1"/>
  <c r="F978" i="3" a="1"/>
  <c r="F978" i="3" s="1"/>
  <c r="H973" i="3" a="1"/>
  <c r="H973" i="3" s="1"/>
  <c r="H971" i="3" a="1"/>
  <c r="H971" i="3" s="1"/>
  <c r="D967" i="3" a="1"/>
  <c r="D967" i="3" s="1"/>
  <c r="H964" i="3" a="1"/>
  <c r="H964" i="3" s="1"/>
  <c r="G962" i="3" a="1"/>
  <c r="G962" i="3" s="1"/>
  <c r="F957" i="3" a="1"/>
  <c r="F957" i="3" s="1"/>
  <c r="H954" i="3" a="1"/>
  <c r="H954" i="3" s="1"/>
  <c r="D952" i="3" a="1"/>
  <c r="D952" i="3" s="1"/>
  <c r="E946" i="3" a="1"/>
  <c r="E946" i="3" s="1"/>
  <c r="H940" i="3" a="1"/>
  <c r="H940" i="3" s="1"/>
  <c r="D938" i="3" a="1"/>
  <c r="D938" i="3" s="1"/>
  <c r="F935" i="3" a="1"/>
  <c r="F935" i="3" s="1"/>
  <c r="G932" i="3" a="1"/>
  <c r="G932" i="3" s="1"/>
  <c r="H929" i="3" a="1"/>
  <c r="H929" i="3" s="1"/>
  <c r="H926" i="3" a="1"/>
  <c r="H926" i="3" s="1"/>
  <c r="D924" i="3" a="1"/>
  <c r="D924" i="3" s="1"/>
  <c r="E921" i="3" a="1"/>
  <c r="E921" i="3" s="1"/>
  <c r="E918" i="3" a="1"/>
  <c r="E918" i="3" s="1"/>
  <c r="F915" i="3" a="1"/>
  <c r="F915" i="3" s="1"/>
  <c r="F912" i="3" a="1"/>
  <c r="F912" i="3" s="1"/>
  <c r="F1217" i="3" a="1"/>
  <c r="F1217" i="3" s="1"/>
  <c r="F1130" i="3" a="1"/>
  <c r="F1130" i="3" s="1"/>
  <c r="F1091" i="3" a="1"/>
  <c r="F1091" i="3" s="1"/>
  <c r="G1086" i="3" a="1"/>
  <c r="G1086" i="3" s="1"/>
  <c r="E1082" i="3" a="1"/>
  <c r="E1082" i="3" s="1"/>
  <c r="G1074" i="3" a="1"/>
  <c r="G1074" i="3" s="1"/>
  <c r="G1070" i="3" a="1"/>
  <c r="G1070" i="3" s="1"/>
  <c r="G1066" i="3" a="1"/>
  <c r="G1066" i="3" s="1"/>
  <c r="D1063" i="3" a="1"/>
  <c r="D1063" i="3" s="1"/>
  <c r="G1059" i="3" a="1"/>
  <c r="G1059" i="3" s="1"/>
  <c r="H1055" i="3" a="1"/>
  <c r="H1055" i="3" s="1"/>
  <c r="E1049" i="3" a="1"/>
  <c r="E1049" i="3" s="1"/>
  <c r="F1045" i="3" a="1"/>
  <c r="F1045" i="3" s="1"/>
  <c r="D1042" i="3" a="1"/>
  <c r="D1042" i="3" s="1"/>
  <c r="H1038" i="3" a="1"/>
  <c r="H1038" i="3" s="1"/>
  <c r="G1035" i="3" a="1"/>
  <c r="G1035" i="3" s="1"/>
  <c r="H1032" i="3" a="1"/>
  <c r="H1032" i="3" s="1"/>
  <c r="G1026" i="3" a="1"/>
  <c r="G1026" i="3" s="1"/>
  <c r="D1021" i="3" a="1"/>
  <c r="D1021" i="3" s="1"/>
  <c r="G1018" i="3" a="1"/>
  <c r="G1018" i="3" s="1"/>
  <c r="D1016" i="3" a="1"/>
  <c r="D1016" i="3" s="1"/>
  <c r="F1013" i="3" a="1"/>
  <c r="F1013" i="3" s="1"/>
  <c r="H1010" i="3" a="1"/>
  <c r="H1010" i="3" s="1"/>
  <c r="F1008" i="3" a="1"/>
  <c r="F1008" i="3" s="1"/>
  <c r="E1006" i="3" a="1"/>
  <c r="E1006" i="3" s="1"/>
  <c r="E1004" i="3" a="1"/>
  <c r="E1004" i="3" s="1"/>
  <c r="H1001" i="3" a="1"/>
  <c r="H1001" i="3" s="1"/>
  <c r="F999" i="3" a="1"/>
  <c r="F999" i="3" s="1"/>
  <c r="G997" i="3" a="1"/>
  <c r="G997" i="3" s="1"/>
  <c r="E995" i="3" a="1"/>
  <c r="E995" i="3" s="1"/>
  <c r="D991" i="3" a="1"/>
  <c r="D991" i="3" s="1"/>
  <c r="G986" i="3" a="1"/>
  <c r="G986" i="3" s="1"/>
  <c r="H984" i="3" a="1"/>
  <c r="H984" i="3" s="1"/>
  <c r="F982" i="3" a="1"/>
  <c r="F982" i="3" s="1"/>
  <c r="F980" i="3" a="1"/>
  <c r="F980" i="3" s="1"/>
  <c r="E978" i="3" a="1"/>
  <c r="E978" i="3" s="1"/>
  <c r="D976" i="3" a="1"/>
  <c r="D976" i="3" s="1"/>
  <c r="G971" i="3" a="1"/>
  <c r="G971" i="3" s="1"/>
  <c r="F969" i="3" a="1"/>
  <c r="F969" i="3" s="1"/>
  <c r="H966" i="3" a="1"/>
  <c r="H966" i="3" s="1"/>
  <c r="G964" i="3" a="1"/>
  <c r="G964" i="3" s="1"/>
  <c r="D960" i="3" a="1"/>
  <c r="D960" i="3" s="1"/>
  <c r="E957" i="3" a="1"/>
  <c r="E957" i="3" s="1"/>
  <c r="G954" i="3" a="1"/>
  <c r="G954" i="3" s="1"/>
  <c r="H951" i="3" a="1"/>
  <c r="H951" i="3" s="1"/>
  <c r="E949" i="3" a="1"/>
  <c r="E949" i="3" s="1"/>
  <c r="F943" i="3" a="1"/>
  <c r="F943" i="3" s="1"/>
  <c r="G940" i="3" a="1"/>
  <c r="G940" i="3" s="1"/>
  <c r="H937" i="3" a="1"/>
  <c r="H937" i="3" s="1"/>
  <c r="E935" i="3" a="1"/>
  <c r="E935" i="3" s="1"/>
  <c r="F932" i="3" a="1"/>
  <c r="F932" i="3" s="1"/>
  <c r="G929" i="3" a="1"/>
  <c r="G929" i="3" s="1"/>
  <c r="G926" i="3" a="1"/>
  <c r="G926" i="3" s="1"/>
  <c r="H923" i="3" a="1"/>
  <c r="H923" i="3" s="1"/>
  <c r="D921" i="3" a="1"/>
  <c r="D921" i="3" s="1"/>
  <c r="D918" i="3" a="1"/>
  <c r="D918" i="3" s="1"/>
  <c r="E915" i="3" a="1"/>
  <c r="E915" i="3" s="1"/>
  <c r="E912" i="3" a="1"/>
  <c r="E912" i="3" s="1"/>
  <c r="G909" i="3" a="1"/>
  <c r="G909" i="3" s="1"/>
  <c r="G906" i="3" a="1"/>
  <c r="G906" i="3" s="1"/>
  <c r="G903" i="3" a="1"/>
  <c r="G903" i="3" s="1"/>
  <c r="F900" i="3" a="1"/>
  <c r="F900" i="3" s="1"/>
  <c r="G897" i="3" a="1"/>
  <c r="G897" i="3" s="1"/>
  <c r="H894" i="3" a="1"/>
  <c r="H894" i="3" s="1"/>
  <c r="D892" i="3" a="1"/>
  <c r="D892" i="3" s="1"/>
  <c r="E889" i="3" a="1"/>
  <c r="E889" i="3" s="1"/>
  <c r="G1211" i="3" a="1"/>
  <c r="G1211" i="3" s="1"/>
  <c r="G1165" i="3" a="1"/>
  <c r="G1165" i="3" s="1"/>
  <c r="H1128" i="3" a="1"/>
  <c r="H1128" i="3" s="1"/>
  <c r="H1111" i="3" a="1"/>
  <c r="H1111" i="3" s="1"/>
  <c r="D1100" i="3" a="1"/>
  <c r="D1100" i="3" s="1"/>
  <c r="F1086" i="3" a="1"/>
  <c r="F1086" i="3" s="1"/>
  <c r="D1082" i="3" a="1"/>
  <c r="D1082" i="3" s="1"/>
  <c r="G1078" i="3" a="1"/>
  <c r="G1078" i="3" s="1"/>
  <c r="F1074" i="3" a="1"/>
  <c r="F1074" i="3" s="1"/>
  <c r="E1070" i="3" a="1"/>
  <c r="E1070" i="3" s="1"/>
  <c r="H1062" i="3" a="1"/>
  <c r="H1062" i="3" s="1"/>
  <c r="F1059" i="3" a="1"/>
  <c r="F1059" i="3" s="1"/>
  <c r="G1055" i="3" a="1"/>
  <c r="G1055" i="3" s="1"/>
  <c r="E1052" i="3" a="1"/>
  <c r="E1052" i="3" s="1"/>
  <c r="D1049" i="3" a="1"/>
  <c r="D1049" i="3" s="1"/>
  <c r="E1045" i="3" a="1"/>
  <c r="E1045" i="3" s="1"/>
  <c r="H1041" i="3" a="1"/>
  <c r="H1041" i="3" s="1"/>
  <c r="F1035" i="3" a="1"/>
  <c r="F1035" i="3" s="1"/>
  <c r="G1032" i="3" a="1"/>
  <c r="G1032" i="3" s="1"/>
  <c r="F1029" i="3" a="1"/>
  <c r="F1029" i="3" s="1"/>
  <c r="F1026" i="3" a="1"/>
  <c r="F1026" i="3" s="1"/>
  <c r="H1023" i="3" a="1"/>
  <c r="H1023" i="3" s="1"/>
  <c r="E1018" i="3" a="1"/>
  <c r="E1018" i="3" s="1"/>
  <c r="H1015" i="3" a="1"/>
  <c r="H1015" i="3" s="1"/>
  <c r="E1013" i="3" a="1"/>
  <c r="E1013" i="3" s="1"/>
  <c r="F997" i="3" a="1"/>
  <c r="F997" i="3" s="1"/>
  <c r="H992" i="3" a="1"/>
  <c r="H992" i="3" s="1"/>
  <c r="H990" i="3" a="1"/>
  <c r="H990" i="3" s="1"/>
  <c r="G988" i="3" a="1"/>
  <c r="G988" i="3" s="1"/>
  <c r="G984" i="3" a="1"/>
  <c r="G984" i="3" s="1"/>
  <c r="E982" i="3" a="1"/>
  <c r="E982" i="3" s="1"/>
  <c r="E980" i="3" a="1"/>
  <c r="E980" i="3" s="1"/>
  <c r="D978" i="3" a="1"/>
  <c r="D978" i="3" s="1"/>
  <c r="G973" i="3" a="1"/>
  <c r="G973" i="3" s="1"/>
  <c r="F971" i="3" a="1"/>
  <c r="F971" i="3" s="1"/>
  <c r="F964" i="3" a="1"/>
  <c r="F964" i="3" s="1"/>
  <c r="F962" i="3" a="1"/>
  <c r="F962" i="3" s="1"/>
  <c r="H959" i="3" a="1"/>
  <c r="H959" i="3" s="1"/>
  <c r="D957" i="3" a="1"/>
  <c r="D957" i="3" s="1"/>
  <c r="F954" i="3" a="1"/>
  <c r="F954" i="3" s="1"/>
  <c r="G951" i="3" a="1"/>
  <c r="G951" i="3" s="1"/>
  <c r="D949" i="3" a="1"/>
  <c r="D949" i="3" s="1"/>
  <c r="D946" i="3" a="1"/>
  <c r="D946" i="3" s="1"/>
  <c r="F940" i="3" a="1"/>
  <c r="F940" i="3" s="1"/>
  <c r="G937" i="3" a="1"/>
  <c r="G937" i="3" s="1"/>
  <c r="D935" i="3" a="1"/>
  <c r="D935" i="3" s="1"/>
  <c r="E932" i="3" a="1"/>
  <c r="E932" i="3" s="1"/>
  <c r="F929" i="3" a="1"/>
  <c r="F929" i="3" s="1"/>
  <c r="H920" i="3" a="1"/>
  <c r="H920" i="3" s="1"/>
  <c r="H917" i="3" a="1"/>
  <c r="H917" i="3" s="1"/>
  <c r="D915" i="3" a="1"/>
  <c r="D915" i="3" s="1"/>
  <c r="D912" i="3" a="1"/>
  <c r="D912" i="3" s="1"/>
  <c r="F909" i="3" a="1"/>
  <c r="F909" i="3" s="1"/>
  <c r="F906" i="3" a="1"/>
  <c r="F906" i="3" s="1"/>
  <c r="F903" i="3" a="1"/>
  <c r="F903" i="3" s="1"/>
  <c r="E900" i="3" a="1"/>
  <c r="E900" i="3" s="1"/>
  <c r="F897" i="3" a="1"/>
  <c r="F897" i="3" s="1"/>
  <c r="G894" i="3" a="1"/>
  <c r="G894" i="3" s="1"/>
  <c r="H891" i="3" a="1"/>
  <c r="H891" i="3" s="1"/>
  <c r="D889" i="3" a="1"/>
  <c r="D889" i="3" s="1"/>
  <c r="D886" i="3" a="1"/>
  <c r="D886" i="3" s="1"/>
  <c r="D883" i="3" a="1"/>
  <c r="D883" i="3" s="1"/>
  <c r="G880" i="3" a="1"/>
  <c r="G880" i="3" s="1"/>
  <c r="D878" i="3" a="1"/>
  <c r="D878" i="3" s="1"/>
  <c r="F875" i="3" a="1"/>
  <c r="F875" i="3" s="1"/>
  <c r="E873" i="3" a="1"/>
  <c r="E873" i="3" s="1"/>
  <c r="D871" i="3" a="1"/>
  <c r="D871" i="3" s="1"/>
  <c r="G1205" i="3" a="1"/>
  <c r="G1205" i="3" s="1"/>
  <c r="G1163" i="3" a="1"/>
  <c r="G1163" i="3" s="1"/>
  <c r="D1128" i="3" a="1"/>
  <c r="D1128" i="3" s="1"/>
  <c r="E1090" i="3" a="1"/>
  <c r="E1090" i="3" s="1"/>
  <c r="H1081" i="3" a="1"/>
  <c r="H1081" i="3" s="1"/>
  <c r="E1078" i="3" a="1"/>
  <c r="E1078" i="3" s="1"/>
  <c r="H1069" i="3" a="1"/>
  <c r="H1069" i="3" s="1"/>
  <c r="D1052" i="3" a="1"/>
  <c r="D1052" i="3" s="1"/>
  <c r="G1048" i="3" a="1"/>
  <c r="G1048" i="3" s="1"/>
  <c r="D1045" i="3" a="1"/>
  <c r="D1045" i="3" s="1"/>
  <c r="G1041" i="3" a="1"/>
  <c r="G1041" i="3" s="1"/>
  <c r="E1038" i="3" a="1"/>
  <c r="E1038" i="3" s="1"/>
  <c r="E1035" i="3" a="1"/>
  <c r="E1035" i="3" s="1"/>
  <c r="E1032" i="3" a="1"/>
  <c r="E1032" i="3" s="1"/>
  <c r="D1029" i="3" a="1"/>
  <c r="D1029" i="3" s="1"/>
  <c r="E1026" i="3" a="1"/>
  <c r="E1026" i="3" s="1"/>
  <c r="H1020" i="3" a="1"/>
  <c r="H1020" i="3" s="1"/>
  <c r="D1018" i="3" a="1"/>
  <c r="D1018" i="3" s="1"/>
  <c r="G1015" i="3" a="1"/>
  <c r="G1015" i="3" s="1"/>
  <c r="D1013" i="3" a="1"/>
  <c r="D1013" i="3" s="1"/>
  <c r="G1010" i="3" a="1"/>
  <c r="G1010" i="3" s="1"/>
  <c r="E1008" i="3" a="1"/>
  <c r="E1008" i="3" s="1"/>
  <c r="D1006" i="3" a="1"/>
  <c r="D1006" i="3" s="1"/>
  <c r="D1004" i="3" a="1"/>
  <c r="D1004" i="3" s="1"/>
  <c r="G1001" i="3" a="1"/>
  <c r="G1001" i="3" s="1"/>
  <c r="E999" i="3" a="1"/>
  <c r="E999" i="3" s="1"/>
  <c r="E997" i="3" a="1"/>
  <c r="E997" i="3" s="1"/>
  <c r="D995" i="3" a="1"/>
  <c r="D995" i="3" s="1"/>
  <c r="G992" i="3" a="1"/>
  <c r="G992" i="3" s="1"/>
  <c r="F986" i="3" a="1"/>
  <c r="F986" i="3" s="1"/>
  <c r="F984" i="3" a="1"/>
  <c r="F984" i="3" s="1"/>
  <c r="D980" i="3" a="1"/>
  <c r="D980" i="3" s="1"/>
  <c r="H975" i="3" a="1"/>
  <c r="H975" i="3" s="1"/>
  <c r="F973" i="3" a="1"/>
  <c r="F973" i="3" s="1"/>
  <c r="E971" i="3" a="1"/>
  <c r="E971" i="3" s="1"/>
  <c r="E969" i="3" a="1"/>
  <c r="E969" i="3" s="1"/>
  <c r="G966" i="3" a="1"/>
  <c r="G966" i="3" s="1"/>
  <c r="E964" i="3" a="1"/>
  <c r="E964" i="3" s="1"/>
  <c r="J964" i="3" s="1"/>
  <c r="E962" i="3" a="1"/>
  <c r="E962" i="3" s="1"/>
  <c r="G959" i="3" a="1"/>
  <c r="G959" i="3" s="1"/>
  <c r="H956" i="3" a="1"/>
  <c r="H956" i="3" s="1"/>
  <c r="E954" i="3" a="1"/>
  <c r="E954" i="3" s="1"/>
  <c r="F951" i="3" a="1"/>
  <c r="F951" i="3" s="1"/>
  <c r="H948" i="3" a="1"/>
  <c r="H948" i="3" s="1"/>
  <c r="H945" i="3" a="1"/>
  <c r="H945" i="3" s="1"/>
  <c r="E943" i="3" a="1"/>
  <c r="E943" i="3" s="1"/>
  <c r="N943" i="3" s="1"/>
  <c r="E940" i="3" a="1"/>
  <c r="E940" i="3" s="1"/>
  <c r="F937" i="3" a="1"/>
  <c r="F937" i="3" s="1"/>
  <c r="H934" i="3" a="1"/>
  <c r="H934" i="3" s="1"/>
  <c r="D932" i="3" a="1"/>
  <c r="D932" i="3" s="1"/>
  <c r="E929" i="3" a="1"/>
  <c r="E929" i="3" s="1"/>
  <c r="F926" i="3" a="1"/>
  <c r="F926" i="3" s="1"/>
  <c r="G923" i="3" a="1"/>
  <c r="G923" i="3" s="1"/>
  <c r="H1109" i="3" a="1"/>
  <c r="H1109" i="3" s="1"/>
  <c r="D1099" i="3" a="1"/>
  <c r="D1099" i="3" s="1"/>
  <c r="H1089" i="3" a="1"/>
  <c r="H1089" i="3" s="1"/>
  <c r="D1086" i="3" a="1"/>
  <c r="D1086" i="3" s="1"/>
  <c r="G1081" i="3" a="1"/>
  <c r="G1081" i="3" s="1"/>
  <c r="H1077" i="3" a="1"/>
  <c r="H1077" i="3" s="1"/>
  <c r="E1074" i="3" a="1"/>
  <c r="E1074" i="3" s="1"/>
  <c r="E1066" i="3" a="1"/>
  <c r="E1066" i="3" s="1"/>
  <c r="G1062" i="3" a="1"/>
  <c r="G1062" i="3" s="1"/>
  <c r="F1055" i="3" a="1"/>
  <c r="F1055" i="3" s="1"/>
  <c r="G1051" i="3" a="1"/>
  <c r="G1051" i="3" s="1"/>
  <c r="H1044" i="3" a="1"/>
  <c r="H1044" i="3" s="1"/>
  <c r="E1041" i="3" a="1"/>
  <c r="E1041" i="3" s="1"/>
  <c r="H1037" i="3" a="1"/>
  <c r="H1037" i="3" s="1"/>
  <c r="D1032" i="3" a="1"/>
  <c r="D1032" i="3" s="1"/>
  <c r="G1028" i="3" a="1"/>
  <c r="G1028" i="3" s="1"/>
  <c r="D1026" i="3" a="1"/>
  <c r="D1026" i="3" s="1"/>
  <c r="G1023" i="3" a="1"/>
  <c r="G1023" i="3" s="1"/>
  <c r="G1020" i="3" a="1"/>
  <c r="G1020" i="3" s="1"/>
  <c r="H1017" i="3" a="1"/>
  <c r="H1017" i="3" s="1"/>
  <c r="F1015" i="3" a="1"/>
  <c r="F1015" i="3" s="1"/>
  <c r="H1005" i="3" a="1"/>
  <c r="H1005" i="3" s="1"/>
  <c r="H1003" i="3" a="1"/>
  <c r="H1003" i="3" s="1"/>
  <c r="D999" i="3" a="1"/>
  <c r="D999" i="3" s="1"/>
  <c r="D997" i="3" a="1"/>
  <c r="D997" i="3" s="1"/>
  <c r="F992" i="3" a="1"/>
  <c r="F992" i="3" s="1"/>
  <c r="G990" i="3" a="1"/>
  <c r="G990" i="3" s="1"/>
  <c r="F988" i="3" a="1"/>
  <c r="F988" i="3" s="1"/>
  <c r="E986" i="3" a="1"/>
  <c r="E986" i="3" s="1"/>
  <c r="D982" i="3" a="1"/>
  <c r="D982" i="3" s="1"/>
  <c r="H979" i="3" a="1"/>
  <c r="H979" i="3" s="1"/>
  <c r="H977" i="3" a="1"/>
  <c r="H977" i="3" s="1"/>
  <c r="D971" i="3" a="1"/>
  <c r="D971" i="3" s="1"/>
  <c r="D969" i="3" a="1"/>
  <c r="D969" i="3" s="1"/>
  <c r="D964" i="3" a="1"/>
  <c r="D964" i="3" s="1"/>
  <c r="F959" i="3" a="1"/>
  <c r="F959" i="3" s="1"/>
  <c r="G956" i="3" a="1"/>
  <c r="G956" i="3" s="1"/>
  <c r="D954" i="3" a="1"/>
  <c r="D954" i="3" s="1"/>
  <c r="E951" i="3" a="1"/>
  <c r="E951" i="3" s="1"/>
  <c r="G948" i="3" a="1"/>
  <c r="G948" i="3" s="1"/>
  <c r="D943" i="3" a="1"/>
  <c r="D943" i="3" s="1"/>
  <c r="D940" i="3" a="1"/>
  <c r="D940" i="3" s="1"/>
  <c r="E937" i="3" a="1"/>
  <c r="E937" i="3" s="1"/>
  <c r="N937" i="3" s="1"/>
  <c r="G934" i="3" a="1"/>
  <c r="G934" i="3" s="1"/>
  <c r="H931" i="3" a="1"/>
  <c r="H931" i="3" s="1"/>
  <c r="D929" i="3" a="1"/>
  <c r="D929" i="3" s="1"/>
  <c r="E926" i="3" a="1"/>
  <c r="E926" i="3" s="1"/>
  <c r="F923" i="3" a="1"/>
  <c r="F923" i="3" s="1"/>
  <c r="G917" i="3" a="1"/>
  <c r="G917" i="3" s="1"/>
  <c r="E1158" i="3" a="1"/>
  <c r="E1158" i="3" s="1"/>
  <c r="F1125" i="3" a="1"/>
  <c r="F1125" i="3" s="1"/>
  <c r="E1109" i="3" a="1"/>
  <c r="E1109" i="3" s="1"/>
  <c r="D1098" i="3" a="1"/>
  <c r="D1098" i="3" s="1"/>
  <c r="F1085" i="3" a="1"/>
  <c r="F1085" i="3" s="1"/>
  <c r="F1081" i="3" a="1"/>
  <c r="F1081" i="3" s="1"/>
  <c r="F1069" i="3" a="1"/>
  <c r="F1069" i="3" s="1"/>
  <c r="F1062" i="3" a="1"/>
  <c r="F1062" i="3" s="1"/>
  <c r="F1058" i="3" a="1"/>
  <c r="F1058" i="3" s="1"/>
  <c r="E1055" i="3" a="1"/>
  <c r="E1055" i="3" s="1"/>
  <c r="D1048" i="3" a="1"/>
  <c r="D1048" i="3" s="1"/>
  <c r="D1041" i="3" a="1"/>
  <c r="D1041" i="3" s="1"/>
  <c r="G1037" i="3" a="1"/>
  <c r="G1037" i="3" s="1"/>
  <c r="D1035" i="3" a="1"/>
  <c r="D1035" i="3" s="1"/>
  <c r="H1031" i="3" a="1"/>
  <c r="H1031" i="3" s="1"/>
  <c r="F1028" i="3" a="1"/>
  <c r="F1028" i="3" s="1"/>
  <c r="H1025" i="3" a="1"/>
  <c r="H1025" i="3" s="1"/>
  <c r="E1015" i="3" a="1"/>
  <c r="E1015" i="3" s="1"/>
  <c r="G1012" i="3" a="1"/>
  <c r="G1012" i="3" s="1"/>
  <c r="F1010" i="3" a="1"/>
  <c r="F1010" i="3" s="1"/>
  <c r="D1008" i="3" a="1"/>
  <c r="D1008" i="3" s="1"/>
  <c r="G1005" i="3" a="1"/>
  <c r="G1005" i="3" s="1"/>
  <c r="G1003" i="3" a="1"/>
  <c r="G1003" i="3" s="1"/>
  <c r="F1001" i="3" a="1"/>
  <c r="F1001" i="3" s="1"/>
  <c r="H996" i="3" a="1"/>
  <c r="H996" i="3" s="1"/>
  <c r="H994" i="3" a="1"/>
  <c r="H994" i="3" s="1"/>
  <c r="F990" i="3" a="1"/>
  <c r="F990" i="3" s="1"/>
  <c r="E984" i="3" a="1"/>
  <c r="E984" i="3" s="1"/>
  <c r="G977" i="3" a="1"/>
  <c r="G977" i="3" s="1"/>
  <c r="G975" i="3" a="1"/>
  <c r="G975" i="3" s="1"/>
  <c r="E973" i="3" a="1"/>
  <c r="E973" i="3" s="1"/>
  <c r="H970" i="3" a="1"/>
  <c r="H970" i="3" s="1"/>
  <c r="F966" i="3" a="1"/>
  <c r="F966" i="3" s="1"/>
  <c r="H963" i="3" a="1"/>
  <c r="H963" i="3" s="1"/>
  <c r="D962" i="3" a="1"/>
  <c r="D962" i="3" s="1"/>
  <c r="E959" i="3" a="1"/>
  <c r="E959" i="3" s="1"/>
  <c r="F956" i="3" a="1"/>
  <c r="F956" i="3" s="1"/>
  <c r="H953" i="3" a="1"/>
  <c r="H953" i="3" s="1"/>
  <c r="D951" i="3" a="1"/>
  <c r="D951" i="3" s="1"/>
  <c r="F948" i="3" a="1"/>
  <c r="F948" i="3" s="1"/>
  <c r="G945" i="3" a="1"/>
  <c r="G945" i="3" s="1"/>
  <c r="H939" i="3" a="1"/>
  <c r="H939" i="3" s="1"/>
  <c r="F934" i="3" a="1"/>
  <c r="F934" i="3" s="1"/>
  <c r="G931" i="3" a="1"/>
  <c r="G931" i="3" s="1"/>
  <c r="H928" i="3" a="1"/>
  <c r="H928" i="3" s="1"/>
  <c r="D926" i="3" a="1"/>
  <c r="D926" i="3" s="1"/>
  <c r="E923" i="3" a="1"/>
  <c r="E923" i="3" s="1"/>
  <c r="H1196" i="3" a="1"/>
  <c r="H1196" i="3" s="1"/>
  <c r="H1123" i="3" a="1"/>
  <c r="H1123" i="3" s="1"/>
  <c r="D1108" i="3" a="1"/>
  <c r="D1108" i="3" s="1"/>
  <c r="G1097" i="3" a="1"/>
  <c r="G1097" i="3" s="1"/>
  <c r="E1089" i="3" a="1"/>
  <c r="E1089" i="3" s="1"/>
  <c r="E1085" i="3" a="1"/>
  <c r="E1085" i="3" s="1"/>
  <c r="E1081" i="3" a="1"/>
  <c r="E1081" i="3" s="1"/>
  <c r="E1077" i="3" a="1"/>
  <c r="E1077" i="3" s="1"/>
  <c r="H1073" i="3" a="1"/>
  <c r="H1073" i="3" s="1"/>
  <c r="G1065" i="3" a="1"/>
  <c r="G1065" i="3" s="1"/>
  <c r="D1058" i="3" a="1"/>
  <c r="D1058" i="3" s="1"/>
  <c r="D1055" i="3" a="1"/>
  <c r="D1055" i="3" s="1"/>
  <c r="F1051" i="3" a="1"/>
  <c r="F1051" i="3" s="1"/>
  <c r="H1047" i="3" a="1"/>
  <c r="H1047" i="3" s="1"/>
  <c r="G1044" i="3" a="1"/>
  <c r="G1044" i="3" s="1"/>
  <c r="F1037" i="3" a="1"/>
  <c r="F1037" i="3" s="1"/>
  <c r="H1034" i="3" a="1"/>
  <c r="H1034" i="3" s="1"/>
  <c r="G1031" i="3" a="1"/>
  <c r="G1031" i="3" s="1"/>
  <c r="G1025" i="3" a="1"/>
  <c r="G1025" i="3" s="1"/>
  <c r="E1023" i="3" a="1"/>
  <c r="E1023" i="3" s="1"/>
  <c r="F1020" i="3" a="1"/>
  <c r="F1020" i="3" s="1"/>
  <c r="G1017" i="3" a="1"/>
  <c r="G1017" i="3" s="1"/>
  <c r="D1015" i="3" a="1"/>
  <c r="D1015" i="3" s="1"/>
  <c r="F1012" i="3" a="1"/>
  <c r="F1012" i="3" s="1"/>
  <c r="E1010" i="3" a="1"/>
  <c r="E1010" i="3" s="1"/>
  <c r="H1007" i="3" a="1"/>
  <c r="H1007" i="3" s="1"/>
  <c r="F1005" i="3" a="1"/>
  <c r="F1005" i="3" s="1"/>
  <c r="F1003" i="3" a="1"/>
  <c r="F1003" i="3" s="1"/>
  <c r="H998" i="3" a="1"/>
  <c r="H998" i="3" s="1"/>
  <c r="G996" i="3" a="1"/>
  <c r="G996" i="3" s="1"/>
  <c r="G994" i="3" a="1"/>
  <c r="G994" i="3" s="1"/>
  <c r="E992" i="3" a="1"/>
  <c r="E992" i="3" s="1"/>
  <c r="E990" i="3" a="1"/>
  <c r="E990" i="3" s="1"/>
  <c r="E988" i="3" a="1"/>
  <c r="E988" i="3" s="1"/>
  <c r="D986" i="3" a="1"/>
  <c r="D986" i="3" s="1"/>
  <c r="D984" i="3" a="1"/>
  <c r="D984" i="3" s="1"/>
  <c r="H981" i="3" a="1"/>
  <c r="H981" i="3" s="1"/>
  <c r="G979" i="3" a="1"/>
  <c r="G979" i="3" s="1"/>
  <c r="F975" i="3" a="1"/>
  <c r="F975" i="3" s="1"/>
  <c r="H968" i="3" a="1"/>
  <c r="H968" i="3" s="1"/>
  <c r="H961" i="3" a="1"/>
  <c r="H961" i="3" s="1"/>
  <c r="D959" i="3" a="1"/>
  <c r="D959" i="3" s="1"/>
  <c r="G953" i="3" a="1"/>
  <c r="G953" i="3" s="1"/>
  <c r="H950" i="3" a="1"/>
  <c r="H950" i="3" s="1"/>
  <c r="E948" i="3" a="1"/>
  <c r="E948" i="3" s="1"/>
  <c r="F945" i="3" a="1"/>
  <c r="F945" i="3" s="1"/>
  <c r="H942" i="3" a="1"/>
  <c r="H942" i="3" s="1"/>
  <c r="D937" i="3" a="1"/>
  <c r="D937" i="3" s="1"/>
  <c r="E934" i="3" a="1"/>
  <c r="E934" i="3" s="1"/>
  <c r="F931" i="3" a="1"/>
  <c r="F931" i="3" s="1"/>
  <c r="G928" i="3" a="1"/>
  <c r="G928" i="3" s="1"/>
  <c r="H925" i="3" a="1"/>
  <c r="H925" i="3" s="1"/>
  <c r="D923" i="3" a="1"/>
  <c r="D923" i="3" s="1"/>
  <c r="E920" i="3" a="1"/>
  <c r="E920" i="3" s="1"/>
  <c r="E914" i="3" a="1"/>
  <c r="E914" i="3" s="1"/>
  <c r="F911" i="3" a="1"/>
  <c r="F911" i="3" s="1"/>
  <c r="E1153" i="3" a="1"/>
  <c r="E1153" i="3" s="1"/>
  <c r="H1122" i="3" a="1"/>
  <c r="H1122" i="3" s="1"/>
  <c r="D1107" i="3" a="1"/>
  <c r="D1107" i="3" s="1"/>
  <c r="H1096" i="3" a="1"/>
  <c r="H1096" i="3" s="1"/>
  <c r="D1089" i="3" a="1"/>
  <c r="D1089" i="3" s="1"/>
  <c r="H1084" i="3" a="1"/>
  <c r="H1084" i="3" s="1"/>
  <c r="H1080" i="3" a="1"/>
  <c r="H1080" i="3" s="1"/>
  <c r="E1073" i="3" a="1"/>
  <c r="E1073" i="3" s="1"/>
  <c r="E1069" i="3" a="1"/>
  <c r="E1069" i="3" s="1"/>
  <c r="F1065" i="3" a="1"/>
  <c r="F1065" i="3" s="1"/>
  <c r="D1062" i="3" a="1"/>
  <c r="D1062" i="3" s="1"/>
  <c r="H1057" i="3" a="1"/>
  <c r="H1057" i="3" s="1"/>
  <c r="G1054" i="3" a="1"/>
  <c r="G1054" i="3" s="1"/>
  <c r="E1051" i="3" a="1"/>
  <c r="E1051" i="3" s="1"/>
  <c r="F1044" i="3" a="1"/>
  <c r="F1044" i="3" s="1"/>
  <c r="E1040" i="3" a="1"/>
  <c r="E1040" i="3" s="1"/>
  <c r="F1034" i="3" a="1"/>
  <c r="F1034" i="3" s="1"/>
  <c r="E1031" i="3" a="1"/>
  <c r="E1031" i="3" s="1"/>
  <c r="E1028" i="3" a="1"/>
  <c r="E1028" i="3" s="1"/>
  <c r="F1025" i="3" a="1"/>
  <c r="F1025" i="3" s="1"/>
  <c r="D1023" i="3" a="1"/>
  <c r="D1023" i="3" s="1"/>
  <c r="H1014" i="3" a="1"/>
  <c r="H1014" i="3" s="1"/>
  <c r="E1012" i="3" a="1"/>
  <c r="E1012" i="3" s="1"/>
  <c r="D1010" i="3" a="1"/>
  <c r="D1010" i="3" s="1"/>
  <c r="E1003" i="3" a="1"/>
  <c r="E1003" i="3" s="1"/>
  <c r="E1001" i="3" a="1"/>
  <c r="E1001" i="3" s="1"/>
  <c r="F996" i="3" a="1"/>
  <c r="F996" i="3" s="1"/>
  <c r="D990" i="3" a="1"/>
  <c r="D990" i="3" s="1"/>
  <c r="F977" i="3" a="1"/>
  <c r="F977" i="3" s="1"/>
  <c r="D973" i="3" a="1"/>
  <c r="D973" i="3" s="1"/>
  <c r="G970" i="3" a="1"/>
  <c r="G970" i="3" s="1"/>
  <c r="G968" i="3" a="1"/>
  <c r="G968" i="3" s="1"/>
  <c r="E966" i="3" a="1"/>
  <c r="E966" i="3" s="1"/>
  <c r="G963" i="3" a="1"/>
  <c r="G963" i="3" s="1"/>
  <c r="E956" i="3" a="1"/>
  <c r="E956" i="3" s="1"/>
  <c r="F953" i="3" a="1"/>
  <c r="F953" i="3" s="1"/>
  <c r="G950" i="3" a="1"/>
  <c r="G950" i="3" s="1"/>
  <c r="D948" i="3" a="1"/>
  <c r="D948" i="3" s="1"/>
  <c r="E945" i="3" a="1"/>
  <c r="E945" i="3" s="1"/>
  <c r="G942" i="3" a="1"/>
  <c r="G942" i="3" s="1"/>
  <c r="G939" i="3" a="1"/>
  <c r="G939" i="3" s="1"/>
  <c r="D934" i="3" a="1"/>
  <c r="D934" i="3" s="1"/>
  <c r="E931" i="3" a="1"/>
  <c r="E931" i="3" s="1"/>
  <c r="F928" i="3" a="1"/>
  <c r="F928" i="3" s="1"/>
  <c r="G925" i="3" a="1"/>
  <c r="G925" i="3" s="1"/>
  <c r="H922" i="3" a="1"/>
  <c r="H922" i="3" s="1"/>
  <c r="D920" i="3" a="1"/>
  <c r="D920" i="3" s="1"/>
  <c r="E917" i="3" a="1"/>
  <c r="E917" i="3" s="1"/>
  <c r="F908" i="3" a="1"/>
  <c r="F908" i="3" s="1"/>
  <c r="F905" i="3" a="1"/>
  <c r="F905" i="3" s="1"/>
  <c r="H1150" i="3" a="1"/>
  <c r="H1150" i="3" s="1"/>
  <c r="F1121" i="3" a="1"/>
  <c r="F1121" i="3" s="1"/>
  <c r="E1106" i="3" a="1"/>
  <c r="E1106" i="3" s="1"/>
  <c r="H1088" i="3" a="1"/>
  <c r="H1088" i="3" s="1"/>
  <c r="F1084" i="3" a="1"/>
  <c r="F1084" i="3" s="1"/>
  <c r="D1077" i="3" a="1"/>
  <c r="D1077" i="3" s="1"/>
  <c r="H1072" i="3" a="1"/>
  <c r="H1072" i="3" s="1"/>
  <c r="D1069" i="3" a="1"/>
  <c r="D1069" i="3" s="1"/>
  <c r="D1065" i="3" a="1"/>
  <c r="D1065" i="3" s="1"/>
  <c r="H1061" i="3" a="1"/>
  <c r="H1061" i="3" s="1"/>
  <c r="G1057" i="3" a="1"/>
  <c r="G1057" i="3" s="1"/>
  <c r="F1047" i="3" a="1"/>
  <c r="F1047" i="3" s="1"/>
  <c r="D1040" i="3" a="1"/>
  <c r="D1040" i="3" s="1"/>
  <c r="E1037" i="3" a="1"/>
  <c r="E1037" i="3" s="1"/>
  <c r="E1034" i="3" a="1"/>
  <c r="E1034" i="3" s="1"/>
  <c r="D1028" i="3" a="1"/>
  <c r="D1028" i="3" s="1"/>
  <c r="D1025" i="3" a="1"/>
  <c r="D1025" i="3" s="1"/>
  <c r="H1022" i="3" a="1"/>
  <c r="H1022" i="3" s="1"/>
  <c r="E1020" i="3" a="1"/>
  <c r="E1020" i="3" s="1"/>
  <c r="F1017" i="3" a="1"/>
  <c r="F1017" i="3" s="1"/>
  <c r="G1014" i="3" a="1"/>
  <c r="G1014" i="3" s="1"/>
  <c r="D1012" i="3" a="1"/>
  <c r="D1012" i="3" s="1"/>
  <c r="H1009" i="3" a="1"/>
  <c r="H1009" i="3" s="1"/>
  <c r="G1007" i="3" a="1"/>
  <c r="G1007" i="3" s="1"/>
  <c r="E1005" i="3" a="1"/>
  <c r="E1005" i="3" s="1"/>
  <c r="D1003" i="3" a="1"/>
  <c r="D1003" i="3" s="1"/>
  <c r="D1001" i="3" a="1"/>
  <c r="D1001" i="3" s="1"/>
  <c r="G998" i="3" a="1"/>
  <c r="G998" i="3" s="1"/>
  <c r="F994" i="3" a="1"/>
  <c r="F994" i="3" s="1"/>
  <c r="D992" i="3" a="1"/>
  <c r="D992" i="3" s="1"/>
  <c r="D988" i="3" a="1"/>
  <c r="D988" i="3" s="1"/>
  <c r="H985" i="3" a="1"/>
  <c r="H985" i="3" s="1"/>
  <c r="H983" i="3" a="1"/>
  <c r="H983" i="3" s="1"/>
  <c r="G981" i="3" a="1"/>
  <c r="G981" i="3" s="1"/>
  <c r="F979" i="3" a="1"/>
  <c r="F979" i="3" s="1"/>
  <c r="E977" i="3" a="1"/>
  <c r="E977" i="3" s="1"/>
  <c r="E975" i="3" a="1"/>
  <c r="E975" i="3" s="1"/>
  <c r="H972" i="3" a="1"/>
  <c r="H972" i="3" s="1"/>
  <c r="F970" i="3" a="1"/>
  <c r="F970" i="3" s="1"/>
  <c r="D966" i="3" a="1"/>
  <c r="D966" i="3" s="1"/>
  <c r="F963" i="3" a="1"/>
  <c r="F963" i="3" s="1"/>
  <c r="G961" i="3" a="1"/>
  <c r="G961" i="3" s="1"/>
  <c r="H958" i="3" a="1"/>
  <c r="H958" i="3" s="1"/>
  <c r="E953" i="3" a="1"/>
  <c r="E953" i="3" s="1"/>
  <c r="F950" i="3" a="1"/>
  <c r="F950" i="3" s="1"/>
  <c r="H947" i="3" a="1"/>
  <c r="H947" i="3" s="1"/>
  <c r="D945" i="3" a="1"/>
  <c r="D945" i="3" s="1"/>
  <c r="F942" i="3" a="1"/>
  <c r="F942" i="3" s="1"/>
  <c r="F939" i="3" a="1"/>
  <c r="F939" i="3" s="1"/>
  <c r="H936" i="3" a="1"/>
  <c r="H936" i="3" s="1"/>
  <c r="H933" i="3" a="1"/>
  <c r="H933" i="3" s="1"/>
  <c r="D931" i="3" a="1"/>
  <c r="D931" i="3" s="1"/>
  <c r="E928" i="3" a="1"/>
  <c r="E928" i="3" s="1"/>
  <c r="D1148" i="3" a="1"/>
  <c r="D1148" i="3" s="1"/>
  <c r="E1105" i="3" a="1"/>
  <c r="E1105" i="3" s="1"/>
  <c r="E1095" i="3" a="1"/>
  <c r="E1095" i="3" s="1"/>
  <c r="E1084" i="3" a="1"/>
  <c r="E1084" i="3" s="1"/>
  <c r="F1080" i="3" a="1"/>
  <c r="F1080" i="3" s="1"/>
  <c r="H1076" i="3" a="1"/>
  <c r="H1076" i="3" s="1"/>
  <c r="G1068" i="3" a="1"/>
  <c r="G1068" i="3" s="1"/>
  <c r="H1064" i="3" a="1"/>
  <c r="H1064" i="3" s="1"/>
  <c r="E1061" i="3" a="1"/>
  <c r="E1061" i="3" s="1"/>
  <c r="H1050" i="3" a="1"/>
  <c r="H1050" i="3" s="1"/>
  <c r="E1047" i="3" a="1"/>
  <c r="E1047" i="3" s="1"/>
  <c r="D1044" i="3" a="1"/>
  <c r="D1044" i="3" s="1"/>
  <c r="H1030" i="3" a="1"/>
  <c r="H1030" i="3" s="1"/>
  <c r="H1027" i="3" a="1"/>
  <c r="H1027" i="3" s="1"/>
  <c r="G1022" i="3" a="1"/>
  <c r="G1022" i="3" s="1"/>
  <c r="E1017" i="3" a="1"/>
  <c r="E1017" i="3" s="1"/>
  <c r="F1014" i="3" a="1"/>
  <c r="F1014" i="3" s="1"/>
  <c r="H1011" i="3" a="1"/>
  <c r="H1011" i="3" s="1"/>
  <c r="G1009" i="3" a="1"/>
  <c r="G1009" i="3" s="1"/>
  <c r="H1002" i="3" a="1"/>
  <c r="H1002" i="3" s="1"/>
  <c r="E996" i="3" a="1"/>
  <c r="E996" i="3" s="1"/>
  <c r="E994" i="3" a="1"/>
  <c r="E994" i="3" s="1"/>
  <c r="H989" i="3" a="1"/>
  <c r="H989" i="3" s="1"/>
  <c r="H987" i="3" a="1"/>
  <c r="H987" i="3" s="1"/>
  <c r="G985" i="3" a="1"/>
  <c r="G985" i="3" s="1"/>
  <c r="G983" i="3" a="1"/>
  <c r="G983" i="3" s="1"/>
  <c r="F981" i="3" a="1"/>
  <c r="F981" i="3" s="1"/>
  <c r="E979" i="3" a="1"/>
  <c r="E979" i="3" s="1"/>
  <c r="D975" i="3" a="1"/>
  <c r="D975" i="3" s="1"/>
  <c r="E970" i="3" a="1"/>
  <c r="E970" i="3" s="1"/>
  <c r="F968" i="3" a="1"/>
  <c r="F968" i="3" s="1"/>
  <c r="F961" i="3" a="1"/>
  <c r="F961" i="3" s="1"/>
  <c r="G958" i="3" a="1"/>
  <c r="G958" i="3" s="1"/>
  <c r="D956" i="3" a="1"/>
  <c r="D956" i="3" s="1"/>
  <c r="D953" i="3" a="1"/>
  <c r="D953" i="3" s="1"/>
  <c r="E950" i="3" a="1"/>
  <c r="E950" i="3" s="1"/>
  <c r="G947" i="3" a="1"/>
  <c r="G947" i="3" s="1"/>
  <c r="H944" i="3" a="1"/>
  <c r="H944" i="3" s="1"/>
  <c r="E942" i="3" a="1"/>
  <c r="E942" i="3" s="1"/>
  <c r="G936" i="3" a="1"/>
  <c r="G936" i="3" s="1"/>
  <c r="G933" i="3" a="1"/>
  <c r="G933" i="3" s="1"/>
  <c r="H930" i="3" a="1"/>
  <c r="H930" i="3" s="1"/>
  <c r="D928" i="3" a="1"/>
  <c r="D928" i="3" s="1"/>
  <c r="E925" i="3" a="1"/>
  <c r="E925" i="3" s="1"/>
  <c r="F922" i="3" a="1"/>
  <c r="F922" i="3" s="1"/>
  <c r="G919" i="3" a="1"/>
  <c r="G919" i="3" s="1"/>
  <c r="H916" i="3" a="1"/>
  <c r="H916" i="3" s="1"/>
  <c r="H913" i="3" a="1"/>
  <c r="H913" i="3" s="1"/>
  <c r="D911" i="3" a="1"/>
  <c r="D911" i="3" s="1"/>
  <c r="D908" i="3" a="1"/>
  <c r="D908" i="3" s="1"/>
  <c r="D905" i="3" a="1"/>
  <c r="D905" i="3" s="1"/>
  <c r="D902" i="3" a="1"/>
  <c r="D902" i="3" s="1"/>
  <c r="H898" i="3" a="1"/>
  <c r="H898" i="3" s="1"/>
  <c r="E896" i="3" a="1"/>
  <c r="E896" i="3" s="1"/>
  <c r="E893" i="3" a="1"/>
  <c r="E893" i="3" s="1"/>
  <c r="G890" i="3" a="1"/>
  <c r="G890" i="3" s="1"/>
  <c r="G887" i="3" a="1"/>
  <c r="G887" i="3" s="1"/>
  <c r="H884" i="3" a="1"/>
  <c r="H884" i="3" s="1"/>
  <c r="H881" i="3" a="1"/>
  <c r="H881" i="3" s="1"/>
  <c r="F879" i="3" a="1"/>
  <c r="F879" i="3" s="1"/>
  <c r="G874" i="3" a="1"/>
  <c r="G874" i="3" s="1"/>
  <c r="E872" i="3" a="1"/>
  <c r="E872" i="3" s="1"/>
  <c r="F1186" i="3" a="1"/>
  <c r="F1186" i="3" s="1"/>
  <c r="G1145" i="3" a="1"/>
  <c r="G1145" i="3" s="1"/>
  <c r="H1118" i="3" a="1"/>
  <c r="H1118" i="3" s="1"/>
  <c r="D1105" i="3" a="1"/>
  <c r="D1105" i="3" s="1"/>
  <c r="D1095" i="3" a="1"/>
  <c r="D1095" i="3" s="1"/>
  <c r="F1088" i="3" a="1"/>
  <c r="F1088" i="3" s="1"/>
  <c r="D1084" i="3" a="1"/>
  <c r="D1084" i="3" s="1"/>
  <c r="E1080" i="3" a="1"/>
  <c r="E1080" i="3" s="1"/>
  <c r="G1076" i="3" a="1"/>
  <c r="G1076" i="3" s="1"/>
  <c r="E1072" i="3" a="1"/>
  <c r="E1072" i="3" s="1"/>
  <c r="F1068" i="3" a="1"/>
  <c r="F1068" i="3" s="1"/>
  <c r="G1064" i="3" a="1"/>
  <c r="G1064" i="3" s="1"/>
  <c r="H1060" i="3" a="1"/>
  <c r="H1060" i="3" s="1"/>
  <c r="F1057" i="3" a="1"/>
  <c r="F1057" i="3" s="1"/>
  <c r="D1047" i="3" a="1"/>
  <c r="D1047" i="3" s="1"/>
  <c r="H1043" i="3" a="1"/>
  <c r="H1043" i="3" s="1"/>
  <c r="H1039" i="3" a="1"/>
  <c r="H1039" i="3" s="1"/>
  <c r="D1037" i="3" a="1"/>
  <c r="D1037" i="3" s="1"/>
  <c r="H1024" i="3" a="1"/>
  <c r="H1024" i="3" s="1"/>
  <c r="F1022" i="3" a="1"/>
  <c r="F1022" i="3" s="1"/>
  <c r="D1020" i="3" a="1"/>
  <c r="D1020" i="3" s="1"/>
  <c r="F1007" i="3" a="1"/>
  <c r="F1007" i="3" s="1"/>
  <c r="D1005" i="3" a="1"/>
  <c r="D1005" i="3" s="1"/>
  <c r="H1000" i="3" a="1"/>
  <c r="H1000" i="3" s="1"/>
  <c r="F998" i="3" a="1"/>
  <c r="F998" i="3" s="1"/>
  <c r="D996" i="3" a="1"/>
  <c r="D996" i="3" s="1"/>
  <c r="H991" i="3" a="1"/>
  <c r="H991" i="3" s="1"/>
  <c r="G989" i="3" a="1"/>
  <c r="G989" i="3" s="1"/>
  <c r="F983" i="3" a="1"/>
  <c r="F983" i="3" s="1"/>
  <c r="D977" i="3" a="1"/>
  <c r="D977" i="3" s="1"/>
  <c r="H974" i="3" a="1"/>
  <c r="H974" i="3" s="1"/>
  <c r="G972" i="3" a="1"/>
  <c r="G972" i="3" s="1"/>
  <c r="E968" i="3" a="1"/>
  <c r="E968" i="3" s="1"/>
  <c r="H965" i="3" a="1"/>
  <c r="H965" i="3" s="1"/>
  <c r="E963" i="3" a="1"/>
  <c r="E963" i="3" s="1"/>
  <c r="E961" i="3" a="1"/>
  <c r="E961" i="3" s="1"/>
  <c r="H955" i="3" a="1"/>
  <c r="H955" i="3" s="1"/>
  <c r="H952" i="3" a="1"/>
  <c r="H952" i="3" s="1"/>
  <c r="D950" i="3" a="1"/>
  <c r="D950" i="3" s="1"/>
  <c r="F947" i="3" a="1"/>
  <c r="F947" i="3" s="1"/>
  <c r="G944" i="3" a="1"/>
  <c r="G944" i="3" s="1"/>
  <c r="D942" i="3" a="1"/>
  <c r="D942" i="3" s="1"/>
  <c r="E939" i="3" a="1"/>
  <c r="E939" i="3" s="1"/>
  <c r="F933" i="3" a="1"/>
  <c r="F933" i="3" s="1"/>
  <c r="G930" i="3" a="1"/>
  <c r="G930" i="3" s="1"/>
  <c r="H927" i="3" a="1"/>
  <c r="H927" i="3" s="1"/>
  <c r="D925" i="3" a="1"/>
  <c r="D925" i="3" s="1"/>
  <c r="E922" i="3" a="1"/>
  <c r="E922" i="3" s="1"/>
  <c r="F919" i="3" a="1"/>
  <c r="F919" i="3" s="1"/>
  <c r="G916" i="3" a="1"/>
  <c r="G916" i="3" s="1"/>
  <c r="G913" i="3" a="1"/>
  <c r="G913" i="3" s="1"/>
  <c r="H907" i="3" a="1"/>
  <c r="H907" i="3" s="1"/>
  <c r="H904" i="3" a="1"/>
  <c r="H904" i="3" s="1"/>
  <c r="H901" i="3" a="1"/>
  <c r="H901" i="3" s="1"/>
  <c r="D896" i="3" a="1"/>
  <c r="D896" i="3" s="1"/>
  <c r="D893" i="3" a="1"/>
  <c r="D893" i="3" s="1"/>
  <c r="F890" i="3" a="1"/>
  <c r="F890" i="3" s="1"/>
  <c r="F887" i="3" a="1"/>
  <c r="F887" i="3" s="1"/>
  <c r="G884" i="3" a="1"/>
  <c r="G884" i="3" s="1"/>
  <c r="G881" i="3" a="1"/>
  <c r="G881" i="3" s="1"/>
  <c r="H876" i="3" a="1"/>
  <c r="H876" i="3" s="1"/>
  <c r="D870" i="3" a="1"/>
  <c r="D870" i="3" s="1"/>
  <c r="H1183" i="3" a="1"/>
  <c r="H1183" i="3" s="1"/>
  <c r="F1143" i="3" a="1"/>
  <c r="F1143" i="3" s="1"/>
  <c r="D1118" i="3" a="1"/>
  <c r="D1118" i="3" s="1"/>
  <c r="F1104" i="3" a="1"/>
  <c r="F1104" i="3" s="1"/>
  <c r="F1094" i="3" a="1"/>
  <c r="F1094" i="3" s="1"/>
  <c r="H1087" i="3" a="1"/>
  <c r="H1087" i="3" s="1"/>
  <c r="H1079" i="3" a="1"/>
  <c r="H1079" i="3" s="1"/>
  <c r="F1076" i="3" a="1"/>
  <c r="F1076" i="3" s="1"/>
  <c r="D1072" i="3" a="1"/>
  <c r="D1072" i="3" s="1"/>
  <c r="H1067" i="3" a="1"/>
  <c r="H1067" i="3" s="1"/>
  <c r="G1060" i="3" a="1"/>
  <c r="G1060" i="3" s="1"/>
  <c r="E1057" i="3" a="1"/>
  <c r="E1057" i="3" s="1"/>
  <c r="H1053" i="3" a="1"/>
  <c r="H1053" i="3" s="1"/>
  <c r="E1050" i="3" a="1"/>
  <c r="E1050" i="3" s="1"/>
  <c r="F1043" i="3" a="1"/>
  <c r="F1043" i="3" s="1"/>
  <c r="G1030" i="3" a="1"/>
  <c r="G1030" i="3" s="1"/>
  <c r="G1024" i="3" a="1"/>
  <c r="G1024" i="3" s="1"/>
  <c r="E1022" i="3" a="1"/>
  <c r="E1022" i="3" s="1"/>
  <c r="D1017" i="3" a="1"/>
  <c r="D1017" i="3" s="1"/>
  <c r="E1014" i="3" a="1"/>
  <c r="E1014" i="3" s="1"/>
  <c r="G1011" i="3" a="1"/>
  <c r="G1011" i="3" s="1"/>
  <c r="F1009" i="3" a="1"/>
  <c r="F1009" i="3" s="1"/>
  <c r="G1002" i="3" a="1"/>
  <c r="G1002" i="3" s="1"/>
  <c r="G1000" i="3" a="1"/>
  <c r="G1000" i="3" s="1"/>
  <c r="H995" i="3" a="1"/>
  <c r="H995" i="3" s="1"/>
  <c r="D994" i="3" a="1"/>
  <c r="D994" i="3" s="1"/>
  <c r="F989" i="3" a="1"/>
  <c r="F989" i="3" s="1"/>
  <c r="G987" i="3" a="1"/>
  <c r="G987" i="3" s="1"/>
  <c r="F985" i="3" a="1"/>
  <c r="F985" i="3" s="1"/>
  <c r="E983" i="3" a="1"/>
  <c r="E983" i="3" s="1"/>
  <c r="E981" i="3" a="1"/>
  <c r="E981" i="3" s="1"/>
  <c r="D979" i="3" a="1"/>
  <c r="D979" i="3" s="1"/>
  <c r="H976" i="3" a="1"/>
  <c r="H976" i="3" s="1"/>
  <c r="G974" i="3" a="1"/>
  <c r="G974" i="3" s="1"/>
  <c r="D970" i="3" a="1"/>
  <c r="D970" i="3" s="1"/>
  <c r="D968" i="3" a="1"/>
  <c r="D968" i="3" s="1"/>
  <c r="G965" i="3" a="1"/>
  <c r="G965" i="3" s="1"/>
  <c r="D961" i="3" a="1"/>
  <c r="D961" i="3" s="1"/>
  <c r="F958" i="3" a="1"/>
  <c r="F958" i="3" s="1"/>
  <c r="G952" i="3" a="1"/>
  <c r="G952" i="3" s="1"/>
  <c r="E947" i="3" a="1"/>
  <c r="E947" i="3" s="1"/>
  <c r="F944" i="3" a="1"/>
  <c r="F944" i="3" s="1"/>
  <c r="H941" i="3" a="1"/>
  <c r="H941" i="3" s="1"/>
  <c r="D939" i="3" a="1"/>
  <c r="D939" i="3" s="1"/>
  <c r="F936" i="3" a="1"/>
  <c r="F936" i="3" s="1"/>
  <c r="G927" i="3" a="1"/>
  <c r="G927" i="3" s="1"/>
  <c r="H924" i="3" a="1"/>
  <c r="H924" i="3" s="1"/>
  <c r="E919" i="3" a="1"/>
  <c r="E919" i="3" s="1"/>
  <c r="F916" i="3" a="1"/>
  <c r="F916" i="3" s="1"/>
  <c r="F913" i="3" a="1"/>
  <c r="F913" i="3" s="1"/>
  <c r="H910" i="3" a="1"/>
  <c r="H910" i="3" s="1"/>
  <c r="G904" i="3" a="1"/>
  <c r="G904" i="3" s="1"/>
  <c r="G901" i="3" a="1"/>
  <c r="G901" i="3" s="1"/>
  <c r="G898" i="3" a="1"/>
  <c r="G898" i="3" s="1"/>
  <c r="H895" i="3" a="1"/>
  <c r="H895" i="3" s="1"/>
  <c r="H892" i="3" a="1"/>
  <c r="H892" i="3" s="1"/>
  <c r="E890" i="3" a="1"/>
  <c r="E890" i="3" s="1"/>
  <c r="E887" i="3" a="1"/>
  <c r="E887" i="3" s="1"/>
  <c r="F884" i="3" a="1"/>
  <c r="F884" i="3" s="1"/>
  <c r="E879" i="3" a="1"/>
  <c r="E879" i="3" s="1"/>
  <c r="G876" i="3" a="1"/>
  <c r="G876" i="3" s="1"/>
  <c r="F874" i="3" a="1"/>
  <c r="F874" i="3" s="1"/>
  <c r="D872" i="3" a="1"/>
  <c r="D872" i="3" s="1"/>
  <c r="H869" i="3" a="1"/>
  <c r="H869" i="3" s="1"/>
  <c r="D1141" i="3" a="1"/>
  <c r="D1141" i="3" s="1"/>
  <c r="F1116" i="3" a="1"/>
  <c r="F1116" i="3" s="1"/>
  <c r="H1103" i="3" a="1"/>
  <c r="H1103" i="3" s="1"/>
  <c r="G1093" i="3" a="1"/>
  <c r="G1093" i="3" s="1"/>
  <c r="H1083" i="3" a="1"/>
  <c r="H1083" i="3" s="1"/>
  <c r="F1079" i="3" a="1"/>
  <c r="F1079" i="3" s="1"/>
  <c r="E1076" i="3" a="1"/>
  <c r="E1076" i="3" s="1"/>
  <c r="H1071" i="3" a="1"/>
  <c r="H1071" i="3" s="1"/>
  <c r="F1064" i="3" a="1"/>
  <c r="F1064" i="3" s="1"/>
  <c r="D1057" i="3" a="1"/>
  <c r="D1057" i="3" s="1"/>
  <c r="G1053" i="3" a="1"/>
  <c r="G1053" i="3" s="1"/>
  <c r="D1050" i="3" a="1"/>
  <c r="D1050" i="3" s="1"/>
  <c r="H1046" i="3" a="1"/>
  <c r="H1046" i="3" s="1"/>
  <c r="D1043" i="3" a="1"/>
  <c r="D1043" i="3" s="1"/>
  <c r="G1039" i="3" a="1"/>
  <c r="G1039" i="3" s="1"/>
  <c r="G1036" i="3" a="1"/>
  <c r="G1036" i="3" s="1"/>
  <c r="F1033" i="3" a="1"/>
  <c r="F1033" i="3" s="1"/>
  <c r="F1027" i="3" a="1"/>
  <c r="F1027" i="3" s="1"/>
  <c r="D1022" i="3" a="1"/>
  <c r="D1022" i="3" s="1"/>
  <c r="G1019" i="3" a="1"/>
  <c r="G1019" i="3" s="1"/>
  <c r="F1011" i="3" a="1"/>
  <c r="F1011" i="3" s="1"/>
  <c r="E1009" i="3" a="1"/>
  <c r="E1009" i="3" s="1"/>
  <c r="E1007" i="3" a="1"/>
  <c r="E1007" i="3" s="1"/>
  <c r="H1004" i="3" a="1"/>
  <c r="H1004" i="3" s="1"/>
  <c r="F1002" i="3" a="1"/>
  <c r="F1002" i="3" s="1"/>
  <c r="F1000" i="3" a="1"/>
  <c r="F1000" i="3" s="1"/>
  <c r="E998" i="3" a="1"/>
  <c r="E998" i="3" s="1"/>
  <c r="H993" i="3" a="1"/>
  <c r="H993" i="3" s="1"/>
  <c r="G991" i="3" a="1"/>
  <c r="G991" i="3" s="1"/>
  <c r="F987" i="3" a="1"/>
  <c r="F987" i="3" s="1"/>
  <c r="D983" i="3" a="1"/>
  <c r="D983" i="3" s="1"/>
  <c r="D981" i="3" a="1"/>
  <c r="D981" i="3" s="1"/>
  <c r="H978" i="3" a="1"/>
  <c r="H978" i="3" s="1"/>
  <c r="G976" i="3" a="1"/>
  <c r="G976" i="3" s="1"/>
  <c r="F974" i="3" a="1"/>
  <c r="F974" i="3" s="1"/>
  <c r="F972" i="3" a="1"/>
  <c r="F972" i="3" s="1"/>
  <c r="H967" i="3" a="1"/>
  <c r="H967" i="3" s="1"/>
  <c r="F965" i="3" a="1"/>
  <c r="F965" i="3" s="1"/>
  <c r="D963" i="3" a="1"/>
  <c r="D963" i="3" s="1"/>
  <c r="H960" i="3" a="1"/>
  <c r="H960" i="3" s="1"/>
  <c r="E958" i="3" a="1"/>
  <c r="E958" i="3" s="1"/>
  <c r="G955" i="3" a="1"/>
  <c r="G955" i="3" s="1"/>
  <c r="H949" i="3" a="1"/>
  <c r="H949" i="3" s="1"/>
  <c r="D947" i="3" a="1"/>
  <c r="D947" i="3" s="1"/>
  <c r="E944" i="3" a="1"/>
  <c r="E944" i="3" s="1"/>
  <c r="G941" i="3" a="1"/>
  <c r="G941" i="3" s="1"/>
  <c r="H938" i="3" a="1"/>
  <c r="H938" i="3" s="1"/>
  <c r="E936" i="3" a="1"/>
  <c r="E936" i="3" s="1"/>
  <c r="E933" i="3" a="1"/>
  <c r="E933" i="3" s="1"/>
  <c r="F930" i="3" a="1"/>
  <c r="F930" i="3" s="1"/>
  <c r="F927" i="3" a="1"/>
  <c r="F927" i="3" s="1"/>
  <c r="G924" i="3" a="1"/>
  <c r="G924" i="3" s="1"/>
  <c r="D922" i="3" a="1"/>
  <c r="D922" i="3" s="1"/>
  <c r="E1178" i="3" a="1"/>
  <c r="E1178" i="3" s="1"/>
  <c r="G1138" i="3" a="1"/>
  <c r="G1138" i="3" s="1"/>
  <c r="G1115" i="3" a="1"/>
  <c r="G1115" i="3" s="1"/>
  <c r="H1102" i="3" a="1"/>
  <c r="H1102" i="3" s="1"/>
  <c r="H1092" i="3" a="1"/>
  <c r="H1092" i="3" s="1"/>
  <c r="E1087" i="3" a="1"/>
  <c r="E1087" i="3" s="1"/>
  <c r="E1079" i="3" a="1"/>
  <c r="E1079" i="3" s="1"/>
  <c r="G1071" i="3" a="1"/>
  <c r="G1071" i="3" s="1"/>
  <c r="E1067" i="3" a="1"/>
  <c r="E1067" i="3" s="1"/>
  <c r="D1064" i="3" a="1"/>
  <c r="D1064" i="3" s="1"/>
  <c r="E1060" i="3" a="1"/>
  <c r="E1060" i="3" s="1"/>
  <c r="G1056" i="3" a="1"/>
  <c r="G1056" i="3" s="1"/>
  <c r="G1046" i="3" a="1"/>
  <c r="G1046" i="3" s="1"/>
  <c r="H1042" i="3" a="1"/>
  <c r="H1042" i="3" s="1"/>
  <c r="E1033" i="3" a="1"/>
  <c r="E1033" i="3" s="1"/>
  <c r="F1030" i="3" a="1"/>
  <c r="F1030" i="3" s="1"/>
  <c r="F1024" i="3" a="1"/>
  <c r="F1024" i="3" s="1"/>
  <c r="G1021" i="3" a="1"/>
  <c r="G1021" i="3" s="1"/>
  <c r="F1019" i="3" a="1"/>
  <c r="F1019" i="3" s="1"/>
  <c r="H1016" i="3" a="1"/>
  <c r="H1016" i="3" s="1"/>
  <c r="D1014" i="3" a="1"/>
  <c r="D1014" i="3" s="1"/>
  <c r="E1011" i="3" a="1"/>
  <c r="E1011" i="3" s="1"/>
  <c r="D1009" i="3" a="1"/>
  <c r="D1009" i="3" s="1"/>
  <c r="D1007" i="3" a="1"/>
  <c r="D1007" i="3" s="1"/>
  <c r="E1002" i="3" a="1"/>
  <c r="E1002" i="3" s="1"/>
  <c r="E1000" i="3" a="1"/>
  <c r="E1000" i="3" s="1"/>
  <c r="G995" i="3" a="1"/>
  <c r="G995" i="3" s="1"/>
  <c r="G993" i="3" a="1"/>
  <c r="G993" i="3" s="1"/>
  <c r="E989" i="3" a="1"/>
  <c r="E989" i="3" s="1"/>
  <c r="E985" i="3" a="1"/>
  <c r="E985" i="3" s="1"/>
  <c r="E974" i="3" a="1"/>
  <c r="E974" i="3" s="1"/>
  <c r="H969" i="3" a="1"/>
  <c r="H969" i="3" s="1"/>
  <c r="G967" i="3" a="1"/>
  <c r="G967" i="3" s="1"/>
  <c r="E965" i="3" a="1"/>
  <c r="E965" i="3" s="1"/>
  <c r="G960" i="3" a="1"/>
  <c r="G960" i="3" s="1"/>
  <c r="D958" i="3" a="1"/>
  <c r="D958" i="3" s="1"/>
  <c r="F955" i="3" a="1"/>
  <c r="F955" i="3" s="1"/>
  <c r="F952" i="3" a="1"/>
  <c r="F952" i="3" s="1"/>
  <c r="H946" i="3" a="1"/>
  <c r="H946" i="3" s="1"/>
  <c r="D944" i="3" a="1"/>
  <c r="D944" i="3" s="1"/>
  <c r="F941" i="3" a="1"/>
  <c r="F941" i="3" s="1"/>
  <c r="G938" i="3" a="1"/>
  <c r="G938" i="3" s="1"/>
  <c r="D936" i="3" a="1"/>
  <c r="D936" i="3" s="1"/>
  <c r="D933" i="3" a="1"/>
  <c r="D933" i="3" s="1"/>
  <c r="E930" i="3" a="1"/>
  <c r="E930" i="3" s="1"/>
  <c r="E927" i="3" a="1"/>
  <c r="E927" i="3" s="1"/>
  <c r="F924" i="3" a="1"/>
  <c r="F924" i="3" s="1"/>
  <c r="H921" i="3" a="1"/>
  <c r="H921" i="3" s="1"/>
  <c r="D1176" i="3" a="1"/>
  <c r="D1176" i="3" s="1"/>
  <c r="E1136" i="3" a="1"/>
  <c r="E1136" i="3" s="1"/>
  <c r="G1102" i="3" a="1"/>
  <c r="G1102" i="3" s="1"/>
  <c r="F1092" i="3" a="1"/>
  <c r="F1092" i="3" s="1"/>
  <c r="D1087" i="3" a="1"/>
  <c r="D1087" i="3" s="1"/>
  <c r="F1083" i="3" a="1"/>
  <c r="F1083" i="3" s="1"/>
  <c r="F1075" i="3" a="1"/>
  <c r="F1075" i="3" s="1"/>
  <c r="F1071" i="3" a="1"/>
  <c r="F1071" i="3" s="1"/>
  <c r="D1067" i="3" a="1"/>
  <c r="D1067" i="3" s="1"/>
  <c r="H1063" i="3" a="1"/>
  <c r="H1063" i="3" s="1"/>
  <c r="D1060" i="3" a="1"/>
  <c r="D1060" i="3" s="1"/>
  <c r="F1056" i="3" a="1"/>
  <c r="F1056" i="3" s="1"/>
  <c r="F1053" i="3" a="1"/>
  <c r="F1053" i="3" s="1"/>
  <c r="F1046" i="3" a="1"/>
  <c r="F1046" i="3" s="1"/>
  <c r="G1042" i="3" a="1"/>
  <c r="G1042" i="3" s="1"/>
  <c r="F1039" i="3" a="1"/>
  <c r="F1039" i="3" s="1"/>
  <c r="E1027" i="3" a="1"/>
  <c r="E1027" i="3" s="1"/>
  <c r="F1021" i="3" a="1"/>
  <c r="F1021" i="3" s="1"/>
  <c r="E1019" i="3" a="1"/>
  <c r="E1019" i="3" s="1"/>
  <c r="G1016" i="3" a="1"/>
  <c r="G1016" i="3" s="1"/>
  <c r="H1013" i="3" a="1"/>
  <c r="H1013" i="3" s="1"/>
  <c r="H1008" i="3" a="1"/>
  <c r="H1008" i="3" s="1"/>
  <c r="H1006" i="3" a="1"/>
  <c r="H1006" i="3" s="1"/>
  <c r="G1004" i="3" a="1"/>
  <c r="G1004" i="3" s="1"/>
  <c r="D1000" i="3" a="1"/>
  <c r="D1000" i="3" s="1"/>
  <c r="D998" i="3" a="1"/>
  <c r="D998" i="3" s="1"/>
  <c r="F993" i="3" a="1"/>
  <c r="F993" i="3" s="1"/>
  <c r="F991" i="3" a="1"/>
  <c r="F991" i="3" s="1"/>
  <c r="D989" i="3" a="1"/>
  <c r="D989" i="3" s="1"/>
  <c r="E987" i="3" a="1"/>
  <c r="E987" i="3" s="1"/>
  <c r="H982" i="3" a="1"/>
  <c r="H982" i="3" s="1"/>
  <c r="H980" i="3" a="1"/>
  <c r="H980" i="3" s="1"/>
  <c r="G978" i="3" a="1"/>
  <c r="G978" i="3" s="1"/>
  <c r="F976" i="3" a="1"/>
  <c r="F976" i="3" s="1"/>
  <c r="E972" i="3" a="1"/>
  <c r="E972" i="3" s="1"/>
  <c r="F967" i="3" a="1"/>
  <c r="F967" i="3" s="1"/>
  <c r="H962" i="3" a="1"/>
  <c r="H962" i="3" s="1"/>
  <c r="F960" i="3" a="1"/>
  <c r="F960" i="3" s="1"/>
  <c r="H957" i="3" a="1"/>
  <c r="H957" i="3" s="1"/>
  <c r="E955" i="3" a="1"/>
  <c r="E955" i="3" s="1"/>
  <c r="E952" i="3" a="1"/>
  <c r="E952" i="3" s="1"/>
  <c r="G949" i="3" a="1"/>
  <c r="G949" i="3" s="1"/>
  <c r="G946" i="3" a="1"/>
  <c r="G946" i="3" s="1"/>
  <c r="H943" i="3" a="1"/>
  <c r="H943" i="3" s="1"/>
  <c r="E941" i="3" a="1"/>
  <c r="E941" i="3" s="1"/>
  <c r="F938" i="3" a="1"/>
  <c r="F938" i="3" s="1"/>
  <c r="H935" i="3" a="1"/>
  <c r="H935" i="3" s="1"/>
  <c r="D927" i="3" a="1"/>
  <c r="D927" i="3" s="1"/>
  <c r="E924" i="3" a="1"/>
  <c r="E924" i="3" s="1"/>
  <c r="G921" i="3" a="1"/>
  <c r="G921" i="3" s="1"/>
  <c r="G918" i="3" a="1"/>
  <c r="G918" i="3" s="1"/>
  <c r="H915" i="3" a="1"/>
  <c r="H915" i="3" s="1"/>
  <c r="H912" i="3" a="1"/>
  <c r="H912" i="3" s="1"/>
  <c r="E910" i="3" a="1"/>
  <c r="E910" i="3" s="1"/>
  <c r="E907" i="3" a="1"/>
  <c r="E907" i="3" s="1"/>
  <c r="E904" i="3" a="1"/>
  <c r="E904" i="3" s="1"/>
  <c r="D901" i="3" a="1"/>
  <c r="D901" i="3" s="1"/>
  <c r="E895" i="3" a="1"/>
  <c r="E895" i="3" s="1"/>
  <c r="H889" i="3" a="1"/>
  <c r="H889" i="3" s="1"/>
  <c r="H886" i="3" a="1"/>
  <c r="H886" i="3" s="1"/>
  <c r="H883" i="3" a="1"/>
  <c r="H883" i="3" s="1"/>
  <c r="H878" i="3" a="1"/>
  <c r="H878" i="3" s="1"/>
  <c r="D874" i="3" a="1"/>
  <c r="D874" i="3" s="1"/>
  <c r="G871" i="3" a="1"/>
  <c r="G871" i="3" s="1"/>
  <c r="E869" i="3" a="1"/>
  <c r="E869" i="3" s="1"/>
  <c r="G915" i="3" a="1"/>
  <c r="G915" i="3" s="1"/>
  <c r="E909" i="3" a="1"/>
  <c r="E909" i="3" s="1"/>
  <c r="D904" i="3" a="1"/>
  <c r="D904" i="3" s="1"/>
  <c r="E899" i="3" a="1"/>
  <c r="E899" i="3" s="1"/>
  <c r="F894" i="3" a="1"/>
  <c r="F894" i="3" s="1"/>
  <c r="G885" i="3" a="1"/>
  <c r="G885" i="3" s="1"/>
  <c r="F881" i="3" a="1"/>
  <c r="F881" i="3" s="1"/>
  <c r="H865" i="3" a="1"/>
  <c r="H865" i="3" s="1"/>
  <c r="D863" i="3" a="1"/>
  <c r="D863" i="3" s="1"/>
  <c r="H860" i="3" a="1"/>
  <c r="H860" i="3" s="1"/>
  <c r="F858" i="3" a="1"/>
  <c r="F858" i="3" s="1"/>
  <c r="D856" i="3" a="1"/>
  <c r="D856" i="3" s="1"/>
  <c r="H853" i="3" a="1"/>
  <c r="H853" i="3" s="1"/>
  <c r="E846" i="3" a="1"/>
  <c r="E846" i="3" s="1"/>
  <c r="F843" i="3" a="1"/>
  <c r="F843" i="3" s="1"/>
  <c r="G838" i="3" a="1"/>
  <c r="G838" i="3" s="1"/>
  <c r="F833" i="3" a="1"/>
  <c r="F833" i="3" s="1"/>
  <c r="G830" i="3" a="1"/>
  <c r="G830" i="3" s="1"/>
  <c r="E828" i="3" a="1"/>
  <c r="E828" i="3" s="1"/>
  <c r="G825" i="3" a="1"/>
  <c r="G825" i="3" s="1"/>
  <c r="H822" i="3" a="1"/>
  <c r="H822" i="3" s="1"/>
  <c r="E820" i="3" a="1"/>
  <c r="E820" i="3" s="1"/>
  <c r="F815" i="3" a="1"/>
  <c r="F815" i="3" s="1"/>
  <c r="G812" i="3" a="1"/>
  <c r="G812" i="3" s="1"/>
  <c r="G804" i="3" a="1"/>
  <c r="G804" i="3" s="1"/>
  <c r="F799" i="3" a="1"/>
  <c r="F799" i="3" s="1"/>
  <c r="G796" i="3" a="1"/>
  <c r="G796" i="3" s="1"/>
  <c r="H793" i="3" a="1"/>
  <c r="H793" i="3" s="1"/>
  <c r="F791" i="3" a="1"/>
  <c r="F791" i="3" s="1"/>
  <c r="H788" i="3" a="1"/>
  <c r="H788" i="3" s="1"/>
  <c r="F784" i="3" a="1"/>
  <c r="F784" i="3" s="1"/>
  <c r="D782" i="3" a="1"/>
  <c r="D782" i="3" s="1"/>
  <c r="F780" i="3" a="1"/>
  <c r="F780" i="3" s="1"/>
  <c r="H778" i="3" a="1"/>
  <c r="H778" i="3" s="1"/>
  <c r="E777" i="3" a="1"/>
  <c r="E777" i="3" s="1"/>
  <c r="G775" i="3" a="1"/>
  <c r="G775" i="3" s="1"/>
  <c r="D774" i="3" a="1"/>
  <c r="D774" i="3" s="1"/>
  <c r="G768" i="3" a="1"/>
  <c r="G768" i="3" s="1"/>
  <c r="H766" i="3" a="1"/>
  <c r="H766" i="3" s="1"/>
  <c r="D765" i="3" a="1"/>
  <c r="D765" i="3" s="1"/>
  <c r="E763" i="3" a="1"/>
  <c r="E763" i="3" s="1"/>
  <c r="F761" i="3" a="1"/>
  <c r="F761" i="3" s="1"/>
  <c r="F759" i="3" a="1"/>
  <c r="F759" i="3" s="1"/>
  <c r="H755" i="3" a="1"/>
  <c r="H755" i="3" s="1"/>
  <c r="D754" i="3" a="1"/>
  <c r="D754" i="3" s="1"/>
  <c r="E748" i="3" a="1"/>
  <c r="E748" i="3" s="1"/>
  <c r="E746" i="3" a="1"/>
  <c r="E746" i="3" s="1"/>
  <c r="F925" i="3" a="1"/>
  <c r="F925" i="3" s="1"/>
  <c r="H914" i="3" a="1"/>
  <c r="H914" i="3" s="1"/>
  <c r="D909" i="3" a="1"/>
  <c r="D909" i="3" s="1"/>
  <c r="H903" i="3" a="1"/>
  <c r="H903" i="3" s="1"/>
  <c r="D899" i="3" a="1"/>
  <c r="D899" i="3" s="1"/>
  <c r="E894" i="3" a="1"/>
  <c r="E894" i="3" s="1"/>
  <c r="D890" i="3" a="1"/>
  <c r="D890" i="3" s="1"/>
  <c r="F885" i="3" a="1"/>
  <c r="F885" i="3" s="1"/>
  <c r="E881" i="3" a="1"/>
  <c r="E881" i="3" s="1"/>
  <c r="H877" i="3" a="1"/>
  <c r="H877" i="3" s="1"/>
  <c r="E874" i="3" a="1"/>
  <c r="E874" i="3" s="1"/>
  <c r="H870" i="3" a="1"/>
  <c r="H870" i="3" s="1"/>
  <c r="E868" i="3" a="1"/>
  <c r="E868" i="3" s="1"/>
  <c r="H862" i="3" a="1"/>
  <c r="H862" i="3" s="1"/>
  <c r="G860" i="3" a="1"/>
  <c r="G860" i="3" s="1"/>
  <c r="H855" i="3" a="1"/>
  <c r="H855" i="3" s="1"/>
  <c r="G853" i="3" a="1"/>
  <c r="G853" i="3" s="1"/>
  <c r="D851" i="3" a="1"/>
  <c r="D851" i="3" s="1"/>
  <c r="G848" i="3" a="1"/>
  <c r="G848" i="3" s="1"/>
  <c r="D846" i="3" a="1"/>
  <c r="D846" i="3" s="1"/>
  <c r="D841" i="3" a="1"/>
  <c r="D841" i="3" s="1"/>
  <c r="F838" i="3" a="1"/>
  <c r="F838" i="3" s="1"/>
  <c r="H835" i="3" a="1"/>
  <c r="H835" i="3" s="1"/>
  <c r="E833" i="3" a="1"/>
  <c r="E833" i="3" s="1"/>
  <c r="D828" i="3" a="1"/>
  <c r="D828" i="3" s="1"/>
  <c r="F825" i="3" a="1"/>
  <c r="F825" i="3" s="1"/>
  <c r="D820" i="3" a="1"/>
  <c r="D820" i="3" s="1"/>
  <c r="G817" i="3" a="1"/>
  <c r="G817" i="3" s="1"/>
  <c r="E815" i="3" a="1"/>
  <c r="E815" i="3" s="1"/>
  <c r="F812" i="3" a="1"/>
  <c r="F812" i="3" s="1"/>
  <c r="H809" i="3" a="1"/>
  <c r="H809" i="3" s="1"/>
  <c r="D807" i="3" a="1"/>
  <c r="D807" i="3" s="1"/>
  <c r="E802" i="3" a="1"/>
  <c r="E802" i="3" s="1"/>
  <c r="E799" i="3" a="1"/>
  <c r="E799" i="3" s="1"/>
  <c r="F796" i="3" a="1"/>
  <c r="F796" i="3" s="1"/>
  <c r="G793" i="3" a="1"/>
  <c r="G793" i="3" s="1"/>
  <c r="E791" i="3" a="1"/>
  <c r="E791" i="3" s="1"/>
  <c r="G788" i="3" a="1"/>
  <c r="G788" i="3" s="1"/>
  <c r="E786" i="3" a="1"/>
  <c r="E786" i="3" s="1"/>
  <c r="E784" i="3" a="1"/>
  <c r="E784" i="3" s="1"/>
  <c r="E772" i="3" a="1"/>
  <c r="E772" i="3" s="1"/>
  <c r="F770" i="3" a="1"/>
  <c r="F770" i="3" s="1"/>
  <c r="E761" i="3" a="1"/>
  <c r="E761" i="3" s="1"/>
  <c r="G757" i="3" a="1"/>
  <c r="G757" i="3" s="1"/>
  <c r="E752" i="3" a="1"/>
  <c r="E752" i="3" s="1"/>
  <c r="E750" i="3" a="1"/>
  <c r="E750" i="3" s="1"/>
  <c r="D748" i="3" a="1"/>
  <c r="D748" i="3" s="1"/>
  <c r="D746" i="3" a="1"/>
  <c r="D746" i="3" s="1"/>
  <c r="G914" i="3" a="1"/>
  <c r="G914" i="3" s="1"/>
  <c r="H908" i="3" a="1"/>
  <c r="H908" i="3" s="1"/>
  <c r="E903" i="3" a="1"/>
  <c r="E903" i="3" s="1"/>
  <c r="F898" i="3" a="1"/>
  <c r="F898" i="3" s="1"/>
  <c r="D894" i="3" a="1"/>
  <c r="D894" i="3" s="1"/>
  <c r="G889" i="3" a="1"/>
  <c r="G889" i="3" s="1"/>
  <c r="D881" i="3" a="1"/>
  <c r="D881" i="3" s="1"/>
  <c r="G877" i="3" a="1"/>
  <c r="G877" i="3" s="1"/>
  <c r="D868" i="3" a="1"/>
  <c r="D868" i="3" s="1"/>
  <c r="G865" i="3" a="1"/>
  <c r="G865" i="3" s="1"/>
  <c r="F860" i="3" a="1"/>
  <c r="F860" i="3" s="1"/>
  <c r="E858" i="3" a="1"/>
  <c r="E858" i="3" s="1"/>
  <c r="H850" i="3" a="1"/>
  <c r="H850" i="3" s="1"/>
  <c r="F848" i="3" a="1"/>
  <c r="F848" i="3" s="1"/>
  <c r="H845" i="3" a="1"/>
  <c r="H845" i="3" s="1"/>
  <c r="E843" i="3" a="1"/>
  <c r="E843" i="3" s="1"/>
  <c r="H840" i="3" a="1"/>
  <c r="H840" i="3" s="1"/>
  <c r="G835" i="3" a="1"/>
  <c r="G835" i="3" s="1"/>
  <c r="D833" i="3" a="1"/>
  <c r="D833" i="3" s="1"/>
  <c r="F830" i="3" a="1"/>
  <c r="F830" i="3" s="1"/>
  <c r="E825" i="3" a="1"/>
  <c r="E825" i="3" s="1"/>
  <c r="G822" i="3" a="1"/>
  <c r="G822" i="3" s="1"/>
  <c r="F817" i="3" a="1"/>
  <c r="F817" i="3" s="1"/>
  <c r="G809" i="3" a="1"/>
  <c r="G809" i="3" s="1"/>
  <c r="H806" i="3" a="1"/>
  <c r="H806" i="3" s="1"/>
  <c r="F804" i="3" a="1"/>
  <c r="F804" i="3" s="1"/>
  <c r="D802" i="3" a="1"/>
  <c r="D802" i="3" s="1"/>
  <c r="D799" i="3" a="1"/>
  <c r="D799" i="3" s="1"/>
  <c r="E796" i="3" a="1"/>
  <c r="E796" i="3" s="1"/>
  <c r="D786" i="3" a="1"/>
  <c r="D786" i="3" s="1"/>
  <c r="D784" i="3" a="1"/>
  <c r="D784" i="3" s="1"/>
  <c r="H781" i="3" a="1"/>
  <c r="H781" i="3" s="1"/>
  <c r="E780" i="3" a="1"/>
  <c r="E780" i="3" s="1"/>
  <c r="G778" i="3" a="1"/>
  <c r="G778" i="3" s="1"/>
  <c r="D777" i="3" a="1"/>
  <c r="D777" i="3" s="1"/>
  <c r="F775" i="3" a="1"/>
  <c r="F775" i="3" s="1"/>
  <c r="H773" i="3" a="1"/>
  <c r="H773" i="3" s="1"/>
  <c r="D772" i="3" a="1"/>
  <c r="D772" i="3" s="1"/>
  <c r="F768" i="3" a="1"/>
  <c r="F768" i="3" s="1"/>
  <c r="G766" i="3" a="1"/>
  <c r="G766" i="3" s="1"/>
  <c r="H764" i="3" a="1"/>
  <c r="H764" i="3" s="1"/>
  <c r="D763" i="3" a="1"/>
  <c r="D763" i="3" s="1"/>
  <c r="E759" i="3" a="1"/>
  <c r="E759" i="3" s="1"/>
  <c r="G755" i="3" a="1"/>
  <c r="G755" i="3" s="1"/>
  <c r="H753" i="3" a="1"/>
  <c r="H753" i="3" s="1"/>
  <c r="D750" i="3" a="1"/>
  <c r="D750" i="3" s="1"/>
  <c r="H745" i="3" a="1"/>
  <c r="H745" i="3" s="1"/>
  <c r="F741" i="3" a="1"/>
  <c r="F741" i="3" s="1"/>
  <c r="H738" i="3" a="1"/>
  <c r="H738" i="3" s="1"/>
  <c r="G736" i="3" a="1"/>
  <c r="G736" i="3" s="1"/>
  <c r="E734" i="3" a="1"/>
  <c r="E734" i="3" s="1"/>
  <c r="D732" i="3" a="1"/>
  <c r="D732" i="3" s="1"/>
  <c r="F729" i="3" a="1"/>
  <c r="F729" i="3" s="1"/>
  <c r="H726" i="3" a="1"/>
  <c r="H726" i="3" s="1"/>
  <c r="E724" i="3" a="1"/>
  <c r="E724" i="3" s="1"/>
  <c r="G721" i="3" a="1"/>
  <c r="G721" i="3" s="1"/>
  <c r="H718" i="3" a="1"/>
  <c r="H718" i="3" s="1"/>
  <c r="F713" i="3" a="1"/>
  <c r="F713" i="3" s="1"/>
  <c r="H710" i="3" a="1"/>
  <c r="H710" i="3" s="1"/>
  <c r="D708" i="3" a="1"/>
  <c r="D708" i="3" s="1"/>
  <c r="F702" i="3" a="1"/>
  <c r="F702" i="3" s="1"/>
  <c r="F699" i="3" a="1"/>
  <c r="F699" i="3" s="1"/>
  <c r="G922" i="3" a="1"/>
  <c r="G922" i="3" s="1"/>
  <c r="F914" i="3" a="1"/>
  <c r="F914" i="3" s="1"/>
  <c r="G908" i="3" a="1"/>
  <c r="G908" i="3" s="1"/>
  <c r="D903" i="3" a="1"/>
  <c r="D903" i="3" s="1"/>
  <c r="E898" i="3" a="1"/>
  <c r="E898" i="3" s="1"/>
  <c r="H893" i="3" a="1"/>
  <c r="H893" i="3" s="1"/>
  <c r="F889" i="3" a="1"/>
  <c r="F889" i="3" s="1"/>
  <c r="E885" i="3" a="1"/>
  <c r="E885" i="3" s="1"/>
  <c r="F877" i="3" a="1"/>
  <c r="F877" i="3" s="1"/>
  <c r="H873" i="3" a="1"/>
  <c r="H873" i="3" s="1"/>
  <c r="G870" i="3" a="1"/>
  <c r="G870" i="3" s="1"/>
  <c r="H867" i="3" a="1"/>
  <c r="H867" i="3" s="1"/>
  <c r="F865" i="3" a="1"/>
  <c r="F865" i="3" s="1"/>
  <c r="G862" i="3" a="1"/>
  <c r="G862" i="3" s="1"/>
  <c r="D858" i="3" a="1"/>
  <c r="D858" i="3" s="1"/>
  <c r="G855" i="3" a="1"/>
  <c r="G855" i="3" s="1"/>
  <c r="F853" i="3" a="1"/>
  <c r="F853" i="3" s="1"/>
  <c r="G845" i="3" a="1"/>
  <c r="G845" i="3" s="1"/>
  <c r="D843" i="3" a="1"/>
  <c r="D843" i="3" s="1"/>
  <c r="E838" i="3" a="1"/>
  <c r="E838" i="3" s="1"/>
  <c r="H832" i="3" a="1"/>
  <c r="H832" i="3" s="1"/>
  <c r="E830" i="3" a="1"/>
  <c r="E830" i="3" s="1"/>
  <c r="H827" i="3" a="1"/>
  <c r="H827" i="3" s="1"/>
  <c r="F822" i="3" a="1"/>
  <c r="F822" i="3" s="1"/>
  <c r="H819" i="3" a="1"/>
  <c r="H819" i="3" s="1"/>
  <c r="D815" i="3" a="1"/>
  <c r="D815" i="3" s="1"/>
  <c r="E812" i="3" a="1"/>
  <c r="E812" i="3" s="1"/>
  <c r="F809" i="3" a="1"/>
  <c r="F809" i="3" s="1"/>
  <c r="E804" i="3" a="1"/>
  <c r="E804" i="3" s="1"/>
  <c r="H801" i="3" a="1"/>
  <c r="H801" i="3" s="1"/>
  <c r="H798" i="3" a="1"/>
  <c r="H798" i="3" s="1"/>
  <c r="D796" i="3" a="1"/>
  <c r="D796" i="3" s="1"/>
  <c r="F793" i="3" a="1"/>
  <c r="F793" i="3" s="1"/>
  <c r="D791" i="3" a="1"/>
  <c r="D791" i="3" s="1"/>
  <c r="F788" i="3" a="1"/>
  <c r="F788" i="3" s="1"/>
  <c r="H783" i="3" a="1"/>
  <c r="H783" i="3" s="1"/>
  <c r="E770" i="3" a="1"/>
  <c r="E770" i="3" s="1"/>
  <c r="H762" i="3" a="1"/>
  <c r="H762" i="3" s="1"/>
  <c r="D761" i="3" a="1"/>
  <c r="D761" i="3" s="1"/>
  <c r="F757" i="3" a="1"/>
  <c r="F757" i="3" s="1"/>
  <c r="D752" i="3" a="1"/>
  <c r="D752" i="3" s="1"/>
  <c r="H747" i="3" a="1"/>
  <c r="H747" i="3" s="1"/>
  <c r="G745" i="3" a="1"/>
  <c r="G745" i="3" s="1"/>
  <c r="F743" i="3" a="1"/>
  <c r="F743" i="3" s="1"/>
  <c r="E741" i="3" a="1"/>
  <c r="E741" i="3" s="1"/>
  <c r="D734" i="3" a="1"/>
  <c r="D734" i="3" s="1"/>
  <c r="H731" i="3" a="1"/>
  <c r="H731" i="3" s="1"/>
  <c r="E729" i="3" a="1"/>
  <c r="E729" i="3" s="1"/>
  <c r="G726" i="3" a="1"/>
  <c r="G726" i="3" s="1"/>
  <c r="F921" i="3" a="1"/>
  <c r="F921" i="3" s="1"/>
  <c r="D914" i="3" a="1"/>
  <c r="D914" i="3" s="1"/>
  <c r="E908" i="3" a="1"/>
  <c r="E908" i="3" s="1"/>
  <c r="H902" i="3" a="1"/>
  <c r="H902" i="3" s="1"/>
  <c r="D898" i="3" a="1"/>
  <c r="D898" i="3" s="1"/>
  <c r="G893" i="3" a="1"/>
  <c r="G893" i="3" s="1"/>
  <c r="H888" i="3" a="1"/>
  <c r="H888" i="3" s="1"/>
  <c r="D885" i="3" a="1"/>
  <c r="D885" i="3" s="1"/>
  <c r="H880" i="3" a="1"/>
  <c r="H880" i="3" s="1"/>
  <c r="E877" i="3" a="1"/>
  <c r="E877" i="3" s="1"/>
  <c r="G873" i="3" a="1"/>
  <c r="G873" i="3" s="1"/>
  <c r="F870" i="3" a="1"/>
  <c r="F870" i="3" s="1"/>
  <c r="G867" i="3" a="1"/>
  <c r="G867" i="3" s="1"/>
  <c r="E865" i="3" a="1"/>
  <c r="E865" i="3" s="1"/>
  <c r="F862" i="3" a="1"/>
  <c r="F862" i="3" s="1"/>
  <c r="E860" i="3" a="1"/>
  <c r="E860" i="3" s="1"/>
  <c r="E853" i="3" a="1"/>
  <c r="E853" i="3" s="1"/>
  <c r="G850" i="3" a="1"/>
  <c r="G850" i="3" s="1"/>
  <c r="E848" i="3" a="1"/>
  <c r="E848" i="3" s="1"/>
  <c r="G840" i="3" a="1"/>
  <c r="G840" i="3" s="1"/>
  <c r="D838" i="3" a="1"/>
  <c r="D838" i="3" s="1"/>
  <c r="F835" i="3" a="1"/>
  <c r="F835" i="3" s="1"/>
  <c r="G827" i="3" a="1"/>
  <c r="G827" i="3" s="1"/>
  <c r="D825" i="3" a="1"/>
  <c r="D825" i="3" s="1"/>
  <c r="E822" i="3" a="1"/>
  <c r="E822" i="3" s="1"/>
  <c r="G819" i="3" a="1"/>
  <c r="G819" i="3" s="1"/>
  <c r="E817" i="3" a="1"/>
  <c r="E817" i="3" s="1"/>
  <c r="H814" i="3" a="1"/>
  <c r="H814" i="3" s="1"/>
  <c r="D812" i="3" a="1"/>
  <c r="D812" i="3" s="1"/>
  <c r="E809" i="3" a="1"/>
  <c r="E809" i="3" s="1"/>
  <c r="G806" i="3" a="1"/>
  <c r="G806" i="3" s="1"/>
  <c r="D804" i="3" a="1"/>
  <c r="D804" i="3" s="1"/>
  <c r="G801" i="3" a="1"/>
  <c r="G801" i="3" s="1"/>
  <c r="G798" i="3" a="1"/>
  <c r="G798" i="3" s="1"/>
  <c r="H795" i="3" a="1"/>
  <c r="H795" i="3" s="1"/>
  <c r="E793" i="3" a="1"/>
  <c r="E793" i="3" s="1"/>
  <c r="H790" i="3" a="1"/>
  <c r="H790" i="3" s="1"/>
  <c r="E788" i="3" a="1"/>
  <c r="E788" i="3" s="1"/>
  <c r="H785" i="3" a="1"/>
  <c r="H785" i="3" s="1"/>
  <c r="G783" i="3" a="1"/>
  <c r="G783" i="3" s="1"/>
  <c r="G781" i="3" a="1"/>
  <c r="G781" i="3" s="1"/>
  <c r="D780" i="3" a="1"/>
  <c r="D780" i="3" s="1"/>
  <c r="F778" i="3" a="1"/>
  <c r="F778" i="3" s="1"/>
  <c r="H776" i="3" a="1"/>
  <c r="H776" i="3" s="1"/>
  <c r="E775" i="3" a="1"/>
  <c r="E775" i="3" s="1"/>
  <c r="G773" i="3" a="1"/>
  <c r="G773" i="3" s="1"/>
  <c r="H771" i="3" a="1"/>
  <c r="H771" i="3" s="1"/>
  <c r="D770" i="3" a="1"/>
  <c r="D770" i="3" s="1"/>
  <c r="E768" i="3" a="1"/>
  <c r="E768" i="3" s="1"/>
  <c r="F766" i="3" a="1"/>
  <c r="F766" i="3" s="1"/>
  <c r="G764" i="3" a="1"/>
  <c r="G764" i="3" s="1"/>
  <c r="H760" i="3" a="1"/>
  <c r="H760" i="3" s="1"/>
  <c r="D759" i="3" a="1"/>
  <c r="D759" i="3" s="1"/>
  <c r="G920" i="3" a="1"/>
  <c r="G920" i="3" s="1"/>
  <c r="E913" i="3" a="1"/>
  <c r="E913" i="3" s="1"/>
  <c r="G907" i="3" a="1"/>
  <c r="G907" i="3" s="1"/>
  <c r="G902" i="3" a="1"/>
  <c r="G902" i="3" s="1"/>
  <c r="H897" i="3" a="1"/>
  <c r="H897" i="3" s="1"/>
  <c r="F893" i="3" a="1"/>
  <c r="F893" i="3" s="1"/>
  <c r="G888" i="3" a="1"/>
  <c r="G888" i="3" s="1"/>
  <c r="E884" i="3" a="1"/>
  <c r="E884" i="3" s="1"/>
  <c r="F880" i="3" a="1"/>
  <c r="F880" i="3" s="1"/>
  <c r="D877" i="3" a="1"/>
  <c r="D877" i="3" s="1"/>
  <c r="F873" i="3" a="1"/>
  <c r="F873" i="3" s="1"/>
  <c r="D865" i="3" a="1"/>
  <c r="D865" i="3" s="1"/>
  <c r="E862" i="3" a="1"/>
  <c r="E862" i="3" s="1"/>
  <c r="D860" i="3" a="1"/>
  <c r="D860" i="3" s="1"/>
  <c r="H857" i="3" a="1"/>
  <c r="H857" i="3" s="1"/>
  <c r="F855" i="3" a="1"/>
  <c r="F855" i="3" s="1"/>
  <c r="D853" i="3" a="1"/>
  <c r="D853" i="3" s="1"/>
  <c r="F850" i="3" a="1"/>
  <c r="F850" i="3" s="1"/>
  <c r="D848" i="3" a="1"/>
  <c r="D848" i="3" s="1"/>
  <c r="F845" i="3" a="1"/>
  <c r="F845" i="3" s="1"/>
  <c r="H842" i="3" a="1"/>
  <c r="H842" i="3" s="1"/>
  <c r="F840" i="3" a="1"/>
  <c r="F840" i="3" s="1"/>
  <c r="E835" i="3" a="1"/>
  <c r="E835" i="3" s="1"/>
  <c r="G832" i="3" a="1"/>
  <c r="G832" i="3" s="1"/>
  <c r="D830" i="3" a="1"/>
  <c r="D830" i="3" s="1"/>
  <c r="F827" i="3" a="1"/>
  <c r="F827" i="3" s="1"/>
  <c r="H824" i="3" a="1"/>
  <c r="H824" i="3" s="1"/>
  <c r="D822" i="3" a="1"/>
  <c r="D822" i="3" s="1"/>
  <c r="F819" i="3" a="1"/>
  <c r="F819" i="3" s="1"/>
  <c r="D817" i="3" a="1"/>
  <c r="D817" i="3" s="1"/>
  <c r="G814" i="3" a="1"/>
  <c r="G814" i="3" s="1"/>
  <c r="H811" i="3" a="1"/>
  <c r="H811" i="3" s="1"/>
  <c r="D809" i="3" a="1"/>
  <c r="D809" i="3" s="1"/>
  <c r="F806" i="3" a="1"/>
  <c r="F806" i="3" s="1"/>
  <c r="F801" i="3" a="1"/>
  <c r="F801" i="3" s="1"/>
  <c r="F798" i="3" a="1"/>
  <c r="F798" i="3" s="1"/>
  <c r="G795" i="3" a="1"/>
  <c r="G795" i="3" s="1"/>
  <c r="D793" i="3" a="1"/>
  <c r="D793" i="3" s="1"/>
  <c r="G790" i="3" a="1"/>
  <c r="G790" i="3" s="1"/>
  <c r="D788" i="3" a="1"/>
  <c r="D788" i="3" s="1"/>
  <c r="F783" i="3" a="1"/>
  <c r="F783" i="3" s="1"/>
  <c r="F764" i="3" a="1"/>
  <c r="F764" i="3" s="1"/>
  <c r="G762" i="3" a="1"/>
  <c r="G762" i="3" s="1"/>
  <c r="H751" i="3" a="1"/>
  <c r="H751" i="3" s="1"/>
  <c r="G749" i="3" a="1"/>
  <c r="G749" i="3" s="1"/>
  <c r="G747" i="3" a="1"/>
  <c r="G747" i="3" s="1"/>
  <c r="F745" i="3" a="1"/>
  <c r="F745" i="3" s="1"/>
  <c r="H740" i="3" a="1"/>
  <c r="H740" i="3" s="1"/>
  <c r="E736" i="3" a="1"/>
  <c r="E736" i="3" s="1"/>
  <c r="F920" i="3" a="1"/>
  <c r="F920" i="3" s="1"/>
  <c r="D913" i="3" a="1"/>
  <c r="D913" i="3" s="1"/>
  <c r="F907" i="3" a="1"/>
  <c r="F907" i="3" s="1"/>
  <c r="F902" i="3" a="1"/>
  <c r="F902" i="3" s="1"/>
  <c r="E897" i="3" a="1"/>
  <c r="E897" i="3" s="1"/>
  <c r="G892" i="3" a="1"/>
  <c r="G892" i="3" s="1"/>
  <c r="F888" i="3" a="1"/>
  <c r="F888" i="3" s="1"/>
  <c r="D884" i="3" a="1"/>
  <c r="D884" i="3" s="1"/>
  <c r="E880" i="3" a="1"/>
  <c r="E880" i="3" s="1"/>
  <c r="F876" i="3" a="1"/>
  <c r="F876" i="3" s="1"/>
  <c r="E870" i="3" a="1"/>
  <c r="E870" i="3" s="1"/>
  <c r="F867" i="3" a="1"/>
  <c r="F867" i="3" s="1"/>
  <c r="H864" i="3" a="1"/>
  <c r="H864" i="3" s="1"/>
  <c r="G857" i="3" a="1"/>
  <c r="G857" i="3" s="1"/>
  <c r="E855" i="3" a="1"/>
  <c r="E855" i="3" s="1"/>
  <c r="E850" i="3" a="1"/>
  <c r="E850" i="3" s="1"/>
  <c r="H847" i="3" a="1"/>
  <c r="H847" i="3" s="1"/>
  <c r="E845" i="3" a="1"/>
  <c r="E845" i="3" s="1"/>
  <c r="G842" i="3" a="1"/>
  <c r="G842" i="3" s="1"/>
  <c r="E840" i="3" a="1"/>
  <c r="E840" i="3" s="1"/>
  <c r="H837" i="3" a="1"/>
  <c r="H837" i="3" s="1"/>
  <c r="D835" i="3" a="1"/>
  <c r="D835" i="3" s="1"/>
  <c r="F832" i="3" a="1"/>
  <c r="F832" i="3" s="1"/>
  <c r="H829" i="3" a="1"/>
  <c r="H829" i="3" s="1"/>
  <c r="E827" i="3" a="1"/>
  <c r="E827" i="3" s="1"/>
  <c r="G824" i="3" a="1"/>
  <c r="G824" i="3" s="1"/>
  <c r="H821" i="3" a="1"/>
  <c r="H821" i="3" s="1"/>
  <c r="E819" i="3" a="1"/>
  <c r="E819" i="3" s="1"/>
  <c r="H816" i="3" a="1"/>
  <c r="H816" i="3" s="1"/>
  <c r="F814" i="3" a="1"/>
  <c r="F814" i="3" s="1"/>
  <c r="G811" i="3" a="1"/>
  <c r="G811" i="3" s="1"/>
  <c r="H808" i="3" a="1"/>
  <c r="H808" i="3" s="1"/>
  <c r="H803" i="3" a="1"/>
  <c r="H803" i="3" s="1"/>
  <c r="E801" i="3" a="1"/>
  <c r="E801" i="3" s="1"/>
  <c r="E798" i="3" a="1"/>
  <c r="E798" i="3" s="1"/>
  <c r="F795" i="3" a="1"/>
  <c r="F795" i="3" s="1"/>
  <c r="H792" i="3" a="1"/>
  <c r="H792" i="3" s="1"/>
  <c r="F790" i="3" a="1"/>
  <c r="F790" i="3" s="1"/>
  <c r="G785" i="3" a="1"/>
  <c r="G785" i="3" s="1"/>
  <c r="E783" i="3" a="1"/>
  <c r="E783" i="3" s="1"/>
  <c r="F781" i="3" a="1"/>
  <c r="F781" i="3" s="1"/>
  <c r="H779" i="3" a="1"/>
  <c r="H779" i="3" s="1"/>
  <c r="E778" i="3" a="1"/>
  <c r="E778" i="3" s="1"/>
  <c r="G776" i="3" a="1"/>
  <c r="G776" i="3" s="1"/>
  <c r="D775" i="3" a="1"/>
  <c r="D775" i="3" s="1"/>
  <c r="F773" i="3" a="1"/>
  <c r="F773" i="3" s="1"/>
  <c r="G771" i="3" a="1"/>
  <c r="G771" i="3" s="1"/>
  <c r="H769" i="3" a="1"/>
  <c r="H769" i="3" s="1"/>
  <c r="D768" i="3" a="1"/>
  <c r="D768" i="3" s="1"/>
  <c r="E766" i="3" a="1"/>
  <c r="E766" i="3" s="1"/>
  <c r="H919" i="3" a="1"/>
  <c r="H919" i="3" s="1"/>
  <c r="G912" i="3" a="1"/>
  <c r="G912" i="3" s="1"/>
  <c r="D907" i="3" a="1"/>
  <c r="D907" i="3" s="1"/>
  <c r="E902" i="3" a="1"/>
  <c r="E902" i="3" s="1"/>
  <c r="D897" i="3" a="1"/>
  <c r="D897" i="3" s="1"/>
  <c r="F892" i="3" a="1"/>
  <c r="F892" i="3" s="1"/>
  <c r="E888" i="3" a="1"/>
  <c r="E888" i="3" s="1"/>
  <c r="G883" i="3" a="1"/>
  <c r="G883" i="3" s="1"/>
  <c r="D880" i="3" a="1"/>
  <c r="D880" i="3" s="1"/>
  <c r="E876" i="3" a="1"/>
  <c r="E876" i="3" s="1"/>
  <c r="D873" i="3" a="1"/>
  <c r="D873" i="3" s="1"/>
  <c r="E867" i="3" a="1"/>
  <c r="E867" i="3" s="1"/>
  <c r="G864" i="3" a="1"/>
  <c r="G864" i="3" s="1"/>
  <c r="D862" i="3" a="1"/>
  <c r="D862" i="3" s="1"/>
  <c r="H859" i="3" a="1"/>
  <c r="H859" i="3" s="1"/>
  <c r="H852" i="3" a="1"/>
  <c r="H852" i="3" s="1"/>
  <c r="D850" i="3" a="1"/>
  <c r="D850" i="3" s="1"/>
  <c r="G847" i="3" a="1"/>
  <c r="G847" i="3" s="1"/>
  <c r="D845" i="3" a="1"/>
  <c r="D845" i="3" s="1"/>
  <c r="F842" i="3" a="1"/>
  <c r="F842" i="3" s="1"/>
  <c r="G837" i="3" a="1"/>
  <c r="G837" i="3" s="1"/>
  <c r="H834" i="3" a="1"/>
  <c r="H834" i="3" s="1"/>
  <c r="E832" i="3" a="1"/>
  <c r="E832" i="3" s="1"/>
  <c r="G829" i="3" a="1"/>
  <c r="G829" i="3" s="1"/>
  <c r="D827" i="3" a="1"/>
  <c r="D827" i="3" s="1"/>
  <c r="F824" i="3" a="1"/>
  <c r="F824" i="3" s="1"/>
  <c r="G821" i="3" a="1"/>
  <c r="G821" i="3" s="1"/>
  <c r="E814" i="3" a="1"/>
  <c r="E814" i="3" s="1"/>
  <c r="F811" i="3" a="1"/>
  <c r="F811" i="3" s="1"/>
  <c r="G808" i="3" a="1"/>
  <c r="G808" i="3" s="1"/>
  <c r="E806" i="3" a="1"/>
  <c r="E806" i="3" s="1"/>
  <c r="G803" i="3" a="1"/>
  <c r="G803" i="3" s="1"/>
  <c r="D801" i="3" a="1"/>
  <c r="D801" i="3" s="1"/>
  <c r="D798" i="3" a="1"/>
  <c r="D798" i="3" s="1"/>
  <c r="E790" i="3" a="1"/>
  <c r="E790" i="3" s="1"/>
  <c r="H787" i="3" a="1"/>
  <c r="H787" i="3" s="1"/>
  <c r="D783" i="3" a="1"/>
  <c r="D783" i="3" s="1"/>
  <c r="D766" i="3" a="1"/>
  <c r="D766" i="3" s="1"/>
  <c r="E764" i="3" a="1"/>
  <c r="E764" i="3" s="1"/>
  <c r="F762" i="3" a="1"/>
  <c r="F762" i="3" s="1"/>
  <c r="F760" i="3" a="1"/>
  <c r="F760" i="3" s="1"/>
  <c r="E753" i="3" a="1"/>
  <c r="E753" i="3" s="1"/>
  <c r="F749" i="3" a="1"/>
  <c r="F749" i="3" s="1"/>
  <c r="E747" i="3" a="1"/>
  <c r="E747" i="3" s="1"/>
  <c r="F740" i="3" a="1"/>
  <c r="F740" i="3" s="1"/>
  <c r="H735" i="3" a="1"/>
  <c r="H735" i="3" s="1"/>
  <c r="D731" i="3" a="1"/>
  <c r="D731" i="3" s="1"/>
  <c r="F723" i="3" a="1"/>
  <c r="F723" i="3" s="1"/>
  <c r="G720" i="3" a="1"/>
  <c r="G720" i="3" s="1"/>
  <c r="F715" i="3" a="1"/>
  <c r="F715" i="3" s="1"/>
  <c r="G712" i="3" a="1"/>
  <c r="G712" i="3" s="1"/>
  <c r="D919" i="3" a="1"/>
  <c r="D919" i="3" s="1"/>
  <c r="H911" i="3" a="1"/>
  <c r="H911" i="3" s="1"/>
  <c r="H906" i="3" a="1"/>
  <c r="H906" i="3" s="1"/>
  <c r="F901" i="3" a="1"/>
  <c r="F901" i="3" s="1"/>
  <c r="H896" i="3" a="1"/>
  <c r="H896" i="3" s="1"/>
  <c r="E892" i="3" a="1"/>
  <c r="E892" i="3" s="1"/>
  <c r="D888" i="3" a="1"/>
  <c r="D888" i="3" s="1"/>
  <c r="F883" i="3" a="1"/>
  <c r="F883" i="3" s="1"/>
  <c r="H879" i="3" a="1"/>
  <c r="H879" i="3" s="1"/>
  <c r="D876" i="3" a="1"/>
  <c r="D876" i="3" s="1"/>
  <c r="H872" i="3" a="1"/>
  <c r="H872" i="3" s="1"/>
  <c r="G869" i="3" a="1"/>
  <c r="G869" i="3" s="1"/>
  <c r="F864" i="3" a="1"/>
  <c r="F864" i="3" s="1"/>
  <c r="H861" i="3" a="1"/>
  <c r="H861" i="3" s="1"/>
  <c r="G859" i="3" a="1"/>
  <c r="G859" i="3" s="1"/>
  <c r="F857" i="3" a="1"/>
  <c r="F857" i="3" s="1"/>
  <c r="D855" i="3" a="1"/>
  <c r="D855" i="3" s="1"/>
  <c r="G852" i="3" a="1"/>
  <c r="G852" i="3" s="1"/>
  <c r="H844" i="3" a="1"/>
  <c r="H844" i="3" s="1"/>
  <c r="D840" i="3" a="1"/>
  <c r="D840" i="3" s="1"/>
  <c r="F837" i="3" a="1"/>
  <c r="F837" i="3" s="1"/>
  <c r="G834" i="3" a="1"/>
  <c r="G834" i="3" s="1"/>
  <c r="D832" i="3" a="1"/>
  <c r="D832" i="3" s="1"/>
  <c r="E824" i="3" a="1"/>
  <c r="E824" i="3" s="1"/>
  <c r="D819" i="3" a="1"/>
  <c r="D819" i="3" s="1"/>
  <c r="G816" i="3" a="1"/>
  <c r="G816" i="3" s="1"/>
  <c r="D814" i="3" a="1"/>
  <c r="D814" i="3" s="1"/>
  <c r="E811" i="3" a="1"/>
  <c r="E811" i="3" s="1"/>
  <c r="F808" i="3" a="1"/>
  <c r="F808" i="3" s="1"/>
  <c r="D806" i="3" a="1"/>
  <c r="D806" i="3" s="1"/>
  <c r="F803" i="3" a="1"/>
  <c r="F803" i="3" s="1"/>
  <c r="H800" i="3" a="1"/>
  <c r="H800" i="3" s="1"/>
  <c r="H797" i="3" a="1"/>
  <c r="H797" i="3" s="1"/>
  <c r="E795" i="3" a="1"/>
  <c r="E795" i="3" s="1"/>
  <c r="G792" i="3" a="1"/>
  <c r="G792" i="3" s="1"/>
  <c r="D790" i="3" a="1"/>
  <c r="D790" i="3" s="1"/>
  <c r="G787" i="3" a="1"/>
  <c r="G787" i="3" s="1"/>
  <c r="F785" i="3" a="1"/>
  <c r="F785" i="3" s="1"/>
  <c r="H782" i="3" a="1"/>
  <c r="H782" i="3" s="1"/>
  <c r="E781" i="3" a="1"/>
  <c r="E781" i="3" s="1"/>
  <c r="G779" i="3" a="1"/>
  <c r="G779" i="3" s="1"/>
  <c r="D778" i="3" a="1"/>
  <c r="D778" i="3" s="1"/>
  <c r="F776" i="3" a="1"/>
  <c r="F776" i="3" s="1"/>
  <c r="H774" i="3" a="1"/>
  <c r="H774" i="3" s="1"/>
  <c r="E773" i="3" a="1"/>
  <c r="E773" i="3" s="1"/>
  <c r="F771" i="3" a="1"/>
  <c r="F771" i="3" s="1"/>
  <c r="G769" i="3" a="1"/>
  <c r="G769" i="3" s="1"/>
  <c r="H767" i="3" a="1"/>
  <c r="H767" i="3" s="1"/>
  <c r="D764" i="3" a="1"/>
  <c r="D764" i="3" s="1"/>
  <c r="G758" i="3" a="1"/>
  <c r="G758" i="3" s="1"/>
  <c r="H756" i="3" a="1"/>
  <c r="H756" i="3" s="1"/>
  <c r="D755" i="3" a="1"/>
  <c r="D755" i="3" s="1"/>
  <c r="H918" i="3" a="1"/>
  <c r="H918" i="3" s="1"/>
  <c r="G911" i="3" a="1"/>
  <c r="G911" i="3" s="1"/>
  <c r="E906" i="3" a="1"/>
  <c r="E906" i="3" s="1"/>
  <c r="E901" i="3" a="1"/>
  <c r="E901" i="3" s="1"/>
  <c r="G896" i="3" a="1"/>
  <c r="G896" i="3" s="1"/>
  <c r="H887" i="3" a="1"/>
  <c r="H887" i="3" s="1"/>
  <c r="E883" i="3" a="1"/>
  <c r="E883" i="3" s="1"/>
  <c r="G879" i="3" a="1"/>
  <c r="G879" i="3" s="1"/>
  <c r="H875" i="3" a="1"/>
  <c r="H875" i="3" s="1"/>
  <c r="F869" i="3" a="1"/>
  <c r="F869" i="3" s="1"/>
  <c r="D867" i="3" a="1"/>
  <c r="D867" i="3" s="1"/>
  <c r="E864" i="3" a="1"/>
  <c r="E864" i="3" s="1"/>
  <c r="G861" i="3" a="1"/>
  <c r="G861" i="3" s="1"/>
  <c r="F859" i="3" a="1"/>
  <c r="F859" i="3" s="1"/>
  <c r="H854" i="3" a="1"/>
  <c r="H854" i="3" s="1"/>
  <c r="F852" i="3" a="1"/>
  <c r="F852" i="3" s="1"/>
  <c r="H849" i="3" a="1"/>
  <c r="H849" i="3" s="1"/>
  <c r="F847" i="3" a="1"/>
  <c r="F847" i="3" s="1"/>
  <c r="E842" i="3" a="1"/>
  <c r="E842" i="3" s="1"/>
  <c r="H839" i="3" a="1"/>
  <c r="H839" i="3" s="1"/>
  <c r="E837" i="3" a="1"/>
  <c r="E837" i="3" s="1"/>
  <c r="F834" i="3" a="1"/>
  <c r="F834" i="3" s="1"/>
  <c r="F829" i="3" a="1"/>
  <c r="F829" i="3" s="1"/>
  <c r="H826" i="3" a="1"/>
  <c r="H826" i="3" s="1"/>
  <c r="D824" i="3" a="1"/>
  <c r="D824" i="3" s="1"/>
  <c r="F821" i="3" a="1"/>
  <c r="F821" i="3" s="1"/>
  <c r="H818" i="3" a="1"/>
  <c r="H818" i="3" s="1"/>
  <c r="F816" i="3" a="1"/>
  <c r="F816" i="3" s="1"/>
  <c r="H813" i="3" a="1"/>
  <c r="H813" i="3" s="1"/>
  <c r="D811" i="3" a="1"/>
  <c r="D811" i="3" s="1"/>
  <c r="E808" i="3" a="1"/>
  <c r="E808" i="3" s="1"/>
  <c r="H805" i="3" a="1"/>
  <c r="H805" i="3" s="1"/>
  <c r="E803" i="3" a="1"/>
  <c r="E803" i="3" s="1"/>
  <c r="G797" i="3" a="1"/>
  <c r="G797" i="3" s="1"/>
  <c r="D795" i="3" a="1"/>
  <c r="D795" i="3" s="1"/>
  <c r="F792" i="3" a="1"/>
  <c r="F792" i="3" s="1"/>
  <c r="F787" i="3" a="1"/>
  <c r="F787" i="3" s="1"/>
  <c r="G767" i="3" a="1"/>
  <c r="G767" i="3" s="1"/>
  <c r="H765" i="3" a="1"/>
  <c r="H765" i="3" s="1"/>
  <c r="E762" i="3" a="1"/>
  <c r="E762" i="3" s="1"/>
  <c r="E760" i="3" a="1"/>
  <c r="E760" i="3" s="1"/>
  <c r="H754" i="3" a="1"/>
  <c r="H754" i="3" s="1"/>
  <c r="D753" i="3" a="1"/>
  <c r="D753" i="3" s="1"/>
  <c r="E751" i="3" a="1"/>
  <c r="E751" i="3" s="1"/>
  <c r="E749" i="3" a="1"/>
  <c r="E749" i="3" s="1"/>
  <c r="D747" i="3" a="1"/>
  <c r="D747" i="3" s="1"/>
  <c r="G742" i="3" a="1"/>
  <c r="G742" i="3" s="1"/>
  <c r="E740" i="3" a="1"/>
  <c r="E740" i="3" s="1"/>
  <c r="D738" i="3" a="1"/>
  <c r="D738" i="3" s="1"/>
  <c r="F918" i="3" a="1"/>
  <c r="F918" i="3" s="1"/>
  <c r="D906" i="3" a="1"/>
  <c r="D906" i="3" s="1"/>
  <c r="H900" i="3" a="1"/>
  <c r="H900" i="3" s="1"/>
  <c r="D887" i="3" a="1"/>
  <c r="D887" i="3" s="1"/>
  <c r="H882" i="3" a="1"/>
  <c r="H882" i="3" s="1"/>
  <c r="G875" i="3" a="1"/>
  <c r="G875" i="3" s="1"/>
  <c r="G872" i="3" a="1"/>
  <c r="G872" i="3" s="1"/>
  <c r="D869" i="3" a="1"/>
  <c r="D869" i="3" s="1"/>
  <c r="H866" i="3" a="1"/>
  <c r="H866" i="3" s="1"/>
  <c r="D864" i="3" a="1"/>
  <c r="D864" i="3" s="1"/>
  <c r="E857" i="3" a="1"/>
  <c r="E857" i="3" s="1"/>
  <c r="E852" i="3" a="1"/>
  <c r="E852" i="3" s="1"/>
  <c r="G849" i="3" a="1"/>
  <c r="G849" i="3" s="1"/>
  <c r="E847" i="3" a="1"/>
  <c r="E847" i="3" s="1"/>
  <c r="G844" i="3" a="1"/>
  <c r="G844" i="3" s="1"/>
  <c r="D842" i="3" a="1"/>
  <c r="D842" i="3" s="1"/>
  <c r="G839" i="3" a="1"/>
  <c r="G839" i="3" s="1"/>
  <c r="D837" i="3" a="1"/>
  <c r="D837" i="3" s="1"/>
  <c r="H831" i="3" a="1"/>
  <c r="H831" i="3" s="1"/>
  <c r="E829" i="3" a="1"/>
  <c r="E829" i="3" s="1"/>
  <c r="G826" i="3" a="1"/>
  <c r="G826" i="3" s="1"/>
  <c r="H823" i="3" a="1"/>
  <c r="H823" i="3" s="1"/>
  <c r="E821" i="3" a="1"/>
  <c r="E821" i="3" s="1"/>
  <c r="G818" i="3" a="1"/>
  <c r="G818" i="3" s="1"/>
  <c r="E816" i="3" a="1"/>
  <c r="E816" i="3" s="1"/>
  <c r="G813" i="3" a="1"/>
  <c r="G813" i="3" s="1"/>
  <c r="H810" i="3" a="1"/>
  <c r="H810" i="3" s="1"/>
  <c r="G805" i="3" a="1"/>
  <c r="G805" i="3" s="1"/>
  <c r="G800" i="3" a="1"/>
  <c r="G800" i="3" s="1"/>
  <c r="H794" i="3" a="1"/>
  <c r="H794" i="3" s="1"/>
  <c r="E792" i="3" a="1"/>
  <c r="E792" i="3" s="1"/>
  <c r="H789" i="3" a="1"/>
  <c r="H789" i="3" s="1"/>
  <c r="E787" i="3" a="1"/>
  <c r="E787" i="3" s="1"/>
  <c r="E785" i="3" a="1"/>
  <c r="E785" i="3" s="1"/>
  <c r="G782" i="3" a="1"/>
  <c r="G782" i="3" s="1"/>
  <c r="D781" i="3" a="1"/>
  <c r="D781" i="3" s="1"/>
  <c r="F779" i="3" a="1"/>
  <c r="F779" i="3" s="1"/>
  <c r="H777" i="3" a="1"/>
  <c r="H777" i="3" s="1"/>
  <c r="E776" i="3" a="1"/>
  <c r="E776" i="3" s="1"/>
  <c r="G774" i="3" a="1"/>
  <c r="G774" i="3" s="1"/>
  <c r="D773" i="3" a="1"/>
  <c r="D773" i="3" s="1"/>
  <c r="E771" i="3" a="1"/>
  <c r="E771" i="3" s="1"/>
  <c r="F769" i="3" a="1"/>
  <c r="F769" i="3" s="1"/>
  <c r="H763" i="3" a="1"/>
  <c r="H763" i="3" s="1"/>
  <c r="D762" i="3" a="1"/>
  <c r="D762" i="3" s="1"/>
  <c r="F758" i="3" a="1"/>
  <c r="F758" i="3" s="1"/>
  <c r="G756" i="3" a="1"/>
  <c r="G756" i="3" s="1"/>
  <c r="D749" i="3" a="1"/>
  <c r="D749" i="3" s="1"/>
  <c r="H746" i="3" a="1"/>
  <c r="H746" i="3" s="1"/>
  <c r="H744" i="3" a="1"/>
  <c r="H744" i="3" s="1"/>
  <c r="F742" i="3" a="1"/>
  <c r="F742" i="3" s="1"/>
  <c r="D740" i="3" a="1"/>
  <c r="D740" i="3" s="1"/>
  <c r="H737" i="3" a="1"/>
  <c r="H737" i="3" s="1"/>
  <c r="F735" i="3" a="1"/>
  <c r="F735" i="3" s="1"/>
  <c r="E733" i="3" a="1"/>
  <c r="E733" i="3" s="1"/>
  <c r="G730" i="3" a="1"/>
  <c r="G730" i="3" s="1"/>
  <c r="E728" i="3" a="1"/>
  <c r="E728" i="3" s="1"/>
  <c r="G725" i="3" a="1"/>
  <c r="G725" i="3" s="1"/>
  <c r="H722" i="3" a="1"/>
  <c r="H722" i="3" s="1"/>
  <c r="E720" i="3" a="1"/>
  <c r="E720" i="3" s="1"/>
  <c r="H714" i="3" a="1"/>
  <c r="H714" i="3" s="1"/>
  <c r="D712" i="3" a="1"/>
  <c r="D712" i="3" s="1"/>
  <c r="G706" i="3" a="1"/>
  <c r="G706" i="3" s="1"/>
  <c r="G703" i="3" a="1"/>
  <c r="G703" i="3" s="1"/>
  <c r="D701" i="3" a="1"/>
  <c r="D701" i="3" s="1"/>
  <c r="D698" i="3" a="1"/>
  <c r="D698" i="3" s="1"/>
  <c r="E911" i="3" a="1"/>
  <c r="E911" i="3" s="1"/>
  <c r="H905" i="3" a="1"/>
  <c r="H905" i="3" s="1"/>
  <c r="G900" i="3" a="1"/>
  <c r="G900" i="3" s="1"/>
  <c r="F896" i="3" a="1"/>
  <c r="F896" i="3" s="1"/>
  <c r="G891" i="3" a="1"/>
  <c r="G891" i="3" s="1"/>
  <c r="G882" i="3" a="1"/>
  <c r="G882" i="3" s="1"/>
  <c r="D879" i="3" a="1"/>
  <c r="D879" i="3" s="1"/>
  <c r="F872" i="3" a="1"/>
  <c r="F872" i="3" s="1"/>
  <c r="F861" i="3" a="1"/>
  <c r="F861" i="3" s="1"/>
  <c r="E859" i="3" a="1"/>
  <c r="E859" i="3" s="1"/>
  <c r="D857" i="3" a="1"/>
  <c r="D857" i="3" s="1"/>
  <c r="G854" i="3" a="1"/>
  <c r="G854" i="3" s="1"/>
  <c r="D852" i="3" a="1"/>
  <c r="D852" i="3" s="1"/>
  <c r="F849" i="3" a="1"/>
  <c r="F849" i="3" s="1"/>
  <c r="D847" i="3" a="1"/>
  <c r="D847" i="3" s="1"/>
  <c r="F844" i="3" a="1"/>
  <c r="F844" i="3" s="1"/>
  <c r="F839" i="3" a="1"/>
  <c r="F839" i="3" s="1"/>
  <c r="H836" i="3" a="1"/>
  <c r="H836" i="3" s="1"/>
  <c r="E834" i="3" a="1"/>
  <c r="E834" i="3" s="1"/>
  <c r="G831" i="3" a="1"/>
  <c r="G831" i="3" s="1"/>
  <c r="D829" i="3" a="1"/>
  <c r="D829" i="3" s="1"/>
  <c r="F826" i="3" a="1"/>
  <c r="F826" i="3" s="1"/>
  <c r="G823" i="3" a="1"/>
  <c r="G823" i="3" s="1"/>
  <c r="D821" i="3" a="1"/>
  <c r="D821" i="3" s="1"/>
  <c r="F818" i="3" a="1"/>
  <c r="F818" i="3" s="1"/>
  <c r="D816" i="3" a="1"/>
  <c r="D816" i="3" s="1"/>
  <c r="G810" i="3" a="1"/>
  <c r="G810" i="3" s="1"/>
  <c r="D808" i="3" a="1"/>
  <c r="D808" i="3" s="1"/>
  <c r="D803" i="3" a="1"/>
  <c r="D803" i="3" s="1"/>
  <c r="F800" i="3" a="1"/>
  <c r="F800" i="3" s="1"/>
  <c r="F797" i="3" a="1"/>
  <c r="F797" i="3" s="1"/>
  <c r="G794" i="3" a="1"/>
  <c r="G794" i="3" s="1"/>
  <c r="G789" i="3" a="1"/>
  <c r="G789" i="3" s="1"/>
  <c r="D787" i="3" a="1"/>
  <c r="D787" i="3" s="1"/>
  <c r="E769" i="3" a="1"/>
  <c r="E769" i="3" s="1"/>
  <c r="F767" i="3" a="1"/>
  <c r="F767" i="3" s="1"/>
  <c r="G765" i="3" a="1"/>
  <c r="G765" i="3" s="1"/>
  <c r="D760" i="3" a="1"/>
  <c r="D760" i="3" s="1"/>
  <c r="F756" i="3" a="1"/>
  <c r="F756" i="3" s="1"/>
  <c r="G754" i="3" a="1"/>
  <c r="G754" i="3" s="1"/>
  <c r="H752" i="3" a="1"/>
  <c r="H752" i="3" s="1"/>
  <c r="D751" i="3" a="1"/>
  <c r="D751" i="3" s="1"/>
  <c r="H748" i="3" a="1"/>
  <c r="H748" i="3" s="1"/>
  <c r="E742" i="3" a="1"/>
  <c r="E742" i="3" s="1"/>
  <c r="G737" i="3" a="1"/>
  <c r="G737" i="3" s="1"/>
  <c r="D733" i="3" a="1"/>
  <c r="D733" i="3" s="1"/>
  <c r="F730" i="3" a="1"/>
  <c r="F730" i="3" s="1"/>
  <c r="D728" i="3" a="1"/>
  <c r="D728" i="3" s="1"/>
  <c r="F725" i="3" a="1"/>
  <c r="F725" i="3" s="1"/>
  <c r="G722" i="3" a="1"/>
  <c r="G722" i="3" s="1"/>
  <c r="D720" i="3" a="1"/>
  <c r="D720" i="3" s="1"/>
  <c r="F717" i="3" a="1"/>
  <c r="F717" i="3" s="1"/>
  <c r="G714" i="3" a="1"/>
  <c r="G714" i="3" s="1"/>
  <c r="H711" i="3" a="1"/>
  <c r="H711" i="3" s="1"/>
  <c r="F709" i="3" a="1"/>
  <c r="F709" i="3" s="1"/>
  <c r="F706" i="3" a="1"/>
  <c r="F706" i="3" s="1"/>
  <c r="F703" i="3" a="1"/>
  <c r="F703" i="3" s="1"/>
  <c r="H700" i="3" a="1"/>
  <c r="H700" i="3" s="1"/>
  <c r="H697" i="3" a="1"/>
  <c r="H697" i="3" s="1"/>
  <c r="D695" i="3" a="1"/>
  <c r="D695" i="3" s="1"/>
  <c r="F917" i="3" a="1"/>
  <c r="F917" i="3" s="1"/>
  <c r="G910" i="3" a="1"/>
  <c r="G910" i="3" s="1"/>
  <c r="G905" i="3" a="1"/>
  <c r="G905" i="3" s="1"/>
  <c r="D900" i="3" a="1"/>
  <c r="D900" i="3" s="1"/>
  <c r="G895" i="3" a="1"/>
  <c r="G895" i="3" s="1"/>
  <c r="F891" i="3" a="1"/>
  <c r="F891" i="3" s="1"/>
  <c r="G886" i="3" a="1"/>
  <c r="G886" i="3" s="1"/>
  <c r="E875" i="3" a="1"/>
  <c r="E875" i="3" s="1"/>
  <c r="H868" i="3" a="1"/>
  <c r="H868" i="3" s="1"/>
  <c r="G866" i="3" a="1"/>
  <c r="G866" i="3" s="1"/>
  <c r="H863" i="3" a="1"/>
  <c r="H863" i="3" s="1"/>
  <c r="E861" i="3" a="1"/>
  <c r="E861" i="3" s="1"/>
  <c r="H856" i="3" a="1"/>
  <c r="H856" i="3" s="1"/>
  <c r="F854" i="3" a="1"/>
  <c r="F854" i="3" s="1"/>
  <c r="H851" i="3" a="1"/>
  <c r="H851" i="3" s="1"/>
  <c r="H846" i="3" a="1"/>
  <c r="H846" i="3" s="1"/>
  <c r="E844" i="3" a="1"/>
  <c r="E844" i="3" s="1"/>
  <c r="H841" i="3" a="1"/>
  <c r="H841" i="3" s="1"/>
  <c r="E839" i="3" a="1"/>
  <c r="E839" i="3" s="1"/>
  <c r="G836" i="3" a="1"/>
  <c r="G836" i="3" s="1"/>
  <c r="D834" i="3" a="1"/>
  <c r="D834" i="3" s="1"/>
  <c r="F831" i="3" a="1"/>
  <c r="F831" i="3" s="1"/>
  <c r="H828" i="3" a="1"/>
  <c r="H828" i="3" s="1"/>
  <c r="F823" i="3" a="1"/>
  <c r="F823" i="3" s="1"/>
  <c r="F813" i="3" a="1"/>
  <c r="F813" i="3" s="1"/>
  <c r="F810" i="3" a="1"/>
  <c r="F810" i="3" s="1"/>
  <c r="H807" i="3" a="1"/>
  <c r="H807" i="3" s="1"/>
  <c r="F805" i="3" a="1"/>
  <c r="F805" i="3" s="1"/>
  <c r="H802" i="3" a="1"/>
  <c r="H802" i="3" s="1"/>
  <c r="E800" i="3" a="1"/>
  <c r="E800" i="3" s="1"/>
  <c r="E797" i="3" a="1"/>
  <c r="E797" i="3" s="1"/>
  <c r="F794" i="3" a="1"/>
  <c r="F794" i="3" s="1"/>
  <c r="D792" i="3" a="1"/>
  <c r="D792" i="3" s="1"/>
  <c r="H786" i="3" a="1"/>
  <c r="H786" i="3" s="1"/>
  <c r="D785" i="3" a="1"/>
  <c r="D785" i="3" s="1"/>
  <c r="F782" i="3" a="1"/>
  <c r="F782" i="3" s="1"/>
  <c r="H780" i="3" a="1"/>
  <c r="H780" i="3" s="1"/>
  <c r="E779" i="3" a="1"/>
  <c r="E779" i="3" s="1"/>
  <c r="G777" i="3" a="1"/>
  <c r="G777" i="3" s="1"/>
  <c r="D776" i="3" a="1"/>
  <c r="D776" i="3" s="1"/>
  <c r="F774" i="3" a="1"/>
  <c r="F774" i="3" s="1"/>
  <c r="H772" i="3" a="1"/>
  <c r="H772" i="3" s="1"/>
  <c r="D771" i="3" a="1"/>
  <c r="D771" i="3" s="1"/>
  <c r="E767" i="3" a="1"/>
  <c r="E767" i="3" s="1"/>
  <c r="G763" i="3" a="1"/>
  <c r="G763" i="3" s="1"/>
  <c r="H761" i="3" a="1"/>
  <c r="H761" i="3" s="1"/>
  <c r="E758" i="3" a="1"/>
  <c r="E758" i="3" s="1"/>
  <c r="G746" i="3" a="1"/>
  <c r="G746" i="3" s="1"/>
  <c r="G744" i="3" a="1"/>
  <c r="G744" i="3" s="1"/>
  <c r="D742" i="3" a="1"/>
  <c r="D742" i="3" s="1"/>
  <c r="H739" i="3" a="1"/>
  <c r="H739" i="3" s="1"/>
  <c r="D917" i="3" a="1"/>
  <c r="D917" i="3" s="1"/>
  <c r="F910" i="3" a="1"/>
  <c r="F910" i="3" s="1"/>
  <c r="E905" i="3" a="1"/>
  <c r="E905" i="3" s="1"/>
  <c r="H899" i="3" a="1"/>
  <c r="H899" i="3" s="1"/>
  <c r="F895" i="3" a="1"/>
  <c r="F895" i="3" s="1"/>
  <c r="E891" i="3" a="1"/>
  <c r="E891" i="3" s="1"/>
  <c r="F886" i="3" a="1"/>
  <c r="F886" i="3" s="1"/>
  <c r="F882" i="3" a="1"/>
  <c r="F882" i="3" s="1"/>
  <c r="G878" i="3" a="1"/>
  <c r="G878" i="3" s="1"/>
  <c r="H871" i="3" a="1"/>
  <c r="H871" i="3" s="1"/>
  <c r="G868" i="3" a="1"/>
  <c r="G868" i="3" s="1"/>
  <c r="F866" i="3" a="1"/>
  <c r="F866" i="3" s="1"/>
  <c r="G863" i="3" a="1"/>
  <c r="G863" i="3" s="1"/>
  <c r="D859" i="3" a="1"/>
  <c r="D859" i="3" s="1"/>
  <c r="G856" i="3" a="1"/>
  <c r="G856" i="3" s="1"/>
  <c r="E854" i="3" a="1"/>
  <c r="E854" i="3" s="1"/>
  <c r="G851" i="3" a="1"/>
  <c r="G851" i="3" s="1"/>
  <c r="E849" i="3" a="1"/>
  <c r="E849" i="3" s="1"/>
  <c r="G846" i="3" a="1"/>
  <c r="G846" i="3" s="1"/>
  <c r="D844" i="3" a="1"/>
  <c r="D844" i="3" s="1"/>
  <c r="G841" i="3" a="1"/>
  <c r="G841" i="3" s="1"/>
  <c r="F836" i="3" a="1"/>
  <c r="F836" i="3" s="1"/>
  <c r="H833" i="3" a="1"/>
  <c r="H833" i="3" s="1"/>
  <c r="E831" i="3" a="1"/>
  <c r="E831" i="3" s="1"/>
  <c r="G828" i="3" a="1"/>
  <c r="G828" i="3" s="1"/>
  <c r="E826" i="3" a="1"/>
  <c r="E826" i="3" s="1"/>
  <c r="E823" i="3" a="1"/>
  <c r="E823" i="3" s="1"/>
  <c r="H820" i="3" a="1"/>
  <c r="H820" i="3" s="1"/>
  <c r="E818" i="3" a="1"/>
  <c r="E818" i="3" s="1"/>
  <c r="H815" i="3" a="1"/>
  <c r="H815" i="3" s="1"/>
  <c r="E813" i="3" a="1"/>
  <c r="E813" i="3" s="1"/>
  <c r="G807" i="3" a="1"/>
  <c r="G807" i="3" s="1"/>
  <c r="E805" i="3" a="1"/>
  <c r="E805" i="3" s="1"/>
  <c r="D800" i="3" a="1"/>
  <c r="D800" i="3" s="1"/>
  <c r="H791" i="3" a="1"/>
  <c r="H791" i="3" s="1"/>
  <c r="F789" i="3" a="1"/>
  <c r="F789" i="3" s="1"/>
  <c r="H770" i="3" a="1"/>
  <c r="H770" i="3" s="1"/>
  <c r="D769" i="3" a="1"/>
  <c r="D769" i="3" s="1"/>
  <c r="F765" i="3" a="1"/>
  <c r="F765" i="3" s="1"/>
  <c r="H759" i="3" a="1"/>
  <c r="H759" i="3" s="1"/>
  <c r="D758" i="3" a="1"/>
  <c r="D758" i="3" s="1"/>
  <c r="E756" i="3" a="1"/>
  <c r="E756" i="3" s="1"/>
  <c r="F754" i="3" a="1"/>
  <c r="F754" i="3" s="1"/>
  <c r="G752" i="3" a="1"/>
  <c r="G752" i="3" s="1"/>
  <c r="H750" i="3" a="1"/>
  <c r="H750" i="3" s="1"/>
  <c r="G748" i="3" a="1"/>
  <c r="G748" i="3" s="1"/>
  <c r="F744" i="3" a="1"/>
  <c r="F744" i="3" s="1"/>
  <c r="E737" i="3" a="1"/>
  <c r="E737" i="3" s="1"/>
  <c r="G732" i="3" a="1"/>
  <c r="G732" i="3" s="1"/>
  <c r="E916" i="3" a="1"/>
  <c r="E916" i="3" s="1"/>
  <c r="D910" i="3" a="1"/>
  <c r="D910" i="3" s="1"/>
  <c r="G899" i="3" a="1"/>
  <c r="G899" i="3" s="1"/>
  <c r="D895" i="3" a="1"/>
  <c r="D895" i="3" s="1"/>
  <c r="D891" i="3" a="1"/>
  <c r="D891" i="3" s="1"/>
  <c r="E886" i="3" a="1"/>
  <c r="E886" i="3" s="1"/>
  <c r="E882" i="3" a="1"/>
  <c r="E882" i="3" s="1"/>
  <c r="F878" i="3" a="1"/>
  <c r="F878" i="3" s="1"/>
  <c r="D875" i="3" a="1"/>
  <c r="D875" i="3" s="1"/>
  <c r="F871" i="3" a="1"/>
  <c r="F871" i="3" s="1"/>
  <c r="E866" i="3" a="1"/>
  <c r="E866" i="3" s="1"/>
  <c r="F863" i="3" a="1"/>
  <c r="F863" i="3" s="1"/>
  <c r="D861" i="3" a="1"/>
  <c r="D861" i="3" s="1"/>
  <c r="H858" i="3" a="1"/>
  <c r="H858" i="3" s="1"/>
  <c r="F856" i="3" a="1"/>
  <c r="F856" i="3" s="1"/>
  <c r="D854" i="3" a="1"/>
  <c r="D854" i="3" s="1"/>
  <c r="F851" i="3" a="1"/>
  <c r="F851" i="3" s="1"/>
  <c r="D849" i="3" a="1"/>
  <c r="D849" i="3" s="1"/>
  <c r="H843" i="3" a="1"/>
  <c r="H843" i="3" s="1"/>
  <c r="F841" i="3" a="1"/>
  <c r="F841" i="3" s="1"/>
  <c r="D839" i="3" a="1"/>
  <c r="D839" i="3" s="1"/>
  <c r="E836" i="3" a="1"/>
  <c r="E836" i="3" s="1"/>
  <c r="D831" i="3" a="1"/>
  <c r="D831" i="3" s="1"/>
  <c r="F828" i="3" a="1"/>
  <c r="F828" i="3" s="1"/>
  <c r="D826" i="3" a="1"/>
  <c r="D826" i="3" s="1"/>
  <c r="G820" i="3" a="1"/>
  <c r="G820" i="3" s="1"/>
  <c r="D818" i="3" a="1"/>
  <c r="D818" i="3" s="1"/>
  <c r="G815" i="3" a="1"/>
  <c r="G815" i="3" s="1"/>
  <c r="D813" i="3" a="1"/>
  <c r="D813" i="3" s="1"/>
  <c r="E810" i="3" a="1"/>
  <c r="E810" i="3" s="1"/>
  <c r="F807" i="3" a="1"/>
  <c r="F807" i="3" s="1"/>
  <c r="D805" i="3" a="1"/>
  <c r="D805" i="3" s="1"/>
  <c r="G802" i="3" a="1"/>
  <c r="G802" i="3" s="1"/>
  <c r="H799" i="3" a="1"/>
  <c r="H799" i="3" s="1"/>
  <c r="D797" i="3" a="1"/>
  <c r="D797" i="3" s="1"/>
  <c r="E794" i="3" a="1"/>
  <c r="E794" i="3" s="1"/>
  <c r="E789" i="3" a="1"/>
  <c r="E789" i="3" s="1"/>
  <c r="G786" i="3" a="1"/>
  <c r="G786" i="3" s="1"/>
  <c r="H784" i="3" a="1"/>
  <c r="H784" i="3" s="1"/>
  <c r="E782" i="3" a="1"/>
  <c r="E782" i="3" s="1"/>
  <c r="G780" i="3" a="1"/>
  <c r="G780" i="3" s="1"/>
  <c r="D779" i="3" a="1"/>
  <c r="D779" i="3" s="1"/>
  <c r="F777" i="3" a="1"/>
  <c r="F777" i="3" s="1"/>
  <c r="H775" i="3" a="1"/>
  <c r="H775" i="3" s="1"/>
  <c r="E774" i="3" a="1"/>
  <c r="E774" i="3" s="1"/>
  <c r="G772" i="3" a="1"/>
  <c r="G772" i="3" s="1"/>
  <c r="H768" i="3" a="1"/>
  <c r="H768" i="3" s="1"/>
  <c r="D767" i="3" a="1"/>
  <c r="D767" i="3" s="1"/>
  <c r="E765" i="3" a="1"/>
  <c r="E765" i="3" s="1"/>
  <c r="F763" i="3" a="1"/>
  <c r="F763" i="3" s="1"/>
  <c r="G761" i="3" a="1"/>
  <c r="G761" i="3" s="1"/>
  <c r="D916" i="3" a="1"/>
  <c r="D916" i="3" s="1"/>
  <c r="H909" i="3" a="1"/>
  <c r="H909" i="3" s="1"/>
  <c r="F904" i="3" a="1"/>
  <c r="F904" i="3" s="1"/>
  <c r="F899" i="3" a="1"/>
  <c r="F899" i="3" s="1"/>
  <c r="H890" i="3" a="1"/>
  <c r="H890" i="3" s="1"/>
  <c r="H885" i="3" a="1"/>
  <c r="H885" i="3" s="1"/>
  <c r="D882" i="3" a="1"/>
  <c r="D882" i="3" s="1"/>
  <c r="E878" i="3" a="1"/>
  <c r="E878" i="3" s="1"/>
  <c r="H874" i="3" a="1"/>
  <c r="H874" i="3" s="1"/>
  <c r="E871" i="3" a="1"/>
  <c r="E871" i="3" s="1"/>
  <c r="F868" i="3" a="1"/>
  <c r="F868" i="3" s="1"/>
  <c r="D866" i="3" a="1"/>
  <c r="D866" i="3" s="1"/>
  <c r="E863" i="3" a="1"/>
  <c r="E863" i="3" s="1"/>
  <c r="G858" i="3" a="1"/>
  <c r="G858" i="3" s="1"/>
  <c r="E856" i="3" a="1"/>
  <c r="E856" i="3" s="1"/>
  <c r="E851" i="3" a="1"/>
  <c r="E851" i="3" s="1"/>
  <c r="H848" i="3" a="1"/>
  <c r="H848" i="3" s="1"/>
  <c r="F846" i="3" a="1"/>
  <c r="F846" i="3" s="1"/>
  <c r="G843" i="3" a="1"/>
  <c r="G843" i="3" s="1"/>
  <c r="E841" i="3" a="1"/>
  <c r="E841" i="3" s="1"/>
  <c r="H838" i="3" a="1"/>
  <c r="H838" i="3" s="1"/>
  <c r="D836" i="3" a="1"/>
  <c r="D836" i="3" s="1"/>
  <c r="G833" i="3" a="1"/>
  <c r="G833" i="3" s="1"/>
  <c r="H830" i="3" a="1"/>
  <c r="H830" i="3" s="1"/>
  <c r="H825" i="3" a="1"/>
  <c r="H825" i="3" s="1"/>
  <c r="D823" i="3" a="1"/>
  <c r="D823" i="3" s="1"/>
  <c r="F820" i="3" a="1"/>
  <c r="F820" i="3" s="1"/>
  <c r="H817" i="3" a="1"/>
  <c r="H817" i="3" s="1"/>
  <c r="H812" i="3" a="1"/>
  <c r="H812" i="3" s="1"/>
  <c r="D810" i="3" a="1"/>
  <c r="D810" i="3" s="1"/>
  <c r="E807" i="3" a="1"/>
  <c r="E807" i="3" s="1"/>
  <c r="H804" i="3" a="1"/>
  <c r="H804" i="3" s="1"/>
  <c r="F802" i="3" a="1"/>
  <c r="F802" i="3" s="1"/>
  <c r="G799" i="3" a="1"/>
  <c r="G799" i="3" s="1"/>
  <c r="H796" i="3" a="1"/>
  <c r="H796" i="3" s="1"/>
  <c r="D794" i="3" a="1"/>
  <c r="D794" i="3" s="1"/>
  <c r="G791" i="3" a="1"/>
  <c r="G791" i="3" s="1"/>
  <c r="D789" i="3" a="1"/>
  <c r="D789" i="3" s="1"/>
  <c r="F786" i="3" a="1"/>
  <c r="F786" i="3" s="1"/>
  <c r="G784" i="3" a="1"/>
  <c r="G784" i="3" s="1"/>
  <c r="F772" i="3" a="1"/>
  <c r="F772" i="3" s="1"/>
  <c r="G770" i="3" a="1"/>
  <c r="G770" i="3" s="1"/>
  <c r="H757" i="3" a="1"/>
  <c r="H757" i="3" s="1"/>
  <c r="E754" i="3" a="1"/>
  <c r="E754" i="3" s="1"/>
  <c r="F752" i="3" a="1"/>
  <c r="F752" i="3" s="1"/>
  <c r="F750" i="3" a="1"/>
  <c r="F750" i="3" s="1"/>
  <c r="D744" i="3" a="1"/>
  <c r="D744" i="3" s="1"/>
  <c r="F739" i="3" a="1"/>
  <c r="F739" i="3" s="1"/>
  <c r="D737" i="3" a="1"/>
  <c r="D737" i="3" s="1"/>
  <c r="H734" i="3" a="1"/>
  <c r="H734" i="3" s="1"/>
  <c r="D730" i="3" a="1"/>
  <c r="D730" i="3" s="1"/>
  <c r="E727" i="3" a="1"/>
  <c r="E727" i="3" s="1"/>
  <c r="G724" i="3" a="1"/>
  <c r="G724" i="3" s="1"/>
  <c r="E722" i="3" a="1"/>
  <c r="E722" i="3" s="1"/>
  <c r="F719" i="3" a="1"/>
  <c r="F719" i="3" s="1"/>
  <c r="G716" i="3" a="1"/>
  <c r="G716" i="3" s="1"/>
  <c r="D714" i="3" a="1"/>
  <c r="D714" i="3" s="1"/>
  <c r="E711" i="3" a="1"/>
  <c r="E711" i="3" s="1"/>
  <c r="G708" i="3" a="1"/>
  <c r="G708" i="3" s="1"/>
  <c r="G705" i="3" a="1"/>
  <c r="G705" i="3" s="1"/>
  <c r="D703" i="3" a="1"/>
  <c r="D703" i="3" s="1"/>
  <c r="D700" i="3" a="1"/>
  <c r="D700" i="3" s="1"/>
  <c r="D697" i="3" a="1"/>
  <c r="D697" i="3" s="1"/>
  <c r="F694" i="3" a="1"/>
  <c r="F694" i="3" s="1"/>
  <c r="H743" i="3" a="1"/>
  <c r="H743" i="3" s="1"/>
  <c r="E738" i="3" a="1"/>
  <c r="E738" i="3" s="1"/>
  <c r="F733" i="3" a="1"/>
  <c r="F733" i="3" s="1"/>
  <c r="D729" i="3" a="1"/>
  <c r="D729" i="3" s="1"/>
  <c r="D725" i="3" a="1"/>
  <c r="D725" i="3" s="1"/>
  <c r="E721" i="3" a="1"/>
  <c r="E721" i="3" s="1"/>
  <c r="E717" i="3" a="1"/>
  <c r="E717" i="3" s="1"/>
  <c r="E713" i="3" a="1"/>
  <c r="E713" i="3" s="1"/>
  <c r="H705" i="3" a="1"/>
  <c r="H705" i="3" s="1"/>
  <c r="D702" i="3" a="1"/>
  <c r="D702" i="3" s="1"/>
  <c r="F698" i="3" a="1"/>
  <c r="F698" i="3" s="1"/>
  <c r="H691" i="3" a="1"/>
  <c r="H691" i="3" s="1"/>
  <c r="D689" i="3" a="1"/>
  <c r="D689" i="3" s="1"/>
  <c r="D686" i="3" a="1"/>
  <c r="D686" i="3" s="1"/>
  <c r="F683" i="3" a="1"/>
  <c r="F683" i="3" s="1"/>
  <c r="F680" i="3" a="1"/>
  <c r="F680" i="3" s="1"/>
  <c r="G677" i="3" a="1"/>
  <c r="G677" i="3" s="1"/>
  <c r="H674" i="3" a="1"/>
  <c r="H674" i="3" s="1"/>
  <c r="H671" i="3" a="1"/>
  <c r="H671" i="3" s="1"/>
  <c r="E669" i="3" a="1"/>
  <c r="E669" i="3" s="1"/>
  <c r="E666" i="3" a="1"/>
  <c r="E666" i="3" s="1"/>
  <c r="F663" i="3" a="1"/>
  <c r="F663" i="3" s="1"/>
  <c r="F660" i="3" a="1"/>
  <c r="F660" i="3" s="1"/>
  <c r="F658" i="3" a="1"/>
  <c r="F658" i="3" s="1"/>
  <c r="F656" i="3" a="1"/>
  <c r="F656" i="3" s="1"/>
  <c r="E654" i="3" a="1"/>
  <c r="E654" i="3" s="1"/>
  <c r="E652" i="3" a="1"/>
  <c r="E652" i="3" s="1"/>
  <c r="F648" i="3" a="1"/>
  <c r="F648" i="3" s="1"/>
  <c r="E646" i="3" a="1"/>
  <c r="E646" i="3" s="1"/>
  <c r="D644" i="3" a="1"/>
  <c r="D644" i="3" s="1"/>
  <c r="D642" i="3" a="1"/>
  <c r="D642" i="3" s="1"/>
  <c r="H639" i="3" a="1"/>
  <c r="H639" i="3" s="1"/>
  <c r="D636" i="3" a="1"/>
  <c r="D636" i="3" s="1"/>
  <c r="D634" i="3" a="1"/>
  <c r="D634" i="3" s="1"/>
  <c r="G629" i="3" a="1"/>
  <c r="G629" i="3" s="1"/>
  <c r="E627" i="3" a="1"/>
  <c r="E627" i="3" s="1"/>
  <c r="E625" i="3" a="1"/>
  <c r="E625" i="3" s="1"/>
  <c r="H620" i="3" a="1"/>
  <c r="H620" i="3" s="1"/>
  <c r="G618" i="3" a="1"/>
  <c r="G618" i="3" s="1"/>
  <c r="E614" i="3" a="1"/>
  <c r="E614" i="3" s="1"/>
  <c r="H607" i="3" a="1"/>
  <c r="H607" i="3" s="1"/>
  <c r="E603" i="3" a="1"/>
  <c r="E603" i="3" s="1"/>
  <c r="G600" i="3" a="1"/>
  <c r="G600" i="3" s="1"/>
  <c r="D598" i="3" a="1"/>
  <c r="D598" i="3" s="1"/>
  <c r="F595" i="3" a="1"/>
  <c r="F595" i="3" s="1"/>
  <c r="H589" i="3" a="1"/>
  <c r="H589" i="3" s="1"/>
  <c r="D584" i="3" a="1"/>
  <c r="D584" i="3" s="1"/>
  <c r="E581" i="3" a="1"/>
  <c r="E581" i="3" s="1"/>
  <c r="D578" i="3" a="1"/>
  <c r="D578" i="3" s="1"/>
  <c r="D575" i="3" a="1"/>
  <c r="D575" i="3" s="1"/>
  <c r="D572" i="3" a="1"/>
  <c r="D572" i="3" s="1"/>
  <c r="H568" i="3" a="1"/>
  <c r="H568" i="3" s="1"/>
  <c r="D566" i="3" a="1"/>
  <c r="D566" i="3" s="1"/>
  <c r="H562" i="3" a="1"/>
  <c r="H562" i="3" s="1"/>
  <c r="H559" i="3" a="1"/>
  <c r="H559" i="3" s="1"/>
  <c r="H556" i="3" a="1"/>
  <c r="H556" i="3" s="1"/>
  <c r="G553" i="3" a="1"/>
  <c r="G553" i="3" s="1"/>
  <c r="F550" i="3" a="1"/>
  <c r="F550" i="3" s="1"/>
  <c r="E547" i="3" a="1"/>
  <c r="E547" i="3" s="1"/>
  <c r="E544" i="3" a="1"/>
  <c r="E544" i="3" s="1"/>
  <c r="E541" i="3" a="1"/>
  <c r="E541" i="3" s="1"/>
  <c r="D538" i="3" a="1"/>
  <c r="D538" i="3" s="1"/>
  <c r="H534" i="3" a="1"/>
  <c r="H534" i="3" s="1"/>
  <c r="H531" i="3" a="1"/>
  <c r="H531" i="3" s="1"/>
  <c r="G528" i="3" a="1"/>
  <c r="G528" i="3" s="1"/>
  <c r="G525" i="3" a="1"/>
  <c r="G525" i="3" s="1"/>
  <c r="F522" i="3" a="1"/>
  <c r="F522" i="3" s="1"/>
  <c r="E519" i="3" a="1"/>
  <c r="E519" i="3" s="1"/>
  <c r="E516" i="3" a="1"/>
  <c r="E516" i="3" s="1"/>
  <c r="D513" i="3" a="1"/>
  <c r="D513" i="3" s="1"/>
  <c r="H509" i="3" a="1"/>
  <c r="H509" i="3" s="1"/>
  <c r="G751" i="3" a="1"/>
  <c r="G751" i="3" s="1"/>
  <c r="G743" i="3" a="1"/>
  <c r="G743" i="3" s="1"/>
  <c r="F737" i="3" a="1"/>
  <c r="F737" i="3" s="1"/>
  <c r="H724" i="3" a="1"/>
  <c r="H724" i="3" s="1"/>
  <c r="D721" i="3" a="1"/>
  <c r="D721" i="3" s="1"/>
  <c r="D717" i="3" a="1"/>
  <c r="D717" i="3" s="1"/>
  <c r="G709" i="3" a="1"/>
  <c r="G709" i="3" s="1"/>
  <c r="F705" i="3" a="1"/>
  <c r="F705" i="3" s="1"/>
  <c r="H701" i="3" a="1"/>
  <c r="H701" i="3" s="1"/>
  <c r="E698" i="3" a="1"/>
  <c r="E698" i="3" s="1"/>
  <c r="H694" i="3" a="1"/>
  <c r="H694" i="3" s="1"/>
  <c r="G691" i="3" a="1"/>
  <c r="G691" i="3" s="1"/>
  <c r="H688" i="3" a="1"/>
  <c r="H688" i="3" s="1"/>
  <c r="E683" i="3" a="1"/>
  <c r="E683" i="3" s="1"/>
  <c r="E680" i="3" a="1"/>
  <c r="E680" i="3" s="1"/>
  <c r="G674" i="3" a="1"/>
  <c r="G674" i="3" s="1"/>
  <c r="G671" i="3" a="1"/>
  <c r="G671" i="3" s="1"/>
  <c r="D669" i="3" a="1"/>
  <c r="D669" i="3" s="1"/>
  <c r="D666" i="3" a="1"/>
  <c r="D666" i="3" s="1"/>
  <c r="E663" i="3" a="1"/>
  <c r="E663" i="3" s="1"/>
  <c r="E656" i="3" a="1"/>
  <c r="E656" i="3" s="1"/>
  <c r="E650" i="3" a="1"/>
  <c r="E650" i="3" s="1"/>
  <c r="E648" i="3" a="1"/>
  <c r="E648" i="3" s="1"/>
  <c r="D646" i="3" a="1"/>
  <c r="D646" i="3" s="1"/>
  <c r="H641" i="3" a="1"/>
  <c r="H641" i="3" s="1"/>
  <c r="H637" i="3" a="1"/>
  <c r="H637" i="3" s="1"/>
  <c r="H633" i="3" a="1"/>
  <c r="H633" i="3" s="1"/>
  <c r="G631" i="3" a="1"/>
  <c r="G631" i="3" s="1"/>
  <c r="F629" i="3" a="1"/>
  <c r="F629" i="3" s="1"/>
  <c r="D625" i="3" a="1"/>
  <c r="D625" i="3" s="1"/>
  <c r="D623" i="3" a="1"/>
  <c r="D623" i="3" s="1"/>
  <c r="F618" i="3" a="1"/>
  <c r="F618" i="3" s="1"/>
  <c r="F616" i="3" a="1"/>
  <c r="F616" i="3" s="1"/>
  <c r="D614" i="3" a="1"/>
  <c r="D614" i="3" s="1"/>
  <c r="D612" i="3" a="1"/>
  <c r="D612" i="3" s="1"/>
  <c r="D610" i="3" a="1"/>
  <c r="D610" i="3" s="1"/>
  <c r="G607" i="3" a="1"/>
  <c r="G607" i="3" s="1"/>
  <c r="F605" i="3" a="1"/>
  <c r="F605" i="3" s="1"/>
  <c r="D603" i="3" a="1"/>
  <c r="D603" i="3" s="1"/>
  <c r="F600" i="3" a="1"/>
  <c r="F600" i="3" s="1"/>
  <c r="E595" i="3" a="1"/>
  <c r="E595" i="3" s="1"/>
  <c r="G592" i="3" a="1"/>
  <c r="G592" i="3" s="1"/>
  <c r="G589" i="3" a="1"/>
  <c r="G589" i="3" s="1"/>
  <c r="H586" i="3" a="1"/>
  <c r="H586" i="3" s="1"/>
  <c r="H583" i="3" a="1"/>
  <c r="H583" i="3" s="1"/>
  <c r="D581" i="3" a="1"/>
  <c r="D581" i="3" s="1"/>
  <c r="H577" i="3" a="1"/>
  <c r="H577" i="3" s="1"/>
  <c r="H574" i="3" a="1"/>
  <c r="H574" i="3" s="1"/>
  <c r="H571" i="3" a="1"/>
  <c r="H571" i="3" s="1"/>
  <c r="H565" i="3" a="1"/>
  <c r="H565" i="3" s="1"/>
  <c r="G760" i="3" a="1"/>
  <c r="G760" i="3" s="1"/>
  <c r="F751" i="3" a="1"/>
  <c r="F751" i="3" s="1"/>
  <c r="E743" i="3" a="1"/>
  <c r="E743" i="3" s="1"/>
  <c r="H732" i="3" a="1"/>
  <c r="H732" i="3" s="1"/>
  <c r="H728" i="3" a="1"/>
  <c r="H728" i="3" s="1"/>
  <c r="F724" i="3" a="1"/>
  <c r="F724" i="3" s="1"/>
  <c r="H720" i="3" a="1"/>
  <c r="H720" i="3" s="1"/>
  <c r="H716" i="3" a="1"/>
  <c r="H716" i="3" s="1"/>
  <c r="D713" i="3" a="1"/>
  <c r="D713" i="3" s="1"/>
  <c r="E709" i="3" a="1"/>
  <c r="E709" i="3" s="1"/>
  <c r="E705" i="3" a="1"/>
  <c r="E705" i="3" s="1"/>
  <c r="G701" i="3" a="1"/>
  <c r="G701" i="3" s="1"/>
  <c r="G697" i="3" a="1"/>
  <c r="G697" i="3" s="1"/>
  <c r="G694" i="3" a="1"/>
  <c r="G694" i="3" s="1"/>
  <c r="F691" i="3" a="1"/>
  <c r="F691" i="3" s="1"/>
  <c r="G688" i="3" a="1"/>
  <c r="G688" i="3" s="1"/>
  <c r="H685" i="3" a="1"/>
  <c r="H685" i="3" s="1"/>
  <c r="D683" i="3" a="1"/>
  <c r="D683" i="3" s="1"/>
  <c r="D680" i="3" a="1"/>
  <c r="D680" i="3" s="1"/>
  <c r="F677" i="3" a="1"/>
  <c r="F677" i="3" s="1"/>
  <c r="F674" i="3" a="1"/>
  <c r="F674" i="3" s="1"/>
  <c r="F671" i="3" a="1"/>
  <c r="F671" i="3" s="1"/>
  <c r="H668" i="3" a="1"/>
  <c r="H668" i="3" s="1"/>
  <c r="H665" i="3" a="1"/>
  <c r="H665" i="3" s="1"/>
  <c r="D663" i="3" a="1"/>
  <c r="D663" i="3" s="1"/>
  <c r="E660" i="3" a="1"/>
  <c r="E660" i="3" s="1"/>
  <c r="E658" i="3" a="1"/>
  <c r="E658" i="3" s="1"/>
  <c r="D656" i="3" a="1"/>
  <c r="D656" i="3" s="1"/>
  <c r="D654" i="3" a="1"/>
  <c r="D654" i="3" s="1"/>
  <c r="D652" i="3" a="1"/>
  <c r="D652" i="3" s="1"/>
  <c r="D648" i="3" a="1"/>
  <c r="D648" i="3" s="1"/>
  <c r="H645" i="3" a="1"/>
  <c r="H645" i="3" s="1"/>
  <c r="H643" i="3" a="1"/>
  <c r="H643" i="3" s="1"/>
  <c r="G641" i="3" a="1"/>
  <c r="G641" i="3" s="1"/>
  <c r="G639" i="3" a="1"/>
  <c r="G639" i="3" s="1"/>
  <c r="H635" i="3" a="1"/>
  <c r="H635" i="3" s="1"/>
  <c r="G633" i="3" a="1"/>
  <c r="G633" i="3" s="1"/>
  <c r="F631" i="3" a="1"/>
  <c r="F631" i="3" s="1"/>
  <c r="D627" i="3" a="1"/>
  <c r="D627" i="3" s="1"/>
  <c r="G620" i="3" a="1"/>
  <c r="G620" i="3" s="1"/>
  <c r="E616" i="3" a="1"/>
  <c r="E616" i="3" s="1"/>
  <c r="H609" i="3" a="1"/>
  <c r="H609" i="3" s="1"/>
  <c r="F607" i="3" a="1"/>
  <c r="F607" i="3" s="1"/>
  <c r="H602" i="3" a="1"/>
  <c r="H602" i="3" s="1"/>
  <c r="E600" i="3" a="1"/>
  <c r="E600" i="3" s="1"/>
  <c r="H597" i="3" a="1"/>
  <c r="H597" i="3" s="1"/>
  <c r="D595" i="3" a="1"/>
  <c r="D595" i="3" s="1"/>
  <c r="F589" i="3" a="1"/>
  <c r="F589" i="3" s="1"/>
  <c r="G586" i="3" a="1"/>
  <c r="G586" i="3" s="1"/>
  <c r="G583" i="3" a="1"/>
  <c r="G583" i="3" s="1"/>
  <c r="H580" i="3" a="1"/>
  <c r="H580" i="3" s="1"/>
  <c r="G577" i="3" a="1"/>
  <c r="G577" i="3" s="1"/>
  <c r="G574" i="3" a="1"/>
  <c r="G574" i="3" s="1"/>
  <c r="G571" i="3" a="1"/>
  <c r="G571" i="3" s="1"/>
  <c r="G568" i="3" a="1"/>
  <c r="G568" i="3" s="1"/>
  <c r="G565" i="3" a="1"/>
  <c r="G565" i="3" s="1"/>
  <c r="F562" i="3" a="1"/>
  <c r="F562" i="3" s="1"/>
  <c r="F559" i="3" a="1"/>
  <c r="F559" i="3" s="1"/>
  <c r="F556" i="3" a="1"/>
  <c r="F556" i="3" s="1"/>
  <c r="E553" i="3" a="1"/>
  <c r="E553" i="3" s="1"/>
  <c r="D550" i="3" a="1"/>
  <c r="D550" i="3" s="1"/>
  <c r="G759" i="3" a="1"/>
  <c r="G759" i="3" s="1"/>
  <c r="G750" i="3" a="1"/>
  <c r="G750" i="3" s="1"/>
  <c r="D743" i="3" a="1"/>
  <c r="D743" i="3" s="1"/>
  <c r="H736" i="3" a="1"/>
  <c r="H736" i="3" s="1"/>
  <c r="F732" i="3" a="1"/>
  <c r="F732" i="3" s="1"/>
  <c r="G728" i="3" a="1"/>
  <c r="G728" i="3" s="1"/>
  <c r="F716" i="3" a="1"/>
  <c r="F716" i="3" s="1"/>
  <c r="H712" i="3" a="1"/>
  <c r="H712" i="3" s="1"/>
  <c r="D709" i="3" a="1"/>
  <c r="D709" i="3" s="1"/>
  <c r="D705" i="3" a="1"/>
  <c r="D705" i="3" s="1"/>
  <c r="F701" i="3" a="1"/>
  <c r="F701" i="3" s="1"/>
  <c r="F697" i="3" a="1"/>
  <c r="F697" i="3" s="1"/>
  <c r="E694" i="3" a="1"/>
  <c r="E694" i="3" s="1"/>
  <c r="E691" i="3" a="1"/>
  <c r="E691" i="3" s="1"/>
  <c r="G685" i="3" a="1"/>
  <c r="G685" i="3" s="1"/>
  <c r="H682" i="3" a="1"/>
  <c r="H682" i="3" s="1"/>
  <c r="H679" i="3" a="1"/>
  <c r="H679" i="3" s="1"/>
  <c r="E677" i="3" a="1"/>
  <c r="E677" i="3" s="1"/>
  <c r="E674" i="3" a="1"/>
  <c r="E674" i="3" s="1"/>
  <c r="G668" i="3" a="1"/>
  <c r="G668" i="3" s="1"/>
  <c r="G665" i="3" a="1"/>
  <c r="G665" i="3" s="1"/>
  <c r="D650" i="3" a="1"/>
  <c r="D650" i="3" s="1"/>
  <c r="H647" i="3" a="1"/>
  <c r="H647" i="3" s="1"/>
  <c r="G637" i="3" a="1"/>
  <c r="G637" i="3" s="1"/>
  <c r="E631" i="3" a="1"/>
  <c r="E631" i="3" s="1"/>
  <c r="E629" i="3" a="1"/>
  <c r="E629" i="3" s="1"/>
  <c r="H626" i="3" a="1"/>
  <c r="H626" i="3" s="1"/>
  <c r="H624" i="3" a="1"/>
  <c r="H624" i="3" s="1"/>
  <c r="H622" i="3" a="1"/>
  <c r="H622" i="3" s="1"/>
  <c r="F620" i="3" a="1"/>
  <c r="F620" i="3" s="1"/>
  <c r="E618" i="3" a="1"/>
  <c r="E618" i="3" s="1"/>
  <c r="D616" i="3" a="1"/>
  <c r="D616" i="3" s="1"/>
  <c r="H613" i="3" a="1"/>
  <c r="H613" i="3" s="1"/>
  <c r="H611" i="3" a="1"/>
  <c r="H611" i="3" s="1"/>
  <c r="G609" i="3" a="1"/>
  <c r="G609" i="3" s="1"/>
  <c r="E605" i="3" a="1"/>
  <c r="E605" i="3" s="1"/>
  <c r="G602" i="3" a="1"/>
  <c r="G602" i="3" s="1"/>
  <c r="D600" i="3" a="1"/>
  <c r="D600" i="3" s="1"/>
  <c r="G597" i="3" a="1"/>
  <c r="G597" i="3" s="1"/>
  <c r="H594" i="3" a="1"/>
  <c r="H594" i="3" s="1"/>
  <c r="F592" i="3" a="1"/>
  <c r="F592" i="3" s="1"/>
  <c r="E589" i="3" a="1"/>
  <c r="E589" i="3" s="1"/>
  <c r="F586" i="3" a="1"/>
  <c r="F586" i="3" s="1"/>
  <c r="F583" i="3" a="1"/>
  <c r="F583" i="3" s="1"/>
  <c r="G580" i="3" a="1"/>
  <c r="G580" i="3" s="1"/>
  <c r="F577" i="3" a="1"/>
  <c r="F577" i="3" s="1"/>
  <c r="F574" i="3" a="1"/>
  <c r="F574" i="3" s="1"/>
  <c r="F571" i="3" a="1"/>
  <c r="F571" i="3" s="1"/>
  <c r="F568" i="3" a="1"/>
  <c r="F568" i="3" s="1"/>
  <c r="F565" i="3" a="1"/>
  <c r="F565" i="3" s="1"/>
  <c r="E562" i="3" a="1"/>
  <c r="E562" i="3" s="1"/>
  <c r="H758" i="3" a="1"/>
  <c r="H758" i="3" s="1"/>
  <c r="H749" i="3" a="1"/>
  <c r="H749" i="3" s="1"/>
  <c r="H742" i="3" a="1"/>
  <c r="H742" i="3" s="1"/>
  <c r="E732" i="3" a="1"/>
  <c r="E732" i="3" s="1"/>
  <c r="F728" i="3" a="1"/>
  <c r="F728" i="3" s="1"/>
  <c r="D724" i="3" a="1"/>
  <c r="D724" i="3" s="1"/>
  <c r="F720" i="3" a="1"/>
  <c r="F720" i="3" s="1"/>
  <c r="E716" i="3" a="1"/>
  <c r="E716" i="3" s="1"/>
  <c r="F712" i="3" a="1"/>
  <c r="F712" i="3" s="1"/>
  <c r="H708" i="3" a="1"/>
  <c r="H708" i="3" s="1"/>
  <c r="H704" i="3" a="1"/>
  <c r="H704" i="3" s="1"/>
  <c r="E697" i="3" a="1"/>
  <c r="E697" i="3" s="1"/>
  <c r="D694" i="3" a="1"/>
  <c r="D694" i="3" s="1"/>
  <c r="D691" i="3" a="1"/>
  <c r="D691" i="3" s="1"/>
  <c r="F688" i="3" a="1"/>
  <c r="F688" i="3" s="1"/>
  <c r="F685" i="3" a="1"/>
  <c r="F685" i="3" s="1"/>
  <c r="G682" i="3" a="1"/>
  <c r="G682" i="3" s="1"/>
  <c r="G679" i="3" a="1"/>
  <c r="G679" i="3" s="1"/>
  <c r="D677" i="3" a="1"/>
  <c r="D677" i="3" s="1"/>
  <c r="D674" i="3" a="1"/>
  <c r="D674" i="3" s="1"/>
  <c r="E671" i="3" a="1"/>
  <c r="E671" i="3" s="1"/>
  <c r="F668" i="3" a="1"/>
  <c r="F668" i="3" s="1"/>
  <c r="F665" i="3" a="1"/>
  <c r="F665" i="3" s="1"/>
  <c r="H662" i="3" a="1"/>
  <c r="H662" i="3" s="1"/>
  <c r="D660" i="3" a="1"/>
  <c r="D660" i="3" s="1"/>
  <c r="D658" i="3" a="1"/>
  <c r="D658" i="3" s="1"/>
  <c r="H655" i="3" a="1"/>
  <c r="H655" i="3" s="1"/>
  <c r="H653" i="3" a="1"/>
  <c r="H653" i="3" s="1"/>
  <c r="H651" i="3" a="1"/>
  <c r="H651" i="3" s="1"/>
  <c r="H649" i="3" a="1"/>
  <c r="H649" i="3" s="1"/>
  <c r="G647" i="3" a="1"/>
  <c r="G647" i="3" s="1"/>
  <c r="G645" i="3" a="1"/>
  <c r="G645" i="3" s="1"/>
  <c r="G643" i="3" a="1"/>
  <c r="G643" i="3" s="1"/>
  <c r="F641" i="3" a="1"/>
  <c r="F641" i="3" s="1"/>
  <c r="F639" i="3" a="1"/>
  <c r="F639" i="3" s="1"/>
  <c r="G635" i="3" a="1"/>
  <c r="G635" i="3" s="1"/>
  <c r="F633" i="3" a="1"/>
  <c r="F633" i="3" s="1"/>
  <c r="D629" i="3" a="1"/>
  <c r="D629" i="3" s="1"/>
  <c r="G622" i="3" a="1"/>
  <c r="G622" i="3" s="1"/>
  <c r="E620" i="3" a="1"/>
  <c r="E620" i="3" s="1"/>
  <c r="H615" i="3" a="1"/>
  <c r="H615" i="3" s="1"/>
  <c r="F609" i="3" a="1"/>
  <c r="F609" i="3" s="1"/>
  <c r="E607" i="3" a="1"/>
  <c r="E607" i="3" s="1"/>
  <c r="D605" i="3" a="1"/>
  <c r="D605" i="3" s="1"/>
  <c r="F597" i="3" a="1"/>
  <c r="F597" i="3" s="1"/>
  <c r="G594" i="3" a="1"/>
  <c r="G594" i="3" s="1"/>
  <c r="E592" i="3" a="1"/>
  <c r="E592" i="3" s="1"/>
  <c r="D589" i="3" a="1"/>
  <c r="D589" i="3" s="1"/>
  <c r="E586" i="3" a="1"/>
  <c r="E586" i="3" s="1"/>
  <c r="F580" i="3" a="1"/>
  <c r="F580" i="3" s="1"/>
  <c r="E577" i="3" a="1"/>
  <c r="E577" i="3" s="1"/>
  <c r="E574" i="3" a="1"/>
  <c r="E574" i="3" s="1"/>
  <c r="E571" i="3" a="1"/>
  <c r="E571" i="3" s="1"/>
  <c r="E568" i="3" a="1"/>
  <c r="E568" i="3" s="1"/>
  <c r="H741" i="3" a="1"/>
  <c r="H741" i="3" s="1"/>
  <c r="F736" i="3" a="1"/>
  <c r="F736" i="3" s="1"/>
  <c r="H727" i="3" a="1"/>
  <c r="H727" i="3" s="1"/>
  <c r="H719" i="3" a="1"/>
  <c r="H719" i="3" s="1"/>
  <c r="D716" i="3" a="1"/>
  <c r="D716" i="3" s="1"/>
  <c r="E712" i="3" a="1"/>
  <c r="E712" i="3" s="1"/>
  <c r="F708" i="3" a="1"/>
  <c r="F708" i="3" s="1"/>
  <c r="G704" i="3" a="1"/>
  <c r="G704" i="3" s="1"/>
  <c r="E701" i="3" a="1"/>
  <c r="E701" i="3" s="1"/>
  <c r="H693" i="3" a="1"/>
  <c r="H693" i="3" s="1"/>
  <c r="H690" i="3" a="1"/>
  <c r="H690" i="3" s="1"/>
  <c r="E688" i="3" a="1"/>
  <c r="E688" i="3" s="1"/>
  <c r="E685" i="3" a="1"/>
  <c r="E685" i="3" s="1"/>
  <c r="F682" i="3" a="1"/>
  <c r="F682" i="3" s="1"/>
  <c r="H676" i="3" a="1"/>
  <c r="H676" i="3" s="1"/>
  <c r="H673" i="3" a="1"/>
  <c r="H673" i="3" s="1"/>
  <c r="E668" i="3" a="1"/>
  <c r="E668" i="3" s="1"/>
  <c r="E665" i="3" a="1"/>
  <c r="E665" i="3" s="1"/>
  <c r="G662" i="3" a="1"/>
  <c r="G662" i="3" s="1"/>
  <c r="H657" i="3" a="1"/>
  <c r="H657" i="3" s="1"/>
  <c r="G651" i="3" a="1"/>
  <c r="G651" i="3" s="1"/>
  <c r="G649" i="3" a="1"/>
  <c r="G649" i="3" s="1"/>
  <c r="F643" i="3" a="1"/>
  <c r="F643" i="3" s="1"/>
  <c r="F637" i="3" a="1"/>
  <c r="F637" i="3" s="1"/>
  <c r="F635" i="3" a="1"/>
  <c r="F635" i="3" s="1"/>
  <c r="E633" i="3" a="1"/>
  <c r="E633" i="3" s="1"/>
  <c r="D631" i="3" a="1"/>
  <c r="D631" i="3" s="1"/>
  <c r="H628" i="3" a="1"/>
  <c r="H628" i="3" s="1"/>
  <c r="G626" i="3" a="1"/>
  <c r="G626" i="3" s="1"/>
  <c r="G624" i="3" a="1"/>
  <c r="G624" i="3" s="1"/>
  <c r="F622" i="3" a="1"/>
  <c r="F622" i="3" s="1"/>
  <c r="D618" i="3" a="1"/>
  <c r="D618" i="3" s="1"/>
  <c r="G613" i="3" a="1"/>
  <c r="G613" i="3" s="1"/>
  <c r="G611" i="3" a="1"/>
  <c r="G611" i="3" s="1"/>
  <c r="E609" i="3" a="1"/>
  <c r="E609" i="3" s="1"/>
  <c r="H604" i="3" a="1"/>
  <c r="H604" i="3" s="1"/>
  <c r="F602" i="3" a="1"/>
  <c r="F602" i="3" s="1"/>
  <c r="H599" i="3" a="1"/>
  <c r="H599" i="3" s="1"/>
  <c r="E597" i="3" a="1"/>
  <c r="E597" i="3" s="1"/>
  <c r="D592" i="3" a="1"/>
  <c r="D592" i="3" s="1"/>
  <c r="H588" i="3" a="1"/>
  <c r="H588" i="3" s="1"/>
  <c r="D586" i="3" a="1"/>
  <c r="D586" i="3" s="1"/>
  <c r="E583" i="3" a="1"/>
  <c r="E583" i="3" s="1"/>
  <c r="E580" i="3" a="1"/>
  <c r="E580" i="3" s="1"/>
  <c r="D577" i="3" a="1"/>
  <c r="D577" i="3" s="1"/>
  <c r="D574" i="3" a="1"/>
  <c r="D574" i="3" s="1"/>
  <c r="D571" i="3" a="1"/>
  <c r="D571" i="3" s="1"/>
  <c r="E757" i="3" a="1"/>
  <c r="E757" i="3" s="1"/>
  <c r="G741" i="3" a="1"/>
  <c r="G741" i="3" s="1"/>
  <c r="D736" i="3" a="1"/>
  <c r="D736" i="3" s="1"/>
  <c r="G731" i="3" a="1"/>
  <c r="G731" i="3" s="1"/>
  <c r="G727" i="3" a="1"/>
  <c r="G727" i="3" s="1"/>
  <c r="H723" i="3" a="1"/>
  <c r="H723" i="3" s="1"/>
  <c r="G719" i="3" a="1"/>
  <c r="G719" i="3" s="1"/>
  <c r="G711" i="3" a="1"/>
  <c r="G711" i="3" s="1"/>
  <c r="E708" i="3" a="1"/>
  <c r="E708" i="3" s="1"/>
  <c r="F704" i="3" a="1"/>
  <c r="F704" i="3" s="1"/>
  <c r="G700" i="3" a="1"/>
  <c r="G700" i="3" s="1"/>
  <c r="H696" i="3" a="1"/>
  <c r="H696" i="3" s="1"/>
  <c r="G693" i="3" a="1"/>
  <c r="G693" i="3" s="1"/>
  <c r="G690" i="3" a="1"/>
  <c r="G690" i="3" s="1"/>
  <c r="D688" i="3" a="1"/>
  <c r="D688" i="3" s="1"/>
  <c r="D685" i="3" a="1"/>
  <c r="D685" i="3" s="1"/>
  <c r="E682" i="3" a="1"/>
  <c r="E682" i="3" s="1"/>
  <c r="F679" i="3" a="1"/>
  <c r="F679" i="3" s="1"/>
  <c r="G676" i="3" a="1"/>
  <c r="G676" i="3" s="1"/>
  <c r="G673" i="3" a="1"/>
  <c r="G673" i="3" s="1"/>
  <c r="D671" i="3" a="1"/>
  <c r="D671" i="3" s="1"/>
  <c r="D668" i="3" a="1"/>
  <c r="D668" i="3" s="1"/>
  <c r="D665" i="3" a="1"/>
  <c r="D665" i="3" s="1"/>
  <c r="F662" i="3" a="1"/>
  <c r="F662" i="3" s="1"/>
  <c r="H659" i="3" a="1"/>
  <c r="H659" i="3" s="1"/>
  <c r="G657" i="3" a="1"/>
  <c r="G657" i="3" s="1"/>
  <c r="G655" i="3" a="1"/>
  <c r="G655" i="3" s="1"/>
  <c r="G653" i="3" a="1"/>
  <c r="G653" i="3" s="1"/>
  <c r="F651" i="3" a="1"/>
  <c r="F651" i="3" s="1"/>
  <c r="F649" i="3" a="1"/>
  <c r="F649" i="3" s="1"/>
  <c r="F647" i="3" a="1"/>
  <c r="F647" i="3" s="1"/>
  <c r="F645" i="3" a="1"/>
  <c r="F645" i="3" s="1"/>
  <c r="E643" i="3" a="1"/>
  <c r="E643" i="3" s="1"/>
  <c r="E641" i="3" a="1"/>
  <c r="E641" i="3" s="1"/>
  <c r="E639" i="3" a="1"/>
  <c r="E639" i="3" s="1"/>
  <c r="E635" i="3" a="1"/>
  <c r="E635" i="3" s="1"/>
  <c r="D633" i="3" a="1"/>
  <c r="D633" i="3" s="1"/>
  <c r="G628" i="3" a="1"/>
  <c r="G628" i="3" s="1"/>
  <c r="E622" i="3" a="1"/>
  <c r="E622" i="3" s="1"/>
  <c r="D620" i="3" a="1"/>
  <c r="D620" i="3" s="1"/>
  <c r="H617" i="3" a="1"/>
  <c r="H617" i="3" s="1"/>
  <c r="G615" i="3" a="1"/>
  <c r="G615" i="3" s="1"/>
  <c r="F611" i="3" a="1"/>
  <c r="F611" i="3" s="1"/>
  <c r="D607" i="3" a="1"/>
  <c r="D607" i="3" s="1"/>
  <c r="G604" i="3" a="1"/>
  <c r="G604" i="3" s="1"/>
  <c r="E602" i="3" a="1"/>
  <c r="E602" i="3" s="1"/>
  <c r="D597" i="3" a="1"/>
  <c r="D597" i="3" s="1"/>
  <c r="F594" i="3" a="1"/>
  <c r="F594" i="3" s="1"/>
  <c r="H591" i="3" a="1"/>
  <c r="H591" i="3" s="1"/>
  <c r="H585" i="3" a="1"/>
  <c r="H585" i="3" s="1"/>
  <c r="D583" i="3" a="1"/>
  <c r="D583" i="3" s="1"/>
  <c r="D580" i="3" a="1"/>
  <c r="D580" i="3" s="1"/>
  <c r="D757" i="3" a="1"/>
  <c r="D757" i="3" s="1"/>
  <c r="F748" i="3" a="1"/>
  <c r="F748" i="3" s="1"/>
  <c r="G735" i="3" a="1"/>
  <c r="G735" i="3" s="1"/>
  <c r="F731" i="3" a="1"/>
  <c r="F731" i="3" s="1"/>
  <c r="F727" i="3" a="1"/>
  <c r="F727" i="3" s="1"/>
  <c r="G723" i="3" a="1"/>
  <c r="G723" i="3" s="1"/>
  <c r="H715" i="3" a="1"/>
  <c r="H715" i="3" s="1"/>
  <c r="H707" i="3" a="1"/>
  <c r="H707" i="3" s="1"/>
  <c r="E704" i="3" a="1"/>
  <c r="E704" i="3" s="1"/>
  <c r="F700" i="3" a="1"/>
  <c r="F700" i="3" s="1"/>
  <c r="F693" i="3" a="1"/>
  <c r="F693" i="3" s="1"/>
  <c r="H687" i="3" a="1"/>
  <c r="H687" i="3" s="1"/>
  <c r="H684" i="3" a="1"/>
  <c r="H684" i="3" s="1"/>
  <c r="E679" i="3" a="1"/>
  <c r="E679" i="3" s="1"/>
  <c r="F676" i="3" a="1"/>
  <c r="F676" i="3" s="1"/>
  <c r="F673" i="3" a="1"/>
  <c r="F673" i="3" s="1"/>
  <c r="H670" i="3" a="1"/>
  <c r="H670" i="3" s="1"/>
  <c r="H667" i="3" a="1"/>
  <c r="H667" i="3" s="1"/>
  <c r="E662" i="3" a="1"/>
  <c r="E662" i="3" s="1"/>
  <c r="F653" i="3" a="1"/>
  <c r="F653" i="3" s="1"/>
  <c r="E651" i="3" a="1"/>
  <c r="E651" i="3" s="1"/>
  <c r="E637" i="3" a="1"/>
  <c r="E637" i="3" s="1"/>
  <c r="D635" i="3" a="1"/>
  <c r="D635" i="3" s="1"/>
  <c r="H630" i="3" a="1"/>
  <c r="H630" i="3" s="1"/>
  <c r="F626" i="3" a="1"/>
  <c r="F626" i="3" s="1"/>
  <c r="F624" i="3" a="1"/>
  <c r="F624" i="3" s="1"/>
  <c r="D622" i="3" a="1"/>
  <c r="D622" i="3" s="1"/>
  <c r="G617" i="3" a="1"/>
  <c r="G617" i="3" s="1"/>
  <c r="F613" i="3" a="1"/>
  <c r="F613" i="3" s="1"/>
  <c r="E611" i="3" a="1"/>
  <c r="E611" i="3" s="1"/>
  <c r="D609" i="3" a="1"/>
  <c r="D609" i="3" s="1"/>
  <c r="H606" i="3" a="1"/>
  <c r="H606" i="3" s="1"/>
  <c r="D602" i="3" a="1"/>
  <c r="D602" i="3" s="1"/>
  <c r="G599" i="3" a="1"/>
  <c r="G599" i="3" s="1"/>
  <c r="H596" i="3" a="1"/>
  <c r="H596" i="3" s="1"/>
  <c r="G591" i="3" a="1"/>
  <c r="G591" i="3" s="1"/>
  <c r="G588" i="3" a="1"/>
  <c r="G588" i="3" s="1"/>
  <c r="G585" i="3" a="1"/>
  <c r="G585" i="3" s="1"/>
  <c r="H582" i="3" a="1"/>
  <c r="H582" i="3" s="1"/>
  <c r="H579" i="3" a="1"/>
  <c r="H579" i="3" s="1"/>
  <c r="G576" i="3" a="1"/>
  <c r="G576" i="3" s="1"/>
  <c r="G573" i="3" a="1"/>
  <c r="G573" i="3" s="1"/>
  <c r="G570" i="3" a="1"/>
  <c r="G570" i="3" s="1"/>
  <c r="G567" i="3" a="1"/>
  <c r="G567" i="3" s="1"/>
  <c r="G564" i="3" a="1"/>
  <c r="G564" i="3" s="1"/>
  <c r="F561" i="3" a="1"/>
  <c r="F561" i="3" s="1"/>
  <c r="F558" i="3" a="1"/>
  <c r="F558" i="3" s="1"/>
  <c r="F555" i="3" a="1"/>
  <c r="F555" i="3" s="1"/>
  <c r="E552" i="3" a="1"/>
  <c r="E552" i="3" s="1"/>
  <c r="D549" i="3" a="1"/>
  <c r="D549" i="3" s="1"/>
  <c r="D546" i="3" a="1"/>
  <c r="D546" i="3" s="1"/>
  <c r="D543" i="3" a="1"/>
  <c r="D543" i="3" s="1"/>
  <c r="H539" i="3" a="1"/>
  <c r="H539" i="3" s="1"/>
  <c r="G536" i="3" a="1"/>
  <c r="G536" i="3" s="1"/>
  <c r="F533" i="3" a="1"/>
  <c r="F533" i="3" s="1"/>
  <c r="D756" i="3" a="1"/>
  <c r="D756" i="3" s="1"/>
  <c r="D741" i="3" a="1"/>
  <c r="D741" i="3" s="1"/>
  <c r="E731" i="3" a="1"/>
  <c r="E731" i="3" s="1"/>
  <c r="D727" i="3" a="1"/>
  <c r="D727" i="3" s="1"/>
  <c r="E723" i="3" a="1"/>
  <c r="E723" i="3" s="1"/>
  <c r="E719" i="3" a="1"/>
  <c r="E719" i="3" s="1"/>
  <c r="G715" i="3" a="1"/>
  <c r="G715" i="3" s="1"/>
  <c r="F711" i="3" a="1"/>
  <c r="F711" i="3" s="1"/>
  <c r="D704" i="3" a="1"/>
  <c r="D704" i="3" s="1"/>
  <c r="E700" i="3" a="1"/>
  <c r="E700" i="3" s="1"/>
  <c r="G696" i="3" a="1"/>
  <c r="G696" i="3" s="1"/>
  <c r="E693" i="3" a="1"/>
  <c r="E693" i="3" s="1"/>
  <c r="F690" i="3" a="1"/>
  <c r="F690" i="3" s="1"/>
  <c r="G687" i="3" a="1"/>
  <c r="G687" i="3" s="1"/>
  <c r="G684" i="3" a="1"/>
  <c r="G684" i="3" s="1"/>
  <c r="D682" i="3" a="1"/>
  <c r="D682" i="3" s="1"/>
  <c r="D679" i="3" a="1"/>
  <c r="D679" i="3" s="1"/>
  <c r="E676" i="3" a="1"/>
  <c r="E676" i="3" s="1"/>
  <c r="E673" i="3" a="1"/>
  <c r="E673" i="3" s="1"/>
  <c r="G670" i="3" a="1"/>
  <c r="G670" i="3" s="1"/>
  <c r="G667" i="3" a="1"/>
  <c r="G667" i="3" s="1"/>
  <c r="H664" i="3" a="1"/>
  <c r="H664" i="3" s="1"/>
  <c r="D662" i="3" a="1"/>
  <c r="D662" i="3" s="1"/>
  <c r="G659" i="3" a="1"/>
  <c r="G659" i="3" s="1"/>
  <c r="F657" i="3" a="1"/>
  <c r="F657" i="3" s="1"/>
  <c r="F655" i="3" a="1"/>
  <c r="F655" i="3" s="1"/>
  <c r="E653" i="3" a="1"/>
  <c r="E653" i="3" s="1"/>
  <c r="E649" i="3" a="1"/>
  <c r="E649" i="3" s="1"/>
  <c r="E647" i="3" a="1"/>
  <c r="E647" i="3" s="1"/>
  <c r="E645" i="3" a="1"/>
  <c r="E645" i="3" s="1"/>
  <c r="D643" i="3" a="1"/>
  <c r="D643" i="3" s="1"/>
  <c r="D641" i="3" a="1"/>
  <c r="D641" i="3" s="1"/>
  <c r="D639" i="3" a="1"/>
  <c r="D639" i="3" s="1"/>
  <c r="D637" i="3" a="1"/>
  <c r="D637" i="3" s="1"/>
  <c r="H634" i="3" a="1"/>
  <c r="H634" i="3" s="1"/>
  <c r="H632" i="3" a="1"/>
  <c r="H632" i="3" s="1"/>
  <c r="G630" i="3" a="1"/>
  <c r="G630" i="3" s="1"/>
  <c r="F628" i="3" a="1"/>
  <c r="F628" i="3" s="1"/>
  <c r="E624" i="3" a="1"/>
  <c r="E624" i="3" s="1"/>
  <c r="H619" i="3" a="1"/>
  <c r="H619" i="3" s="1"/>
  <c r="F615" i="3" a="1"/>
  <c r="F615" i="3" s="1"/>
  <c r="E613" i="3" a="1"/>
  <c r="E613" i="3" s="1"/>
  <c r="D611" i="3" a="1"/>
  <c r="D611" i="3" s="1"/>
  <c r="G606" i="3" a="1"/>
  <c r="G606" i="3" s="1"/>
  <c r="F604" i="3" a="1"/>
  <c r="F604" i="3" s="1"/>
  <c r="H601" i="3" a="1"/>
  <c r="H601" i="3" s="1"/>
  <c r="F599" i="3" a="1"/>
  <c r="F599" i="3" s="1"/>
  <c r="G596" i="3" a="1"/>
  <c r="G596" i="3" s="1"/>
  <c r="E594" i="3" a="1"/>
  <c r="E594" i="3" s="1"/>
  <c r="F591" i="3" a="1"/>
  <c r="F591" i="3" s="1"/>
  <c r="F588" i="3" a="1"/>
  <c r="F588" i="3" s="1"/>
  <c r="F585" i="3" a="1"/>
  <c r="F585" i="3" s="1"/>
  <c r="G582" i="3" a="1"/>
  <c r="G582" i="3" s="1"/>
  <c r="G579" i="3" a="1"/>
  <c r="G579" i="3" s="1"/>
  <c r="F576" i="3" a="1"/>
  <c r="F576" i="3" s="1"/>
  <c r="F573" i="3" a="1"/>
  <c r="F573" i="3" s="1"/>
  <c r="F570" i="3" a="1"/>
  <c r="F570" i="3" s="1"/>
  <c r="F567" i="3" a="1"/>
  <c r="F567" i="3" s="1"/>
  <c r="F564" i="3" a="1"/>
  <c r="F564" i="3" s="1"/>
  <c r="E558" i="3" a="1"/>
  <c r="E558" i="3" s="1"/>
  <c r="E555" i="3" a="1"/>
  <c r="E555" i="3" s="1"/>
  <c r="D552" i="3" a="1"/>
  <c r="D552" i="3" s="1"/>
  <c r="H548" i="3" a="1"/>
  <c r="H548" i="3" s="1"/>
  <c r="H545" i="3" a="1"/>
  <c r="H545" i="3" s="1"/>
  <c r="H542" i="3" a="1"/>
  <c r="H542" i="3" s="1"/>
  <c r="G539" i="3" a="1"/>
  <c r="G539" i="3" s="1"/>
  <c r="F536" i="3" a="1"/>
  <c r="F536" i="3" s="1"/>
  <c r="E533" i="3" a="1"/>
  <c r="E533" i="3" s="1"/>
  <c r="E530" i="3" a="1"/>
  <c r="E530" i="3" s="1"/>
  <c r="E527" i="3" a="1"/>
  <c r="E527" i="3" s="1"/>
  <c r="D524" i="3" a="1"/>
  <c r="D524" i="3" s="1"/>
  <c r="H520" i="3" a="1"/>
  <c r="H520" i="3" s="1"/>
  <c r="G517" i="3" a="1"/>
  <c r="G517" i="3" s="1"/>
  <c r="G514" i="3" a="1"/>
  <c r="G514" i="3" s="1"/>
  <c r="F511" i="3" a="1"/>
  <c r="F511" i="3" s="1"/>
  <c r="E508" i="3" a="1"/>
  <c r="E508" i="3" s="1"/>
  <c r="F755" i="3" a="1"/>
  <c r="F755" i="3" s="1"/>
  <c r="F747" i="3" a="1"/>
  <c r="F747" i="3" s="1"/>
  <c r="G740" i="3" a="1"/>
  <c r="G740" i="3" s="1"/>
  <c r="E735" i="3" a="1"/>
  <c r="E735" i="3" s="1"/>
  <c r="H730" i="3" a="1"/>
  <c r="H730" i="3" s="1"/>
  <c r="D723" i="3" a="1"/>
  <c r="D723" i="3" s="1"/>
  <c r="D719" i="3" a="1"/>
  <c r="D719" i="3" s="1"/>
  <c r="E715" i="3" a="1"/>
  <c r="E715" i="3" s="1"/>
  <c r="G707" i="3" a="1"/>
  <c r="G707" i="3" s="1"/>
  <c r="H703" i="3" a="1"/>
  <c r="H703" i="3" s="1"/>
  <c r="H699" i="3" a="1"/>
  <c r="H699" i="3" s="1"/>
  <c r="F696" i="3" a="1"/>
  <c r="F696" i="3" s="1"/>
  <c r="D693" i="3" a="1"/>
  <c r="D693" i="3" s="1"/>
  <c r="F687" i="3" a="1"/>
  <c r="F687" i="3" s="1"/>
  <c r="F684" i="3" a="1"/>
  <c r="F684" i="3" s="1"/>
  <c r="H681" i="3" a="1"/>
  <c r="H681" i="3" s="1"/>
  <c r="H678" i="3" a="1"/>
  <c r="H678" i="3" s="1"/>
  <c r="D676" i="3" a="1"/>
  <c r="D676" i="3" s="1"/>
  <c r="F670" i="3" a="1"/>
  <c r="F670" i="3" s="1"/>
  <c r="F667" i="3" a="1"/>
  <c r="F667" i="3" s="1"/>
  <c r="H661" i="3" a="1"/>
  <c r="H661" i="3" s="1"/>
  <c r="F659" i="3" a="1"/>
  <c r="F659" i="3" s="1"/>
  <c r="E655" i="3" a="1"/>
  <c r="E655" i="3" s="1"/>
  <c r="D653" i="3" a="1"/>
  <c r="D653" i="3" s="1"/>
  <c r="D651" i="3" a="1"/>
  <c r="D651" i="3" s="1"/>
  <c r="D645" i="3" a="1"/>
  <c r="D645" i="3" s="1"/>
  <c r="H638" i="3" a="1"/>
  <c r="H638" i="3" s="1"/>
  <c r="H636" i="3" a="1"/>
  <c r="H636" i="3" s="1"/>
  <c r="F630" i="3" a="1"/>
  <c r="F630" i="3" s="1"/>
  <c r="E626" i="3" a="1"/>
  <c r="E626" i="3" s="1"/>
  <c r="D624" i="3" a="1"/>
  <c r="D624" i="3" s="1"/>
  <c r="H621" i="3" a="1"/>
  <c r="H621" i="3" s="1"/>
  <c r="G619" i="3" a="1"/>
  <c r="G619" i="3" s="1"/>
  <c r="F617" i="3" a="1"/>
  <c r="F617" i="3" s="1"/>
  <c r="D613" i="3" a="1"/>
  <c r="D613" i="3" s="1"/>
  <c r="H608" i="3" a="1"/>
  <c r="H608" i="3" s="1"/>
  <c r="F606" i="3" a="1"/>
  <c r="F606" i="3" s="1"/>
  <c r="G601" i="3" a="1"/>
  <c r="G601" i="3" s="1"/>
  <c r="E599" i="3" a="1"/>
  <c r="E599" i="3" s="1"/>
  <c r="F596" i="3" a="1"/>
  <c r="F596" i="3" s="1"/>
  <c r="D594" i="3" a="1"/>
  <c r="D594" i="3" s="1"/>
  <c r="E591" i="3" a="1"/>
  <c r="E591" i="3" s="1"/>
  <c r="E588" i="3" a="1"/>
  <c r="E588" i="3" s="1"/>
  <c r="E585" i="3" a="1"/>
  <c r="E585" i="3" s="1"/>
  <c r="F582" i="3" a="1"/>
  <c r="F582" i="3" s="1"/>
  <c r="F579" i="3" a="1"/>
  <c r="F579" i="3" s="1"/>
  <c r="E576" i="3" a="1"/>
  <c r="E576" i="3" s="1"/>
  <c r="E573" i="3" a="1"/>
  <c r="E573" i="3" s="1"/>
  <c r="E570" i="3" a="1"/>
  <c r="E570" i="3" s="1"/>
  <c r="E567" i="3" a="1"/>
  <c r="E567" i="3" s="1"/>
  <c r="E564" i="3" a="1"/>
  <c r="E564" i="3" s="1"/>
  <c r="E561" i="3" a="1"/>
  <c r="E561" i="3" s="1"/>
  <c r="D558" i="3" a="1"/>
  <c r="D558" i="3" s="1"/>
  <c r="E755" i="3" a="1"/>
  <c r="E755" i="3" s="1"/>
  <c r="D735" i="3" a="1"/>
  <c r="D735" i="3" s="1"/>
  <c r="F726" i="3" a="1"/>
  <c r="F726" i="3" s="1"/>
  <c r="G718" i="3" a="1"/>
  <c r="G718" i="3" s="1"/>
  <c r="D715" i="3" a="1"/>
  <c r="D715" i="3" s="1"/>
  <c r="D711" i="3" a="1"/>
  <c r="D711" i="3" s="1"/>
  <c r="F707" i="3" a="1"/>
  <c r="F707" i="3" s="1"/>
  <c r="G699" i="3" a="1"/>
  <c r="G699" i="3" s="1"/>
  <c r="E696" i="3" a="1"/>
  <c r="E696" i="3" s="1"/>
  <c r="H692" i="3" a="1"/>
  <c r="H692" i="3" s="1"/>
  <c r="E690" i="3" a="1"/>
  <c r="E690" i="3" s="1"/>
  <c r="E687" i="3" a="1"/>
  <c r="E687" i="3" s="1"/>
  <c r="E684" i="3" a="1"/>
  <c r="E684" i="3" s="1"/>
  <c r="G681" i="3" a="1"/>
  <c r="G681" i="3" s="1"/>
  <c r="G678" i="3" a="1"/>
  <c r="G678" i="3" s="1"/>
  <c r="H675" i="3" a="1"/>
  <c r="H675" i="3" s="1"/>
  <c r="D673" i="3" a="1"/>
  <c r="D673" i="3" s="1"/>
  <c r="E670" i="3" a="1"/>
  <c r="E670" i="3" s="1"/>
  <c r="E667" i="3" a="1"/>
  <c r="E667" i="3" s="1"/>
  <c r="G664" i="3" a="1"/>
  <c r="G664" i="3" s="1"/>
  <c r="G661" i="3" a="1"/>
  <c r="G661" i="3" s="1"/>
  <c r="E659" i="3" a="1"/>
  <c r="E659" i="3" s="1"/>
  <c r="E657" i="3" a="1"/>
  <c r="E657" i="3" s="1"/>
  <c r="D655" i="3" a="1"/>
  <c r="D655" i="3" s="1"/>
  <c r="H652" i="3" a="1"/>
  <c r="H652" i="3" s="1"/>
  <c r="D649" i="3" a="1"/>
  <c r="D649" i="3" s="1"/>
  <c r="D647" i="3" a="1"/>
  <c r="D647" i="3" s="1"/>
  <c r="H644" i="3" a="1"/>
  <c r="H644" i="3" s="1"/>
  <c r="H642" i="3" a="1"/>
  <c r="H642" i="3" s="1"/>
  <c r="H640" i="3" a="1"/>
  <c r="H640" i="3" s="1"/>
  <c r="G638" i="3" a="1"/>
  <c r="G638" i="3" s="1"/>
  <c r="G636" i="3" a="1"/>
  <c r="G636" i="3" s="1"/>
  <c r="G634" i="3" a="1"/>
  <c r="G634" i="3" s="1"/>
  <c r="G632" i="3" a="1"/>
  <c r="G632" i="3" s="1"/>
  <c r="E628" i="3" a="1"/>
  <c r="E628" i="3" s="1"/>
  <c r="D626" i="3" a="1"/>
  <c r="D626" i="3" s="1"/>
  <c r="H623" i="3" a="1"/>
  <c r="H623" i="3" s="1"/>
  <c r="F619" i="3" a="1"/>
  <c r="F619" i="3" s="1"/>
  <c r="E615" i="3" a="1"/>
  <c r="E615" i="3" s="1"/>
  <c r="H612" i="3" a="1"/>
  <c r="H612" i="3" s="1"/>
  <c r="H610" i="3" a="1"/>
  <c r="H610" i="3" s="1"/>
  <c r="G608" i="3" a="1"/>
  <c r="G608" i="3" s="1"/>
  <c r="E604" i="3" a="1"/>
  <c r="E604" i="3" s="1"/>
  <c r="D599" i="3" a="1"/>
  <c r="D599" i="3" s="1"/>
  <c r="H593" i="3" a="1"/>
  <c r="H593" i="3" s="1"/>
  <c r="D591" i="3" a="1"/>
  <c r="D591" i="3" s="1"/>
  <c r="D588" i="3" a="1"/>
  <c r="D588" i="3" s="1"/>
  <c r="E582" i="3" a="1"/>
  <c r="E582" i="3" s="1"/>
  <c r="E579" i="3" a="1"/>
  <c r="E579" i="3" s="1"/>
  <c r="D576" i="3" a="1"/>
  <c r="D576" i="3" s="1"/>
  <c r="D573" i="3" a="1"/>
  <c r="D573" i="3" s="1"/>
  <c r="D570" i="3" a="1"/>
  <c r="D570" i="3" s="1"/>
  <c r="D567" i="3" a="1"/>
  <c r="D567" i="3" s="1"/>
  <c r="D564" i="3" a="1"/>
  <c r="D564" i="3" s="1"/>
  <c r="D561" i="3" a="1"/>
  <c r="D561" i="3" s="1"/>
  <c r="H557" i="3" a="1"/>
  <c r="H557" i="3" s="1"/>
  <c r="H554" i="3" a="1"/>
  <c r="H554" i="3" s="1"/>
  <c r="G551" i="3" a="1"/>
  <c r="G551" i="3" s="1"/>
  <c r="F548" i="3" a="1"/>
  <c r="F548" i="3" s="1"/>
  <c r="F545" i="3" a="1"/>
  <c r="F545" i="3" s="1"/>
  <c r="F542" i="3" a="1"/>
  <c r="F542" i="3" s="1"/>
  <c r="E539" i="3" a="1"/>
  <c r="E539" i="3" s="1"/>
  <c r="D536" i="3" a="1"/>
  <c r="D536" i="3" s="1"/>
  <c r="H532" i="3" a="1"/>
  <c r="H532" i="3" s="1"/>
  <c r="H529" i="3" a="1"/>
  <c r="H529" i="3" s="1"/>
  <c r="H526" i="3" a="1"/>
  <c r="H526" i="3" s="1"/>
  <c r="G523" i="3" a="1"/>
  <c r="G523" i="3" s="1"/>
  <c r="F520" i="3" a="1"/>
  <c r="F520" i="3" s="1"/>
  <c r="F517" i="3" a="1"/>
  <c r="F517" i="3" s="1"/>
  <c r="E514" i="3" a="1"/>
  <c r="E514" i="3" s="1"/>
  <c r="D511" i="3" a="1"/>
  <c r="D511" i="3" s="1"/>
  <c r="H507" i="3" a="1"/>
  <c r="H507" i="3" s="1"/>
  <c r="G504" i="3" a="1"/>
  <c r="G504" i="3" s="1"/>
  <c r="F501" i="3" a="1"/>
  <c r="F501" i="3" s="1"/>
  <c r="F498" i="3" a="1"/>
  <c r="F498" i="3" s="1"/>
  <c r="E495" i="3" a="1"/>
  <c r="E495" i="3" s="1"/>
  <c r="E492" i="3" a="1"/>
  <c r="E492" i="3" s="1"/>
  <c r="G489" i="3" a="1"/>
  <c r="G489" i="3" s="1"/>
  <c r="H487" i="3" a="1"/>
  <c r="H487" i="3" s="1"/>
  <c r="D486" i="3" a="1"/>
  <c r="D486" i="3" s="1"/>
  <c r="E482" i="3" a="1"/>
  <c r="E482" i="3" s="1"/>
  <c r="D478" i="3" a="1"/>
  <c r="D478" i="3" s="1"/>
  <c r="F475" i="3" a="1"/>
  <c r="F475" i="3" s="1"/>
  <c r="E473" i="3" a="1"/>
  <c r="E473" i="3" s="1"/>
  <c r="D461" i="3" a="1"/>
  <c r="D461" i="3" s="1"/>
  <c r="F458" i="3" a="1"/>
  <c r="F458" i="3" s="1"/>
  <c r="D456" i="3" a="1"/>
  <c r="D456" i="3" s="1"/>
  <c r="G453" i="3" a="1"/>
  <c r="G453" i="3" s="1"/>
  <c r="D451" i="3" a="1"/>
  <c r="D451" i="3" s="1"/>
  <c r="E448" i="3" a="1"/>
  <c r="E448" i="3" s="1"/>
  <c r="G445" i="3" a="1"/>
  <c r="G445" i="3" s="1"/>
  <c r="E443" i="3" a="1"/>
  <c r="E443" i="3" s="1"/>
  <c r="G440" i="3" a="1"/>
  <c r="G440" i="3" s="1"/>
  <c r="E435" i="3" a="1"/>
  <c r="E435" i="3" s="1"/>
  <c r="G432" i="3" a="1"/>
  <c r="G432" i="3" s="1"/>
  <c r="F746" i="3" a="1"/>
  <c r="F746" i="3" s="1"/>
  <c r="G739" i="3" a="1"/>
  <c r="G739" i="3" s="1"/>
  <c r="G734" i="3" a="1"/>
  <c r="G734" i="3" s="1"/>
  <c r="E726" i="3" a="1"/>
  <c r="E726" i="3" s="1"/>
  <c r="F722" i="3" a="1"/>
  <c r="F722" i="3" s="1"/>
  <c r="F718" i="3" a="1"/>
  <c r="F718" i="3" s="1"/>
  <c r="F714" i="3" a="1"/>
  <c r="F714" i="3" s="1"/>
  <c r="G710" i="3" a="1"/>
  <c r="G710" i="3" s="1"/>
  <c r="E707" i="3" a="1"/>
  <c r="E707" i="3" s="1"/>
  <c r="E703" i="3" a="1"/>
  <c r="E703" i="3" s="1"/>
  <c r="E699" i="3" a="1"/>
  <c r="E699" i="3" s="1"/>
  <c r="D696" i="3" a="1"/>
  <c r="D696" i="3" s="1"/>
  <c r="G692" i="3" a="1"/>
  <c r="G692" i="3" s="1"/>
  <c r="D690" i="3" a="1"/>
  <c r="D690" i="3" s="1"/>
  <c r="D687" i="3" a="1"/>
  <c r="D687" i="3" s="1"/>
  <c r="F681" i="3" a="1"/>
  <c r="F681" i="3" s="1"/>
  <c r="F678" i="3" a="1"/>
  <c r="F678" i="3" s="1"/>
  <c r="H672" i="3" a="1"/>
  <c r="H672" i="3" s="1"/>
  <c r="D670" i="3" a="1"/>
  <c r="D670" i="3" s="1"/>
  <c r="D667" i="3" a="1"/>
  <c r="D667" i="3" s="1"/>
  <c r="F664" i="3" a="1"/>
  <c r="F664" i="3" s="1"/>
  <c r="F661" i="3" a="1"/>
  <c r="F661" i="3" s="1"/>
  <c r="D657" i="3" a="1"/>
  <c r="D657" i="3" s="1"/>
  <c r="H650" i="3" a="1"/>
  <c r="H650" i="3" s="1"/>
  <c r="G640" i="3" a="1"/>
  <c r="G640" i="3" s="1"/>
  <c r="F638" i="3" a="1"/>
  <c r="F638" i="3" s="1"/>
  <c r="F632" i="3" a="1"/>
  <c r="F632" i="3" s="1"/>
  <c r="E630" i="3" a="1"/>
  <c r="E630" i="3" s="1"/>
  <c r="H625" i="3" a="1"/>
  <c r="H625" i="3" s="1"/>
  <c r="G621" i="3" a="1"/>
  <c r="G621" i="3" s="1"/>
  <c r="E619" i="3" a="1"/>
  <c r="E619" i="3" s="1"/>
  <c r="E617" i="3" a="1"/>
  <c r="E617" i="3" s="1"/>
  <c r="D615" i="3" a="1"/>
  <c r="D615" i="3" s="1"/>
  <c r="E606" i="3" a="1"/>
  <c r="E606" i="3" s="1"/>
  <c r="D604" i="3" a="1"/>
  <c r="D604" i="3" s="1"/>
  <c r="F601" i="3" a="1"/>
  <c r="F601" i="3" s="1"/>
  <c r="H598" i="3" a="1"/>
  <c r="H598" i="3" s="1"/>
  <c r="E596" i="3" a="1"/>
  <c r="E596" i="3" s="1"/>
  <c r="G593" i="3" a="1"/>
  <c r="G593" i="3" s="1"/>
  <c r="H590" i="3" a="1"/>
  <c r="H590" i="3" s="1"/>
  <c r="H587" i="3" a="1"/>
  <c r="H587" i="3" s="1"/>
  <c r="D585" i="3" a="1"/>
  <c r="D585" i="3" s="1"/>
  <c r="D582" i="3" a="1"/>
  <c r="D582" i="3" s="1"/>
  <c r="D579" i="3" a="1"/>
  <c r="D579" i="3" s="1"/>
  <c r="H572" i="3" a="1"/>
  <c r="H572" i="3" s="1"/>
  <c r="H569" i="3" a="1"/>
  <c r="H569" i="3" s="1"/>
  <c r="H563" i="3" a="1"/>
  <c r="H563" i="3" s="1"/>
  <c r="H560" i="3" a="1"/>
  <c r="H560" i="3" s="1"/>
  <c r="G554" i="3" a="1"/>
  <c r="G554" i="3" s="1"/>
  <c r="F551" i="3" a="1"/>
  <c r="F551" i="3" s="1"/>
  <c r="E548" i="3" a="1"/>
  <c r="E548" i="3" s="1"/>
  <c r="E545" i="3" a="1"/>
  <c r="E545" i="3" s="1"/>
  <c r="E542" i="3" a="1"/>
  <c r="E542" i="3" s="1"/>
  <c r="D539" i="3" a="1"/>
  <c r="D539" i="3" s="1"/>
  <c r="H535" i="3" a="1"/>
  <c r="H535" i="3" s="1"/>
  <c r="G532" i="3" a="1"/>
  <c r="G532" i="3" s="1"/>
  <c r="G529" i="3" a="1"/>
  <c r="G529" i="3" s="1"/>
  <c r="G526" i="3" a="1"/>
  <c r="G526" i="3" s="1"/>
  <c r="F523" i="3" a="1"/>
  <c r="F523" i="3" s="1"/>
  <c r="G753" i="3" a="1"/>
  <c r="G753" i="3" s="1"/>
  <c r="E739" i="3" a="1"/>
  <c r="E739" i="3" s="1"/>
  <c r="F734" i="3" a="1"/>
  <c r="F734" i="3" s="1"/>
  <c r="E730" i="3" a="1"/>
  <c r="E730" i="3" s="1"/>
  <c r="D726" i="3" a="1"/>
  <c r="D726" i="3" s="1"/>
  <c r="E718" i="3" a="1"/>
  <c r="E718" i="3" s="1"/>
  <c r="E714" i="3" a="1"/>
  <c r="E714" i="3" s="1"/>
  <c r="F710" i="3" a="1"/>
  <c r="F710" i="3" s="1"/>
  <c r="D707" i="3" a="1"/>
  <c r="D707" i="3" s="1"/>
  <c r="D699" i="3" a="1"/>
  <c r="D699" i="3" s="1"/>
  <c r="H695" i="3" a="1"/>
  <c r="H695" i="3" s="1"/>
  <c r="F692" i="3" a="1"/>
  <c r="F692" i="3" s="1"/>
  <c r="H689" i="3" a="1"/>
  <c r="H689" i="3" s="1"/>
  <c r="H686" i="3" a="1"/>
  <c r="H686" i="3" s="1"/>
  <c r="D684" i="3" a="1"/>
  <c r="D684" i="3" s="1"/>
  <c r="E681" i="3" a="1"/>
  <c r="E681" i="3" s="1"/>
  <c r="E678" i="3" a="1"/>
  <c r="E678" i="3" s="1"/>
  <c r="G675" i="3" a="1"/>
  <c r="G675" i="3" s="1"/>
  <c r="G672" i="3" a="1"/>
  <c r="G672" i="3" s="1"/>
  <c r="H669" i="3" a="1"/>
  <c r="H669" i="3" s="1"/>
  <c r="H666" i="3" a="1"/>
  <c r="H666" i="3" s="1"/>
  <c r="E664" i="3" a="1"/>
  <c r="E664" i="3" s="1"/>
  <c r="E661" i="3" a="1"/>
  <c r="E661" i="3" s="1"/>
  <c r="D659" i="3" a="1"/>
  <c r="D659" i="3" s="1"/>
  <c r="H656" i="3" a="1"/>
  <c r="H656" i="3" s="1"/>
  <c r="H654" i="3" a="1"/>
  <c r="H654" i="3" s="1"/>
  <c r="G652" i="3" a="1"/>
  <c r="G652" i="3" s="1"/>
  <c r="H648" i="3" a="1"/>
  <c r="H648" i="3" s="1"/>
  <c r="H646" i="3" a="1"/>
  <c r="H646" i="3" s="1"/>
  <c r="G644" i="3" a="1"/>
  <c r="G644" i="3" s="1"/>
  <c r="G642" i="3" a="1"/>
  <c r="G642" i="3" s="1"/>
  <c r="F640" i="3" a="1"/>
  <c r="F640" i="3" s="1"/>
  <c r="F636" i="3" a="1"/>
  <c r="F636" i="3" s="1"/>
  <c r="F634" i="3" a="1"/>
  <c r="F634" i="3" s="1"/>
  <c r="E632" i="3" a="1"/>
  <c r="E632" i="3" s="1"/>
  <c r="D628" i="3" a="1"/>
  <c r="D628" i="3" s="1"/>
  <c r="G625" i="3" a="1"/>
  <c r="G625" i="3" s="1"/>
  <c r="G623" i="3" a="1"/>
  <c r="G623" i="3" s="1"/>
  <c r="F621" i="3" a="1"/>
  <c r="F621" i="3" s="1"/>
  <c r="H614" i="3" a="1"/>
  <c r="H614" i="3" s="1"/>
  <c r="G612" i="3" a="1"/>
  <c r="G612" i="3" s="1"/>
  <c r="G610" i="3" a="1"/>
  <c r="G610" i="3" s="1"/>
  <c r="F608" i="3" a="1"/>
  <c r="F608" i="3" s="1"/>
  <c r="H603" i="3" a="1"/>
  <c r="H603" i="3" s="1"/>
  <c r="E601" i="3" a="1"/>
  <c r="E601" i="3" s="1"/>
  <c r="G598" i="3" a="1"/>
  <c r="G598" i="3" s="1"/>
  <c r="F593" i="3" a="1"/>
  <c r="F593" i="3" s="1"/>
  <c r="G590" i="3" a="1"/>
  <c r="G590" i="3" s="1"/>
  <c r="G587" i="3" a="1"/>
  <c r="G587" i="3" s="1"/>
  <c r="H584" i="3" a="1"/>
  <c r="H584" i="3" s="1"/>
  <c r="H581" i="3" a="1"/>
  <c r="H581" i="3" s="1"/>
  <c r="H578" i="3" a="1"/>
  <c r="H578" i="3" s="1"/>
  <c r="H575" i="3" a="1"/>
  <c r="H575" i="3" s="1"/>
  <c r="G572" i="3" a="1"/>
  <c r="G572" i="3" s="1"/>
  <c r="F753" i="3" a="1"/>
  <c r="F753" i="3" s="1"/>
  <c r="E745" i="3" a="1"/>
  <c r="E745" i="3" s="1"/>
  <c r="D739" i="3" a="1"/>
  <c r="D739" i="3" s="1"/>
  <c r="H725" i="3" a="1"/>
  <c r="H725" i="3" s="1"/>
  <c r="D722" i="3" a="1"/>
  <c r="D722" i="3" s="1"/>
  <c r="D718" i="3" a="1"/>
  <c r="D718" i="3" s="1"/>
  <c r="E710" i="3" a="1"/>
  <c r="E710" i="3" s="1"/>
  <c r="H706" i="3" a="1"/>
  <c r="H706" i="3" s="1"/>
  <c r="H702" i="3" a="1"/>
  <c r="H702" i="3" s="1"/>
  <c r="H698" i="3" a="1"/>
  <c r="H698" i="3" s="1"/>
  <c r="G695" i="3" a="1"/>
  <c r="G695" i="3" s="1"/>
  <c r="G689" i="3" a="1"/>
  <c r="G689" i="3" s="1"/>
  <c r="G686" i="3" a="1"/>
  <c r="G686" i="3" s="1"/>
  <c r="D681" i="3" a="1"/>
  <c r="D681" i="3" s="1"/>
  <c r="D678" i="3" a="1"/>
  <c r="D678" i="3" s="1"/>
  <c r="F675" i="3" a="1"/>
  <c r="F675" i="3" s="1"/>
  <c r="F672" i="3" a="1"/>
  <c r="F672" i="3" s="1"/>
  <c r="G669" i="3" a="1"/>
  <c r="G669" i="3" s="1"/>
  <c r="D664" i="3" a="1"/>
  <c r="D664" i="3" s="1"/>
  <c r="D661" i="3" a="1"/>
  <c r="D661" i="3" s="1"/>
  <c r="H658" i="3" a="1"/>
  <c r="H658" i="3" s="1"/>
  <c r="G654" i="3" a="1"/>
  <c r="G654" i="3" s="1"/>
  <c r="G650" i="3" a="1"/>
  <c r="G650" i="3" s="1"/>
  <c r="G646" i="3" a="1"/>
  <c r="G646" i="3" s="1"/>
  <c r="F642" i="3" a="1"/>
  <c r="F642" i="3" s="1"/>
  <c r="E640" i="3" a="1"/>
  <c r="E640" i="3" s="1"/>
  <c r="E638" i="3" a="1"/>
  <c r="E638" i="3" s="1"/>
  <c r="D632" i="3" a="1"/>
  <c r="D632" i="3" s="1"/>
  <c r="D630" i="3" a="1"/>
  <c r="D630" i="3" s="1"/>
  <c r="H627" i="3" a="1"/>
  <c r="H627" i="3" s="1"/>
  <c r="D619" i="3" a="1"/>
  <c r="D619" i="3" s="1"/>
  <c r="D617" i="3" a="1"/>
  <c r="D617" i="3" s="1"/>
  <c r="G614" i="3" a="1"/>
  <c r="G614" i="3" s="1"/>
  <c r="F610" i="3" a="1"/>
  <c r="F610" i="3" s="1"/>
  <c r="E608" i="3" a="1"/>
  <c r="E608" i="3" s="1"/>
  <c r="D606" i="3" a="1"/>
  <c r="D606" i="3" s="1"/>
  <c r="D601" i="3" a="1"/>
  <c r="D601" i="3" s="1"/>
  <c r="F598" i="3" a="1"/>
  <c r="F598" i="3" s="1"/>
  <c r="D596" i="3" a="1"/>
  <c r="D596" i="3" s="1"/>
  <c r="E593" i="3" a="1"/>
  <c r="E593" i="3" s="1"/>
  <c r="F590" i="3" a="1"/>
  <c r="F590" i="3" s="1"/>
  <c r="F587" i="3" a="1"/>
  <c r="F587" i="3" s="1"/>
  <c r="G584" i="3" a="1"/>
  <c r="G584" i="3" s="1"/>
  <c r="G581" i="3" a="1"/>
  <c r="G581" i="3" s="1"/>
  <c r="G578" i="3" a="1"/>
  <c r="G578" i="3" s="1"/>
  <c r="G575" i="3" a="1"/>
  <c r="G575" i="3" s="1"/>
  <c r="F572" i="3" a="1"/>
  <c r="F572" i="3" s="1"/>
  <c r="F569" i="3" a="1"/>
  <c r="F569" i="3" s="1"/>
  <c r="G566" i="3" a="1"/>
  <c r="G566" i="3" s="1"/>
  <c r="F563" i="3" a="1"/>
  <c r="F563" i="3" s="1"/>
  <c r="D745" i="3" a="1"/>
  <c r="D745" i="3" s="1"/>
  <c r="G738" i="3" a="1"/>
  <c r="G738" i="3" s="1"/>
  <c r="H733" i="3" a="1"/>
  <c r="H733" i="3" s="1"/>
  <c r="H729" i="3" a="1"/>
  <c r="H729" i="3" s="1"/>
  <c r="H721" i="3" a="1"/>
  <c r="H721" i="3" s="1"/>
  <c r="H717" i="3" a="1"/>
  <c r="H717" i="3" s="1"/>
  <c r="H713" i="3" a="1"/>
  <c r="H713" i="3" s="1"/>
  <c r="D710" i="3" a="1"/>
  <c r="D710" i="3" s="1"/>
  <c r="E706" i="3" a="1"/>
  <c r="E706" i="3" s="1"/>
  <c r="G702" i="3" a="1"/>
  <c r="G702" i="3" s="1"/>
  <c r="F695" i="3" a="1"/>
  <c r="F695" i="3" s="1"/>
  <c r="E692" i="3" a="1"/>
  <c r="E692" i="3" s="1"/>
  <c r="F689" i="3" a="1"/>
  <c r="F689" i="3" s="1"/>
  <c r="F686" i="3" a="1"/>
  <c r="F686" i="3" s="1"/>
  <c r="H683" i="3" a="1"/>
  <c r="H683" i="3" s="1"/>
  <c r="H680" i="3" a="1"/>
  <c r="H680" i="3" s="1"/>
  <c r="H677" i="3" a="1"/>
  <c r="H677" i="3" s="1"/>
  <c r="E675" i="3" a="1"/>
  <c r="E675" i="3" s="1"/>
  <c r="E672" i="3" a="1"/>
  <c r="E672" i="3" s="1"/>
  <c r="F669" i="3" a="1"/>
  <c r="F669" i="3" s="1"/>
  <c r="G666" i="3" a="1"/>
  <c r="G666" i="3" s="1"/>
  <c r="H663" i="3" a="1"/>
  <c r="H663" i="3" s="1"/>
  <c r="H660" i="3" a="1"/>
  <c r="H660" i="3" s="1"/>
  <c r="G658" i="3" a="1"/>
  <c r="G658" i="3" s="1"/>
  <c r="G656" i="3" a="1"/>
  <c r="G656" i="3" s="1"/>
  <c r="F654" i="3" a="1"/>
  <c r="F654" i="3" s="1"/>
  <c r="F652" i="3" a="1"/>
  <c r="F652" i="3" s="1"/>
  <c r="G648" i="3" a="1"/>
  <c r="G648" i="3" s="1"/>
  <c r="F646" i="3" a="1"/>
  <c r="F646" i="3" s="1"/>
  <c r="F644" i="3" a="1"/>
  <c r="F644" i="3" s="1"/>
  <c r="E642" i="3" a="1"/>
  <c r="E642" i="3" s="1"/>
  <c r="D640" i="3" a="1"/>
  <c r="D640" i="3" s="1"/>
  <c r="E636" i="3" a="1"/>
  <c r="E636" i="3" s="1"/>
  <c r="E634" i="3" a="1"/>
  <c r="E634" i="3" s="1"/>
  <c r="G627" i="3" a="1"/>
  <c r="G627" i="3" s="1"/>
  <c r="F625" i="3" a="1"/>
  <c r="F625" i="3" s="1"/>
  <c r="F623" i="3" a="1"/>
  <c r="F623" i="3" s="1"/>
  <c r="E621" i="3" a="1"/>
  <c r="E621" i="3" s="1"/>
  <c r="H616" i="3" a="1"/>
  <c r="H616" i="3" s="1"/>
  <c r="F614" i="3" a="1"/>
  <c r="F614" i="3" s="1"/>
  <c r="F612" i="3" a="1"/>
  <c r="F612" i="3" s="1"/>
  <c r="D608" i="3" a="1"/>
  <c r="D608" i="3" s="1"/>
  <c r="H605" i="3" a="1"/>
  <c r="H605" i="3" s="1"/>
  <c r="G603" i="3" a="1"/>
  <c r="G603" i="3" s="1"/>
  <c r="H600" i="3" a="1"/>
  <c r="H600" i="3" s="1"/>
  <c r="E598" i="3" a="1"/>
  <c r="E598" i="3" s="1"/>
  <c r="H595" i="3" a="1"/>
  <c r="H595" i="3" s="1"/>
  <c r="D593" i="3" a="1"/>
  <c r="D593" i="3" s="1"/>
  <c r="E590" i="3" a="1"/>
  <c r="E590" i="3" s="1"/>
  <c r="E587" i="3" a="1"/>
  <c r="E587" i="3" s="1"/>
  <c r="F584" i="3" a="1"/>
  <c r="F584" i="3" s="1"/>
  <c r="F578" i="3" a="1"/>
  <c r="F578" i="3" s="1"/>
  <c r="E744" i="3" a="1"/>
  <c r="E744" i="3" s="1"/>
  <c r="F738" i="3" a="1"/>
  <c r="F738" i="3" s="1"/>
  <c r="G733" i="3" a="1"/>
  <c r="G733" i="3" s="1"/>
  <c r="G729" i="3" a="1"/>
  <c r="G729" i="3" s="1"/>
  <c r="E725" i="3" a="1"/>
  <c r="E725" i="3" s="1"/>
  <c r="F721" i="3" a="1"/>
  <c r="F721" i="3" s="1"/>
  <c r="G717" i="3" a="1"/>
  <c r="G717" i="3" s="1"/>
  <c r="G713" i="3" a="1"/>
  <c r="G713" i="3" s="1"/>
  <c r="H709" i="3" a="1"/>
  <c r="H709" i="3" s="1"/>
  <c r="D706" i="3" a="1"/>
  <c r="D706" i="3" s="1"/>
  <c r="E702" i="3" a="1"/>
  <c r="E702" i="3" s="1"/>
  <c r="G698" i="3" a="1"/>
  <c r="G698" i="3" s="1"/>
  <c r="E695" i="3" a="1"/>
  <c r="E695" i="3" s="1"/>
  <c r="D692" i="3" a="1"/>
  <c r="D692" i="3" s="1"/>
  <c r="E689" i="3" a="1"/>
  <c r="E689" i="3" s="1"/>
  <c r="E686" i="3" a="1"/>
  <c r="E686" i="3" s="1"/>
  <c r="G683" i="3" a="1"/>
  <c r="G683" i="3" s="1"/>
  <c r="G680" i="3" a="1"/>
  <c r="G680" i="3" s="1"/>
  <c r="D675" i="3" a="1"/>
  <c r="D675" i="3" s="1"/>
  <c r="D672" i="3" a="1"/>
  <c r="D672" i="3" s="1"/>
  <c r="F666" i="3" a="1"/>
  <c r="F666" i="3" s="1"/>
  <c r="G663" i="3" a="1"/>
  <c r="G663" i="3" s="1"/>
  <c r="G660" i="3" a="1"/>
  <c r="G660" i="3" s="1"/>
  <c r="F650" i="3" a="1"/>
  <c r="F650" i="3" s="1"/>
  <c r="E644" i="3" a="1"/>
  <c r="E644" i="3" s="1"/>
  <c r="D638" i="3" a="1"/>
  <c r="D638" i="3" s="1"/>
  <c r="H631" i="3" a="1"/>
  <c r="H631" i="3" s="1"/>
  <c r="H629" i="3" a="1"/>
  <c r="H629" i="3" s="1"/>
  <c r="F627" i="3" a="1"/>
  <c r="F627" i="3" s="1"/>
  <c r="E623" i="3" a="1"/>
  <c r="E623" i="3" s="1"/>
  <c r="D621" i="3" a="1"/>
  <c r="D621" i="3" s="1"/>
  <c r="H618" i="3" a="1"/>
  <c r="H618" i="3" s="1"/>
  <c r="G616" i="3" a="1"/>
  <c r="G616" i="3" s="1"/>
  <c r="E612" i="3" a="1"/>
  <c r="E612" i="3" s="1"/>
  <c r="E610" i="3" a="1"/>
  <c r="E610" i="3" s="1"/>
  <c r="G605" i="3" a="1"/>
  <c r="G605" i="3" s="1"/>
  <c r="F603" i="3" a="1"/>
  <c r="F603" i="3" s="1"/>
  <c r="G595" i="3" a="1"/>
  <c r="G595" i="3" s="1"/>
  <c r="H592" i="3" a="1"/>
  <c r="H592" i="3" s="1"/>
  <c r="D590" i="3" a="1"/>
  <c r="D590" i="3" s="1"/>
  <c r="D587" i="3" a="1"/>
  <c r="D587" i="3" s="1"/>
  <c r="E584" i="3" a="1"/>
  <c r="E584" i="3" s="1"/>
  <c r="F581" i="3" a="1"/>
  <c r="F581" i="3" s="1"/>
  <c r="E578" i="3" a="1"/>
  <c r="E578" i="3" s="1"/>
  <c r="E575" i="3" a="1"/>
  <c r="E575" i="3" s="1"/>
  <c r="E572" i="3" a="1"/>
  <c r="E572" i="3" s="1"/>
  <c r="D569" i="3" a="1"/>
  <c r="D569" i="3" s="1"/>
  <c r="E566" i="3" a="1"/>
  <c r="E566" i="3" s="1"/>
  <c r="D563" i="3" a="1"/>
  <c r="D563" i="3" s="1"/>
  <c r="D560" i="3" a="1"/>
  <c r="D560" i="3" s="1"/>
  <c r="D557" i="3" a="1"/>
  <c r="D557" i="3" s="1"/>
  <c r="H553" i="3" a="1"/>
  <c r="H553" i="3" s="1"/>
  <c r="G550" i="3" a="1"/>
  <c r="G550" i="3" s="1"/>
  <c r="F547" i="3" a="1"/>
  <c r="F547" i="3" s="1"/>
  <c r="F544" i="3" a="1"/>
  <c r="F544" i="3" s="1"/>
  <c r="F541" i="3" a="1"/>
  <c r="F541" i="3" s="1"/>
  <c r="E538" i="3" a="1"/>
  <c r="E538" i="3" s="1"/>
  <c r="D535" i="3" a="1"/>
  <c r="D535" i="3" s="1"/>
  <c r="D532" i="3" a="1"/>
  <c r="D532" i="3" s="1"/>
  <c r="H528" i="3" a="1"/>
  <c r="H528" i="3" s="1"/>
  <c r="H525" i="3" a="1"/>
  <c r="H525" i="3" s="1"/>
  <c r="G522" i="3" a="1"/>
  <c r="G522" i="3" s="1"/>
  <c r="F519" i="3" a="1"/>
  <c r="F519" i="3" s="1"/>
  <c r="F516" i="3" a="1"/>
  <c r="F516" i="3" s="1"/>
  <c r="E513" i="3" a="1"/>
  <c r="E513" i="3" s="1"/>
  <c r="D510" i="3" a="1"/>
  <c r="D510" i="3" s="1"/>
  <c r="H506" i="3" a="1"/>
  <c r="H506" i="3" s="1"/>
  <c r="G503" i="3" a="1"/>
  <c r="G503" i="3" s="1"/>
  <c r="F500" i="3" a="1"/>
  <c r="F500" i="3" s="1"/>
  <c r="F497" i="3" a="1"/>
  <c r="F497" i="3" s="1"/>
  <c r="E494" i="3" a="1"/>
  <c r="E494" i="3" s="1"/>
  <c r="F491" i="3" a="1"/>
  <c r="F491" i="3" s="1"/>
  <c r="D489" i="3" a="1"/>
  <c r="D489" i="3" s="1"/>
  <c r="E487" i="3" a="1"/>
  <c r="E487" i="3" s="1"/>
  <c r="F485" i="3" a="1"/>
  <c r="F485" i="3" s="1"/>
  <c r="G481" i="3" a="1"/>
  <c r="G481" i="3" s="1"/>
  <c r="F479" i="3" a="1"/>
  <c r="F479" i="3" s="1"/>
  <c r="H474" i="3" a="1"/>
  <c r="H474" i="3" s="1"/>
  <c r="D470" i="3" a="1"/>
  <c r="D470" i="3" s="1"/>
  <c r="G467" i="3" a="1"/>
  <c r="G467" i="3" s="1"/>
  <c r="E465" i="3" a="1"/>
  <c r="E465" i="3" s="1"/>
  <c r="D460" i="3" a="1"/>
  <c r="D460" i="3" s="1"/>
  <c r="H457" i="3" a="1"/>
  <c r="H457" i="3" s="1"/>
  <c r="E455" i="3" a="1"/>
  <c r="E455" i="3" s="1"/>
  <c r="H452" i="3" a="1"/>
  <c r="H452" i="3" s="1"/>
  <c r="D450" i="3" a="1"/>
  <c r="D450" i="3" s="1"/>
  <c r="F447" i="3" a="1"/>
  <c r="F447" i="3" s="1"/>
  <c r="H444" i="3" a="1"/>
  <c r="H444" i="3" s="1"/>
  <c r="H439" i="3" a="1"/>
  <c r="H439" i="3" s="1"/>
  <c r="D437" i="3" a="1"/>
  <c r="D437" i="3" s="1"/>
  <c r="E434" i="3" a="1"/>
  <c r="E434" i="3" s="1"/>
  <c r="H431" i="3" a="1"/>
  <c r="H431" i="3" s="1"/>
  <c r="H576" i="3" a="1"/>
  <c r="H576" i="3" s="1"/>
  <c r="G562" i="3" a="1"/>
  <c r="G562" i="3" s="1"/>
  <c r="E556" i="3" a="1"/>
  <c r="E556" i="3" s="1"/>
  <c r="H550" i="3" a="1"/>
  <c r="H550" i="3" s="1"/>
  <c r="G545" i="3" a="1"/>
  <c r="G545" i="3" s="1"/>
  <c r="G540" i="3" a="1"/>
  <c r="G540" i="3" s="1"/>
  <c r="F535" i="3" a="1"/>
  <c r="F535" i="3" s="1"/>
  <c r="H530" i="3" a="1"/>
  <c r="H530" i="3" s="1"/>
  <c r="E526" i="3" a="1"/>
  <c r="E526" i="3" s="1"/>
  <c r="G521" i="3" a="1"/>
  <c r="G521" i="3" s="1"/>
  <c r="F513" i="3" a="1"/>
  <c r="F513" i="3" s="1"/>
  <c r="D509" i="3" a="1"/>
  <c r="D509" i="3" s="1"/>
  <c r="E505" i="3" a="1"/>
  <c r="E505" i="3" s="1"/>
  <c r="G501" i="3" a="1"/>
  <c r="G501" i="3" s="1"/>
  <c r="D498" i="3" a="1"/>
  <c r="D498" i="3" s="1"/>
  <c r="F494" i="3" a="1"/>
  <c r="F494" i="3" s="1"/>
  <c r="D491" i="3" a="1"/>
  <c r="D491" i="3" s="1"/>
  <c r="G488" i="3" a="1"/>
  <c r="G488" i="3" s="1"/>
  <c r="F484" i="3" a="1"/>
  <c r="F484" i="3" s="1"/>
  <c r="E477" i="3" a="1"/>
  <c r="E477" i="3" s="1"/>
  <c r="G474" i="3" a="1"/>
  <c r="G474" i="3" s="1"/>
  <c r="G471" i="3" a="1"/>
  <c r="G471" i="3" s="1"/>
  <c r="F466" i="3" a="1"/>
  <c r="F466" i="3" s="1"/>
  <c r="G463" i="3" a="1"/>
  <c r="G463" i="3" s="1"/>
  <c r="G460" i="3" a="1"/>
  <c r="G460" i="3" s="1"/>
  <c r="D455" i="3" a="1"/>
  <c r="D455" i="3" s="1"/>
  <c r="E452" i="3" a="1"/>
  <c r="E452" i="3" s="1"/>
  <c r="D449" i="3" a="1"/>
  <c r="D449" i="3" s="1"/>
  <c r="D446" i="3" a="1"/>
  <c r="D446" i="3" s="1"/>
  <c r="F443" i="3" a="1"/>
  <c r="F443" i="3" s="1"/>
  <c r="E440" i="3" a="1"/>
  <c r="E440" i="3" s="1"/>
  <c r="E437" i="3" a="1"/>
  <c r="E437" i="3" s="1"/>
  <c r="D431" i="3" a="1"/>
  <c r="D431" i="3" s="1"/>
  <c r="G428" i="3" a="1"/>
  <c r="G428" i="3" s="1"/>
  <c r="D426" i="3" a="1"/>
  <c r="D426" i="3" s="1"/>
  <c r="F423" i="3" a="1"/>
  <c r="F423" i="3" s="1"/>
  <c r="G420" i="3" a="1"/>
  <c r="G420" i="3" s="1"/>
  <c r="D416" i="3" a="1"/>
  <c r="D416" i="3" s="1"/>
  <c r="E413" i="3" a="1"/>
  <c r="E413" i="3" s="1"/>
  <c r="F407" i="3" a="1"/>
  <c r="F407" i="3" s="1"/>
  <c r="D405" i="3" a="1"/>
  <c r="D405" i="3" s="1"/>
  <c r="G402" i="3" a="1"/>
  <c r="G402" i="3" s="1"/>
  <c r="D400" i="3" a="1"/>
  <c r="D400" i="3" s="1"/>
  <c r="F397" i="3" a="1"/>
  <c r="F397" i="3" s="1"/>
  <c r="E392" i="3" a="1"/>
  <c r="E392" i="3" s="1"/>
  <c r="G389" i="3" a="1"/>
  <c r="G389" i="3" s="1"/>
  <c r="H386" i="3" a="1"/>
  <c r="H386" i="3" s="1"/>
  <c r="D384" i="3" a="1"/>
  <c r="D384" i="3" s="1"/>
  <c r="F381" i="3" a="1"/>
  <c r="F381" i="3" s="1"/>
  <c r="G376" i="3" a="1"/>
  <c r="G376" i="3" s="1"/>
  <c r="D374" i="3" a="1"/>
  <c r="D374" i="3" s="1"/>
  <c r="E371" i="3" a="1"/>
  <c r="E371" i="3" s="1"/>
  <c r="H368" i="3" a="1"/>
  <c r="H368" i="3" s="1"/>
  <c r="G366" i="3" a="1"/>
  <c r="G366" i="3" s="1"/>
  <c r="D364" i="3" a="1"/>
  <c r="D364" i="3" s="1"/>
  <c r="E361" i="3" a="1"/>
  <c r="E361" i="3" s="1"/>
  <c r="F358" i="3" a="1"/>
  <c r="F358" i="3" s="1"/>
  <c r="H355" i="3" a="1"/>
  <c r="H355" i="3" s="1"/>
  <c r="E353" i="3" a="1"/>
  <c r="E353" i="3" s="1"/>
  <c r="D351" i="3" a="1"/>
  <c r="D351" i="3" s="1"/>
  <c r="F348" i="3" a="1"/>
  <c r="F348" i="3" s="1"/>
  <c r="H345" i="3" a="1"/>
  <c r="H345" i="3" s="1"/>
  <c r="G341" i="3" a="1"/>
  <c r="G341" i="3" s="1"/>
  <c r="F337" i="3" a="1"/>
  <c r="F337" i="3" s="1"/>
  <c r="D335" i="3" a="1"/>
  <c r="D335" i="3" s="1"/>
  <c r="D330" i="3" a="1"/>
  <c r="D330" i="3" s="1"/>
  <c r="F575" i="3" a="1"/>
  <c r="F575" i="3" s="1"/>
  <c r="D562" i="3" a="1"/>
  <c r="D562" i="3" s="1"/>
  <c r="D556" i="3" a="1"/>
  <c r="D556" i="3" s="1"/>
  <c r="E550" i="3" a="1"/>
  <c r="E550" i="3" s="1"/>
  <c r="D545" i="3" a="1"/>
  <c r="D545" i="3" s="1"/>
  <c r="F540" i="3" a="1"/>
  <c r="F540" i="3" s="1"/>
  <c r="E535" i="3" a="1"/>
  <c r="E535" i="3" s="1"/>
  <c r="G530" i="3" a="1"/>
  <c r="G530" i="3" s="1"/>
  <c r="D526" i="3" a="1"/>
  <c r="D526" i="3" s="1"/>
  <c r="F521" i="3" a="1"/>
  <c r="F521" i="3" s="1"/>
  <c r="E517" i="3" a="1"/>
  <c r="E517" i="3" s="1"/>
  <c r="H512" i="3" a="1"/>
  <c r="H512" i="3" s="1"/>
  <c r="H508" i="3" a="1"/>
  <c r="H508" i="3" s="1"/>
  <c r="D505" i="3" a="1"/>
  <c r="D505" i="3" s="1"/>
  <c r="E501" i="3" a="1"/>
  <c r="E501" i="3" s="1"/>
  <c r="H497" i="3" a="1"/>
  <c r="H497" i="3" s="1"/>
  <c r="D494" i="3" a="1"/>
  <c r="D494" i="3" s="1"/>
  <c r="H490" i="3" a="1"/>
  <c r="H490" i="3" s="1"/>
  <c r="F488" i="3" a="1"/>
  <c r="F488" i="3" s="1"/>
  <c r="F486" i="3" a="1"/>
  <c r="F486" i="3" s="1"/>
  <c r="D482" i="3" a="1"/>
  <c r="D482" i="3" s="1"/>
  <c r="H479" i="3" a="1"/>
  <c r="H479" i="3" s="1"/>
  <c r="D477" i="3" a="1"/>
  <c r="D477" i="3" s="1"/>
  <c r="F474" i="3" a="1"/>
  <c r="F474" i="3" s="1"/>
  <c r="D469" i="3" a="1"/>
  <c r="D469" i="3" s="1"/>
  <c r="E466" i="3" a="1"/>
  <c r="E466" i="3" s="1"/>
  <c r="F463" i="3" a="1"/>
  <c r="F463" i="3" s="1"/>
  <c r="F460" i="3" a="1"/>
  <c r="F460" i="3" s="1"/>
  <c r="G457" i="3" a="1"/>
  <c r="G457" i="3" s="1"/>
  <c r="H454" i="3" a="1"/>
  <c r="H454" i="3" s="1"/>
  <c r="D452" i="3" a="1"/>
  <c r="D452" i="3" s="1"/>
  <c r="H448" i="3" a="1"/>
  <c r="H448" i="3" s="1"/>
  <c r="H445" i="3" a="1"/>
  <c r="H445" i="3" s="1"/>
  <c r="D443" i="3" a="1"/>
  <c r="D443" i="3" s="1"/>
  <c r="D440" i="3" a="1"/>
  <c r="D440" i="3" s="1"/>
  <c r="H436" i="3" a="1"/>
  <c r="H436" i="3" s="1"/>
  <c r="H433" i="3" a="1"/>
  <c r="H433" i="3" s="1"/>
  <c r="H430" i="3" a="1"/>
  <c r="H430" i="3" s="1"/>
  <c r="F428" i="3" a="1"/>
  <c r="F428" i="3" s="1"/>
  <c r="H425" i="3" a="1"/>
  <c r="H425" i="3" s="1"/>
  <c r="E423" i="3" a="1"/>
  <c r="E423" i="3" s="1"/>
  <c r="F420" i="3" a="1"/>
  <c r="F420" i="3" s="1"/>
  <c r="E418" i="3" a="1"/>
  <c r="E418" i="3" s="1"/>
  <c r="H415" i="3" a="1"/>
  <c r="H415" i="3" s="1"/>
  <c r="D413" i="3" a="1"/>
  <c r="D413" i="3" s="1"/>
  <c r="E410" i="3" a="1"/>
  <c r="E410" i="3" s="1"/>
  <c r="H404" i="3" a="1"/>
  <c r="H404" i="3" s="1"/>
  <c r="E397" i="3" a="1"/>
  <c r="E397" i="3" s="1"/>
  <c r="F394" i="3" a="1"/>
  <c r="F394" i="3" s="1"/>
  <c r="D392" i="3" a="1"/>
  <c r="D392" i="3" s="1"/>
  <c r="F389" i="3" a="1"/>
  <c r="F389" i="3" s="1"/>
  <c r="H383" i="3" a="1"/>
  <c r="H383" i="3" s="1"/>
  <c r="E381" i="3" a="1"/>
  <c r="E381" i="3" s="1"/>
  <c r="G378" i="3" a="1"/>
  <c r="G378" i="3" s="1"/>
  <c r="F376" i="3" a="1"/>
  <c r="F376" i="3" s="1"/>
  <c r="H373" i="3" a="1"/>
  <c r="H373" i="3" s="1"/>
  <c r="F366" i="3" a="1"/>
  <c r="F366" i="3" s="1"/>
  <c r="H363" i="3" a="1"/>
  <c r="H363" i="3" s="1"/>
  <c r="E358" i="3" a="1"/>
  <c r="E358" i="3" s="1"/>
  <c r="G355" i="3" a="1"/>
  <c r="G355" i="3" s="1"/>
  <c r="H350" i="3" a="1"/>
  <c r="H350" i="3" s="1"/>
  <c r="E348" i="3" a="1"/>
  <c r="E348" i="3" s="1"/>
  <c r="G345" i="3" a="1"/>
  <c r="G345" i="3" s="1"/>
  <c r="E343" i="3" a="1"/>
  <c r="E343" i="3" s="1"/>
  <c r="F339" i="3" a="1"/>
  <c r="F339" i="3" s="1"/>
  <c r="E337" i="3" a="1"/>
  <c r="E337" i="3" s="1"/>
  <c r="H334" i="3" a="1"/>
  <c r="H334" i="3" s="1"/>
  <c r="H573" i="3" a="1"/>
  <c r="H573" i="3" s="1"/>
  <c r="H561" i="3" a="1"/>
  <c r="H561" i="3" s="1"/>
  <c r="H555" i="3" a="1"/>
  <c r="H555" i="3" s="1"/>
  <c r="H549" i="3" a="1"/>
  <c r="H549" i="3" s="1"/>
  <c r="H544" i="3" a="1"/>
  <c r="H544" i="3" s="1"/>
  <c r="E540" i="3" a="1"/>
  <c r="E540" i="3" s="1"/>
  <c r="G534" i="3" a="1"/>
  <c r="G534" i="3" s="1"/>
  <c r="F530" i="3" a="1"/>
  <c r="F530" i="3" s="1"/>
  <c r="F525" i="3" a="1"/>
  <c r="F525" i="3" s="1"/>
  <c r="E521" i="3" a="1"/>
  <c r="E521" i="3" s="1"/>
  <c r="D517" i="3" a="1"/>
  <c r="D517" i="3" s="1"/>
  <c r="G512" i="3" a="1"/>
  <c r="G512" i="3" s="1"/>
  <c r="G508" i="3" a="1"/>
  <c r="G508" i="3" s="1"/>
  <c r="H504" i="3" a="1"/>
  <c r="H504" i="3" s="1"/>
  <c r="D501" i="3" a="1"/>
  <c r="D501" i="3" s="1"/>
  <c r="G497" i="3" a="1"/>
  <c r="G497" i="3" s="1"/>
  <c r="H493" i="3" a="1"/>
  <c r="H493" i="3" s="1"/>
  <c r="E484" i="3" a="1"/>
  <c r="E484" i="3" s="1"/>
  <c r="G479" i="3" a="1"/>
  <c r="G479" i="3" s="1"/>
  <c r="E474" i="3" a="1"/>
  <c r="E474" i="3" s="1"/>
  <c r="F471" i="3" a="1"/>
  <c r="F471" i="3" s="1"/>
  <c r="H468" i="3" a="1"/>
  <c r="H468" i="3" s="1"/>
  <c r="D466" i="3" a="1"/>
  <c r="D466" i="3" s="1"/>
  <c r="E463" i="3" a="1"/>
  <c r="E463" i="3" s="1"/>
  <c r="E460" i="3" a="1"/>
  <c r="E460" i="3" s="1"/>
  <c r="G454" i="3" a="1"/>
  <c r="G454" i="3" s="1"/>
  <c r="H451" i="3" a="1"/>
  <c r="H451" i="3" s="1"/>
  <c r="H442" i="3" a="1"/>
  <c r="H442" i="3" s="1"/>
  <c r="G436" i="3" a="1"/>
  <c r="G436" i="3" s="1"/>
  <c r="G433" i="3" a="1"/>
  <c r="G433" i="3" s="1"/>
  <c r="E428" i="3" a="1"/>
  <c r="E428" i="3" s="1"/>
  <c r="G425" i="3" a="1"/>
  <c r="G425" i="3" s="1"/>
  <c r="D418" i="3" a="1"/>
  <c r="D418" i="3" s="1"/>
  <c r="G415" i="3" a="1"/>
  <c r="G415" i="3" s="1"/>
  <c r="H412" i="3" a="1"/>
  <c r="H412" i="3" s="1"/>
  <c r="D410" i="3" a="1"/>
  <c r="D410" i="3" s="1"/>
  <c r="E407" i="3" a="1"/>
  <c r="E407" i="3" s="1"/>
  <c r="G404" i="3" a="1"/>
  <c r="G404" i="3" s="1"/>
  <c r="F402" i="3" a="1"/>
  <c r="F402" i="3" s="1"/>
  <c r="H399" i="3" a="1"/>
  <c r="H399" i="3" s="1"/>
  <c r="D397" i="3" a="1"/>
  <c r="D397" i="3" s="1"/>
  <c r="H391" i="3" a="1"/>
  <c r="H391" i="3" s="1"/>
  <c r="E389" i="3" a="1"/>
  <c r="E389" i="3" s="1"/>
  <c r="G386" i="3" a="1"/>
  <c r="G386" i="3" s="1"/>
  <c r="G383" i="3" a="1"/>
  <c r="G383" i="3" s="1"/>
  <c r="D381" i="3" a="1"/>
  <c r="D381" i="3" s="1"/>
  <c r="G373" i="3" a="1"/>
  <c r="G373" i="3" s="1"/>
  <c r="D371" i="3" a="1"/>
  <c r="D371" i="3" s="1"/>
  <c r="G368" i="3" a="1"/>
  <c r="G368" i="3" s="1"/>
  <c r="E366" i="3" a="1"/>
  <c r="E366" i="3" s="1"/>
  <c r="G363" i="3" a="1"/>
  <c r="G363" i="3" s="1"/>
  <c r="D361" i="3" a="1"/>
  <c r="D361" i="3" s="1"/>
  <c r="D358" i="3" a="1"/>
  <c r="D358" i="3" s="1"/>
  <c r="F355" i="3" a="1"/>
  <c r="F355" i="3" s="1"/>
  <c r="D353" i="3" a="1"/>
  <c r="D353" i="3" s="1"/>
  <c r="D348" i="3" a="1"/>
  <c r="D348" i="3" s="1"/>
  <c r="F345" i="3" a="1"/>
  <c r="F345" i="3" s="1"/>
  <c r="F341" i="3" a="1"/>
  <c r="F341" i="3" s="1"/>
  <c r="F332" i="3" a="1"/>
  <c r="F332" i="3" s="1"/>
  <c r="E327" i="3" a="1"/>
  <c r="E327" i="3" s="1"/>
  <c r="F324" i="3" a="1"/>
  <c r="F324" i="3" s="1"/>
  <c r="G321" i="3" a="1"/>
  <c r="G321" i="3" s="1"/>
  <c r="G318" i="3" a="1"/>
  <c r="G318" i="3" s="1"/>
  <c r="H315" i="3" a="1"/>
  <c r="H315" i="3" s="1"/>
  <c r="H312" i="3" a="1"/>
  <c r="H312" i="3" s="1"/>
  <c r="H309" i="3" a="1"/>
  <c r="H309" i="3" s="1"/>
  <c r="H306" i="3" a="1"/>
  <c r="H306" i="3" s="1"/>
  <c r="H303" i="3" a="1"/>
  <c r="H303" i="3" s="1"/>
  <c r="H300" i="3" a="1"/>
  <c r="H300" i="3" s="1"/>
  <c r="H294" i="3" a="1"/>
  <c r="H294" i="3" s="1"/>
  <c r="G291" i="3" a="1"/>
  <c r="G291" i="3" s="1"/>
  <c r="H288" i="3" a="1"/>
  <c r="H288" i="3" s="1"/>
  <c r="G285" i="3" a="1"/>
  <c r="G285" i="3" s="1"/>
  <c r="H282" i="3" a="1"/>
  <c r="H282" i="3" s="1"/>
  <c r="G279" i="3" a="1"/>
  <c r="G279" i="3" s="1"/>
  <c r="G276" i="3" a="1"/>
  <c r="G276" i="3" s="1"/>
  <c r="G273" i="3" a="1"/>
  <c r="G273" i="3" s="1"/>
  <c r="G270" i="3" a="1"/>
  <c r="G270" i="3" s="1"/>
  <c r="G561" i="3" a="1"/>
  <c r="G561" i="3" s="1"/>
  <c r="G555" i="3" a="1"/>
  <c r="G555" i="3" s="1"/>
  <c r="G549" i="3" a="1"/>
  <c r="G549" i="3" s="1"/>
  <c r="G544" i="3" a="1"/>
  <c r="G544" i="3" s="1"/>
  <c r="D540" i="3" a="1"/>
  <c r="D540" i="3" s="1"/>
  <c r="F534" i="3" a="1"/>
  <c r="F534" i="3" s="1"/>
  <c r="D530" i="3" a="1"/>
  <c r="D530" i="3" s="1"/>
  <c r="E525" i="3" a="1"/>
  <c r="E525" i="3" s="1"/>
  <c r="D521" i="3" a="1"/>
  <c r="D521" i="3" s="1"/>
  <c r="H516" i="3" a="1"/>
  <c r="H516" i="3" s="1"/>
  <c r="F512" i="3" a="1"/>
  <c r="F512" i="3" s="1"/>
  <c r="F508" i="3" a="1"/>
  <c r="F508" i="3" s="1"/>
  <c r="F504" i="3" a="1"/>
  <c r="F504" i="3" s="1"/>
  <c r="H500" i="3" a="1"/>
  <c r="H500" i="3" s="1"/>
  <c r="E497" i="3" a="1"/>
  <c r="E497" i="3" s="1"/>
  <c r="G493" i="3" a="1"/>
  <c r="G493" i="3" s="1"/>
  <c r="G490" i="3" a="1"/>
  <c r="G490" i="3" s="1"/>
  <c r="E488" i="3" a="1"/>
  <c r="E488" i="3" s="1"/>
  <c r="E486" i="3" a="1"/>
  <c r="E486" i="3" s="1"/>
  <c r="D484" i="3" a="1"/>
  <c r="D484" i="3" s="1"/>
  <c r="H481" i="3" a="1"/>
  <c r="H481" i="3" s="1"/>
  <c r="E479" i="3" a="1"/>
  <c r="E479" i="3" s="1"/>
  <c r="H476" i="3" a="1"/>
  <c r="H476" i="3" s="1"/>
  <c r="D474" i="3" a="1"/>
  <c r="D474" i="3" s="1"/>
  <c r="G468" i="3" a="1"/>
  <c r="G468" i="3" s="1"/>
  <c r="H465" i="3" a="1"/>
  <c r="H465" i="3" s="1"/>
  <c r="D463" i="3" a="1"/>
  <c r="D463" i="3" s="1"/>
  <c r="F457" i="3" a="1"/>
  <c r="F457" i="3" s="1"/>
  <c r="F454" i="3" a="1"/>
  <c r="F454" i="3" s="1"/>
  <c r="G451" i="3" a="1"/>
  <c r="G451" i="3" s="1"/>
  <c r="G448" i="3" a="1"/>
  <c r="G448" i="3" s="1"/>
  <c r="G439" i="3" a="1"/>
  <c r="G439" i="3" s="1"/>
  <c r="F436" i="3" a="1"/>
  <c r="F436" i="3" s="1"/>
  <c r="F433" i="3" a="1"/>
  <c r="F433" i="3" s="1"/>
  <c r="G430" i="3" a="1"/>
  <c r="G430" i="3" s="1"/>
  <c r="D423" i="3" a="1"/>
  <c r="D423" i="3" s="1"/>
  <c r="E420" i="3" a="1"/>
  <c r="E420" i="3" s="1"/>
  <c r="F415" i="3" a="1"/>
  <c r="F415" i="3" s="1"/>
  <c r="G412" i="3" a="1"/>
  <c r="G412" i="3" s="1"/>
  <c r="H409" i="3" a="1"/>
  <c r="H409" i="3" s="1"/>
  <c r="F404" i="3" a="1"/>
  <c r="F404" i="3" s="1"/>
  <c r="E402" i="3" a="1"/>
  <c r="E402" i="3" s="1"/>
  <c r="G399" i="3" a="1"/>
  <c r="G399" i="3" s="1"/>
  <c r="H396" i="3" a="1"/>
  <c r="H396" i="3" s="1"/>
  <c r="E394" i="3" a="1"/>
  <c r="E394" i="3" s="1"/>
  <c r="G391" i="3" a="1"/>
  <c r="G391" i="3" s="1"/>
  <c r="D389" i="3" a="1"/>
  <c r="D389" i="3" s="1"/>
  <c r="F386" i="3" a="1"/>
  <c r="F386" i="3" s="1"/>
  <c r="F383" i="3" a="1"/>
  <c r="F383" i="3" s="1"/>
  <c r="H380" i="3" a="1"/>
  <c r="H380" i="3" s="1"/>
  <c r="F378" i="3" a="1"/>
  <c r="F378" i="3" s="1"/>
  <c r="E376" i="3" a="1"/>
  <c r="E376" i="3" s="1"/>
  <c r="F373" i="3" a="1"/>
  <c r="F373" i="3" s="1"/>
  <c r="H370" i="3" a="1"/>
  <c r="H370" i="3" s="1"/>
  <c r="F368" i="3" a="1"/>
  <c r="F368" i="3" s="1"/>
  <c r="D366" i="3" a="1"/>
  <c r="D366" i="3" s="1"/>
  <c r="F363" i="3" a="1"/>
  <c r="F363" i="3" s="1"/>
  <c r="H360" i="3" a="1"/>
  <c r="H360" i="3" s="1"/>
  <c r="H357" i="3" a="1"/>
  <c r="H357" i="3" s="1"/>
  <c r="E355" i="3" a="1"/>
  <c r="E355" i="3" s="1"/>
  <c r="G350" i="3" a="1"/>
  <c r="G350" i="3" s="1"/>
  <c r="H347" i="3" a="1"/>
  <c r="H347" i="3" s="1"/>
  <c r="E345" i="3" a="1"/>
  <c r="E345" i="3" s="1"/>
  <c r="D343" i="3" a="1"/>
  <c r="D343" i="3" s="1"/>
  <c r="E341" i="3" a="1"/>
  <c r="E341" i="3" s="1"/>
  <c r="E339" i="3" a="1"/>
  <c r="E339" i="3" s="1"/>
  <c r="D337" i="3" a="1"/>
  <c r="D337" i="3" s="1"/>
  <c r="G334" i="3" a="1"/>
  <c r="G334" i="3" s="1"/>
  <c r="H570" i="3" a="1"/>
  <c r="H570" i="3" s="1"/>
  <c r="G560" i="3" a="1"/>
  <c r="G560" i="3" s="1"/>
  <c r="D555" i="3" a="1"/>
  <c r="D555" i="3" s="1"/>
  <c r="F549" i="3" a="1"/>
  <c r="F549" i="3" s="1"/>
  <c r="D544" i="3" a="1"/>
  <c r="D544" i="3" s="1"/>
  <c r="F539" i="3" a="1"/>
  <c r="F539" i="3" s="1"/>
  <c r="E534" i="3" a="1"/>
  <c r="E534" i="3" s="1"/>
  <c r="F529" i="3" a="1"/>
  <c r="F529" i="3" s="1"/>
  <c r="D525" i="3" a="1"/>
  <c r="D525" i="3" s="1"/>
  <c r="G520" i="3" a="1"/>
  <c r="G520" i="3" s="1"/>
  <c r="G516" i="3" a="1"/>
  <c r="G516" i="3" s="1"/>
  <c r="E512" i="3" a="1"/>
  <c r="E512" i="3" s="1"/>
  <c r="D508" i="3" a="1"/>
  <c r="D508" i="3" s="1"/>
  <c r="E504" i="3" a="1"/>
  <c r="E504" i="3" s="1"/>
  <c r="G500" i="3" a="1"/>
  <c r="G500" i="3" s="1"/>
  <c r="D497" i="3" a="1"/>
  <c r="D497" i="3" s="1"/>
  <c r="F493" i="3" a="1"/>
  <c r="F493" i="3" s="1"/>
  <c r="F490" i="3" a="1"/>
  <c r="F490" i="3" s="1"/>
  <c r="G476" i="3" a="1"/>
  <c r="G476" i="3" s="1"/>
  <c r="E471" i="3" a="1"/>
  <c r="E471" i="3" s="1"/>
  <c r="F468" i="3" a="1"/>
  <c r="F468" i="3" s="1"/>
  <c r="G465" i="3" a="1"/>
  <c r="G465" i="3" s="1"/>
  <c r="H462" i="3" a="1"/>
  <c r="H462" i="3" s="1"/>
  <c r="H459" i="3" a="1"/>
  <c r="H459" i="3" s="1"/>
  <c r="E457" i="3" a="1"/>
  <c r="E457" i="3" s="1"/>
  <c r="F451" i="3" a="1"/>
  <c r="F451" i="3" s="1"/>
  <c r="F448" i="3" a="1"/>
  <c r="F448" i="3" s="1"/>
  <c r="F445" i="3" a="1"/>
  <c r="F445" i="3" s="1"/>
  <c r="G442" i="3" a="1"/>
  <c r="G442" i="3" s="1"/>
  <c r="F439" i="3" a="1"/>
  <c r="F439" i="3" s="1"/>
  <c r="E436" i="3" a="1"/>
  <c r="E436" i="3" s="1"/>
  <c r="E433" i="3" a="1"/>
  <c r="E433" i="3" s="1"/>
  <c r="F430" i="3" a="1"/>
  <c r="F430" i="3" s="1"/>
  <c r="D428" i="3" a="1"/>
  <c r="D428" i="3" s="1"/>
  <c r="F425" i="3" a="1"/>
  <c r="F425" i="3" s="1"/>
  <c r="H422" i="3" a="1"/>
  <c r="H422" i="3" s="1"/>
  <c r="H417" i="3" a="1"/>
  <c r="H417" i="3" s="1"/>
  <c r="E415" i="3" a="1"/>
  <c r="E415" i="3" s="1"/>
  <c r="F412" i="3" a="1"/>
  <c r="F412" i="3" s="1"/>
  <c r="G409" i="3" a="1"/>
  <c r="G409" i="3" s="1"/>
  <c r="D407" i="3" a="1"/>
  <c r="D407" i="3" s="1"/>
  <c r="D402" i="3" a="1"/>
  <c r="D402" i="3" s="1"/>
  <c r="F399" i="3" a="1"/>
  <c r="F399" i="3" s="1"/>
  <c r="G396" i="3" a="1"/>
  <c r="G396" i="3" s="1"/>
  <c r="D394" i="3" a="1"/>
  <c r="D394" i="3" s="1"/>
  <c r="H388" i="3" a="1"/>
  <c r="H388" i="3" s="1"/>
  <c r="E386" i="3" a="1"/>
  <c r="E386" i="3" s="1"/>
  <c r="E383" i="3" a="1"/>
  <c r="E383" i="3" s="1"/>
  <c r="D376" i="3" a="1"/>
  <c r="D376" i="3" s="1"/>
  <c r="E373" i="3" a="1"/>
  <c r="E373" i="3" s="1"/>
  <c r="G370" i="3" a="1"/>
  <c r="G370" i="3" s="1"/>
  <c r="E368" i="3" a="1"/>
  <c r="E368" i="3" s="1"/>
  <c r="E363" i="3" a="1"/>
  <c r="E363" i="3" s="1"/>
  <c r="G360" i="3" a="1"/>
  <c r="G360" i="3" s="1"/>
  <c r="G357" i="3" a="1"/>
  <c r="G357" i="3" s="1"/>
  <c r="H352" i="3" a="1"/>
  <c r="H352" i="3" s="1"/>
  <c r="F350" i="3" a="1"/>
  <c r="F350" i="3" s="1"/>
  <c r="G347" i="3" a="1"/>
  <c r="G347" i="3" s="1"/>
  <c r="D345" i="3" a="1"/>
  <c r="D345" i="3" s="1"/>
  <c r="H342" i="3" a="1"/>
  <c r="H342" i="3" s="1"/>
  <c r="D339" i="3" a="1"/>
  <c r="D339" i="3" s="1"/>
  <c r="H336" i="3" a="1"/>
  <c r="H336" i="3" s="1"/>
  <c r="F334" i="3" a="1"/>
  <c r="F334" i="3" s="1"/>
  <c r="D332" i="3" a="1"/>
  <c r="D332" i="3" s="1"/>
  <c r="F329" i="3" a="1"/>
  <c r="F329" i="3" s="1"/>
  <c r="H326" i="3" a="1"/>
  <c r="H326" i="3" s="1"/>
  <c r="D324" i="3" a="1"/>
  <c r="D324" i="3" s="1"/>
  <c r="F318" i="3" a="1"/>
  <c r="F318" i="3" s="1"/>
  <c r="G569" i="3" a="1"/>
  <c r="G569" i="3" s="1"/>
  <c r="F560" i="3" a="1"/>
  <c r="F560" i="3" s="1"/>
  <c r="F554" i="3" a="1"/>
  <c r="F554" i="3" s="1"/>
  <c r="E549" i="3" a="1"/>
  <c r="E549" i="3" s="1"/>
  <c r="H543" i="3" a="1"/>
  <c r="H543" i="3" s="1"/>
  <c r="H538" i="3" a="1"/>
  <c r="H538" i="3" s="1"/>
  <c r="D534" i="3" a="1"/>
  <c r="D534" i="3" s="1"/>
  <c r="E529" i="3" a="1"/>
  <c r="E529" i="3" s="1"/>
  <c r="H524" i="3" a="1"/>
  <c r="H524" i="3" s="1"/>
  <c r="E520" i="3" a="1"/>
  <c r="E520" i="3" s="1"/>
  <c r="D516" i="3" a="1"/>
  <c r="D516" i="3" s="1"/>
  <c r="D512" i="3" a="1"/>
  <c r="D512" i="3" s="1"/>
  <c r="G507" i="3" a="1"/>
  <c r="G507" i="3" s="1"/>
  <c r="D504" i="3" a="1"/>
  <c r="D504" i="3" s="1"/>
  <c r="E500" i="3" a="1"/>
  <c r="E500" i="3" s="1"/>
  <c r="H496" i="3" a="1"/>
  <c r="H496" i="3" s="1"/>
  <c r="E493" i="3" a="1"/>
  <c r="E493" i="3" s="1"/>
  <c r="E490" i="3" a="1"/>
  <c r="E490" i="3" s="1"/>
  <c r="D488" i="3" a="1"/>
  <c r="D488" i="3" s="1"/>
  <c r="H485" i="3" a="1"/>
  <c r="H485" i="3" s="1"/>
  <c r="H483" i="3" a="1"/>
  <c r="H483" i="3" s="1"/>
  <c r="D479" i="3" a="1"/>
  <c r="D479" i="3" s="1"/>
  <c r="F476" i="3" a="1"/>
  <c r="F476" i="3" s="1"/>
  <c r="H473" i="3" a="1"/>
  <c r="H473" i="3" s="1"/>
  <c r="D471" i="3" a="1"/>
  <c r="D471" i="3" s="1"/>
  <c r="E468" i="3" a="1"/>
  <c r="E468" i="3" s="1"/>
  <c r="G462" i="3" a="1"/>
  <c r="G462" i="3" s="1"/>
  <c r="G459" i="3" a="1"/>
  <c r="G459" i="3" s="1"/>
  <c r="D457" i="3" a="1"/>
  <c r="D457" i="3" s="1"/>
  <c r="E454" i="3" a="1"/>
  <c r="E454" i="3" s="1"/>
  <c r="E451" i="3" a="1"/>
  <c r="E451" i="3" s="1"/>
  <c r="D448" i="3" a="1"/>
  <c r="D448" i="3" s="1"/>
  <c r="E445" i="3" a="1"/>
  <c r="E445" i="3" s="1"/>
  <c r="F442" i="3" a="1"/>
  <c r="F442" i="3" s="1"/>
  <c r="D433" i="3" a="1"/>
  <c r="D433" i="3" s="1"/>
  <c r="E430" i="3" a="1"/>
  <c r="E430" i="3" s="1"/>
  <c r="H427" i="3" a="1"/>
  <c r="H427" i="3" s="1"/>
  <c r="E425" i="3" a="1"/>
  <c r="E425" i="3" s="1"/>
  <c r="G422" i="3" a="1"/>
  <c r="G422" i="3" s="1"/>
  <c r="D420" i="3" a="1"/>
  <c r="D420" i="3" s="1"/>
  <c r="G417" i="3" a="1"/>
  <c r="G417" i="3" s="1"/>
  <c r="D415" i="3" a="1"/>
  <c r="D415" i="3" s="1"/>
  <c r="F409" i="3" a="1"/>
  <c r="F409" i="3" s="1"/>
  <c r="H406" i="3" a="1"/>
  <c r="H406" i="3" s="1"/>
  <c r="E404" i="3" a="1"/>
  <c r="E404" i="3" s="1"/>
  <c r="E399" i="3" a="1"/>
  <c r="E399" i="3" s="1"/>
  <c r="F396" i="3" a="1"/>
  <c r="F396" i="3" s="1"/>
  <c r="H393" i="3" a="1"/>
  <c r="H393" i="3" s="1"/>
  <c r="F391" i="3" a="1"/>
  <c r="F391" i="3" s="1"/>
  <c r="D386" i="3" a="1"/>
  <c r="D386" i="3" s="1"/>
  <c r="D383" i="3" a="1"/>
  <c r="D383" i="3" s="1"/>
  <c r="G380" i="3" a="1"/>
  <c r="G380" i="3" s="1"/>
  <c r="E378" i="3" a="1"/>
  <c r="E378" i="3" s="1"/>
  <c r="H375" i="3" a="1"/>
  <c r="H375" i="3" s="1"/>
  <c r="D373" i="3" a="1"/>
  <c r="D373" i="3" s="1"/>
  <c r="F370" i="3" a="1"/>
  <c r="F370" i="3" s="1"/>
  <c r="D368" i="3" a="1"/>
  <c r="D368" i="3" s="1"/>
  <c r="H365" i="3" a="1"/>
  <c r="H365" i="3" s="1"/>
  <c r="F360" i="3" a="1"/>
  <c r="F360" i="3" s="1"/>
  <c r="F357" i="3" a="1"/>
  <c r="F357" i="3" s="1"/>
  <c r="D355" i="3" a="1"/>
  <c r="D355" i="3" s="1"/>
  <c r="E350" i="3" a="1"/>
  <c r="E350" i="3" s="1"/>
  <c r="H344" i="3" a="1"/>
  <c r="H344" i="3" s="1"/>
  <c r="D341" i="3" a="1"/>
  <c r="D341" i="3" s="1"/>
  <c r="H338" i="3" a="1"/>
  <c r="H338" i="3" s="1"/>
  <c r="E334" i="3" a="1"/>
  <c r="E334" i="3" s="1"/>
  <c r="E569" i="3" a="1"/>
  <c r="E569" i="3" s="1"/>
  <c r="E560" i="3" a="1"/>
  <c r="E560" i="3" s="1"/>
  <c r="E554" i="3" a="1"/>
  <c r="E554" i="3" s="1"/>
  <c r="G548" i="3" a="1"/>
  <c r="G548" i="3" s="1"/>
  <c r="G543" i="3" a="1"/>
  <c r="G543" i="3" s="1"/>
  <c r="G538" i="3" a="1"/>
  <c r="G538" i="3" s="1"/>
  <c r="H533" i="3" a="1"/>
  <c r="H533" i="3" s="1"/>
  <c r="D529" i="3" a="1"/>
  <c r="D529" i="3" s="1"/>
  <c r="G524" i="3" a="1"/>
  <c r="G524" i="3" s="1"/>
  <c r="D520" i="3" a="1"/>
  <c r="D520" i="3" s="1"/>
  <c r="H515" i="3" a="1"/>
  <c r="H515" i="3" s="1"/>
  <c r="H511" i="3" a="1"/>
  <c r="H511" i="3" s="1"/>
  <c r="F507" i="3" a="1"/>
  <c r="F507" i="3" s="1"/>
  <c r="H503" i="3" a="1"/>
  <c r="H503" i="3" s="1"/>
  <c r="D500" i="3" a="1"/>
  <c r="D500" i="3" s="1"/>
  <c r="G496" i="3" a="1"/>
  <c r="G496" i="3" s="1"/>
  <c r="D493" i="3" a="1"/>
  <c r="D493" i="3" s="1"/>
  <c r="G483" i="3" a="1"/>
  <c r="G483" i="3" s="1"/>
  <c r="F481" i="3" a="1"/>
  <c r="F481" i="3" s="1"/>
  <c r="H478" i="3" a="1"/>
  <c r="H478" i="3" s="1"/>
  <c r="E476" i="3" a="1"/>
  <c r="E476" i="3" s="1"/>
  <c r="H470" i="3" a="1"/>
  <c r="H470" i="3" s="1"/>
  <c r="F465" i="3" a="1"/>
  <c r="F465" i="3" s="1"/>
  <c r="F462" i="3" a="1"/>
  <c r="F462" i="3" s="1"/>
  <c r="H456" i="3" a="1"/>
  <c r="H456" i="3" s="1"/>
  <c r="D454" i="3" a="1"/>
  <c r="D454" i="3" s="1"/>
  <c r="D445" i="3" a="1"/>
  <c r="D445" i="3" s="1"/>
  <c r="E442" i="3" a="1"/>
  <c r="E442" i="3" s="1"/>
  <c r="E439" i="3" a="1"/>
  <c r="E439" i="3" s="1"/>
  <c r="D436" i="3" a="1"/>
  <c r="D436" i="3" s="1"/>
  <c r="D430" i="3" a="1"/>
  <c r="D430" i="3" s="1"/>
  <c r="G427" i="3" a="1"/>
  <c r="G427" i="3" s="1"/>
  <c r="D425" i="3" a="1"/>
  <c r="D425" i="3" s="1"/>
  <c r="F422" i="3" a="1"/>
  <c r="F422" i="3" s="1"/>
  <c r="F417" i="3" a="1"/>
  <c r="F417" i="3" s="1"/>
  <c r="H414" i="3" a="1"/>
  <c r="H414" i="3" s="1"/>
  <c r="E412" i="3" a="1"/>
  <c r="E412" i="3" s="1"/>
  <c r="E409" i="3" a="1"/>
  <c r="E409" i="3" s="1"/>
  <c r="G406" i="3" a="1"/>
  <c r="G406" i="3" s="1"/>
  <c r="H401" i="3" a="1"/>
  <c r="H401" i="3" s="1"/>
  <c r="D399" i="3" a="1"/>
  <c r="D399" i="3" s="1"/>
  <c r="E396" i="3" a="1"/>
  <c r="E396" i="3" s="1"/>
  <c r="G393" i="3" a="1"/>
  <c r="G393" i="3" s="1"/>
  <c r="G388" i="3" a="1"/>
  <c r="G388" i="3" s="1"/>
  <c r="H385" i="3" a="1"/>
  <c r="H385" i="3" s="1"/>
  <c r="H382" i="3" a="1"/>
  <c r="H382" i="3" s="1"/>
  <c r="F380" i="3" a="1"/>
  <c r="F380" i="3" s="1"/>
  <c r="D378" i="3" a="1"/>
  <c r="D378" i="3" s="1"/>
  <c r="G375" i="3" a="1"/>
  <c r="G375" i="3" s="1"/>
  <c r="H372" i="3" a="1"/>
  <c r="H372" i="3" s="1"/>
  <c r="E370" i="3" a="1"/>
  <c r="E370" i="3" s="1"/>
  <c r="D363" i="3" a="1"/>
  <c r="D363" i="3" s="1"/>
  <c r="E360" i="3" a="1"/>
  <c r="E360" i="3" s="1"/>
  <c r="E357" i="3" a="1"/>
  <c r="E357" i="3" s="1"/>
  <c r="H354" i="3" a="1"/>
  <c r="H354" i="3" s="1"/>
  <c r="G352" i="3" a="1"/>
  <c r="G352" i="3" s="1"/>
  <c r="D350" i="3" a="1"/>
  <c r="D350" i="3" s="1"/>
  <c r="F347" i="3" a="1"/>
  <c r="F347" i="3" s="1"/>
  <c r="G344" i="3" a="1"/>
  <c r="G344" i="3" s="1"/>
  <c r="G342" i="3" a="1"/>
  <c r="G342" i="3" s="1"/>
  <c r="G336" i="3" a="1"/>
  <c r="G336" i="3" s="1"/>
  <c r="G331" i="3" a="1"/>
  <c r="G331" i="3" s="1"/>
  <c r="E329" i="3" a="1"/>
  <c r="E329" i="3" s="1"/>
  <c r="D568" i="3" a="1"/>
  <c r="D568" i="3" s="1"/>
  <c r="G559" i="3" a="1"/>
  <c r="G559" i="3" s="1"/>
  <c r="D554" i="3" a="1"/>
  <c r="D554" i="3" s="1"/>
  <c r="D548" i="3" a="1"/>
  <c r="D548" i="3" s="1"/>
  <c r="F543" i="3" a="1"/>
  <c r="F543" i="3" s="1"/>
  <c r="F538" i="3" a="1"/>
  <c r="F538" i="3" s="1"/>
  <c r="G533" i="3" a="1"/>
  <c r="G533" i="3" s="1"/>
  <c r="F524" i="3" a="1"/>
  <c r="F524" i="3" s="1"/>
  <c r="H519" i="3" a="1"/>
  <c r="H519" i="3" s="1"/>
  <c r="G515" i="3" a="1"/>
  <c r="G515" i="3" s="1"/>
  <c r="G511" i="3" a="1"/>
  <c r="G511" i="3" s="1"/>
  <c r="E507" i="3" a="1"/>
  <c r="E507" i="3" s="1"/>
  <c r="F503" i="3" a="1"/>
  <c r="F503" i="3" s="1"/>
  <c r="H499" i="3" a="1"/>
  <c r="H499" i="3" s="1"/>
  <c r="F496" i="3" a="1"/>
  <c r="F496" i="3" s="1"/>
  <c r="H492" i="3" a="1"/>
  <c r="H492" i="3" s="1"/>
  <c r="D490" i="3" a="1"/>
  <c r="D490" i="3" s="1"/>
  <c r="G485" i="3" a="1"/>
  <c r="G485" i="3" s="1"/>
  <c r="F483" i="3" a="1"/>
  <c r="F483" i="3" s="1"/>
  <c r="E481" i="3" a="1"/>
  <c r="E481" i="3" s="1"/>
  <c r="D476" i="3" a="1"/>
  <c r="D476" i="3" s="1"/>
  <c r="G473" i="3" a="1"/>
  <c r="G473" i="3" s="1"/>
  <c r="G470" i="3" a="1"/>
  <c r="G470" i="3" s="1"/>
  <c r="D468" i="3" a="1"/>
  <c r="D468" i="3" s="1"/>
  <c r="D465" i="3" a="1"/>
  <c r="D465" i="3" s="1"/>
  <c r="E462" i="3" a="1"/>
  <c r="E462" i="3" s="1"/>
  <c r="F459" i="3" a="1"/>
  <c r="F459" i="3" s="1"/>
  <c r="G456" i="3" a="1"/>
  <c r="G456" i="3" s="1"/>
  <c r="H453" i="3" a="1"/>
  <c r="H453" i="3" s="1"/>
  <c r="H450" i="3" a="1"/>
  <c r="H450" i="3" s="1"/>
  <c r="H447" i="3" a="1"/>
  <c r="H447" i="3" s="1"/>
  <c r="D442" i="3" a="1"/>
  <c r="D442" i="3" s="1"/>
  <c r="D439" i="3" a="1"/>
  <c r="D439" i="3" s="1"/>
  <c r="H432" i="3" a="1"/>
  <c r="H432" i="3" s="1"/>
  <c r="H429" i="3" a="1"/>
  <c r="H429" i="3" s="1"/>
  <c r="H424" i="3" a="1"/>
  <c r="H424" i="3" s="1"/>
  <c r="E422" i="3" a="1"/>
  <c r="E422" i="3" s="1"/>
  <c r="H419" i="3" a="1"/>
  <c r="H419" i="3" s="1"/>
  <c r="E417" i="3" a="1"/>
  <c r="E417" i="3" s="1"/>
  <c r="G414" i="3" a="1"/>
  <c r="G414" i="3" s="1"/>
  <c r="D412" i="3" a="1"/>
  <c r="D412" i="3" s="1"/>
  <c r="D409" i="3" a="1"/>
  <c r="D409" i="3" s="1"/>
  <c r="F406" i="3" a="1"/>
  <c r="F406" i="3" s="1"/>
  <c r="D404" i="3" a="1"/>
  <c r="D404" i="3" s="1"/>
  <c r="G401" i="3" a="1"/>
  <c r="G401" i="3" s="1"/>
  <c r="H398" i="3" a="1"/>
  <c r="H398" i="3" s="1"/>
  <c r="D396" i="3" a="1"/>
  <c r="D396" i="3" s="1"/>
  <c r="E391" i="3" a="1"/>
  <c r="E391" i="3" s="1"/>
  <c r="F388" i="3" a="1"/>
  <c r="F388" i="3" s="1"/>
  <c r="G385" i="3" a="1"/>
  <c r="G385" i="3" s="1"/>
  <c r="E380" i="3" a="1"/>
  <c r="E380" i="3" s="1"/>
  <c r="H377" i="3" a="1"/>
  <c r="H377" i="3" s="1"/>
  <c r="G372" i="3" a="1"/>
  <c r="G372" i="3" s="1"/>
  <c r="D370" i="3" a="1"/>
  <c r="D370" i="3" s="1"/>
  <c r="H367" i="3" a="1"/>
  <c r="H367" i="3" s="1"/>
  <c r="G365" i="3" a="1"/>
  <c r="G365" i="3" s="1"/>
  <c r="H362" i="3" a="1"/>
  <c r="H362" i="3" s="1"/>
  <c r="D360" i="3" a="1"/>
  <c r="D360" i="3" s="1"/>
  <c r="G354" i="3" a="1"/>
  <c r="G354" i="3" s="1"/>
  <c r="F352" i="3" a="1"/>
  <c r="F352" i="3" s="1"/>
  <c r="E347" i="3" a="1"/>
  <c r="E347" i="3" s="1"/>
  <c r="F344" i="3" a="1"/>
  <c r="F344" i="3" s="1"/>
  <c r="H340" i="3" a="1"/>
  <c r="H340" i="3" s="1"/>
  <c r="G338" i="3" a="1"/>
  <c r="G338" i="3" s="1"/>
  <c r="F336" i="3" a="1"/>
  <c r="F336" i="3" s="1"/>
  <c r="D334" i="3" a="1"/>
  <c r="D334" i="3" s="1"/>
  <c r="F331" i="3" a="1"/>
  <c r="F331" i="3" s="1"/>
  <c r="D329" i="3" a="1"/>
  <c r="D329" i="3" s="1"/>
  <c r="F326" i="3" a="1"/>
  <c r="F326" i="3" s="1"/>
  <c r="F323" i="3" a="1"/>
  <c r="F323" i="3" s="1"/>
  <c r="H320" i="3" a="1"/>
  <c r="H320" i="3" s="1"/>
  <c r="H317" i="3" a="1"/>
  <c r="H317" i="3" s="1"/>
  <c r="H567" i="3" a="1"/>
  <c r="H567" i="3" s="1"/>
  <c r="E559" i="3" a="1"/>
  <c r="E559" i="3" s="1"/>
  <c r="F553" i="3" a="1"/>
  <c r="F553" i="3" s="1"/>
  <c r="H547" i="3" a="1"/>
  <c r="H547" i="3" s="1"/>
  <c r="E543" i="3" a="1"/>
  <c r="E543" i="3" s="1"/>
  <c r="H537" i="3" a="1"/>
  <c r="H537" i="3" s="1"/>
  <c r="D533" i="3" a="1"/>
  <c r="D533" i="3" s="1"/>
  <c r="F528" i="3" a="1"/>
  <c r="F528" i="3" s="1"/>
  <c r="E524" i="3" a="1"/>
  <c r="E524" i="3" s="1"/>
  <c r="G519" i="3" a="1"/>
  <c r="G519" i="3" s="1"/>
  <c r="F515" i="3" a="1"/>
  <c r="F515" i="3" s="1"/>
  <c r="E511" i="3" a="1"/>
  <c r="E511" i="3" s="1"/>
  <c r="D507" i="3" a="1"/>
  <c r="D507" i="3" s="1"/>
  <c r="E503" i="3" a="1"/>
  <c r="E503" i="3" s="1"/>
  <c r="G499" i="3" a="1"/>
  <c r="G499" i="3" s="1"/>
  <c r="E496" i="3" a="1"/>
  <c r="E496" i="3" s="1"/>
  <c r="G492" i="3" a="1"/>
  <c r="G492" i="3" s="1"/>
  <c r="H489" i="3" a="1"/>
  <c r="H489" i="3" s="1"/>
  <c r="G487" i="3" a="1"/>
  <c r="G487" i="3" s="1"/>
  <c r="D481" i="3" a="1"/>
  <c r="D481" i="3" s="1"/>
  <c r="G478" i="3" a="1"/>
  <c r="G478" i="3" s="1"/>
  <c r="H475" i="3" a="1"/>
  <c r="H475" i="3" s="1"/>
  <c r="F473" i="3" a="1"/>
  <c r="F473" i="3" s="1"/>
  <c r="F470" i="3" a="1"/>
  <c r="F470" i="3" s="1"/>
  <c r="H467" i="3" a="1"/>
  <c r="H467" i="3" s="1"/>
  <c r="D462" i="3" a="1"/>
  <c r="D462" i="3" s="1"/>
  <c r="E459" i="3" a="1"/>
  <c r="E459" i="3" s="1"/>
  <c r="F456" i="3" a="1"/>
  <c r="F456" i="3" s="1"/>
  <c r="G450" i="3" a="1"/>
  <c r="G450" i="3" s="1"/>
  <c r="G447" i="3" a="1"/>
  <c r="G447" i="3" s="1"/>
  <c r="G444" i="3" a="1"/>
  <c r="G444" i="3" s="1"/>
  <c r="H438" i="3" a="1"/>
  <c r="H438" i="3" s="1"/>
  <c r="H435" i="3" a="1"/>
  <c r="H435" i="3" s="1"/>
  <c r="F427" i="3" a="1"/>
  <c r="F427" i="3" s="1"/>
  <c r="G424" i="3" a="1"/>
  <c r="G424" i="3" s="1"/>
  <c r="D422" i="3" a="1"/>
  <c r="D422" i="3" s="1"/>
  <c r="G419" i="3" a="1"/>
  <c r="G419" i="3" s="1"/>
  <c r="F414" i="3" a="1"/>
  <c r="F414" i="3" s="1"/>
  <c r="H411" i="3" a="1"/>
  <c r="H411" i="3" s="1"/>
  <c r="H408" i="3" a="1"/>
  <c r="H408" i="3" s="1"/>
  <c r="F401" i="3" a="1"/>
  <c r="F401" i="3" s="1"/>
  <c r="G398" i="3" a="1"/>
  <c r="G398" i="3" s="1"/>
  <c r="H395" i="3" a="1"/>
  <c r="H395" i="3" s="1"/>
  <c r="F393" i="3" a="1"/>
  <c r="F393" i="3" s="1"/>
  <c r="D391" i="3" a="1"/>
  <c r="D391" i="3" s="1"/>
  <c r="E388" i="3" a="1"/>
  <c r="E388" i="3" s="1"/>
  <c r="F385" i="3" a="1"/>
  <c r="F385" i="3" s="1"/>
  <c r="G382" i="3" a="1"/>
  <c r="G382" i="3" s="1"/>
  <c r="D380" i="3" a="1"/>
  <c r="D380" i="3" s="1"/>
  <c r="G377" i="3" a="1"/>
  <c r="G377" i="3" s="1"/>
  <c r="F375" i="3" a="1"/>
  <c r="F375" i="3" s="1"/>
  <c r="F372" i="3" a="1"/>
  <c r="F372" i="3" s="1"/>
  <c r="G367" i="3" a="1"/>
  <c r="G367" i="3" s="1"/>
  <c r="F365" i="3" a="1"/>
  <c r="F365" i="3" s="1"/>
  <c r="G362" i="3" a="1"/>
  <c r="G362" i="3" s="1"/>
  <c r="H359" i="3" a="1"/>
  <c r="H359" i="3" s="1"/>
  <c r="D357" i="3" a="1"/>
  <c r="D357" i="3" s="1"/>
  <c r="F354" i="3" a="1"/>
  <c r="F354" i="3" s="1"/>
  <c r="E352" i="3" a="1"/>
  <c r="E352" i="3" s="1"/>
  <c r="H349" i="3" a="1"/>
  <c r="H349" i="3" s="1"/>
  <c r="D347" i="3" a="1"/>
  <c r="D347" i="3" s="1"/>
  <c r="F342" i="3" a="1"/>
  <c r="F342" i="3" s="1"/>
  <c r="G340" i="3" a="1"/>
  <c r="G340" i="3" s="1"/>
  <c r="F338" i="3" a="1"/>
  <c r="F338" i="3" s="1"/>
  <c r="H333" i="3" a="1"/>
  <c r="H333" i="3" s="1"/>
  <c r="H328" i="3" a="1"/>
  <c r="H328" i="3" s="1"/>
  <c r="E326" i="3" a="1"/>
  <c r="E326" i="3" s="1"/>
  <c r="G320" i="3" a="1"/>
  <c r="G320" i="3" s="1"/>
  <c r="H566" i="3" a="1"/>
  <c r="H566" i="3" s="1"/>
  <c r="D559" i="3" a="1"/>
  <c r="D559" i="3" s="1"/>
  <c r="D553" i="3" a="1"/>
  <c r="D553" i="3" s="1"/>
  <c r="G547" i="3" a="1"/>
  <c r="G547" i="3" s="1"/>
  <c r="G537" i="3" a="1"/>
  <c r="G537" i="3" s="1"/>
  <c r="F532" i="3" a="1"/>
  <c r="F532" i="3" s="1"/>
  <c r="E528" i="3" a="1"/>
  <c r="E528" i="3" s="1"/>
  <c r="H523" i="3" a="1"/>
  <c r="H523" i="3" s="1"/>
  <c r="D519" i="3" a="1"/>
  <c r="D519" i="3" s="1"/>
  <c r="E515" i="3" a="1"/>
  <c r="E515" i="3" s="1"/>
  <c r="H510" i="3" a="1"/>
  <c r="H510" i="3" s="1"/>
  <c r="G506" i="3" a="1"/>
  <c r="G506" i="3" s="1"/>
  <c r="D503" i="3" a="1"/>
  <c r="D503" i="3" s="1"/>
  <c r="F499" i="3" a="1"/>
  <c r="F499" i="3" s="1"/>
  <c r="D496" i="3" a="1"/>
  <c r="D496" i="3" s="1"/>
  <c r="F487" i="3" a="1"/>
  <c r="F487" i="3" s="1"/>
  <c r="E485" i="3" a="1"/>
  <c r="E485" i="3" s="1"/>
  <c r="E483" i="3" a="1"/>
  <c r="E483" i="3" s="1"/>
  <c r="H480" i="3" a="1"/>
  <c r="H480" i="3" s="1"/>
  <c r="G475" i="3" a="1"/>
  <c r="G475" i="3" s="1"/>
  <c r="D473" i="3" a="1"/>
  <c r="D473" i="3" s="1"/>
  <c r="H464" i="3" a="1"/>
  <c r="H464" i="3" s="1"/>
  <c r="H461" i="3" a="1"/>
  <c r="H461" i="3" s="1"/>
  <c r="D459" i="3" a="1"/>
  <c r="D459" i="3" s="1"/>
  <c r="F453" i="3" a="1"/>
  <c r="F453" i="3" s="1"/>
  <c r="F450" i="3" a="1"/>
  <c r="F450" i="3" s="1"/>
  <c r="E447" i="3" a="1"/>
  <c r="E447" i="3" s="1"/>
  <c r="F444" i="3" a="1"/>
  <c r="F444" i="3" s="1"/>
  <c r="H441" i="3" a="1"/>
  <c r="H441" i="3" s="1"/>
  <c r="G438" i="3" a="1"/>
  <c r="G438" i="3" s="1"/>
  <c r="G435" i="3" a="1"/>
  <c r="G435" i="3" s="1"/>
  <c r="F432" i="3" a="1"/>
  <c r="F432" i="3" s="1"/>
  <c r="G429" i="3" a="1"/>
  <c r="G429" i="3" s="1"/>
  <c r="E427" i="3" a="1"/>
  <c r="E427" i="3" s="1"/>
  <c r="F424" i="3" a="1"/>
  <c r="F424" i="3" s="1"/>
  <c r="H421" i="3" a="1"/>
  <c r="H421" i="3" s="1"/>
  <c r="F419" i="3" a="1"/>
  <c r="F419" i="3" s="1"/>
  <c r="D417" i="3" a="1"/>
  <c r="D417" i="3" s="1"/>
  <c r="G411" i="3" a="1"/>
  <c r="G411" i="3" s="1"/>
  <c r="G408" i="3" a="1"/>
  <c r="G408" i="3" s="1"/>
  <c r="E406" i="3" a="1"/>
  <c r="E406" i="3" s="1"/>
  <c r="H403" i="3" a="1"/>
  <c r="H403" i="3" s="1"/>
  <c r="E401" i="3" a="1"/>
  <c r="E401" i="3" s="1"/>
  <c r="F398" i="3" a="1"/>
  <c r="F398" i="3" s="1"/>
  <c r="G395" i="3" a="1"/>
  <c r="G395" i="3" s="1"/>
  <c r="E393" i="3" a="1"/>
  <c r="E393" i="3" s="1"/>
  <c r="H390" i="3" a="1"/>
  <c r="H390" i="3" s="1"/>
  <c r="E385" i="3" a="1"/>
  <c r="E385" i="3" s="1"/>
  <c r="F382" i="3" a="1"/>
  <c r="F382" i="3" s="1"/>
  <c r="H379" i="3" a="1"/>
  <c r="H379" i="3" s="1"/>
  <c r="E375" i="3" a="1"/>
  <c r="E375" i="3" s="1"/>
  <c r="H369" i="3" a="1"/>
  <c r="H369" i="3" s="1"/>
  <c r="F367" i="3" a="1"/>
  <c r="F367" i="3" s="1"/>
  <c r="E365" i="3" a="1"/>
  <c r="E365" i="3" s="1"/>
  <c r="G359" i="3" a="1"/>
  <c r="G359" i="3" s="1"/>
  <c r="H356" i="3" a="1"/>
  <c r="H356" i="3" s="1"/>
  <c r="E354" i="3" a="1"/>
  <c r="E354" i="3" s="1"/>
  <c r="D352" i="3" a="1"/>
  <c r="D352" i="3" s="1"/>
  <c r="G349" i="3" a="1"/>
  <c r="G349" i="3" s="1"/>
  <c r="H346" i="3" a="1"/>
  <c r="H346" i="3" s="1"/>
  <c r="E344" i="3" a="1"/>
  <c r="E344" i="3" s="1"/>
  <c r="F340" i="3" a="1"/>
  <c r="F340" i="3" s="1"/>
  <c r="E336" i="3" a="1"/>
  <c r="E336" i="3" s="1"/>
  <c r="G333" i="3" a="1"/>
  <c r="G333" i="3" s="1"/>
  <c r="E331" i="3" a="1"/>
  <c r="E331" i="3" s="1"/>
  <c r="G328" i="3" a="1"/>
  <c r="G328" i="3" s="1"/>
  <c r="F566" i="3" a="1"/>
  <c r="F566" i="3" s="1"/>
  <c r="H558" i="3" a="1"/>
  <c r="H558" i="3" s="1"/>
  <c r="H552" i="3" a="1"/>
  <c r="H552" i="3" s="1"/>
  <c r="D547" i="3" a="1"/>
  <c r="D547" i="3" s="1"/>
  <c r="G542" i="3" a="1"/>
  <c r="G542" i="3" s="1"/>
  <c r="F537" i="3" a="1"/>
  <c r="F537" i="3" s="1"/>
  <c r="E532" i="3" a="1"/>
  <c r="E532" i="3" s="1"/>
  <c r="D528" i="3" a="1"/>
  <c r="D528" i="3" s="1"/>
  <c r="E523" i="3" a="1"/>
  <c r="E523" i="3" s="1"/>
  <c r="H518" i="3" a="1"/>
  <c r="H518" i="3" s="1"/>
  <c r="D515" i="3" a="1"/>
  <c r="D515" i="3" s="1"/>
  <c r="G510" i="3" a="1"/>
  <c r="G510" i="3" s="1"/>
  <c r="F506" i="3" a="1"/>
  <c r="F506" i="3" s="1"/>
  <c r="H502" i="3" a="1"/>
  <c r="H502" i="3" s="1"/>
  <c r="E499" i="3" a="1"/>
  <c r="E499" i="3" s="1"/>
  <c r="H495" i="3" a="1"/>
  <c r="H495" i="3" s="1"/>
  <c r="F492" i="3" a="1"/>
  <c r="F492" i="3" s="1"/>
  <c r="F489" i="3" a="1"/>
  <c r="F489" i="3" s="1"/>
  <c r="F478" i="3" a="1"/>
  <c r="F478" i="3" s="1"/>
  <c r="H472" i="3" a="1"/>
  <c r="H472" i="3" s="1"/>
  <c r="E470" i="3" a="1"/>
  <c r="E470" i="3" s="1"/>
  <c r="F467" i="3" a="1"/>
  <c r="F467" i="3" s="1"/>
  <c r="G464" i="3" a="1"/>
  <c r="G464" i="3" s="1"/>
  <c r="G461" i="3" a="1"/>
  <c r="G461" i="3" s="1"/>
  <c r="H458" i="3" a="1"/>
  <c r="H458" i="3" s="1"/>
  <c r="E456" i="3" a="1"/>
  <c r="E456" i="3" s="1"/>
  <c r="E453" i="3" a="1"/>
  <c r="E453" i="3" s="1"/>
  <c r="E450" i="3" a="1"/>
  <c r="E450" i="3" s="1"/>
  <c r="D447" i="3" a="1"/>
  <c r="D447" i="3" s="1"/>
  <c r="E444" i="3" a="1"/>
  <c r="E444" i="3" s="1"/>
  <c r="G441" i="3" a="1"/>
  <c r="G441" i="3" s="1"/>
  <c r="F438" i="3" a="1"/>
  <c r="F438" i="3" s="1"/>
  <c r="F435" i="3" a="1"/>
  <c r="F435" i="3" s="1"/>
  <c r="E432" i="3" a="1"/>
  <c r="E432" i="3" s="1"/>
  <c r="D427" i="3" a="1"/>
  <c r="D427" i="3" s="1"/>
  <c r="G421" i="3" a="1"/>
  <c r="G421" i="3" s="1"/>
  <c r="E419" i="3" a="1"/>
  <c r="E419" i="3" s="1"/>
  <c r="E414" i="3" a="1"/>
  <c r="E414" i="3" s="1"/>
  <c r="F411" i="3" a="1"/>
  <c r="F411" i="3" s="1"/>
  <c r="F408" i="3" a="1"/>
  <c r="F408" i="3" s="1"/>
  <c r="D406" i="3" a="1"/>
  <c r="D406" i="3" s="1"/>
  <c r="G403" i="3" a="1"/>
  <c r="G403" i="3" s="1"/>
  <c r="E398" i="3" a="1"/>
  <c r="E398" i="3" s="1"/>
  <c r="D393" i="3" a="1"/>
  <c r="D393" i="3" s="1"/>
  <c r="D388" i="3" a="1"/>
  <c r="D388" i="3" s="1"/>
  <c r="D385" i="3" a="1"/>
  <c r="D385" i="3" s="1"/>
  <c r="E382" i="3" a="1"/>
  <c r="E382" i="3" s="1"/>
  <c r="G379" i="3" a="1"/>
  <c r="G379" i="3" s="1"/>
  <c r="F377" i="3" a="1"/>
  <c r="F377" i="3" s="1"/>
  <c r="D375" i="3" a="1"/>
  <c r="D375" i="3" s="1"/>
  <c r="E372" i="3" a="1"/>
  <c r="E372" i="3" s="1"/>
  <c r="G369" i="3" a="1"/>
  <c r="G369" i="3" s="1"/>
  <c r="F362" i="3" a="1"/>
  <c r="F362" i="3" s="1"/>
  <c r="F359" i="3" a="1"/>
  <c r="F359" i="3" s="1"/>
  <c r="G356" i="3" a="1"/>
  <c r="G356" i="3" s="1"/>
  <c r="D354" i="3" a="1"/>
  <c r="D354" i="3" s="1"/>
  <c r="F349" i="3" a="1"/>
  <c r="F349" i="3" s="1"/>
  <c r="E342" i="3" a="1"/>
  <c r="E342" i="3" s="1"/>
  <c r="E338" i="3" a="1"/>
  <c r="E338" i="3" s="1"/>
  <c r="D336" i="3" a="1"/>
  <c r="D336" i="3" s="1"/>
  <c r="F333" i="3" a="1"/>
  <c r="F333" i="3" s="1"/>
  <c r="F328" i="3" a="1"/>
  <c r="F328" i="3" s="1"/>
  <c r="H325" i="3" a="1"/>
  <c r="H325" i="3" s="1"/>
  <c r="D323" i="3" a="1"/>
  <c r="D323" i="3" s="1"/>
  <c r="E320" i="3" a="1"/>
  <c r="E320" i="3" s="1"/>
  <c r="E317" i="3" a="1"/>
  <c r="E317" i="3" s="1"/>
  <c r="F314" i="3" a="1"/>
  <c r="F314" i="3" s="1"/>
  <c r="E311" i="3" a="1"/>
  <c r="E311" i="3" s="1"/>
  <c r="F308" i="3" a="1"/>
  <c r="F308" i="3" s="1"/>
  <c r="E305" i="3" a="1"/>
  <c r="E305" i="3" s="1"/>
  <c r="E302" i="3" a="1"/>
  <c r="E302" i="3" s="1"/>
  <c r="E299" i="3" a="1"/>
  <c r="E299" i="3" s="1"/>
  <c r="E296" i="3" a="1"/>
  <c r="E296" i="3" s="1"/>
  <c r="E293" i="3" a="1"/>
  <c r="E293" i="3" s="1"/>
  <c r="E290" i="3" a="1"/>
  <c r="E290" i="3" s="1"/>
  <c r="E287" i="3" a="1"/>
  <c r="E287" i="3" s="1"/>
  <c r="E284" i="3" a="1"/>
  <c r="E284" i="3" s="1"/>
  <c r="E281" i="3" a="1"/>
  <c r="E281" i="3" s="1"/>
  <c r="E278" i="3" a="1"/>
  <c r="E278" i="3" s="1"/>
  <c r="E275" i="3" a="1"/>
  <c r="E275" i="3" s="1"/>
  <c r="E269" i="3" a="1"/>
  <c r="E269" i="3" s="1"/>
  <c r="D266" i="3" a="1"/>
  <c r="D266" i="3" s="1"/>
  <c r="E263" i="3" a="1"/>
  <c r="E263" i="3" s="1"/>
  <c r="D260" i="3" a="1"/>
  <c r="D260" i="3" s="1"/>
  <c r="E257" i="3" a="1"/>
  <c r="E257" i="3" s="1"/>
  <c r="D254" i="3" a="1"/>
  <c r="D254" i="3" s="1"/>
  <c r="D251" i="3" a="1"/>
  <c r="D251" i="3" s="1"/>
  <c r="D248" i="3" a="1"/>
  <c r="D248" i="3" s="1"/>
  <c r="F245" i="3" a="1"/>
  <c r="F245" i="3" s="1"/>
  <c r="F243" i="3" a="1"/>
  <c r="F243" i="3" s="1"/>
  <c r="E565" i="3" a="1"/>
  <c r="E565" i="3" s="1"/>
  <c r="G558" i="3" a="1"/>
  <c r="G558" i="3" s="1"/>
  <c r="G552" i="3" a="1"/>
  <c r="G552" i="3" s="1"/>
  <c r="H546" i="3" a="1"/>
  <c r="H546" i="3" s="1"/>
  <c r="D542" i="3" a="1"/>
  <c r="D542" i="3" s="1"/>
  <c r="E537" i="3" a="1"/>
  <c r="E537" i="3" s="1"/>
  <c r="H527" i="3" a="1"/>
  <c r="H527" i="3" s="1"/>
  <c r="D523" i="3" a="1"/>
  <c r="D523" i="3" s="1"/>
  <c r="G518" i="3" a="1"/>
  <c r="G518" i="3" s="1"/>
  <c r="H514" i="3" a="1"/>
  <c r="H514" i="3" s="1"/>
  <c r="F510" i="3" a="1"/>
  <c r="F510" i="3" s="1"/>
  <c r="E506" i="3" a="1"/>
  <c r="E506" i="3" s="1"/>
  <c r="G502" i="3" a="1"/>
  <c r="G502" i="3" s="1"/>
  <c r="G495" i="3" a="1"/>
  <c r="G495" i="3" s="1"/>
  <c r="D492" i="3" a="1"/>
  <c r="D492" i="3" s="1"/>
  <c r="D485" i="3" a="1"/>
  <c r="D485" i="3" s="1"/>
  <c r="D483" i="3" a="1"/>
  <c r="D483" i="3" s="1"/>
  <c r="G480" i="3" a="1"/>
  <c r="G480" i="3" s="1"/>
  <c r="G472" i="3" a="1"/>
  <c r="G472" i="3" s="1"/>
  <c r="H469" i="3" a="1"/>
  <c r="H469" i="3" s="1"/>
  <c r="E467" i="3" a="1"/>
  <c r="E467" i="3" s="1"/>
  <c r="F464" i="3" a="1"/>
  <c r="F464" i="3" s="1"/>
  <c r="G458" i="3" a="1"/>
  <c r="G458" i="3" s="1"/>
  <c r="H455" i="3" a="1"/>
  <c r="H455" i="3" s="1"/>
  <c r="H449" i="3" a="1"/>
  <c r="H449" i="3" s="1"/>
  <c r="H446" i="3" a="1"/>
  <c r="H446" i="3" s="1"/>
  <c r="D444" i="3" a="1"/>
  <c r="D444" i="3" s="1"/>
  <c r="F441" i="3" a="1"/>
  <c r="F441" i="3" s="1"/>
  <c r="E438" i="3" a="1"/>
  <c r="E438" i="3" s="1"/>
  <c r="D435" i="3" a="1"/>
  <c r="D435" i="3" s="1"/>
  <c r="D432" i="3" a="1"/>
  <c r="D432" i="3" s="1"/>
  <c r="F429" i="3" a="1"/>
  <c r="F429" i="3" s="1"/>
  <c r="H426" i="3" a="1"/>
  <c r="H426" i="3" s="1"/>
  <c r="E424" i="3" a="1"/>
  <c r="E424" i="3" s="1"/>
  <c r="F421" i="3" a="1"/>
  <c r="F421" i="3" s="1"/>
  <c r="H416" i="3" a="1"/>
  <c r="H416" i="3" s="1"/>
  <c r="D414" i="3" a="1"/>
  <c r="D414" i="3" s="1"/>
  <c r="E411" i="3" a="1"/>
  <c r="E411" i="3" s="1"/>
  <c r="H405" i="3" a="1"/>
  <c r="H405" i="3" s="1"/>
  <c r="F403" i="3" a="1"/>
  <c r="F403" i="3" s="1"/>
  <c r="D401" i="3" a="1"/>
  <c r="D401" i="3" s="1"/>
  <c r="D398" i="3" a="1"/>
  <c r="D398" i="3" s="1"/>
  <c r="F395" i="3" a="1"/>
  <c r="F395" i="3" s="1"/>
  <c r="H392" i="3" a="1"/>
  <c r="H392" i="3" s="1"/>
  <c r="G390" i="3" a="1"/>
  <c r="G390" i="3" s="1"/>
  <c r="H387" i="3" a="1"/>
  <c r="H387" i="3" s="1"/>
  <c r="H384" i="3" a="1"/>
  <c r="H384" i="3" s="1"/>
  <c r="D382" i="3" a="1"/>
  <c r="D382" i="3" s="1"/>
  <c r="E377" i="3" a="1"/>
  <c r="E377" i="3" s="1"/>
  <c r="H374" i="3" a="1"/>
  <c r="H374" i="3" s="1"/>
  <c r="D372" i="3" a="1"/>
  <c r="D372" i="3" s="1"/>
  <c r="F369" i="3" a="1"/>
  <c r="F369" i="3" s="1"/>
  <c r="E367" i="3" a="1"/>
  <c r="E367" i="3" s="1"/>
  <c r="D365" i="3" a="1"/>
  <c r="D365" i="3" s="1"/>
  <c r="E362" i="3" a="1"/>
  <c r="E362" i="3" s="1"/>
  <c r="E359" i="3" a="1"/>
  <c r="E359" i="3" s="1"/>
  <c r="F356" i="3" a="1"/>
  <c r="F356" i="3" s="1"/>
  <c r="H351" i="3" a="1"/>
  <c r="H351" i="3" s="1"/>
  <c r="E349" i="3" a="1"/>
  <c r="E349" i="3" s="1"/>
  <c r="G346" i="3" a="1"/>
  <c r="G346" i="3" s="1"/>
  <c r="D344" i="3" a="1"/>
  <c r="D344" i="3" s="1"/>
  <c r="E340" i="3" a="1"/>
  <c r="E340" i="3" s="1"/>
  <c r="D338" i="3" a="1"/>
  <c r="D338" i="3" s="1"/>
  <c r="H335" i="3" a="1"/>
  <c r="H335" i="3" s="1"/>
  <c r="E333" i="3" a="1"/>
  <c r="E333" i="3" s="1"/>
  <c r="D331" i="3" a="1"/>
  <c r="D331" i="3" s="1"/>
  <c r="E328" i="3" a="1"/>
  <c r="E328" i="3" s="1"/>
  <c r="G325" i="3" a="1"/>
  <c r="G325" i="3" s="1"/>
  <c r="D320" i="3" a="1"/>
  <c r="D320" i="3" s="1"/>
  <c r="D317" i="3" a="1"/>
  <c r="D317" i="3" s="1"/>
  <c r="E314" i="3" a="1"/>
  <c r="E314" i="3" s="1"/>
  <c r="D311" i="3" a="1"/>
  <c r="D311" i="3" s="1"/>
  <c r="E308" i="3" a="1"/>
  <c r="E308" i="3" s="1"/>
  <c r="D305" i="3" a="1"/>
  <c r="D305" i="3" s="1"/>
  <c r="D299" i="3" a="1"/>
  <c r="D299" i="3" s="1"/>
  <c r="D296" i="3" a="1"/>
  <c r="D296" i="3" s="1"/>
  <c r="D293" i="3" a="1"/>
  <c r="D293" i="3" s="1"/>
  <c r="D290" i="3" a="1"/>
  <c r="D290" i="3" s="1"/>
  <c r="D287" i="3" a="1"/>
  <c r="D287" i="3" s="1"/>
  <c r="D284" i="3" a="1"/>
  <c r="D284" i="3" s="1"/>
  <c r="D281" i="3" a="1"/>
  <c r="D281" i="3" s="1"/>
  <c r="D278" i="3" a="1"/>
  <c r="D278" i="3" s="1"/>
  <c r="D275" i="3" a="1"/>
  <c r="D275" i="3" s="1"/>
  <c r="D272" i="3" a="1"/>
  <c r="D272" i="3" s="1"/>
  <c r="D565" i="3" a="1"/>
  <c r="D565" i="3" s="1"/>
  <c r="G557" i="3" a="1"/>
  <c r="G557" i="3" s="1"/>
  <c r="F552" i="3" a="1"/>
  <c r="F552" i="3" s="1"/>
  <c r="H541" i="3" a="1"/>
  <c r="H541" i="3" s="1"/>
  <c r="D537" i="3" a="1"/>
  <c r="D537" i="3" s="1"/>
  <c r="G531" i="3" a="1"/>
  <c r="G531" i="3" s="1"/>
  <c r="G527" i="3" a="1"/>
  <c r="G527" i="3" s="1"/>
  <c r="H522" i="3" a="1"/>
  <c r="H522" i="3" s="1"/>
  <c r="F518" i="3" a="1"/>
  <c r="F518" i="3" s="1"/>
  <c r="F514" i="3" a="1"/>
  <c r="F514" i="3" s="1"/>
  <c r="E510" i="3" a="1"/>
  <c r="E510" i="3" s="1"/>
  <c r="D506" i="3" a="1"/>
  <c r="D506" i="3" s="1"/>
  <c r="F502" i="3" a="1"/>
  <c r="F502" i="3" s="1"/>
  <c r="D499" i="3" a="1"/>
  <c r="D499" i="3" s="1"/>
  <c r="F495" i="3" a="1"/>
  <c r="F495" i="3" s="1"/>
  <c r="E489" i="3" a="1"/>
  <c r="E489" i="3" s="1"/>
  <c r="D487" i="3" a="1"/>
  <c r="D487" i="3" s="1"/>
  <c r="H482" i="3" a="1"/>
  <c r="H482" i="3" s="1"/>
  <c r="F480" i="3" a="1"/>
  <c r="F480" i="3" s="1"/>
  <c r="E478" i="3" a="1"/>
  <c r="E478" i="3" s="1"/>
  <c r="E475" i="3" a="1"/>
  <c r="E475" i="3" s="1"/>
  <c r="F472" i="3" a="1"/>
  <c r="F472" i="3" s="1"/>
  <c r="G469" i="3" a="1"/>
  <c r="G469" i="3" s="1"/>
  <c r="D467" i="3" a="1"/>
  <c r="D467" i="3" s="1"/>
  <c r="F461" i="3" a="1"/>
  <c r="F461" i="3" s="1"/>
  <c r="G455" i="3" a="1"/>
  <c r="G455" i="3" s="1"/>
  <c r="D453" i="3" a="1"/>
  <c r="D453" i="3" s="1"/>
  <c r="G449" i="3" a="1"/>
  <c r="G449" i="3" s="1"/>
  <c r="E441" i="3" a="1"/>
  <c r="E441" i="3" s="1"/>
  <c r="D438" i="3" a="1"/>
  <c r="D438" i="3" s="1"/>
  <c r="H434" i="3" a="1"/>
  <c r="H434" i="3" s="1"/>
  <c r="E429" i="3" a="1"/>
  <c r="E429" i="3" s="1"/>
  <c r="D424" i="3" a="1"/>
  <c r="D424" i="3" s="1"/>
  <c r="E421" i="3" a="1"/>
  <c r="E421" i="3" s="1"/>
  <c r="D419" i="3" a="1"/>
  <c r="D419" i="3" s="1"/>
  <c r="G416" i="3" a="1"/>
  <c r="G416" i="3" s="1"/>
  <c r="H413" i="3" a="1"/>
  <c r="H413" i="3" s="1"/>
  <c r="D411" i="3" a="1"/>
  <c r="D411" i="3" s="1"/>
  <c r="E408" i="3" a="1"/>
  <c r="E408" i="3" s="1"/>
  <c r="G405" i="3" a="1"/>
  <c r="G405" i="3" s="1"/>
  <c r="E403" i="3" a="1"/>
  <c r="E403" i="3" s="1"/>
  <c r="H400" i="3" a="1"/>
  <c r="H400" i="3" s="1"/>
  <c r="E395" i="3" a="1"/>
  <c r="E395" i="3" s="1"/>
  <c r="F390" i="3" a="1"/>
  <c r="F390" i="3" s="1"/>
  <c r="G387" i="3" a="1"/>
  <c r="G387" i="3" s="1"/>
  <c r="H381" i="3" a="1"/>
  <c r="H381" i="3" s="1"/>
  <c r="F379" i="3" a="1"/>
  <c r="F379" i="3" s="1"/>
  <c r="G374" i="3" a="1"/>
  <c r="G374" i="3" s="1"/>
  <c r="E369" i="3" a="1"/>
  <c r="E369" i="3" s="1"/>
  <c r="H364" i="3" a="1"/>
  <c r="H364" i="3" s="1"/>
  <c r="D362" i="3" a="1"/>
  <c r="D362" i="3" s="1"/>
  <c r="E356" i="3" a="1"/>
  <c r="E356" i="3" s="1"/>
  <c r="H353" i="3" a="1"/>
  <c r="H353" i="3" s="1"/>
  <c r="G351" i="3" a="1"/>
  <c r="G351" i="3" s="1"/>
  <c r="D349" i="3" a="1"/>
  <c r="D349" i="3" s="1"/>
  <c r="F346" i="3" a="1"/>
  <c r="F346" i="3" s="1"/>
  <c r="H343" i="3" a="1"/>
  <c r="H343" i="3" s="1"/>
  <c r="D342" i="3" a="1"/>
  <c r="D342" i="3" s="1"/>
  <c r="D340" i="3" a="1"/>
  <c r="D340" i="3" s="1"/>
  <c r="G335" i="3" a="1"/>
  <c r="G335" i="3" s="1"/>
  <c r="H330" i="3" a="1"/>
  <c r="H330" i="3" s="1"/>
  <c r="D328" i="3" a="1"/>
  <c r="D328" i="3" s="1"/>
  <c r="F325" i="3" a="1"/>
  <c r="F325" i="3" s="1"/>
  <c r="H322" i="3" a="1"/>
  <c r="H322" i="3" s="1"/>
  <c r="H319" i="3" a="1"/>
  <c r="H319" i="3" s="1"/>
  <c r="D314" i="3" a="1"/>
  <c r="D314" i="3" s="1"/>
  <c r="H564" i="3" a="1"/>
  <c r="H564" i="3" s="1"/>
  <c r="F557" i="3" a="1"/>
  <c r="F557" i="3" s="1"/>
  <c r="H551" i="3" a="1"/>
  <c r="H551" i="3" s="1"/>
  <c r="G546" i="3" a="1"/>
  <c r="G546" i="3" s="1"/>
  <c r="G541" i="3" a="1"/>
  <c r="G541" i="3" s="1"/>
  <c r="H536" i="3" a="1"/>
  <c r="H536" i="3" s="1"/>
  <c r="F531" i="3" a="1"/>
  <c r="F531" i="3" s="1"/>
  <c r="F527" i="3" a="1"/>
  <c r="F527" i="3" s="1"/>
  <c r="E522" i="3" a="1"/>
  <c r="E522" i="3" s="1"/>
  <c r="E518" i="3" a="1"/>
  <c r="E518" i="3" s="1"/>
  <c r="D514" i="3" a="1"/>
  <c r="D514" i="3" s="1"/>
  <c r="G509" i="3" a="1"/>
  <c r="G509" i="3" s="1"/>
  <c r="H505" i="3" a="1"/>
  <c r="H505" i="3" s="1"/>
  <c r="E502" i="3" a="1"/>
  <c r="E502" i="3" s="1"/>
  <c r="H498" i="3" a="1"/>
  <c r="H498" i="3" s="1"/>
  <c r="D495" i="3" a="1"/>
  <c r="D495" i="3" s="1"/>
  <c r="H491" i="3" a="1"/>
  <c r="H491" i="3" s="1"/>
  <c r="H486" i="3" a="1"/>
  <c r="H486" i="3" s="1"/>
  <c r="H484" i="3" a="1"/>
  <c r="H484" i="3" s="1"/>
  <c r="G482" i="3" a="1"/>
  <c r="G482" i="3" s="1"/>
  <c r="H477" i="3" a="1"/>
  <c r="H477" i="3" s="1"/>
  <c r="E472" i="3" a="1"/>
  <c r="E472" i="3" s="1"/>
  <c r="H466" i="3" a="1"/>
  <c r="H466" i="3" s="1"/>
  <c r="E464" i="3" a="1"/>
  <c r="E464" i="3" s="1"/>
  <c r="E461" i="3" a="1"/>
  <c r="E461" i="3" s="1"/>
  <c r="F455" i="3" a="1"/>
  <c r="F455" i="3" s="1"/>
  <c r="G452" i="3" a="1"/>
  <c r="G452" i="3" s="1"/>
  <c r="F449" i="3" a="1"/>
  <c r="F449" i="3" s="1"/>
  <c r="G446" i="3" a="1"/>
  <c r="G446" i="3" s="1"/>
  <c r="H443" i="3" a="1"/>
  <c r="H443" i="3" s="1"/>
  <c r="D441" i="3" a="1"/>
  <c r="D441" i="3" s="1"/>
  <c r="H437" i="3" a="1"/>
  <c r="H437" i="3" s="1"/>
  <c r="G434" i="3" a="1"/>
  <c r="G434" i="3" s="1"/>
  <c r="G431" i="3" a="1"/>
  <c r="G431" i="3" s="1"/>
  <c r="D429" i="3" a="1"/>
  <c r="D429" i="3" s="1"/>
  <c r="G426" i="3" a="1"/>
  <c r="G426" i="3" s="1"/>
  <c r="H423" i="3" a="1"/>
  <c r="H423" i="3" s="1"/>
  <c r="H418" i="3" a="1"/>
  <c r="H418" i="3" s="1"/>
  <c r="F416" i="3" a="1"/>
  <c r="F416" i="3" s="1"/>
  <c r="H410" i="3" a="1"/>
  <c r="H410" i="3" s="1"/>
  <c r="D408" i="3" a="1"/>
  <c r="D408" i="3" s="1"/>
  <c r="F405" i="3" a="1"/>
  <c r="F405" i="3" s="1"/>
  <c r="G400" i="3" a="1"/>
  <c r="G400" i="3" s="1"/>
  <c r="H397" i="3" a="1"/>
  <c r="H397" i="3" s="1"/>
  <c r="D395" i="3" a="1"/>
  <c r="D395" i="3" s="1"/>
  <c r="G392" i="3" a="1"/>
  <c r="G392" i="3" s="1"/>
  <c r="E390" i="3" a="1"/>
  <c r="E390" i="3" s="1"/>
  <c r="F387" i="3" a="1"/>
  <c r="F387" i="3" s="1"/>
  <c r="G384" i="3" a="1"/>
  <c r="G384" i="3" s="1"/>
  <c r="E379" i="3" a="1"/>
  <c r="E379" i="3" s="1"/>
  <c r="D377" i="3" a="1"/>
  <c r="D377" i="3" s="1"/>
  <c r="F374" i="3" a="1"/>
  <c r="F374" i="3" s="1"/>
  <c r="H371" i="3" a="1"/>
  <c r="H371" i="3" s="1"/>
  <c r="D367" i="3" a="1"/>
  <c r="D367" i="3" s="1"/>
  <c r="G364" i="3" a="1"/>
  <c r="G364" i="3" s="1"/>
  <c r="H361" i="3" a="1"/>
  <c r="H361" i="3" s="1"/>
  <c r="D359" i="3" a="1"/>
  <c r="D359" i="3" s="1"/>
  <c r="G353" i="3" a="1"/>
  <c r="G353" i="3" s="1"/>
  <c r="F351" i="3" a="1"/>
  <c r="F351" i="3" s="1"/>
  <c r="H348" i="3" a="1"/>
  <c r="H348" i="3" s="1"/>
  <c r="G343" i="3" a="1"/>
  <c r="G343" i="3" s="1"/>
  <c r="H337" i="3" a="1"/>
  <c r="H337" i="3" s="1"/>
  <c r="F335" i="3" a="1"/>
  <c r="F335" i="3" s="1"/>
  <c r="D333" i="3" a="1"/>
  <c r="D333" i="3" s="1"/>
  <c r="G330" i="3" a="1"/>
  <c r="G330" i="3" s="1"/>
  <c r="E325" i="3" a="1"/>
  <c r="E325" i="3" s="1"/>
  <c r="G322" i="3" a="1"/>
  <c r="G322" i="3" s="1"/>
  <c r="G319" i="3" a="1"/>
  <c r="G319" i="3" s="1"/>
  <c r="H316" i="3" a="1"/>
  <c r="H316" i="3" s="1"/>
  <c r="G563" i="3" a="1"/>
  <c r="G563" i="3" s="1"/>
  <c r="E557" i="3" a="1"/>
  <c r="E557" i="3" s="1"/>
  <c r="E551" i="3" a="1"/>
  <c r="E551" i="3" s="1"/>
  <c r="F546" i="3" a="1"/>
  <c r="F546" i="3" s="1"/>
  <c r="D541" i="3" a="1"/>
  <c r="D541" i="3" s="1"/>
  <c r="E536" i="3" a="1"/>
  <c r="E536" i="3" s="1"/>
  <c r="E531" i="3" a="1"/>
  <c r="E531" i="3" s="1"/>
  <c r="D527" i="3" a="1"/>
  <c r="D527" i="3" s="1"/>
  <c r="D522" i="3" a="1"/>
  <c r="D522" i="3" s="1"/>
  <c r="D518" i="3" a="1"/>
  <c r="D518" i="3" s="1"/>
  <c r="H513" i="3" a="1"/>
  <c r="H513" i="3" s="1"/>
  <c r="F509" i="3" a="1"/>
  <c r="F509" i="3" s="1"/>
  <c r="G505" i="3" a="1"/>
  <c r="G505" i="3" s="1"/>
  <c r="D502" i="3" a="1"/>
  <c r="D502" i="3" s="1"/>
  <c r="G498" i="3" a="1"/>
  <c r="G498" i="3" s="1"/>
  <c r="H494" i="3" a="1"/>
  <c r="H494" i="3" s="1"/>
  <c r="G491" i="3" a="1"/>
  <c r="G491" i="3" s="1"/>
  <c r="H488" i="3" a="1"/>
  <c r="H488" i="3" s="1"/>
  <c r="E480" i="3" a="1"/>
  <c r="E480" i="3" s="1"/>
  <c r="G477" i="3" a="1"/>
  <c r="G477" i="3" s="1"/>
  <c r="D475" i="3" a="1"/>
  <c r="D475" i="3" s="1"/>
  <c r="D472" i="3" a="1"/>
  <c r="D472" i="3" s="1"/>
  <c r="F469" i="3" a="1"/>
  <c r="F469" i="3" s="1"/>
  <c r="G466" i="3" a="1"/>
  <c r="G466" i="3" s="1"/>
  <c r="D464" i="3" a="1"/>
  <c r="D464" i="3" s="1"/>
  <c r="E458" i="3" a="1"/>
  <c r="E458" i="3" s="1"/>
  <c r="F452" i="3" a="1"/>
  <c r="F452" i="3" s="1"/>
  <c r="E449" i="3" a="1"/>
  <c r="E449" i="3" s="1"/>
  <c r="F446" i="3" a="1"/>
  <c r="F446" i="3" s="1"/>
  <c r="G443" i="3" a="1"/>
  <c r="G443" i="3" s="1"/>
  <c r="H440" i="3" a="1"/>
  <c r="H440" i="3" s="1"/>
  <c r="G437" i="3" a="1"/>
  <c r="G437" i="3" s="1"/>
  <c r="F434" i="3" a="1"/>
  <c r="F434" i="3" s="1"/>
  <c r="F431" i="3" a="1"/>
  <c r="F431" i="3" s="1"/>
  <c r="H428" i="3" a="1"/>
  <c r="H428" i="3" s="1"/>
  <c r="F426" i="3" a="1"/>
  <c r="F426" i="3" s="1"/>
  <c r="G423" i="3" a="1"/>
  <c r="G423" i="3" s="1"/>
  <c r="D421" i="3" a="1"/>
  <c r="D421" i="3" s="1"/>
  <c r="G418" i="3" a="1"/>
  <c r="G418" i="3" s="1"/>
  <c r="G413" i="3" a="1"/>
  <c r="G413" i="3" s="1"/>
  <c r="G410" i="3" a="1"/>
  <c r="G410" i="3" s="1"/>
  <c r="H407" i="3" a="1"/>
  <c r="H407" i="3" s="1"/>
  <c r="E405" i="3" a="1"/>
  <c r="E405" i="3" s="1"/>
  <c r="D403" i="3" a="1"/>
  <c r="D403" i="3" s="1"/>
  <c r="F400" i="3" a="1"/>
  <c r="F400" i="3" s="1"/>
  <c r="G397" i="3" a="1"/>
  <c r="G397" i="3" s="1"/>
  <c r="H394" i="3" a="1"/>
  <c r="H394" i="3" s="1"/>
  <c r="F392" i="3" a="1"/>
  <c r="F392" i="3" s="1"/>
  <c r="D390" i="3" a="1"/>
  <c r="D390" i="3" s="1"/>
  <c r="E387" i="3" a="1"/>
  <c r="E387" i="3" s="1"/>
  <c r="F384" i="3" a="1"/>
  <c r="F384" i="3" s="1"/>
  <c r="G381" i="3" a="1"/>
  <c r="G381" i="3" s="1"/>
  <c r="D379" i="3" a="1"/>
  <c r="D379" i="3" s="1"/>
  <c r="G371" i="3" a="1"/>
  <c r="G371" i="3" s="1"/>
  <c r="D369" i="3" a="1"/>
  <c r="D369" i="3" s="1"/>
  <c r="H366" i="3" a="1"/>
  <c r="H366" i="3" s="1"/>
  <c r="F364" i="3" a="1"/>
  <c r="F364" i="3" s="1"/>
  <c r="G361" i="3" a="1"/>
  <c r="G361" i="3" s="1"/>
  <c r="H358" i="3" a="1"/>
  <c r="H358" i="3" s="1"/>
  <c r="D356" i="3" a="1"/>
  <c r="D356" i="3" s="1"/>
  <c r="E346" i="3" a="1"/>
  <c r="E346" i="3" s="1"/>
  <c r="H341" i="3" a="1"/>
  <c r="H341" i="3" s="1"/>
  <c r="H339" i="3" a="1"/>
  <c r="H339" i="3" s="1"/>
  <c r="G337" i="3" a="1"/>
  <c r="G337" i="3" s="1"/>
  <c r="E335" i="3" a="1"/>
  <c r="E335" i="3" s="1"/>
  <c r="E563" i="3" a="1"/>
  <c r="E563" i="3" s="1"/>
  <c r="G556" i="3" a="1"/>
  <c r="G556" i="3" s="1"/>
  <c r="D551" i="3" a="1"/>
  <c r="D551" i="3" s="1"/>
  <c r="E546" i="3" a="1"/>
  <c r="E546" i="3" s="1"/>
  <c r="H540" i="3" a="1"/>
  <c r="H540" i="3" s="1"/>
  <c r="G535" i="3" a="1"/>
  <c r="G535" i="3" s="1"/>
  <c r="D531" i="3" a="1"/>
  <c r="D531" i="3" s="1"/>
  <c r="F526" i="3" a="1"/>
  <c r="F526" i="3" s="1"/>
  <c r="H521" i="3" a="1"/>
  <c r="H521" i="3" s="1"/>
  <c r="H517" i="3" a="1"/>
  <c r="H517" i="3" s="1"/>
  <c r="G513" i="3" a="1"/>
  <c r="G513" i="3" s="1"/>
  <c r="E509" i="3" a="1"/>
  <c r="E509" i="3" s="1"/>
  <c r="F505" i="3" a="1"/>
  <c r="F505" i="3" s="1"/>
  <c r="H501" i="3" a="1"/>
  <c r="H501" i="3" s="1"/>
  <c r="E498" i="3" a="1"/>
  <c r="E498" i="3" s="1"/>
  <c r="G494" i="3" a="1"/>
  <c r="G494" i="3" s="1"/>
  <c r="E491" i="3" a="1"/>
  <c r="E491" i="3" s="1"/>
  <c r="G486" i="3" a="1"/>
  <c r="G486" i="3" s="1"/>
  <c r="G484" i="3" a="1"/>
  <c r="G484" i="3" s="1"/>
  <c r="F482" i="3" a="1"/>
  <c r="F482" i="3" s="1"/>
  <c r="D480" i="3" a="1"/>
  <c r="D480" i="3" s="1"/>
  <c r="F477" i="3" a="1"/>
  <c r="F477" i="3" s="1"/>
  <c r="H471" i="3" a="1"/>
  <c r="H471" i="3" s="1"/>
  <c r="E469" i="3" a="1"/>
  <c r="E469" i="3" s="1"/>
  <c r="H463" i="3" a="1"/>
  <c r="H463" i="3" s="1"/>
  <c r="H460" i="3" a="1"/>
  <c r="H460" i="3" s="1"/>
  <c r="D458" i="3" a="1"/>
  <c r="D458" i="3" s="1"/>
  <c r="E446" i="3" a="1"/>
  <c r="E446" i="3" s="1"/>
  <c r="F440" i="3" a="1"/>
  <c r="F440" i="3" s="1"/>
  <c r="F437" i="3" a="1"/>
  <c r="F437" i="3" s="1"/>
  <c r="D434" i="3" a="1"/>
  <c r="D434" i="3" s="1"/>
  <c r="E431" i="3" a="1"/>
  <c r="E431" i="3" s="1"/>
  <c r="E426" i="3" a="1"/>
  <c r="E426" i="3" s="1"/>
  <c r="H420" i="3" a="1"/>
  <c r="H420" i="3" s="1"/>
  <c r="F418" i="3" a="1"/>
  <c r="F418" i="3" s="1"/>
  <c r="E416" i="3" a="1"/>
  <c r="E416" i="3" s="1"/>
  <c r="F413" i="3" a="1"/>
  <c r="F413" i="3" s="1"/>
  <c r="F410" i="3" a="1"/>
  <c r="F410" i="3" s="1"/>
  <c r="G407" i="3" a="1"/>
  <c r="G407" i="3" s="1"/>
  <c r="H402" i="3" a="1"/>
  <c r="H402" i="3" s="1"/>
  <c r="E400" i="3" a="1"/>
  <c r="E400" i="3" s="1"/>
  <c r="G394" i="3" a="1"/>
  <c r="G394" i="3" s="1"/>
  <c r="H389" i="3" a="1"/>
  <c r="H389" i="3" s="1"/>
  <c r="D387" i="3" a="1"/>
  <c r="D387" i="3" s="1"/>
  <c r="E384" i="3" a="1"/>
  <c r="E384" i="3" s="1"/>
  <c r="H378" i="3" a="1"/>
  <c r="H378" i="3" s="1"/>
  <c r="H376" i="3" a="1"/>
  <c r="H376" i="3" s="1"/>
  <c r="E374" i="3" a="1"/>
  <c r="E374" i="3" s="1"/>
  <c r="F371" i="3" a="1"/>
  <c r="F371" i="3" s="1"/>
  <c r="E364" i="3" a="1"/>
  <c r="E364" i="3" s="1"/>
  <c r="F361" i="3" a="1"/>
  <c r="F361" i="3" s="1"/>
  <c r="G358" i="3" a="1"/>
  <c r="G358" i="3" s="1"/>
  <c r="F353" i="3" a="1"/>
  <c r="F353" i="3" s="1"/>
  <c r="E351" i="3" a="1"/>
  <c r="E351" i="3" s="1"/>
  <c r="G348" i="3" a="1"/>
  <c r="G348" i="3" s="1"/>
  <c r="D346" i="3" a="1"/>
  <c r="D346" i="3" s="1"/>
  <c r="F343" i="3" a="1"/>
  <c r="F343" i="3" s="1"/>
  <c r="G339" i="3" a="1"/>
  <c r="G339" i="3" s="1"/>
  <c r="H332" i="3" a="1"/>
  <c r="H332" i="3" s="1"/>
  <c r="E330" i="3" a="1"/>
  <c r="E330" i="3" s="1"/>
  <c r="E322" i="3" a="1"/>
  <c r="E322" i="3" s="1"/>
  <c r="E319" i="3" a="1"/>
  <c r="E319" i="3" s="1"/>
  <c r="F316" i="3" a="1"/>
  <c r="F316" i="3" s="1"/>
  <c r="F313" i="3" a="1"/>
  <c r="F313" i="3" s="1"/>
  <c r="F310" i="3" a="1"/>
  <c r="F310" i="3" s="1"/>
  <c r="F307" i="3" a="1"/>
  <c r="F307" i="3" s="1"/>
  <c r="E304" i="3" a="1"/>
  <c r="E304" i="3" s="1"/>
  <c r="F301" i="3" a="1"/>
  <c r="F301" i="3" s="1"/>
  <c r="E298" i="3" a="1"/>
  <c r="E298" i="3" s="1"/>
  <c r="F295" i="3" a="1"/>
  <c r="F295" i="3" s="1"/>
  <c r="E292" i="3" a="1"/>
  <c r="E292" i="3" s="1"/>
  <c r="E286" i="3" a="1"/>
  <c r="E286" i="3" s="1"/>
  <c r="E283" i="3" a="1"/>
  <c r="E283" i="3" s="1"/>
  <c r="E280" i="3" a="1"/>
  <c r="E280" i="3" s="1"/>
  <c r="E277" i="3" a="1"/>
  <c r="E277" i="3" s="1"/>
  <c r="E274" i="3" a="1"/>
  <c r="E274" i="3" s="1"/>
  <c r="E271" i="3" a="1"/>
  <c r="E271" i="3" s="1"/>
  <c r="E268" i="3" a="1"/>
  <c r="E268" i="3" s="1"/>
  <c r="E265" i="3" a="1"/>
  <c r="E265" i="3" s="1"/>
  <c r="E262" i="3" a="1"/>
  <c r="E262" i="3" s="1"/>
  <c r="E259" i="3" a="1"/>
  <c r="E259" i="3" s="1"/>
  <c r="E256" i="3" a="1"/>
  <c r="E256" i="3" s="1"/>
  <c r="D253" i="3" a="1"/>
  <c r="D253" i="3" s="1"/>
  <c r="E250" i="3" a="1"/>
  <c r="E250" i="3" s="1"/>
  <c r="D247" i="3" a="1"/>
  <c r="D247" i="3" s="1"/>
  <c r="H244" i="3" a="1"/>
  <c r="H244" i="3" s="1"/>
  <c r="H324" i="3" a="1"/>
  <c r="H324" i="3" s="1"/>
  <c r="E313" i="3" a="1"/>
  <c r="E313" i="3" s="1"/>
  <c r="E309" i="3" a="1"/>
  <c r="E309" i="3" s="1"/>
  <c r="F305" i="3" a="1"/>
  <c r="F305" i="3" s="1"/>
  <c r="E301" i="3" a="1"/>
  <c r="E301" i="3" s="1"/>
  <c r="E297" i="3" a="1"/>
  <c r="E297" i="3" s="1"/>
  <c r="F293" i="3" a="1"/>
  <c r="F293" i="3" s="1"/>
  <c r="E289" i="3" a="1"/>
  <c r="E289" i="3" s="1"/>
  <c r="D285" i="3" a="1"/>
  <c r="D285" i="3" s="1"/>
  <c r="F281" i="3" a="1"/>
  <c r="F281" i="3" s="1"/>
  <c r="D277" i="3" a="1"/>
  <c r="D277" i="3" s="1"/>
  <c r="D273" i="3" a="1"/>
  <c r="D273" i="3" s="1"/>
  <c r="F269" i="3" a="1"/>
  <c r="F269" i="3" s="1"/>
  <c r="F262" i="3" a="1"/>
  <c r="F262" i="3" s="1"/>
  <c r="H258" i="3" a="1"/>
  <c r="H258" i="3" s="1"/>
  <c r="F255" i="3" a="1"/>
  <c r="F255" i="3" s="1"/>
  <c r="D252" i="3" a="1"/>
  <c r="D252" i="3" s="1"/>
  <c r="G248" i="3" a="1"/>
  <c r="G248" i="3" s="1"/>
  <c r="G245" i="3" a="1"/>
  <c r="G245" i="3" s="1"/>
  <c r="D243" i="3" a="1"/>
  <c r="D243" i="3" s="1"/>
  <c r="H240" i="3" a="1"/>
  <c r="H240" i="3" s="1"/>
  <c r="H238" i="3" a="1"/>
  <c r="H238" i="3" s="1"/>
  <c r="G232" i="3" a="1"/>
  <c r="G232" i="3" s="1"/>
  <c r="F230" i="3" a="1"/>
  <c r="F230" i="3" s="1"/>
  <c r="E228" i="3" a="1"/>
  <c r="E228" i="3" s="1"/>
  <c r="E224" i="3" a="1"/>
  <c r="E224" i="3" s="1"/>
  <c r="E222" i="3" a="1"/>
  <c r="E222" i="3" s="1"/>
  <c r="H219" i="3" a="1"/>
  <c r="H219" i="3" s="1"/>
  <c r="G217" i="3" a="1"/>
  <c r="G217" i="3" s="1"/>
  <c r="E215" i="3" a="1"/>
  <c r="E215" i="3" s="1"/>
  <c r="E213" i="3" a="1"/>
  <c r="E213" i="3" s="1"/>
  <c r="F211" i="3" a="1"/>
  <c r="F211" i="3" s="1"/>
  <c r="E207" i="3" a="1"/>
  <c r="E207" i="3" s="1"/>
  <c r="H200" i="3" a="1"/>
  <c r="H200" i="3" s="1"/>
  <c r="H198" i="3" a="1"/>
  <c r="H198" i="3" s="1"/>
  <c r="H196" i="3" a="1"/>
  <c r="H196" i="3" s="1"/>
  <c r="H194" i="3" a="1"/>
  <c r="H194" i="3" s="1"/>
  <c r="F192" i="3" a="1"/>
  <c r="F192" i="3" s="1"/>
  <c r="D190" i="3" a="1"/>
  <c r="D190" i="3" s="1"/>
  <c r="D188" i="3" a="1"/>
  <c r="D188" i="3" s="1"/>
  <c r="H185" i="3" a="1"/>
  <c r="H185" i="3" s="1"/>
  <c r="E181" i="3" a="1"/>
  <c r="E181" i="3" s="1"/>
  <c r="E179" i="3" a="1"/>
  <c r="E179" i="3" s="1"/>
  <c r="G176" i="3" a="1"/>
  <c r="G176" i="3" s="1"/>
  <c r="G174" i="3" a="1"/>
  <c r="G174" i="3" s="1"/>
  <c r="F172" i="3" a="1"/>
  <c r="F172" i="3" s="1"/>
  <c r="H169" i="3" a="1"/>
  <c r="H169" i="3" s="1"/>
  <c r="G167" i="3" a="1"/>
  <c r="G167" i="3" s="1"/>
  <c r="G165" i="3" a="1"/>
  <c r="G165" i="3" s="1"/>
  <c r="E163" i="3" a="1"/>
  <c r="E163" i="3" s="1"/>
  <c r="H160" i="3" a="1"/>
  <c r="H160" i="3" s="1"/>
  <c r="G158" i="3" a="1"/>
  <c r="G158" i="3" s="1"/>
  <c r="H156" i="3" a="1"/>
  <c r="H156" i="3" s="1"/>
  <c r="E154" i="3" a="1"/>
  <c r="E154" i="3" s="1"/>
  <c r="H150" i="3" a="1"/>
  <c r="H150" i="3" s="1"/>
  <c r="F147" i="3" a="1"/>
  <c r="F147" i="3" s="1"/>
  <c r="E142" i="3" a="1"/>
  <c r="E142" i="3" s="1"/>
  <c r="G332" i="3" a="1"/>
  <c r="G332" i="3" s="1"/>
  <c r="G324" i="3" a="1"/>
  <c r="G324" i="3" s="1"/>
  <c r="E318" i="3" a="1"/>
  <c r="E318" i="3" s="1"/>
  <c r="D313" i="3" a="1"/>
  <c r="D313" i="3" s="1"/>
  <c r="D309" i="3" a="1"/>
  <c r="D309" i="3" s="1"/>
  <c r="H304" i="3" a="1"/>
  <c r="H304" i="3" s="1"/>
  <c r="D301" i="3" a="1"/>
  <c r="D301" i="3" s="1"/>
  <c r="D297" i="3" a="1"/>
  <c r="D297" i="3" s="1"/>
  <c r="H292" i="3" a="1"/>
  <c r="H292" i="3" s="1"/>
  <c r="D289" i="3" a="1"/>
  <c r="D289" i="3" s="1"/>
  <c r="H280" i="3" a="1"/>
  <c r="H280" i="3" s="1"/>
  <c r="H276" i="3" a="1"/>
  <c r="H276" i="3" s="1"/>
  <c r="H272" i="3" a="1"/>
  <c r="H272" i="3" s="1"/>
  <c r="D269" i="3" a="1"/>
  <c r="D269" i="3" s="1"/>
  <c r="G265" i="3" a="1"/>
  <c r="G265" i="3" s="1"/>
  <c r="D262" i="3" a="1"/>
  <c r="D262" i="3" s="1"/>
  <c r="G258" i="3" a="1"/>
  <c r="G258" i="3" s="1"/>
  <c r="E255" i="3" a="1"/>
  <c r="E255" i="3" s="1"/>
  <c r="H251" i="3" a="1"/>
  <c r="H251" i="3" s="1"/>
  <c r="F248" i="3" a="1"/>
  <c r="F248" i="3" s="1"/>
  <c r="G240" i="3" a="1"/>
  <c r="G240" i="3" s="1"/>
  <c r="H236" i="3" a="1"/>
  <c r="H236" i="3" s="1"/>
  <c r="H234" i="3" a="1"/>
  <c r="H234" i="3" s="1"/>
  <c r="D228" i="3" a="1"/>
  <c r="D228" i="3" s="1"/>
  <c r="D226" i="3" a="1"/>
  <c r="D226" i="3" s="1"/>
  <c r="F217" i="3" a="1"/>
  <c r="F217" i="3" s="1"/>
  <c r="D215" i="3" a="1"/>
  <c r="D215" i="3" s="1"/>
  <c r="F209" i="3" a="1"/>
  <c r="F209" i="3" s="1"/>
  <c r="D207" i="3" a="1"/>
  <c r="D207" i="3" s="1"/>
  <c r="D205" i="3" a="1"/>
  <c r="D205" i="3" s="1"/>
  <c r="H202" i="3" a="1"/>
  <c r="H202" i="3" s="1"/>
  <c r="G200" i="3" a="1"/>
  <c r="G200" i="3" s="1"/>
  <c r="G196" i="3" a="1"/>
  <c r="G196" i="3" s="1"/>
  <c r="G194" i="3" a="1"/>
  <c r="G194" i="3" s="1"/>
  <c r="E192" i="3" a="1"/>
  <c r="E192" i="3" s="1"/>
  <c r="H189" i="3" a="1"/>
  <c r="H189" i="3" s="1"/>
  <c r="H187" i="3" a="1"/>
  <c r="H187" i="3" s="1"/>
  <c r="G185" i="3" a="1"/>
  <c r="G185" i="3" s="1"/>
  <c r="E183" i="3" a="1"/>
  <c r="E183" i="3" s="1"/>
  <c r="D181" i="3" a="1"/>
  <c r="D181" i="3" s="1"/>
  <c r="F174" i="3" a="1"/>
  <c r="F174" i="3" s="1"/>
  <c r="E172" i="3" a="1"/>
  <c r="E172" i="3" s="1"/>
  <c r="F167" i="3" a="1"/>
  <c r="F167" i="3" s="1"/>
  <c r="F165" i="3" a="1"/>
  <c r="F165" i="3" s="1"/>
  <c r="F158" i="3" a="1"/>
  <c r="F158" i="3" s="1"/>
  <c r="G156" i="3" a="1"/>
  <c r="G156" i="3" s="1"/>
  <c r="F152" i="3" a="1"/>
  <c r="F152" i="3" s="1"/>
  <c r="D149" i="3" a="1"/>
  <c r="D149" i="3" s="1"/>
  <c r="G145" i="3" a="1"/>
  <c r="G145" i="3" s="1"/>
  <c r="H143" i="3" a="1"/>
  <c r="H143" i="3" s="1"/>
  <c r="D142" i="3" a="1"/>
  <c r="D142" i="3" s="1"/>
  <c r="E140" i="3" a="1"/>
  <c r="E140" i="3" s="1"/>
  <c r="E138" i="3" a="1"/>
  <c r="E138" i="3" s="1"/>
  <c r="D136" i="3" a="1"/>
  <c r="D136" i="3" s="1"/>
  <c r="F133" i="3" a="1"/>
  <c r="F133" i="3" s="1"/>
  <c r="H127" i="3" a="1"/>
  <c r="H127" i="3" s="1"/>
  <c r="E332" i="3" a="1"/>
  <c r="E332" i="3" s="1"/>
  <c r="E324" i="3" a="1"/>
  <c r="E324" i="3" s="1"/>
  <c r="D318" i="3" a="1"/>
  <c r="D318" i="3" s="1"/>
  <c r="G312" i="3" a="1"/>
  <c r="G312" i="3" s="1"/>
  <c r="H308" i="3" a="1"/>
  <c r="H308" i="3" s="1"/>
  <c r="G304" i="3" a="1"/>
  <c r="G304" i="3" s="1"/>
  <c r="G300" i="3" a="1"/>
  <c r="G300" i="3" s="1"/>
  <c r="H296" i="3" a="1"/>
  <c r="H296" i="3" s="1"/>
  <c r="G292" i="3" a="1"/>
  <c r="G292" i="3" s="1"/>
  <c r="G288" i="3" a="1"/>
  <c r="G288" i="3" s="1"/>
  <c r="H284" i="3" a="1"/>
  <c r="H284" i="3" s="1"/>
  <c r="G280" i="3" a="1"/>
  <c r="G280" i="3" s="1"/>
  <c r="G272" i="3" a="1"/>
  <c r="G272" i="3" s="1"/>
  <c r="H268" i="3" a="1"/>
  <c r="H268" i="3" s="1"/>
  <c r="F265" i="3" a="1"/>
  <c r="F265" i="3" s="1"/>
  <c r="H261" i="3" a="1"/>
  <c r="H261" i="3" s="1"/>
  <c r="F258" i="3" a="1"/>
  <c r="F258" i="3" s="1"/>
  <c r="D255" i="3" a="1"/>
  <c r="D255" i="3" s="1"/>
  <c r="G251" i="3" a="1"/>
  <c r="G251" i="3" s="1"/>
  <c r="E248" i="3" a="1"/>
  <c r="E248" i="3" s="1"/>
  <c r="E245" i="3" a="1"/>
  <c r="E245" i="3" s="1"/>
  <c r="H242" i="3" a="1"/>
  <c r="H242" i="3" s="1"/>
  <c r="G238" i="3" a="1"/>
  <c r="G238" i="3" s="1"/>
  <c r="G234" i="3" a="1"/>
  <c r="G234" i="3" s="1"/>
  <c r="F232" i="3" a="1"/>
  <c r="F232" i="3" s="1"/>
  <c r="E230" i="3" a="1"/>
  <c r="E230" i="3" s="1"/>
  <c r="H227" i="3" a="1"/>
  <c r="H227" i="3" s="1"/>
  <c r="D224" i="3" a="1"/>
  <c r="D224" i="3" s="1"/>
  <c r="D222" i="3" a="1"/>
  <c r="D222" i="3" s="1"/>
  <c r="G219" i="3" a="1"/>
  <c r="G219" i="3" s="1"/>
  <c r="D213" i="3" a="1"/>
  <c r="D213" i="3" s="1"/>
  <c r="E211" i="3" a="1"/>
  <c r="E211" i="3" s="1"/>
  <c r="H204" i="3" a="1"/>
  <c r="H204" i="3" s="1"/>
  <c r="G202" i="3" a="1"/>
  <c r="G202" i="3" s="1"/>
  <c r="G198" i="3" a="1"/>
  <c r="G198" i="3" s="1"/>
  <c r="F196" i="3" a="1"/>
  <c r="F196" i="3" s="1"/>
  <c r="F194" i="3" a="1"/>
  <c r="F194" i="3" s="1"/>
  <c r="G187" i="3" a="1"/>
  <c r="G187" i="3" s="1"/>
  <c r="F185" i="3" a="1"/>
  <c r="F185" i="3" s="1"/>
  <c r="H180" i="3" a="1"/>
  <c r="H180" i="3" s="1"/>
  <c r="D179" i="3" a="1"/>
  <c r="D179" i="3" s="1"/>
  <c r="F176" i="3" a="1"/>
  <c r="F176" i="3" s="1"/>
  <c r="E174" i="3" a="1"/>
  <c r="E174" i="3" s="1"/>
  <c r="D172" i="3" a="1"/>
  <c r="D172" i="3" s="1"/>
  <c r="G169" i="3" a="1"/>
  <c r="G169" i="3" s="1"/>
  <c r="E165" i="3" a="1"/>
  <c r="E165" i="3" s="1"/>
  <c r="D163" i="3" a="1"/>
  <c r="D163" i="3" s="1"/>
  <c r="G160" i="3" a="1"/>
  <c r="G160" i="3" s="1"/>
  <c r="D154" i="3" a="1"/>
  <c r="D154" i="3" s="1"/>
  <c r="G150" i="3" a="1"/>
  <c r="G150" i="3" s="1"/>
  <c r="E147" i="3" a="1"/>
  <c r="E147" i="3" s="1"/>
  <c r="D138" i="3" a="1"/>
  <c r="D138" i="3" s="1"/>
  <c r="H135" i="3" a="1"/>
  <c r="H135" i="3" s="1"/>
  <c r="E133" i="3" a="1"/>
  <c r="E133" i="3" s="1"/>
  <c r="G130" i="3" a="1"/>
  <c r="G130" i="3" s="1"/>
  <c r="D125" i="3" a="1"/>
  <c r="D125" i="3" s="1"/>
  <c r="F122" i="3" a="1"/>
  <c r="F122" i="3" s="1"/>
  <c r="H119" i="3" a="1"/>
  <c r="H119" i="3" s="1"/>
  <c r="D117" i="3" a="1"/>
  <c r="D117" i="3" s="1"/>
  <c r="D114" i="3" a="1"/>
  <c r="D114" i="3" s="1"/>
  <c r="F111" i="3" a="1"/>
  <c r="F111" i="3" s="1"/>
  <c r="F108" i="3" a="1"/>
  <c r="F108" i="3" s="1"/>
  <c r="H105" i="3" a="1"/>
  <c r="H105" i="3" s="1"/>
  <c r="D103" i="3" a="1"/>
  <c r="D103" i="3" s="1"/>
  <c r="E100" i="3" a="1"/>
  <c r="E100" i="3" s="1"/>
  <c r="G97" i="3" a="1"/>
  <c r="G97" i="3" s="1"/>
  <c r="G86" i="3" a="1"/>
  <c r="G86" i="3" s="1"/>
  <c r="G83" i="3" a="1"/>
  <c r="G83" i="3" s="1"/>
  <c r="D81" i="3" a="1"/>
  <c r="D81" i="3" s="1"/>
  <c r="E78" i="3" a="1"/>
  <c r="E78" i="3" s="1"/>
  <c r="G75" i="3" a="1"/>
  <c r="G75" i="3" s="1"/>
  <c r="D73" i="3" a="1"/>
  <c r="D73" i="3" s="1"/>
  <c r="E70" i="3" a="1"/>
  <c r="E70" i="3" s="1"/>
  <c r="G67" i="3" a="1"/>
  <c r="G67" i="3" s="1"/>
  <c r="G64" i="3" a="1"/>
  <c r="G64" i="3" s="1"/>
  <c r="H331" i="3" a="1"/>
  <c r="H331" i="3" s="1"/>
  <c r="H323" i="3" a="1"/>
  <c r="H323" i="3" s="1"/>
  <c r="G317" i="3" a="1"/>
  <c r="G317" i="3" s="1"/>
  <c r="F312" i="3" a="1"/>
  <c r="F312" i="3" s="1"/>
  <c r="G308" i="3" a="1"/>
  <c r="G308" i="3" s="1"/>
  <c r="F304" i="3" a="1"/>
  <c r="F304" i="3" s="1"/>
  <c r="F300" i="3" a="1"/>
  <c r="F300" i="3" s="1"/>
  <c r="G296" i="3" a="1"/>
  <c r="G296" i="3" s="1"/>
  <c r="F292" i="3" a="1"/>
  <c r="F292" i="3" s="1"/>
  <c r="F288" i="3" a="1"/>
  <c r="F288" i="3" s="1"/>
  <c r="G284" i="3" a="1"/>
  <c r="G284" i="3" s="1"/>
  <c r="F280" i="3" a="1"/>
  <c r="F280" i="3" s="1"/>
  <c r="F276" i="3" a="1"/>
  <c r="F276" i="3" s="1"/>
  <c r="F272" i="3" a="1"/>
  <c r="F272" i="3" s="1"/>
  <c r="G268" i="3" a="1"/>
  <c r="G268" i="3" s="1"/>
  <c r="D265" i="3" a="1"/>
  <c r="D265" i="3" s="1"/>
  <c r="G261" i="3" a="1"/>
  <c r="G261" i="3" s="1"/>
  <c r="E258" i="3" a="1"/>
  <c r="E258" i="3" s="1"/>
  <c r="H254" i="3" a="1"/>
  <c r="H254" i="3" s="1"/>
  <c r="F251" i="3" a="1"/>
  <c r="F251" i="3" s="1"/>
  <c r="H247" i="3" a="1"/>
  <c r="H247" i="3" s="1"/>
  <c r="D245" i="3" a="1"/>
  <c r="D245" i="3" s="1"/>
  <c r="G242" i="3" a="1"/>
  <c r="G242" i="3" s="1"/>
  <c r="F240" i="3" a="1"/>
  <c r="F240" i="3" s="1"/>
  <c r="G236" i="3" a="1"/>
  <c r="G236" i="3" s="1"/>
  <c r="F234" i="3" a="1"/>
  <c r="F234" i="3" s="1"/>
  <c r="E232" i="3" a="1"/>
  <c r="E232" i="3" s="1"/>
  <c r="H225" i="3" a="1"/>
  <c r="H225" i="3" s="1"/>
  <c r="H221" i="3" a="1"/>
  <c r="H221" i="3" s="1"/>
  <c r="F219" i="3" a="1"/>
  <c r="F219" i="3" s="1"/>
  <c r="E217" i="3" a="1"/>
  <c r="E217" i="3" s="1"/>
  <c r="H214" i="3" a="1"/>
  <c r="H214" i="3" s="1"/>
  <c r="E209" i="3" a="1"/>
  <c r="E209" i="3" s="1"/>
  <c r="H206" i="3" a="1"/>
  <c r="H206" i="3" s="1"/>
  <c r="G204" i="3" a="1"/>
  <c r="G204" i="3" s="1"/>
  <c r="F202" i="3" a="1"/>
  <c r="F202" i="3" s="1"/>
  <c r="F200" i="3" a="1"/>
  <c r="F200" i="3" s="1"/>
  <c r="E196" i="3" a="1"/>
  <c r="E196" i="3" s="1"/>
  <c r="E194" i="3" a="1"/>
  <c r="E194" i="3" s="1"/>
  <c r="D192" i="3" a="1"/>
  <c r="D192" i="3" s="1"/>
  <c r="G189" i="3" a="1"/>
  <c r="G189" i="3" s="1"/>
  <c r="F187" i="3" a="1"/>
  <c r="F187" i="3" s="1"/>
  <c r="D183" i="3" a="1"/>
  <c r="D183" i="3" s="1"/>
  <c r="G180" i="3" a="1"/>
  <c r="G180" i="3" s="1"/>
  <c r="H178" i="3" a="1"/>
  <c r="H178" i="3" s="1"/>
  <c r="D174" i="3" a="1"/>
  <c r="D174" i="3" s="1"/>
  <c r="H171" i="3" a="1"/>
  <c r="H171" i="3" s="1"/>
  <c r="E167" i="3" a="1"/>
  <c r="E167" i="3" s="1"/>
  <c r="D165" i="3" a="1"/>
  <c r="D165" i="3" s="1"/>
  <c r="E158" i="3" a="1"/>
  <c r="E158" i="3" s="1"/>
  <c r="F156" i="3" a="1"/>
  <c r="F156" i="3" s="1"/>
  <c r="E152" i="3" a="1"/>
  <c r="E152" i="3" s="1"/>
  <c r="H148" i="3" a="1"/>
  <c r="H148" i="3" s="1"/>
  <c r="F145" i="3" a="1"/>
  <c r="F145" i="3" s="1"/>
  <c r="G143" i="3" a="1"/>
  <c r="G143" i="3" s="1"/>
  <c r="H141" i="3" a="1"/>
  <c r="H141" i="3" s="1"/>
  <c r="D140" i="3" a="1"/>
  <c r="D140" i="3" s="1"/>
  <c r="G135" i="3" a="1"/>
  <c r="G135" i="3" s="1"/>
  <c r="D133" i="3" a="1"/>
  <c r="D133" i="3" s="1"/>
  <c r="F330" i="3" a="1"/>
  <c r="F330" i="3" s="1"/>
  <c r="G323" i="3" a="1"/>
  <c r="G323" i="3" s="1"/>
  <c r="F317" i="3" a="1"/>
  <c r="F317" i="3" s="1"/>
  <c r="E312" i="3" a="1"/>
  <c r="E312" i="3" s="1"/>
  <c r="E300" i="3" a="1"/>
  <c r="E300" i="3" s="1"/>
  <c r="F296" i="3" a="1"/>
  <c r="F296" i="3" s="1"/>
  <c r="D292" i="3" a="1"/>
  <c r="D292" i="3" s="1"/>
  <c r="E288" i="3" a="1"/>
  <c r="E288" i="3" s="1"/>
  <c r="F284" i="3" a="1"/>
  <c r="F284" i="3" s="1"/>
  <c r="D280" i="3" a="1"/>
  <c r="D280" i="3" s="1"/>
  <c r="E276" i="3" a="1"/>
  <c r="E276" i="3" s="1"/>
  <c r="E272" i="3" a="1"/>
  <c r="E272" i="3" s="1"/>
  <c r="F268" i="3" a="1"/>
  <c r="F268" i="3" s="1"/>
  <c r="H264" i="3" a="1"/>
  <c r="H264" i="3" s="1"/>
  <c r="F261" i="3" a="1"/>
  <c r="F261" i="3" s="1"/>
  <c r="D258" i="3" a="1"/>
  <c r="D258" i="3" s="1"/>
  <c r="G254" i="3" a="1"/>
  <c r="G254" i="3" s="1"/>
  <c r="E251" i="3" a="1"/>
  <c r="E251" i="3" s="1"/>
  <c r="G247" i="3" a="1"/>
  <c r="G247" i="3" s="1"/>
  <c r="F242" i="3" a="1"/>
  <c r="F242" i="3" s="1"/>
  <c r="F238" i="3" a="1"/>
  <c r="F238" i="3" s="1"/>
  <c r="E234" i="3" a="1"/>
  <c r="E234" i="3" s="1"/>
  <c r="D232" i="3" a="1"/>
  <c r="D232" i="3" s="1"/>
  <c r="D230" i="3" a="1"/>
  <c r="D230" i="3" s="1"/>
  <c r="G227" i="3" a="1"/>
  <c r="G227" i="3" s="1"/>
  <c r="H223" i="3" a="1"/>
  <c r="H223" i="3" s="1"/>
  <c r="G221" i="3" a="1"/>
  <c r="G221" i="3" s="1"/>
  <c r="E219" i="3" a="1"/>
  <c r="E219" i="3" s="1"/>
  <c r="D217" i="3" a="1"/>
  <c r="D217" i="3" s="1"/>
  <c r="H212" i="3" a="1"/>
  <c r="H212" i="3" s="1"/>
  <c r="D211" i="3" a="1"/>
  <c r="D211" i="3" s="1"/>
  <c r="D209" i="3" a="1"/>
  <c r="D209" i="3" s="1"/>
  <c r="G206" i="3" a="1"/>
  <c r="G206" i="3" s="1"/>
  <c r="E202" i="3" a="1"/>
  <c r="E202" i="3" s="1"/>
  <c r="F198" i="3" a="1"/>
  <c r="F198" i="3" s="1"/>
  <c r="E187" i="3" a="1"/>
  <c r="E187" i="3" s="1"/>
  <c r="E185" i="3" a="1"/>
  <c r="E185" i="3" s="1"/>
  <c r="G178" i="3" a="1"/>
  <c r="G178" i="3" s="1"/>
  <c r="E176" i="3" a="1"/>
  <c r="E176" i="3" s="1"/>
  <c r="H173" i="3" a="1"/>
  <c r="H173" i="3" s="1"/>
  <c r="F169" i="3" a="1"/>
  <c r="F169" i="3" s="1"/>
  <c r="H162" i="3" a="1"/>
  <c r="H162" i="3" s="1"/>
  <c r="F160" i="3" a="1"/>
  <c r="F160" i="3" s="1"/>
  <c r="E156" i="3" a="1"/>
  <c r="E156" i="3" s="1"/>
  <c r="H153" i="3" a="1"/>
  <c r="H153" i="3" s="1"/>
  <c r="F150" i="3" a="1"/>
  <c r="F150" i="3" s="1"/>
  <c r="D147" i="3" a="1"/>
  <c r="D147" i="3" s="1"/>
  <c r="H137" i="3" a="1"/>
  <c r="H137" i="3" s="1"/>
  <c r="F135" i="3" a="1"/>
  <c r="F135" i="3" s="1"/>
  <c r="H132" i="3" a="1"/>
  <c r="H132" i="3" s="1"/>
  <c r="E130" i="3" a="1"/>
  <c r="E130" i="3" s="1"/>
  <c r="F127" i="3" a="1"/>
  <c r="F127" i="3" s="1"/>
  <c r="G124" i="3" a="1"/>
  <c r="G124" i="3" s="1"/>
  <c r="E122" i="3" a="1"/>
  <c r="E122" i="3" s="1"/>
  <c r="F119" i="3" a="1"/>
  <c r="F119" i="3" s="1"/>
  <c r="G116" i="3" a="1"/>
  <c r="G116" i="3" s="1"/>
  <c r="G113" i="3" a="1"/>
  <c r="G113" i="3" s="1"/>
  <c r="D111" i="3" a="1"/>
  <c r="D111" i="3" s="1"/>
  <c r="E108" i="3" a="1"/>
  <c r="E108" i="3" s="1"/>
  <c r="F105" i="3" a="1"/>
  <c r="F105" i="3" s="1"/>
  <c r="H329" i="3" a="1"/>
  <c r="H329" i="3" s="1"/>
  <c r="E323" i="3" a="1"/>
  <c r="E323" i="3" s="1"/>
  <c r="G316" i="3" a="1"/>
  <c r="G316" i="3" s="1"/>
  <c r="D312" i="3" a="1"/>
  <c r="D312" i="3" s="1"/>
  <c r="D308" i="3" a="1"/>
  <c r="D308" i="3" s="1"/>
  <c r="D304" i="3" a="1"/>
  <c r="D304" i="3" s="1"/>
  <c r="D300" i="3" a="1"/>
  <c r="D300" i="3" s="1"/>
  <c r="H295" i="3" a="1"/>
  <c r="H295" i="3" s="1"/>
  <c r="H291" i="3" a="1"/>
  <c r="H291" i="3" s="1"/>
  <c r="D288" i="3" a="1"/>
  <c r="D288" i="3" s="1"/>
  <c r="H283" i="3" a="1"/>
  <c r="H283" i="3" s="1"/>
  <c r="H279" i="3" a="1"/>
  <c r="H279" i="3" s="1"/>
  <c r="D276" i="3" a="1"/>
  <c r="D276" i="3" s="1"/>
  <c r="H271" i="3" a="1"/>
  <c r="H271" i="3" s="1"/>
  <c r="D268" i="3" a="1"/>
  <c r="D268" i="3" s="1"/>
  <c r="G264" i="3" a="1"/>
  <c r="G264" i="3" s="1"/>
  <c r="E261" i="3" a="1"/>
  <c r="E261" i="3" s="1"/>
  <c r="H257" i="3" a="1"/>
  <c r="H257" i="3" s="1"/>
  <c r="F254" i="3" a="1"/>
  <c r="F254" i="3" s="1"/>
  <c r="F247" i="3" a="1"/>
  <c r="F247" i="3" s="1"/>
  <c r="E242" i="3" a="1"/>
  <c r="E242" i="3" s="1"/>
  <c r="E240" i="3" a="1"/>
  <c r="E240" i="3" s="1"/>
  <c r="F236" i="3" a="1"/>
  <c r="F236" i="3" s="1"/>
  <c r="D234" i="3" a="1"/>
  <c r="D234" i="3" s="1"/>
  <c r="H229" i="3" a="1"/>
  <c r="H229" i="3" s="1"/>
  <c r="G225" i="3" a="1"/>
  <c r="G225" i="3" s="1"/>
  <c r="F221" i="3" a="1"/>
  <c r="F221" i="3" s="1"/>
  <c r="H216" i="3" a="1"/>
  <c r="H216" i="3" s="1"/>
  <c r="G214" i="3" a="1"/>
  <c r="G214" i="3" s="1"/>
  <c r="H208" i="3" a="1"/>
  <c r="H208" i="3" s="1"/>
  <c r="F204" i="3" a="1"/>
  <c r="F204" i="3" s="1"/>
  <c r="E200" i="3" a="1"/>
  <c r="E200" i="3" s="1"/>
  <c r="D196" i="3" a="1"/>
  <c r="D196" i="3" s="1"/>
  <c r="D194" i="3" a="1"/>
  <c r="D194" i="3" s="1"/>
  <c r="H191" i="3" a="1"/>
  <c r="H191" i="3" s="1"/>
  <c r="F189" i="3" a="1"/>
  <c r="F189" i="3" s="1"/>
  <c r="D185" i="3" a="1"/>
  <c r="D185" i="3" s="1"/>
  <c r="H182" i="3" a="1"/>
  <c r="H182" i="3" s="1"/>
  <c r="F180" i="3" a="1"/>
  <c r="F180" i="3" s="1"/>
  <c r="G173" i="3" a="1"/>
  <c r="G173" i="3" s="1"/>
  <c r="G171" i="3" a="1"/>
  <c r="G171" i="3" s="1"/>
  <c r="D167" i="3" a="1"/>
  <c r="D167" i="3" s="1"/>
  <c r="H164" i="3" a="1"/>
  <c r="H164" i="3" s="1"/>
  <c r="G162" i="3" a="1"/>
  <c r="G162" i="3" s="1"/>
  <c r="D158" i="3" a="1"/>
  <c r="D158" i="3" s="1"/>
  <c r="D156" i="3" a="1"/>
  <c r="D156" i="3" s="1"/>
  <c r="D152" i="3" a="1"/>
  <c r="D152" i="3" s="1"/>
  <c r="G148" i="3" a="1"/>
  <c r="G148" i="3" s="1"/>
  <c r="E145" i="3" a="1"/>
  <c r="E145" i="3" s="1"/>
  <c r="F143" i="3" a="1"/>
  <c r="F143" i="3" s="1"/>
  <c r="G141" i="3" a="1"/>
  <c r="G141" i="3" s="1"/>
  <c r="H139" i="3" a="1"/>
  <c r="H139" i="3" s="1"/>
  <c r="E135" i="3" a="1"/>
  <c r="E135" i="3" s="1"/>
  <c r="G132" i="3" a="1"/>
  <c r="G132" i="3" s="1"/>
  <c r="D130" i="3" a="1"/>
  <c r="D130" i="3" s="1"/>
  <c r="G329" i="3" a="1"/>
  <c r="G329" i="3" s="1"/>
  <c r="F322" i="3" a="1"/>
  <c r="F322" i="3" s="1"/>
  <c r="E316" i="3" a="1"/>
  <c r="E316" i="3" s="1"/>
  <c r="H311" i="3" a="1"/>
  <c r="H311" i="3" s="1"/>
  <c r="H307" i="3" a="1"/>
  <c r="H307" i="3" s="1"/>
  <c r="G303" i="3" a="1"/>
  <c r="G303" i="3" s="1"/>
  <c r="H299" i="3" a="1"/>
  <c r="H299" i="3" s="1"/>
  <c r="F291" i="3" a="1"/>
  <c r="F291" i="3" s="1"/>
  <c r="H287" i="3" a="1"/>
  <c r="H287" i="3" s="1"/>
  <c r="G283" i="3" a="1"/>
  <c r="G283" i="3" s="1"/>
  <c r="F279" i="3" a="1"/>
  <c r="F279" i="3" s="1"/>
  <c r="H275" i="3" a="1"/>
  <c r="H275" i="3" s="1"/>
  <c r="G271" i="3" a="1"/>
  <c r="G271" i="3" s="1"/>
  <c r="H267" i="3" a="1"/>
  <c r="H267" i="3" s="1"/>
  <c r="F264" i="3" a="1"/>
  <c r="F264" i="3" s="1"/>
  <c r="D261" i="3" a="1"/>
  <c r="D261" i="3" s="1"/>
  <c r="G257" i="3" a="1"/>
  <c r="G257" i="3" s="1"/>
  <c r="E254" i="3" a="1"/>
  <c r="E254" i="3" s="1"/>
  <c r="H250" i="3" a="1"/>
  <c r="H250" i="3" s="1"/>
  <c r="E247" i="3" a="1"/>
  <c r="E247" i="3" s="1"/>
  <c r="G244" i="3" a="1"/>
  <c r="G244" i="3" s="1"/>
  <c r="E238" i="3" a="1"/>
  <c r="E238" i="3" s="1"/>
  <c r="E236" i="3" a="1"/>
  <c r="E236" i="3" s="1"/>
  <c r="H231" i="3" a="1"/>
  <c r="H231" i="3" s="1"/>
  <c r="G229" i="3" a="1"/>
  <c r="G229" i="3" s="1"/>
  <c r="F227" i="3" a="1"/>
  <c r="F227" i="3" s="1"/>
  <c r="G223" i="3" a="1"/>
  <c r="G223" i="3" s="1"/>
  <c r="E221" i="3" a="1"/>
  <c r="E221" i="3" s="1"/>
  <c r="D219" i="3" a="1"/>
  <c r="D219" i="3" s="1"/>
  <c r="G216" i="3" a="1"/>
  <c r="G216" i="3" s="1"/>
  <c r="G212" i="3" a="1"/>
  <c r="G212" i="3" s="1"/>
  <c r="H210" i="3" a="1"/>
  <c r="H210" i="3" s="1"/>
  <c r="G208" i="3" a="1"/>
  <c r="G208" i="3" s="1"/>
  <c r="F206" i="3" a="1"/>
  <c r="F206" i="3" s="1"/>
  <c r="E204" i="3" a="1"/>
  <c r="E204" i="3" s="1"/>
  <c r="D202" i="3" a="1"/>
  <c r="D202" i="3" s="1"/>
  <c r="E198" i="3" a="1"/>
  <c r="E198" i="3" s="1"/>
  <c r="H195" i="3" a="1"/>
  <c r="H195" i="3" s="1"/>
  <c r="D187" i="3" a="1"/>
  <c r="D187" i="3" s="1"/>
  <c r="H184" i="3" a="1"/>
  <c r="H184" i="3" s="1"/>
  <c r="E180" i="3" a="1"/>
  <c r="E180" i="3" s="1"/>
  <c r="F178" i="3" a="1"/>
  <c r="F178" i="3" s="1"/>
  <c r="D176" i="3" a="1"/>
  <c r="D176" i="3" s="1"/>
  <c r="F173" i="3" a="1"/>
  <c r="F173" i="3" s="1"/>
  <c r="F171" i="3" a="1"/>
  <c r="F171" i="3" s="1"/>
  <c r="E169" i="3" a="1"/>
  <c r="E169" i="3" s="1"/>
  <c r="H166" i="3" a="1"/>
  <c r="H166" i="3" s="1"/>
  <c r="G164" i="3" a="1"/>
  <c r="G164" i="3" s="1"/>
  <c r="F162" i="3" a="1"/>
  <c r="F162" i="3" s="1"/>
  <c r="E160" i="3" a="1"/>
  <c r="E160" i="3" s="1"/>
  <c r="H157" i="3" a="1"/>
  <c r="H157" i="3" s="1"/>
  <c r="H155" i="3" a="1"/>
  <c r="H155" i="3" s="1"/>
  <c r="G153" i="3" a="1"/>
  <c r="G153" i="3" s="1"/>
  <c r="E150" i="3" a="1"/>
  <c r="E150" i="3" s="1"/>
  <c r="H146" i="3" a="1"/>
  <c r="H146" i="3" s="1"/>
  <c r="D145" i="3" a="1"/>
  <c r="D145" i="3" s="1"/>
  <c r="D322" i="3" a="1"/>
  <c r="D322" i="3" s="1"/>
  <c r="D316" i="3" a="1"/>
  <c r="D316" i="3" s="1"/>
  <c r="G311" i="3" a="1"/>
  <c r="G311" i="3" s="1"/>
  <c r="G307" i="3" a="1"/>
  <c r="G307" i="3" s="1"/>
  <c r="F303" i="3" a="1"/>
  <c r="F303" i="3" s="1"/>
  <c r="G299" i="3" a="1"/>
  <c r="G299" i="3" s="1"/>
  <c r="G295" i="3" a="1"/>
  <c r="G295" i="3" s="1"/>
  <c r="G287" i="3" a="1"/>
  <c r="G287" i="3" s="1"/>
  <c r="F283" i="3" a="1"/>
  <c r="F283" i="3" s="1"/>
  <c r="E279" i="3" a="1"/>
  <c r="E279" i="3" s="1"/>
  <c r="G275" i="3" a="1"/>
  <c r="G275" i="3" s="1"/>
  <c r="F271" i="3" a="1"/>
  <c r="F271" i="3" s="1"/>
  <c r="G267" i="3" a="1"/>
  <c r="G267" i="3" s="1"/>
  <c r="E264" i="3" a="1"/>
  <c r="E264" i="3" s="1"/>
  <c r="H260" i="3" a="1"/>
  <c r="H260" i="3" s="1"/>
  <c r="F257" i="3" a="1"/>
  <c r="F257" i="3" s="1"/>
  <c r="H253" i="3" a="1"/>
  <c r="H253" i="3" s="1"/>
  <c r="G250" i="3" a="1"/>
  <c r="G250" i="3" s="1"/>
  <c r="H246" i="3" a="1"/>
  <c r="H246" i="3" s="1"/>
  <c r="D242" i="3" a="1"/>
  <c r="D242" i="3" s="1"/>
  <c r="D240" i="3" a="1"/>
  <c r="D240" i="3" s="1"/>
  <c r="D236" i="3" a="1"/>
  <c r="D236" i="3" s="1"/>
  <c r="H233" i="3" a="1"/>
  <c r="H233" i="3" s="1"/>
  <c r="F229" i="3" a="1"/>
  <c r="F229" i="3" s="1"/>
  <c r="F225" i="3" a="1"/>
  <c r="F225" i="3" s="1"/>
  <c r="F223" i="3" a="1"/>
  <c r="F223" i="3" s="1"/>
  <c r="D221" i="3" a="1"/>
  <c r="D221" i="3" s="1"/>
  <c r="F214" i="3" a="1"/>
  <c r="F214" i="3" s="1"/>
  <c r="G210" i="3" a="1"/>
  <c r="G210" i="3" s="1"/>
  <c r="F208" i="3" a="1"/>
  <c r="F208" i="3" s="1"/>
  <c r="D204" i="3" a="1"/>
  <c r="D204" i="3" s="1"/>
  <c r="D200" i="3" a="1"/>
  <c r="D200" i="3" s="1"/>
  <c r="H193" i="3" a="1"/>
  <c r="H193" i="3" s="1"/>
  <c r="G191" i="3" a="1"/>
  <c r="G191" i="3" s="1"/>
  <c r="E189" i="3" a="1"/>
  <c r="E189" i="3" s="1"/>
  <c r="H186" i="3" a="1"/>
  <c r="H186" i="3" s="1"/>
  <c r="G184" i="3" a="1"/>
  <c r="G184" i="3" s="1"/>
  <c r="G182" i="3" a="1"/>
  <c r="G182" i="3" s="1"/>
  <c r="E178" i="3" a="1"/>
  <c r="E178" i="3" s="1"/>
  <c r="E171" i="3" a="1"/>
  <c r="E171" i="3" s="1"/>
  <c r="D169" i="3" a="1"/>
  <c r="D169" i="3" s="1"/>
  <c r="F164" i="3" a="1"/>
  <c r="F164" i="3" s="1"/>
  <c r="E162" i="3" a="1"/>
  <c r="E162" i="3" s="1"/>
  <c r="G155" i="3" a="1"/>
  <c r="G155" i="3" s="1"/>
  <c r="H151" i="3" a="1"/>
  <c r="H151" i="3" s="1"/>
  <c r="F148" i="3" a="1"/>
  <c r="F148" i="3" s="1"/>
  <c r="G146" i="3" a="1"/>
  <c r="G146" i="3" s="1"/>
  <c r="E143" i="3" a="1"/>
  <c r="E143" i="3" s="1"/>
  <c r="F141" i="3" a="1"/>
  <c r="F141" i="3" s="1"/>
  <c r="F137" i="3" a="1"/>
  <c r="F137" i="3" s="1"/>
  <c r="D135" i="3" a="1"/>
  <c r="D135" i="3" s="1"/>
  <c r="G129" i="3" a="1"/>
  <c r="G129" i="3" s="1"/>
  <c r="D127" i="3" a="1"/>
  <c r="D127" i="3" s="1"/>
  <c r="G121" i="3" a="1"/>
  <c r="G121" i="3" s="1"/>
  <c r="D119" i="3" a="1"/>
  <c r="D119" i="3" s="1"/>
  <c r="D116" i="3" a="1"/>
  <c r="D116" i="3" s="1"/>
  <c r="F110" i="3" a="1"/>
  <c r="F110" i="3" s="1"/>
  <c r="G107" i="3" a="1"/>
  <c r="G107" i="3" s="1"/>
  <c r="D105" i="3" a="1"/>
  <c r="D105" i="3" s="1"/>
  <c r="F99" i="3" a="1"/>
  <c r="F99" i="3" s="1"/>
  <c r="H96" i="3" a="1"/>
  <c r="H96" i="3" s="1"/>
  <c r="E94" i="3" a="1"/>
  <c r="E94" i="3" s="1"/>
  <c r="H327" i="3" a="1"/>
  <c r="H327" i="3" s="1"/>
  <c r="H321" i="3" a="1"/>
  <c r="H321" i="3" s="1"/>
  <c r="G315" i="3" a="1"/>
  <c r="G315" i="3" s="1"/>
  <c r="F311" i="3" a="1"/>
  <c r="F311" i="3" s="1"/>
  <c r="E307" i="3" a="1"/>
  <c r="E307" i="3" s="1"/>
  <c r="E303" i="3" a="1"/>
  <c r="E303" i="3" s="1"/>
  <c r="F299" i="3" a="1"/>
  <c r="F299" i="3" s="1"/>
  <c r="E295" i="3" a="1"/>
  <c r="E295" i="3" s="1"/>
  <c r="E291" i="3" a="1"/>
  <c r="E291" i="3" s="1"/>
  <c r="F287" i="3" a="1"/>
  <c r="F287" i="3" s="1"/>
  <c r="D283" i="3" a="1"/>
  <c r="D283" i="3" s="1"/>
  <c r="D279" i="3" a="1"/>
  <c r="D279" i="3" s="1"/>
  <c r="F275" i="3" a="1"/>
  <c r="F275" i="3" s="1"/>
  <c r="D271" i="3" a="1"/>
  <c r="D271" i="3" s="1"/>
  <c r="F267" i="3" a="1"/>
  <c r="F267" i="3" s="1"/>
  <c r="D264" i="3" a="1"/>
  <c r="D264" i="3" s="1"/>
  <c r="G260" i="3" a="1"/>
  <c r="G260" i="3" s="1"/>
  <c r="G253" i="3" a="1"/>
  <c r="G253" i="3" s="1"/>
  <c r="F250" i="3" a="1"/>
  <c r="F250" i="3" s="1"/>
  <c r="G246" i="3" a="1"/>
  <c r="G246" i="3" s="1"/>
  <c r="F244" i="3" a="1"/>
  <c r="F244" i="3" s="1"/>
  <c r="D238" i="3" a="1"/>
  <c r="D238" i="3" s="1"/>
  <c r="H235" i="3" a="1"/>
  <c r="H235" i="3" s="1"/>
  <c r="G231" i="3" a="1"/>
  <c r="G231" i="3" s="1"/>
  <c r="E227" i="3" a="1"/>
  <c r="E227" i="3" s="1"/>
  <c r="E223" i="3" a="1"/>
  <c r="E223" i="3" s="1"/>
  <c r="H218" i="3" a="1"/>
  <c r="H218" i="3" s="1"/>
  <c r="F216" i="3" a="1"/>
  <c r="F216" i="3" s="1"/>
  <c r="F212" i="3" a="1"/>
  <c r="F212" i="3" s="1"/>
  <c r="F210" i="3" a="1"/>
  <c r="F210" i="3" s="1"/>
  <c r="E208" i="3" a="1"/>
  <c r="E208" i="3" s="1"/>
  <c r="E206" i="3" a="1"/>
  <c r="E206" i="3" s="1"/>
  <c r="H203" i="3" a="1"/>
  <c r="H203" i="3" s="1"/>
  <c r="H201" i="3" a="1"/>
  <c r="H201" i="3" s="1"/>
  <c r="D198" i="3" a="1"/>
  <c r="D198" i="3" s="1"/>
  <c r="G195" i="3" a="1"/>
  <c r="G195" i="3" s="1"/>
  <c r="G193" i="3" a="1"/>
  <c r="G193" i="3" s="1"/>
  <c r="F191" i="3" a="1"/>
  <c r="F191" i="3" s="1"/>
  <c r="D189" i="3" a="1"/>
  <c r="D189" i="3" s="1"/>
  <c r="G186" i="3" a="1"/>
  <c r="G186" i="3" s="1"/>
  <c r="F184" i="3" a="1"/>
  <c r="F184" i="3" s="1"/>
  <c r="D180" i="3" a="1"/>
  <c r="D180" i="3" s="1"/>
  <c r="D178" i="3" a="1"/>
  <c r="D178" i="3" s="1"/>
  <c r="H175" i="3" a="1"/>
  <c r="H175" i="3" s="1"/>
  <c r="E173" i="3" a="1"/>
  <c r="E173" i="3" s="1"/>
  <c r="D171" i="3" a="1"/>
  <c r="D171" i="3" s="1"/>
  <c r="H168" i="3" a="1"/>
  <c r="H168" i="3" s="1"/>
  <c r="G166" i="3" a="1"/>
  <c r="G166" i="3" s="1"/>
  <c r="E164" i="3" a="1"/>
  <c r="E164" i="3" s="1"/>
  <c r="D162" i="3" a="1"/>
  <c r="D162" i="3" s="1"/>
  <c r="D160" i="3" a="1"/>
  <c r="D160" i="3" s="1"/>
  <c r="G157" i="3" a="1"/>
  <c r="G157" i="3" s="1"/>
  <c r="F155" i="3" a="1"/>
  <c r="F155" i="3" s="1"/>
  <c r="F153" i="3" a="1"/>
  <c r="F153" i="3" s="1"/>
  <c r="D150" i="3" a="1"/>
  <c r="D150" i="3" s="1"/>
  <c r="E148" i="3" a="1"/>
  <c r="E148" i="3" s="1"/>
  <c r="H144" i="3" a="1"/>
  <c r="H144" i="3" s="1"/>
  <c r="E141" i="3" a="1"/>
  <c r="E141" i="3" s="1"/>
  <c r="F139" i="3" a="1"/>
  <c r="F139" i="3" s="1"/>
  <c r="H134" i="3" a="1"/>
  <c r="H134" i="3" s="1"/>
  <c r="G327" i="3" a="1"/>
  <c r="G327" i="3" s="1"/>
  <c r="F321" i="3" a="1"/>
  <c r="F321" i="3" s="1"/>
  <c r="F315" i="3" a="1"/>
  <c r="F315" i="3" s="1"/>
  <c r="H310" i="3" a="1"/>
  <c r="H310" i="3" s="1"/>
  <c r="D307" i="3" a="1"/>
  <c r="D307" i="3" s="1"/>
  <c r="D303" i="3" a="1"/>
  <c r="D303" i="3" s="1"/>
  <c r="H298" i="3" a="1"/>
  <c r="H298" i="3" s="1"/>
  <c r="D295" i="3" a="1"/>
  <c r="D295" i="3" s="1"/>
  <c r="D291" i="3" a="1"/>
  <c r="D291" i="3" s="1"/>
  <c r="H286" i="3" a="1"/>
  <c r="H286" i="3" s="1"/>
  <c r="H278" i="3" a="1"/>
  <c r="H278" i="3" s="1"/>
  <c r="H274" i="3" a="1"/>
  <c r="H274" i="3" s="1"/>
  <c r="H270" i="3" a="1"/>
  <c r="H270" i="3" s="1"/>
  <c r="E267" i="3" a="1"/>
  <c r="E267" i="3" s="1"/>
  <c r="H263" i="3" a="1"/>
  <c r="H263" i="3" s="1"/>
  <c r="F260" i="3" a="1"/>
  <c r="F260" i="3" s="1"/>
  <c r="D257" i="3" a="1"/>
  <c r="D257" i="3" s="1"/>
  <c r="F253" i="3" a="1"/>
  <c r="F253" i="3" s="1"/>
  <c r="D250" i="3" a="1"/>
  <c r="D250" i="3" s="1"/>
  <c r="E244" i="3" a="1"/>
  <c r="E244" i="3" s="1"/>
  <c r="H241" i="3" a="1"/>
  <c r="H241" i="3" s="1"/>
  <c r="H239" i="3" a="1"/>
  <c r="H239" i="3" s="1"/>
  <c r="H237" i="3" a="1"/>
  <c r="H237" i="3" s="1"/>
  <c r="G235" i="3" a="1"/>
  <c r="G235" i="3" s="1"/>
  <c r="G233" i="3" a="1"/>
  <c r="G233" i="3" s="1"/>
  <c r="F231" i="3" a="1"/>
  <c r="F231" i="3" s="1"/>
  <c r="E229" i="3" a="1"/>
  <c r="E229" i="3" s="1"/>
  <c r="E225" i="3" a="1"/>
  <c r="E225" i="3" s="1"/>
  <c r="D223" i="3" a="1"/>
  <c r="D223" i="3" s="1"/>
  <c r="H220" i="3" a="1"/>
  <c r="H220" i="3" s="1"/>
  <c r="G218" i="3" a="1"/>
  <c r="G218" i="3" s="1"/>
  <c r="E214" i="3" a="1"/>
  <c r="E214" i="3" s="1"/>
  <c r="E212" i="3" a="1"/>
  <c r="E212" i="3" s="1"/>
  <c r="E210" i="3" a="1"/>
  <c r="E210" i="3" s="1"/>
  <c r="H199" i="3" a="1"/>
  <c r="H199" i="3" s="1"/>
  <c r="H197" i="3" a="1"/>
  <c r="H197" i="3" s="1"/>
  <c r="F193" i="3" a="1"/>
  <c r="F193" i="3" s="1"/>
  <c r="E191" i="3" a="1"/>
  <c r="E191" i="3" s="1"/>
  <c r="E184" i="3" a="1"/>
  <c r="E184" i="3" s="1"/>
  <c r="F182" i="3" a="1"/>
  <c r="F182" i="3" s="1"/>
  <c r="H177" i="3" a="1"/>
  <c r="H177" i="3" s="1"/>
  <c r="H170" i="3" a="1"/>
  <c r="H170" i="3" s="1"/>
  <c r="G168" i="3" a="1"/>
  <c r="G168" i="3" s="1"/>
  <c r="H161" i="3" a="1"/>
  <c r="H161" i="3" s="1"/>
  <c r="H159" i="3" a="1"/>
  <c r="H159" i="3" s="1"/>
  <c r="E155" i="3" a="1"/>
  <c r="E155" i="3" s="1"/>
  <c r="G151" i="3" a="1"/>
  <c r="G151" i="3" s="1"/>
  <c r="H149" i="3" a="1"/>
  <c r="H149" i="3" s="1"/>
  <c r="F146" i="3" a="1"/>
  <c r="F146" i="3" s="1"/>
  <c r="D143" i="3" a="1"/>
  <c r="D143" i="3" s="1"/>
  <c r="E137" i="3" a="1"/>
  <c r="E137" i="3" s="1"/>
  <c r="G134" i="3" a="1"/>
  <c r="G134" i="3" s="1"/>
  <c r="D132" i="3" a="1"/>
  <c r="D132" i="3" s="1"/>
  <c r="G126" i="3" a="1"/>
  <c r="G126" i="3" s="1"/>
  <c r="D124" i="3" a="1"/>
  <c r="D124" i="3" s="1"/>
  <c r="G118" i="3" a="1"/>
  <c r="G118" i="3" s="1"/>
  <c r="G115" i="3" a="1"/>
  <c r="G115" i="3" s="1"/>
  <c r="F327" i="3" a="1"/>
  <c r="F327" i="3" s="1"/>
  <c r="E321" i="3" a="1"/>
  <c r="E321" i="3" s="1"/>
  <c r="E315" i="3" a="1"/>
  <c r="E315" i="3" s="1"/>
  <c r="G310" i="3" a="1"/>
  <c r="G310" i="3" s="1"/>
  <c r="G306" i="3" a="1"/>
  <c r="G306" i="3" s="1"/>
  <c r="H302" i="3" a="1"/>
  <c r="H302" i="3" s="1"/>
  <c r="G298" i="3" a="1"/>
  <c r="G298" i="3" s="1"/>
  <c r="G294" i="3" a="1"/>
  <c r="G294" i="3" s="1"/>
  <c r="H290" i="3" a="1"/>
  <c r="H290" i="3" s="1"/>
  <c r="G286" i="3" a="1"/>
  <c r="G286" i="3" s="1"/>
  <c r="G282" i="3" a="1"/>
  <c r="G282" i="3" s="1"/>
  <c r="G278" i="3" a="1"/>
  <c r="G278" i="3" s="1"/>
  <c r="G274" i="3" a="1"/>
  <c r="G274" i="3" s="1"/>
  <c r="F270" i="3" a="1"/>
  <c r="F270" i="3" s="1"/>
  <c r="D267" i="3" a="1"/>
  <c r="D267" i="3" s="1"/>
  <c r="E260" i="3" a="1"/>
  <c r="E260" i="3" s="1"/>
  <c r="H256" i="3" a="1"/>
  <c r="H256" i="3" s="1"/>
  <c r="E253" i="3" a="1"/>
  <c r="E253" i="3" s="1"/>
  <c r="H249" i="3" a="1"/>
  <c r="H249" i="3" s="1"/>
  <c r="F246" i="3" a="1"/>
  <c r="F246" i="3" s="1"/>
  <c r="D244" i="3" a="1"/>
  <c r="D244" i="3" s="1"/>
  <c r="G239" i="3" a="1"/>
  <c r="G239" i="3" s="1"/>
  <c r="G237" i="3" a="1"/>
  <c r="G237" i="3" s="1"/>
  <c r="E231" i="3" a="1"/>
  <c r="E231" i="3" s="1"/>
  <c r="D227" i="3" a="1"/>
  <c r="D227" i="3" s="1"/>
  <c r="D225" i="3" a="1"/>
  <c r="D225" i="3" s="1"/>
  <c r="H222" i="3" a="1"/>
  <c r="H222" i="3" s="1"/>
  <c r="F218" i="3" a="1"/>
  <c r="F218" i="3" s="1"/>
  <c r="E216" i="3" a="1"/>
  <c r="E216" i="3" s="1"/>
  <c r="D214" i="3" a="1"/>
  <c r="D214" i="3" s="1"/>
  <c r="D208" i="3" a="1"/>
  <c r="D208" i="3" s="1"/>
  <c r="D206" i="3" a="1"/>
  <c r="D206" i="3" s="1"/>
  <c r="G203" i="3" a="1"/>
  <c r="G203" i="3" s="1"/>
  <c r="G201" i="3" a="1"/>
  <c r="G201" i="3" s="1"/>
  <c r="G197" i="3" a="1"/>
  <c r="G197" i="3" s="1"/>
  <c r="F195" i="3" a="1"/>
  <c r="F195" i="3" s="1"/>
  <c r="E193" i="3" a="1"/>
  <c r="E193" i="3" s="1"/>
  <c r="D191" i="3" a="1"/>
  <c r="D191" i="3" s="1"/>
  <c r="H188" i="3" a="1"/>
  <c r="H188" i="3" s="1"/>
  <c r="F186" i="3" a="1"/>
  <c r="F186" i="3" s="1"/>
  <c r="D184" i="3" a="1"/>
  <c r="D184" i="3" s="1"/>
  <c r="E182" i="3" a="1"/>
  <c r="E182" i="3" s="1"/>
  <c r="H179" i="3" a="1"/>
  <c r="H179" i="3" s="1"/>
  <c r="G177" i="3" a="1"/>
  <c r="G177" i="3" s="1"/>
  <c r="G175" i="3" a="1"/>
  <c r="G175" i="3" s="1"/>
  <c r="D173" i="3" a="1"/>
  <c r="D173" i="3" s="1"/>
  <c r="G170" i="3" a="1"/>
  <c r="G170" i="3" s="1"/>
  <c r="F166" i="3" a="1"/>
  <c r="F166" i="3" s="1"/>
  <c r="D164" i="3" a="1"/>
  <c r="D164" i="3" s="1"/>
  <c r="G161" i="3" a="1"/>
  <c r="G161" i="3" s="1"/>
  <c r="F157" i="3" a="1"/>
  <c r="F157" i="3" s="1"/>
  <c r="D155" i="3" a="1"/>
  <c r="D155" i="3" s="1"/>
  <c r="E153" i="3" a="1"/>
  <c r="E153" i="3" s="1"/>
  <c r="F151" i="3" a="1"/>
  <c r="F151" i="3" s="1"/>
  <c r="D148" i="3" a="1"/>
  <c r="D148" i="3" s="1"/>
  <c r="G144" i="3" a="1"/>
  <c r="G144" i="3" s="1"/>
  <c r="H142" i="3" a="1"/>
  <c r="H142" i="3" s="1"/>
  <c r="D141" i="3" a="1"/>
  <c r="D141" i="3" s="1"/>
  <c r="E139" i="3" a="1"/>
  <c r="E139" i="3" s="1"/>
  <c r="D137" i="3" a="1"/>
  <c r="D137" i="3" s="1"/>
  <c r="F134" i="3" a="1"/>
  <c r="F134" i="3" s="1"/>
  <c r="E129" i="3" a="1"/>
  <c r="E129" i="3" s="1"/>
  <c r="F126" i="3" a="1"/>
  <c r="F126" i="3" s="1"/>
  <c r="H123" i="3" a="1"/>
  <c r="H123" i="3" s="1"/>
  <c r="E121" i="3" a="1"/>
  <c r="E121" i="3" s="1"/>
  <c r="F118" i="3" a="1"/>
  <c r="F118" i="3" s="1"/>
  <c r="F115" i="3" a="1"/>
  <c r="F115" i="3" s="1"/>
  <c r="H109" i="3" a="1"/>
  <c r="H109" i="3" s="1"/>
  <c r="D107" i="3" a="1"/>
  <c r="D107" i="3" s="1"/>
  <c r="F104" i="3" a="1"/>
  <c r="F104" i="3" s="1"/>
  <c r="G101" i="3" a="1"/>
  <c r="G101" i="3" s="1"/>
  <c r="F96" i="3" a="1"/>
  <c r="F96" i="3" s="1"/>
  <c r="G93" i="3" a="1"/>
  <c r="G93" i="3" s="1"/>
  <c r="H90" i="3" a="1"/>
  <c r="H90" i="3" s="1"/>
  <c r="H87" i="3" a="1"/>
  <c r="H87" i="3" s="1"/>
  <c r="E85" i="3" a="1"/>
  <c r="E85" i="3" s="1"/>
  <c r="F82" i="3" a="1"/>
  <c r="F82" i="3" s="1"/>
  <c r="G79" i="3" a="1"/>
  <c r="G79" i="3" s="1"/>
  <c r="H76" i="3" a="1"/>
  <c r="H76" i="3" s="1"/>
  <c r="E74" i="3" a="1"/>
  <c r="E74" i="3" s="1"/>
  <c r="D327" i="3" a="1"/>
  <c r="D327" i="3" s="1"/>
  <c r="D321" i="3" a="1"/>
  <c r="D321" i="3" s="1"/>
  <c r="D315" i="3" a="1"/>
  <c r="D315" i="3" s="1"/>
  <c r="F306" i="3" a="1"/>
  <c r="F306" i="3" s="1"/>
  <c r="G302" i="3" a="1"/>
  <c r="G302" i="3" s="1"/>
  <c r="F298" i="3" a="1"/>
  <c r="F298" i="3" s="1"/>
  <c r="F294" i="3" a="1"/>
  <c r="F294" i="3" s="1"/>
  <c r="G290" i="3" a="1"/>
  <c r="G290" i="3" s="1"/>
  <c r="F286" i="3" a="1"/>
  <c r="F286" i="3" s="1"/>
  <c r="F282" i="3" a="1"/>
  <c r="F282" i="3" s="1"/>
  <c r="F274" i="3" a="1"/>
  <c r="F274" i="3" s="1"/>
  <c r="E270" i="3" a="1"/>
  <c r="E270" i="3" s="1"/>
  <c r="H266" i="3" a="1"/>
  <c r="H266" i="3" s="1"/>
  <c r="G263" i="3" a="1"/>
  <c r="G263" i="3" s="1"/>
  <c r="H259" i="3" a="1"/>
  <c r="H259" i="3" s="1"/>
  <c r="G256" i="3" a="1"/>
  <c r="G256" i="3" s="1"/>
  <c r="G249" i="3" a="1"/>
  <c r="G249" i="3" s="1"/>
  <c r="H243" i="3" a="1"/>
  <c r="H243" i="3" s="1"/>
  <c r="G241" i="3" a="1"/>
  <c r="G241" i="3" s="1"/>
  <c r="F239" i="3" a="1"/>
  <c r="F239" i="3" s="1"/>
  <c r="F237" i="3" a="1"/>
  <c r="F237" i="3" s="1"/>
  <c r="F235" i="3" a="1"/>
  <c r="F235" i="3" s="1"/>
  <c r="F233" i="3" a="1"/>
  <c r="F233" i="3" s="1"/>
  <c r="D231" i="3" a="1"/>
  <c r="D231" i="3" s="1"/>
  <c r="D229" i="3" a="1"/>
  <c r="D229" i="3" s="1"/>
  <c r="H226" i="3" a="1"/>
  <c r="H226" i="3" s="1"/>
  <c r="H224" i="3" a="1"/>
  <c r="H224" i="3" s="1"/>
  <c r="G220" i="3" a="1"/>
  <c r="G220" i="3" s="1"/>
  <c r="E218" i="3" a="1"/>
  <c r="E218" i="3" s="1"/>
  <c r="H213" i="3" a="1"/>
  <c r="H213" i="3" s="1"/>
  <c r="D212" i="3" a="1"/>
  <c r="D212" i="3" s="1"/>
  <c r="D210" i="3" a="1"/>
  <c r="D210" i="3" s="1"/>
  <c r="H205" i="3" a="1"/>
  <c r="H205" i="3" s="1"/>
  <c r="G199" i="3" a="1"/>
  <c r="G199" i="3" s="1"/>
  <c r="D193" i="3" a="1"/>
  <c r="D193" i="3" s="1"/>
  <c r="H190" i="3" a="1"/>
  <c r="H190" i="3" s="1"/>
  <c r="F177" i="3" a="1"/>
  <c r="F177" i="3" s="1"/>
  <c r="F175" i="3" a="1"/>
  <c r="F175" i="3" s="1"/>
  <c r="F168" i="3" a="1"/>
  <c r="F168" i="3" s="1"/>
  <c r="G159" i="3" a="1"/>
  <c r="G159" i="3" s="1"/>
  <c r="H154" i="3" a="1"/>
  <c r="H154" i="3" s="1"/>
  <c r="D153" i="3" a="1"/>
  <c r="D153" i="3" s="1"/>
  <c r="G149" i="3" a="1"/>
  <c r="G149" i="3" s="1"/>
  <c r="E146" i="3" a="1"/>
  <c r="E146" i="3" s="1"/>
  <c r="F144" i="3" a="1"/>
  <c r="F144" i="3" s="1"/>
  <c r="D139" i="3" a="1"/>
  <c r="D139" i="3" s="1"/>
  <c r="H136" i="3" a="1"/>
  <c r="H136" i="3" s="1"/>
  <c r="E134" i="3" a="1"/>
  <c r="E134" i="3" s="1"/>
  <c r="H131" i="3" a="1"/>
  <c r="H131" i="3" s="1"/>
  <c r="D129" i="3" a="1"/>
  <c r="D129" i="3" s="1"/>
  <c r="E126" i="3" a="1"/>
  <c r="E126" i="3" s="1"/>
  <c r="G123" i="3" a="1"/>
  <c r="G123" i="3" s="1"/>
  <c r="D121" i="3" a="1"/>
  <c r="D121" i="3" s="1"/>
  <c r="E118" i="3" a="1"/>
  <c r="E118" i="3" s="1"/>
  <c r="E115" i="3" a="1"/>
  <c r="E115" i="3" s="1"/>
  <c r="G112" i="3" a="1"/>
  <c r="G112" i="3" s="1"/>
  <c r="G109" i="3" a="1"/>
  <c r="G109" i="3" s="1"/>
  <c r="H106" i="3" a="1"/>
  <c r="H106" i="3" s="1"/>
  <c r="E104" i="3" a="1"/>
  <c r="E104" i="3" s="1"/>
  <c r="H98" i="3" a="1"/>
  <c r="H98" i="3" s="1"/>
  <c r="E96" i="3" a="1"/>
  <c r="E96" i="3" s="1"/>
  <c r="G90" i="3" a="1"/>
  <c r="G90" i="3" s="1"/>
  <c r="G87" i="3" a="1"/>
  <c r="G87" i="3" s="1"/>
  <c r="D85" i="3" a="1"/>
  <c r="D85" i="3" s="1"/>
  <c r="E82" i="3" a="1"/>
  <c r="E82" i="3" s="1"/>
  <c r="G76" i="3" a="1"/>
  <c r="G76" i="3" s="1"/>
  <c r="D74" i="3" a="1"/>
  <c r="D74" i="3" s="1"/>
  <c r="F71" i="3" a="1"/>
  <c r="F71" i="3" s="1"/>
  <c r="H68" i="3" a="1"/>
  <c r="H68" i="3" s="1"/>
  <c r="D66" i="3" a="1"/>
  <c r="D66" i="3" s="1"/>
  <c r="F320" i="3" a="1"/>
  <c r="F320" i="3" s="1"/>
  <c r="H314" i="3" a="1"/>
  <c r="H314" i="3" s="1"/>
  <c r="E310" i="3" a="1"/>
  <c r="E310" i="3" s="1"/>
  <c r="E306" i="3" a="1"/>
  <c r="E306" i="3" s="1"/>
  <c r="F302" i="3" a="1"/>
  <c r="F302" i="3" s="1"/>
  <c r="D298" i="3" a="1"/>
  <c r="D298" i="3" s="1"/>
  <c r="E294" i="3" a="1"/>
  <c r="E294" i="3" s="1"/>
  <c r="F290" i="3" a="1"/>
  <c r="F290" i="3" s="1"/>
  <c r="D286" i="3" a="1"/>
  <c r="D286" i="3" s="1"/>
  <c r="E282" i="3" a="1"/>
  <c r="E282" i="3" s="1"/>
  <c r="F278" i="3" a="1"/>
  <c r="F278" i="3" s="1"/>
  <c r="D274" i="3" a="1"/>
  <c r="D274" i="3" s="1"/>
  <c r="G266" i="3" a="1"/>
  <c r="G266" i="3" s="1"/>
  <c r="F263" i="3" a="1"/>
  <c r="F263" i="3" s="1"/>
  <c r="G259" i="3" a="1"/>
  <c r="G259" i="3" s="1"/>
  <c r="F256" i="3" a="1"/>
  <c r="F256" i="3" s="1"/>
  <c r="H252" i="3" a="1"/>
  <c r="H252" i="3" s="1"/>
  <c r="F249" i="3" a="1"/>
  <c r="F249" i="3" s="1"/>
  <c r="E246" i="3" a="1"/>
  <c r="E246" i="3" s="1"/>
  <c r="F241" i="3" a="1"/>
  <c r="F241" i="3" s="1"/>
  <c r="G226" i="3" a="1"/>
  <c r="G226" i="3" s="1"/>
  <c r="G224" i="3" a="1"/>
  <c r="G224" i="3" s="1"/>
  <c r="G222" i="3" a="1"/>
  <c r="G222" i="3" s="1"/>
  <c r="D216" i="3" a="1"/>
  <c r="D216" i="3" s="1"/>
  <c r="H211" i="3" a="1"/>
  <c r="H211" i="3" s="1"/>
  <c r="H207" i="3" a="1"/>
  <c r="H207" i="3" s="1"/>
  <c r="G205" i="3" a="1"/>
  <c r="G205" i="3" s="1"/>
  <c r="F203" i="3" a="1"/>
  <c r="F203" i="3" s="1"/>
  <c r="F201" i="3" a="1"/>
  <c r="F201" i="3" s="1"/>
  <c r="F199" i="3" a="1"/>
  <c r="F199" i="3" s="1"/>
  <c r="F197" i="3" a="1"/>
  <c r="F197" i="3" s="1"/>
  <c r="E195" i="3" a="1"/>
  <c r="E195" i="3" s="1"/>
  <c r="G190" i="3" a="1"/>
  <c r="G190" i="3" s="1"/>
  <c r="G188" i="3" a="1"/>
  <c r="G188" i="3" s="1"/>
  <c r="E186" i="3" a="1"/>
  <c r="E186" i="3" s="1"/>
  <c r="H183" i="3" a="1"/>
  <c r="H183" i="3" s="1"/>
  <c r="D182" i="3" a="1"/>
  <c r="D182" i="3" s="1"/>
  <c r="G179" i="3" a="1"/>
  <c r="G179" i="3" s="1"/>
  <c r="E177" i="3" a="1"/>
  <c r="E177" i="3" s="1"/>
  <c r="E175" i="3" a="1"/>
  <c r="E175" i="3" s="1"/>
  <c r="H172" i="3" a="1"/>
  <c r="H172" i="3" s="1"/>
  <c r="F170" i="3" a="1"/>
  <c r="F170" i="3" s="1"/>
  <c r="E166" i="3" a="1"/>
  <c r="E166" i="3" s="1"/>
  <c r="H163" i="3" a="1"/>
  <c r="H163" i="3" s="1"/>
  <c r="F161" i="3" a="1"/>
  <c r="F161" i="3" s="1"/>
  <c r="F159" i="3" a="1"/>
  <c r="F159" i="3" s="1"/>
  <c r="E157" i="3" a="1"/>
  <c r="E157" i="3" s="1"/>
  <c r="G154" i="3" a="1"/>
  <c r="G154" i="3" s="1"/>
  <c r="E151" i="3" a="1"/>
  <c r="E151" i="3" s="1"/>
  <c r="H147" i="3" a="1"/>
  <c r="H147" i="3" s="1"/>
  <c r="G142" i="3" a="1"/>
  <c r="G142" i="3" s="1"/>
  <c r="H140" i="3" a="1"/>
  <c r="H140" i="3" s="1"/>
  <c r="G131" i="3" a="1"/>
  <c r="G131" i="3" s="1"/>
  <c r="H128" i="3" a="1"/>
  <c r="H128" i="3" s="1"/>
  <c r="D126" i="3" a="1"/>
  <c r="D126" i="3" s="1"/>
  <c r="F123" i="3" a="1"/>
  <c r="F123" i="3" s="1"/>
  <c r="H120" i="3" a="1"/>
  <c r="H120" i="3" s="1"/>
  <c r="D118" i="3" a="1"/>
  <c r="D118" i="3" s="1"/>
  <c r="D115" i="3" a="1"/>
  <c r="D115" i="3" s="1"/>
  <c r="G326" i="3" a="1"/>
  <c r="G326" i="3" s="1"/>
  <c r="F319" i="3" a="1"/>
  <c r="F319" i="3" s="1"/>
  <c r="G314" i="3" a="1"/>
  <c r="G314" i="3" s="1"/>
  <c r="D310" i="3" a="1"/>
  <c r="D310" i="3" s="1"/>
  <c r="D306" i="3" a="1"/>
  <c r="D306" i="3" s="1"/>
  <c r="D302" i="3" a="1"/>
  <c r="D302" i="3" s="1"/>
  <c r="H297" i="3" a="1"/>
  <c r="H297" i="3" s="1"/>
  <c r="D294" i="3" a="1"/>
  <c r="D294" i="3" s="1"/>
  <c r="H289" i="3" a="1"/>
  <c r="H289" i="3" s="1"/>
  <c r="H285" i="3" a="1"/>
  <c r="H285" i="3" s="1"/>
  <c r="D282" i="3" a="1"/>
  <c r="D282" i="3" s="1"/>
  <c r="H277" i="3" a="1"/>
  <c r="H277" i="3" s="1"/>
  <c r="H273" i="3" a="1"/>
  <c r="H273" i="3" s="1"/>
  <c r="D270" i="3" a="1"/>
  <c r="D270" i="3" s="1"/>
  <c r="F266" i="3" a="1"/>
  <c r="F266" i="3" s="1"/>
  <c r="D263" i="3" a="1"/>
  <c r="D263" i="3" s="1"/>
  <c r="F259" i="3" a="1"/>
  <c r="F259" i="3" s="1"/>
  <c r="D256" i="3" a="1"/>
  <c r="D256" i="3" s="1"/>
  <c r="G252" i="3" a="1"/>
  <c r="G252" i="3" s="1"/>
  <c r="E249" i="3" a="1"/>
  <c r="E249" i="3" s="1"/>
  <c r="G243" i="3" a="1"/>
  <c r="G243" i="3" s="1"/>
  <c r="E239" i="3" a="1"/>
  <c r="E239" i="3" s="1"/>
  <c r="E237" i="3" a="1"/>
  <c r="E237" i="3" s="1"/>
  <c r="E235" i="3" a="1"/>
  <c r="E235" i="3" s="1"/>
  <c r="E233" i="3" a="1"/>
  <c r="E233" i="3" s="1"/>
  <c r="H230" i="3" a="1"/>
  <c r="H230" i="3" s="1"/>
  <c r="H228" i="3" a="1"/>
  <c r="H228" i="3" s="1"/>
  <c r="F220" i="3" a="1"/>
  <c r="F220" i="3" s="1"/>
  <c r="D218" i="3" a="1"/>
  <c r="D218" i="3" s="1"/>
  <c r="H215" i="3" a="1"/>
  <c r="H215" i="3" s="1"/>
  <c r="G213" i="3" a="1"/>
  <c r="G213" i="3" s="1"/>
  <c r="H209" i="3" a="1"/>
  <c r="H209" i="3" s="1"/>
  <c r="F205" i="3" a="1"/>
  <c r="F205" i="3" s="1"/>
  <c r="E201" i="3" a="1"/>
  <c r="E201" i="3" s="1"/>
  <c r="E199" i="3" a="1"/>
  <c r="E199" i="3" s="1"/>
  <c r="H192" i="3" a="1"/>
  <c r="H192" i="3" s="1"/>
  <c r="H181" i="3" a="1"/>
  <c r="H181" i="3" s="1"/>
  <c r="D177" i="3" a="1"/>
  <c r="D177" i="3" s="1"/>
  <c r="E170" i="3" a="1"/>
  <c r="E170" i="3" s="1"/>
  <c r="E168" i="3" a="1"/>
  <c r="E168" i="3" s="1"/>
  <c r="E161" i="3" a="1"/>
  <c r="E161" i="3" s="1"/>
  <c r="E159" i="3" a="1"/>
  <c r="E159" i="3" s="1"/>
  <c r="H152" i="3" a="1"/>
  <c r="H152" i="3" s="1"/>
  <c r="F149" i="3" a="1"/>
  <c r="F149" i="3" s="1"/>
  <c r="D146" i="3" a="1"/>
  <c r="D146" i="3" s="1"/>
  <c r="E144" i="3" a="1"/>
  <c r="E144" i="3" s="1"/>
  <c r="H138" i="3" a="1"/>
  <c r="H138" i="3" s="1"/>
  <c r="G136" i="3" a="1"/>
  <c r="G136" i="3" s="1"/>
  <c r="D134" i="3" a="1"/>
  <c r="D134" i="3" s="1"/>
  <c r="F131" i="3" a="1"/>
  <c r="F131" i="3" s="1"/>
  <c r="G128" i="3" a="1"/>
  <c r="G128" i="3" s="1"/>
  <c r="H125" i="3" a="1"/>
  <c r="H125" i="3" s="1"/>
  <c r="E123" i="3" a="1"/>
  <c r="E123" i="3" s="1"/>
  <c r="E112" i="3" a="1"/>
  <c r="E112" i="3" s="1"/>
  <c r="E109" i="3" a="1"/>
  <c r="E109" i="3" s="1"/>
  <c r="G106" i="3" a="1"/>
  <c r="G106" i="3" s="1"/>
  <c r="H103" i="3" a="1"/>
  <c r="H103" i="3" s="1"/>
  <c r="E101" i="3" a="1"/>
  <c r="E101" i="3" s="1"/>
  <c r="G98" i="3" a="1"/>
  <c r="G98" i="3" s="1"/>
  <c r="D326" i="3" a="1"/>
  <c r="D326" i="3" s="1"/>
  <c r="D319" i="3" a="1"/>
  <c r="D319" i="3" s="1"/>
  <c r="H313" i="3" a="1"/>
  <c r="H313" i="3" s="1"/>
  <c r="G309" i="3" a="1"/>
  <c r="G309" i="3" s="1"/>
  <c r="H305" i="3" a="1"/>
  <c r="H305" i="3" s="1"/>
  <c r="H301" i="3" a="1"/>
  <c r="H301" i="3" s="1"/>
  <c r="G297" i="3" a="1"/>
  <c r="G297" i="3" s="1"/>
  <c r="H293" i="3" a="1"/>
  <c r="H293" i="3" s="1"/>
  <c r="G289" i="3" a="1"/>
  <c r="G289" i="3" s="1"/>
  <c r="F285" i="3" a="1"/>
  <c r="F285" i="3" s="1"/>
  <c r="H281" i="3" a="1"/>
  <c r="H281" i="3" s="1"/>
  <c r="G277" i="3" a="1"/>
  <c r="G277" i="3" s="1"/>
  <c r="F273" i="3" a="1"/>
  <c r="F273" i="3" s="1"/>
  <c r="H269" i="3" a="1"/>
  <c r="H269" i="3" s="1"/>
  <c r="E266" i="3" a="1"/>
  <c r="E266" i="3" s="1"/>
  <c r="H262" i="3" a="1"/>
  <c r="H262" i="3" s="1"/>
  <c r="H255" i="3" a="1"/>
  <c r="H255" i="3" s="1"/>
  <c r="F252" i="3" a="1"/>
  <c r="F252" i="3" s="1"/>
  <c r="D249" i="3" a="1"/>
  <c r="D249" i="3" s="1"/>
  <c r="D246" i="3" a="1"/>
  <c r="D246" i="3" s="1"/>
  <c r="E241" i="3" a="1"/>
  <c r="E241" i="3" s="1"/>
  <c r="D239" i="3" a="1"/>
  <c r="D239" i="3" s="1"/>
  <c r="D233" i="3" a="1"/>
  <c r="D233" i="3" s="1"/>
  <c r="G228" i="3" a="1"/>
  <c r="G228" i="3" s="1"/>
  <c r="F226" i="3" a="1"/>
  <c r="F226" i="3" s="1"/>
  <c r="F224" i="3" a="1"/>
  <c r="F224" i="3" s="1"/>
  <c r="F222" i="3" a="1"/>
  <c r="F222" i="3" s="1"/>
  <c r="E220" i="3" a="1"/>
  <c r="E220" i="3" s="1"/>
  <c r="G215" i="3" a="1"/>
  <c r="G215" i="3" s="1"/>
  <c r="F213" i="3" a="1"/>
  <c r="F213" i="3" s="1"/>
  <c r="G211" i="3" a="1"/>
  <c r="G211" i="3" s="1"/>
  <c r="G207" i="3" a="1"/>
  <c r="G207" i="3" s="1"/>
  <c r="E203" i="3" a="1"/>
  <c r="E203" i="3" s="1"/>
  <c r="D201" i="3" a="1"/>
  <c r="D201" i="3" s="1"/>
  <c r="D199" i="3" a="1"/>
  <c r="D199" i="3" s="1"/>
  <c r="E197" i="3" a="1"/>
  <c r="E197" i="3" s="1"/>
  <c r="D195" i="3" a="1"/>
  <c r="D195" i="3" s="1"/>
  <c r="F190" i="3" a="1"/>
  <c r="F190" i="3" s="1"/>
  <c r="F188" i="3" a="1"/>
  <c r="F188" i="3" s="1"/>
  <c r="D186" i="3" a="1"/>
  <c r="D186" i="3" s="1"/>
  <c r="G183" i="3" a="1"/>
  <c r="G183" i="3" s="1"/>
  <c r="G181" i="3" a="1"/>
  <c r="G181" i="3" s="1"/>
  <c r="F179" i="3" a="1"/>
  <c r="F179" i="3" s="1"/>
  <c r="H176" i="3" a="1"/>
  <c r="H176" i="3" s="1"/>
  <c r="D175" i="3" a="1"/>
  <c r="D175" i="3" s="1"/>
  <c r="G172" i="3" a="1"/>
  <c r="G172" i="3" s="1"/>
  <c r="D170" i="3" a="1"/>
  <c r="D170" i="3" s="1"/>
  <c r="D168" i="3" a="1"/>
  <c r="D168" i="3" s="1"/>
  <c r="D166" i="3" a="1"/>
  <c r="D166" i="3" s="1"/>
  <c r="G163" i="3" a="1"/>
  <c r="G163" i="3" s="1"/>
  <c r="D161" i="3" a="1"/>
  <c r="D161" i="3" s="1"/>
  <c r="D159" i="3" a="1"/>
  <c r="D159" i="3" s="1"/>
  <c r="D157" i="3" a="1"/>
  <c r="D157" i="3" s="1"/>
  <c r="F154" i="3" a="1"/>
  <c r="F154" i="3" s="1"/>
  <c r="D151" i="3" a="1"/>
  <c r="D151" i="3" s="1"/>
  <c r="G147" i="3" a="1"/>
  <c r="G147" i="3" s="1"/>
  <c r="F142" i="3" a="1"/>
  <c r="F142" i="3" s="1"/>
  <c r="D325" i="3" a="1"/>
  <c r="D325" i="3" s="1"/>
  <c r="H318" i="3" a="1"/>
  <c r="H318" i="3" s="1"/>
  <c r="G313" i="3" a="1"/>
  <c r="G313" i="3" s="1"/>
  <c r="F309" i="3" a="1"/>
  <c r="F309" i="3" s="1"/>
  <c r="G305" i="3" a="1"/>
  <c r="G305" i="3" s="1"/>
  <c r="G301" i="3" a="1"/>
  <c r="G301" i="3" s="1"/>
  <c r="F297" i="3" a="1"/>
  <c r="F297" i="3" s="1"/>
  <c r="G293" i="3" a="1"/>
  <c r="G293" i="3" s="1"/>
  <c r="F289" i="3" a="1"/>
  <c r="F289" i="3" s="1"/>
  <c r="E285" i="3" a="1"/>
  <c r="E285" i="3" s="1"/>
  <c r="G281" i="3" a="1"/>
  <c r="G281" i="3" s="1"/>
  <c r="F277" i="3" a="1"/>
  <c r="F277" i="3" s="1"/>
  <c r="E273" i="3" a="1"/>
  <c r="E273" i="3" s="1"/>
  <c r="G269" i="3" a="1"/>
  <c r="G269" i="3" s="1"/>
  <c r="H265" i="3" a="1"/>
  <c r="H265" i="3" s="1"/>
  <c r="G262" i="3" a="1"/>
  <c r="G262" i="3" s="1"/>
  <c r="D259" i="3" a="1"/>
  <c r="D259" i="3" s="1"/>
  <c r="G255" i="3" a="1"/>
  <c r="G255" i="3" s="1"/>
  <c r="E252" i="3" a="1"/>
  <c r="E252" i="3" s="1"/>
  <c r="H248" i="3" a="1"/>
  <c r="H248" i="3" s="1"/>
  <c r="H245" i="3" a="1"/>
  <c r="H245" i="3" s="1"/>
  <c r="E243" i="3" a="1"/>
  <c r="E243" i="3" s="1"/>
  <c r="D241" i="3" a="1"/>
  <c r="D241" i="3" s="1"/>
  <c r="D237" i="3" a="1"/>
  <c r="D237" i="3" s="1"/>
  <c r="D235" i="3" a="1"/>
  <c r="D235" i="3" s="1"/>
  <c r="H232" i="3" a="1"/>
  <c r="H232" i="3" s="1"/>
  <c r="G230" i="3" a="1"/>
  <c r="G230" i="3" s="1"/>
  <c r="F228" i="3" a="1"/>
  <c r="F228" i="3" s="1"/>
  <c r="E226" i="3" a="1"/>
  <c r="E226" i="3" s="1"/>
  <c r="D220" i="3" a="1"/>
  <c r="D220" i="3" s="1"/>
  <c r="H217" i="3" a="1"/>
  <c r="H217" i="3" s="1"/>
  <c r="F215" i="3" a="1"/>
  <c r="F215" i="3" s="1"/>
  <c r="G209" i="3" a="1"/>
  <c r="G209" i="3" s="1"/>
  <c r="F207" i="3" a="1"/>
  <c r="F207" i="3" s="1"/>
  <c r="E205" i="3" a="1"/>
  <c r="E205" i="3" s="1"/>
  <c r="D203" i="3" a="1"/>
  <c r="D203" i="3" s="1"/>
  <c r="D197" i="3" a="1"/>
  <c r="D197" i="3" s="1"/>
  <c r="G192" i="3" a="1"/>
  <c r="G192" i="3" s="1"/>
  <c r="E190" i="3" a="1"/>
  <c r="E190" i="3" s="1"/>
  <c r="E188" i="3" a="1"/>
  <c r="E188" i="3" s="1"/>
  <c r="F183" i="3" a="1"/>
  <c r="F183" i="3" s="1"/>
  <c r="F181" i="3" a="1"/>
  <c r="F181" i="3" s="1"/>
  <c r="H174" i="3" a="1"/>
  <c r="H174" i="3" s="1"/>
  <c r="H167" i="3" a="1"/>
  <c r="H167" i="3" s="1"/>
  <c r="H165" i="3" a="1"/>
  <c r="H165" i="3" s="1"/>
  <c r="F163" i="3" a="1"/>
  <c r="F163" i="3" s="1"/>
  <c r="H158" i="3" a="1"/>
  <c r="H158" i="3" s="1"/>
  <c r="G152" i="3" a="1"/>
  <c r="G152" i="3" s="1"/>
  <c r="E149" i="3" a="1"/>
  <c r="E149" i="3" s="1"/>
  <c r="H145" i="3" a="1"/>
  <c r="H145" i="3" s="1"/>
  <c r="D144" i="3" a="1"/>
  <c r="D144" i="3" s="1"/>
  <c r="F140" i="3" a="1"/>
  <c r="F140" i="3" s="1"/>
  <c r="F138" i="3" a="1"/>
  <c r="F138" i="3" s="1"/>
  <c r="E136" i="3" a="1"/>
  <c r="E136" i="3" s="1"/>
  <c r="H133" i="3" a="1"/>
  <c r="H133" i="3" s="1"/>
  <c r="D131" i="3" a="1"/>
  <c r="D131" i="3" s="1"/>
  <c r="E128" i="3" a="1"/>
  <c r="E128" i="3" s="1"/>
  <c r="F120" i="3" a="1"/>
  <c r="F120" i="3" s="1"/>
  <c r="G117" i="3" a="1"/>
  <c r="G117" i="3" s="1"/>
  <c r="G114" i="3" a="1"/>
  <c r="G114" i="3" s="1"/>
  <c r="H111" i="3" a="1"/>
  <c r="H111" i="3" s="1"/>
  <c r="H108" i="3" a="1"/>
  <c r="H108" i="3" s="1"/>
  <c r="G103" i="3" a="1"/>
  <c r="G103" i="3" s="1"/>
  <c r="H100" i="3" a="1"/>
  <c r="H100" i="3" s="1"/>
  <c r="E98" i="3" a="1"/>
  <c r="E98" i="3" s="1"/>
  <c r="G95" i="3" a="1"/>
  <c r="G95" i="3" s="1"/>
  <c r="H92" i="3" a="1"/>
  <c r="H92" i="3" s="1"/>
  <c r="H89" i="3" a="1"/>
  <c r="H89" i="3" s="1"/>
  <c r="E84" i="3" a="1"/>
  <c r="E84" i="3" s="1"/>
  <c r="F81" i="3" a="1"/>
  <c r="F81" i="3" s="1"/>
  <c r="H78" i="3" a="1"/>
  <c r="H78" i="3" s="1"/>
  <c r="D76" i="3" a="1"/>
  <c r="D76" i="3" s="1"/>
  <c r="H70" i="3" a="1"/>
  <c r="H70" i="3" s="1"/>
  <c r="D68" i="3" a="1"/>
  <c r="D68" i="3" s="1"/>
  <c r="F130" i="3" a="1"/>
  <c r="F130" i="3" s="1"/>
  <c r="D123" i="3" a="1"/>
  <c r="D123" i="3" s="1"/>
  <c r="E117" i="3" a="1"/>
  <c r="E117" i="3" s="1"/>
  <c r="F106" i="3" a="1"/>
  <c r="F106" i="3" s="1"/>
  <c r="D102" i="3" a="1"/>
  <c r="D102" i="3" s="1"/>
  <c r="F97" i="3" a="1"/>
  <c r="F97" i="3" s="1"/>
  <c r="H93" i="3" a="1"/>
  <c r="H93" i="3" s="1"/>
  <c r="G89" i="3" a="1"/>
  <c r="G89" i="3" s="1"/>
  <c r="D86" i="3" a="1"/>
  <c r="D86" i="3" s="1"/>
  <c r="G82" i="3" a="1"/>
  <c r="G82" i="3" s="1"/>
  <c r="G78" i="3" a="1"/>
  <c r="G78" i="3" s="1"/>
  <c r="D75" i="3" a="1"/>
  <c r="D75" i="3" s="1"/>
  <c r="F68" i="3" a="1"/>
  <c r="F68" i="3" s="1"/>
  <c r="D65" i="3" a="1"/>
  <c r="D65" i="3" s="1"/>
  <c r="E59" i="3" a="1"/>
  <c r="E59" i="3" s="1"/>
  <c r="G56" i="3" a="1"/>
  <c r="G56" i="3" s="1"/>
  <c r="D51" i="3" a="1"/>
  <c r="D51" i="3" s="1"/>
  <c r="F48" i="3" a="1"/>
  <c r="F48" i="3" s="1"/>
  <c r="H45" i="3" a="1"/>
  <c r="H45" i="3" s="1"/>
  <c r="D43" i="3" a="1"/>
  <c r="D43" i="3" s="1"/>
  <c r="F40" i="3" a="1"/>
  <c r="F40" i="3" s="1"/>
  <c r="H37" i="3" a="1"/>
  <c r="H37" i="3" s="1"/>
  <c r="E32" i="3" a="1"/>
  <c r="E32" i="3" s="1"/>
  <c r="G29" i="3" a="1"/>
  <c r="G29" i="3" s="1"/>
  <c r="D27" i="3" a="1"/>
  <c r="D27" i="3" s="1"/>
  <c r="E20" i="3" a="1"/>
  <c r="E20" i="3" s="1"/>
  <c r="H17" i="3" a="1"/>
  <c r="H17" i="3" s="1"/>
  <c r="G140" i="3" a="1"/>
  <c r="G140" i="3" s="1"/>
  <c r="H129" i="3" a="1"/>
  <c r="H129" i="3" s="1"/>
  <c r="H122" i="3" a="1"/>
  <c r="H122" i="3" s="1"/>
  <c r="H116" i="3" a="1"/>
  <c r="H116" i="3" s="1"/>
  <c r="E111" i="3" a="1"/>
  <c r="E111" i="3" s="1"/>
  <c r="E106" i="3" a="1"/>
  <c r="E106" i="3" s="1"/>
  <c r="H101" i="3" a="1"/>
  <c r="H101" i="3" s="1"/>
  <c r="F93" i="3" a="1"/>
  <c r="F93" i="3" s="1"/>
  <c r="F89" i="3" a="1"/>
  <c r="F89" i="3" s="1"/>
  <c r="D82" i="3" a="1"/>
  <c r="D82" i="3" s="1"/>
  <c r="F78" i="3" a="1"/>
  <c r="F78" i="3" s="1"/>
  <c r="H74" i="3" a="1"/>
  <c r="H74" i="3" s="1"/>
  <c r="G71" i="3" a="1"/>
  <c r="G71" i="3" s="1"/>
  <c r="E68" i="3" a="1"/>
  <c r="E68" i="3" s="1"/>
  <c r="H64" i="3" a="1"/>
  <c r="H64" i="3" s="1"/>
  <c r="H61" i="3" a="1"/>
  <c r="H61" i="3" s="1"/>
  <c r="D59" i="3" a="1"/>
  <c r="D59" i="3" s="1"/>
  <c r="F56" i="3" a="1"/>
  <c r="F56" i="3" s="1"/>
  <c r="H53" i="3" a="1"/>
  <c r="H53" i="3" s="1"/>
  <c r="E48" i="3" a="1"/>
  <c r="E48" i="3" s="1"/>
  <c r="G45" i="3" a="1"/>
  <c r="G45" i="3" s="1"/>
  <c r="H42" i="3" a="1"/>
  <c r="H42" i="3" s="1"/>
  <c r="E40" i="3" a="1"/>
  <c r="E40" i="3" s="1"/>
  <c r="G37" i="3" a="1"/>
  <c r="G37" i="3" s="1"/>
  <c r="H34" i="3" a="1"/>
  <c r="H34" i="3" s="1"/>
  <c r="D32" i="3" a="1"/>
  <c r="D32" i="3" s="1"/>
  <c r="F29" i="3" a="1"/>
  <c r="F29" i="3" s="1"/>
  <c r="G24" i="3" a="1"/>
  <c r="G24" i="3" s="1"/>
  <c r="F22" i="3" a="1"/>
  <c r="F22" i="3" s="1"/>
  <c r="D20" i="3" a="1"/>
  <c r="D20" i="3" s="1"/>
  <c r="G17" i="3" a="1"/>
  <c r="G17" i="3" s="1"/>
  <c r="D15" i="3" a="1"/>
  <c r="D15" i="3" s="1"/>
  <c r="F129" i="3" a="1"/>
  <c r="F129" i="3" s="1"/>
  <c r="G122" i="3" a="1"/>
  <c r="G122" i="3" s="1"/>
  <c r="F116" i="3" a="1"/>
  <c r="F116" i="3" s="1"/>
  <c r="H110" i="3" a="1"/>
  <c r="H110" i="3" s="1"/>
  <c r="D106" i="3" a="1"/>
  <c r="D106" i="3" s="1"/>
  <c r="F101" i="3" a="1"/>
  <c r="F101" i="3" s="1"/>
  <c r="E97" i="3" a="1"/>
  <c r="E97" i="3" s="1"/>
  <c r="E93" i="3" a="1"/>
  <c r="E93" i="3" s="1"/>
  <c r="E89" i="3" a="1"/>
  <c r="E89" i="3" s="1"/>
  <c r="H85" i="3" a="1"/>
  <c r="H85" i="3" s="1"/>
  <c r="H81" i="3" a="1"/>
  <c r="H81" i="3" s="1"/>
  <c r="G74" i="3" a="1"/>
  <c r="G74" i="3" s="1"/>
  <c r="E71" i="3" a="1"/>
  <c r="E71" i="3" s="1"/>
  <c r="F64" i="3" a="1"/>
  <c r="F64" i="3" s="1"/>
  <c r="G61" i="3" a="1"/>
  <c r="G61" i="3" s="1"/>
  <c r="H58" i="3" a="1"/>
  <c r="H58" i="3" s="1"/>
  <c r="E56" i="3" a="1"/>
  <c r="E56" i="3" s="1"/>
  <c r="G53" i="3" a="1"/>
  <c r="G53" i="3" s="1"/>
  <c r="H50" i="3" a="1"/>
  <c r="H50" i="3" s="1"/>
  <c r="D48" i="3" a="1"/>
  <c r="D48" i="3" s="1"/>
  <c r="F45" i="3" a="1"/>
  <c r="F45" i="3" s="1"/>
  <c r="D40" i="3" a="1"/>
  <c r="D40" i="3" s="1"/>
  <c r="F37" i="3" a="1"/>
  <c r="F37" i="3" s="1"/>
  <c r="H31" i="3" a="1"/>
  <c r="H31" i="3" s="1"/>
  <c r="E29" i="3" a="1"/>
  <c r="E29" i="3" s="1"/>
  <c r="H26" i="3" a="1"/>
  <c r="H26" i="3" s="1"/>
  <c r="F24" i="3" a="1"/>
  <c r="F24" i="3" s="1"/>
  <c r="E22" i="3" a="1"/>
  <c r="E22" i="3" s="1"/>
  <c r="F17" i="3" a="1"/>
  <c r="F17" i="3" s="1"/>
  <c r="H14" i="3" a="1"/>
  <c r="H14" i="3" s="1"/>
  <c r="G139" i="3" a="1"/>
  <c r="G139" i="3" s="1"/>
  <c r="F128" i="3" a="1"/>
  <c r="F128" i="3" s="1"/>
  <c r="E116" i="3" a="1"/>
  <c r="E116" i="3" s="1"/>
  <c r="G110" i="3" a="1"/>
  <c r="G110" i="3" s="1"/>
  <c r="G105" i="3" a="1"/>
  <c r="G105" i="3" s="1"/>
  <c r="D101" i="3" a="1"/>
  <c r="D101" i="3" s="1"/>
  <c r="D97" i="3" a="1"/>
  <c r="D97" i="3" s="1"/>
  <c r="D93" i="3" a="1"/>
  <c r="D93" i="3" s="1"/>
  <c r="D89" i="3" a="1"/>
  <c r="D89" i="3" s="1"/>
  <c r="G85" i="3" a="1"/>
  <c r="G85" i="3" s="1"/>
  <c r="G81" i="3" a="1"/>
  <c r="G81" i="3" s="1"/>
  <c r="D78" i="3" a="1"/>
  <c r="D78" i="3" s="1"/>
  <c r="F74" i="3" a="1"/>
  <c r="F74" i="3" s="1"/>
  <c r="H67" i="3" a="1"/>
  <c r="H67" i="3" s="1"/>
  <c r="E64" i="3" a="1"/>
  <c r="E64" i="3" s="1"/>
  <c r="D56" i="3" a="1"/>
  <c r="D56" i="3" s="1"/>
  <c r="F53" i="3" a="1"/>
  <c r="F53" i="3" s="1"/>
  <c r="H47" i="3" a="1"/>
  <c r="H47" i="3" s="1"/>
  <c r="E45" i="3" a="1"/>
  <c r="E45" i="3" s="1"/>
  <c r="G42" i="3" a="1"/>
  <c r="G42" i="3" s="1"/>
  <c r="H39" i="3" a="1"/>
  <c r="H39" i="3" s="1"/>
  <c r="E37" i="3" a="1"/>
  <c r="E37" i="3" s="1"/>
  <c r="G34" i="3" a="1"/>
  <c r="G34" i="3" s="1"/>
  <c r="D29" i="3" a="1"/>
  <c r="D29" i="3" s="1"/>
  <c r="D22" i="3" a="1"/>
  <c r="D22" i="3" s="1"/>
  <c r="H19" i="3" a="1"/>
  <c r="H19" i="3" s="1"/>
  <c r="E17" i="3" a="1"/>
  <c r="E17" i="3" s="1"/>
  <c r="G14" i="3" a="1"/>
  <c r="G14" i="3" s="1"/>
  <c r="G138" i="3" a="1"/>
  <c r="G138" i="3" s="1"/>
  <c r="D128" i="3" a="1"/>
  <c r="D128" i="3" s="1"/>
  <c r="D122" i="3" a="1"/>
  <c r="D122" i="3" s="1"/>
  <c r="H115" i="3" a="1"/>
  <c r="H115" i="3" s="1"/>
  <c r="E110" i="3" a="1"/>
  <c r="E110" i="3" s="1"/>
  <c r="E105" i="3" a="1"/>
  <c r="E105" i="3" s="1"/>
  <c r="G100" i="3" a="1"/>
  <c r="G100" i="3" s="1"/>
  <c r="G92" i="3" a="1"/>
  <c r="G92" i="3" s="1"/>
  <c r="H88" i="3" a="1"/>
  <c r="H88" i="3" s="1"/>
  <c r="F85" i="3" a="1"/>
  <c r="F85" i="3" s="1"/>
  <c r="E81" i="3" a="1"/>
  <c r="E81" i="3" s="1"/>
  <c r="H77" i="3" a="1"/>
  <c r="H77" i="3" s="1"/>
  <c r="D71" i="3" a="1"/>
  <c r="D71" i="3" s="1"/>
  <c r="F67" i="3" a="1"/>
  <c r="F67" i="3" s="1"/>
  <c r="D64" i="3" a="1"/>
  <c r="D64" i="3" s="1"/>
  <c r="F61" i="3" a="1"/>
  <c r="F61" i="3" s="1"/>
  <c r="G58" i="3" a="1"/>
  <c r="G58" i="3" s="1"/>
  <c r="H55" i="3" a="1"/>
  <c r="H55" i="3" s="1"/>
  <c r="E53" i="3" a="1"/>
  <c r="E53" i="3" s="1"/>
  <c r="G50" i="3" a="1"/>
  <c r="G50" i="3" s="1"/>
  <c r="D45" i="3" a="1"/>
  <c r="D45" i="3" s="1"/>
  <c r="F42" i="3" a="1"/>
  <c r="F42" i="3" s="1"/>
  <c r="G39" i="3" a="1"/>
  <c r="G39" i="3" s="1"/>
  <c r="D37" i="3" a="1"/>
  <c r="D37" i="3" s="1"/>
  <c r="F34" i="3" a="1"/>
  <c r="F34" i="3" s="1"/>
  <c r="G31" i="3" a="1"/>
  <c r="G31" i="3" s="1"/>
  <c r="G26" i="3" a="1"/>
  <c r="G26" i="3" s="1"/>
  <c r="E24" i="3" a="1"/>
  <c r="E24" i="3" s="1"/>
  <c r="G19" i="3" a="1"/>
  <c r="G19" i="3" s="1"/>
  <c r="G127" i="3" a="1"/>
  <c r="G127" i="3" s="1"/>
  <c r="H121" i="3" a="1"/>
  <c r="H121" i="3" s="1"/>
  <c r="H114" i="3" a="1"/>
  <c r="H114" i="3" s="1"/>
  <c r="D110" i="3" a="1"/>
  <c r="D110" i="3" s="1"/>
  <c r="F100" i="3" a="1"/>
  <c r="F100" i="3" s="1"/>
  <c r="G96" i="3" a="1"/>
  <c r="G96" i="3" s="1"/>
  <c r="F92" i="3" a="1"/>
  <c r="F92" i="3" s="1"/>
  <c r="G88" i="3" a="1"/>
  <c r="G88" i="3" s="1"/>
  <c r="H84" i="3" a="1"/>
  <c r="H84" i="3" s="1"/>
  <c r="G77" i="3" a="1"/>
  <c r="G77" i="3" s="1"/>
  <c r="H73" i="3" a="1"/>
  <c r="H73" i="3" s="1"/>
  <c r="G70" i="3" a="1"/>
  <c r="G70" i="3" s="1"/>
  <c r="E67" i="3" a="1"/>
  <c r="E67" i="3" s="1"/>
  <c r="H63" i="3" a="1"/>
  <c r="H63" i="3" s="1"/>
  <c r="E61" i="3" a="1"/>
  <c r="E61" i="3" s="1"/>
  <c r="F58" i="3" a="1"/>
  <c r="F58" i="3" s="1"/>
  <c r="G55" i="3" a="1"/>
  <c r="G55" i="3" s="1"/>
  <c r="D53" i="3" a="1"/>
  <c r="D53" i="3" s="1"/>
  <c r="F50" i="3" a="1"/>
  <c r="F50" i="3" s="1"/>
  <c r="G47" i="3" a="1"/>
  <c r="G47" i="3" s="1"/>
  <c r="H44" i="3" a="1"/>
  <c r="H44" i="3" s="1"/>
  <c r="E42" i="3" a="1"/>
  <c r="E42" i="3" s="1"/>
  <c r="H36" i="3" a="1"/>
  <c r="H36" i="3" s="1"/>
  <c r="E34" i="3" a="1"/>
  <c r="E34" i="3" s="1"/>
  <c r="H28" i="3" a="1"/>
  <c r="H28" i="3" s="1"/>
  <c r="F26" i="3" a="1"/>
  <c r="F26" i="3" s="1"/>
  <c r="D24" i="3" a="1"/>
  <c r="D24" i="3" s="1"/>
  <c r="H21" i="3" a="1"/>
  <c r="H21" i="3" s="1"/>
  <c r="D17" i="3" a="1"/>
  <c r="D17" i="3" s="1"/>
  <c r="F14" i="3" a="1"/>
  <c r="F14" i="3" s="1"/>
  <c r="G137" i="3" a="1"/>
  <c r="G137" i="3" s="1"/>
  <c r="E127" i="3" a="1"/>
  <c r="E127" i="3" s="1"/>
  <c r="F121" i="3" a="1"/>
  <c r="F121" i="3" s="1"/>
  <c r="F114" i="3" a="1"/>
  <c r="F114" i="3" s="1"/>
  <c r="F109" i="3" a="1"/>
  <c r="F109" i="3" s="1"/>
  <c r="H104" i="3" a="1"/>
  <c r="H104" i="3" s="1"/>
  <c r="D100" i="3" a="1"/>
  <c r="D100" i="3" s="1"/>
  <c r="D96" i="3" a="1"/>
  <c r="D96" i="3" s="1"/>
  <c r="E92" i="3" a="1"/>
  <c r="E92" i="3" s="1"/>
  <c r="F88" i="3" a="1"/>
  <c r="F88" i="3" s="1"/>
  <c r="G84" i="3" a="1"/>
  <c r="G84" i="3" s="1"/>
  <c r="H80" i="3" a="1"/>
  <c r="H80" i="3" s="1"/>
  <c r="F77" i="3" a="1"/>
  <c r="F77" i="3" s="1"/>
  <c r="G73" i="3" a="1"/>
  <c r="G73" i="3" s="1"/>
  <c r="F70" i="3" a="1"/>
  <c r="F70" i="3" s="1"/>
  <c r="D67" i="3" a="1"/>
  <c r="D67" i="3" s="1"/>
  <c r="D61" i="3" a="1"/>
  <c r="D61" i="3" s="1"/>
  <c r="E58" i="3" a="1"/>
  <c r="E58" i="3" s="1"/>
  <c r="H52" i="3" a="1"/>
  <c r="H52" i="3" s="1"/>
  <c r="E50" i="3" a="1"/>
  <c r="E50" i="3" s="1"/>
  <c r="G44" i="3" a="1"/>
  <c r="G44" i="3" s="1"/>
  <c r="D42" i="3" a="1"/>
  <c r="D42" i="3" s="1"/>
  <c r="F39" i="3" a="1"/>
  <c r="F39" i="3" s="1"/>
  <c r="G36" i="3" a="1"/>
  <c r="G36" i="3" s="1"/>
  <c r="D34" i="3" a="1"/>
  <c r="D34" i="3" s="1"/>
  <c r="F31" i="3" a="1"/>
  <c r="F31" i="3" s="1"/>
  <c r="G28" i="3" a="1"/>
  <c r="G28" i="3" s="1"/>
  <c r="H23" i="3" a="1"/>
  <c r="H23" i="3" s="1"/>
  <c r="G21" i="3" a="1"/>
  <c r="G21" i="3" s="1"/>
  <c r="F19" i="3" a="1"/>
  <c r="F19" i="3" s="1"/>
  <c r="H16" i="3" a="1"/>
  <c r="H16" i="3" s="1"/>
  <c r="E14" i="3" a="1"/>
  <c r="E14" i="3" s="1"/>
  <c r="F136" i="3" a="1"/>
  <c r="F136" i="3" s="1"/>
  <c r="G120" i="3" a="1"/>
  <c r="G120" i="3" s="1"/>
  <c r="E114" i="3" a="1"/>
  <c r="E114" i="3" s="1"/>
  <c r="D109" i="3" a="1"/>
  <c r="D109" i="3" s="1"/>
  <c r="G104" i="3" a="1"/>
  <c r="G104" i="3" s="1"/>
  <c r="H95" i="3" a="1"/>
  <c r="H95" i="3" s="1"/>
  <c r="D92" i="3" a="1"/>
  <c r="D92" i="3" s="1"/>
  <c r="E88" i="3" a="1"/>
  <c r="E88" i="3" s="1"/>
  <c r="F84" i="3" a="1"/>
  <c r="F84" i="3" s="1"/>
  <c r="E77" i="3" a="1"/>
  <c r="E77" i="3" s="1"/>
  <c r="F73" i="3" a="1"/>
  <c r="F73" i="3" s="1"/>
  <c r="H66" i="3" a="1"/>
  <c r="H66" i="3" s="1"/>
  <c r="G63" i="3" a="1"/>
  <c r="G63" i="3" s="1"/>
  <c r="H60" i="3" a="1"/>
  <c r="H60" i="3" s="1"/>
  <c r="D58" i="3" a="1"/>
  <c r="D58" i="3" s="1"/>
  <c r="F55" i="3" a="1"/>
  <c r="F55" i="3" s="1"/>
  <c r="G52" i="3" a="1"/>
  <c r="G52" i="3" s="1"/>
  <c r="D50" i="3" a="1"/>
  <c r="D50" i="3" s="1"/>
  <c r="F47" i="3" a="1"/>
  <c r="F47" i="3" s="1"/>
  <c r="H41" i="3" a="1"/>
  <c r="H41" i="3" s="1"/>
  <c r="E39" i="3" a="1"/>
  <c r="E39" i="3" s="1"/>
  <c r="F36" i="3" a="1"/>
  <c r="F36" i="3" s="1"/>
  <c r="H33" i="3" a="1"/>
  <c r="H33" i="3" s="1"/>
  <c r="E31" i="3" a="1"/>
  <c r="E31" i="3" s="1"/>
  <c r="F28" i="3" a="1"/>
  <c r="F28" i="3" s="1"/>
  <c r="E26" i="3" a="1"/>
  <c r="E26" i="3" s="1"/>
  <c r="E19" i="3" a="1"/>
  <c r="E19" i="3" s="1"/>
  <c r="G16" i="3" a="1"/>
  <c r="G16" i="3" s="1"/>
  <c r="H126" i="3" a="1"/>
  <c r="H126" i="3" s="1"/>
  <c r="E120" i="3" a="1"/>
  <c r="E120" i="3" s="1"/>
  <c r="H113" i="3" a="1"/>
  <c r="H113" i="3" s="1"/>
  <c r="G108" i="3" a="1"/>
  <c r="G108" i="3" s="1"/>
  <c r="D104" i="3" a="1"/>
  <c r="D104" i="3" s="1"/>
  <c r="H99" i="3" a="1"/>
  <c r="H99" i="3" s="1"/>
  <c r="H91" i="3" a="1"/>
  <c r="H91" i="3" s="1"/>
  <c r="D88" i="3" a="1"/>
  <c r="D88" i="3" s="1"/>
  <c r="D84" i="3" a="1"/>
  <c r="D84" i="3" s="1"/>
  <c r="G80" i="3" a="1"/>
  <c r="G80" i="3" s="1"/>
  <c r="D77" i="3" a="1"/>
  <c r="D77" i="3" s="1"/>
  <c r="E73" i="3" a="1"/>
  <c r="E73" i="3" s="1"/>
  <c r="D70" i="3" a="1"/>
  <c r="D70" i="3" s="1"/>
  <c r="F63" i="3" a="1"/>
  <c r="F63" i="3" s="1"/>
  <c r="G60" i="3" a="1"/>
  <c r="G60" i="3" s="1"/>
  <c r="H57" i="3" a="1"/>
  <c r="H57" i="3" s="1"/>
  <c r="E55" i="3" a="1"/>
  <c r="E55" i="3" s="1"/>
  <c r="F52" i="3" a="1"/>
  <c r="F52" i="3" s="1"/>
  <c r="H49" i="3" a="1"/>
  <c r="H49" i="3" s="1"/>
  <c r="E47" i="3" a="1"/>
  <c r="E47" i="3" s="1"/>
  <c r="F44" i="3" a="1"/>
  <c r="F44" i="3" s="1"/>
  <c r="G41" i="3" a="1"/>
  <c r="G41" i="3" s="1"/>
  <c r="D39" i="3" a="1"/>
  <c r="D39" i="3" s="1"/>
  <c r="G33" i="3" a="1"/>
  <c r="G33" i="3" s="1"/>
  <c r="D31" i="3" a="1"/>
  <c r="D31" i="3" s="1"/>
  <c r="D26" i="3" a="1"/>
  <c r="D26" i="3" s="1"/>
  <c r="G23" i="3" a="1"/>
  <c r="G23" i="3" s="1"/>
  <c r="F21" i="3" a="1"/>
  <c r="F21" i="3" s="1"/>
  <c r="D19" i="3" a="1"/>
  <c r="D19" i="3" s="1"/>
  <c r="F16" i="3" a="1"/>
  <c r="F16" i="3" s="1"/>
  <c r="D14" i="3" a="1"/>
  <c r="D14" i="3" s="1"/>
  <c r="G125" i="3" a="1"/>
  <c r="G125" i="3" s="1"/>
  <c r="D120" i="3" a="1"/>
  <c r="D120" i="3" s="1"/>
  <c r="F113" i="3" a="1"/>
  <c r="F113" i="3" s="1"/>
  <c r="G99" i="3" a="1"/>
  <c r="G99" i="3" s="1"/>
  <c r="F95" i="3" a="1"/>
  <c r="F95" i="3" s="1"/>
  <c r="G91" i="3" a="1"/>
  <c r="G91" i="3" s="1"/>
  <c r="H83" i="3" a="1"/>
  <c r="H83" i="3" s="1"/>
  <c r="F80" i="3" a="1"/>
  <c r="F80" i="3" s="1"/>
  <c r="H69" i="3" a="1"/>
  <c r="H69" i="3" s="1"/>
  <c r="G66" i="3" a="1"/>
  <c r="G66" i="3" s="1"/>
  <c r="E63" i="3" a="1"/>
  <c r="E63" i="3" s="1"/>
  <c r="F60" i="3" a="1"/>
  <c r="F60" i="3" s="1"/>
  <c r="G57" i="3" a="1"/>
  <c r="G57" i="3" s="1"/>
  <c r="D55" i="3" a="1"/>
  <c r="D55" i="3" s="1"/>
  <c r="G49" i="3" a="1"/>
  <c r="G49" i="3" s="1"/>
  <c r="D47" i="3" a="1"/>
  <c r="D47" i="3" s="1"/>
  <c r="F41" i="3" a="1"/>
  <c r="F41" i="3" s="1"/>
  <c r="H38" i="3" a="1"/>
  <c r="H38" i="3" s="1"/>
  <c r="E36" i="3" a="1"/>
  <c r="E36" i="3" s="1"/>
  <c r="F33" i="3" a="1"/>
  <c r="F33" i="3" s="1"/>
  <c r="H30" i="3" a="1"/>
  <c r="H30" i="3" s="1"/>
  <c r="E28" i="3" a="1"/>
  <c r="E28" i="3" s="1"/>
  <c r="H25" i="3" a="1"/>
  <c r="H25" i="3" s="1"/>
  <c r="E21" i="3" a="1"/>
  <c r="E21" i="3" s="1"/>
  <c r="E16" i="3" a="1"/>
  <c r="E16" i="3" s="1"/>
  <c r="F125" i="3" a="1"/>
  <c r="F125" i="3" s="1"/>
  <c r="G119" i="3" a="1"/>
  <c r="G119" i="3" s="1"/>
  <c r="E113" i="3" a="1"/>
  <c r="E113" i="3" s="1"/>
  <c r="F103" i="3" a="1"/>
  <c r="F103" i="3" s="1"/>
  <c r="E99" i="3" a="1"/>
  <c r="E99" i="3" s="1"/>
  <c r="E95" i="3" a="1"/>
  <c r="E95" i="3" s="1"/>
  <c r="F91" i="3" a="1"/>
  <c r="F91" i="3" s="1"/>
  <c r="F87" i="3" a="1"/>
  <c r="F87" i="3" s="1"/>
  <c r="F83" i="3" a="1"/>
  <c r="F83" i="3" s="1"/>
  <c r="E80" i="3" a="1"/>
  <c r="E80" i="3" s="1"/>
  <c r="F76" i="3" a="1"/>
  <c r="F76" i="3" s="1"/>
  <c r="H72" i="3" a="1"/>
  <c r="H72" i="3" s="1"/>
  <c r="G69" i="3" a="1"/>
  <c r="G69" i="3" s="1"/>
  <c r="F66" i="3" a="1"/>
  <c r="F66" i="3" s="1"/>
  <c r="D63" i="3" a="1"/>
  <c r="D63" i="3" s="1"/>
  <c r="F57" i="3" a="1"/>
  <c r="F57" i="3" s="1"/>
  <c r="H54" i="3" a="1"/>
  <c r="H54" i="3" s="1"/>
  <c r="E52" i="3" a="1"/>
  <c r="E52" i="3" s="1"/>
  <c r="F49" i="3" a="1"/>
  <c r="F49" i="3" s="1"/>
  <c r="H46" i="3" a="1"/>
  <c r="H46" i="3" s="1"/>
  <c r="E44" i="3" a="1"/>
  <c r="E44" i="3" s="1"/>
  <c r="G38" i="3" a="1"/>
  <c r="G38" i="3" s="1"/>
  <c r="D36" i="3" a="1"/>
  <c r="D36" i="3" s="1"/>
  <c r="E33" i="3" a="1"/>
  <c r="E33" i="3" s="1"/>
  <c r="G30" i="3" a="1"/>
  <c r="G30" i="3" s="1"/>
  <c r="D28" i="3" a="1"/>
  <c r="D28" i="3" s="1"/>
  <c r="F23" i="3" a="1"/>
  <c r="F23" i="3" s="1"/>
  <c r="D21" i="3" a="1"/>
  <c r="D21" i="3" s="1"/>
  <c r="H18" i="3" a="1"/>
  <c r="H18" i="3" s="1"/>
  <c r="H13" i="3" a="1"/>
  <c r="H13" i="3" s="1"/>
  <c r="G133" i="3" a="1"/>
  <c r="G133" i="3" s="1"/>
  <c r="E125" i="3" a="1"/>
  <c r="E125" i="3" s="1"/>
  <c r="E119" i="3" a="1"/>
  <c r="E119" i="3" s="1"/>
  <c r="D113" i="3" a="1"/>
  <c r="D113" i="3" s="1"/>
  <c r="D108" i="3" a="1"/>
  <c r="D108" i="3" s="1"/>
  <c r="E103" i="3" a="1"/>
  <c r="E103" i="3" s="1"/>
  <c r="D99" i="3" a="1"/>
  <c r="D99" i="3" s="1"/>
  <c r="D95" i="3" a="1"/>
  <c r="D95" i="3" s="1"/>
  <c r="E91" i="3" a="1"/>
  <c r="E91" i="3" s="1"/>
  <c r="E87" i="3" a="1"/>
  <c r="E87" i="3" s="1"/>
  <c r="E83" i="3" a="1"/>
  <c r="E83" i="3" s="1"/>
  <c r="D80" i="3" a="1"/>
  <c r="D80" i="3" s="1"/>
  <c r="E76" i="3" a="1"/>
  <c r="E76" i="3" s="1"/>
  <c r="G72" i="3" a="1"/>
  <c r="G72" i="3" s="1"/>
  <c r="E66" i="3" a="1"/>
  <c r="E66" i="3" s="1"/>
  <c r="H62" i="3" a="1"/>
  <c r="H62" i="3" s="1"/>
  <c r="E60" i="3" a="1"/>
  <c r="E60" i="3" s="1"/>
  <c r="G54" i="3" a="1"/>
  <c r="G54" i="3" s="1"/>
  <c r="D52" i="3" a="1"/>
  <c r="D52" i="3" s="1"/>
  <c r="E49" i="3" a="1"/>
  <c r="E49" i="3" s="1"/>
  <c r="G46" i="3" a="1"/>
  <c r="G46" i="3" s="1"/>
  <c r="D44" i="3" a="1"/>
  <c r="D44" i="3" s="1"/>
  <c r="E41" i="3" a="1"/>
  <c r="E41" i="3" s="1"/>
  <c r="F38" i="3" a="1"/>
  <c r="F38" i="3" s="1"/>
  <c r="H35" i="3" a="1"/>
  <c r="H35" i="3" s="1"/>
  <c r="F30" i="3" a="1"/>
  <c r="F30" i="3" s="1"/>
  <c r="G25" i="3" a="1"/>
  <c r="G25" i="3" s="1"/>
  <c r="E23" i="3" a="1"/>
  <c r="E23" i="3" s="1"/>
  <c r="G18" i="3" a="1"/>
  <c r="G18" i="3" s="1"/>
  <c r="D16" i="3" a="1"/>
  <c r="D16" i="3" s="1"/>
  <c r="G13" i="3" a="1"/>
  <c r="G13" i="3" s="1"/>
  <c r="F132" i="3" a="1"/>
  <c r="F132" i="3" s="1"/>
  <c r="H124" i="3" a="1"/>
  <c r="H124" i="3" s="1"/>
  <c r="H112" i="3" a="1"/>
  <c r="H112" i="3" s="1"/>
  <c r="H107" i="3" a="1"/>
  <c r="H107" i="3" s="1"/>
  <c r="H102" i="3" a="1"/>
  <c r="H102" i="3" s="1"/>
  <c r="H94" i="3" a="1"/>
  <c r="H94" i="3" s="1"/>
  <c r="D91" i="3" a="1"/>
  <c r="D91" i="3" s="1"/>
  <c r="D87" i="3" a="1"/>
  <c r="D87" i="3" s="1"/>
  <c r="D83" i="3" a="1"/>
  <c r="D83" i="3" s="1"/>
  <c r="H79" i="3" a="1"/>
  <c r="H79" i="3" s="1"/>
  <c r="F72" i="3" a="1"/>
  <c r="F72" i="3" s="1"/>
  <c r="F69" i="3" a="1"/>
  <c r="F69" i="3" s="1"/>
  <c r="H65" i="3" a="1"/>
  <c r="H65" i="3" s="1"/>
  <c r="G62" i="3" a="1"/>
  <c r="G62" i="3" s="1"/>
  <c r="D60" i="3" a="1"/>
  <c r="D60" i="3" s="1"/>
  <c r="E57" i="3" a="1"/>
  <c r="E57" i="3" s="1"/>
  <c r="F54" i="3" a="1"/>
  <c r="F54" i="3" s="1"/>
  <c r="H51" i="3" a="1"/>
  <c r="H51" i="3" s="1"/>
  <c r="F46" i="3" a="1"/>
  <c r="F46" i="3" s="1"/>
  <c r="H43" i="3" a="1"/>
  <c r="H43" i="3" s="1"/>
  <c r="E38" i="3" a="1"/>
  <c r="E38" i="3" s="1"/>
  <c r="G35" i="3" a="1"/>
  <c r="G35" i="3" s="1"/>
  <c r="D33" i="3" a="1"/>
  <c r="D33" i="3" s="1"/>
  <c r="E30" i="3" a="1"/>
  <c r="E30" i="3" s="1"/>
  <c r="H27" i="3" a="1"/>
  <c r="H27" i="3" s="1"/>
  <c r="F25" i="3" a="1"/>
  <c r="F25" i="3" s="1"/>
  <c r="D23" i="3" a="1"/>
  <c r="D23" i="3" s="1"/>
  <c r="H20" i="3" a="1"/>
  <c r="H20" i="3" s="1"/>
  <c r="F18" i="3" a="1"/>
  <c r="F18" i="3" s="1"/>
  <c r="H15" i="3" a="1"/>
  <c r="H15" i="3" s="1"/>
  <c r="F13" i="3" a="1"/>
  <c r="F13" i="3" s="1"/>
  <c r="E132" i="3" a="1"/>
  <c r="E132" i="3" s="1"/>
  <c r="H118" i="3" a="1"/>
  <c r="H118" i="3" s="1"/>
  <c r="F112" i="3" a="1"/>
  <c r="F112" i="3" s="1"/>
  <c r="F107" i="3" a="1"/>
  <c r="F107" i="3" s="1"/>
  <c r="G102" i="3" a="1"/>
  <c r="G102" i="3" s="1"/>
  <c r="F98" i="3" a="1"/>
  <c r="F98" i="3" s="1"/>
  <c r="G94" i="3" a="1"/>
  <c r="G94" i="3" s="1"/>
  <c r="F90" i="3" a="1"/>
  <c r="F90" i="3" s="1"/>
  <c r="H86" i="3" a="1"/>
  <c r="H86" i="3" s="1"/>
  <c r="F79" i="3" a="1"/>
  <c r="F79" i="3" s="1"/>
  <c r="H75" i="3" a="1"/>
  <c r="H75" i="3" s="1"/>
  <c r="E72" i="3" a="1"/>
  <c r="E72" i="3" s="1"/>
  <c r="E69" i="3" a="1"/>
  <c r="E69" i="3" s="1"/>
  <c r="G65" i="3" a="1"/>
  <c r="G65" i="3" s="1"/>
  <c r="F62" i="3" a="1"/>
  <c r="F62" i="3" s="1"/>
  <c r="H59" i="3" a="1"/>
  <c r="H59" i="3" s="1"/>
  <c r="E54" i="3" a="1"/>
  <c r="E54" i="3" s="1"/>
  <c r="G51" i="3" a="1"/>
  <c r="G51" i="3" s="1"/>
  <c r="D49" i="3" a="1"/>
  <c r="D49" i="3" s="1"/>
  <c r="E46" i="3" a="1"/>
  <c r="E46" i="3" s="1"/>
  <c r="G43" i="3" a="1"/>
  <c r="G43" i="3" s="1"/>
  <c r="D41" i="3" a="1"/>
  <c r="D41" i="3" s="1"/>
  <c r="F35" i="3" a="1"/>
  <c r="F35" i="3" s="1"/>
  <c r="H32" i="3" a="1"/>
  <c r="H32" i="3" s="1"/>
  <c r="D30" i="3" a="1"/>
  <c r="D30" i="3" s="1"/>
  <c r="G27" i="3" a="1"/>
  <c r="G27" i="3" s="1"/>
  <c r="E25" i="3" a="1"/>
  <c r="E25" i="3" s="1"/>
  <c r="H22" i="3" a="1"/>
  <c r="H22" i="3" s="1"/>
  <c r="G20" i="3" a="1"/>
  <c r="G20" i="3" s="1"/>
  <c r="E18" i="3" a="1"/>
  <c r="E18" i="3" s="1"/>
  <c r="G15" i="3" a="1"/>
  <c r="G15" i="3" s="1"/>
  <c r="E13" i="3" a="1"/>
  <c r="E13" i="3" s="1"/>
  <c r="E131" i="3" a="1"/>
  <c r="E131" i="3" s="1"/>
  <c r="F124" i="3" a="1"/>
  <c r="F124" i="3" s="1"/>
  <c r="H117" i="3" a="1"/>
  <c r="H117" i="3" s="1"/>
  <c r="D112" i="3" a="1"/>
  <c r="D112" i="3" s="1"/>
  <c r="E107" i="3" a="1"/>
  <c r="E107" i="3" s="1"/>
  <c r="F102" i="3" a="1"/>
  <c r="F102" i="3" s="1"/>
  <c r="D98" i="3" a="1"/>
  <c r="D98" i="3" s="1"/>
  <c r="F94" i="3" a="1"/>
  <c r="F94" i="3" s="1"/>
  <c r="E90" i="3" a="1"/>
  <c r="E90" i="3" s="1"/>
  <c r="F86" i="3" a="1"/>
  <c r="F86" i="3" s="1"/>
  <c r="H82" i="3" a="1"/>
  <c r="H82" i="3" s="1"/>
  <c r="E79" i="3" a="1"/>
  <c r="E79" i="3" s="1"/>
  <c r="F75" i="3" a="1"/>
  <c r="F75" i="3" s="1"/>
  <c r="D72" i="3" a="1"/>
  <c r="D72" i="3" s="1"/>
  <c r="D69" i="3" a="1"/>
  <c r="D69" i="3" s="1"/>
  <c r="F65" i="3" a="1"/>
  <c r="F65" i="3" s="1"/>
  <c r="E62" i="3" a="1"/>
  <c r="E62" i="3" s="1"/>
  <c r="G59" i="3" a="1"/>
  <c r="G59" i="3" s="1"/>
  <c r="D57" i="3" a="1"/>
  <c r="D57" i="3" s="1"/>
  <c r="F51" i="3" a="1"/>
  <c r="F51" i="3" s="1"/>
  <c r="H48" i="3" a="1"/>
  <c r="H48" i="3" s="1"/>
  <c r="D46" i="3" a="1"/>
  <c r="D46" i="3" s="1"/>
  <c r="F43" i="3" a="1"/>
  <c r="F43" i="3" s="1"/>
  <c r="H40" i="3" a="1"/>
  <c r="H40" i="3" s="1"/>
  <c r="D38" i="3" a="1"/>
  <c r="D38" i="3" s="1"/>
  <c r="E35" i="3" a="1"/>
  <c r="E35" i="3" s="1"/>
  <c r="G32" i="3" a="1"/>
  <c r="G32" i="3" s="1"/>
  <c r="F27" i="3" a="1"/>
  <c r="F27" i="3" s="1"/>
  <c r="D25" i="3" a="1"/>
  <c r="D25" i="3" s="1"/>
  <c r="D18" i="3" a="1"/>
  <c r="D18" i="3" s="1"/>
  <c r="F15" i="3" a="1"/>
  <c r="F15" i="3" s="1"/>
  <c r="D13" i="3" a="1"/>
  <c r="D13" i="3" s="1"/>
  <c r="H130" i="3" a="1"/>
  <c r="H130" i="3" s="1"/>
  <c r="E124" i="3" a="1"/>
  <c r="E124" i="3" s="1"/>
  <c r="F117" i="3" a="1"/>
  <c r="F117" i="3" s="1"/>
  <c r="G111" i="3" a="1"/>
  <c r="G111" i="3" s="1"/>
  <c r="E102" i="3" a="1"/>
  <c r="E102" i="3" s="1"/>
  <c r="H97" i="3" a="1"/>
  <c r="H97" i="3" s="1"/>
  <c r="D94" i="3" a="1"/>
  <c r="D94" i="3" s="1"/>
  <c r="D90" i="3" a="1"/>
  <c r="D90" i="3" s="1"/>
  <c r="E86" i="3" a="1"/>
  <c r="E86" i="3" s="1"/>
  <c r="D79" i="3" a="1"/>
  <c r="D79" i="3" s="1"/>
  <c r="E75" i="3" a="1"/>
  <c r="E75" i="3" s="1"/>
  <c r="H71" i="3" a="1"/>
  <c r="H71" i="3" s="1"/>
  <c r="G68" i="3" a="1"/>
  <c r="G68" i="3" s="1"/>
  <c r="E65" i="3" a="1"/>
  <c r="E65" i="3" s="1"/>
  <c r="D62" i="3" a="1"/>
  <c r="D62" i="3" s="1"/>
  <c r="F59" i="3" a="1"/>
  <c r="F59" i="3" s="1"/>
  <c r="H56" i="3" a="1"/>
  <c r="H56" i="3" s="1"/>
  <c r="D54" i="3" a="1"/>
  <c r="D54" i="3" s="1"/>
  <c r="E51" i="3" a="1"/>
  <c r="E51" i="3" s="1"/>
  <c r="G48" i="3" a="1"/>
  <c r="G48" i="3" s="1"/>
  <c r="E43" i="3" a="1"/>
  <c r="E43" i="3" s="1"/>
  <c r="G40" i="3" a="1"/>
  <c r="G40" i="3" s="1"/>
  <c r="D35" i="3" a="1"/>
  <c r="D35" i="3" s="1"/>
  <c r="F32" i="3" a="1"/>
  <c r="F32" i="3" s="1"/>
  <c r="H29" i="3" a="1"/>
  <c r="H29" i="3" s="1"/>
  <c r="E27" i="3" a="1"/>
  <c r="E27" i="3" s="1"/>
  <c r="H24" i="3" a="1"/>
  <c r="H24" i="3" s="1"/>
  <c r="G22" i="3" a="1"/>
  <c r="G22" i="3" s="1"/>
  <c r="F20" i="3" a="1"/>
  <c r="F20" i="3" s="1"/>
  <c r="E15" i="3" a="1"/>
  <c r="E15" i="3" s="1"/>
  <c r="J937" i="3"/>
  <c r="L943" i="3"/>
  <c r="J954" i="3"/>
  <c r="J943" i="3"/>
  <c r="L954" i="3"/>
  <c r="E19" i="4" a="1"/>
  <c r="E19" i="4" s="1"/>
  <c r="E27" i="4" a="1"/>
  <c r="E27" i="4" s="1"/>
  <c r="E35" i="4" a="1"/>
  <c r="E35" i="4" s="1"/>
  <c r="E43" i="4" a="1"/>
  <c r="E43" i="4" s="1"/>
  <c r="E51" i="4" a="1"/>
  <c r="E51" i="4" s="1"/>
  <c r="E59" i="4" a="1"/>
  <c r="E59" i="4" s="1"/>
  <c r="E67" i="4" a="1"/>
  <c r="E67" i="4" s="1"/>
  <c r="E75" i="4" a="1"/>
  <c r="E75" i="4" s="1"/>
  <c r="E83" i="4" a="1"/>
  <c r="E83" i="4" s="1"/>
  <c r="E91" i="4" a="1"/>
  <c r="E91" i="4" s="1"/>
  <c r="D99" i="4" a="1"/>
  <c r="D99" i="4" s="1"/>
  <c r="D106" i="4" a="1"/>
  <c r="D106" i="4" s="1"/>
  <c r="J13" i="4" a="1"/>
  <c r="J13" i="4" s="1"/>
  <c r="K18" i="4" a="1"/>
  <c r="K18" i="4" s="1"/>
  <c r="I24" i="4" a="1"/>
  <c r="I24" i="4" s="1"/>
  <c r="J29" i="4" a="1"/>
  <c r="J29" i="4" s="1"/>
  <c r="K34" i="4" a="1"/>
  <c r="K34" i="4" s="1"/>
  <c r="I40" i="4" a="1"/>
  <c r="I40" i="4" s="1"/>
  <c r="J45" i="4" a="1"/>
  <c r="J45" i="4" s="1"/>
  <c r="K50" i="4" a="1"/>
  <c r="K50" i="4" s="1"/>
  <c r="I56" i="4" a="1"/>
  <c r="I56" i="4" s="1"/>
  <c r="J61" i="4" a="1"/>
  <c r="J61" i="4" s="1"/>
  <c r="K66" i="4" a="1"/>
  <c r="K66" i="4" s="1"/>
  <c r="I72" i="4" a="1"/>
  <c r="I72" i="4" s="1"/>
  <c r="J77" i="4" a="1"/>
  <c r="J77" i="4" s="1"/>
  <c r="K82" i="4" a="1"/>
  <c r="K82" i="4" s="1"/>
  <c r="I88" i="4" a="1"/>
  <c r="I88" i="4" s="1"/>
  <c r="J93" i="4" a="1"/>
  <c r="J93" i="4" s="1"/>
  <c r="K98" i="4" a="1"/>
  <c r="K98" i="4" s="1"/>
  <c r="J103" i="4" a="1"/>
  <c r="J103" i="4" s="1"/>
  <c r="I108" i="4" a="1"/>
  <c r="I108" i="4" s="1"/>
  <c r="D20" i="4" a="1"/>
  <c r="D20" i="4" s="1"/>
  <c r="D28" i="4" a="1"/>
  <c r="D28" i="4" s="1"/>
  <c r="D36" i="4" a="1"/>
  <c r="D36" i="4" s="1"/>
  <c r="D44" i="4" a="1"/>
  <c r="D44" i="4" s="1"/>
  <c r="D52" i="4" a="1"/>
  <c r="D52" i="4" s="1"/>
  <c r="D60" i="4" a="1"/>
  <c r="D60" i="4" s="1"/>
  <c r="D68" i="4" a="1"/>
  <c r="D68" i="4" s="1"/>
  <c r="D76" i="4" a="1"/>
  <c r="D76" i="4" s="1"/>
  <c r="D84" i="4" a="1"/>
  <c r="D84" i="4" s="1"/>
  <c r="D92" i="4" a="1"/>
  <c r="D92" i="4" s="1"/>
  <c r="E99" i="4" a="1"/>
  <c r="E99" i="4" s="1"/>
  <c r="E106" i="4" a="1"/>
  <c r="E106" i="4" s="1"/>
  <c r="K13" i="4" a="1"/>
  <c r="K13" i="4" s="1"/>
  <c r="I19" i="4" a="1"/>
  <c r="I19" i="4" s="1"/>
  <c r="J24" i="4" a="1"/>
  <c r="J24" i="4" s="1"/>
  <c r="K29" i="4" a="1"/>
  <c r="K29" i="4" s="1"/>
  <c r="I35" i="4" a="1"/>
  <c r="I35" i="4" s="1"/>
  <c r="J40" i="4" a="1"/>
  <c r="J40" i="4" s="1"/>
  <c r="K45" i="4" a="1"/>
  <c r="K45" i="4" s="1"/>
  <c r="I51" i="4" a="1"/>
  <c r="I51" i="4" s="1"/>
  <c r="J56" i="4" a="1"/>
  <c r="J56" i="4" s="1"/>
  <c r="K61" i="4" a="1"/>
  <c r="K61" i="4" s="1"/>
  <c r="I67" i="4" a="1"/>
  <c r="I67" i="4" s="1"/>
  <c r="J72" i="4" a="1"/>
  <c r="J72" i="4" s="1"/>
  <c r="K77" i="4" a="1"/>
  <c r="K77" i="4" s="1"/>
  <c r="I83" i="4" a="1"/>
  <c r="I83" i="4" s="1"/>
  <c r="J88" i="4" a="1"/>
  <c r="J88" i="4" s="1"/>
  <c r="K93" i="4" a="1"/>
  <c r="K93" i="4" s="1"/>
  <c r="I99" i="4" a="1"/>
  <c r="I99" i="4" s="1"/>
  <c r="K103" i="4" a="1"/>
  <c r="K103" i="4" s="1"/>
  <c r="J108" i="4" a="1"/>
  <c r="J108" i="4" s="1"/>
  <c r="E20" i="4" a="1"/>
  <c r="E20" i="4" s="1"/>
  <c r="E28" i="4" a="1"/>
  <c r="E28" i="4" s="1"/>
  <c r="E36" i="4" a="1"/>
  <c r="E36" i="4" s="1"/>
  <c r="E44" i="4" a="1"/>
  <c r="E44" i="4" s="1"/>
  <c r="E52" i="4" a="1"/>
  <c r="E52" i="4" s="1"/>
  <c r="E60" i="4" a="1"/>
  <c r="E60" i="4" s="1"/>
  <c r="E68" i="4" a="1"/>
  <c r="E68" i="4" s="1"/>
  <c r="E76" i="4" a="1"/>
  <c r="E76" i="4" s="1"/>
  <c r="E84" i="4" a="1"/>
  <c r="E84" i="4" s="1"/>
  <c r="E92" i="4" a="1"/>
  <c r="E92" i="4" s="1"/>
  <c r="D100" i="4" a="1"/>
  <c r="D100" i="4" s="1"/>
  <c r="D107" i="4" a="1"/>
  <c r="D107" i="4" s="1"/>
  <c r="I14" i="4" a="1"/>
  <c r="I14" i="4" s="1"/>
  <c r="J19" i="4" a="1"/>
  <c r="J19" i="4" s="1"/>
  <c r="K24" i="4" a="1"/>
  <c r="K24" i="4" s="1"/>
  <c r="I30" i="4" a="1"/>
  <c r="I30" i="4" s="1"/>
  <c r="J35" i="4" a="1"/>
  <c r="J35" i="4" s="1"/>
  <c r="K40" i="4" a="1"/>
  <c r="K40" i="4" s="1"/>
  <c r="I46" i="4" a="1"/>
  <c r="I46" i="4" s="1"/>
  <c r="J51" i="4" a="1"/>
  <c r="J51" i="4" s="1"/>
  <c r="K56" i="4" a="1"/>
  <c r="K56" i="4" s="1"/>
  <c r="I62" i="4" a="1"/>
  <c r="I62" i="4" s="1"/>
  <c r="J67" i="4" a="1"/>
  <c r="J67" i="4" s="1"/>
  <c r="K72" i="4" a="1"/>
  <c r="K72" i="4" s="1"/>
  <c r="I78" i="4" a="1"/>
  <c r="I78" i="4" s="1"/>
  <c r="J83" i="4" a="1"/>
  <c r="J83" i="4" s="1"/>
  <c r="K88" i="4" a="1"/>
  <c r="K88" i="4" s="1"/>
  <c r="I94" i="4" a="1"/>
  <c r="I94" i="4" s="1"/>
  <c r="J99" i="4" a="1"/>
  <c r="J99" i="4" s="1"/>
  <c r="I104" i="4" a="1"/>
  <c r="I104" i="4" s="1"/>
  <c r="K108" i="4" a="1"/>
  <c r="K108" i="4" s="1"/>
  <c r="D13" i="4" a="1"/>
  <c r="D13" i="4" s="1"/>
  <c r="D21" i="4" a="1"/>
  <c r="D21" i="4" s="1"/>
  <c r="D29" i="4" a="1"/>
  <c r="D29" i="4" s="1"/>
  <c r="D37" i="4" a="1"/>
  <c r="D37" i="4" s="1"/>
  <c r="D45" i="4" a="1"/>
  <c r="D45" i="4" s="1"/>
  <c r="D53" i="4" a="1"/>
  <c r="D53" i="4" s="1"/>
  <c r="D61" i="4" a="1"/>
  <c r="D61" i="4" s="1"/>
  <c r="D69" i="4" a="1"/>
  <c r="D69" i="4" s="1"/>
  <c r="D77" i="4" a="1"/>
  <c r="D77" i="4" s="1"/>
  <c r="D85" i="4" a="1"/>
  <c r="D85" i="4" s="1"/>
  <c r="D93" i="4" a="1"/>
  <c r="D93" i="4" s="1"/>
  <c r="E100" i="4" a="1"/>
  <c r="E100" i="4" s="1"/>
  <c r="E107" i="4" a="1"/>
  <c r="E107" i="4" s="1"/>
  <c r="J14" i="4" a="1"/>
  <c r="J14" i="4" s="1"/>
  <c r="K19" i="4" a="1"/>
  <c r="K19" i="4" s="1"/>
  <c r="I25" i="4" a="1"/>
  <c r="I25" i="4" s="1"/>
  <c r="J30" i="4" a="1"/>
  <c r="J30" i="4" s="1"/>
  <c r="K35" i="4" a="1"/>
  <c r="K35" i="4" s="1"/>
  <c r="I41" i="4" a="1"/>
  <c r="I41" i="4" s="1"/>
  <c r="J46" i="4" a="1"/>
  <c r="J46" i="4" s="1"/>
  <c r="K51" i="4" a="1"/>
  <c r="K51" i="4" s="1"/>
  <c r="I57" i="4" a="1"/>
  <c r="I57" i="4" s="1"/>
  <c r="J62" i="4" a="1"/>
  <c r="J62" i="4" s="1"/>
  <c r="K67" i="4" a="1"/>
  <c r="K67" i="4" s="1"/>
  <c r="I73" i="4" a="1"/>
  <c r="I73" i="4" s="1"/>
  <c r="J78" i="4" a="1"/>
  <c r="J78" i="4" s="1"/>
  <c r="K83" i="4" a="1"/>
  <c r="K83" i="4" s="1"/>
  <c r="I89" i="4" a="1"/>
  <c r="I89" i="4" s="1"/>
  <c r="J94" i="4" a="1"/>
  <c r="J94" i="4" s="1"/>
  <c r="K99" i="4" a="1"/>
  <c r="K99" i="4" s="1"/>
  <c r="J104" i="4" a="1"/>
  <c r="J104" i="4" s="1"/>
  <c r="I109" i="4" a="1"/>
  <c r="I109" i="4" s="1"/>
  <c r="E13" i="4" a="1"/>
  <c r="E13" i="4" s="1"/>
  <c r="E21" i="4" a="1"/>
  <c r="E21" i="4" s="1"/>
  <c r="E29" i="4" a="1"/>
  <c r="E29" i="4" s="1"/>
  <c r="E37" i="4" a="1"/>
  <c r="E37" i="4" s="1"/>
  <c r="E45" i="4" a="1"/>
  <c r="E45" i="4" s="1"/>
  <c r="E53" i="4" a="1"/>
  <c r="E53" i="4" s="1"/>
  <c r="E61" i="4" a="1"/>
  <c r="E61" i="4" s="1"/>
  <c r="E69" i="4" a="1"/>
  <c r="E69" i="4" s="1"/>
  <c r="E77" i="4" a="1"/>
  <c r="E77" i="4" s="1"/>
  <c r="E85" i="4" a="1"/>
  <c r="E85" i="4" s="1"/>
  <c r="E93" i="4" a="1"/>
  <c r="E93" i="4" s="1"/>
  <c r="D101" i="4" a="1"/>
  <c r="D101" i="4" s="1"/>
  <c r="D108" i="4" a="1"/>
  <c r="D108" i="4" s="1"/>
  <c r="K14" i="4" a="1"/>
  <c r="K14" i="4" s="1"/>
  <c r="I20" i="4" a="1"/>
  <c r="I20" i="4" s="1"/>
  <c r="J25" i="4" a="1"/>
  <c r="J25" i="4" s="1"/>
  <c r="K30" i="4" a="1"/>
  <c r="K30" i="4" s="1"/>
  <c r="I36" i="4" a="1"/>
  <c r="I36" i="4" s="1"/>
  <c r="J41" i="4" a="1"/>
  <c r="J41" i="4" s="1"/>
  <c r="K46" i="4" a="1"/>
  <c r="K46" i="4" s="1"/>
  <c r="I52" i="4" a="1"/>
  <c r="I52" i="4" s="1"/>
  <c r="J57" i="4" a="1"/>
  <c r="J57" i="4" s="1"/>
  <c r="K62" i="4" a="1"/>
  <c r="K62" i="4" s="1"/>
  <c r="I68" i="4" a="1"/>
  <c r="I68" i="4" s="1"/>
  <c r="J73" i="4" a="1"/>
  <c r="J73" i="4" s="1"/>
  <c r="K78" i="4" a="1"/>
  <c r="K78" i="4" s="1"/>
  <c r="I84" i="4" a="1"/>
  <c r="I84" i="4" s="1"/>
  <c r="J89" i="4" a="1"/>
  <c r="J89" i="4" s="1"/>
  <c r="K94" i="4" a="1"/>
  <c r="K94" i="4" s="1"/>
  <c r="K104" i="4" a="1"/>
  <c r="K104" i="4" s="1"/>
  <c r="J109" i="4" a="1"/>
  <c r="J109" i="4" s="1"/>
  <c r="D14" i="4" a="1"/>
  <c r="D14" i="4" s="1"/>
  <c r="D22" i="4" a="1"/>
  <c r="D22" i="4" s="1"/>
  <c r="D30" i="4" a="1"/>
  <c r="D30" i="4" s="1"/>
  <c r="D38" i="4" a="1"/>
  <c r="D38" i="4" s="1"/>
  <c r="D46" i="4" a="1"/>
  <c r="D46" i="4" s="1"/>
  <c r="D54" i="4" a="1"/>
  <c r="D54" i="4" s="1"/>
  <c r="D62" i="4" a="1"/>
  <c r="D62" i="4" s="1"/>
  <c r="D70" i="4" a="1"/>
  <c r="D70" i="4" s="1"/>
  <c r="D78" i="4" a="1"/>
  <c r="D78" i="4" s="1"/>
  <c r="D86" i="4" a="1"/>
  <c r="D86" i="4" s="1"/>
  <c r="D94" i="4" a="1"/>
  <c r="D94" i="4" s="1"/>
  <c r="E108" i="4" a="1"/>
  <c r="E108" i="4" s="1"/>
  <c r="I15" i="4" a="1"/>
  <c r="I15" i="4" s="1"/>
  <c r="J20" i="4" a="1"/>
  <c r="J20" i="4" s="1"/>
  <c r="K25" i="4" a="1"/>
  <c r="K25" i="4" s="1"/>
  <c r="I31" i="4" a="1"/>
  <c r="I31" i="4" s="1"/>
  <c r="J36" i="4" a="1"/>
  <c r="J36" i="4" s="1"/>
  <c r="K41" i="4" a="1"/>
  <c r="K41" i="4" s="1"/>
  <c r="I47" i="4" a="1"/>
  <c r="I47" i="4" s="1"/>
  <c r="J52" i="4" a="1"/>
  <c r="J52" i="4" s="1"/>
  <c r="K57" i="4" a="1"/>
  <c r="K57" i="4" s="1"/>
  <c r="I63" i="4" a="1"/>
  <c r="I63" i="4" s="1"/>
  <c r="J68" i="4" a="1"/>
  <c r="J68" i="4" s="1"/>
  <c r="K73" i="4" a="1"/>
  <c r="K73" i="4" s="1"/>
  <c r="I79" i="4" a="1"/>
  <c r="I79" i="4" s="1"/>
  <c r="J84" i="4" a="1"/>
  <c r="J84" i="4" s="1"/>
  <c r="K89" i="4" a="1"/>
  <c r="K89" i="4" s="1"/>
  <c r="I95" i="4" a="1"/>
  <c r="I95" i="4" s="1"/>
  <c r="I100" i="4" a="1"/>
  <c r="I100" i="4" s="1"/>
  <c r="I105" i="4" a="1"/>
  <c r="I105" i="4" s="1"/>
  <c r="K109" i="4" a="1"/>
  <c r="K109" i="4" s="1"/>
  <c r="E14" i="4" a="1"/>
  <c r="E14" i="4" s="1"/>
  <c r="E22" i="4" a="1"/>
  <c r="E22" i="4" s="1"/>
  <c r="E30" i="4" a="1"/>
  <c r="E30" i="4" s="1"/>
  <c r="E38" i="4" a="1"/>
  <c r="E38" i="4" s="1"/>
  <c r="E46" i="4" a="1"/>
  <c r="E46" i="4" s="1"/>
  <c r="E54" i="4" a="1"/>
  <c r="E54" i="4" s="1"/>
  <c r="E62" i="4" a="1"/>
  <c r="E62" i="4" s="1"/>
  <c r="E70" i="4" a="1"/>
  <c r="E70" i="4" s="1"/>
  <c r="E78" i="4" a="1"/>
  <c r="E78" i="4" s="1"/>
  <c r="E86" i="4" a="1"/>
  <c r="E86" i="4" s="1"/>
  <c r="E94" i="4" a="1"/>
  <c r="E94" i="4" s="1"/>
  <c r="E101" i="4" a="1"/>
  <c r="E101" i="4" s="1"/>
  <c r="D109" i="4" a="1"/>
  <c r="D109" i="4" s="1"/>
  <c r="J15" i="4" a="1"/>
  <c r="J15" i="4" s="1"/>
  <c r="K20" i="4" a="1"/>
  <c r="K20" i="4" s="1"/>
  <c r="I26" i="4" a="1"/>
  <c r="I26" i="4" s="1"/>
  <c r="J31" i="4" a="1"/>
  <c r="J31" i="4" s="1"/>
  <c r="K36" i="4" a="1"/>
  <c r="K36" i="4" s="1"/>
  <c r="I42" i="4" a="1"/>
  <c r="I42" i="4" s="1"/>
  <c r="J47" i="4" a="1"/>
  <c r="J47" i="4" s="1"/>
  <c r="K52" i="4" a="1"/>
  <c r="K52" i="4" s="1"/>
  <c r="I58" i="4" a="1"/>
  <c r="I58" i="4" s="1"/>
  <c r="J63" i="4" a="1"/>
  <c r="J63" i="4" s="1"/>
  <c r="K68" i="4" a="1"/>
  <c r="K68" i="4" s="1"/>
  <c r="I74" i="4" a="1"/>
  <c r="I74" i="4" s="1"/>
  <c r="J79" i="4" a="1"/>
  <c r="J79" i="4" s="1"/>
  <c r="K84" i="4" a="1"/>
  <c r="K84" i="4" s="1"/>
  <c r="I90" i="4" a="1"/>
  <c r="I90" i="4" s="1"/>
  <c r="J95" i="4" a="1"/>
  <c r="J95" i="4" s="1"/>
  <c r="J100" i="4" a="1"/>
  <c r="J100" i="4" s="1"/>
  <c r="I110" i="4" a="1"/>
  <c r="I110" i="4" s="1"/>
  <c r="D15" i="4" a="1"/>
  <c r="D15" i="4" s="1"/>
  <c r="D23" i="4" a="1"/>
  <c r="D23" i="4" s="1"/>
  <c r="D31" i="4" a="1"/>
  <c r="D31" i="4" s="1"/>
  <c r="D39" i="4" a="1"/>
  <c r="D39" i="4" s="1"/>
  <c r="D47" i="4" a="1"/>
  <c r="D47" i="4" s="1"/>
  <c r="D55" i="4" a="1"/>
  <c r="D55" i="4" s="1"/>
  <c r="D63" i="4" a="1"/>
  <c r="D63" i="4" s="1"/>
  <c r="D71" i="4" a="1"/>
  <c r="D71" i="4" s="1"/>
  <c r="D79" i="4" a="1"/>
  <c r="D79" i="4" s="1"/>
  <c r="D87" i="4" a="1"/>
  <c r="D87" i="4" s="1"/>
  <c r="D95" i="4" a="1"/>
  <c r="D95" i="4" s="1"/>
  <c r="D102" i="4" a="1"/>
  <c r="D102" i="4" s="1"/>
  <c r="K15" i="4" a="1"/>
  <c r="K15" i="4" s="1"/>
  <c r="I21" i="4" a="1"/>
  <c r="I21" i="4" s="1"/>
  <c r="J26" i="4" a="1"/>
  <c r="J26" i="4" s="1"/>
  <c r="K31" i="4" a="1"/>
  <c r="K31" i="4" s="1"/>
  <c r="I37" i="4" a="1"/>
  <c r="I37" i="4" s="1"/>
  <c r="J42" i="4" a="1"/>
  <c r="J42" i="4" s="1"/>
  <c r="K47" i="4" a="1"/>
  <c r="K47" i="4" s="1"/>
  <c r="I53" i="4" a="1"/>
  <c r="I53" i="4" s="1"/>
  <c r="J58" i="4" a="1"/>
  <c r="J58" i="4" s="1"/>
  <c r="K63" i="4" a="1"/>
  <c r="K63" i="4" s="1"/>
  <c r="I69" i="4" a="1"/>
  <c r="I69" i="4" s="1"/>
  <c r="J74" i="4" a="1"/>
  <c r="J74" i="4" s="1"/>
  <c r="K79" i="4" a="1"/>
  <c r="K79" i="4" s="1"/>
  <c r="I85" i="4" a="1"/>
  <c r="I85" i="4" s="1"/>
  <c r="J90" i="4" a="1"/>
  <c r="J90" i="4" s="1"/>
  <c r="K95" i="4" a="1"/>
  <c r="K95" i="4" s="1"/>
  <c r="K100" i="4" a="1"/>
  <c r="K100" i="4" s="1"/>
  <c r="J105" i="4" a="1"/>
  <c r="J105" i="4" s="1"/>
  <c r="J110" i="4" a="1"/>
  <c r="J110" i="4" s="1"/>
  <c r="E15" i="4" a="1"/>
  <c r="E15" i="4" s="1"/>
  <c r="E23" i="4" a="1"/>
  <c r="E23" i="4" s="1"/>
  <c r="E31" i="4" a="1"/>
  <c r="E31" i="4" s="1"/>
  <c r="E39" i="4" a="1"/>
  <c r="E39" i="4" s="1"/>
  <c r="E47" i="4" a="1"/>
  <c r="E47" i="4" s="1"/>
  <c r="E55" i="4" a="1"/>
  <c r="E55" i="4" s="1"/>
  <c r="E63" i="4" a="1"/>
  <c r="E63" i="4" s="1"/>
  <c r="E71" i="4" a="1"/>
  <c r="E71" i="4" s="1"/>
  <c r="E79" i="4" a="1"/>
  <c r="E79" i="4" s="1"/>
  <c r="E87" i="4" a="1"/>
  <c r="E87" i="4" s="1"/>
  <c r="E95" i="4" a="1"/>
  <c r="E95" i="4" s="1"/>
  <c r="E102" i="4" a="1"/>
  <c r="E102" i="4" s="1"/>
  <c r="E109" i="4" a="1"/>
  <c r="E109" i="4" s="1"/>
  <c r="I16" i="4" a="1"/>
  <c r="I16" i="4" s="1"/>
  <c r="J21" i="4" a="1"/>
  <c r="J21" i="4" s="1"/>
  <c r="K26" i="4" a="1"/>
  <c r="K26" i="4" s="1"/>
  <c r="I32" i="4" a="1"/>
  <c r="I32" i="4" s="1"/>
  <c r="J37" i="4" a="1"/>
  <c r="J37" i="4" s="1"/>
  <c r="K42" i="4" a="1"/>
  <c r="K42" i="4" s="1"/>
  <c r="I48" i="4" a="1"/>
  <c r="I48" i="4" s="1"/>
  <c r="J53" i="4" a="1"/>
  <c r="J53" i="4" s="1"/>
  <c r="K58" i="4" a="1"/>
  <c r="K58" i="4" s="1"/>
  <c r="I64" i="4" a="1"/>
  <c r="I64" i="4" s="1"/>
  <c r="J69" i="4" a="1"/>
  <c r="J69" i="4" s="1"/>
  <c r="K74" i="4" a="1"/>
  <c r="K74" i="4" s="1"/>
  <c r="I80" i="4" a="1"/>
  <c r="I80" i="4" s="1"/>
  <c r="J85" i="4" a="1"/>
  <c r="J85" i="4" s="1"/>
  <c r="K90" i="4" a="1"/>
  <c r="K90" i="4" s="1"/>
  <c r="I96" i="4" a="1"/>
  <c r="I96" i="4" s="1"/>
  <c r="I101" i="4" a="1"/>
  <c r="I101" i="4" s="1"/>
  <c r="K105" i="4" a="1"/>
  <c r="K105" i="4" s="1"/>
  <c r="D16" i="4" a="1"/>
  <c r="D16" i="4" s="1"/>
  <c r="D24" i="4" a="1"/>
  <c r="D24" i="4" s="1"/>
  <c r="D32" i="4" a="1"/>
  <c r="D32" i="4" s="1"/>
  <c r="D40" i="4" a="1"/>
  <c r="D40" i="4" s="1"/>
  <c r="D48" i="4" a="1"/>
  <c r="D48" i="4" s="1"/>
  <c r="D56" i="4" a="1"/>
  <c r="D56" i="4" s="1"/>
  <c r="D64" i="4" a="1"/>
  <c r="D64" i="4" s="1"/>
  <c r="D72" i="4" a="1"/>
  <c r="D72" i="4" s="1"/>
  <c r="D80" i="4" a="1"/>
  <c r="D80" i="4" s="1"/>
  <c r="D88" i="4" a="1"/>
  <c r="D88" i="4" s="1"/>
  <c r="D96" i="4" a="1"/>
  <c r="D96" i="4" s="1"/>
  <c r="D103" i="4" a="1"/>
  <c r="D103" i="4" s="1"/>
  <c r="D110" i="4" a="1"/>
  <c r="D110" i="4" s="1"/>
  <c r="J16" i="4" a="1"/>
  <c r="J16" i="4" s="1"/>
  <c r="K21" i="4" a="1"/>
  <c r="K21" i="4" s="1"/>
  <c r="I27" i="4" a="1"/>
  <c r="I27" i="4" s="1"/>
  <c r="J32" i="4" a="1"/>
  <c r="J32" i="4" s="1"/>
  <c r="K37" i="4" a="1"/>
  <c r="K37" i="4" s="1"/>
  <c r="I43" i="4" a="1"/>
  <c r="I43" i="4" s="1"/>
  <c r="J48" i="4" a="1"/>
  <c r="J48" i="4" s="1"/>
  <c r="K53" i="4" a="1"/>
  <c r="K53" i="4" s="1"/>
  <c r="I59" i="4" a="1"/>
  <c r="I59" i="4" s="1"/>
  <c r="J64" i="4" a="1"/>
  <c r="J64" i="4" s="1"/>
  <c r="K69" i="4" a="1"/>
  <c r="K69" i="4" s="1"/>
  <c r="I75" i="4" a="1"/>
  <c r="I75" i="4" s="1"/>
  <c r="J80" i="4" a="1"/>
  <c r="J80" i="4" s="1"/>
  <c r="K85" i="4" a="1"/>
  <c r="K85" i="4" s="1"/>
  <c r="I91" i="4" a="1"/>
  <c r="I91" i="4" s="1"/>
  <c r="J96" i="4" a="1"/>
  <c r="J96" i="4" s="1"/>
  <c r="J101" i="4" a="1"/>
  <c r="J101" i="4" s="1"/>
  <c r="I106" i="4" a="1"/>
  <c r="I106" i="4" s="1"/>
  <c r="K110" i="4" a="1"/>
  <c r="K110" i="4" s="1"/>
  <c r="E16" i="4" a="1"/>
  <c r="E16" i="4" s="1"/>
  <c r="E24" i="4" a="1"/>
  <c r="E24" i="4" s="1"/>
  <c r="E32" i="4" a="1"/>
  <c r="E32" i="4" s="1"/>
  <c r="E40" i="4" a="1"/>
  <c r="E40" i="4" s="1"/>
  <c r="E48" i="4" a="1"/>
  <c r="E48" i="4" s="1"/>
  <c r="E56" i="4" a="1"/>
  <c r="E56" i="4" s="1"/>
  <c r="E64" i="4" a="1"/>
  <c r="E64" i="4" s="1"/>
  <c r="E72" i="4" a="1"/>
  <c r="E72" i="4" s="1"/>
  <c r="E80" i="4" a="1"/>
  <c r="E80" i="4" s="1"/>
  <c r="E88" i="4" a="1"/>
  <c r="E88" i="4" s="1"/>
  <c r="E96" i="4" a="1"/>
  <c r="E96" i="4" s="1"/>
  <c r="E103" i="4" a="1"/>
  <c r="E103" i="4" s="1"/>
  <c r="E110" i="4" a="1"/>
  <c r="E110" i="4" s="1"/>
  <c r="K16" i="4" a="1"/>
  <c r="K16" i="4" s="1"/>
  <c r="I22" i="4" a="1"/>
  <c r="I22" i="4" s="1"/>
  <c r="J27" i="4" a="1"/>
  <c r="J27" i="4" s="1"/>
  <c r="K32" i="4" a="1"/>
  <c r="K32" i="4" s="1"/>
  <c r="I38" i="4" a="1"/>
  <c r="I38" i="4" s="1"/>
  <c r="J43" i="4" a="1"/>
  <c r="J43" i="4" s="1"/>
  <c r="K48" i="4" a="1"/>
  <c r="K48" i="4" s="1"/>
  <c r="I54" i="4" a="1"/>
  <c r="I54" i="4" s="1"/>
  <c r="J59" i="4" a="1"/>
  <c r="J59" i="4" s="1"/>
  <c r="K64" i="4" a="1"/>
  <c r="K64" i="4" s="1"/>
  <c r="I70" i="4" a="1"/>
  <c r="I70" i="4" s="1"/>
  <c r="J75" i="4" a="1"/>
  <c r="J75" i="4" s="1"/>
  <c r="K80" i="4" a="1"/>
  <c r="K80" i="4" s="1"/>
  <c r="I86" i="4" a="1"/>
  <c r="I86" i="4" s="1"/>
  <c r="J91" i="4" a="1"/>
  <c r="J91" i="4" s="1"/>
  <c r="K96" i="4" a="1"/>
  <c r="K96" i="4" s="1"/>
  <c r="K101" i="4" a="1"/>
  <c r="K101" i="4" s="1"/>
  <c r="J106" i="4" a="1"/>
  <c r="J106" i="4" s="1"/>
  <c r="I111" i="4" a="1"/>
  <c r="I111" i="4" s="1"/>
  <c r="D17" i="4" a="1"/>
  <c r="D17" i="4" s="1"/>
  <c r="D25" i="4" a="1"/>
  <c r="D25" i="4" s="1"/>
  <c r="D33" i="4" a="1"/>
  <c r="D33" i="4" s="1"/>
  <c r="D41" i="4" a="1"/>
  <c r="D41" i="4" s="1"/>
  <c r="D49" i="4" a="1"/>
  <c r="D49" i="4" s="1"/>
  <c r="D57" i="4" a="1"/>
  <c r="D57" i="4" s="1"/>
  <c r="D65" i="4" a="1"/>
  <c r="D65" i="4" s="1"/>
  <c r="D73" i="4" a="1"/>
  <c r="D73" i="4" s="1"/>
  <c r="D81" i="4" a="1"/>
  <c r="D81" i="4" s="1"/>
  <c r="D89" i="4" a="1"/>
  <c r="D89" i="4" s="1"/>
  <c r="D97" i="4" a="1"/>
  <c r="D97" i="4" s="1"/>
  <c r="D104" i="4" a="1"/>
  <c r="D104" i="4" s="1"/>
  <c r="D111" i="4" a="1"/>
  <c r="D111" i="4" s="1"/>
  <c r="I17" i="4" a="1"/>
  <c r="I17" i="4" s="1"/>
  <c r="J22" i="4" a="1"/>
  <c r="J22" i="4" s="1"/>
  <c r="K27" i="4" a="1"/>
  <c r="K27" i="4" s="1"/>
  <c r="I33" i="4" a="1"/>
  <c r="I33" i="4" s="1"/>
  <c r="J38" i="4" a="1"/>
  <c r="J38" i="4" s="1"/>
  <c r="K43" i="4" a="1"/>
  <c r="K43" i="4" s="1"/>
  <c r="I49" i="4" a="1"/>
  <c r="I49" i="4" s="1"/>
  <c r="J54" i="4" a="1"/>
  <c r="J54" i="4" s="1"/>
  <c r="K59" i="4" a="1"/>
  <c r="K59" i="4" s="1"/>
  <c r="I65" i="4" a="1"/>
  <c r="I65" i="4" s="1"/>
  <c r="J70" i="4" a="1"/>
  <c r="J70" i="4" s="1"/>
  <c r="K75" i="4" a="1"/>
  <c r="K75" i="4" s="1"/>
  <c r="I81" i="4" a="1"/>
  <c r="I81" i="4" s="1"/>
  <c r="J86" i="4" a="1"/>
  <c r="J86" i="4" s="1"/>
  <c r="K91" i="4" a="1"/>
  <c r="K91" i="4" s="1"/>
  <c r="I97" i="4" a="1"/>
  <c r="I97" i="4" s="1"/>
  <c r="I102" i="4" a="1"/>
  <c r="I102" i="4" s="1"/>
  <c r="K106" i="4" a="1"/>
  <c r="K106" i="4" s="1"/>
  <c r="J111" i="4" a="1"/>
  <c r="J111" i="4" s="1"/>
  <c r="E17" i="4" a="1"/>
  <c r="E17" i="4" s="1"/>
  <c r="E25" i="4" a="1"/>
  <c r="E25" i="4" s="1"/>
  <c r="E33" i="4" a="1"/>
  <c r="E33" i="4" s="1"/>
  <c r="E41" i="4" a="1"/>
  <c r="E41" i="4" s="1"/>
  <c r="E49" i="4" a="1"/>
  <c r="E49" i="4" s="1"/>
  <c r="E57" i="4" a="1"/>
  <c r="E57" i="4" s="1"/>
  <c r="E65" i="4" a="1"/>
  <c r="E65" i="4" s="1"/>
  <c r="E73" i="4" a="1"/>
  <c r="E73" i="4" s="1"/>
  <c r="E81" i="4" a="1"/>
  <c r="E81" i="4" s="1"/>
  <c r="E89" i="4" a="1"/>
  <c r="E89" i="4" s="1"/>
  <c r="E104" i="4" a="1"/>
  <c r="E104" i="4" s="1"/>
  <c r="E111" i="4" a="1"/>
  <c r="E111" i="4" s="1"/>
  <c r="J17" i="4" a="1"/>
  <c r="J17" i="4" s="1"/>
  <c r="K22" i="4" a="1"/>
  <c r="K22" i="4" s="1"/>
  <c r="I28" i="4" a="1"/>
  <c r="I28" i="4" s="1"/>
  <c r="J33" i="4" a="1"/>
  <c r="J33" i="4" s="1"/>
  <c r="K38" i="4" a="1"/>
  <c r="K38" i="4" s="1"/>
  <c r="I44" i="4" a="1"/>
  <c r="I44" i="4" s="1"/>
  <c r="J49" i="4" a="1"/>
  <c r="J49" i="4" s="1"/>
  <c r="K54" i="4" a="1"/>
  <c r="K54" i="4" s="1"/>
  <c r="I60" i="4" a="1"/>
  <c r="I60" i="4" s="1"/>
  <c r="J65" i="4" a="1"/>
  <c r="J65" i="4" s="1"/>
  <c r="K70" i="4" a="1"/>
  <c r="K70" i="4" s="1"/>
  <c r="I76" i="4" a="1"/>
  <c r="I76" i="4" s="1"/>
  <c r="J81" i="4" a="1"/>
  <c r="J81" i="4" s="1"/>
  <c r="K86" i="4" a="1"/>
  <c r="K86" i="4" s="1"/>
  <c r="I92" i="4" a="1"/>
  <c r="I92" i="4" s="1"/>
  <c r="J97" i="4" a="1"/>
  <c r="J97" i="4" s="1"/>
  <c r="J102" i="4" a="1"/>
  <c r="J102" i="4" s="1"/>
  <c r="I107" i="4" a="1"/>
  <c r="I107" i="4" s="1"/>
  <c r="K111" i="4" a="1"/>
  <c r="K111" i="4" s="1"/>
  <c r="D18" i="4" a="1"/>
  <c r="D18" i="4" s="1"/>
  <c r="D26" i="4" a="1"/>
  <c r="D26" i="4" s="1"/>
  <c r="D34" i="4" a="1"/>
  <c r="D34" i="4" s="1"/>
  <c r="D42" i="4" a="1"/>
  <c r="D42" i="4" s="1"/>
  <c r="D50" i="4" a="1"/>
  <c r="D50" i="4" s="1"/>
  <c r="D58" i="4" a="1"/>
  <c r="D58" i="4" s="1"/>
  <c r="D66" i="4" a="1"/>
  <c r="D66" i="4" s="1"/>
  <c r="D74" i="4" a="1"/>
  <c r="D74" i="4" s="1"/>
  <c r="D82" i="4" a="1"/>
  <c r="D82" i="4" s="1"/>
  <c r="D90" i="4" a="1"/>
  <c r="D90" i="4" s="1"/>
  <c r="E97" i="4" a="1"/>
  <c r="E97" i="4" s="1"/>
  <c r="D105" i="4" a="1"/>
  <c r="D105" i="4" s="1"/>
  <c r="D112" i="4" a="1"/>
  <c r="D112" i="4" s="1"/>
  <c r="K17" i="4" a="1"/>
  <c r="K17" i="4" s="1"/>
  <c r="I23" i="4" a="1"/>
  <c r="I23" i="4" s="1"/>
  <c r="J28" i="4" a="1"/>
  <c r="J28" i="4" s="1"/>
  <c r="K33" i="4" a="1"/>
  <c r="K33" i="4" s="1"/>
  <c r="I39" i="4" a="1"/>
  <c r="I39" i="4" s="1"/>
  <c r="J44" i="4" a="1"/>
  <c r="J44" i="4" s="1"/>
  <c r="K49" i="4" a="1"/>
  <c r="K49" i="4" s="1"/>
  <c r="I55" i="4" a="1"/>
  <c r="I55" i="4" s="1"/>
  <c r="J60" i="4" a="1"/>
  <c r="J60" i="4" s="1"/>
  <c r="K65" i="4" a="1"/>
  <c r="K65" i="4" s="1"/>
  <c r="I71" i="4" a="1"/>
  <c r="I71" i="4" s="1"/>
  <c r="J76" i="4" a="1"/>
  <c r="J76" i="4" s="1"/>
  <c r="K81" i="4" a="1"/>
  <c r="K81" i="4" s="1"/>
  <c r="I87" i="4" a="1"/>
  <c r="I87" i="4" s="1"/>
  <c r="J92" i="4" a="1"/>
  <c r="J92" i="4" s="1"/>
  <c r="K97" i="4" a="1"/>
  <c r="K97" i="4" s="1"/>
  <c r="J107" i="4" a="1"/>
  <c r="J107" i="4" s="1"/>
  <c r="I112" i="4" a="1"/>
  <c r="I112" i="4" s="1"/>
  <c r="E18" i="4" a="1"/>
  <c r="E18" i="4" s="1"/>
  <c r="E26" i="4" a="1"/>
  <c r="E26" i="4" s="1"/>
  <c r="E34" i="4" a="1"/>
  <c r="E34" i="4" s="1"/>
  <c r="E42" i="4" a="1"/>
  <c r="E42" i="4" s="1"/>
  <c r="E50" i="4" a="1"/>
  <c r="E50" i="4" s="1"/>
  <c r="E58" i="4" a="1"/>
  <c r="E58" i="4" s="1"/>
  <c r="E66" i="4" a="1"/>
  <c r="E66" i="4" s="1"/>
  <c r="E74" i="4" a="1"/>
  <c r="E74" i="4" s="1"/>
  <c r="E82" i="4" a="1"/>
  <c r="E82" i="4" s="1"/>
  <c r="E90" i="4" a="1"/>
  <c r="E90" i="4" s="1"/>
  <c r="D98" i="4" a="1"/>
  <c r="D98" i="4" s="1"/>
  <c r="E112" i="4" a="1"/>
  <c r="E112" i="4" s="1"/>
  <c r="I18" i="4" a="1"/>
  <c r="I18" i="4" s="1"/>
  <c r="J23" i="4" a="1"/>
  <c r="J23" i="4" s="1"/>
  <c r="K28" i="4" a="1"/>
  <c r="K28" i="4" s="1"/>
  <c r="I34" i="4" a="1"/>
  <c r="I34" i="4" s="1"/>
  <c r="J39" i="4" a="1"/>
  <c r="J39" i="4" s="1"/>
  <c r="K44" i="4" a="1"/>
  <c r="K44" i="4" s="1"/>
  <c r="I50" i="4" a="1"/>
  <c r="I50" i="4" s="1"/>
  <c r="J55" i="4" a="1"/>
  <c r="J55" i="4" s="1"/>
  <c r="K60" i="4" a="1"/>
  <c r="K60" i="4" s="1"/>
  <c r="I66" i="4" a="1"/>
  <c r="I66" i="4" s="1"/>
  <c r="J71" i="4" a="1"/>
  <c r="J71" i="4" s="1"/>
  <c r="K76" i="4" a="1"/>
  <c r="K76" i="4" s="1"/>
  <c r="I82" i="4" a="1"/>
  <c r="I82" i="4" s="1"/>
  <c r="J87" i="4" a="1"/>
  <c r="J87" i="4" s="1"/>
  <c r="K92" i="4" a="1"/>
  <c r="K92" i="4" s="1"/>
  <c r="I98" i="4" a="1"/>
  <c r="I98" i="4" s="1"/>
  <c r="K102" i="4" a="1"/>
  <c r="K102" i="4" s="1"/>
  <c r="K107" i="4" a="1"/>
  <c r="K107" i="4" s="1"/>
  <c r="J112" i="4" a="1"/>
  <c r="J112" i="4" s="1"/>
  <c r="D19" i="4" a="1"/>
  <c r="D19" i="4" s="1"/>
  <c r="D27" i="4" a="1"/>
  <c r="D27" i="4" s="1"/>
  <c r="D35" i="4" a="1"/>
  <c r="D35" i="4" s="1"/>
  <c r="D43" i="4" a="1"/>
  <c r="D43" i="4" s="1"/>
  <c r="D51" i="4" a="1"/>
  <c r="D51" i="4" s="1"/>
  <c r="D59" i="4" a="1"/>
  <c r="D59" i="4" s="1"/>
  <c r="D67" i="4" a="1"/>
  <c r="D67" i="4" s="1"/>
  <c r="D75" i="4" a="1"/>
  <c r="D75" i="4" s="1"/>
  <c r="D83" i="4" a="1"/>
  <c r="D83" i="4" s="1"/>
  <c r="D91" i="4" a="1"/>
  <c r="D91" i="4" s="1"/>
  <c r="E98" i="4" a="1"/>
  <c r="E98" i="4" s="1"/>
  <c r="E105" i="4" a="1"/>
  <c r="E105" i="4" s="1"/>
  <c r="I13" i="4" a="1"/>
  <c r="I13" i="4" s="1"/>
  <c r="J18" i="4" a="1"/>
  <c r="J18" i="4" s="1"/>
  <c r="K23" i="4" a="1"/>
  <c r="K23" i="4" s="1"/>
  <c r="I29" i="4" a="1"/>
  <c r="I29" i="4" s="1"/>
  <c r="J34" i="4" a="1"/>
  <c r="J34" i="4" s="1"/>
  <c r="K39" i="4" a="1"/>
  <c r="K39" i="4" s="1"/>
  <c r="I45" i="4" a="1"/>
  <c r="I45" i="4" s="1"/>
  <c r="J50" i="4" a="1"/>
  <c r="J50" i="4" s="1"/>
  <c r="K55" i="4" a="1"/>
  <c r="K55" i="4" s="1"/>
  <c r="I61" i="4" a="1"/>
  <c r="I61" i="4" s="1"/>
  <c r="J66" i="4" a="1"/>
  <c r="J66" i="4" s="1"/>
  <c r="K71" i="4" a="1"/>
  <c r="K71" i="4" s="1"/>
  <c r="I77" i="4" a="1"/>
  <c r="I77" i="4" s="1"/>
  <c r="J82" i="4" a="1"/>
  <c r="J82" i="4" s="1"/>
  <c r="K87" i="4" a="1"/>
  <c r="K87" i="4" s="1"/>
  <c r="I93" i="4" a="1"/>
  <c r="I93" i="4" s="1"/>
  <c r="J98" i="4" a="1"/>
  <c r="J98" i="4" s="1"/>
  <c r="I103" i="4" a="1"/>
  <c r="I103" i="4" s="1"/>
  <c r="E111" i="14" a="1"/>
  <c r="E111" i="14" s="1"/>
  <c r="D108" i="14" a="1"/>
  <c r="D108" i="14" s="1"/>
  <c r="D101" i="14" a="1"/>
  <c r="D101" i="14" s="1"/>
  <c r="F47" i="14" a="1"/>
  <c r="F47" i="14" s="1"/>
  <c r="S15" i="7" a="1"/>
  <c r="S15" i="7" s="1"/>
  <c r="D37" i="14" a="1"/>
  <c r="D37" i="14" s="1"/>
  <c r="S17" i="7" a="1"/>
  <c r="S17" i="7" s="1"/>
  <c r="T22" i="7" a="1"/>
  <c r="T22" i="7" s="1"/>
  <c r="U27" i="7" a="1"/>
  <c r="U27" i="7" s="1"/>
  <c r="S33" i="7" a="1"/>
  <c r="S33" i="7" s="1"/>
  <c r="T38" i="7" a="1"/>
  <c r="T38" i="7" s="1"/>
  <c r="U43" i="7" a="1"/>
  <c r="U43" i="7" s="1"/>
  <c r="S49" i="7" a="1"/>
  <c r="S49" i="7" s="1"/>
  <c r="U53" i="7" a="1"/>
  <c r="U53" i="7" s="1"/>
  <c r="T58" i="7" a="1"/>
  <c r="T58" i="7" s="1"/>
  <c r="E13" i="7" a="1"/>
  <c r="E13" i="7" s="1"/>
  <c r="E15" i="7" a="1"/>
  <c r="E15" i="7" s="1"/>
  <c r="E17" i="7" a="1"/>
  <c r="E17" i="7" s="1"/>
  <c r="E19" i="7" a="1"/>
  <c r="E19" i="7" s="1"/>
  <c r="E21" i="7" a="1"/>
  <c r="E21" i="7" s="1"/>
  <c r="E23" i="7" a="1"/>
  <c r="E23" i="7" s="1"/>
  <c r="E25" i="7" a="1"/>
  <c r="E25" i="7" s="1"/>
  <c r="E27" i="7" a="1"/>
  <c r="E27" i="7" s="1"/>
  <c r="E29" i="7" a="1"/>
  <c r="E29" i="7" s="1"/>
  <c r="E31" i="7" a="1"/>
  <c r="E31" i="7" s="1"/>
  <c r="E33" i="7" a="1"/>
  <c r="E33" i="7" s="1"/>
  <c r="E35" i="7" a="1"/>
  <c r="E35" i="7" s="1"/>
  <c r="E37" i="7" a="1"/>
  <c r="E37" i="7" s="1"/>
  <c r="E39" i="7" a="1"/>
  <c r="E39" i="7" s="1"/>
  <c r="E41" i="7" a="1"/>
  <c r="E41" i="7" s="1"/>
  <c r="E43" i="7" a="1"/>
  <c r="E43" i="7" s="1"/>
  <c r="E45" i="7" a="1"/>
  <c r="E45" i="7" s="1"/>
  <c r="E47" i="7" a="1"/>
  <c r="E47" i="7" s="1"/>
  <c r="E49" i="7" a="1"/>
  <c r="E49" i="7" s="1"/>
  <c r="E51" i="7" a="1"/>
  <c r="E51" i="7" s="1"/>
  <c r="E53" i="7" a="1"/>
  <c r="E53" i="7" s="1"/>
  <c r="E55" i="7" a="1"/>
  <c r="E55" i="7" s="1"/>
  <c r="E57" i="7" a="1"/>
  <c r="E57" i="7" s="1"/>
  <c r="E59" i="7" a="1"/>
  <c r="E59" i="7" s="1"/>
  <c r="E61" i="7" a="1"/>
  <c r="E61" i="7" s="1"/>
  <c r="F17" i="14" a="1"/>
  <c r="F17" i="14" s="1"/>
  <c r="D23" i="14" a="1"/>
  <c r="D23" i="14" s="1"/>
  <c r="E28" i="14" a="1"/>
  <c r="E28" i="14" s="1"/>
  <c r="F33" i="14" a="1"/>
  <c r="F33" i="14" s="1"/>
  <c r="D39" i="14" a="1"/>
  <c r="D39" i="14" s="1"/>
  <c r="E44" i="14" a="1"/>
  <c r="E44" i="14" s="1"/>
  <c r="F49" i="14" a="1"/>
  <c r="F49" i="14" s="1"/>
  <c r="D55" i="14" a="1"/>
  <c r="D55" i="14" s="1"/>
  <c r="E60" i="14" a="1"/>
  <c r="E60" i="14" s="1"/>
  <c r="F65" i="14" a="1"/>
  <c r="F65" i="14" s="1"/>
  <c r="D71" i="14" a="1"/>
  <c r="D71" i="14" s="1"/>
  <c r="E76" i="14" a="1"/>
  <c r="E76" i="14" s="1"/>
  <c r="F81" i="14" a="1"/>
  <c r="F81" i="14" s="1"/>
  <c r="D87" i="14" a="1"/>
  <c r="D87" i="14" s="1"/>
  <c r="E92" i="14" a="1"/>
  <c r="E92" i="14" s="1"/>
  <c r="F97" i="14" a="1"/>
  <c r="F97" i="14" s="1"/>
  <c r="D103" i="14" a="1"/>
  <c r="D103" i="14" s="1"/>
  <c r="E108" i="14" a="1"/>
  <c r="E108" i="14" s="1"/>
  <c r="U22" i="7" a="1"/>
  <c r="U22" i="7" s="1"/>
  <c r="F17" i="7" a="1"/>
  <c r="F17" i="7" s="1"/>
  <c r="F19" i="7" a="1"/>
  <c r="F19" i="7" s="1"/>
  <c r="F21" i="7" a="1"/>
  <c r="F21" i="7" s="1"/>
  <c r="F23" i="7" a="1"/>
  <c r="F23" i="7" s="1"/>
  <c r="F25" i="7" a="1"/>
  <c r="F25" i="7" s="1"/>
  <c r="F27" i="7" a="1"/>
  <c r="F27" i="7" s="1"/>
  <c r="F29" i="7" a="1"/>
  <c r="F29" i="7" s="1"/>
  <c r="F33" i="7" a="1"/>
  <c r="F33" i="7" s="1"/>
  <c r="F35" i="7" a="1"/>
  <c r="F35" i="7" s="1"/>
  <c r="F37" i="7" a="1"/>
  <c r="F37" i="7" s="1"/>
  <c r="F39" i="7" a="1"/>
  <c r="F39" i="7" s="1"/>
  <c r="F41" i="7" a="1"/>
  <c r="F41" i="7" s="1"/>
  <c r="F43" i="7" a="1"/>
  <c r="F43" i="7" s="1"/>
  <c r="F45" i="7" a="1"/>
  <c r="F45" i="7" s="1"/>
  <c r="F47" i="7" a="1"/>
  <c r="F47" i="7" s="1"/>
  <c r="F49" i="7" a="1"/>
  <c r="F49" i="7" s="1"/>
  <c r="F51" i="7" a="1"/>
  <c r="F51" i="7" s="1"/>
  <c r="F53" i="7" a="1"/>
  <c r="F53" i="7" s="1"/>
  <c r="F55" i="7" a="1"/>
  <c r="F55" i="7" s="1"/>
  <c r="F57" i="7" a="1"/>
  <c r="F57" i="7" s="1"/>
  <c r="F59" i="7" a="1"/>
  <c r="F59" i="7" s="1"/>
  <c r="F61" i="7" a="1"/>
  <c r="F61" i="7" s="1"/>
  <c r="D18" i="14" a="1"/>
  <c r="D18" i="14" s="1"/>
  <c r="E23" i="14" a="1"/>
  <c r="E23" i="14" s="1"/>
  <c r="F28" i="14" a="1"/>
  <c r="F28" i="14" s="1"/>
  <c r="D34" i="14" a="1"/>
  <c r="D34" i="14" s="1"/>
  <c r="E39" i="14" a="1"/>
  <c r="E39" i="14" s="1"/>
  <c r="F44" i="14" a="1"/>
  <c r="F44" i="14" s="1"/>
  <c r="D50" i="14" a="1"/>
  <c r="D50" i="14" s="1"/>
  <c r="E55" i="14" a="1"/>
  <c r="E55" i="14" s="1"/>
  <c r="F60" i="14" a="1"/>
  <c r="F60" i="14" s="1"/>
  <c r="D66" i="14" a="1"/>
  <c r="D66" i="14" s="1"/>
  <c r="E71" i="14" a="1"/>
  <c r="E71" i="14" s="1"/>
  <c r="F76" i="14" a="1"/>
  <c r="F76" i="14" s="1"/>
  <c r="D82" i="14" a="1"/>
  <c r="D82" i="14" s="1"/>
  <c r="E87" i="14" a="1"/>
  <c r="E87" i="14" s="1"/>
  <c r="F92" i="14" a="1"/>
  <c r="F92" i="14" s="1"/>
  <c r="D98" i="14" a="1"/>
  <c r="D98" i="14" s="1"/>
  <c r="E103" i="14" a="1"/>
  <c r="E103" i="14" s="1"/>
  <c r="F108" i="14" a="1"/>
  <c r="F108" i="14" s="1"/>
  <c r="T17" i="7" a="1"/>
  <c r="T17" i="7" s="1"/>
  <c r="S28" i="7" a="1"/>
  <c r="S28" i="7" s="1"/>
  <c r="T33" i="7" a="1"/>
  <c r="T33" i="7" s="1"/>
  <c r="U38" i="7" a="1"/>
  <c r="U38" i="7" s="1"/>
  <c r="S44" i="7" a="1"/>
  <c r="S44" i="7" s="1"/>
  <c r="T49" i="7" a="1"/>
  <c r="T49" i="7" s="1"/>
  <c r="S54" i="7" a="1"/>
  <c r="S54" i="7" s="1"/>
  <c r="U58" i="7" a="1"/>
  <c r="U58" i="7" s="1"/>
  <c r="F13" i="7" a="1"/>
  <c r="F13" i="7" s="1"/>
  <c r="F15" i="7" a="1"/>
  <c r="F15" i="7" s="1"/>
  <c r="F31" i="7" a="1"/>
  <c r="F31" i="7" s="1"/>
  <c r="U17" i="7" a="1"/>
  <c r="U17" i="7" s="1"/>
  <c r="S23" i="7" a="1"/>
  <c r="S23" i="7" s="1"/>
  <c r="T28" i="7" a="1"/>
  <c r="T28" i="7" s="1"/>
  <c r="U33" i="7" a="1"/>
  <c r="U33" i="7" s="1"/>
  <c r="S39" i="7" a="1"/>
  <c r="S39" i="7" s="1"/>
  <c r="T44" i="7" a="1"/>
  <c r="T44" i="7" s="1"/>
  <c r="U49" i="7" a="1"/>
  <c r="U49" i="7" s="1"/>
  <c r="T54" i="7" a="1"/>
  <c r="T54" i="7" s="1"/>
  <c r="S59" i="7" a="1"/>
  <c r="S59" i="7" s="1"/>
  <c r="G13" i="7" a="1"/>
  <c r="G13" i="7" s="1"/>
  <c r="G15" i="7" a="1"/>
  <c r="G15" i="7" s="1"/>
  <c r="G17" i="7" a="1"/>
  <c r="G17" i="7" s="1"/>
  <c r="G19" i="7" a="1"/>
  <c r="G19" i="7" s="1"/>
  <c r="G21" i="7" a="1"/>
  <c r="G21" i="7" s="1"/>
  <c r="G23" i="7" a="1"/>
  <c r="G23" i="7" s="1"/>
  <c r="G25" i="7" a="1"/>
  <c r="G25" i="7" s="1"/>
  <c r="G27" i="7" a="1"/>
  <c r="G27" i="7" s="1"/>
  <c r="G29" i="7" a="1"/>
  <c r="G29" i="7" s="1"/>
  <c r="G31" i="7" a="1"/>
  <c r="G31" i="7" s="1"/>
  <c r="G33" i="7" a="1"/>
  <c r="G33" i="7" s="1"/>
  <c r="G35" i="7" a="1"/>
  <c r="G35" i="7" s="1"/>
  <c r="G37" i="7" a="1"/>
  <c r="G37" i="7" s="1"/>
  <c r="G39" i="7" a="1"/>
  <c r="G39" i="7" s="1"/>
  <c r="G41" i="7" a="1"/>
  <c r="G41" i="7" s="1"/>
  <c r="G43" i="7" a="1"/>
  <c r="G43" i="7" s="1"/>
  <c r="G45" i="7" a="1"/>
  <c r="G45" i="7" s="1"/>
  <c r="G47" i="7" a="1"/>
  <c r="G47" i="7" s="1"/>
  <c r="G49" i="7" a="1"/>
  <c r="G49" i="7" s="1"/>
  <c r="G51" i="7" a="1"/>
  <c r="G51" i="7" s="1"/>
  <c r="G53" i="7" a="1"/>
  <c r="G53" i="7" s="1"/>
  <c r="G55" i="7" a="1"/>
  <c r="G55" i="7" s="1"/>
  <c r="G57" i="7" a="1"/>
  <c r="G57" i="7" s="1"/>
  <c r="G59" i="7" a="1"/>
  <c r="G59" i="7" s="1"/>
  <c r="G61" i="7" a="1"/>
  <c r="G61" i="7" s="1"/>
  <c r="D13" i="14" a="1"/>
  <c r="D13" i="14" s="1"/>
  <c r="E18" i="14" a="1"/>
  <c r="E18" i="14" s="1"/>
  <c r="F23" i="14" a="1"/>
  <c r="F23" i="14" s="1"/>
  <c r="D29" i="14" a="1"/>
  <c r="D29" i="14" s="1"/>
  <c r="E34" i="14" a="1"/>
  <c r="E34" i="14" s="1"/>
  <c r="F39" i="14" a="1"/>
  <c r="F39" i="14" s="1"/>
  <c r="D45" i="14" a="1"/>
  <c r="D45" i="14" s="1"/>
  <c r="E50" i="14" a="1"/>
  <c r="E50" i="14" s="1"/>
  <c r="F55" i="14" a="1"/>
  <c r="F55" i="14" s="1"/>
  <c r="D61" i="14" a="1"/>
  <c r="D61" i="14" s="1"/>
  <c r="E66" i="14" a="1"/>
  <c r="E66" i="14" s="1"/>
  <c r="F71" i="14" a="1"/>
  <c r="F71" i="14" s="1"/>
  <c r="D77" i="14" a="1"/>
  <c r="D77" i="14" s="1"/>
  <c r="E82" i="14" a="1"/>
  <c r="E82" i="14" s="1"/>
  <c r="F87" i="14" a="1"/>
  <c r="F87" i="14" s="1"/>
  <c r="D93" i="14" a="1"/>
  <c r="D93" i="14" s="1"/>
  <c r="E98" i="14" a="1"/>
  <c r="E98" i="14" s="1"/>
  <c r="F103" i="14" a="1"/>
  <c r="F103" i="14" s="1"/>
  <c r="D109" i="14" a="1"/>
  <c r="D109" i="14" s="1"/>
  <c r="S18" i="7" a="1"/>
  <c r="S18" i="7" s="1"/>
  <c r="T23" i="7" a="1"/>
  <c r="T23" i="7" s="1"/>
  <c r="U28" i="7" a="1"/>
  <c r="U28" i="7" s="1"/>
  <c r="S34" i="7" a="1"/>
  <c r="S34" i="7" s="1"/>
  <c r="T39" i="7" a="1"/>
  <c r="T39" i="7" s="1"/>
  <c r="U44" i="7" a="1"/>
  <c r="U44" i="7" s="1"/>
  <c r="U54" i="7" a="1"/>
  <c r="U54" i="7" s="1"/>
  <c r="T59" i="7" a="1"/>
  <c r="T59" i="7" s="1"/>
  <c r="H13" i="7" a="1"/>
  <c r="H13" i="7" s="1"/>
  <c r="H15" i="7" a="1"/>
  <c r="H15" i="7" s="1"/>
  <c r="H17" i="7" a="1"/>
  <c r="H17" i="7" s="1"/>
  <c r="H19" i="7" a="1"/>
  <c r="H19" i="7" s="1"/>
  <c r="H21" i="7" a="1"/>
  <c r="H21" i="7" s="1"/>
  <c r="H23" i="7" a="1"/>
  <c r="H23" i="7" s="1"/>
  <c r="H25" i="7" a="1"/>
  <c r="H25" i="7" s="1"/>
  <c r="H27" i="7" a="1"/>
  <c r="H27" i="7" s="1"/>
  <c r="H29" i="7" a="1"/>
  <c r="H29" i="7" s="1"/>
  <c r="H31" i="7" a="1"/>
  <c r="H31" i="7" s="1"/>
  <c r="H33" i="7" a="1"/>
  <c r="H33" i="7" s="1"/>
  <c r="H35" i="7" a="1"/>
  <c r="H35" i="7" s="1"/>
  <c r="H37" i="7" a="1"/>
  <c r="H37" i="7" s="1"/>
  <c r="H39" i="7" a="1"/>
  <c r="H39" i="7" s="1"/>
  <c r="H41" i="7" a="1"/>
  <c r="H41" i="7" s="1"/>
  <c r="H43" i="7" a="1"/>
  <c r="H43" i="7" s="1"/>
  <c r="H45" i="7" a="1"/>
  <c r="H45" i="7" s="1"/>
  <c r="H47" i="7" a="1"/>
  <c r="H47" i="7" s="1"/>
  <c r="H49" i="7" a="1"/>
  <c r="H49" i="7" s="1"/>
  <c r="H51" i="7" a="1"/>
  <c r="H51" i="7" s="1"/>
  <c r="H53" i="7" a="1"/>
  <c r="H53" i="7" s="1"/>
  <c r="H55" i="7" a="1"/>
  <c r="H55" i="7" s="1"/>
  <c r="H57" i="7" a="1"/>
  <c r="H57" i="7" s="1"/>
  <c r="H59" i="7" a="1"/>
  <c r="H59" i="7" s="1"/>
  <c r="H61" i="7" a="1"/>
  <c r="H61" i="7" s="1"/>
  <c r="E13" i="14" a="1"/>
  <c r="E13" i="14" s="1"/>
  <c r="F18" i="14" a="1"/>
  <c r="F18" i="14" s="1"/>
  <c r="D24" i="14" a="1"/>
  <c r="D24" i="14" s="1"/>
  <c r="E29" i="14" a="1"/>
  <c r="E29" i="14" s="1"/>
  <c r="F34" i="14" a="1"/>
  <c r="F34" i="14" s="1"/>
  <c r="D40" i="14" a="1"/>
  <c r="D40" i="14" s="1"/>
  <c r="E45" i="14" a="1"/>
  <c r="E45" i="14" s="1"/>
  <c r="F50" i="14" a="1"/>
  <c r="F50" i="14" s="1"/>
  <c r="D56" i="14" a="1"/>
  <c r="D56" i="14" s="1"/>
  <c r="E61" i="14" a="1"/>
  <c r="E61" i="14" s="1"/>
  <c r="F66" i="14" a="1"/>
  <c r="F66" i="14" s="1"/>
  <c r="D72" i="14" a="1"/>
  <c r="D72" i="14" s="1"/>
  <c r="E77" i="14" a="1"/>
  <c r="E77" i="14" s="1"/>
  <c r="F82" i="14" a="1"/>
  <c r="F82" i="14" s="1"/>
  <c r="D88" i="14" a="1"/>
  <c r="D88" i="14" s="1"/>
  <c r="E93" i="14" a="1"/>
  <c r="E93" i="14" s="1"/>
  <c r="F98" i="14" a="1"/>
  <c r="F98" i="14" s="1"/>
  <c r="D104" i="14" a="1"/>
  <c r="D104" i="14" s="1"/>
  <c r="E109" i="14" a="1"/>
  <c r="E109" i="14" s="1"/>
  <c r="S13" i="7" a="1"/>
  <c r="S13" i="7" s="1"/>
  <c r="T18" i="7" a="1"/>
  <c r="T18" i="7" s="1"/>
  <c r="U23" i="7" a="1"/>
  <c r="U23" i="7" s="1"/>
  <c r="S29" i="7" a="1"/>
  <c r="S29" i="7" s="1"/>
  <c r="T34" i="7" a="1"/>
  <c r="T34" i="7" s="1"/>
  <c r="U39" i="7" a="1"/>
  <c r="U39" i="7" s="1"/>
  <c r="S45" i="7" a="1"/>
  <c r="S45" i="7" s="1"/>
  <c r="S50" i="7" a="1"/>
  <c r="S50" i="7" s="1"/>
  <c r="S55" i="7" a="1"/>
  <c r="S55" i="7" s="1"/>
  <c r="U59" i="7" a="1"/>
  <c r="U59" i="7" s="1"/>
  <c r="I13" i="7" a="1"/>
  <c r="I13" i="7" s="1"/>
  <c r="I15" i="7" a="1"/>
  <c r="I15" i="7" s="1"/>
  <c r="I17" i="7" a="1"/>
  <c r="I17" i="7" s="1"/>
  <c r="I19" i="7" a="1"/>
  <c r="I19" i="7" s="1"/>
  <c r="I21" i="7" a="1"/>
  <c r="I21" i="7" s="1"/>
  <c r="I23" i="7" a="1"/>
  <c r="I23" i="7" s="1"/>
  <c r="I25" i="7" a="1"/>
  <c r="I25" i="7" s="1"/>
  <c r="I27" i="7" a="1"/>
  <c r="I27" i="7" s="1"/>
  <c r="I29" i="7" a="1"/>
  <c r="I29" i="7" s="1"/>
  <c r="I31" i="7" a="1"/>
  <c r="I31" i="7" s="1"/>
  <c r="I33" i="7" a="1"/>
  <c r="I33" i="7" s="1"/>
  <c r="I35" i="7" a="1"/>
  <c r="I35" i="7" s="1"/>
  <c r="I37" i="7" a="1"/>
  <c r="I37" i="7" s="1"/>
  <c r="I39" i="7" a="1"/>
  <c r="I39" i="7" s="1"/>
  <c r="I41" i="7" a="1"/>
  <c r="I41" i="7" s="1"/>
  <c r="I43" i="7" a="1"/>
  <c r="I43" i="7" s="1"/>
  <c r="I45" i="7" a="1"/>
  <c r="I45" i="7" s="1"/>
  <c r="I47" i="7" a="1"/>
  <c r="I47" i="7" s="1"/>
  <c r="I49" i="7" a="1"/>
  <c r="I49" i="7" s="1"/>
  <c r="I51" i="7" a="1"/>
  <c r="I51" i="7" s="1"/>
  <c r="I53" i="7" a="1"/>
  <c r="I53" i="7" s="1"/>
  <c r="I55" i="7" a="1"/>
  <c r="I55" i="7" s="1"/>
  <c r="I57" i="7" a="1"/>
  <c r="I57" i="7" s="1"/>
  <c r="I59" i="7" a="1"/>
  <c r="I59" i="7" s="1"/>
  <c r="I61" i="7" a="1"/>
  <c r="I61" i="7" s="1"/>
  <c r="F13" i="14" a="1"/>
  <c r="F13" i="14" s="1"/>
  <c r="D19" i="14" a="1"/>
  <c r="D19" i="14" s="1"/>
  <c r="E24" i="14" a="1"/>
  <c r="E24" i="14" s="1"/>
  <c r="F29" i="14" a="1"/>
  <c r="F29" i="14" s="1"/>
  <c r="D35" i="14" a="1"/>
  <c r="D35" i="14" s="1"/>
  <c r="E40" i="14" a="1"/>
  <c r="E40" i="14" s="1"/>
  <c r="F45" i="14" a="1"/>
  <c r="F45" i="14" s="1"/>
  <c r="D51" i="14" a="1"/>
  <c r="D51" i="14" s="1"/>
  <c r="E56" i="14" a="1"/>
  <c r="E56" i="14" s="1"/>
  <c r="F61" i="14" a="1"/>
  <c r="F61" i="14" s="1"/>
  <c r="D67" i="14" a="1"/>
  <c r="D67" i="14" s="1"/>
  <c r="E72" i="14" a="1"/>
  <c r="E72" i="14" s="1"/>
  <c r="F77" i="14" a="1"/>
  <c r="F77" i="14" s="1"/>
  <c r="D83" i="14" a="1"/>
  <c r="D83" i="14" s="1"/>
  <c r="E88" i="14" a="1"/>
  <c r="E88" i="14" s="1"/>
  <c r="F93" i="14" a="1"/>
  <c r="F93" i="14" s="1"/>
  <c r="D99" i="14" a="1"/>
  <c r="D99" i="14" s="1"/>
  <c r="E104" i="14" a="1"/>
  <c r="E104" i="14" s="1"/>
  <c r="F109" i="14" a="1"/>
  <c r="F109" i="14" s="1"/>
  <c r="T13" i="7" a="1"/>
  <c r="T13" i="7" s="1"/>
  <c r="U18" i="7" a="1"/>
  <c r="U18" i="7" s="1"/>
  <c r="S24" i="7" a="1"/>
  <c r="S24" i="7" s="1"/>
  <c r="T29" i="7" a="1"/>
  <c r="T29" i="7" s="1"/>
  <c r="U34" i="7" a="1"/>
  <c r="U34" i="7" s="1"/>
  <c r="S40" i="7" a="1"/>
  <c r="S40" i="7" s="1"/>
  <c r="T45" i="7" a="1"/>
  <c r="T45" i="7" s="1"/>
  <c r="T50" i="7" a="1"/>
  <c r="T50" i="7" s="1"/>
  <c r="S60" i="7" a="1"/>
  <c r="S60" i="7" s="1"/>
  <c r="J13" i="7" a="1"/>
  <c r="J13" i="7" s="1"/>
  <c r="J15" i="7" a="1"/>
  <c r="J15" i="7" s="1"/>
  <c r="J17" i="7" a="1"/>
  <c r="J17" i="7" s="1"/>
  <c r="J19" i="7" a="1"/>
  <c r="J19" i="7" s="1"/>
  <c r="J21" i="7" a="1"/>
  <c r="J21" i="7" s="1"/>
  <c r="J23" i="7" a="1"/>
  <c r="J23" i="7" s="1"/>
  <c r="J25" i="7" a="1"/>
  <c r="J25" i="7" s="1"/>
  <c r="J27" i="7" a="1"/>
  <c r="J27" i="7" s="1"/>
  <c r="J29" i="7" a="1"/>
  <c r="J29" i="7" s="1"/>
  <c r="J31" i="7" a="1"/>
  <c r="J31" i="7" s="1"/>
  <c r="J33" i="7" a="1"/>
  <c r="J33" i="7" s="1"/>
  <c r="J35" i="7" a="1"/>
  <c r="J35" i="7" s="1"/>
  <c r="J37" i="7" a="1"/>
  <c r="J37" i="7" s="1"/>
  <c r="J39" i="7" a="1"/>
  <c r="J39" i="7" s="1"/>
  <c r="J41" i="7" a="1"/>
  <c r="J41" i="7" s="1"/>
  <c r="J43" i="7" a="1"/>
  <c r="J43" i="7" s="1"/>
  <c r="J45" i="7" a="1"/>
  <c r="J45" i="7" s="1"/>
  <c r="J47" i="7" a="1"/>
  <c r="J47" i="7" s="1"/>
  <c r="J49" i="7" a="1"/>
  <c r="J49" i="7" s="1"/>
  <c r="J51" i="7" a="1"/>
  <c r="J51" i="7" s="1"/>
  <c r="J53" i="7" a="1"/>
  <c r="J53" i="7" s="1"/>
  <c r="J55" i="7" a="1"/>
  <c r="J55" i="7" s="1"/>
  <c r="J57" i="7" a="1"/>
  <c r="J57" i="7" s="1"/>
  <c r="J59" i="7" a="1"/>
  <c r="J59" i="7" s="1"/>
  <c r="J61" i="7" a="1"/>
  <c r="J61" i="7" s="1"/>
  <c r="D14" i="14" a="1"/>
  <c r="D14" i="14" s="1"/>
  <c r="E19" i="14" a="1"/>
  <c r="E19" i="14" s="1"/>
  <c r="F24" i="14" a="1"/>
  <c r="F24" i="14" s="1"/>
  <c r="D30" i="14" a="1"/>
  <c r="D30" i="14" s="1"/>
  <c r="E35" i="14" a="1"/>
  <c r="E35" i="14" s="1"/>
  <c r="F40" i="14" a="1"/>
  <c r="F40" i="14" s="1"/>
  <c r="D46" i="14" a="1"/>
  <c r="D46" i="14" s="1"/>
  <c r="E51" i="14" a="1"/>
  <c r="E51" i="14" s="1"/>
  <c r="F56" i="14" a="1"/>
  <c r="F56" i="14" s="1"/>
  <c r="D62" i="14" a="1"/>
  <c r="D62" i="14" s="1"/>
  <c r="E67" i="14" a="1"/>
  <c r="E67" i="14" s="1"/>
  <c r="F72" i="14" a="1"/>
  <c r="F72" i="14" s="1"/>
  <c r="D78" i="14" a="1"/>
  <c r="D78" i="14" s="1"/>
  <c r="E83" i="14" a="1"/>
  <c r="E83" i="14" s="1"/>
  <c r="F88" i="14" a="1"/>
  <c r="F88" i="14" s="1"/>
  <c r="D94" i="14" a="1"/>
  <c r="D94" i="14" s="1"/>
  <c r="E99" i="14" a="1"/>
  <c r="E99" i="14" s="1"/>
  <c r="F104" i="14" a="1"/>
  <c r="F104" i="14" s="1"/>
  <c r="D110" i="14" a="1"/>
  <c r="D110" i="14" s="1"/>
  <c r="U13" i="7" a="1"/>
  <c r="U13" i="7" s="1"/>
  <c r="S19" i="7" a="1"/>
  <c r="S19" i="7" s="1"/>
  <c r="T24" i="7" a="1"/>
  <c r="T24" i="7" s="1"/>
  <c r="U29" i="7" a="1"/>
  <c r="U29" i="7" s="1"/>
  <c r="S35" i="7" a="1"/>
  <c r="S35" i="7" s="1"/>
  <c r="T40" i="7" a="1"/>
  <c r="T40" i="7" s="1"/>
  <c r="U45" i="7" a="1"/>
  <c r="U45" i="7" s="1"/>
  <c r="U50" i="7" a="1"/>
  <c r="U50" i="7" s="1"/>
  <c r="T55" i="7" a="1"/>
  <c r="T55" i="7" s="1"/>
  <c r="T60" i="7" a="1"/>
  <c r="T60" i="7" s="1"/>
  <c r="K13" i="7" a="1"/>
  <c r="K13" i="7" s="1"/>
  <c r="K15" i="7" a="1"/>
  <c r="K15" i="7" s="1"/>
  <c r="K17" i="7" a="1"/>
  <c r="K17" i="7" s="1"/>
  <c r="K19" i="7" a="1"/>
  <c r="K19" i="7" s="1"/>
  <c r="K21" i="7" a="1"/>
  <c r="K21" i="7" s="1"/>
  <c r="K23" i="7" a="1"/>
  <c r="K23" i="7" s="1"/>
  <c r="K25" i="7" a="1"/>
  <c r="K25" i="7" s="1"/>
  <c r="K27" i="7" a="1"/>
  <c r="K27" i="7" s="1"/>
  <c r="K29" i="7" a="1"/>
  <c r="K29" i="7" s="1"/>
  <c r="K31" i="7" a="1"/>
  <c r="K31" i="7" s="1"/>
  <c r="K33" i="7" a="1"/>
  <c r="K33" i="7" s="1"/>
  <c r="K35" i="7" a="1"/>
  <c r="K35" i="7" s="1"/>
  <c r="K37" i="7" a="1"/>
  <c r="K37" i="7" s="1"/>
  <c r="K39" i="7" a="1"/>
  <c r="K39" i="7" s="1"/>
  <c r="K41" i="7" a="1"/>
  <c r="K41" i="7" s="1"/>
  <c r="K43" i="7" a="1"/>
  <c r="K43" i="7" s="1"/>
  <c r="K45" i="7" a="1"/>
  <c r="K45" i="7" s="1"/>
  <c r="K47" i="7" a="1"/>
  <c r="K47" i="7" s="1"/>
  <c r="K49" i="7" a="1"/>
  <c r="K49" i="7" s="1"/>
  <c r="K51" i="7" a="1"/>
  <c r="K51" i="7" s="1"/>
  <c r="K53" i="7" a="1"/>
  <c r="K53" i="7" s="1"/>
  <c r="K55" i="7" a="1"/>
  <c r="K55" i="7" s="1"/>
  <c r="K57" i="7" a="1"/>
  <c r="K57" i="7" s="1"/>
  <c r="K59" i="7" a="1"/>
  <c r="K59" i="7" s="1"/>
  <c r="K61" i="7" a="1"/>
  <c r="K61" i="7" s="1"/>
  <c r="E14" i="14" a="1"/>
  <c r="E14" i="14" s="1"/>
  <c r="F19" i="14" a="1"/>
  <c r="F19" i="14" s="1"/>
  <c r="D25" i="14" a="1"/>
  <c r="D25" i="14" s="1"/>
  <c r="E30" i="14" a="1"/>
  <c r="E30" i="14" s="1"/>
  <c r="F35" i="14" a="1"/>
  <c r="F35" i="14" s="1"/>
  <c r="D41" i="14" a="1"/>
  <c r="D41" i="14" s="1"/>
  <c r="E46" i="14" a="1"/>
  <c r="E46" i="14" s="1"/>
  <c r="F51" i="14" a="1"/>
  <c r="F51" i="14" s="1"/>
  <c r="D57" i="14" a="1"/>
  <c r="D57" i="14" s="1"/>
  <c r="E62" i="14" a="1"/>
  <c r="E62" i="14" s="1"/>
  <c r="F67" i="14" a="1"/>
  <c r="F67" i="14" s="1"/>
  <c r="D73" i="14" a="1"/>
  <c r="D73" i="14" s="1"/>
  <c r="E78" i="14" a="1"/>
  <c r="E78" i="14" s="1"/>
  <c r="F83" i="14" a="1"/>
  <c r="F83" i="14" s="1"/>
  <c r="D89" i="14" a="1"/>
  <c r="D89" i="14" s="1"/>
  <c r="E94" i="14" a="1"/>
  <c r="E94" i="14" s="1"/>
  <c r="F99" i="14" a="1"/>
  <c r="F99" i="14" s="1"/>
  <c r="D105" i="14" a="1"/>
  <c r="D105" i="14" s="1"/>
  <c r="E110" i="14" a="1"/>
  <c r="E110" i="14" s="1"/>
  <c r="S14" i="7" a="1"/>
  <c r="S14" i="7" s="1"/>
  <c r="T19" i="7" a="1"/>
  <c r="T19" i="7" s="1"/>
  <c r="U24" i="7" a="1"/>
  <c r="U24" i="7" s="1"/>
  <c r="S30" i="7" a="1"/>
  <c r="S30" i="7" s="1"/>
  <c r="T35" i="7" a="1"/>
  <c r="T35" i="7" s="1"/>
  <c r="U40" i="7" a="1"/>
  <c r="U40" i="7" s="1"/>
  <c r="S46" i="7" a="1"/>
  <c r="S46" i="7" s="1"/>
  <c r="S51" i="7" a="1"/>
  <c r="S51" i="7" s="1"/>
  <c r="U55" i="7" a="1"/>
  <c r="U55" i="7" s="1"/>
  <c r="D14" i="7" a="1"/>
  <c r="D14" i="7" s="1"/>
  <c r="D16" i="7" a="1"/>
  <c r="D16" i="7" s="1"/>
  <c r="D18" i="7" a="1"/>
  <c r="D18" i="7" s="1"/>
  <c r="D20" i="7" a="1"/>
  <c r="D20" i="7" s="1"/>
  <c r="D22" i="7" a="1"/>
  <c r="D22" i="7" s="1"/>
  <c r="D24" i="7" a="1"/>
  <c r="D24" i="7" s="1"/>
  <c r="D26" i="7" a="1"/>
  <c r="D26" i="7" s="1"/>
  <c r="D28" i="7" a="1"/>
  <c r="D28" i="7" s="1"/>
  <c r="D30" i="7" a="1"/>
  <c r="D30" i="7" s="1"/>
  <c r="D32" i="7" a="1"/>
  <c r="D32" i="7" s="1"/>
  <c r="D34" i="7" a="1"/>
  <c r="D34" i="7" s="1"/>
  <c r="D36" i="7" a="1"/>
  <c r="D36" i="7" s="1"/>
  <c r="D38" i="7" a="1"/>
  <c r="D38" i="7" s="1"/>
  <c r="D40" i="7" a="1"/>
  <c r="D40" i="7" s="1"/>
  <c r="D42" i="7" a="1"/>
  <c r="D42" i="7" s="1"/>
  <c r="D44" i="7" a="1"/>
  <c r="D44" i="7" s="1"/>
  <c r="D46" i="7" a="1"/>
  <c r="D46" i="7" s="1"/>
  <c r="D48" i="7" a="1"/>
  <c r="D48" i="7" s="1"/>
  <c r="D50" i="7" a="1"/>
  <c r="D50" i="7" s="1"/>
  <c r="D52" i="7" a="1"/>
  <c r="D52" i="7" s="1"/>
  <c r="D54" i="7" a="1"/>
  <c r="D54" i="7" s="1"/>
  <c r="D56" i="7" a="1"/>
  <c r="D56" i="7" s="1"/>
  <c r="D58" i="7" a="1"/>
  <c r="D58" i="7" s="1"/>
  <c r="D60" i="7" a="1"/>
  <c r="D60" i="7" s="1"/>
  <c r="D62" i="7" a="1"/>
  <c r="D62" i="7" s="1"/>
  <c r="F14" i="14" a="1"/>
  <c r="F14" i="14" s="1"/>
  <c r="D20" i="14" a="1"/>
  <c r="D20" i="14" s="1"/>
  <c r="E25" i="14" a="1"/>
  <c r="E25" i="14" s="1"/>
  <c r="F30" i="14" a="1"/>
  <c r="F30" i="14" s="1"/>
  <c r="D36" i="14" a="1"/>
  <c r="D36" i="14" s="1"/>
  <c r="E41" i="14" a="1"/>
  <c r="E41" i="14" s="1"/>
  <c r="F46" i="14" a="1"/>
  <c r="F46" i="14" s="1"/>
  <c r="D52" i="14" a="1"/>
  <c r="D52" i="14" s="1"/>
  <c r="E57" i="14" a="1"/>
  <c r="E57" i="14" s="1"/>
  <c r="F62" i="14" a="1"/>
  <c r="F62" i="14" s="1"/>
  <c r="D68" i="14" a="1"/>
  <c r="D68" i="14" s="1"/>
  <c r="E73" i="14" a="1"/>
  <c r="E73" i="14" s="1"/>
  <c r="F78" i="14" a="1"/>
  <c r="F78" i="14" s="1"/>
  <c r="D84" i="14" a="1"/>
  <c r="D84" i="14" s="1"/>
  <c r="E89" i="14" a="1"/>
  <c r="E89" i="14" s="1"/>
  <c r="F94" i="14" a="1"/>
  <c r="F94" i="14" s="1"/>
  <c r="D100" i="14" a="1"/>
  <c r="D100" i="14" s="1"/>
  <c r="E105" i="14" a="1"/>
  <c r="E105" i="14" s="1"/>
  <c r="T14" i="7" a="1"/>
  <c r="T14" i="7" s="1"/>
  <c r="U19" i="7" a="1"/>
  <c r="U19" i="7" s="1"/>
  <c r="S25" i="7" a="1"/>
  <c r="S25" i="7" s="1"/>
  <c r="T30" i="7" a="1"/>
  <c r="T30" i="7" s="1"/>
  <c r="U35" i="7" a="1"/>
  <c r="U35" i="7" s="1"/>
  <c r="S41" i="7" a="1"/>
  <c r="S41" i="7" s="1"/>
  <c r="T46" i="7" a="1"/>
  <c r="T46" i="7" s="1"/>
  <c r="T51" i="7" a="1"/>
  <c r="T51" i="7" s="1"/>
  <c r="S56" i="7" a="1"/>
  <c r="S56" i="7" s="1"/>
  <c r="U60" i="7" a="1"/>
  <c r="U60" i="7" s="1"/>
  <c r="E14" i="7" a="1"/>
  <c r="E14" i="7" s="1"/>
  <c r="E16" i="7" a="1"/>
  <c r="E16" i="7" s="1"/>
  <c r="E18" i="7" a="1"/>
  <c r="E18" i="7" s="1"/>
  <c r="E20" i="7" a="1"/>
  <c r="E20" i="7" s="1"/>
  <c r="E22" i="7" a="1"/>
  <c r="E22" i="7" s="1"/>
  <c r="E24" i="7" a="1"/>
  <c r="E24" i="7" s="1"/>
  <c r="E26" i="7" a="1"/>
  <c r="E26" i="7" s="1"/>
  <c r="E28" i="7" a="1"/>
  <c r="E28" i="7" s="1"/>
  <c r="E30" i="7" a="1"/>
  <c r="E30" i="7" s="1"/>
  <c r="E32" i="7" a="1"/>
  <c r="E32" i="7" s="1"/>
  <c r="E34" i="7" a="1"/>
  <c r="E34" i="7" s="1"/>
  <c r="E36" i="7" a="1"/>
  <c r="E36" i="7" s="1"/>
  <c r="E38" i="7" a="1"/>
  <c r="E38" i="7" s="1"/>
  <c r="E40" i="7" a="1"/>
  <c r="E40" i="7" s="1"/>
  <c r="E42" i="7" a="1"/>
  <c r="E42" i="7" s="1"/>
  <c r="E44" i="7" a="1"/>
  <c r="E44" i="7" s="1"/>
  <c r="E46" i="7" a="1"/>
  <c r="E46" i="7" s="1"/>
  <c r="E48" i="7" a="1"/>
  <c r="E48" i="7" s="1"/>
  <c r="E50" i="7" a="1"/>
  <c r="E50" i="7" s="1"/>
  <c r="E52" i="7" a="1"/>
  <c r="E52" i="7" s="1"/>
  <c r="E54" i="7" a="1"/>
  <c r="E54" i="7" s="1"/>
  <c r="E56" i="7" a="1"/>
  <c r="E56" i="7" s="1"/>
  <c r="E58" i="7" a="1"/>
  <c r="E58" i="7" s="1"/>
  <c r="E60" i="7" a="1"/>
  <c r="E60" i="7" s="1"/>
  <c r="D15" i="14" a="1"/>
  <c r="D15" i="14" s="1"/>
  <c r="E20" i="14" a="1"/>
  <c r="E20" i="14" s="1"/>
  <c r="F25" i="14" a="1"/>
  <c r="F25" i="14" s="1"/>
  <c r="D31" i="14" a="1"/>
  <c r="D31" i="14" s="1"/>
  <c r="E36" i="14" a="1"/>
  <c r="E36" i="14" s="1"/>
  <c r="F41" i="14" a="1"/>
  <c r="F41" i="14" s="1"/>
  <c r="D47" i="14" a="1"/>
  <c r="D47" i="14" s="1"/>
  <c r="E52" i="14" a="1"/>
  <c r="E52" i="14" s="1"/>
  <c r="F57" i="14" a="1"/>
  <c r="F57" i="14" s="1"/>
  <c r="D63" i="14" a="1"/>
  <c r="D63" i="14" s="1"/>
  <c r="E68" i="14" a="1"/>
  <c r="E68" i="14" s="1"/>
  <c r="F73" i="14" a="1"/>
  <c r="F73" i="14" s="1"/>
  <c r="D79" i="14" a="1"/>
  <c r="D79" i="14" s="1"/>
  <c r="E84" i="14" a="1"/>
  <c r="E84" i="14" s="1"/>
  <c r="F89" i="14" a="1"/>
  <c r="F89" i="14" s="1"/>
  <c r="D95" i="14" a="1"/>
  <c r="D95" i="14" s="1"/>
  <c r="E100" i="14" a="1"/>
  <c r="E100" i="14" s="1"/>
  <c r="F105" i="14" a="1"/>
  <c r="F105" i="14" s="1"/>
  <c r="F110" i="14" a="1"/>
  <c r="F110" i="14" s="1"/>
  <c r="U14" i="7" a="1"/>
  <c r="U14" i="7" s="1"/>
  <c r="S20" i="7" a="1"/>
  <c r="S20" i="7" s="1"/>
  <c r="T25" i="7" a="1"/>
  <c r="T25" i="7" s="1"/>
  <c r="U30" i="7" a="1"/>
  <c r="U30" i="7" s="1"/>
  <c r="S36" i="7" a="1"/>
  <c r="S36" i="7" s="1"/>
  <c r="T41" i="7" a="1"/>
  <c r="T41" i="7" s="1"/>
  <c r="U46" i="7" a="1"/>
  <c r="U46" i="7" s="1"/>
  <c r="U51" i="7" a="1"/>
  <c r="U51" i="7" s="1"/>
  <c r="T56" i="7" a="1"/>
  <c r="T56" i="7" s="1"/>
  <c r="S61" i="7" a="1"/>
  <c r="S61" i="7" s="1"/>
  <c r="F14" i="7" a="1"/>
  <c r="F14" i="7" s="1"/>
  <c r="F16" i="7" a="1"/>
  <c r="F16" i="7" s="1"/>
  <c r="F18" i="7" a="1"/>
  <c r="F18" i="7" s="1"/>
  <c r="F20" i="7" a="1"/>
  <c r="F20" i="7" s="1"/>
  <c r="F22" i="7" a="1"/>
  <c r="F22" i="7" s="1"/>
  <c r="F24" i="7" a="1"/>
  <c r="F24" i="7" s="1"/>
  <c r="F26" i="7" a="1"/>
  <c r="F26" i="7" s="1"/>
  <c r="F28" i="7" a="1"/>
  <c r="F28" i="7" s="1"/>
  <c r="F30" i="7" a="1"/>
  <c r="F30" i="7" s="1"/>
  <c r="F32" i="7" a="1"/>
  <c r="F32" i="7" s="1"/>
  <c r="F34" i="7" a="1"/>
  <c r="F34" i="7" s="1"/>
  <c r="F36" i="7" a="1"/>
  <c r="F36" i="7" s="1"/>
  <c r="F38" i="7" a="1"/>
  <c r="F38" i="7" s="1"/>
  <c r="F40" i="7" a="1"/>
  <c r="F40" i="7" s="1"/>
  <c r="F42" i="7" a="1"/>
  <c r="F42" i="7" s="1"/>
  <c r="F44" i="7" a="1"/>
  <c r="F44" i="7" s="1"/>
  <c r="F46" i="7" a="1"/>
  <c r="F46" i="7" s="1"/>
  <c r="F48" i="7" a="1"/>
  <c r="F48" i="7" s="1"/>
  <c r="F50" i="7" a="1"/>
  <c r="F50" i="7" s="1"/>
  <c r="F52" i="7" a="1"/>
  <c r="F52" i="7" s="1"/>
  <c r="F54" i="7" a="1"/>
  <c r="F54" i="7" s="1"/>
  <c r="F56" i="7" a="1"/>
  <c r="F56" i="7" s="1"/>
  <c r="F58" i="7" a="1"/>
  <c r="F58" i="7" s="1"/>
  <c r="F60" i="7" a="1"/>
  <c r="F60" i="7" s="1"/>
  <c r="E62" i="7" a="1"/>
  <c r="E62" i="7" s="1"/>
  <c r="E15" i="14" a="1"/>
  <c r="E15" i="14" s="1"/>
  <c r="F20" i="14" a="1"/>
  <c r="F20" i="14" s="1"/>
  <c r="D26" i="14" a="1"/>
  <c r="D26" i="14" s="1"/>
  <c r="E31" i="14" a="1"/>
  <c r="E31" i="14" s="1"/>
  <c r="F36" i="14" a="1"/>
  <c r="F36" i="14" s="1"/>
  <c r="D42" i="14" a="1"/>
  <c r="D42" i="14" s="1"/>
  <c r="E47" i="14" a="1"/>
  <c r="E47" i="14" s="1"/>
  <c r="F52" i="14" a="1"/>
  <c r="F52" i="14" s="1"/>
  <c r="D58" i="14" a="1"/>
  <c r="D58" i="14" s="1"/>
  <c r="E63" i="14" a="1"/>
  <c r="E63" i="14" s="1"/>
  <c r="F68" i="14" a="1"/>
  <c r="F68" i="14" s="1"/>
  <c r="D74" i="14" a="1"/>
  <c r="D74" i="14" s="1"/>
  <c r="E79" i="14" a="1"/>
  <c r="E79" i="14" s="1"/>
  <c r="F84" i="14" a="1"/>
  <c r="F84" i="14" s="1"/>
  <c r="D90" i="14" a="1"/>
  <c r="D90" i="14" s="1"/>
  <c r="E95" i="14" a="1"/>
  <c r="E95" i="14" s="1"/>
  <c r="F100" i="14" a="1"/>
  <c r="F100" i="14" s="1"/>
  <c r="D106" i="14" a="1"/>
  <c r="D106" i="14" s="1"/>
  <c r="D111" i="14" a="1"/>
  <c r="D111" i="14" s="1"/>
  <c r="U41" i="7" a="1"/>
  <c r="U41" i="7" s="1"/>
  <c r="T61" i="7" a="1"/>
  <c r="T61" i="7" s="1"/>
  <c r="G18" i="7" a="1"/>
  <c r="G18" i="7" s="1"/>
  <c r="G24" i="7" a="1"/>
  <c r="G24" i="7" s="1"/>
  <c r="G32" i="7" a="1"/>
  <c r="G32" i="7" s="1"/>
  <c r="G40" i="7" a="1"/>
  <c r="G40" i="7" s="1"/>
  <c r="G46" i="7" a="1"/>
  <c r="G46" i="7" s="1"/>
  <c r="G54" i="7" a="1"/>
  <c r="G54" i="7" s="1"/>
  <c r="F62" i="7" a="1"/>
  <c r="F62" i="7" s="1"/>
  <c r="E26" i="14" a="1"/>
  <c r="E26" i="14" s="1"/>
  <c r="D53" i="14" a="1"/>
  <c r="D53" i="14" s="1"/>
  <c r="E74" i="14" a="1"/>
  <c r="E74" i="14" s="1"/>
  <c r="F95" i="14" a="1"/>
  <c r="F95" i="14" s="1"/>
  <c r="T15" i="7" a="1"/>
  <c r="T15" i="7" s="1"/>
  <c r="U20" i="7" a="1"/>
  <c r="U20" i="7" s="1"/>
  <c r="S26" i="7" a="1"/>
  <c r="S26" i="7" s="1"/>
  <c r="T31" i="7" a="1"/>
  <c r="T31" i="7" s="1"/>
  <c r="U36" i="7" a="1"/>
  <c r="U36" i="7" s="1"/>
  <c r="S42" i="7" a="1"/>
  <c r="S42" i="7" s="1"/>
  <c r="T47" i="7" a="1"/>
  <c r="T47" i="7" s="1"/>
  <c r="T52" i="7" a="1"/>
  <c r="T52" i="7" s="1"/>
  <c r="S57" i="7" a="1"/>
  <c r="S57" i="7" s="1"/>
  <c r="U61" i="7" a="1"/>
  <c r="U61" i="7" s="1"/>
  <c r="H14" i="7" a="1"/>
  <c r="H14" i="7" s="1"/>
  <c r="H16" i="7" a="1"/>
  <c r="H16" i="7" s="1"/>
  <c r="H18" i="7" a="1"/>
  <c r="H18" i="7" s="1"/>
  <c r="H20" i="7" a="1"/>
  <c r="H20" i="7" s="1"/>
  <c r="H22" i="7" a="1"/>
  <c r="H22" i="7" s="1"/>
  <c r="H24" i="7" a="1"/>
  <c r="H24" i="7" s="1"/>
  <c r="H26" i="7" a="1"/>
  <c r="H26" i="7" s="1"/>
  <c r="H28" i="7" a="1"/>
  <c r="H28" i="7" s="1"/>
  <c r="H30" i="7" a="1"/>
  <c r="H30" i="7" s="1"/>
  <c r="H32" i="7" a="1"/>
  <c r="H32" i="7" s="1"/>
  <c r="H34" i="7" a="1"/>
  <c r="H34" i="7" s="1"/>
  <c r="H36" i="7" a="1"/>
  <c r="H36" i="7" s="1"/>
  <c r="H38" i="7" a="1"/>
  <c r="H38" i="7" s="1"/>
  <c r="H40" i="7" a="1"/>
  <c r="H40" i="7" s="1"/>
  <c r="H42" i="7" a="1"/>
  <c r="H42" i="7" s="1"/>
  <c r="H44" i="7" a="1"/>
  <c r="H44" i="7" s="1"/>
  <c r="H46" i="7" a="1"/>
  <c r="H46" i="7" s="1"/>
  <c r="H48" i="7" a="1"/>
  <c r="H48" i="7" s="1"/>
  <c r="H50" i="7" a="1"/>
  <c r="H50" i="7" s="1"/>
  <c r="H52" i="7" a="1"/>
  <c r="H52" i="7" s="1"/>
  <c r="H54" i="7" a="1"/>
  <c r="H54" i="7" s="1"/>
  <c r="H56" i="7" a="1"/>
  <c r="H56" i="7" s="1"/>
  <c r="H58" i="7" a="1"/>
  <c r="H58" i="7" s="1"/>
  <c r="H60" i="7" a="1"/>
  <c r="H60" i="7" s="1"/>
  <c r="G62" i="7" a="1"/>
  <c r="G62" i="7" s="1"/>
  <c r="D16" i="14" a="1"/>
  <c r="D16" i="14" s="1"/>
  <c r="E21" i="14" a="1"/>
  <c r="E21" i="14" s="1"/>
  <c r="F26" i="14" a="1"/>
  <c r="F26" i="14" s="1"/>
  <c r="D32" i="14" a="1"/>
  <c r="D32" i="14" s="1"/>
  <c r="E37" i="14" a="1"/>
  <c r="E37" i="14" s="1"/>
  <c r="F42" i="14" a="1"/>
  <c r="F42" i="14" s="1"/>
  <c r="D48" i="14" a="1"/>
  <c r="D48" i="14" s="1"/>
  <c r="E53" i="14" a="1"/>
  <c r="E53" i="14" s="1"/>
  <c r="F58" i="14" a="1"/>
  <c r="F58" i="14" s="1"/>
  <c r="D64" i="14" a="1"/>
  <c r="D64" i="14" s="1"/>
  <c r="E69" i="14" a="1"/>
  <c r="E69" i="14" s="1"/>
  <c r="F74" i="14" a="1"/>
  <c r="F74" i="14" s="1"/>
  <c r="D80" i="14" a="1"/>
  <c r="D80" i="14" s="1"/>
  <c r="E85" i="14" a="1"/>
  <c r="E85" i="14" s="1"/>
  <c r="F90" i="14" a="1"/>
  <c r="F90" i="14" s="1"/>
  <c r="D96" i="14" a="1"/>
  <c r="D96" i="14" s="1"/>
  <c r="E101" i="14" a="1"/>
  <c r="E101" i="14" s="1"/>
  <c r="F106" i="14" a="1"/>
  <c r="F106" i="14" s="1"/>
  <c r="F111" i="14" a="1"/>
  <c r="F111" i="14" s="1"/>
  <c r="U25" i="7" a="1"/>
  <c r="U25" i="7" s="1"/>
  <c r="S47" i="7" a="1"/>
  <c r="S47" i="7" s="1"/>
  <c r="G14" i="7" a="1"/>
  <c r="G14" i="7" s="1"/>
  <c r="G22" i="7" a="1"/>
  <c r="G22" i="7" s="1"/>
  <c r="G30" i="7" a="1"/>
  <c r="G30" i="7" s="1"/>
  <c r="G38" i="7" a="1"/>
  <c r="G38" i="7" s="1"/>
  <c r="G48" i="7" a="1"/>
  <c r="G48" i="7" s="1"/>
  <c r="G60" i="7" a="1"/>
  <c r="G60" i="7" s="1"/>
  <c r="E90" i="14" a="1"/>
  <c r="E90" i="14" s="1"/>
  <c r="U15" i="7" a="1"/>
  <c r="U15" i="7" s="1"/>
  <c r="S21" i="7" a="1"/>
  <c r="S21" i="7" s="1"/>
  <c r="T26" i="7" a="1"/>
  <c r="T26" i="7" s="1"/>
  <c r="U31" i="7" a="1"/>
  <c r="U31" i="7" s="1"/>
  <c r="S37" i="7" a="1"/>
  <c r="S37" i="7" s="1"/>
  <c r="T42" i="7" a="1"/>
  <c r="T42" i="7" s="1"/>
  <c r="U47" i="7" a="1"/>
  <c r="U47" i="7" s="1"/>
  <c r="T57" i="7" a="1"/>
  <c r="T57" i="7" s="1"/>
  <c r="S62" i="7" a="1"/>
  <c r="S62" i="7" s="1"/>
  <c r="I14" i="7" a="1"/>
  <c r="I14" i="7" s="1"/>
  <c r="I16" i="7" a="1"/>
  <c r="I16" i="7" s="1"/>
  <c r="I18" i="7" a="1"/>
  <c r="I18" i="7" s="1"/>
  <c r="I20" i="7" a="1"/>
  <c r="I20" i="7" s="1"/>
  <c r="I22" i="7" a="1"/>
  <c r="I22" i="7" s="1"/>
  <c r="I24" i="7" a="1"/>
  <c r="I24" i="7" s="1"/>
  <c r="I26" i="7" a="1"/>
  <c r="I26" i="7" s="1"/>
  <c r="I28" i="7" a="1"/>
  <c r="I28" i="7" s="1"/>
  <c r="I30" i="7" a="1"/>
  <c r="I30" i="7" s="1"/>
  <c r="I32" i="7" a="1"/>
  <c r="I32" i="7" s="1"/>
  <c r="I34" i="7" a="1"/>
  <c r="I34" i="7" s="1"/>
  <c r="I36" i="7" a="1"/>
  <c r="I36" i="7" s="1"/>
  <c r="I38" i="7" a="1"/>
  <c r="I38" i="7" s="1"/>
  <c r="I40" i="7" a="1"/>
  <c r="I40" i="7" s="1"/>
  <c r="I42" i="7" a="1"/>
  <c r="I42" i="7" s="1"/>
  <c r="I44" i="7" a="1"/>
  <c r="I44" i="7" s="1"/>
  <c r="I46" i="7" a="1"/>
  <c r="I46" i="7" s="1"/>
  <c r="I48" i="7" a="1"/>
  <c r="I48" i="7" s="1"/>
  <c r="I50" i="7" a="1"/>
  <c r="I50" i="7" s="1"/>
  <c r="I52" i="7" a="1"/>
  <c r="I52" i="7" s="1"/>
  <c r="I54" i="7" a="1"/>
  <c r="I54" i="7" s="1"/>
  <c r="I56" i="7" a="1"/>
  <c r="I56" i="7" s="1"/>
  <c r="I58" i="7" a="1"/>
  <c r="I58" i="7" s="1"/>
  <c r="I60" i="7" a="1"/>
  <c r="I60" i="7" s="1"/>
  <c r="H62" i="7" a="1"/>
  <c r="H62" i="7" s="1"/>
  <c r="E16" i="14" a="1"/>
  <c r="E16" i="14" s="1"/>
  <c r="F21" i="14" a="1"/>
  <c r="F21" i="14" s="1"/>
  <c r="D27" i="14" a="1"/>
  <c r="D27" i="14" s="1"/>
  <c r="E32" i="14" a="1"/>
  <c r="E32" i="14" s="1"/>
  <c r="F37" i="14" a="1"/>
  <c r="F37" i="14" s="1"/>
  <c r="D43" i="14" a="1"/>
  <c r="D43" i="14" s="1"/>
  <c r="E48" i="14" a="1"/>
  <c r="E48" i="14" s="1"/>
  <c r="F53" i="14" a="1"/>
  <c r="F53" i="14" s="1"/>
  <c r="D59" i="14" a="1"/>
  <c r="D59" i="14" s="1"/>
  <c r="E64" i="14" a="1"/>
  <c r="E64" i="14" s="1"/>
  <c r="F69" i="14" a="1"/>
  <c r="F69" i="14" s="1"/>
  <c r="D75" i="14" a="1"/>
  <c r="D75" i="14" s="1"/>
  <c r="E80" i="14" a="1"/>
  <c r="E80" i="14" s="1"/>
  <c r="F85" i="14" a="1"/>
  <c r="F85" i="14" s="1"/>
  <c r="D91" i="14" a="1"/>
  <c r="D91" i="14" s="1"/>
  <c r="E96" i="14" a="1"/>
  <c r="E96" i="14" s="1"/>
  <c r="F101" i="14" a="1"/>
  <c r="F101" i="14" s="1"/>
  <c r="D107" i="14" a="1"/>
  <c r="D107" i="14" s="1"/>
  <c r="D112" i="14" a="1"/>
  <c r="D112" i="14" s="1"/>
  <c r="S31" i="7" a="1"/>
  <c r="S31" i="7" s="1"/>
  <c r="S52" i="7" a="1"/>
  <c r="S52" i="7" s="1"/>
  <c r="G16" i="7" a="1"/>
  <c r="G16" i="7" s="1"/>
  <c r="G28" i="7" a="1"/>
  <c r="G28" i="7" s="1"/>
  <c r="G36" i="7" a="1"/>
  <c r="G36" i="7" s="1"/>
  <c r="G44" i="7" a="1"/>
  <c r="G44" i="7" s="1"/>
  <c r="G52" i="7" a="1"/>
  <c r="G52" i="7" s="1"/>
  <c r="G58" i="7" a="1"/>
  <c r="G58" i="7" s="1"/>
  <c r="D21" i="14" a="1"/>
  <c r="D21" i="14" s="1"/>
  <c r="E42" i="14" a="1"/>
  <c r="E42" i="14" s="1"/>
  <c r="F63" i="14" a="1"/>
  <c r="F63" i="14" s="1"/>
  <c r="F79" i="14" a="1"/>
  <c r="F79" i="14" s="1"/>
  <c r="D85" i="14" a="1"/>
  <c r="D85" i="14" s="1"/>
  <c r="E106" i="14" a="1"/>
  <c r="E106" i="14" s="1"/>
  <c r="S16" i="7" a="1"/>
  <c r="S16" i="7" s="1"/>
  <c r="T21" i="7" a="1"/>
  <c r="T21" i="7" s="1"/>
  <c r="U26" i="7" a="1"/>
  <c r="U26" i="7" s="1"/>
  <c r="S32" i="7" a="1"/>
  <c r="S32" i="7" s="1"/>
  <c r="T37" i="7" a="1"/>
  <c r="T37" i="7" s="1"/>
  <c r="U42" i="7" a="1"/>
  <c r="U42" i="7" s="1"/>
  <c r="S48" i="7" a="1"/>
  <c r="S48" i="7" s="1"/>
  <c r="U52" i="7" a="1"/>
  <c r="U52" i="7" s="1"/>
  <c r="U57" i="7" a="1"/>
  <c r="U57" i="7" s="1"/>
  <c r="T62" i="7" a="1"/>
  <c r="T62" i="7" s="1"/>
  <c r="J14" i="7" a="1"/>
  <c r="J14" i="7" s="1"/>
  <c r="J16" i="7" a="1"/>
  <c r="J16" i="7" s="1"/>
  <c r="J18" i="7" a="1"/>
  <c r="J18" i="7" s="1"/>
  <c r="J20" i="7" a="1"/>
  <c r="J20" i="7" s="1"/>
  <c r="J22" i="7" a="1"/>
  <c r="J22" i="7" s="1"/>
  <c r="J24" i="7" a="1"/>
  <c r="J24" i="7" s="1"/>
  <c r="J26" i="7" a="1"/>
  <c r="J26" i="7" s="1"/>
  <c r="J28" i="7" a="1"/>
  <c r="J28" i="7" s="1"/>
  <c r="J30" i="7" a="1"/>
  <c r="J30" i="7" s="1"/>
  <c r="J32" i="7" a="1"/>
  <c r="J32" i="7" s="1"/>
  <c r="J34" i="7" a="1"/>
  <c r="J34" i="7" s="1"/>
  <c r="J36" i="7" a="1"/>
  <c r="J36" i="7" s="1"/>
  <c r="J38" i="7" a="1"/>
  <c r="J38" i="7" s="1"/>
  <c r="J40" i="7" a="1"/>
  <c r="J40" i="7" s="1"/>
  <c r="J42" i="7" a="1"/>
  <c r="J42" i="7" s="1"/>
  <c r="J44" i="7" a="1"/>
  <c r="J44" i="7" s="1"/>
  <c r="J46" i="7" a="1"/>
  <c r="J46" i="7" s="1"/>
  <c r="J48" i="7" a="1"/>
  <c r="J48" i="7" s="1"/>
  <c r="J50" i="7" a="1"/>
  <c r="J50" i="7" s="1"/>
  <c r="J52" i="7" a="1"/>
  <c r="J52" i="7" s="1"/>
  <c r="J54" i="7" a="1"/>
  <c r="J54" i="7" s="1"/>
  <c r="J56" i="7" a="1"/>
  <c r="J56" i="7" s="1"/>
  <c r="J58" i="7" a="1"/>
  <c r="J58" i="7" s="1"/>
  <c r="J60" i="7" a="1"/>
  <c r="J60" i="7" s="1"/>
  <c r="I62" i="7" a="1"/>
  <c r="I62" i="7" s="1"/>
  <c r="F16" i="14" a="1"/>
  <c r="F16" i="14" s="1"/>
  <c r="D22" i="14" a="1"/>
  <c r="D22" i="14" s="1"/>
  <c r="E27" i="14" a="1"/>
  <c r="E27" i="14" s="1"/>
  <c r="F32" i="14" a="1"/>
  <c r="F32" i="14" s="1"/>
  <c r="D38" i="14" a="1"/>
  <c r="D38" i="14" s="1"/>
  <c r="E43" i="14" a="1"/>
  <c r="E43" i="14" s="1"/>
  <c r="F48" i="14" a="1"/>
  <c r="F48" i="14" s="1"/>
  <c r="D54" i="14" a="1"/>
  <c r="D54" i="14" s="1"/>
  <c r="E59" i="14" a="1"/>
  <c r="E59" i="14" s="1"/>
  <c r="F64" i="14" a="1"/>
  <c r="F64" i="14" s="1"/>
  <c r="D70" i="14" a="1"/>
  <c r="D70" i="14" s="1"/>
  <c r="E75" i="14" a="1"/>
  <c r="E75" i="14" s="1"/>
  <c r="F80" i="14" a="1"/>
  <c r="F80" i="14" s="1"/>
  <c r="D86" i="14" a="1"/>
  <c r="D86" i="14" s="1"/>
  <c r="E91" i="14" a="1"/>
  <c r="E91" i="14" s="1"/>
  <c r="F96" i="14" a="1"/>
  <c r="F96" i="14" s="1"/>
  <c r="D102" i="14" a="1"/>
  <c r="D102" i="14" s="1"/>
  <c r="E107" i="14" a="1"/>
  <c r="E107" i="14" s="1"/>
  <c r="E112" i="14" a="1"/>
  <c r="E112" i="14" s="1"/>
  <c r="T36" i="7" a="1"/>
  <c r="T36" i="7" s="1"/>
  <c r="U56" i="7" a="1"/>
  <c r="U56" i="7" s="1"/>
  <c r="G20" i="7" a="1"/>
  <c r="G20" i="7" s="1"/>
  <c r="G26" i="7" a="1"/>
  <c r="G26" i="7" s="1"/>
  <c r="G34" i="7" a="1"/>
  <c r="G34" i="7" s="1"/>
  <c r="G42" i="7" a="1"/>
  <c r="G42" i="7" s="1"/>
  <c r="G50" i="7" a="1"/>
  <c r="G50" i="7" s="1"/>
  <c r="G56" i="7" a="1"/>
  <c r="G56" i="7" s="1"/>
  <c r="F15" i="14" a="1"/>
  <c r="F15" i="14" s="1"/>
  <c r="F31" i="14" a="1"/>
  <c r="F31" i="14" s="1"/>
  <c r="E58" i="14" a="1"/>
  <c r="E58" i="14" s="1"/>
  <c r="D69" i="14" a="1"/>
  <c r="D69" i="14" s="1"/>
  <c r="T16" i="7" a="1"/>
  <c r="T16" i="7" s="1"/>
  <c r="U21" i="7" a="1"/>
  <c r="U21" i="7" s="1"/>
  <c r="S27" i="7" a="1"/>
  <c r="S27" i="7" s="1"/>
  <c r="T32" i="7" a="1"/>
  <c r="T32" i="7" s="1"/>
  <c r="U37" i="7" a="1"/>
  <c r="U37" i="7" s="1"/>
  <c r="S43" i="7" a="1"/>
  <c r="S43" i="7" s="1"/>
  <c r="T48" i="7" a="1"/>
  <c r="T48" i="7" s="1"/>
  <c r="S53" i="7" a="1"/>
  <c r="S53" i="7" s="1"/>
  <c r="U62" i="7" a="1"/>
  <c r="U62" i="7" s="1"/>
  <c r="K14" i="7" a="1"/>
  <c r="K14" i="7" s="1"/>
  <c r="K16" i="7" a="1"/>
  <c r="K16" i="7" s="1"/>
  <c r="K18" i="7" a="1"/>
  <c r="K18" i="7" s="1"/>
  <c r="K20" i="7" a="1"/>
  <c r="K20" i="7" s="1"/>
  <c r="K22" i="7" a="1"/>
  <c r="K22" i="7" s="1"/>
  <c r="K24" i="7" a="1"/>
  <c r="K24" i="7" s="1"/>
  <c r="K26" i="7" a="1"/>
  <c r="K26" i="7" s="1"/>
  <c r="K28" i="7" a="1"/>
  <c r="K28" i="7" s="1"/>
  <c r="K30" i="7" a="1"/>
  <c r="K30" i="7" s="1"/>
  <c r="K32" i="7" a="1"/>
  <c r="K32" i="7" s="1"/>
  <c r="K34" i="7" a="1"/>
  <c r="K34" i="7" s="1"/>
  <c r="K36" i="7" a="1"/>
  <c r="K36" i="7" s="1"/>
  <c r="K38" i="7" a="1"/>
  <c r="K38" i="7" s="1"/>
  <c r="K40" i="7" a="1"/>
  <c r="K40" i="7" s="1"/>
  <c r="K42" i="7" a="1"/>
  <c r="K42" i="7" s="1"/>
  <c r="K44" i="7" a="1"/>
  <c r="K44" i="7" s="1"/>
  <c r="K46" i="7" a="1"/>
  <c r="K46" i="7" s="1"/>
  <c r="K48" i="7" a="1"/>
  <c r="K48" i="7" s="1"/>
  <c r="K50" i="7" a="1"/>
  <c r="K50" i="7" s="1"/>
  <c r="K52" i="7" a="1"/>
  <c r="K52" i="7" s="1"/>
  <c r="K54" i="7" a="1"/>
  <c r="K54" i="7" s="1"/>
  <c r="K56" i="7" a="1"/>
  <c r="K56" i="7" s="1"/>
  <c r="K58" i="7" a="1"/>
  <c r="K58" i="7" s="1"/>
  <c r="K60" i="7" a="1"/>
  <c r="K60" i="7" s="1"/>
  <c r="J62" i="7" a="1"/>
  <c r="J62" i="7" s="1"/>
  <c r="D17" i="14" a="1"/>
  <c r="D17" i="14" s="1"/>
  <c r="E22" i="14" a="1"/>
  <c r="E22" i="14" s="1"/>
  <c r="F27" i="14" a="1"/>
  <c r="F27" i="14" s="1"/>
  <c r="D33" i="14" a="1"/>
  <c r="D33" i="14" s="1"/>
  <c r="E38" i="14" a="1"/>
  <c r="E38" i="14" s="1"/>
  <c r="F43" i="14" a="1"/>
  <c r="F43" i="14" s="1"/>
  <c r="D49" i="14" a="1"/>
  <c r="D49" i="14" s="1"/>
  <c r="E54" i="14" a="1"/>
  <c r="E54" i="14" s="1"/>
  <c r="F59" i="14" a="1"/>
  <c r="F59" i="14" s="1"/>
  <c r="D65" i="14" a="1"/>
  <c r="D65" i="14" s="1"/>
  <c r="E70" i="14" a="1"/>
  <c r="E70" i="14" s="1"/>
  <c r="F75" i="14" a="1"/>
  <c r="F75" i="14" s="1"/>
  <c r="D81" i="14" a="1"/>
  <c r="D81" i="14" s="1"/>
  <c r="E86" i="14" a="1"/>
  <c r="E86" i="14" s="1"/>
  <c r="F91" i="14" a="1"/>
  <c r="F91" i="14" s="1"/>
  <c r="D97" i="14" a="1"/>
  <c r="D97" i="14" s="1"/>
  <c r="E102" i="14" a="1"/>
  <c r="E102" i="14" s="1"/>
  <c r="F107" i="14" a="1"/>
  <c r="F107" i="14" s="1"/>
  <c r="F112" i="14" a="1"/>
  <c r="F112" i="14" s="1"/>
  <c r="T20" i="7" a="1"/>
  <c r="T20" i="7" s="1"/>
  <c r="U16" i="7" a="1"/>
  <c r="U16" i="7" s="1"/>
  <c r="S22" i="7" a="1"/>
  <c r="S22" i="7" s="1"/>
  <c r="T27" i="7" a="1"/>
  <c r="T27" i="7" s="1"/>
  <c r="U32" i="7" a="1"/>
  <c r="U32" i="7" s="1"/>
  <c r="S38" i="7" a="1"/>
  <c r="S38" i="7" s="1"/>
  <c r="T43" i="7" a="1"/>
  <c r="T43" i="7" s="1"/>
  <c r="U48" i="7" a="1"/>
  <c r="U48" i="7" s="1"/>
  <c r="T53" i="7" a="1"/>
  <c r="T53" i="7" s="1"/>
  <c r="S58" i="7" a="1"/>
  <c r="S58" i="7" s="1"/>
  <c r="D13" i="7" a="1"/>
  <c r="D13" i="7" s="1"/>
  <c r="D15" i="7" a="1"/>
  <c r="D15" i="7" s="1"/>
  <c r="D17" i="7" a="1"/>
  <c r="D17" i="7" s="1"/>
  <c r="D19" i="7" a="1"/>
  <c r="D19" i="7" s="1"/>
  <c r="D21" i="7" a="1"/>
  <c r="D21" i="7" s="1"/>
  <c r="D23" i="7" a="1"/>
  <c r="D23" i="7" s="1"/>
  <c r="D25" i="7" a="1"/>
  <c r="D25" i="7" s="1"/>
  <c r="D27" i="7" a="1"/>
  <c r="D27" i="7" s="1"/>
  <c r="D29" i="7" a="1"/>
  <c r="D29" i="7" s="1"/>
  <c r="D31" i="7" a="1"/>
  <c r="D31" i="7" s="1"/>
  <c r="D33" i="7" a="1"/>
  <c r="D33" i="7" s="1"/>
  <c r="D35" i="7" a="1"/>
  <c r="D35" i="7" s="1"/>
  <c r="D37" i="7" a="1"/>
  <c r="D37" i="7" s="1"/>
  <c r="D39" i="7" a="1"/>
  <c r="D39" i="7" s="1"/>
  <c r="D41" i="7" a="1"/>
  <c r="D41" i="7" s="1"/>
  <c r="D43" i="7" a="1"/>
  <c r="D43" i="7" s="1"/>
  <c r="D45" i="7" a="1"/>
  <c r="D45" i="7" s="1"/>
  <c r="D47" i="7" a="1"/>
  <c r="D47" i="7" s="1"/>
  <c r="D49" i="7" a="1"/>
  <c r="D49" i="7" s="1"/>
  <c r="D51" i="7" a="1"/>
  <c r="D51" i="7" s="1"/>
  <c r="D53" i="7" a="1"/>
  <c r="D53" i="7" s="1"/>
  <c r="D55" i="7" a="1"/>
  <c r="D55" i="7" s="1"/>
  <c r="D57" i="7" a="1"/>
  <c r="D57" i="7" s="1"/>
  <c r="D59" i="7" a="1"/>
  <c r="D59" i="7" s="1"/>
  <c r="D61" i="7" a="1"/>
  <c r="D61" i="7" s="1"/>
  <c r="K62" i="7" a="1"/>
  <c r="K62" i="7" s="1"/>
  <c r="E17" i="14" a="1"/>
  <c r="E17" i="14" s="1"/>
  <c r="F22" i="14" a="1"/>
  <c r="F22" i="14" s="1"/>
  <c r="D28" i="14" a="1"/>
  <c r="D28" i="14" s="1"/>
  <c r="E33" i="14" a="1"/>
  <c r="E33" i="14" s="1"/>
  <c r="F38" i="14" a="1"/>
  <c r="F38" i="14" s="1"/>
  <c r="D44" i="14" a="1"/>
  <c r="D44" i="14" s="1"/>
  <c r="E49" i="14" a="1"/>
  <c r="E49" i="14" s="1"/>
  <c r="F54" i="14" a="1"/>
  <c r="F54" i="14" s="1"/>
  <c r="D60" i="14" a="1"/>
  <c r="D60" i="14" s="1"/>
  <c r="E65" i="14" a="1"/>
  <c r="E65" i="14" s="1"/>
  <c r="F70" i="14" a="1"/>
  <c r="F70" i="14" s="1"/>
  <c r="D76" i="14" a="1"/>
  <c r="D76" i="14" s="1"/>
  <c r="E81" i="14" a="1"/>
  <c r="E81" i="14" s="1"/>
  <c r="F86" i="14" a="1"/>
  <c r="F86" i="14" s="1"/>
  <c r="D92" i="14" a="1"/>
  <c r="D92" i="14" s="1"/>
  <c r="E97" i="14" a="1"/>
  <c r="E97" i="14" s="1"/>
  <c r="F102" i="14" a="1"/>
  <c r="F102" i="14" s="1"/>
  <c r="B96" i="14"/>
  <c r="B97" i="14" s="1"/>
  <c r="B98" i="14" s="1"/>
  <c r="B99" i="14" s="1"/>
  <c r="B100" i="14" s="1"/>
  <c r="B101" i="14" s="1"/>
  <c r="B102" i="14" s="1"/>
  <c r="B103" i="14" s="1"/>
  <c r="B104" i="14" s="1"/>
  <c r="B105" i="14" s="1"/>
  <c r="B106" i="14" s="1"/>
  <c r="B107" i="14" s="1"/>
  <c r="B108" i="14" s="1"/>
  <c r="B109" i="14" s="1"/>
  <c r="B110" i="14" s="1"/>
  <c r="B111" i="14" s="1"/>
  <c r="B112" i="14"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DU184" i="1"/>
  <c r="DU183" i="1"/>
  <c r="DU182" i="1"/>
  <c r="DU181" i="1"/>
  <c r="DU180" i="1"/>
  <c r="DU179" i="1"/>
  <c r="DU178" i="1"/>
  <c r="DU177" i="1"/>
  <c r="DU176" i="1"/>
  <c r="DU175" i="1"/>
  <c r="DU174" i="1"/>
  <c r="DU173" i="1"/>
  <c r="DU172" i="1"/>
  <c r="DU171" i="1"/>
  <c r="DU170" i="1"/>
  <c r="DU169" i="1"/>
  <c r="DU168" i="1"/>
  <c r="DU167" i="1"/>
  <c r="DU166" i="1"/>
  <c r="DU165" i="1"/>
  <c r="DU164" i="1"/>
  <c r="DU163" i="1"/>
  <c r="DU162" i="1"/>
  <c r="DU161" i="1"/>
  <c r="DU160" i="1"/>
  <c r="DU159" i="1"/>
  <c r="DU158" i="1"/>
  <c r="DU157" i="1"/>
  <c r="DU156" i="1"/>
  <c r="DU155" i="1"/>
  <c r="DU154" i="1"/>
  <c r="DU153" i="1"/>
  <c r="DU152" i="1"/>
  <c r="DU151" i="1"/>
  <c r="DU150" i="1"/>
  <c r="DU149" i="1"/>
  <c r="DU148" i="1"/>
  <c r="DU147" i="1"/>
  <c r="DU146" i="1"/>
  <c r="DU145" i="1"/>
  <c r="DU144" i="1"/>
  <c r="DU143" i="1"/>
  <c r="DU142" i="1"/>
  <c r="DU141" i="1"/>
  <c r="DU140" i="1"/>
  <c r="DU139" i="1"/>
  <c r="DU138" i="1"/>
  <c r="DU137" i="1"/>
  <c r="DU136" i="1"/>
  <c r="DU135" i="1"/>
  <c r="DU134" i="1"/>
  <c r="DU133" i="1"/>
  <c r="DU132" i="1"/>
  <c r="DU131" i="1"/>
  <c r="DU130" i="1"/>
  <c r="DU129" i="1"/>
  <c r="DU128" i="1"/>
  <c r="DU127" i="1"/>
  <c r="DU126" i="1"/>
  <c r="DU125" i="1"/>
  <c r="DU124" i="1"/>
  <c r="DU123" i="1"/>
  <c r="DU122" i="1"/>
  <c r="DU121" i="1"/>
  <c r="DU120" i="1"/>
  <c r="DU119" i="1"/>
  <c r="DU118" i="1"/>
  <c r="DU117" i="1"/>
  <c r="DU116" i="1"/>
  <c r="DU115" i="1"/>
  <c r="DU114" i="1"/>
  <c r="DU113" i="1"/>
  <c r="DU112" i="1"/>
  <c r="DU111" i="1"/>
  <c r="DU110" i="1"/>
  <c r="DU109" i="1"/>
  <c r="DU108" i="1"/>
  <c r="DU107" i="1"/>
  <c r="DU106" i="1"/>
  <c r="DU105" i="1"/>
  <c r="DU104" i="1"/>
  <c r="DU103" i="1"/>
  <c r="DU102" i="1"/>
  <c r="DU101" i="1"/>
  <c r="DU100" i="1"/>
  <c r="DU99" i="1"/>
  <c r="DU98" i="1"/>
  <c r="DU97" i="1"/>
  <c r="DU96" i="1"/>
  <c r="DU95" i="1"/>
  <c r="DU94" i="1"/>
  <c r="DU93" i="1"/>
  <c r="DU92" i="1"/>
  <c r="DU91" i="1"/>
  <c r="DU90" i="1"/>
  <c r="DU89" i="1"/>
  <c r="DU88" i="1"/>
  <c r="DU87" i="1"/>
  <c r="DU86" i="1"/>
  <c r="DU85" i="1"/>
  <c r="DU84" i="1"/>
  <c r="DU83" i="1"/>
  <c r="DU82" i="1"/>
  <c r="DU81" i="1"/>
  <c r="DU80" i="1"/>
  <c r="DU79" i="1"/>
  <c r="DU78" i="1"/>
  <c r="DU77" i="1"/>
  <c r="DU76" i="1"/>
  <c r="DU75" i="1"/>
  <c r="DU74" i="1"/>
  <c r="DU73" i="1"/>
  <c r="DU72" i="1"/>
  <c r="DU71" i="1"/>
  <c r="DU70" i="1"/>
  <c r="DU69" i="1"/>
  <c r="DU68" i="1"/>
  <c r="DU67" i="1"/>
  <c r="DU66" i="1"/>
  <c r="DU65" i="1"/>
  <c r="DU64" i="1"/>
  <c r="DU63" i="1"/>
  <c r="DU62" i="1"/>
  <c r="DU61" i="1"/>
  <c r="DU60" i="1"/>
  <c r="DU59" i="1"/>
  <c r="DU58" i="1"/>
  <c r="DU57" i="1"/>
  <c r="DU56" i="1"/>
  <c r="DU55" i="1"/>
  <c r="DU54" i="1"/>
  <c r="DU53" i="1"/>
  <c r="DU52" i="1"/>
  <c r="DU51" i="1"/>
  <c r="DU50" i="1"/>
  <c r="DU49" i="1"/>
  <c r="DU48" i="1"/>
  <c r="DU47" i="1"/>
  <c r="DU46" i="1"/>
  <c r="DU45" i="1"/>
  <c r="DU44" i="1"/>
  <c r="DU43" i="1"/>
  <c r="DU42" i="1"/>
  <c r="DU41" i="1"/>
  <c r="DU40" i="1"/>
  <c r="DU39" i="1"/>
  <c r="DU38" i="1"/>
  <c r="DU37" i="1"/>
  <c r="DU36" i="1"/>
  <c r="DU35" i="1"/>
  <c r="DU34" i="1"/>
  <c r="DU33" i="1"/>
  <c r="DU32" i="1"/>
  <c r="DU31" i="1"/>
  <c r="DU30" i="1"/>
  <c r="DU29" i="1"/>
  <c r="DU28" i="1"/>
  <c r="DU27" i="1"/>
  <c r="DU26" i="1"/>
  <c r="DU25" i="1"/>
  <c r="DU24" i="1"/>
  <c r="DU23" i="1"/>
  <c r="DU22" i="1"/>
  <c r="DU21" i="1"/>
  <c r="DU20" i="1"/>
  <c r="DU19" i="1"/>
  <c r="DU18" i="1"/>
  <c r="DU17" i="1"/>
  <c r="DU16" i="1"/>
  <c r="DU15" i="1"/>
  <c r="DU14" i="1"/>
  <c r="DU13"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CY184" i="1"/>
  <c r="CY183" i="1"/>
  <c r="CY182" i="1"/>
  <c r="CY181" i="1"/>
  <c r="CY180" i="1"/>
  <c r="CY179" i="1"/>
  <c r="CY178" i="1"/>
  <c r="CY177" i="1"/>
  <c r="CY176" i="1"/>
  <c r="CY175" i="1"/>
  <c r="CY174" i="1"/>
  <c r="CY173" i="1"/>
  <c r="CY172" i="1"/>
  <c r="CY171" i="1"/>
  <c r="CY170" i="1"/>
  <c r="CY169" i="1"/>
  <c r="CY168" i="1"/>
  <c r="CY167" i="1"/>
  <c r="CY166" i="1"/>
  <c r="CY165" i="1"/>
  <c r="CY164" i="1"/>
  <c r="CY163" i="1"/>
  <c r="CY162" i="1"/>
  <c r="CY161" i="1"/>
  <c r="CY160" i="1"/>
  <c r="CY159" i="1"/>
  <c r="CY158" i="1"/>
  <c r="CY157" i="1"/>
  <c r="CY156" i="1"/>
  <c r="CY155" i="1"/>
  <c r="CY154" i="1"/>
  <c r="CY153" i="1"/>
  <c r="CY152" i="1"/>
  <c r="CY151" i="1"/>
  <c r="CY150" i="1"/>
  <c r="CY149" i="1"/>
  <c r="CY148" i="1"/>
  <c r="CY147" i="1"/>
  <c r="CY146" i="1"/>
  <c r="CY145" i="1"/>
  <c r="CY144" i="1"/>
  <c r="CY143" i="1"/>
  <c r="CY142" i="1"/>
  <c r="CY141" i="1"/>
  <c r="CY140" i="1"/>
  <c r="CY139" i="1"/>
  <c r="CY138" i="1"/>
  <c r="CY137" i="1"/>
  <c r="CY136" i="1"/>
  <c r="CY135" i="1"/>
  <c r="CY134" i="1"/>
  <c r="CY133" i="1"/>
  <c r="CY132" i="1"/>
  <c r="CY131" i="1"/>
  <c r="CY130" i="1"/>
  <c r="CY129" i="1"/>
  <c r="CY128" i="1"/>
  <c r="CY127" i="1"/>
  <c r="CY126" i="1"/>
  <c r="CY125" i="1"/>
  <c r="CY124" i="1"/>
  <c r="CY123" i="1"/>
  <c r="CY122" i="1"/>
  <c r="CY121" i="1"/>
  <c r="CY120" i="1"/>
  <c r="CY119" i="1"/>
  <c r="CY118" i="1"/>
  <c r="CY117" i="1"/>
  <c r="CY116" i="1"/>
  <c r="CY115" i="1"/>
  <c r="CY114" i="1"/>
  <c r="CY113" i="1"/>
  <c r="CY112" i="1"/>
  <c r="CY111" i="1"/>
  <c r="CY110" i="1"/>
  <c r="CY109" i="1"/>
  <c r="CY108" i="1"/>
  <c r="CY107" i="1"/>
  <c r="CY106" i="1"/>
  <c r="CY105" i="1"/>
  <c r="CY104" i="1"/>
  <c r="CY103" i="1"/>
  <c r="CY102" i="1"/>
  <c r="CY101" i="1"/>
  <c r="CY100" i="1"/>
  <c r="CY99" i="1"/>
  <c r="CY98" i="1"/>
  <c r="CY97" i="1"/>
  <c r="CY96" i="1"/>
  <c r="CY95" i="1"/>
  <c r="CY94" i="1"/>
  <c r="CY93" i="1"/>
  <c r="CY92" i="1"/>
  <c r="CY91" i="1"/>
  <c r="CY90" i="1"/>
  <c r="CY89" i="1"/>
  <c r="CY88" i="1"/>
  <c r="CY87" i="1"/>
  <c r="CY86" i="1"/>
  <c r="CY85" i="1"/>
  <c r="CY84" i="1"/>
  <c r="CY83" i="1"/>
  <c r="CY82" i="1"/>
  <c r="CY81" i="1"/>
  <c r="CY80" i="1"/>
  <c r="CY79" i="1"/>
  <c r="CY78" i="1"/>
  <c r="CY77" i="1"/>
  <c r="CY76" i="1"/>
  <c r="CY75" i="1"/>
  <c r="CY74" i="1"/>
  <c r="CY73" i="1"/>
  <c r="CY72" i="1"/>
  <c r="CY71" i="1"/>
  <c r="CY70" i="1"/>
  <c r="CY69" i="1"/>
  <c r="CY68" i="1"/>
  <c r="CY67" i="1"/>
  <c r="CY66" i="1"/>
  <c r="CY65" i="1"/>
  <c r="CY64" i="1"/>
  <c r="CY63" i="1"/>
  <c r="CY62" i="1"/>
  <c r="CY61" i="1"/>
  <c r="CY60" i="1"/>
  <c r="CY59" i="1"/>
  <c r="CY58" i="1"/>
  <c r="CY57" i="1"/>
  <c r="CY56" i="1"/>
  <c r="CY55" i="1"/>
  <c r="CY54" i="1"/>
  <c r="CY53" i="1"/>
  <c r="CY52" i="1"/>
  <c r="CY51" i="1"/>
  <c r="CY50" i="1"/>
  <c r="CY49" i="1"/>
  <c r="CY48" i="1"/>
  <c r="CY47" i="1"/>
  <c r="CY46" i="1"/>
  <c r="CY45" i="1"/>
  <c r="CY44" i="1"/>
  <c r="CY43" i="1"/>
  <c r="CY42" i="1"/>
  <c r="CY41" i="1"/>
  <c r="CY40" i="1"/>
  <c r="CY39" i="1"/>
  <c r="CY38" i="1"/>
  <c r="CY37" i="1"/>
  <c r="CY36" i="1"/>
  <c r="CY35" i="1"/>
  <c r="CY34" i="1"/>
  <c r="CY33" i="1"/>
  <c r="CY32" i="1"/>
  <c r="CY31" i="1"/>
  <c r="CY30" i="1"/>
  <c r="CY29" i="1"/>
  <c r="CY28" i="1"/>
  <c r="CY27" i="1"/>
  <c r="CY26" i="1"/>
  <c r="CY25" i="1"/>
  <c r="CY24" i="1"/>
  <c r="CY23" i="1"/>
  <c r="CY22" i="1"/>
  <c r="CY21" i="1"/>
  <c r="CY20" i="1"/>
  <c r="CY19" i="1"/>
  <c r="CY18" i="1"/>
  <c r="CY17" i="1"/>
  <c r="CY16" i="1"/>
  <c r="CY15" i="1"/>
  <c r="CY13"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B38" i="8" l="1"/>
  <c r="N964" i="3"/>
  <c r="J1079" i="3"/>
  <c r="N1079" i="3"/>
  <c r="L1079" i="3"/>
  <c r="N1057" i="3"/>
  <c r="L1057" i="3"/>
  <c r="J1057" i="3"/>
  <c r="J1072" i="3"/>
  <c r="N1072" i="3"/>
  <c r="L1072" i="3"/>
  <c r="N914" i="3"/>
  <c r="L914" i="3"/>
  <c r="J914" i="3"/>
  <c r="N1081" i="3"/>
  <c r="J1081" i="3"/>
  <c r="L1081" i="3"/>
  <c r="J951" i="3"/>
  <c r="N951" i="3"/>
  <c r="L951" i="3"/>
  <c r="L1074" i="3"/>
  <c r="J1074" i="3"/>
  <c r="N1074" i="3"/>
  <c r="L1038" i="3"/>
  <c r="J1038" i="3"/>
  <c r="N1038" i="3"/>
  <c r="N932" i="3"/>
  <c r="L932" i="3"/>
  <c r="J932" i="3"/>
  <c r="N982" i="3"/>
  <c r="L982" i="3"/>
  <c r="J982" i="3"/>
  <c r="J976" i="3"/>
  <c r="N976" i="3"/>
  <c r="L976" i="3"/>
  <c r="N1118" i="3"/>
  <c r="L1118" i="3"/>
  <c r="J1118" i="3"/>
  <c r="N1230" i="3"/>
  <c r="L1230" i="3"/>
  <c r="J1230" i="3"/>
  <c r="N1062" i="3"/>
  <c r="L1062" i="3"/>
  <c r="J1062" i="3"/>
  <c r="N1162" i="3"/>
  <c r="L1162" i="3"/>
  <c r="J1162" i="3"/>
  <c r="N1099" i="3"/>
  <c r="L1099" i="3"/>
  <c r="J1099" i="3"/>
  <c r="L1132" i="3"/>
  <c r="J1132" i="3"/>
  <c r="N1132" i="3"/>
  <c r="N1107" i="3"/>
  <c r="L1107" i="3"/>
  <c r="J1107" i="3"/>
  <c r="J1224" i="3"/>
  <c r="N1224" i="3"/>
  <c r="L1224" i="3"/>
  <c r="L1100" i="3"/>
  <c r="J1100" i="3"/>
  <c r="N1100" i="3"/>
  <c r="N1405" i="3"/>
  <c r="L1405" i="3"/>
  <c r="J1405" i="3"/>
  <c r="N1286" i="3"/>
  <c r="L1286" i="3"/>
  <c r="J1286" i="3"/>
  <c r="N1460" i="3"/>
  <c r="L1460" i="3"/>
  <c r="J1460" i="3"/>
  <c r="J1240" i="3"/>
  <c r="N1240" i="3"/>
  <c r="L1240" i="3"/>
  <c r="N1289" i="3"/>
  <c r="L1289" i="3"/>
  <c r="J1289" i="3"/>
  <c r="L1258" i="3"/>
  <c r="N1258" i="3"/>
  <c r="J1258" i="3"/>
  <c r="N1385" i="3"/>
  <c r="L1385" i="3"/>
  <c r="J1385" i="3"/>
  <c r="N1500" i="3"/>
  <c r="L1500" i="3"/>
  <c r="J1500" i="3"/>
  <c r="N1427" i="3"/>
  <c r="L1427" i="3"/>
  <c r="J1427" i="3"/>
  <c r="N1462" i="3"/>
  <c r="L1462" i="3"/>
  <c r="J1462" i="3"/>
  <c r="N1415" i="3"/>
  <c r="L1415" i="3"/>
  <c r="J1415" i="3"/>
  <c r="N1374" i="3"/>
  <c r="L1374" i="3"/>
  <c r="J1374" i="3"/>
  <c r="N1494" i="3"/>
  <c r="L1494" i="3"/>
  <c r="J1494" i="3"/>
  <c r="N1400" i="3"/>
  <c r="L1400" i="3"/>
  <c r="J1400" i="3"/>
  <c r="N1377" i="3"/>
  <c r="L1377" i="3"/>
  <c r="J1377" i="3"/>
  <c r="J1429" i="3"/>
  <c r="N1429" i="3"/>
  <c r="L1429" i="3"/>
  <c r="L1466" i="3"/>
  <c r="J1466" i="3"/>
  <c r="N1466" i="3"/>
  <c r="L913" i="3"/>
  <c r="N913" i="3"/>
  <c r="J913" i="3"/>
  <c r="N910" i="3"/>
  <c r="L910" i="3"/>
  <c r="J910" i="3"/>
  <c r="N1011" i="3"/>
  <c r="L1011" i="3"/>
  <c r="J1011" i="3"/>
  <c r="J1087" i="3"/>
  <c r="N1087" i="3"/>
  <c r="L1087" i="3"/>
  <c r="N998" i="3"/>
  <c r="L998" i="3"/>
  <c r="J998" i="3"/>
  <c r="N942" i="3"/>
  <c r="L942" i="3"/>
  <c r="J942" i="3"/>
  <c r="N953" i="3"/>
  <c r="L953" i="3"/>
  <c r="J953" i="3"/>
  <c r="N1051" i="3"/>
  <c r="L1051" i="3"/>
  <c r="J1051" i="3"/>
  <c r="N920" i="3"/>
  <c r="L920" i="3"/>
  <c r="J920" i="3"/>
  <c r="N1085" i="3"/>
  <c r="L1085" i="3"/>
  <c r="J1085" i="3"/>
  <c r="L997" i="3"/>
  <c r="N997" i="3"/>
  <c r="J997" i="3"/>
  <c r="L1052" i="3"/>
  <c r="J1052" i="3"/>
  <c r="N1052" i="3"/>
  <c r="N1238" i="3"/>
  <c r="L1238" i="3"/>
  <c r="J1238" i="3"/>
  <c r="N1064" i="3"/>
  <c r="L1064" i="3"/>
  <c r="J1064" i="3"/>
  <c r="N1154" i="3"/>
  <c r="L1154" i="3"/>
  <c r="J1154" i="3"/>
  <c r="L1221" i="3"/>
  <c r="N1221" i="3"/>
  <c r="J1221" i="3"/>
  <c r="N1198" i="3"/>
  <c r="L1198" i="3"/>
  <c r="J1198" i="3"/>
  <c r="N1122" i="3"/>
  <c r="L1122" i="3"/>
  <c r="J1122" i="3"/>
  <c r="N1110" i="3"/>
  <c r="L1110" i="3"/>
  <c r="J1110" i="3"/>
  <c r="N1165" i="3"/>
  <c r="L1165" i="3"/>
  <c r="J1165" i="3"/>
  <c r="N1150" i="3"/>
  <c r="L1150" i="3"/>
  <c r="J1150" i="3"/>
  <c r="L1290" i="3"/>
  <c r="N1290" i="3"/>
  <c r="J1290" i="3"/>
  <c r="N1288" i="3"/>
  <c r="L1288" i="3"/>
  <c r="J1288" i="3"/>
  <c r="J1215" i="3"/>
  <c r="N1215" i="3"/>
  <c r="L1215" i="3"/>
  <c r="J1461" i="3"/>
  <c r="N1461" i="3"/>
  <c r="L1461" i="3"/>
  <c r="N1298" i="3"/>
  <c r="L1298" i="3"/>
  <c r="J1298" i="3"/>
  <c r="L1213" i="3"/>
  <c r="N1213" i="3"/>
  <c r="J1213" i="3"/>
  <c r="N1378" i="3"/>
  <c r="L1378" i="3"/>
  <c r="J1378" i="3"/>
  <c r="N1235" i="3"/>
  <c r="L1235" i="3"/>
  <c r="J1235" i="3"/>
  <c r="N1331" i="3"/>
  <c r="L1331" i="3"/>
  <c r="J1331" i="3"/>
  <c r="N1227" i="3"/>
  <c r="L1227" i="3"/>
  <c r="J1227" i="3"/>
  <c r="N1278" i="3"/>
  <c r="L1278" i="3"/>
  <c r="J1278" i="3"/>
  <c r="N1324" i="3"/>
  <c r="L1324" i="3"/>
  <c r="J1324" i="3"/>
  <c r="N1332" i="3"/>
  <c r="L1332" i="3"/>
  <c r="J1332" i="3"/>
  <c r="N1453" i="3"/>
  <c r="L1453" i="3"/>
  <c r="J1453" i="3"/>
  <c r="N1430" i="3"/>
  <c r="L1430" i="3"/>
  <c r="J1430" i="3"/>
  <c r="N1485" i="3"/>
  <c r="L1485" i="3"/>
  <c r="J1485" i="3"/>
  <c r="N1441" i="3"/>
  <c r="L1441" i="3"/>
  <c r="J1441" i="3"/>
  <c r="N1459" i="3"/>
  <c r="L1459" i="3"/>
  <c r="J1459" i="3"/>
  <c r="L1386" i="3"/>
  <c r="J1386" i="3"/>
  <c r="N1386" i="3"/>
  <c r="J1509" i="3"/>
  <c r="N1509" i="3"/>
  <c r="L1509" i="3"/>
  <c r="L1434" i="3"/>
  <c r="J1434" i="3"/>
  <c r="N1434" i="3"/>
  <c r="N1469" i="3"/>
  <c r="L1469" i="3"/>
  <c r="J1469" i="3"/>
  <c r="N1490" i="3"/>
  <c r="L1490" i="3"/>
  <c r="J1490" i="3"/>
  <c r="N1080" i="3"/>
  <c r="L1080" i="3"/>
  <c r="J1080" i="3"/>
  <c r="N994" i="3"/>
  <c r="L994" i="3"/>
  <c r="J994" i="3"/>
  <c r="N1089" i="3"/>
  <c r="L1089" i="3"/>
  <c r="J1089" i="3"/>
  <c r="J959" i="3"/>
  <c r="N959" i="3"/>
  <c r="L959" i="3"/>
  <c r="J999" i="3"/>
  <c r="N999" i="3"/>
  <c r="L999" i="3"/>
  <c r="L937" i="3"/>
  <c r="J1039" i="3"/>
  <c r="N1039" i="3"/>
  <c r="L1039" i="3"/>
  <c r="N1176" i="3"/>
  <c r="L1176" i="3"/>
  <c r="J1176" i="3"/>
  <c r="N1059" i="3"/>
  <c r="L1059" i="3"/>
  <c r="J1059" i="3"/>
  <c r="J1207" i="3"/>
  <c r="N1207" i="3"/>
  <c r="L1207" i="3"/>
  <c r="N1266" i="3"/>
  <c r="L1266" i="3"/>
  <c r="J1266" i="3"/>
  <c r="N1169" i="3"/>
  <c r="L1169" i="3"/>
  <c r="J1169" i="3"/>
  <c r="J1104" i="3"/>
  <c r="N1104" i="3"/>
  <c r="L1104" i="3"/>
  <c r="L1180" i="3"/>
  <c r="J1180" i="3"/>
  <c r="N1180" i="3"/>
  <c r="L1236" i="3"/>
  <c r="J1236" i="3"/>
  <c r="N1236" i="3"/>
  <c r="N1295" i="3"/>
  <c r="J1295" i="3"/>
  <c r="L1295" i="3"/>
  <c r="N1217" i="3"/>
  <c r="L1217" i="3"/>
  <c r="J1217" i="3"/>
  <c r="N1276" i="3"/>
  <c r="L1276" i="3"/>
  <c r="J1276" i="3"/>
  <c r="L1212" i="3"/>
  <c r="J1212" i="3"/>
  <c r="N1212" i="3"/>
  <c r="N1443" i="3"/>
  <c r="L1443" i="3"/>
  <c r="J1443" i="3"/>
  <c r="J1381" i="3"/>
  <c r="N1381" i="3"/>
  <c r="L1381" i="3"/>
  <c r="N1379" i="3"/>
  <c r="L1379" i="3"/>
  <c r="J1379" i="3"/>
  <c r="N1472" i="3"/>
  <c r="L1472" i="3"/>
  <c r="J1472" i="3"/>
  <c r="J1493" i="3"/>
  <c r="N1493" i="3"/>
  <c r="L1493" i="3"/>
  <c r="N1479" i="3"/>
  <c r="L1479" i="3"/>
  <c r="J1479" i="3"/>
  <c r="J958" i="3"/>
  <c r="N958" i="3"/>
  <c r="L958" i="3"/>
  <c r="L947" i="3"/>
  <c r="N947" i="3"/>
  <c r="J947" i="3"/>
  <c r="L996" i="3"/>
  <c r="J996" i="3"/>
  <c r="N996" i="3"/>
  <c r="J1023" i="3"/>
  <c r="N1023" i="3"/>
  <c r="L1023" i="3"/>
  <c r="L1109" i="3"/>
  <c r="N1109" i="3"/>
  <c r="J1109" i="3"/>
  <c r="J949" i="3"/>
  <c r="N949" i="3"/>
  <c r="L949" i="3"/>
  <c r="N995" i="3"/>
  <c r="L995" i="3"/>
  <c r="J995" i="3"/>
  <c r="N918" i="3"/>
  <c r="L918" i="3"/>
  <c r="J918" i="3"/>
  <c r="J938" i="3"/>
  <c r="N938" i="3"/>
  <c r="L938" i="3"/>
  <c r="L1116" i="3"/>
  <c r="J1116" i="3"/>
  <c r="N1116" i="3"/>
  <c r="N1114" i="3"/>
  <c r="L1114" i="3"/>
  <c r="J1114" i="3"/>
  <c r="N1142" i="3"/>
  <c r="L1142" i="3"/>
  <c r="J1142" i="3"/>
  <c r="N1193" i="3"/>
  <c r="L1193" i="3"/>
  <c r="J1193" i="3"/>
  <c r="J1127" i="3"/>
  <c r="N1127" i="3"/>
  <c r="L1127" i="3"/>
  <c r="L1188" i="3"/>
  <c r="N1188" i="3"/>
  <c r="J1188" i="3"/>
  <c r="N1058" i="3"/>
  <c r="L1058" i="3"/>
  <c r="J1058" i="3"/>
  <c r="J1216" i="3"/>
  <c r="N1216" i="3"/>
  <c r="L1216" i="3"/>
  <c r="N1054" i="3"/>
  <c r="L1054" i="3"/>
  <c r="J1054" i="3"/>
  <c r="N1113" i="3"/>
  <c r="L1113" i="3"/>
  <c r="J1113" i="3"/>
  <c r="L1173" i="3"/>
  <c r="N1173" i="3"/>
  <c r="J1173" i="3"/>
  <c r="N1342" i="3"/>
  <c r="L1342" i="3"/>
  <c r="J1342" i="3"/>
  <c r="N1356" i="3"/>
  <c r="L1356" i="3"/>
  <c r="J1356" i="3"/>
  <c r="J1183" i="3"/>
  <c r="N1183" i="3"/>
  <c r="L1183" i="3"/>
  <c r="N1341" i="3"/>
  <c r="L1341" i="3"/>
  <c r="J1341" i="3"/>
  <c r="N1310" i="3"/>
  <c r="L1310" i="3"/>
  <c r="J1310" i="3"/>
  <c r="N1214" i="3"/>
  <c r="L1214" i="3"/>
  <c r="J1214" i="3"/>
  <c r="N1265" i="3"/>
  <c r="L1265" i="3"/>
  <c r="J1265" i="3"/>
  <c r="N1503" i="3"/>
  <c r="L1503" i="3"/>
  <c r="J1503" i="3"/>
  <c r="N1361" i="3"/>
  <c r="L1361" i="3"/>
  <c r="J1361" i="3"/>
  <c r="N1383" i="3"/>
  <c r="L1383" i="3"/>
  <c r="J1383" i="3"/>
  <c r="N1417" i="3"/>
  <c r="L1417" i="3"/>
  <c r="J1417" i="3"/>
  <c r="N1452" i="3"/>
  <c r="L1452" i="3"/>
  <c r="J1452" i="3"/>
  <c r="N1369" i="3"/>
  <c r="L1369" i="3"/>
  <c r="J1369" i="3"/>
  <c r="N1353" i="3"/>
  <c r="L1353" i="3"/>
  <c r="J1353" i="3"/>
  <c r="N1423" i="3"/>
  <c r="L1423" i="3"/>
  <c r="J1423" i="3"/>
  <c r="N1363" i="3"/>
  <c r="L1363" i="3"/>
  <c r="J1363" i="3"/>
  <c r="J1413" i="3"/>
  <c r="N1413" i="3"/>
  <c r="L1413" i="3"/>
  <c r="N1475" i="3"/>
  <c r="L1475" i="3"/>
  <c r="J1475" i="3"/>
  <c r="N1496" i="3"/>
  <c r="L1496" i="3"/>
  <c r="J1496" i="3"/>
  <c r="N909" i="3"/>
  <c r="L909" i="3"/>
  <c r="J909" i="3"/>
  <c r="L972" i="3"/>
  <c r="N972" i="3"/>
  <c r="J972" i="3"/>
  <c r="N1019" i="3"/>
  <c r="L1019" i="3"/>
  <c r="J1019" i="3"/>
  <c r="N950" i="3"/>
  <c r="L950" i="3"/>
  <c r="J950" i="3"/>
  <c r="L1084" i="3"/>
  <c r="J1084" i="3"/>
  <c r="N1084" i="3"/>
  <c r="N1005" i="3"/>
  <c r="L1005" i="3"/>
  <c r="J1005" i="3"/>
  <c r="L931" i="3"/>
  <c r="J931" i="3"/>
  <c r="N931" i="3"/>
  <c r="J1015" i="3"/>
  <c r="N1015" i="3"/>
  <c r="L1015" i="3"/>
  <c r="N921" i="3"/>
  <c r="L921" i="3"/>
  <c r="J921" i="3"/>
  <c r="N1042" i="3"/>
  <c r="L1042" i="3"/>
  <c r="J1042" i="3"/>
  <c r="N1046" i="3"/>
  <c r="L1046" i="3"/>
  <c r="J1046" i="3"/>
  <c r="L1029" i="3"/>
  <c r="N1029" i="3"/>
  <c r="J1029" i="3"/>
  <c r="N1128" i="3"/>
  <c r="L1128" i="3"/>
  <c r="J1128" i="3"/>
  <c r="L1068" i="3"/>
  <c r="J1068" i="3"/>
  <c r="N1068" i="3"/>
  <c r="L1166" i="3"/>
  <c r="J1166" i="3"/>
  <c r="N1166" i="3"/>
  <c r="N1096" i="3"/>
  <c r="L1096" i="3"/>
  <c r="J1096" i="3"/>
  <c r="L1156" i="3"/>
  <c r="N1156" i="3"/>
  <c r="J1156" i="3"/>
  <c r="J1071" i="3"/>
  <c r="N1071" i="3"/>
  <c r="L1071" i="3"/>
  <c r="N1112" i="3"/>
  <c r="L1112" i="3"/>
  <c r="J1112" i="3"/>
  <c r="N1094" i="3"/>
  <c r="L1094" i="3"/>
  <c r="J1094" i="3"/>
  <c r="N1147" i="3"/>
  <c r="L1147" i="3"/>
  <c r="J1147" i="3"/>
  <c r="N1209" i="3"/>
  <c r="L1209" i="3"/>
  <c r="J1209" i="3"/>
  <c r="J1120" i="3"/>
  <c r="N1120" i="3"/>
  <c r="L1120" i="3"/>
  <c r="N1249" i="3"/>
  <c r="L1249" i="3"/>
  <c r="J1249" i="3"/>
  <c r="N1367" i="3"/>
  <c r="L1367" i="3"/>
  <c r="J1367" i="3"/>
  <c r="N1239" i="3"/>
  <c r="L1239" i="3"/>
  <c r="J1239" i="3"/>
  <c r="N1185" i="3"/>
  <c r="L1185" i="3"/>
  <c r="J1185" i="3"/>
  <c r="N1314" i="3"/>
  <c r="L1314" i="3"/>
  <c r="J1314" i="3"/>
  <c r="N1296" i="3"/>
  <c r="J1296" i="3"/>
  <c r="L1296" i="3"/>
  <c r="N1411" i="3"/>
  <c r="L1411" i="3"/>
  <c r="J1411" i="3"/>
  <c r="N1451" i="3"/>
  <c r="L1451" i="3"/>
  <c r="J1451" i="3"/>
  <c r="N1497" i="3"/>
  <c r="L1497" i="3"/>
  <c r="J1497" i="3"/>
  <c r="N1391" i="3"/>
  <c r="L1391" i="3"/>
  <c r="J1391" i="3"/>
  <c r="N1499" i="3"/>
  <c r="L1499" i="3"/>
  <c r="J1499" i="3"/>
  <c r="N916" i="3"/>
  <c r="L916" i="3"/>
  <c r="J916" i="3"/>
  <c r="N911" i="3"/>
  <c r="L911" i="3"/>
  <c r="J911" i="3"/>
  <c r="J908" i="3"/>
  <c r="N908" i="3"/>
  <c r="L908" i="3"/>
  <c r="J1136" i="3"/>
  <c r="N1136" i="3"/>
  <c r="L1136" i="3"/>
  <c r="L965" i="3"/>
  <c r="J965" i="3"/>
  <c r="N965" i="3"/>
  <c r="J1007" i="3"/>
  <c r="N1007" i="3"/>
  <c r="L1007" i="3"/>
  <c r="L1076" i="3"/>
  <c r="N1076" i="3"/>
  <c r="J1076" i="3"/>
  <c r="J1095" i="3"/>
  <c r="N1095" i="3"/>
  <c r="L1095" i="3"/>
  <c r="N1001" i="3"/>
  <c r="L1001" i="3"/>
  <c r="J1001" i="3"/>
  <c r="L988" i="3"/>
  <c r="J988" i="3"/>
  <c r="N988" i="3"/>
  <c r="N1158" i="3"/>
  <c r="L1158" i="3"/>
  <c r="J1158" i="3"/>
  <c r="N962" i="3"/>
  <c r="L962" i="3"/>
  <c r="J962" i="3"/>
  <c r="N1070" i="3"/>
  <c r="L1070" i="3"/>
  <c r="J1070" i="3"/>
  <c r="N1049" i="3"/>
  <c r="L1049" i="3"/>
  <c r="J1049" i="3"/>
  <c r="N993" i="3"/>
  <c r="L993" i="3"/>
  <c r="J993" i="3"/>
  <c r="J1159" i="3"/>
  <c r="N1159" i="3"/>
  <c r="L1159" i="3"/>
  <c r="N1025" i="3"/>
  <c r="L1025" i="3"/>
  <c r="J1025" i="3"/>
  <c r="N1065" i="3"/>
  <c r="L1065" i="3"/>
  <c r="J1065" i="3"/>
  <c r="N1115" i="3"/>
  <c r="L1115" i="3"/>
  <c r="J1115" i="3"/>
  <c r="N1155" i="3"/>
  <c r="L1155" i="3"/>
  <c r="J1155" i="3"/>
  <c r="N1130" i="3"/>
  <c r="L1130" i="3"/>
  <c r="J1130" i="3"/>
  <c r="J1181" i="3"/>
  <c r="N1181" i="3"/>
  <c r="L1181" i="3"/>
  <c r="L1196" i="3"/>
  <c r="J1196" i="3"/>
  <c r="N1196" i="3"/>
  <c r="N1254" i="3"/>
  <c r="L1254" i="3"/>
  <c r="J1254" i="3"/>
  <c r="N1187" i="3"/>
  <c r="L1187" i="3"/>
  <c r="J1187" i="3"/>
  <c r="N1226" i="3"/>
  <c r="L1226" i="3"/>
  <c r="J1226" i="3"/>
  <c r="N1293" i="3"/>
  <c r="L1293" i="3"/>
  <c r="J1293" i="3"/>
  <c r="J1397" i="3"/>
  <c r="N1397" i="3"/>
  <c r="L1397" i="3"/>
  <c r="N1321" i="3"/>
  <c r="L1321" i="3"/>
  <c r="J1321" i="3"/>
  <c r="N1257" i="3"/>
  <c r="L1257" i="3"/>
  <c r="J1257" i="3"/>
  <c r="J1349" i="3"/>
  <c r="N1349" i="3"/>
  <c r="L1349" i="3"/>
  <c r="N1287" i="3"/>
  <c r="L1287" i="3"/>
  <c r="J1287" i="3"/>
  <c r="L1322" i="3"/>
  <c r="J1322" i="3"/>
  <c r="N1322" i="3"/>
  <c r="N1368" i="3"/>
  <c r="L1368" i="3"/>
  <c r="J1368" i="3"/>
  <c r="N1424" i="3"/>
  <c r="L1424" i="3"/>
  <c r="J1424" i="3"/>
  <c r="N1480" i="3"/>
  <c r="L1480" i="3"/>
  <c r="J1480" i="3"/>
  <c r="N1393" i="3"/>
  <c r="L1393" i="3"/>
  <c r="J1393" i="3"/>
  <c r="N1373" i="3"/>
  <c r="L1373" i="3"/>
  <c r="J1373" i="3"/>
  <c r="N1422" i="3"/>
  <c r="L1422" i="3"/>
  <c r="J1422" i="3"/>
  <c r="N1481" i="3"/>
  <c r="L1481" i="3"/>
  <c r="J1481" i="3"/>
  <c r="N1478" i="3"/>
  <c r="L1478" i="3"/>
  <c r="J1478" i="3"/>
  <c r="N1448" i="3"/>
  <c r="L1448" i="3"/>
  <c r="J1448" i="3"/>
  <c r="N1489" i="3"/>
  <c r="L1489" i="3"/>
  <c r="J1489" i="3"/>
  <c r="L924" i="3"/>
  <c r="N924" i="3"/>
  <c r="J924" i="3"/>
  <c r="N1027" i="3"/>
  <c r="L1027" i="3"/>
  <c r="J1027" i="3"/>
  <c r="N1178" i="3"/>
  <c r="L1178" i="3"/>
  <c r="J1178" i="3"/>
  <c r="N1009" i="3"/>
  <c r="L1009" i="3"/>
  <c r="J1009" i="3"/>
  <c r="N961" i="3"/>
  <c r="L961" i="3"/>
  <c r="J961" i="3"/>
  <c r="N1105" i="3"/>
  <c r="L1105" i="3"/>
  <c r="J1105" i="3"/>
  <c r="J1003" i="3"/>
  <c r="N1003" i="3"/>
  <c r="L1003" i="3"/>
  <c r="N1069" i="3"/>
  <c r="L1069" i="3"/>
  <c r="J1069" i="3"/>
  <c r="N934" i="3"/>
  <c r="L934" i="3"/>
  <c r="J934" i="3"/>
  <c r="J990" i="3"/>
  <c r="N990" i="3"/>
  <c r="L990" i="3"/>
  <c r="J1008" i="3"/>
  <c r="N1008" i="3"/>
  <c r="L1008" i="3"/>
  <c r="N1078" i="3"/>
  <c r="L1078" i="3"/>
  <c r="J1078" i="3"/>
  <c r="L1013" i="3"/>
  <c r="N1013" i="3"/>
  <c r="J1013" i="3"/>
  <c r="N957" i="3"/>
  <c r="L957" i="3"/>
  <c r="J957" i="3"/>
  <c r="J1056" i="3"/>
  <c r="N1056" i="3"/>
  <c r="L1056" i="3"/>
  <c r="J1111" i="3"/>
  <c r="N1111" i="3"/>
  <c r="L1111" i="3"/>
  <c r="J1168" i="3"/>
  <c r="N1168" i="3"/>
  <c r="L1168" i="3"/>
  <c r="N1179" i="3"/>
  <c r="L1179" i="3"/>
  <c r="J1179" i="3"/>
  <c r="N1171" i="3"/>
  <c r="L1171" i="3"/>
  <c r="J1171" i="3"/>
  <c r="N1182" i="3"/>
  <c r="L1182" i="3"/>
  <c r="J1182" i="3"/>
  <c r="J1152" i="3"/>
  <c r="L1152" i="3"/>
  <c r="N1152" i="3"/>
  <c r="N1275" i="3"/>
  <c r="L1275" i="3"/>
  <c r="J1275" i="3"/>
  <c r="J1135" i="3"/>
  <c r="N1135" i="3"/>
  <c r="L1135" i="3"/>
  <c r="L1284" i="3"/>
  <c r="J1284" i="3"/>
  <c r="N1284" i="3"/>
  <c r="N1186" i="3"/>
  <c r="L1186" i="3"/>
  <c r="J1186" i="3"/>
  <c r="N1251" i="3"/>
  <c r="L1251" i="3"/>
  <c r="J1251" i="3"/>
  <c r="N1297" i="3"/>
  <c r="L1297" i="3"/>
  <c r="J1297" i="3"/>
  <c r="N1304" i="3"/>
  <c r="L1304" i="3"/>
  <c r="J1304" i="3"/>
  <c r="N1244" i="3"/>
  <c r="L1244" i="3"/>
  <c r="J1244" i="3"/>
  <c r="L1189" i="3"/>
  <c r="N1189" i="3"/>
  <c r="J1189" i="3"/>
  <c r="N1347" i="3"/>
  <c r="L1347" i="3"/>
  <c r="J1347" i="3"/>
  <c r="N1408" i="3"/>
  <c r="L1408" i="3"/>
  <c r="J1408" i="3"/>
  <c r="J1317" i="3"/>
  <c r="N1317" i="3"/>
  <c r="L1317" i="3"/>
  <c r="N1292" i="3"/>
  <c r="L1292" i="3"/>
  <c r="J1292" i="3"/>
  <c r="L1223" i="3"/>
  <c r="J1223" i="3"/>
  <c r="N1223" i="3"/>
  <c r="N1484" i="3"/>
  <c r="L1484" i="3"/>
  <c r="J1484" i="3"/>
  <c r="N1359" i="3"/>
  <c r="L1359" i="3"/>
  <c r="J1359" i="3"/>
  <c r="N1343" i="3"/>
  <c r="L1343" i="3"/>
  <c r="J1343" i="3"/>
  <c r="N1435" i="3"/>
  <c r="L1435" i="3"/>
  <c r="J1435" i="3"/>
  <c r="N1372" i="3"/>
  <c r="L1372" i="3"/>
  <c r="J1372" i="3"/>
  <c r="N1483" i="3"/>
  <c r="L1483" i="3"/>
  <c r="J1483" i="3"/>
  <c r="N1492" i="3"/>
  <c r="L1492" i="3"/>
  <c r="J1492" i="3"/>
  <c r="N963" i="3"/>
  <c r="L963" i="3"/>
  <c r="J963" i="3"/>
  <c r="N1073" i="3"/>
  <c r="L1073" i="3"/>
  <c r="J1073" i="3"/>
  <c r="J992" i="3"/>
  <c r="N992" i="3"/>
  <c r="L992" i="3"/>
  <c r="N923" i="3"/>
  <c r="L923" i="3"/>
  <c r="J923" i="3"/>
  <c r="N973" i="3"/>
  <c r="L973" i="3"/>
  <c r="J973" i="3"/>
  <c r="N954" i="3"/>
  <c r="L912" i="3"/>
  <c r="J912" i="3"/>
  <c r="N912" i="3"/>
  <c r="L1004" i="3"/>
  <c r="J1004" i="3"/>
  <c r="N1004" i="3"/>
  <c r="L1036" i="3"/>
  <c r="J1036" i="3"/>
  <c r="N1036" i="3"/>
  <c r="N1194" i="3"/>
  <c r="L1194" i="3"/>
  <c r="J1194" i="3"/>
  <c r="J1184" i="3"/>
  <c r="N1184" i="3"/>
  <c r="L1184" i="3"/>
  <c r="L1164" i="3"/>
  <c r="J1164" i="3"/>
  <c r="N1164" i="3"/>
  <c r="N1030" i="3"/>
  <c r="L1030" i="3"/>
  <c r="J1030" i="3"/>
  <c r="N1299" i="3"/>
  <c r="L1299" i="3"/>
  <c r="J1299" i="3"/>
  <c r="N1404" i="3"/>
  <c r="L1404" i="3"/>
  <c r="J1404" i="3"/>
  <c r="N1339" i="3"/>
  <c r="L1339" i="3"/>
  <c r="J1339" i="3"/>
  <c r="N1210" i="3"/>
  <c r="L1210" i="3"/>
  <c r="J1210" i="3"/>
  <c r="N1261" i="3"/>
  <c r="L1261" i="3"/>
  <c r="J1261" i="3"/>
  <c r="J1191" i="3"/>
  <c r="N1191" i="3"/>
  <c r="L1191" i="3"/>
  <c r="L1418" i="3"/>
  <c r="J1418" i="3"/>
  <c r="N1418" i="3"/>
  <c r="J1232" i="3"/>
  <c r="N1232" i="3"/>
  <c r="L1232" i="3"/>
  <c r="N1326" i="3"/>
  <c r="L1326" i="3"/>
  <c r="J1326" i="3"/>
  <c r="N1243" i="3"/>
  <c r="L1243" i="3"/>
  <c r="J1243" i="3"/>
  <c r="N1303" i="3"/>
  <c r="L1303" i="3"/>
  <c r="J1303" i="3"/>
  <c r="N1364" i="3"/>
  <c r="L1364" i="3"/>
  <c r="J1364" i="3"/>
  <c r="N1225" i="3"/>
  <c r="L1225" i="3"/>
  <c r="J1225" i="3"/>
  <c r="L1274" i="3"/>
  <c r="N1274" i="3"/>
  <c r="J1274" i="3"/>
  <c r="N1398" i="3"/>
  <c r="L1398" i="3"/>
  <c r="J1398" i="3"/>
  <c r="N1396" i="3"/>
  <c r="L1396" i="3"/>
  <c r="J1396" i="3"/>
  <c r="N1487" i="3"/>
  <c r="L1487" i="3"/>
  <c r="J1487" i="3"/>
  <c r="N1457" i="3"/>
  <c r="L1457" i="3"/>
  <c r="J1457" i="3"/>
  <c r="N1495" i="3"/>
  <c r="L1495" i="3"/>
  <c r="J1495" i="3"/>
  <c r="N1456" i="3"/>
  <c r="L1456" i="3"/>
  <c r="J1456" i="3"/>
  <c r="N974" i="3"/>
  <c r="L974" i="3"/>
  <c r="J974" i="3"/>
  <c r="N1033" i="3"/>
  <c r="L1033" i="3"/>
  <c r="J1033" i="3"/>
  <c r="N1014" i="3"/>
  <c r="L1014" i="3"/>
  <c r="J1014" i="3"/>
  <c r="N1017" i="3"/>
  <c r="J1017" i="3"/>
  <c r="L1017" i="3"/>
  <c r="N928" i="3"/>
  <c r="L928" i="3"/>
  <c r="J928" i="3"/>
  <c r="N975" i="3"/>
  <c r="L975" i="3"/>
  <c r="J975" i="3"/>
  <c r="J945" i="3"/>
  <c r="N945" i="3"/>
  <c r="L945" i="3"/>
  <c r="L1012" i="3"/>
  <c r="N1012" i="3"/>
  <c r="J1012" i="3"/>
  <c r="J926" i="3"/>
  <c r="N926" i="3"/>
  <c r="L926" i="3"/>
  <c r="N969" i="3"/>
  <c r="L969" i="3"/>
  <c r="J969" i="3"/>
  <c r="N1090" i="3"/>
  <c r="L1090" i="3"/>
  <c r="J1090" i="3"/>
  <c r="N1018" i="3"/>
  <c r="L1018" i="3"/>
  <c r="J1018" i="3"/>
  <c r="J915" i="3"/>
  <c r="N915" i="3"/>
  <c r="L915" i="3"/>
  <c r="N1006" i="3"/>
  <c r="L1006" i="3"/>
  <c r="J1006" i="3"/>
  <c r="N991" i="3"/>
  <c r="L991" i="3"/>
  <c r="J991" i="3"/>
  <c r="J1063" i="3"/>
  <c r="N1063" i="3"/>
  <c r="L1063" i="3"/>
  <c r="J1131" i="3"/>
  <c r="N1131" i="3"/>
  <c r="L1131" i="3"/>
  <c r="L1124" i="3"/>
  <c r="N1124" i="3"/>
  <c r="J1124" i="3"/>
  <c r="L1157" i="3"/>
  <c r="N1157" i="3"/>
  <c r="J1157" i="3"/>
  <c r="L1140" i="3"/>
  <c r="N1140" i="3"/>
  <c r="J1140" i="3"/>
  <c r="N1163" i="3"/>
  <c r="L1163" i="3"/>
  <c r="J1163" i="3"/>
  <c r="N1075" i="3"/>
  <c r="L1075" i="3"/>
  <c r="J1075" i="3"/>
  <c r="L1306" i="3"/>
  <c r="J1306" i="3"/>
  <c r="N1306" i="3"/>
  <c r="N1403" i="3"/>
  <c r="L1403" i="3"/>
  <c r="J1403" i="3"/>
  <c r="N1320" i="3"/>
  <c r="L1320" i="3"/>
  <c r="J1320" i="3"/>
  <c r="J1200" i="3"/>
  <c r="N1200" i="3"/>
  <c r="L1200" i="3"/>
  <c r="N1362" i="3"/>
  <c r="L1362" i="3"/>
  <c r="J1362" i="3"/>
  <c r="N1211" i="3"/>
  <c r="L1211" i="3"/>
  <c r="J1211" i="3"/>
  <c r="J1264" i="3"/>
  <c r="N1264" i="3"/>
  <c r="L1264" i="3"/>
  <c r="N1255" i="3"/>
  <c r="L1255" i="3"/>
  <c r="J1255" i="3"/>
  <c r="N1389" i="3"/>
  <c r="L1389" i="3"/>
  <c r="J1389" i="3"/>
  <c r="J1248" i="3"/>
  <c r="N1248" i="3"/>
  <c r="L1248" i="3"/>
  <c r="N1329" i="3"/>
  <c r="L1329" i="3"/>
  <c r="J1329" i="3"/>
  <c r="N1246" i="3"/>
  <c r="L1246" i="3"/>
  <c r="J1246" i="3"/>
  <c r="N1335" i="3"/>
  <c r="L1335" i="3"/>
  <c r="J1335" i="3"/>
  <c r="N1380" i="3"/>
  <c r="L1380" i="3"/>
  <c r="J1380" i="3"/>
  <c r="N1449" i="3"/>
  <c r="L1449" i="3"/>
  <c r="J1449" i="3"/>
  <c r="N1407" i="3"/>
  <c r="L1407" i="3"/>
  <c r="J1407" i="3"/>
  <c r="N1470" i="3"/>
  <c r="L1470" i="3"/>
  <c r="J1470" i="3"/>
  <c r="N1428" i="3"/>
  <c r="L1428" i="3"/>
  <c r="J1428" i="3"/>
  <c r="N1439" i="3"/>
  <c r="L1439" i="3"/>
  <c r="J1439" i="3"/>
  <c r="N1502" i="3"/>
  <c r="L1502" i="3"/>
  <c r="J1502" i="3"/>
  <c r="L1402" i="3"/>
  <c r="J1402" i="3"/>
  <c r="N1402" i="3"/>
  <c r="L1498" i="3"/>
  <c r="J1498" i="3"/>
  <c r="N1498" i="3"/>
  <c r="N987" i="3"/>
  <c r="L987" i="3"/>
  <c r="J987" i="3"/>
  <c r="N927" i="3"/>
  <c r="L927" i="3"/>
  <c r="J927" i="3"/>
  <c r="N985" i="3"/>
  <c r="L985" i="3"/>
  <c r="J985" i="3"/>
  <c r="N968" i="3"/>
  <c r="L968" i="3"/>
  <c r="J968" i="3"/>
  <c r="N977" i="3"/>
  <c r="L977" i="3"/>
  <c r="J977" i="3"/>
  <c r="N929" i="3"/>
  <c r="L929" i="3"/>
  <c r="J929" i="3"/>
  <c r="L971" i="3"/>
  <c r="J971" i="3"/>
  <c r="N971" i="3"/>
  <c r="N1123" i="3"/>
  <c r="L1123" i="3"/>
  <c r="J1123" i="3"/>
  <c r="N1137" i="3"/>
  <c r="L1137" i="3"/>
  <c r="J1137" i="3"/>
  <c r="N1086" i="3"/>
  <c r="L1086" i="3"/>
  <c r="J1086" i="3"/>
  <c r="N1160" i="3"/>
  <c r="L1160" i="3"/>
  <c r="J1160" i="3"/>
  <c r="N1233" i="3"/>
  <c r="L1233" i="3"/>
  <c r="J1233" i="3"/>
  <c r="L1256" i="3"/>
  <c r="J1256" i="3"/>
  <c r="N1256" i="3"/>
  <c r="L1204" i="3"/>
  <c r="N1204" i="3"/>
  <c r="J1204" i="3"/>
  <c r="L1268" i="3"/>
  <c r="J1268" i="3"/>
  <c r="N1268" i="3"/>
  <c r="L1300" i="3"/>
  <c r="J1300" i="3"/>
  <c r="N1300" i="3"/>
  <c r="N1328" i="3"/>
  <c r="L1328" i="3"/>
  <c r="J1328" i="3"/>
  <c r="N1390" i="3"/>
  <c r="L1390" i="3"/>
  <c r="J1390" i="3"/>
  <c r="N1366" i="3"/>
  <c r="L1366" i="3"/>
  <c r="J1366" i="3"/>
  <c r="N1401" i="3"/>
  <c r="L1401" i="3"/>
  <c r="J1401" i="3"/>
  <c r="N1446" i="3"/>
  <c r="L1446" i="3"/>
  <c r="J1446" i="3"/>
  <c r="N1325" i="3"/>
  <c r="L1325" i="3"/>
  <c r="J1325" i="3"/>
  <c r="N1346" i="3"/>
  <c r="L1346" i="3"/>
  <c r="J1346" i="3"/>
  <c r="N1474" i="3"/>
  <c r="L1474" i="3"/>
  <c r="J1474" i="3"/>
  <c r="N1410" i="3"/>
  <c r="L1410" i="3"/>
  <c r="J1410" i="3"/>
  <c r="N1463" i="3"/>
  <c r="L1463" i="3"/>
  <c r="J1463" i="3"/>
  <c r="N1464" i="3"/>
  <c r="L1464" i="3"/>
  <c r="J1464" i="3"/>
  <c r="J941" i="3"/>
  <c r="N941" i="3"/>
  <c r="L941" i="3"/>
  <c r="N930" i="3"/>
  <c r="L930" i="3"/>
  <c r="J930" i="3"/>
  <c r="N989" i="3"/>
  <c r="L989" i="3"/>
  <c r="J989" i="3"/>
  <c r="N1022" i="3"/>
  <c r="L1022" i="3"/>
  <c r="J1022" i="3"/>
  <c r="N922" i="3"/>
  <c r="L922" i="3"/>
  <c r="J922" i="3"/>
  <c r="N970" i="3"/>
  <c r="L970" i="3"/>
  <c r="J970" i="3"/>
  <c r="L1020" i="3"/>
  <c r="J1020" i="3"/>
  <c r="N1020" i="3"/>
  <c r="N1106" i="3"/>
  <c r="L1106" i="3"/>
  <c r="J1106" i="3"/>
  <c r="N948" i="3"/>
  <c r="L948" i="3"/>
  <c r="J948" i="3"/>
  <c r="N984" i="3"/>
  <c r="L984" i="3"/>
  <c r="J984" i="3"/>
  <c r="N986" i="3"/>
  <c r="L986" i="3"/>
  <c r="J986" i="3"/>
  <c r="N1041" i="3"/>
  <c r="L1041" i="3"/>
  <c r="J1041" i="3"/>
  <c r="N960" i="3"/>
  <c r="L960" i="3"/>
  <c r="J960" i="3"/>
  <c r="N1043" i="3"/>
  <c r="L1043" i="3"/>
  <c r="J1043" i="3"/>
  <c r="N1098" i="3"/>
  <c r="L1098" i="3"/>
  <c r="J1098" i="3"/>
  <c r="L1148" i="3"/>
  <c r="J1148" i="3"/>
  <c r="N1148" i="3"/>
  <c r="N1083" i="3"/>
  <c r="L1083" i="3"/>
  <c r="J1083" i="3"/>
  <c r="N1203" i="3"/>
  <c r="L1203" i="3"/>
  <c r="J1203" i="3"/>
  <c r="N1129" i="3"/>
  <c r="L1129" i="3"/>
  <c r="J1129" i="3"/>
  <c r="L1252" i="3"/>
  <c r="J1252" i="3"/>
  <c r="N1252" i="3"/>
  <c r="N1201" i="3"/>
  <c r="L1201" i="3"/>
  <c r="J1201" i="3"/>
  <c r="J1024" i="3"/>
  <c r="L1024" i="3"/>
  <c r="N1024" i="3"/>
  <c r="J1143" i="3"/>
  <c r="N1143" i="3"/>
  <c r="L1143" i="3"/>
  <c r="J1199" i="3"/>
  <c r="N1199" i="3"/>
  <c r="L1199" i="3"/>
  <c r="N1426" i="3"/>
  <c r="L1426" i="3"/>
  <c r="J1426" i="3"/>
  <c r="N1351" i="3"/>
  <c r="L1351" i="3"/>
  <c r="J1351" i="3"/>
  <c r="J1219" i="3"/>
  <c r="N1219" i="3"/>
  <c r="L1219" i="3"/>
  <c r="N1206" i="3"/>
  <c r="L1206" i="3"/>
  <c r="J1206" i="3"/>
  <c r="N1416" i="3"/>
  <c r="L1416" i="3"/>
  <c r="J1416" i="3"/>
  <c r="L1242" i="3"/>
  <c r="N1242" i="3"/>
  <c r="J1242" i="3"/>
  <c r="N1302" i="3"/>
  <c r="L1302" i="3"/>
  <c r="J1302" i="3"/>
  <c r="N1376" i="3"/>
  <c r="L1376" i="3"/>
  <c r="J1376" i="3"/>
  <c r="N1222" i="3"/>
  <c r="L1222" i="3"/>
  <c r="J1222" i="3"/>
  <c r="N1271" i="3"/>
  <c r="L1271" i="3"/>
  <c r="J1271" i="3"/>
  <c r="N1312" i="3"/>
  <c r="L1312" i="3"/>
  <c r="J1312" i="3"/>
  <c r="N1262" i="3"/>
  <c r="L1262" i="3"/>
  <c r="J1262" i="3"/>
  <c r="J1365" i="3"/>
  <c r="N1365" i="3"/>
  <c r="L1365" i="3"/>
  <c r="N1283" i="3"/>
  <c r="J1283" i="3"/>
  <c r="L1283" i="3"/>
  <c r="L1354" i="3"/>
  <c r="J1354" i="3"/>
  <c r="N1354" i="3"/>
  <c r="N1440" i="3"/>
  <c r="L1440" i="3"/>
  <c r="J1440" i="3"/>
  <c r="N1409" i="3"/>
  <c r="L1409" i="3"/>
  <c r="J1409" i="3"/>
  <c r="N1388" i="3"/>
  <c r="L1388" i="3"/>
  <c r="J1388" i="3"/>
  <c r="N1438" i="3"/>
  <c r="L1438" i="3"/>
  <c r="J1438" i="3"/>
  <c r="N1455" i="3"/>
  <c r="L1455" i="3"/>
  <c r="J1455" i="3"/>
  <c r="N1420" i="3"/>
  <c r="L1420" i="3"/>
  <c r="J1420" i="3"/>
  <c r="N1433" i="3"/>
  <c r="L1433" i="3"/>
  <c r="J1433" i="3"/>
  <c r="L1482" i="3"/>
  <c r="J1482" i="3"/>
  <c r="N1482" i="3"/>
  <c r="N1447" i="3"/>
  <c r="L1447" i="3"/>
  <c r="J1447" i="3"/>
  <c r="N1467" i="3"/>
  <c r="L1467" i="3"/>
  <c r="J1467" i="3"/>
  <c r="N1468" i="3"/>
  <c r="L1468" i="3"/>
  <c r="J1468" i="3"/>
  <c r="N1458" i="3"/>
  <c r="L1458" i="3"/>
  <c r="J1458" i="3"/>
  <c r="N1504" i="3"/>
  <c r="L1504" i="3"/>
  <c r="J1504" i="3"/>
  <c r="N933" i="3"/>
  <c r="L933" i="3"/>
  <c r="J933" i="3"/>
  <c r="L964" i="3"/>
  <c r="N1101" i="3"/>
  <c r="L1101" i="3"/>
  <c r="J1101" i="3"/>
  <c r="N1048" i="3"/>
  <c r="L1048" i="3"/>
  <c r="J1048" i="3"/>
  <c r="L1093" i="3"/>
  <c r="N1093" i="3"/>
  <c r="J1093" i="3"/>
  <c r="N1139" i="3"/>
  <c r="L1139" i="3"/>
  <c r="J1139" i="3"/>
  <c r="N1192" i="3"/>
  <c r="L1192" i="3"/>
  <c r="J1192" i="3"/>
  <c r="N1121" i="3"/>
  <c r="L1121" i="3"/>
  <c r="J1121" i="3"/>
  <c r="N1174" i="3"/>
  <c r="L1174" i="3"/>
  <c r="J1174" i="3"/>
  <c r="N1144" i="3"/>
  <c r="L1144" i="3"/>
  <c r="J1144" i="3"/>
  <c r="J1195" i="3"/>
  <c r="N1195" i="3"/>
  <c r="L1195" i="3"/>
  <c r="N1091" i="3"/>
  <c r="L1091" i="3"/>
  <c r="J1091" i="3"/>
  <c r="N1190" i="3"/>
  <c r="L1190" i="3"/>
  <c r="J1190" i="3"/>
  <c r="L1102" i="3"/>
  <c r="J1102" i="3"/>
  <c r="N1102" i="3"/>
  <c r="L1125" i="3"/>
  <c r="N1125" i="3"/>
  <c r="J1125" i="3"/>
  <c r="N1170" i="3"/>
  <c r="L1170" i="3"/>
  <c r="J1170" i="3"/>
  <c r="N1330" i="3"/>
  <c r="L1330" i="3"/>
  <c r="J1330" i="3"/>
  <c r="J1208" i="3"/>
  <c r="N1208" i="3"/>
  <c r="L1208" i="3"/>
  <c r="N1247" i="3"/>
  <c r="J1247" i="3"/>
  <c r="L1247" i="3"/>
  <c r="N1307" i="3"/>
  <c r="L1307" i="3"/>
  <c r="J1307" i="3"/>
  <c r="N1337" i="3"/>
  <c r="L1337" i="3"/>
  <c r="J1337" i="3"/>
  <c r="L1245" i="3"/>
  <c r="J1245" i="3"/>
  <c r="N1245" i="3"/>
  <c r="N1291" i="3"/>
  <c r="L1291" i="3"/>
  <c r="J1291" i="3"/>
  <c r="N1334" i="3"/>
  <c r="L1334" i="3"/>
  <c r="J1334" i="3"/>
  <c r="J1285" i="3"/>
  <c r="L1285" i="3"/>
  <c r="N1285" i="3"/>
  <c r="N1437" i="3"/>
  <c r="L1437" i="3"/>
  <c r="J1437" i="3"/>
  <c r="N1507" i="3"/>
  <c r="L1507" i="3"/>
  <c r="J1507" i="3"/>
  <c r="N1419" i="3"/>
  <c r="L1419" i="3"/>
  <c r="J1419" i="3"/>
  <c r="N1350" i="3"/>
  <c r="L1350" i="3"/>
  <c r="J1350" i="3"/>
  <c r="N1394" i="3"/>
  <c r="L1394" i="3"/>
  <c r="J1394" i="3"/>
  <c r="N1471" i="3"/>
  <c r="L1471" i="3"/>
  <c r="J1471" i="3"/>
  <c r="N1508" i="3"/>
  <c r="L1508" i="3"/>
  <c r="J1508" i="3"/>
  <c r="L1060" i="3"/>
  <c r="N1060" i="3"/>
  <c r="J1060" i="3"/>
  <c r="N936" i="3"/>
  <c r="L936" i="3"/>
  <c r="J936" i="3"/>
  <c r="J919" i="3"/>
  <c r="N919" i="3"/>
  <c r="L919" i="3"/>
  <c r="J925" i="3"/>
  <c r="N925" i="3"/>
  <c r="L925" i="3"/>
  <c r="N979" i="3"/>
  <c r="L979" i="3"/>
  <c r="J979" i="3"/>
  <c r="N956" i="3"/>
  <c r="L956" i="3"/>
  <c r="J956" i="3"/>
  <c r="L1028" i="3"/>
  <c r="N1028" i="3"/>
  <c r="J1028" i="3"/>
  <c r="J1055" i="3"/>
  <c r="N1055" i="3"/>
  <c r="L1055" i="3"/>
  <c r="N1026" i="3"/>
  <c r="L1026" i="3"/>
  <c r="J1026" i="3"/>
  <c r="N1082" i="3"/>
  <c r="L1082" i="3"/>
  <c r="J1082" i="3"/>
  <c r="N946" i="3"/>
  <c r="L946" i="3"/>
  <c r="J946" i="3"/>
  <c r="J967" i="3"/>
  <c r="N967" i="3"/>
  <c r="L967" i="3"/>
  <c r="J1088" i="3"/>
  <c r="L1088" i="3"/>
  <c r="N1088" i="3"/>
  <c r="N1146" i="3"/>
  <c r="L1146" i="3"/>
  <c r="J1146" i="3"/>
  <c r="N1126" i="3"/>
  <c r="L1126" i="3"/>
  <c r="J1126" i="3"/>
  <c r="L1044" i="3"/>
  <c r="N1044" i="3"/>
  <c r="J1044" i="3"/>
  <c r="J1119" i="3"/>
  <c r="N1119" i="3"/>
  <c r="L1119" i="3"/>
  <c r="L1172" i="3"/>
  <c r="N1172" i="3"/>
  <c r="J1172" i="3"/>
  <c r="L1138" i="3"/>
  <c r="J1138" i="3"/>
  <c r="N1138" i="3"/>
  <c r="N1263" i="3"/>
  <c r="J1263" i="3"/>
  <c r="L1263" i="3"/>
  <c r="N1311" i="3"/>
  <c r="L1311" i="3"/>
  <c r="J1311" i="3"/>
  <c r="L1272" i="3"/>
  <c r="J1272" i="3"/>
  <c r="N1272" i="3"/>
  <c r="N1318" i="3"/>
  <c r="L1318" i="3"/>
  <c r="J1318" i="3"/>
  <c r="N1442" i="3"/>
  <c r="L1442" i="3"/>
  <c r="J1442" i="3"/>
  <c r="N1202" i="3"/>
  <c r="L1202" i="3"/>
  <c r="J1202" i="3"/>
  <c r="N1309" i="3"/>
  <c r="L1309" i="3"/>
  <c r="J1309" i="3"/>
  <c r="N1340" i="3"/>
  <c r="L1340" i="3"/>
  <c r="J1340" i="3"/>
  <c r="L1220" i="3"/>
  <c r="J1220" i="3"/>
  <c r="N1220" i="3"/>
  <c r="J1253" i="3"/>
  <c r="L1253" i="3"/>
  <c r="N1253" i="3"/>
  <c r="N1308" i="3"/>
  <c r="L1308" i="3"/>
  <c r="J1308" i="3"/>
  <c r="N1315" i="3"/>
  <c r="L1315" i="3"/>
  <c r="J1315" i="3"/>
  <c r="N1241" i="3"/>
  <c r="L1241" i="3"/>
  <c r="J1241" i="3"/>
  <c r="N1336" i="3"/>
  <c r="L1336" i="3"/>
  <c r="J1336" i="3"/>
  <c r="N1414" i="3"/>
  <c r="L1414" i="3"/>
  <c r="J1414" i="3"/>
  <c r="N1473" i="3"/>
  <c r="L1473" i="3"/>
  <c r="J1473" i="3"/>
  <c r="N1348" i="3"/>
  <c r="L1348" i="3"/>
  <c r="J1348" i="3"/>
  <c r="N1512" i="3"/>
  <c r="L1512" i="3"/>
  <c r="J1512" i="3"/>
  <c r="N1425" i="3"/>
  <c r="L1425" i="3"/>
  <c r="J1425" i="3"/>
  <c r="N1387" i="3"/>
  <c r="L1387" i="3"/>
  <c r="J1387" i="3"/>
  <c r="J1445" i="3"/>
  <c r="N1445" i="3"/>
  <c r="L1445" i="3"/>
  <c r="N1476" i="3"/>
  <c r="L1476" i="3"/>
  <c r="J1476" i="3"/>
  <c r="N1511" i="3"/>
  <c r="L1511" i="3"/>
  <c r="J1511" i="3"/>
  <c r="N1000" i="3"/>
  <c r="L1000" i="3"/>
  <c r="J1000" i="3"/>
  <c r="L981" i="3"/>
  <c r="N981" i="3"/>
  <c r="J981" i="3"/>
  <c r="J1047" i="3"/>
  <c r="N1047" i="3"/>
  <c r="L1047" i="3"/>
  <c r="J1031" i="3"/>
  <c r="N1031" i="3"/>
  <c r="L1031" i="3"/>
  <c r="N940" i="3"/>
  <c r="L940" i="3"/>
  <c r="J940" i="3"/>
  <c r="J917" i="3"/>
  <c r="N978" i="3"/>
  <c r="L978" i="3"/>
  <c r="J978" i="3"/>
  <c r="L1108" i="3"/>
  <c r="N1108" i="3"/>
  <c r="J1108" i="3"/>
  <c r="N1149" i="3"/>
  <c r="L1149" i="3"/>
  <c r="J1149" i="3"/>
  <c r="J1175" i="3"/>
  <c r="N1175" i="3"/>
  <c r="L1175" i="3"/>
  <c r="L1092" i="3"/>
  <c r="N1092" i="3"/>
  <c r="J1092" i="3"/>
  <c r="N1228" i="3"/>
  <c r="L1228" i="3"/>
  <c r="J1228" i="3"/>
  <c r="N1279" i="3"/>
  <c r="J1279" i="3"/>
  <c r="L1279" i="3"/>
  <c r="N1313" i="3"/>
  <c r="L1313" i="3"/>
  <c r="J1313" i="3"/>
  <c r="N1277" i="3"/>
  <c r="L1277" i="3"/>
  <c r="J1277" i="3"/>
  <c r="N1282" i="3"/>
  <c r="L1282" i="3"/>
  <c r="J1282" i="3"/>
  <c r="N1344" i="3"/>
  <c r="L1344" i="3"/>
  <c r="J1344" i="3"/>
  <c r="N1250" i="3"/>
  <c r="L1250" i="3"/>
  <c r="J1250" i="3"/>
  <c r="N1273" i="3"/>
  <c r="L1273" i="3"/>
  <c r="J1273" i="3"/>
  <c r="N1319" i="3"/>
  <c r="L1319" i="3"/>
  <c r="J1319" i="3"/>
  <c r="J1269" i="3"/>
  <c r="L1269" i="3"/>
  <c r="N1269" i="3"/>
  <c r="N1294" i="3"/>
  <c r="L1294" i="3"/>
  <c r="J1294" i="3"/>
  <c r="N1382" i="3"/>
  <c r="L1382" i="3"/>
  <c r="J1382" i="3"/>
  <c r="L1338" i="3"/>
  <c r="J1338" i="3"/>
  <c r="N1338" i="3"/>
  <c r="N1375" i="3"/>
  <c r="L1375" i="3"/>
  <c r="J1375" i="3"/>
  <c r="N1488" i="3"/>
  <c r="L1488" i="3"/>
  <c r="J1488" i="3"/>
  <c r="J1477" i="3"/>
  <c r="N1477" i="3"/>
  <c r="L1477" i="3"/>
  <c r="N1399" i="3"/>
  <c r="L1399" i="3"/>
  <c r="J1399" i="3"/>
  <c r="N1444" i="3"/>
  <c r="L1444" i="3"/>
  <c r="J1444" i="3"/>
  <c r="N1358" i="3"/>
  <c r="L1358" i="3"/>
  <c r="J1358" i="3"/>
  <c r="N1506" i="3"/>
  <c r="L1506" i="3"/>
  <c r="J1506" i="3"/>
  <c r="L1370" i="3"/>
  <c r="J1370" i="3"/>
  <c r="N1370" i="3"/>
  <c r="N952" i="3"/>
  <c r="L952" i="3"/>
  <c r="J952" i="3"/>
  <c r="N1002" i="3"/>
  <c r="L1002" i="3"/>
  <c r="J1002" i="3"/>
  <c r="J1067" i="3"/>
  <c r="N1067" i="3"/>
  <c r="L1067" i="3"/>
  <c r="J983" i="3"/>
  <c r="N983" i="3"/>
  <c r="L983" i="3"/>
  <c r="N1050" i="3"/>
  <c r="L1050" i="3"/>
  <c r="J1050" i="3"/>
  <c r="N1034" i="3"/>
  <c r="L1034" i="3"/>
  <c r="J1034" i="3"/>
  <c r="N966" i="3"/>
  <c r="L966" i="3"/>
  <c r="J966" i="3"/>
  <c r="N1153" i="3"/>
  <c r="L1153" i="3"/>
  <c r="J1153" i="3"/>
  <c r="L1010" i="3"/>
  <c r="J1010" i="3"/>
  <c r="N1010" i="3"/>
  <c r="N1032" i="3"/>
  <c r="L1032" i="3"/>
  <c r="J1032" i="3"/>
  <c r="N1016" i="3"/>
  <c r="L1016" i="3"/>
  <c r="J1016" i="3"/>
  <c r="N1161" i="3"/>
  <c r="L1161" i="3"/>
  <c r="J1161" i="3"/>
  <c r="N1259" i="3"/>
  <c r="J1259" i="3"/>
  <c r="L1259" i="3"/>
  <c r="N1197" i="3"/>
  <c r="L1197" i="3"/>
  <c r="J1197" i="3"/>
  <c r="J1103" i="3"/>
  <c r="N1103" i="3"/>
  <c r="L1103" i="3"/>
  <c r="N1177" i="3"/>
  <c r="L1177" i="3"/>
  <c r="J1177" i="3"/>
  <c r="N1097" i="3"/>
  <c r="L1097" i="3"/>
  <c r="J1097" i="3"/>
  <c r="L1205" i="3"/>
  <c r="N1205" i="3"/>
  <c r="J1205" i="3"/>
  <c r="N1281" i="3"/>
  <c r="L1281" i="3"/>
  <c r="J1281" i="3"/>
  <c r="N1384" i="3"/>
  <c r="L1384" i="3"/>
  <c r="J1384" i="3"/>
  <c r="J1231" i="3"/>
  <c r="N1231" i="3"/>
  <c r="L1231" i="3"/>
  <c r="L1229" i="3"/>
  <c r="J1229" i="3"/>
  <c r="N1229" i="3"/>
  <c r="N1218" i="3"/>
  <c r="L1218" i="3"/>
  <c r="J1218" i="3"/>
  <c r="N1412" i="3"/>
  <c r="L1412" i="3"/>
  <c r="J1412" i="3"/>
  <c r="N1392" i="3"/>
  <c r="L1392" i="3"/>
  <c r="J1392" i="3"/>
  <c r="N1406" i="3"/>
  <c r="L1406" i="3"/>
  <c r="J1406" i="3"/>
  <c r="N1327" i="3"/>
  <c r="L1327" i="3"/>
  <c r="J1327" i="3"/>
  <c r="N1355" i="3"/>
  <c r="L1355" i="3"/>
  <c r="J1355" i="3"/>
  <c r="N1371" i="3"/>
  <c r="L1371" i="3"/>
  <c r="J1371" i="3"/>
  <c r="N1501" i="3"/>
  <c r="L1501" i="3"/>
  <c r="J1501" i="3"/>
  <c r="N1436" i="3"/>
  <c r="L1436" i="3"/>
  <c r="J1436" i="3"/>
  <c r="N1360" i="3"/>
  <c r="L1360" i="3"/>
  <c r="J1360" i="3"/>
  <c r="N1486" i="3"/>
  <c r="L1486" i="3"/>
  <c r="J1486" i="3"/>
  <c r="N1510" i="3"/>
  <c r="L1510" i="3"/>
  <c r="J1510" i="3"/>
  <c r="N1395" i="3"/>
  <c r="L1395" i="3"/>
  <c r="J1395" i="3"/>
  <c r="N1421" i="3"/>
  <c r="L1421" i="3"/>
  <c r="J1421" i="3"/>
  <c r="L955" i="3"/>
  <c r="N955" i="3"/>
  <c r="J955" i="3"/>
  <c r="N944" i="3"/>
  <c r="L944" i="3"/>
  <c r="J944" i="3"/>
  <c r="N939" i="3"/>
  <c r="L939" i="3"/>
  <c r="J939" i="3"/>
  <c r="L1061" i="3"/>
  <c r="N1061" i="3"/>
  <c r="J1061" i="3"/>
  <c r="N1037" i="3"/>
  <c r="L1037" i="3"/>
  <c r="J1037" i="3"/>
  <c r="N917" i="3"/>
  <c r="L917" i="3"/>
  <c r="J1040" i="3"/>
  <c r="N1040" i="3"/>
  <c r="L1040" i="3"/>
  <c r="L1077" i="3"/>
  <c r="N1077" i="3"/>
  <c r="J1077" i="3"/>
  <c r="N1066" i="3"/>
  <c r="L1066" i="3"/>
  <c r="J1066" i="3"/>
  <c r="N1035" i="3"/>
  <c r="L1035" i="3"/>
  <c r="J1035" i="3"/>
  <c r="N980" i="3"/>
  <c r="L980" i="3"/>
  <c r="J980" i="3"/>
  <c r="L1045" i="3"/>
  <c r="N1045" i="3"/>
  <c r="J1045" i="3"/>
  <c r="J935" i="3"/>
  <c r="N935" i="3"/>
  <c r="L935" i="3"/>
  <c r="N1021" i="3"/>
  <c r="L1021" i="3"/>
  <c r="J1021" i="3"/>
  <c r="N1133" i="3"/>
  <c r="L1133" i="3"/>
  <c r="J1133" i="3"/>
  <c r="L1141" i="3"/>
  <c r="N1141" i="3"/>
  <c r="J1141" i="3"/>
  <c r="J1151" i="3"/>
  <c r="N1151" i="3"/>
  <c r="L1151" i="3"/>
  <c r="N1134" i="3"/>
  <c r="L1134" i="3"/>
  <c r="J1134" i="3"/>
  <c r="J1053" i="3"/>
  <c r="N1053" i="3"/>
  <c r="L1053" i="3"/>
  <c r="J1117" i="3"/>
  <c r="N1117" i="3"/>
  <c r="L1117" i="3"/>
  <c r="J1167" i="3"/>
  <c r="N1167" i="3"/>
  <c r="L1167" i="3"/>
  <c r="N1145" i="3"/>
  <c r="J1145" i="3"/>
  <c r="L1145" i="3"/>
  <c r="J1237" i="3"/>
  <c r="L1237" i="3"/>
  <c r="N1237" i="3"/>
  <c r="N1270" i="3"/>
  <c r="L1270" i="3"/>
  <c r="J1270" i="3"/>
  <c r="N1234" i="3"/>
  <c r="L1234" i="3"/>
  <c r="J1234" i="3"/>
  <c r="J1333" i="3"/>
  <c r="N1333" i="3"/>
  <c r="L1333" i="3"/>
  <c r="N1323" i="3"/>
  <c r="L1323" i="3"/>
  <c r="J1323" i="3"/>
  <c r="N1316" i="3"/>
  <c r="L1316" i="3"/>
  <c r="J1316" i="3"/>
  <c r="N1431" i="3"/>
  <c r="L1431" i="3"/>
  <c r="J1431" i="3"/>
  <c r="N1352" i="3"/>
  <c r="L1352" i="3"/>
  <c r="J1352" i="3"/>
  <c r="N1305" i="3"/>
  <c r="L1305" i="3"/>
  <c r="J1305" i="3"/>
  <c r="J1280" i="3"/>
  <c r="L1280" i="3"/>
  <c r="N1280" i="3"/>
  <c r="L1450" i="3"/>
  <c r="J1450" i="3"/>
  <c r="N1450" i="3"/>
  <c r="J1301" i="3"/>
  <c r="L1301" i="3"/>
  <c r="N1301" i="3"/>
  <c r="N1260" i="3"/>
  <c r="L1260" i="3"/>
  <c r="J1260" i="3"/>
  <c r="N1267" i="3"/>
  <c r="J1267" i="3"/>
  <c r="L1267" i="3"/>
  <c r="N1345" i="3"/>
  <c r="L1345" i="3"/>
  <c r="J1345" i="3"/>
  <c r="N1454" i="3"/>
  <c r="L1454" i="3"/>
  <c r="J1454" i="3"/>
  <c r="N1432" i="3"/>
  <c r="L1432" i="3"/>
  <c r="J1432" i="3"/>
  <c r="N1465" i="3"/>
  <c r="L1465" i="3"/>
  <c r="J1465" i="3"/>
  <c r="N1357" i="3"/>
  <c r="L1357" i="3"/>
  <c r="J1357" i="3"/>
  <c r="N1505" i="3"/>
  <c r="L1505" i="3"/>
  <c r="J1505" i="3"/>
  <c r="N1491" i="3"/>
  <c r="L1491" i="3"/>
  <c r="J1491" i="3"/>
  <c r="B43" i="8"/>
  <c r="B42" i="8"/>
  <c r="B44" i="8"/>
  <c r="C24" i="8"/>
  <c r="CG412" i="1" l="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AJ24" i="1" l="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AM20" i="1"/>
  <c r="EC20" i="1"/>
  <c r="CQ20" i="1"/>
  <c r="BN21" i="1"/>
  <c r="BP21" i="1" s="1"/>
  <c r="BQ21" i="1" s="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AM63" i="1"/>
  <c r="BM51" i="1"/>
  <c r="BM52" i="1"/>
  <c r="AN52" i="1"/>
  <c r="EC64" i="1"/>
  <c r="CQ64" i="1"/>
  <c r="AN49" i="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AN43" i="1"/>
  <c r="AN45" i="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BN99" i="1"/>
  <c r="BP99" i="1" s="1"/>
  <c r="BQ99" i="1" s="1"/>
  <c r="CQ99" i="1"/>
  <c r="AM99" i="1"/>
  <c r="BM104" i="1"/>
  <c r="AN104" i="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AJ176"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AK180" i="1"/>
  <c r="AJ180"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AJ194"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AK208" i="1"/>
  <c r="AJ208" i="1"/>
  <c r="CQ213" i="1"/>
  <c r="EC213" i="1"/>
  <c r="EC204" i="1"/>
  <c r="CQ204" i="1"/>
  <c r="AM166" i="1"/>
  <c r="AM168" i="1"/>
  <c r="AM170" i="1"/>
  <c r="AM172" i="1"/>
  <c r="AM174" i="1"/>
  <c r="AM176" i="1"/>
  <c r="AM178" i="1"/>
  <c r="AM180" i="1"/>
  <c r="AM182" i="1"/>
  <c r="AM184" i="1"/>
  <c r="AK192" i="1"/>
  <c r="AJ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AK196"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AK283"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AK335" i="1"/>
  <c r="AJ335"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EF353"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X357"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K373" i="1"/>
  <c r="AJ373" i="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DW383" i="1"/>
  <c r="CU383" i="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EG383"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DI383" i="1"/>
  <c r="BR383" i="1" s="1" a="1"/>
  <c r="BR383" i="1" s="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EG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AK409"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L405"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EL407"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S6" i="7"/>
  <c r="CE12" i="1"/>
  <c r="BZ13" i="1"/>
  <c r="BC13" i="1"/>
  <c r="DF13" i="1" s="1"/>
  <c r="EL353" i="1" l="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K166" i="1"/>
  <c r="AC166" i="1"/>
  <c r="AH166" i="1" s="1"/>
  <c r="AJ15" i="1"/>
  <c r="AC15" i="1"/>
  <c r="AH15" i="1" s="1"/>
  <c r="AJ227" i="1"/>
  <c r="AC227" i="1"/>
  <c r="AH227" i="1" s="1"/>
  <c r="AJ174" i="1"/>
  <c r="AC174" i="1"/>
  <c r="AD174" i="1" s="1"/>
  <c r="AK52" i="1"/>
  <c r="AC52" i="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W225" i="1"/>
  <c r="BO335" i="1"/>
  <c r="AK15" i="1"/>
  <c r="BO170" i="1"/>
  <c r="W22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D198"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H194" i="1"/>
  <c r="AD194"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T357" i="1"/>
  <c r="BJ357" i="1"/>
  <c r="AH357" i="1"/>
  <c r="AD357" i="1"/>
  <c r="AD338"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AH211"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AD52" i="1"/>
  <c r="AH52"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DW406" i="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D168" i="1"/>
  <c r="AH168" i="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CU358" i="1" l="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B54" i="1"/>
  <c r="CD60" i="1"/>
  <c r="CI60" i="1" s="1"/>
  <c r="CB60" i="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CB407" i="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CD405" i="1"/>
  <c r="CI405" i="1" s="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DB357" i="1" l="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DA408" i="1" l="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DD408" i="1" l="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DX225" i="1" l="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DX220" i="1" l="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CQ7" i="1" s="1"/>
  <c r="AM13" i="1"/>
  <c r="T34" i="5"/>
  <c r="BN13" i="1"/>
  <c r="BP13" i="1" s="1"/>
  <c r="BQ13" i="1" s="1"/>
  <c r="AA13" i="1"/>
  <c r="AB13" i="1" s="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AJ13" i="1" l="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D12" i="1"/>
  <c r="BE12" i="1"/>
  <c r="CC12" i="1"/>
  <c r="AD12" i="1"/>
  <c r="CB12" i="1"/>
  <c r="AD13" i="1" l="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EN13" i="1" s="1"/>
  <c r="N12" i="7"/>
  <c r="M62" i="7"/>
  <c r="O62" i="7" s="1"/>
  <c r="M61" i="7"/>
  <c r="N61" i="7" s="1"/>
  <c r="M60" i="7"/>
  <c r="O60" i="7" s="1"/>
  <c r="M59" i="7"/>
  <c r="O59" i="7" s="1"/>
  <c r="M58" i="7"/>
  <c r="N58" i="7" s="1"/>
  <c r="M57" i="7"/>
  <c r="O57" i="7" s="1"/>
  <c r="M56" i="7"/>
  <c r="O56" i="7" s="1"/>
  <c r="M13" i="7"/>
  <c r="M14" i="7" s="1"/>
  <c r="M15" i="7" s="1"/>
  <c r="M16" i="7" s="1"/>
  <c r="M17" i="7" s="1"/>
  <c r="M18" i="7" s="1"/>
  <c r="M19" i="7" s="1"/>
  <c r="M20" i="7" s="1"/>
  <c r="M21" i="7" s="1"/>
  <c r="M22" i="7" s="1"/>
  <c r="M23" i="7" s="1"/>
  <c r="M24" i="7" s="1"/>
  <c r="M25" i="7" s="1"/>
  <c r="M26" i="7" s="1"/>
  <c r="M27" i="7" s="1"/>
  <c r="M28" i="7" s="1"/>
  <c r="N7" i="5"/>
  <c r="D6" i="7"/>
  <c r="BD339" i="1" l="1"/>
  <c r="BD167" i="1"/>
  <c r="AK167" i="1"/>
  <c r="AH167" i="1"/>
  <c r="DZ14" i="1"/>
  <c r="EN14" i="1" s="1"/>
  <c r="CA13" i="1"/>
  <c r="CC13" i="1" s="1"/>
  <c r="O58" i="7"/>
  <c r="N62" i="7"/>
  <c r="O61" i="7"/>
  <c r="N13" i="7"/>
  <c r="N14" i="7" s="1"/>
  <c r="N15" i="7" s="1"/>
  <c r="N16" i="7" s="1"/>
  <c r="N56" i="7"/>
  <c r="N57" i="7"/>
  <c r="N59" i="7"/>
  <c r="N60" i="7"/>
  <c r="M29" i="7"/>
  <c r="M30" i="7" s="1"/>
  <c r="M31" i="7" s="1"/>
  <c r="M32" i="7" s="1"/>
  <c r="M33" i="7" s="1"/>
  <c r="M34" i="7" s="1"/>
  <c r="M35" i="7" s="1"/>
  <c r="M36" i="7" s="1"/>
  <c r="M37" i="7" s="1"/>
  <c r="N907" i="3"/>
  <c r="L907" i="3"/>
  <c r="J907" i="3"/>
  <c r="N906" i="3"/>
  <c r="L906" i="3"/>
  <c r="J906" i="3"/>
  <c r="N905" i="3"/>
  <c r="L905" i="3"/>
  <c r="J905" i="3"/>
  <c r="N904" i="3"/>
  <c r="L904" i="3"/>
  <c r="J904" i="3"/>
  <c r="N903" i="3"/>
  <c r="L903" i="3"/>
  <c r="J903" i="3"/>
  <c r="N902" i="3"/>
  <c r="L902" i="3"/>
  <c r="J902" i="3"/>
  <c r="N901" i="3"/>
  <c r="L901" i="3"/>
  <c r="J901" i="3"/>
  <c r="N900" i="3"/>
  <c r="L900" i="3"/>
  <c r="J900" i="3"/>
  <c r="N899" i="3"/>
  <c r="L899" i="3"/>
  <c r="J899" i="3"/>
  <c r="N898" i="3"/>
  <c r="L898" i="3"/>
  <c r="J898" i="3"/>
  <c r="N897" i="3"/>
  <c r="L897" i="3"/>
  <c r="J897" i="3"/>
  <c r="N896" i="3"/>
  <c r="L896" i="3"/>
  <c r="J896" i="3"/>
  <c r="N895" i="3"/>
  <c r="L895" i="3"/>
  <c r="J895" i="3"/>
  <c r="N894" i="3"/>
  <c r="L894" i="3"/>
  <c r="J894" i="3"/>
  <c r="N893" i="3"/>
  <c r="L893" i="3"/>
  <c r="J893" i="3"/>
  <c r="N892" i="3"/>
  <c r="L892" i="3"/>
  <c r="J892" i="3"/>
  <c r="N891" i="3"/>
  <c r="L891" i="3"/>
  <c r="J891" i="3"/>
  <c r="N890" i="3"/>
  <c r="L890" i="3"/>
  <c r="J890" i="3"/>
  <c r="N889" i="3"/>
  <c r="L889" i="3"/>
  <c r="J889" i="3"/>
  <c r="N888" i="3"/>
  <c r="L888" i="3"/>
  <c r="J888" i="3"/>
  <c r="N887" i="3"/>
  <c r="L887" i="3"/>
  <c r="J887" i="3"/>
  <c r="N886" i="3"/>
  <c r="L886" i="3"/>
  <c r="J886" i="3"/>
  <c r="N885" i="3"/>
  <c r="L885" i="3"/>
  <c r="J885" i="3"/>
  <c r="N884" i="3"/>
  <c r="L884" i="3"/>
  <c r="J884" i="3"/>
  <c r="N883" i="3"/>
  <c r="L883" i="3"/>
  <c r="J883" i="3"/>
  <c r="N882" i="3"/>
  <c r="L882" i="3"/>
  <c r="J882" i="3"/>
  <c r="N881" i="3"/>
  <c r="L881" i="3"/>
  <c r="J881" i="3"/>
  <c r="N880" i="3"/>
  <c r="L880" i="3"/>
  <c r="J880" i="3"/>
  <c r="N879" i="3"/>
  <c r="L879" i="3"/>
  <c r="J879" i="3"/>
  <c r="N878" i="3"/>
  <c r="L878" i="3"/>
  <c r="J878" i="3"/>
  <c r="N877" i="3"/>
  <c r="L877" i="3"/>
  <c r="J877" i="3"/>
  <c r="N876" i="3"/>
  <c r="L876" i="3"/>
  <c r="J876" i="3"/>
  <c r="N875" i="3"/>
  <c r="L875" i="3"/>
  <c r="J875" i="3"/>
  <c r="N874" i="3"/>
  <c r="L874" i="3"/>
  <c r="J874" i="3"/>
  <c r="N873" i="3"/>
  <c r="L873" i="3"/>
  <c r="J873" i="3"/>
  <c r="N872" i="3"/>
  <c r="L872" i="3"/>
  <c r="J872" i="3"/>
  <c r="N871" i="3"/>
  <c r="L871" i="3"/>
  <c r="J871" i="3"/>
  <c r="N870" i="3"/>
  <c r="L870" i="3"/>
  <c r="J870" i="3"/>
  <c r="N869" i="3"/>
  <c r="L869" i="3"/>
  <c r="J869" i="3"/>
  <c r="N868" i="3"/>
  <c r="L868" i="3"/>
  <c r="J868" i="3"/>
  <c r="N867" i="3"/>
  <c r="L867" i="3"/>
  <c r="J867" i="3"/>
  <c r="N866" i="3"/>
  <c r="L866" i="3"/>
  <c r="J866" i="3"/>
  <c r="N865" i="3"/>
  <c r="L865" i="3"/>
  <c r="J865" i="3"/>
  <c r="N864" i="3"/>
  <c r="L864" i="3"/>
  <c r="J864" i="3"/>
  <c r="N863" i="3"/>
  <c r="L863" i="3"/>
  <c r="J863" i="3"/>
  <c r="N862" i="3"/>
  <c r="L862" i="3"/>
  <c r="J862" i="3"/>
  <c r="N861" i="3"/>
  <c r="L861" i="3"/>
  <c r="J861" i="3"/>
  <c r="N860" i="3"/>
  <c r="L860" i="3"/>
  <c r="J860" i="3"/>
  <c r="N859" i="3"/>
  <c r="L859" i="3"/>
  <c r="J859" i="3"/>
  <c r="N858" i="3"/>
  <c r="L858" i="3"/>
  <c r="J858" i="3"/>
  <c r="N857" i="3"/>
  <c r="L857" i="3"/>
  <c r="J857" i="3"/>
  <c r="N856" i="3"/>
  <c r="L856" i="3"/>
  <c r="J856" i="3"/>
  <c r="N855" i="3"/>
  <c r="L855" i="3"/>
  <c r="J855" i="3"/>
  <c r="N854" i="3"/>
  <c r="L854" i="3"/>
  <c r="J854" i="3"/>
  <c r="N853" i="3"/>
  <c r="L853" i="3"/>
  <c r="J853" i="3"/>
  <c r="N852" i="3"/>
  <c r="L852" i="3"/>
  <c r="J852" i="3"/>
  <c r="N851" i="3"/>
  <c r="L851" i="3"/>
  <c r="J851" i="3"/>
  <c r="N850" i="3"/>
  <c r="L850" i="3"/>
  <c r="J850" i="3"/>
  <c r="N849" i="3"/>
  <c r="L849" i="3"/>
  <c r="J849" i="3"/>
  <c r="N848" i="3"/>
  <c r="L848" i="3"/>
  <c r="J848" i="3"/>
  <c r="N847" i="3"/>
  <c r="L847" i="3"/>
  <c r="J847" i="3"/>
  <c r="N846" i="3"/>
  <c r="L846" i="3"/>
  <c r="J846" i="3"/>
  <c r="N845" i="3"/>
  <c r="L845" i="3"/>
  <c r="J845" i="3"/>
  <c r="N844" i="3"/>
  <c r="L844" i="3"/>
  <c r="J844" i="3"/>
  <c r="N843" i="3"/>
  <c r="L843" i="3"/>
  <c r="J843" i="3"/>
  <c r="N842" i="3"/>
  <c r="L842" i="3"/>
  <c r="J842" i="3"/>
  <c r="N841" i="3"/>
  <c r="L841" i="3"/>
  <c r="J841" i="3"/>
  <c r="N840" i="3"/>
  <c r="L840" i="3"/>
  <c r="J840" i="3"/>
  <c r="N839" i="3"/>
  <c r="L839" i="3"/>
  <c r="J839" i="3"/>
  <c r="N838" i="3"/>
  <c r="L838" i="3"/>
  <c r="J838" i="3"/>
  <c r="N837" i="3"/>
  <c r="L837" i="3"/>
  <c r="J837" i="3"/>
  <c r="N836" i="3"/>
  <c r="L836" i="3"/>
  <c r="J836" i="3"/>
  <c r="N835" i="3"/>
  <c r="L835" i="3"/>
  <c r="J835" i="3"/>
  <c r="N834" i="3"/>
  <c r="L834" i="3"/>
  <c r="J834" i="3"/>
  <c r="N833" i="3"/>
  <c r="L833" i="3"/>
  <c r="J833" i="3"/>
  <c r="N832" i="3"/>
  <c r="L832" i="3"/>
  <c r="J832" i="3"/>
  <c r="N831" i="3"/>
  <c r="L831" i="3"/>
  <c r="J831" i="3"/>
  <c r="N830" i="3"/>
  <c r="L830" i="3"/>
  <c r="J830" i="3"/>
  <c r="N829" i="3"/>
  <c r="L829" i="3"/>
  <c r="J829" i="3"/>
  <c r="N828" i="3"/>
  <c r="L828" i="3"/>
  <c r="J828" i="3"/>
  <c r="N827" i="3"/>
  <c r="L827" i="3"/>
  <c r="J827" i="3"/>
  <c r="N826" i="3"/>
  <c r="L826" i="3"/>
  <c r="J826" i="3"/>
  <c r="N825" i="3"/>
  <c r="L825" i="3"/>
  <c r="J825" i="3"/>
  <c r="N824" i="3"/>
  <c r="L824" i="3"/>
  <c r="J824" i="3"/>
  <c r="N823" i="3"/>
  <c r="L823" i="3"/>
  <c r="J823" i="3"/>
  <c r="N822" i="3"/>
  <c r="L822" i="3"/>
  <c r="J822" i="3"/>
  <c r="N821" i="3"/>
  <c r="L821" i="3"/>
  <c r="J821" i="3"/>
  <c r="N820" i="3"/>
  <c r="L820" i="3"/>
  <c r="J820" i="3"/>
  <c r="N819" i="3"/>
  <c r="L819" i="3"/>
  <c r="J819" i="3"/>
  <c r="N818" i="3"/>
  <c r="L818" i="3"/>
  <c r="J818" i="3"/>
  <c r="N817" i="3"/>
  <c r="L817" i="3"/>
  <c r="J817" i="3"/>
  <c r="N816" i="3"/>
  <c r="L816" i="3"/>
  <c r="J816" i="3"/>
  <c r="N815" i="3"/>
  <c r="L815" i="3"/>
  <c r="J815" i="3"/>
  <c r="N814" i="3"/>
  <c r="L814" i="3"/>
  <c r="J814" i="3"/>
  <c r="N813" i="3"/>
  <c r="L813" i="3"/>
  <c r="J813" i="3"/>
  <c r="N812" i="3"/>
  <c r="L812" i="3"/>
  <c r="J812" i="3"/>
  <c r="N811" i="3"/>
  <c r="L811" i="3"/>
  <c r="J811" i="3"/>
  <c r="N810" i="3"/>
  <c r="L810" i="3"/>
  <c r="J810" i="3"/>
  <c r="N809" i="3"/>
  <c r="L809" i="3"/>
  <c r="J809" i="3"/>
  <c r="N808" i="3"/>
  <c r="L808" i="3"/>
  <c r="J808" i="3"/>
  <c r="N807" i="3"/>
  <c r="L807" i="3"/>
  <c r="J807" i="3"/>
  <c r="N806" i="3"/>
  <c r="L806" i="3"/>
  <c r="J806" i="3"/>
  <c r="N805" i="3"/>
  <c r="L805" i="3"/>
  <c r="J805" i="3"/>
  <c r="N804" i="3"/>
  <c r="L804" i="3"/>
  <c r="J804" i="3"/>
  <c r="N803" i="3"/>
  <c r="L803" i="3"/>
  <c r="J803" i="3"/>
  <c r="N802" i="3"/>
  <c r="L802" i="3"/>
  <c r="J802" i="3"/>
  <c r="N801" i="3"/>
  <c r="L801" i="3"/>
  <c r="J801" i="3"/>
  <c r="N800" i="3"/>
  <c r="L800" i="3"/>
  <c r="J800" i="3"/>
  <c r="N799" i="3"/>
  <c r="L799" i="3"/>
  <c r="J799" i="3"/>
  <c r="N798" i="3"/>
  <c r="L798" i="3"/>
  <c r="J798" i="3"/>
  <c r="N797" i="3"/>
  <c r="L797" i="3"/>
  <c r="J797" i="3"/>
  <c r="N796" i="3"/>
  <c r="L796" i="3"/>
  <c r="J796" i="3"/>
  <c r="N795" i="3"/>
  <c r="L795" i="3"/>
  <c r="J795" i="3"/>
  <c r="N794" i="3"/>
  <c r="L794" i="3"/>
  <c r="J794" i="3"/>
  <c r="N793" i="3"/>
  <c r="L793" i="3"/>
  <c r="J793" i="3"/>
  <c r="N792" i="3"/>
  <c r="L792" i="3"/>
  <c r="J792" i="3"/>
  <c r="N791" i="3"/>
  <c r="L791" i="3"/>
  <c r="J791" i="3"/>
  <c r="N790" i="3"/>
  <c r="L790" i="3"/>
  <c r="J790" i="3"/>
  <c r="N789" i="3"/>
  <c r="L789" i="3"/>
  <c r="J789" i="3"/>
  <c r="N788" i="3"/>
  <c r="L788" i="3"/>
  <c r="J788" i="3"/>
  <c r="N787" i="3"/>
  <c r="L787" i="3"/>
  <c r="J787" i="3"/>
  <c r="N786" i="3"/>
  <c r="L786" i="3"/>
  <c r="J786" i="3"/>
  <c r="N785" i="3"/>
  <c r="L785" i="3"/>
  <c r="J785" i="3"/>
  <c r="N784" i="3"/>
  <c r="L784" i="3"/>
  <c r="J784" i="3"/>
  <c r="N783" i="3"/>
  <c r="L783" i="3"/>
  <c r="J783" i="3"/>
  <c r="N782" i="3"/>
  <c r="L782" i="3"/>
  <c r="J782" i="3"/>
  <c r="N781" i="3"/>
  <c r="L781" i="3"/>
  <c r="J781" i="3"/>
  <c r="N780" i="3"/>
  <c r="L780" i="3"/>
  <c r="J780" i="3"/>
  <c r="N779" i="3"/>
  <c r="L779" i="3"/>
  <c r="J779" i="3"/>
  <c r="N778" i="3"/>
  <c r="L778" i="3"/>
  <c r="J778" i="3"/>
  <c r="N777" i="3"/>
  <c r="L777" i="3"/>
  <c r="J777" i="3"/>
  <c r="N776" i="3"/>
  <c r="L776" i="3"/>
  <c r="J776" i="3"/>
  <c r="N775" i="3"/>
  <c r="L775" i="3"/>
  <c r="J775" i="3"/>
  <c r="N774" i="3"/>
  <c r="L774" i="3"/>
  <c r="J774" i="3"/>
  <c r="N773" i="3"/>
  <c r="L773" i="3"/>
  <c r="J773" i="3"/>
  <c r="N772" i="3"/>
  <c r="L772" i="3"/>
  <c r="J772" i="3"/>
  <c r="N771" i="3"/>
  <c r="L771" i="3"/>
  <c r="J771" i="3"/>
  <c r="N770" i="3"/>
  <c r="L770" i="3"/>
  <c r="J770" i="3"/>
  <c r="N769" i="3"/>
  <c r="L769" i="3"/>
  <c r="J769" i="3"/>
  <c r="N768" i="3"/>
  <c r="L768" i="3"/>
  <c r="J768" i="3"/>
  <c r="N767" i="3"/>
  <c r="L767" i="3"/>
  <c r="J767" i="3"/>
  <c r="N766" i="3"/>
  <c r="L766" i="3"/>
  <c r="J766" i="3"/>
  <c r="N765" i="3"/>
  <c r="L765" i="3"/>
  <c r="J765" i="3"/>
  <c r="N764" i="3"/>
  <c r="L764" i="3"/>
  <c r="J764" i="3"/>
  <c r="N763" i="3"/>
  <c r="L763" i="3"/>
  <c r="J763" i="3"/>
  <c r="N762" i="3"/>
  <c r="L762" i="3"/>
  <c r="J762" i="3"/>
  <c r="N761" i="3"/>
  <c r="L761" i="3"/>
  <c r="J761" i="3"/>
  <c r="N760" i="3"/>
  <c r="L760" i="3"/>
  <c r="J760" i="3"/>
  <c r="N759" i="3"/>
  <c r="L759" i="3"/>
  <c r="J759" i="3"/>
  <c r="N758" i="3"/>
  <c r="L758" i="3"/>
  <c r="J758" i="3"/>
  <c r="N757" i="3"/>
  <c r="L757" i="3"/>
  <c r="J757" i="3"/>
  <c r="N756" i="3"/>
  <c r="L756" i="3"/>
  <c r="J756" i="3"/>
  <c r="N755" i="3"/>
  <c r="L755" i="3"/>
  <c r="J755" i="3"/>
  <c r="N754" i="3"/>
  <c r="L754" i="3"/>
  <c r="J754" i="3"/>
  <c r="N753" i="3"/>
  <c r="L753" i="3"/>
  <c r="J753" i="3"/>
  <c r="N752" i="3"/>
  <c r="L752" i="3"/>
  <c r="J752" i="3"/>
  <c r="N751" i="3"/>
  <c r="L751" i="3"/>
  <c r="J751" i="3"/>
  <c r="N750" i="3"/>
  <c r="L750" i="3"/>
  <c r="J750" i="3"/>
  <c r="N749" i="3"/>
  <c r="L749" i="3"/>
  <c r="J749" i="3"/>
  <c r="N748" i="3"/>
  <c r="L748" i="3"/>
  <c r="J748" i="3"/>
  <c r="N747" i="3"/>
  <c r="L747" i="3"/>
  <c r="J747" i="3"/>
  <c r="N746" i="3"/>
  <c r="L746" i="3"/>
  <c r="J746" i="3"/>
  <c r="N745" i="3"/>
  <c r="L745" i="3"/>
  <c r="J745" i="3"/>
  <c r="N744" i="3"/>
  <c r="L744" i="3"/>
  <c r="J744" i="3"/>
  <c r="N743" i="3"/>
  <c r="L743" i="3"/>
  <c r="J743" i="3"/>
  <c r="N742" i="3"/>
  <c r="L742" i="3"/>
  <c r="J742" i="3"/>
  <c r="N741" i="3"/>
  <c r="L741" i="3"/>
  <c r="J741" i="3"/>
  <c r="N740" i="3"/>
  <c r="L740" i="3"/>
  <c r="J740" i="3"/>
  <c r="N739" i="3"/>
  <c r="L739" i="3"/>
  <c r="J739" i="3"/>
  <c r="N738" i="3"/>
  <c r="L738" i="3"/>
  <c r="J738" i="3"/>
  <c r="N737" i="3"/>
  <c r="L737" i="3"/>
  <c r="J737" i="3"/>
  <c r="N736" i="3"/>
  <c r="L736" i="3"/>
  <c r="J736" i="3"/>
  <c r="N735" i="3"/>
  <c r="L735" i="3"/>
  <c r="J735" i="3"/>
  <c r="N734" i="3"/>
  <c r="L734" i="3"/>
  <c r="J734" i="3"/>
  <c r="N733" i="3"/>
  <c r="L733" i="3"/>
  <c r="J733" i="3"/>
  <c r="N732" i="3"/>
  <c r="L732" i="3"/>
  <c r="J732" i="3"/>
  <c r="N731" i="3"/>
  <c r="L731" i="3"/>
  <c r="J731" i="3"/>
  <c r="N730" i="3"/>
  <c r="L730" i="3"/>
  <c r="J730" i="3"/>
  <c r="N729" i="3"/>
  <c r="L729" i="3"/>
  <c r="J729" i="3"/>
  <c r="N728" i="3"/>
  <c r="L728" i="3"/>
  <c r="J728" i="3"/>
  <c r="N727" i="3"/>
  <c r="L727" i="3"/>
  <c r="J727" i="3"/>
  <c r="N726" i="3"/>
  <c r="L726" i="3"/>
  <c r="J726" i="3"/>
  <c r="N725" i="3"/>
  <c r="L725" i="3"/>
  <c r="J725" i="3"/>
  <c r="N724" i="3"/>
  <c r="L724" i="3"/>
  <c r="J724" i="3"/>
  <c r="N723" i="3"/>
  <c r="L723" i="3"/>
  <c r="J723" i="3"/>
  <c r="N722" i="3"/>
  <c r="L722" i="3"/>
  <c r="J722" i="3"/>
  <c r="N721" i="3"/>
  <c r="L721" i="3"/>
  <c r="J721" i="3"/>
  <c r="N720" i="3"/>
  <c r="L720" i="3"/>
  <c r="J720" i="3"/>
  <c r="N719" i="3"/>
  <c r="L719" i="3"/>
  <c r="J719" i="3"/>
  <c r="N718" i="3"/>
  <c r="L718" i="3"/>
  <c r="J718" i="3"/>
  <c r="N717" i="3"/>
  <c r="L717" i="3"/>
  <c r="J717" i="3"/>
  <c r="N716" i="3"/>
  <c r="L716" i="3"/>
  <c r="J716" i="3"/>
  <c r="N715" i="3"/>
  <c r="L715" i="3"/>
  <c r="J715" i="3"/>
  <c r="N714" i="3"/>
  <c r="L714" i="3"/>
  <c r="J714" i="3"/>
  <c r="N713" i="3"/>
  <c r="L713" i="3"/>
  <c r="J713" i="3"/>
  <c r="N712" i="3"/>
  <c r="L712" i="3"/>
  <c r="J712" i="3"/>
  <c r="N711" i="3"/>
  <c r="L711" i="3"/>
  <c r="J711" i="3"/>
  <c r="N710" i="3"/>
  <c r="L710" i="3"/>
  <c r="J710" i="3"/>
  <c r="N709" i="3"/>
  <c r="L709" i="3"/>
  <c r="J709" i="3"/>
  <c r="N708" i="3"/>
  <c r="L708" i="3"/>
  <c r="J708" i="3"/>
  <c r="N707" i="3"/>
  <c r="L707" i="3"/>
  <c r="J707" i="3"/>
  <c r="N706" i="3"/>
  <c r="L706" i="3"/>
  <c r="J706" i="3"/>
  <c r="N705" i="3"/>
  <c r="L705" i="3"/>
  <c r="J705" i="3"/>
  <c r="N704" i="3"/>
  <c r="L704" i="3"/>
  <c r="J704" i="3"/>
  <c r="N703" i="3"/>
  <c r="L703" i="3"/>
  <c r="J703" i="3"/>
  <c r="N702" i="3"/>
  <c r="L702" i="3"/>
  <c r="J702" i="3"/>
  <c r="N701" i="3"/>
  <c r="L701" i="3"/>
  <c r="J701" i="3"/>
  <c r="N700" i="3"/>
  <c r="L700" i="3"/>
  <c r="J700" i="3"/>
  <c r="N699" i="3"/>
  <c r="L699" i="3"/>
  <c r="J699" i="3"/>
  <c r="N698" i="3"/>
  <c r="L698" i="3"/>
  <c r="J698" i="3"/>
  <c r="N697" i="3"/>
  <c r="L697" i="3"/>
  <c r="J697" i="3"/>
  <c r="N696" i="3"/>
  <c r="L696" i="3"/>
  <c r="J696" i="3"/>
  <c r="N695" i="3"/>
  <c r="L695" i="3"/>
  <c r="J695" i="3"/>
  <c r="N694" i="3"/>
  <c r="L694" i="3"/>
  <c r="J694" i="3"/>
  <c r="N693" i="3"/>
  <c r="L693" i="3"/>
  <c r="J693" i="3"/>
  <c r="N692" i="3"/>
  <c r="L692" i="3"/>
  <c r="J692" i="3"/>
  <c r="N691" i="3"/>
  <c r="L691" i="3"/>
  <c r="J691" i="3"/>
  <c r="N690" i="3"/>
  <c r="L690" i="3"/>
  <c r="J690" i="3"/>
  <c r="N689" i="3"/>
  <c r="L689" i="3"/>
  <c r="J689" i="3"/>
  <c r="N688" i="3"/>
  <c r="L688" i="3"/>
  <c r="J688" i="3"/>
  <c r="N687" i="3"/>
  <c r="L687" i="3"/>
  <c r="J687" i="3"/>
  <c r="N686" i="3"/>
  <c r="L686" i="3"/>
  <c r="J686" i="3"/>
  <c r="N685" i="3"/>
  <c r="L685" i="3"/>
  <c r="J685" i="3"/>
  <c r="N684" i="3"/>
  <c r="L684" i="3"/>
  <c r="J684" i="3"/>
  <c r="N683" i="3"/>
  <c r="L683" i="3"/>
  <c r="J683" i="3"/>
  <c r="N682" i="3"/>
  <c r="L682" i="3"/>
  <c r="J682" i="3"/>
  <c r="N681" i="3"/>
  <c r="L681" i="3"/>
  <c r="J681" i="3"/>
  <c r="N680" i="3"/>
  <c r="L680" i="3"/>
  <c r="J680" i="3"/>
  <c r="N679" i="3"/>
  <c r="L679" i="3"/>
  <c r="J679" i="3"/>
  <c r="N678" i="3"/>
  <c r="L678" i="3"/>
  <c r="J678" i="3"/>
  <c r="N677" i="3"/>
  <c r="L677" i="3"/>
  <c r="J677" i="3"/>
  <c r="N676" i="3"/>
  <c r="L676" i="3"/>
  <c r="J676" i="3"/>
  <c r="N675" i="3"/>
  <c r="L675" i="3"/>
  <c r="J675" i="3"/>
  <c r="N674" i="3"/>
  <c r="L674" i="3"/>
  <c r="J674" i="3"/>
  <c r="N673" i="3"/>
  <c r="L673" i="3"/>
  <c r="J673" i="3"/>
  <c r="N672" i="3"/>
  <c r="L672" i="3"/>
  <c r="J672" i="3"/>
  <c r="N671" i="3"/>
  <c r="L671" i="3"/>
  <c r="J671" i="3"/>
  <c r="N670" i="3"/>
  <c r="L670" i="3"/>
  <c r="J670" i="3"/>
  <c r="N669" i="3"/>
  <c r="L669" i="3"/>
  <c r="J669" i="3"/>
  <c r="N668" i="3"/>
  <c r="L668" i="3"/>
  <c r="J668" i="3"/>
  <c r="N667" i="3"/>
  <c r="L667" i="3"/>
  <c r="J667" i="3"/>
  <c r="N666" i="3"/>
  <c r="L666" i="3"/>
  <c r="J666" i="3"/>
  <c r="N665" i="3"/>
  <c r="L665" i="3"/>
  <c r="J665" i="3"/>
  <c r="N664" i="3"/>
  <c r="L664" i="3"/>
  <c r="J664" i="3"/>
  <c r="N663" i="3"/>
  <c r="L663" i="3"/>
  <c r="J663" i="3"/>
  <c r="N662" i="3"/>
  <c r="L662" i="3"/>
  <c r="J662" i="3"/>
  <c r="N661" i="3"/>
  <c r="L661" i="3"/>
  <c r="J661" i="3"/>
  <c r="N660" i="3"/>
  <c r="L660" i="3"/>
  <c r="J660" i="3"/>
  <c r="N659" i="3"/>
  <c r="L659" i="3"/>
  <c r="J659" i="3"/>
  <c r="N658" i="3"/>
  <c r="L658" i="3"/>
  <c r="J658" i="3"/>
  <c r="N657" i="3"/>
  <c r="L657" i="3"/>
  <c r="J657" i="3"/>
  <c r="N656" i="3"/>
  <c r="L656" i="3"/>
  <c r="J656" i="3"/>
  <c r="N655" i="3"/>
  <c r="L655" i="3"/>
  <c r="J655" i="3"/>
  <c r="N654" i="3"/>
  <c r="L654" i="3"/>
  <c r="J654" i="3"/>
  <c r="N653" i="3"/>
  <c r="L653" i="3"/>
  <c r="J653" i="3"/>
  <c r="N652" i="3"/>
  <c r="L652" i="3"/>
  <c r="J652" i="3"/>
  <c r="N651" i="3"/>
  <c r="L651" i="3"/>
  <c r="J651" i="3"/>
  <c r="N650" i="3"/>
  <c r="L650" i="3"/>
  <c r="J650" i="3"/>
  <c r="N649" i="3"/>
  <c r="L649" i="3"/>
  <c r="J649" i="3"/>
  <c r="N648" i="3"/>
  <c r="L648" i="3"/>
  <c r="J648" i="3"/>
  <c r="N647" i="3"/>
  <c r="L647" i="3"/>
  <c r="J647" i="3"/>
  <c r="N646" i="3"/>
  <c r="L646" i="3"/>
  <c r="J646" i="3"/>
  <c r="N645" i="3"/>
  <c r="L645" i="3"/>
  <c r="J645" i="3"/>
  <c r="N644" i="3"/>
  <c r="L644" i="3"/>
  <c r="J644" i="3"/>
  <c r="N643" i="3"/>
  <c r="L643" i="3"/>
  <c r="J643" i="3"/>
  <c r="N642" i="3"/>
  <c r="L642" i="3"/>
  <c r="J642" i="3"/>
  <c r="N641" i="3"/>
  <c r="L641" i="3"/>
  <c r="J641" i="3"/>
  <c r="N640" i="3"/>
  <c r="L640" i="3"/>
  <c r="J640" i="3"/>
  <c r="N639" i="3"/>
  <c r="L639" i="3"/>
  <c r="J639" i="3"/>
  <c r="N638" i="3"/>
  <c r="L638" i="3"/>
  <c r="J638" i="3"/>
  <c r="N637" i="3"/>
  <c r="L637" i="3"/>
  <c r="J637" i="3"/>
  <c r="N636" i="3"/>
  <c r="L636" i="3"/>
  <c r="J636" i="3"/>
  <c r="N635" i="3"/>
  <c r="L635" i="3"/>
  <c r="J635" i="3"/>
  <c r="N634" i="3"/>
  <c r="L634" i="3"/>
  <c r="J634" i="3"/>
  <c r="N633" i="3"/>
  <c r="L633" i="3"/>
  <c r="J633" i="3"/>
  <c r="N632" i="3"/>
  <c r="L632" i="3"/>
  <c r="J632" i="3"/>
  <c r="N631" i="3"/>
  <c r="L631" i="3"/>
  <c r="J631" i="3"/>
  <c r="N630" i="3"/>
  <c r="L630" i="3"/>
  <c r="J630" i="3"/>
  <c r="N629" i="3"/>
  <c r="L629" i="3"/>
  <c r="J629" i="3"/>
  <c r="N628" i="3"/>
  <c r="L628" i="3"/>
  <c r="J628" i="3"/>
  <c r="N627" i="3"/>
  <c r="L627" i="3"/>
  <c r="J627" i="3"/>
  <c r="N626" i="3"/>
  <c r="L626" i="3"/>
  <c r="J626" i="3"/>
  <c r="N625" i="3"/>
  <c r="L625" i="3"/>
  <c r="J625" i="3"/>
  <c r="N624" i="3"/>
  <c r="L624" i="3"/>
  <c r="J624" i="3"/>
  <c r="N623" i="3"/>
  <c r="L623" i="3"/>
  <c r="J623" i="3"/>
  <c r="N622" i="3"/>
  <c r="L622" i="3"/>
  <c r="J622" i="3"/>
  <c r="N621" i="3"/>
  <c r="L621" i="3"/>
  <c r="J621" i="3"/>
  <c r="N620" i="3"/>
  <c r="L620" i="3"/>
  <c r="J620" i="3"/>
  <c r="N619" i="3"/>
  <c r="L619" i="3"/>
  <c r="J619" i="3"/>
  <c r="N618" i="3"/>
  <c r="L618" i="3"/>
  <c r="J618" i="3"/>
  <c r="N617" i="3"/>
  <c r="L617" i="3"/>
  <c r="J617" i="3"/>
  <c r="N616" i="3"/>
  <c r="L616" i="3"/>
  <c r="J616" i="3"/>
  <c r="N615" i="3"/>
  <c r="L615" i="3"/>
  <c r="J615" i="3"/>
  <c r="N614" i="3"/>
  <c r="L614" i="3"/>
  <c r="J614" i="3"/>
  <c r="N613" i="3"/>
  <c r="L613" i="3"/>
  <c r="J613" i="3"/>
  <c r="N612" i="3"/>
  <c r="L612" i="3"/>
  <c r="J612" i="3"/>
  <c r="N611" i="3"/>
  <c r="L611" i="3"/>
  <c r="J611" i="3"/>
  <c r="N610" i="3"/>
  <c r="L610" i="3"/>
  <c r="J610" i="3"/>
  <c r="N609" i="3"/>
  <c r="L609" i="3"/>
  <c r="J609" i="3"/>
  <c r="N608" i="3"/>
  <c r="L608" i="3"/>
  <c r="J608" i="3"/>
  <c r="N607" i="3"/>
  <c r="L607" i="3"/>
  <c r="J607" i="3"/>
  <c r="N606" i="3"/>
  <c r="L606" i="3"/>
  <c r="J606" i="3"/>
  <c r="N605" i="3"/>
  <c r="L605" i="3"/>
  <c r="J605" i="3"/>
  <c r="N604" i="3"/>
  <c r="L604" i="3"/>
  <c r="J604" i="3"/>
  <c r="N603" i="3"/>
  <c r="L603" i="3"/>
  <c r="J603" i="3"/>
  <c r="N602" i="3"/>
  <c r="L602" i="3"/>
  <c r="J602" i="3"/>
  <c r="N601" i="3"/>
  <c r="L601" i="3"/>
  <c r="J601" i="3"/>
  <c r="N600" i="3"/>
  <c r="L600" i="3"/>
  <c r="J600" i="3"/>
  <c r="N599" i="3"/>
  <c r="L599" i="3"/>
  <c r="J599" i="3"/>
  <c r="N598" i="3"/>
  <c r="L598" i="3"/>
  <c r="J598" i="3"/>
  <c r="N597" i="3"/>
  <c r="L597" i="3"/>
  <c r="J597" i="3"/>
  <c r="N596" i="3"/>
  <c r="L596" i="3"/>
  <c r="J596" i="3"/>
  <c r="N595" i="3"/>
  <c r="L595" i="3"/>
  <c r="J595" i="3"/>
  <c r="N594" i="3"/>
  <c r="L594" i="3"/>
  <c r="J594" i="3"/>
  <c r="N593" i="3"/>
  <c r="L593" i="3"/>
  <c r="J593" i="3"/>
  <c r="N592" i="3"/>
  <c r="L592" i="3"/>
  <c r="J592" i="3"/>
  <c r="N591" i="3"/>
  <c r="L591" i="3"/>
  <c r="J591" i="3"/>
  <c r="N590" i="3"/>
  <c r="L590" i="3"/>
  <c r="J590" i="3"/>
  <c r="N589" i="3"/>
  <c r="L589" i="3"/>
  <c r="J589" i="3"/>
  <c r="N588" i="3"/>
  <c r="L588" i="3"/>
  <c r="J588" i="3"/>
  <c r="N587" i="3"/>
  <c r="L587" i="3"/>
  <c r="J587" i="3"/>
  <c r="N586" i="3"/>
  <c r="L586" i="3"/>
  <c r="J586" i="3"/>
  <c r="N585" i="3"/>
  <c r="L585" i="3"/>
  <c r="J585" i="3"/>
  <c r="N584" i="3"/>
  <c r="L584" i="3"/>
  <c r="J584" i="3"/>
  <c r="N583" i="3"/>
  <c r="L583" i="3"/>
  <c r="J583" i="3"/>
  <c r="N582" i="3"/>
  <c r="L582" i="3"/>
  <c r="J582" i="3"/>
  <c r="N581" i="3"/>
  <c r="L581" i="3"/>
  <c r="J581" i="3"/>
  <c r="N580" i="3"/>
  <c r="L580" i="3"/>
  <c r="J580" i="3"/>
  <c r="N579" i="3"/>
  <c r="L579" i="3"/>
  <c r="J579" i="3"/>
  <c r="N578" i="3"/>
  <c r="L578" i="3"/>
  <c r="J578" i="3"/>
  <c r="N577" i="3"/>
  <c r="L577" i="3"/>
  <c r="J577" i="3"/>
  <c r="N576" i="3"/>
  <c r="L576" i="3"/>
  <c r="J576" i="3"/>
  <c r="N575" i="3"/>
  <c r="L575" i="3"/>
  <c r="J575" i="3"/>
  <c r="N574" i="3"/>
  <c r="L574" i="3"/>
  <c r="J574" i="3"/>
  <c r="N573" i="3"/>
  <c r="L573" i="3"/>
  <c r="J573" i="3"/>
  <c r="N572" i="3"/>
  <c r="L572" i="3"/>
  <c r="J572" i="3"/>
  <c r="N571" i="3"/>
  <c r="L571" i="3"/>
  <c r="J571" i="3"/>
  <c r="N570" i="3"/>
  <c r="L570" i="3"/>
  <c r="J570" i="3"/>
  <c r="N569" i="3"/>
  <c r="L569" i="3"/>
  <c r="J569" i="3"/>
  <c r="N568" i="3"/>
  <c r="L568" i="3"/>
  <c r="J568" i="3"/>
  <c r="N567" i="3"/>
  <c r="L567" i="3"/>
  <c r="J567" i="3"/>
  <c r="N566" i="3"/>
  <c r="L566" i="3"/>
  <c r="J566" i="3"/>
  <c r="N565" i="3"/>
  <c r="L565" i="3"/>
  <c r="J565" i="3"/>
  <c r="N564" i="3"/>
  <c r="L564" i="3"/>
  <c r="J564" i="3"/>
  <c r="N563" i="3"/>
  <c r="L563" i="3"/>
  <c r="J563" i="3"/>
  <c r="N562" i="3"/>
  <c r="L562" i="3"/>
  <c r="J562" i="3"/>
  <c r="N561" i="3"/>
  <c r="L561" i="3"/>
  <c r="J561" i="3"/>
  <c r="N560" i="3"/>
  <c r="L560" i="3"/>
  <c r="J560" i="3"/>
  <c r="N559" i="3"/>
  <c r="L559" i="3"/>
  <c r="J559" i="3"/>
  <c r="N558" i="3"/>
  <c r="L558" i="3"/>
  <c r="J558" i="3"/>
  <c r="N557" i="3"/>
  <c r="L557" i="3"/>
  <c r="J557" i="3"/>
  <c r="N556" i="3"/>
  <c r="L556" i="3"/>
  <c r="J556" i="3"/>
  <c r="N555" i="3"/>
  <c r="L555" i="3"/>
  <c r="J555" i="3"/>
  <c r="N554" i="3"/>
  <c r="L554" i="3"/>
  <c r="J554" i="3"/>
  <c r="N553" i="3"/>
  <c r="L553" i="3"/>
  <c r="J553" i="3"/>
  <c r="N552" i="3"/>
  <c r="L552" i="3"/>
  <c r="J552" i="3"/>
  <c r="N551" i="3"/>
  <c r="L551" i="3"/>
  <c r="J551" i="3"/>
  <c r="N550" i="3"/>
  <c r="L550" i="3"/>
  <c r="J550" i="3"/>
  <c r="N549" i="3"/>
  <c r="L549" i="3"/>
  <c r="J549" i="3"/>
  <c r="N548" i="3"/>
  <c r="L548" i="3"/>
  <c r="J548" i="3"/>
  <c r="N547" i="3"/>
  <c r="L547" i="3"/>
  <c r="J547" i="3"/>
  <c r="N546" i="3"/>
  <c r="L546" i="3"/>
  <c r="J546" i="3"/>
  <c r="N545" i="3"/>
  <c r="L545" i="3"/>
  <c r="J545" i="3"/>
  <c r="N544" i="3"/>
  <c r="L544" i="3"/>
  <c r="J544" i="3"/>
  <c r="N543" i="3"/>
  <c r="L543" i="3"/>
  <c r="J543" i="3"/>
  <c r="N542" i="3"/>
  <c r="L542" i="3"/>
  <c r="J542" i="3"/>
  <c r="N541" i="3"/>
  <c r="L541" i="3"/>
  <c r="J541" i="3"/>
  <c r="N540" i="3"/>
  <c r="L540" i="3"/>
  <c r="J540" i="3"/>
  <c r="N539" i="3"/>
  <c r="L539" i="3"/>
  <c r="J539" i="3"/>
  <c r="N538" i="3"/>
  <c r="L538" i="3"/>
  <c r="J538" i="3"/>
  <c r="N537" i="3"/>
  <c r="L537" i="3"/>
  <c r="J537" i="3"/>
  <c r="N536" i="3"/>
  <c r="L536" i="3"/>
  <c r="J536" i="3"/>
  <c r="N535" i="3"/>
  <c r="L535" i="3"/>
  <c r="J535" i="3"/>
  <c r="N534" i="3"/>
  <c r="L534" i="3"/>
  <c r="J534" i="3"/>
  <c r="N533" i="3"/>
  <c r="L533" i="3"/>
  <c r="J533" i="3"/>
  <c r="N532" i="3"/>
  <c r="L532" i="3"/>
  <c r="J532" i="3"/>
  <c r="N531" i="3"/>
  <c r="L531" i="3"/>
  <c r="J531" i="3"/>
  <c r="N530" i="3"/>
  <c r="L530" i="3"/>
  <c r="J530" i="3"/>
  <c r="N529" i="3"/>
  <c r="L529" i="3"/>
  <c r="J529" i="3"/>
  <c r="N528" i="3"/>
  <c r="L528" i="3"/>
  <c r="J528" i="3"/>
  <c r="N527" i="3"/>
  <c r="L527" i="3"/>
  <c r="J527" i="3"/>
  <c r="N526" i="3"/>
  <c r="L526" i="3"/>
  <c r="J526" i="3"/>
  <c r="N525" i="3"/>
  <c r="L525" i="3"/>
  <c r="J525" i="3"/>
  <c r="N524" i="3"/>
  <c r="L524" i="3"/>
  <c r="J524" i="3"/>
  <c r="N523" i="3"/>
  <c r="L523" i="3"/>
  <c r="J523" i="3"/>
  <c r="N522" i="3"/>
  <c r="L522" i="3"/>
  <c r="J522" i="3"/>
  <c r="N521" i="3"/>
  <c r="L521" i="3"/>
  <c r="J521" i="3"/>
  <c r="N520" i="3"/>
  <c r="L520" i="3"/>
  <c r="J520" i="3"/>
  <c r="N519" i="3"/>
  <c r="L519" i="3"/>
  <c r="J519" i="3"/>
  <c r="N518" i="3"/>
  <c r="L518" i="3"/>
  <c r="J518" i="3"/>
  <c r="N517" i="3"/>
  <c r="L517" i="3"/>
  <c r="J517" i="3"/>
  <c r="N516" i="3"/>
  <c r="L516" i="3"/>
  <c r="J516" i="3"/>
  <c r="N515" i="3"/>
  <c r="L515" i="3"/>
  <c r="J515" i="3"/>
  <c r="N514" i="3"/>
  <c r="L514" i="3"/>
  <c r="J514" i="3"/>
  <c r="N513" i="3"/>
  <c r="L513" i="3"/>
  <c r="J513" i="3"/>
  <c r="N512" i="3"/>
  <c r="L512" i="3"/>
  <c r="J512" i="3"/>
  <c r="N511" i="3"/>
  <c r="L511" i="3"/>
  <c r="J511" i="3"/>
  <c r="N510" i="3"/>
  <c r="L510" i="3"/>
  <c r="J510" i="3"/>
  <c r="N509" i="3"/>
  <c r="L509" i="3"/>
  <c r="J509" i="3"/>
  <c r="N508" i="3"/>
  <c r="L508" i="3"/>
  <c r="J508" i="3"/>
  <c r="N507" i="3"/>
  <c r="L507" i="3"/>
  <c r="J507" i="3"/>
  <c r="N506" i="3"/>
  <c r="L506" i="3"/>
  <c r="J506" i="3"/>
  <c r="N505" i="3"/>
  <c r="L505" i="3"/>
  <c r="J505" i="3"/>
  <c r="N504" i="3"/>
  <c r="L504" i="3"/>
  <c r="J504" i="3"/>
  <c r="N503" i="3"/>
  <c r="L503" i="3"/>
  <c r="J503" i="3"/>
  <c r="N502" i="3"/>
  <c r="L502" i="3"/>
  <c r="J502" i="3"/>
  <c r="N501" i="3"/>
  <c r="L501" i="3"/>
  <c r="J501" i="3"/>
  <c r="N500" i="3"/>
  <c r="L500" i="3"/>
  <c r="J500" i="3"/>
  <c r="N499" i="3"/>
  <c r="L499" i="3"/>
  <c r="J499" i="3"/>
  <c r="N498" i="3"/>
  <c r="L498" i="3"/>
  <c r="J498" i="3"/>
  <c r="N497" i="3"/>
  <c r="L497" i="3"/>
  <c r="J497" i="3"/>
  <c r="N496" i="3"/>
  <c r="L496" i="3"/>
  <c r="J496" i="3"/>
  <c r="N495" i="3"/>
  <c r="L495" i="3"/>
  <c r="J495" i="3"/>
  <c r="N494" i="3"/>
  <c r="L494" i="3"/>
  <c r="J494" i="3"/>
  <c r="N493" i="3"/>
  <c r="L493" i="3"/>
  <c r="J493" i="3"/>
  <c r="N492" i="3"/>
  <c r="L492" i="3"/>
  <c r="J492" i="3"/>
  <c r="N491" i="3"/>
  <c r="L491" i="3"/>
  <c r="J491" i="3"/>
  <c r="N490" i="3"/>
  <c r="L490" i="3"/>
  <c r="J490" i="3"/>
  <c r="N489" i="3"/>
  <c r="L489" i="3"/>
  <c r="J489" i="3"/>
  <c r="N488" i="3"/>
  <c r="L488" i="3"/>
  <c r="J488" i="3"/>
  <c r="N487" i="3"/>
  <c r="L487" i="3"/>
  <c r="J487" i="3"/>
  <c r="N486" i="3"/>
  <c r="L486" i="3"/>
  <c r="J486" i="3"/>
  <c r="N485" i="3"/>
  <c r="L485" i="3"/>
  <c r="J485" i="3"/>
  <c r="N484" i="3"/>
  <c r="L484" i="3"/>
  <c r="J484" i="3"/>
  <c r="N483" i="3"/>
  <c r="L483" i="3"/>
  <c r="J483" i="3"/>
  <c r="N482" i="3"/>
  <c r="L482" i="3"/>
  <c r="J482" i="3"/>
  <c r="N481" i="3"/>
  <c r="L481" i="3"/>
  <c r="J481" i="3"/>
  <c r="N480" i="3"/>
  <c r="L480" i="3"/>
  <c r="J480" i="3"/>
  <c r="N479" i="3"/>
  <c r="L479" i="3"/>
  <c r="J479" i="3"/>
  <c r="N478" i="3"/>
  <c r="L478" i="3"/>
  <c r="J478" i="3"/>
  <c r="N477" i="3"/>
  <c r="L477" i="3"/>
  <c r="J477" i="3"/>
  <c r="N476" i="3"/>
  <c r="L476" i="3"/>
  <c r="J476" i="3"/>
  <c r="N475" i="3"/>
  <c r="L475" i="3"/>
  <c r="J475" i="3"/>
  <c r="N474" i="3"/>
  <c r="L474" i="3"/>
  <c r="J474" i="3"/>
  <c r="N473" i="3"/>
  <c r="L473" i="3"/>
  <c r="J473" i="3"/>
  <c r="N472" i="3"/>
  <c r="L472" i="3"/>
  <c r="J472" i="3"/>
  <c r="N471" i="3"/>
  <c r="L471" i="3"/>
  <c r="J471" i="3"/>
  <c r="N470" i="3"/>
  <c r="L470" i="3"/>
  <c r="J470" i="3"/>
  <c r="N469" i="3"/>
  <c r="L469" i="3"/>
  <c r="J469" i="3"/>
  <c r="N468" i="3"/>
  <c r="L468" i="3"/>
  <c r="J468" i="3"/>
  <c r="N467" i="3"/>
  <c r="L467" i="3"/>
  <c r="J467" i="3"/>
  <c r="N466" i="3"/>
  <c r="L466" i="3"/>
  <c r="J466" i="3"/>
  <c r="N465" i="3"/>
  <c r="L465" i="3"/>
  <c r="J465" i="3"/>
  <c r="N464" i="3"/>
  <c r="L464" i="3"/>
  <c r="J464" i="3"/>
  <c r="N463" i="3"/>
  <c r="L463" i="3"/>
  <c r="J463" i="3"/>
  <c r="N462" i="3"/>
  <c r="L462" i="3"/>
  <c r="J462" i="3"/>
  <c r="N461" i="3"/>
  <c r="L461" i="3"/>
  <c r="J461" i="3"/>
  <c r="N460" i="3"/>
  <c r="L460" i="3"/>
  <c r="J460" i="3"/>
  <c r="N459" i="3"/>
  <c r="L459" i="3"/>
  <c r="J459" i="3"/>
  <c r="N458" i="3"/>
  <c r="L458" i="3"/>
  <c r="J458" i="3"/>
  <c r="N457" i="3"/>
  <c r="L457" i="3"/>
  <c r="J457" i="3"/>
  <c r="N456" i="3"/>
  <c r="L456" i="3"/>
  <c r="J456" i="3"/>
  <c r="N455" i="3"/>
  <c r="L455" i="3"/>
  <c r="J455" i="3"/>
  <c r="N454" i="3"/>
  <c r="L454" i="3"/>
  <c r="J454" i="3"/>
  <c r="N453" i="3"/>
  <c r="L453" i="3"/>
  <c r="J453" i="3"/>
  <c r="N452" i="3"/>
  <c r="L452" i="3"/>
  <c r="J452" i="3"/>
  <c r="N451" i="3"/>
  <c r="L451" i="3"/>
  <c r="J451" i="3"/>
  <c r="N450" i="3"/>
  <c r="L450" i="3"/>
  <c r="J450" i="3"/>
  <c r="N449" i="3"/>
  <c r="L449" i="3"/>
  <c r="J449" i="3"/>
  <c r="N448" i="3"/>
  <c r="L448" i="3"/>
  <c r="J448" i="3"/>
  <c r="N447" i="3"/>
  <c r="L447" i="3"/>
  <c r="J447" i="3"/>
  <c r="N446" i="3"/>
  <c r="L446" i="3"/>
  <c r="J446" i="3"/>
  <c r="N445" i="3"/>
  <c r="L445" i="3"/>
  <c r="J445" i="3"/>
  <c r="N444" i="3"/>
  <c r="L444" i="3"/>
  <c r="J444" i="3"/>
  <c r="N443" i="3"/>
  <c r="L443" i="3"/>
  <c r="J443" i="3"/>
  <c r="N442" i="3"/>
  <c r="L442" i="3"/>
  <c r="J442" i="3"/>
  <c r="N441" i="3"/>
  <c r="L441" i="3"/>
  <c r="J441" i="3"/>
  <c r="N440" i="3"/>
  <c r="L440" i="3"/>
  <c r="J440" i="3"/>
  <c r="N439" i="3"/>
  <c r="L439" i="3"/>
  <c r="J439" i="3"/>
  <c r="N438" i="3"/>
  <c r="L438" i="3"/>
  <c r="J438" i="3"/>
  <c r="N437" i="3"/>
  <c r="L437" i="3"/>
  <c r="J437" i="3"/>
  <c r="N436" i="3"/>
  <c r="L436" i="3"/>
  <c r="J436" i="3"/>
  <c r="N435" i="3"/>
  <c r="L435" i="3"/>
  <c r="J435" i="3"/>
  <c r="N434" i="3"/>
  <c r="L434" i="3"/>
  <c r="J434" i="3"/>
  <c r="N433" i="3"/>
  <c r="L433" i="3"/>
  <c r="J433" i="3"/>
  <c r="N432" i="3"/>
  <c r="L432" i="3"/>
  <c r="J432" i="3"/>
  <c r="N431" i="3"/>
  <c r="L431" i="3"/>
  <c r="J431" i="3"/>
  <c r="N430" i="3"/>
  <c r="L430" i="3"/>
  <c r="J430" i="3"/>
  <c r="N429" i="3"/>
  <c r="L429" i="3"/>
  <c r="J429" i="3"/>
  <c r="N428" i="3"/>
  <c r="L428" i="3"/>
  <c r="J428" i="3"/>
  <c r="N427" i="3"/>
  <c r="L427" i="3"/>
  <c r="J427" i="3"/>
  <c r="N426" i="3"/>
  <c r="L426" i="3"/>
  <c r="J426" i="3"/>
  <c r="N425" i="3"/>
  <c r="L425" i="3"/>
  <c r="J425" i="3"/>
  <c r="N424" i="3"/>
  <c r="L424" i="3"/>
  <c r="J424" i="3"/>
  <c r="N423" i="3"/>
  <c r="L423" i="3"/>
  <c r="J423" i="3"/>
  <c r="N422" i="3"/>
  <c r="L422" i="3"/>
  <c r="J422" i="3"/>
  <c r="N421" i="3"/>
  <c r="L421" i="3"/>
  <c r="J421" i="3"/>
  <c r="N420" i="3"/>
  <c r="L420" i="3"/>
  <c r="J420" i="3"/>
  <c r="N419" i="3"/>
  <c r="L419" i="3"/>
  <c r="J419" i="3"/>
  <c r="N418" i="3"/>
  <c r="L418" i="3"/>
  <c r="J418" i="3"/>
  <c r="N417" i="3"/>
  <c r="L417" i="3"/>
  <c r="J417" i="3"/>
  <c r="N416" i="3"/>
  <c r="L416" i="3"/>
  <c r="J416" i="3"/>
  <c r="N415" i="3"/>
  <c r="L415" i="3"/>
  <c r="J415" i="3"/>
  <c r="N414" i="3"/>
  <c r="L414" i="3"/>
  <c r="J414" i="3"/>
  <c r="N413" i="3"/>
  <c r="L413" i="3"/>
  <c r="J413" i="3"/>
  <c r="N412" i="3"/>
  <c r="L412" i="3"/>
  <c r="J412" i="3"/>
  <c r="N411" i="3"/>
  <c r="L411" i="3"/>
  <c r="J411" i="3"/>
  <c r="N410" i="3"/>
  <c r="L410" i="3"/>
  <c r="J410" i="3"/>
  <c r="N409" i="3"/>
  <c r="L409" i="3"/>
  <c r="J409" i="3"/>
  <c r="N408" i="3"/>
  <c r="L408" i="3"/>
  <c r="J408" i="3"/>
  <c r="N407" i="3"/>
  <c r="L407" i="3"/>
  <c r="J407" i="3"/>
  <c r="N406" i="3"/>
  <c r="L406" i="3"/>
  <c r="J406" i="3"/>
  <c r="N405" i="3"/>
  <c r="L405" i="3"/>
  <c r="J405" i="3"/>
  <c r="N404" i="3"/>
  <c r="L404" i="3"/>
  <c r="J404" i="3"/>
  <c r="N403" i="3"/>
  <c r="L403" i="3"/>
  <c r="J403" i="3"/>
  <c r="N402" i="3"/>
  <c r="L402" i="3"/>
  <c r="J402" i="3"/>
  <c r="N401" i="3"/>
  <c r="L401" i="3"/>
  <c r="J401" i="3"/>
  <c r="N400" i="3"/>
  <c r="L400" i="3"/>
  <c r="J400" i="3"/>
  <c r="N399" i="3"/>
  <c r="L399" i="3"/>
  <c r="J399" i="3"/>
  <c r="N398" i="3"/>
  <c r="L398" i="3"/>
  <c r="J398" i="3"/>
  <c r="N397" i="3"/>
  <c r="L397" i="3"/>
  <c r="J397" i="3"/>
  <c r="N396" i="3"/>
  <c r="L396" i="3"/>
  <c r="J396" i="3"/>
  <c r="N395" i="3"/>
  <c r="L395" i="3"/>
  <c r="J395" i="3"/>
  <c r="N394" i="3"/>
  <c r="L394" i="3"/>
  <c r="J394" i="3"/>
  <c r="N393" i="3"/>
  <c r="L393" i="3"/>
  <c r="J393" i="3"/>
  <c r="N392" i="3"/>
  <c r="L392" i="3"/>
  <c r="J392" i="3"/>
  <c r="N391" i="3"/>
  <c r="L391" i="3"/>
  <c r="J391" i="3"/>
  <c r="N390" i="3"/>
  <c r="L390" i="3"/>
  <c r="J390" i="3"/>
  <c r="N389" i="3"/>
  <c r="L389" i="3"/>
  <c r="J389" i="3"/>
  <c r="N388" i="3"/>
  <c r="L388" i="3"/>
  <c r="J388" i="3"/>
  <c r="N387" i="3"/>
  <c r="L387" i="3"/>
  <c r="J387" i="3"/>
  <c r="N386" i="3"/>
  <c r="L386" i="3"/>
  <c r="J386" i="3"/>
  <c r="N385" i="3"/>
  <c r="L385" i="3"/>
  <c r="J385" i="3"/>
  <c r="N384" i="3"/>
  <c r="L384" i="3"/>
  <c r="J384" i="3"/>
  <c r="N383" i="3"/>
  <c r="L383" i="3"/>
  <c r="J383" i="3"/>
  <c r="N382" i="3"/>
  <c r="L382" i="3"/>
  <c r="J382" i="3"/>
  <c r="N381" i="3"/>
  <c r="L381" i="3"/>
  <c r="J381" i="3"/>
  <c r="N380" i="3"/>
  <c r="L380" i="3"/>
  <c r="J380" i="3"/>
  <c r="N379" i="3"/>
  <c r="L379" i="3"/>
  <c r="J379" i="3"/>
  <c r="N378" i="3"/>
  <c r="L378" i="3"/>
  <c r="J378" i="3"/>
  <c r="N377" i="3"/>
  <c r="L377" i="3"/>
  <c r="J377" i="3"/>
  <c r="N376" i="3"/>
  <c r="L376" i="3"/>
  <c r="J376" i="3"/>
  <c r="N375" i="3"/>
  <c r="L375" i="3"/>
  <c r="J375" i="3"/>
  <c r="N374" i="3"/>
  <c r="L374" i="3"/>
  <c r="J374" i="3"/>
  <c r="N373" i="3"/>
  <c r="L373" i="3"/>
  <c r="J373" i="3"/>
  <c r="N372" i="3"/>
  <c r="L372" i="3"/>
  <c r="J372" i="3"/>
  <c r="N371" i="3"/>
  <c r="L371" i="3"/>
  <c r="J371" i="3"/>
  <c r="N370" i="3"/>
  <c r="L370" i="3"/>
  <c r="J370" i="3"/>
  <c r="N369" i="3"/>
  <c r="L369" i="3"/>
  <c r="J369" i="3"/>
  <c r="N368" i="3"/>
  <c r="L368" i="3"/>
  <c r="J368" i="3"/>
  <c r="N367" i="3"/>
  <c r="L367" i="3"/>
  <c r="J367" i="3"/>
  <c r="N366" i="3"/>
  <c r="L366" i="3"/>
  <c r="J366" i="3"/>
  <c r="N365" i="3"/>
  <c r="L365" i="3"/>
  <c r="J365" i="3"/>
  <c r="N364" i="3"/>
  <c r="L364" i="3"/>
  <c r="J364" i="3"/>
  <c r="N363" i="3"/>
  <c r="L363" i="3"/>
  <c r="J363" i="3"/>
  <c r="N362" i="3"/>
  <c r="L362" i="3"/>
  <c r="J362" i="3"/>
  <c r="N361" i="3"/>
  <c r="L361" i="3"/>
  <c r="J361" i="3"/>
  <c r="N360" i="3"/>
  <c r="L360" i="3"/>
  <c r="J360" i="3"/>
  <c r="N359" i="3"/>
  <c r="L359" i="3"/>
  <c r="J359" i="3"/>
  <c r="N358" i="3"/>
  <c r="L358" i="3"/>
  <c r="J358" i="3"/>
  <c r="N357" i="3"/>
  <c r="L357" i="3"/>
  <c r="J357" i="3"/>
  <c r="N356" i="3"/>
  <c r="L356" i="3"/>
  <c r="J356" i="3"/>
  <c r="N355" i="3"/>
  <c r="L355" i="3"/>
  <c r="J355" i="3"/>
  <c r="N354" i="3"/>
  <c r="L354" i="3"/>
  <c r="J354" i="3"/>
  <c r="N353" i="3"/>
  <c r="L353" i="3"/>
  <c r="J353" i="3"/>
  <c r="N352" i="3"/>
  <c r="L352" i="3"/>
  <c r="J352" i="3"/>
  <c r="N351" i="3"/>
  <c r="L351" i="3"/>
  <c r="J351" i="3"/>
  <c r="N350" i="3"/>
  <c r="L350" i="3"/>
  <c r="J350" i="3"/>
  <c r="N349" i="3"/>
  <c r="L349" i="3"/>
  <c r="J349" i="3"/>
  <c r="N348" i="3"/>
  <c r="L348" i="3"/>
  <c r="J348" i="3"/>
  <c r="N347" i="3"/>
  <c r="L347" i="3"/>
  <c r="J347" i="3"/>
  <c r="N346" i="3"/>
  <c r="L346" i="3"/>
  <c r="J346" i="3"/>
  <c r="N345" i="3"/>
  <c r="L345" i="3"/>
  <c r="J345" i="3"/>
  <c r="N344" i="3"/>
  <c r="L344" i="3"/>
  <c r="J344" i="3"/>
  <c r="N343" i="3"/>
  <c r="L343" i="3"/>
  <c r="J343" i="3"/>
  <c r="N342" i="3"/>
  <c r="L342" i="3"/>
  <c r="J342" i="3"/>
  <c r="N341" i="3"/>
  <c r="L341" i="3"/>
  <c r="J341" i="3"/>
  <c r="N340" i="3"/>
  <c r="L340" i="3"/>
  <c r="J340" i="3"/>
  <c r="N339" i="3"/>
  <c r="L339" i="3"/>
  <c r="J339" i="3"/>
  <c r="N338" i="3"/>
  <c r="L338" i="3"/>
  <c r="J338" i="3"/>
  <c r="N337" i="3"/>
  <c r="L337" i="3"/>
  <c r="J337" i="3"/>
  <c r="N336" i="3"/>
  <c r="L336" i="3"/>
  <c r="J336" i="3"/>
  <c r="N335" i="3"/>
  <c r="L335" i="3"/>
  <c r="J335" i="3"/>
  <c r="N334" i="3"/>
  <c r="L334" i="3"/>
  <c r="J334" i="3"/>
  <c r="N333" i="3"/>
  <c r="L333" i="3"/>
  <c r="J333" i="3"/>
  <c r="N332" i="3"/>
  <c r="L332" i="3"/>
  <c r="J332" i="3"/>
  <c r="N331" i="3"/>
  <c r="L331" i="3"/>
  <c r="J331" i="3"/>
  <c r="N330" i="3"/>
  <c r="L330" i="3"/>
  <c r="J330" i="3"/>
  <c r="N329" i="3"/>
  <c r="L329" i="3"/>
  <c r="J329" i="3"/>
  <c r="N328" i="3"/>
  <c r="L328" i="3"/>
  <c r="J328" i="3"/>
  <c r="N327" i="3"/>
  <c r="L327" i="3"/>
  <c r="J327" i="3"/>
  <c r="N326" i="3"/>
  <c r="L326" i="3"/>
  <c r="J326" i="3"/>
  <c r="N325" i="3"/>
  <c r="L325" i="3"/>
  <c r="J325" i="3"/>
  <c r="N324" i="3"/>
  <c r="L324" i="3"/>
  <c r="J324" i="3"/>
  <c r="N323" i="3"/>
  <c r="L323" i="3"/>
  <c r="J323" i="3"/>
  <c r="N322" i="3"/>
  <c r="L322" i="3"/>
  <c r="J322" i="3"/>
  <c r="N321" i="3"/>
  <c r="L321" i="3"/>
  <c r="J321" i="3"/>
  <c r="N320" i="3"/>
  <c r="L320" i="3"/>
  <c r="J320" i="3"/>
  <c r="N319" i="3"/>
  <c r="L319" i="3"/>
  <c r="J319" i="3"/>
  <c r="N318" i="3"/>
  <c r="L318" i="3"/>
  <c r="J318" i="3"/>
  <c r="N317" i="3"/>
  <c r="L317" i="3"/>
  <c r="J317" i="3"/>
  <c r="N316" i="3"/>
  <c r="L316" i="3"/>
  <c r="J316" i="3"/>
  <c r="N315" i="3"/>
  <c r="L315" i="3"/>
  <c r="J315" i="3"/>
  <c r="N314" i="3"/>
  <c r="L314" i="3"/>
  <c r="J314" i="3"/>
  <c r="N313" i="3"/>
  <c r="L313" i="3"/>
  <c r="J313" i="3"/>
  <c r="N312" i="3"/>
  <c r="L312" i="3"/>
  <c r="J312" i="3"/>
  <c r="N311" i="3"/>
  <c r="L311" i="3"/>
  <c r="J311" i="3"/>
  <c r="N310" i="3"/>
  <c r="L310" i="3"/>
  <c r="J310" i="3"/>
  <c r="N309" i="3"/>
  <c r="L309" i="3"/>
  <c r="J309" i="3"/>
  <c r="N308" i="3"/>
  <c r="L308" i="3"/>
  <c r="J308" i="3"/>
  <c r="N307" i="3"/>
  <c r="L307" i="3"/>
  <c r="J307" i="3"/>
  <c r="N306" i="3"/>
  <c r="L306" i="3"/>
  <c r="J306" i="3"/>
  <c r="N305" i="3"/>
  <c r="L305" i="3"/>
  <c r="J305" i="3"/>
  <c r="N304" i="3"/>
  <c r="L304" i="3"/>
  <c r="J304" i="3"/>
  <c r="N303" i="3"/>
  <c r="L303" i="3"/>
  <c r="J303" i="3"/>
  <c r="N302" i="3"/>
  <c r="L302" i="3"/>
  <c r="J302" i="3"/>
  <c r="N301" i="3"/>
  <c r="L301" i="3"/>
  <c r="J301" i="3"/>
  <c r="N300" i="3"/>
  <c r="L300" i="3"/>
  <c r="J300" i="3"/>
  <c r="N299" i="3"/>
  <c r="L299" i="3"/>
  <c r="J299" i="3"/>
  <c r="N298" i="3"/>
  <c r="L298" i="3"/>
  <c r="J298" i="3"/>
  <c r="N297" i="3"/>
  <c r="L297" i="3"/>
  <c r="J297" i="3"/>
  <c r="N296" i="3"/>
  <c r="L296" i="3"/>
  <c r="J296" i="3"/>
  <c r="N295" i="3"/>
  <c r="L295" i="3"/>
  <c r="J295" i="3"/>
  <c r="N294" i="3"/>
  <c r="L294" i="3"/>
  <c r="J294" i="3"/>
  <c r="N293" i="3"/>
  <c r="L293" i="3"/>
  <c r="J293" i="3"/>
  <c r="N292" i="3"/>
  <c r="L292" i="3"/>
  <c r="J292" i="3"/>
  <c r="N291" i="3"/>
  <c r="L291" i="3"/>
  <c r="J291" i="3"/>
  <c r="N290" i="3"/>
  <c r="L290" i="3"/>
  <c r="J290" i="3"/>
  <c r="N289" i="3"/>
  <c r="L289" i="3"/>
  <c r="J289" i="3"/>
  <c r="N288" i="3"/>
  <c r="L288" i="3"/>
  <c r="J288" i="3"/>
  <c r="N287" i="3"/>
  <c r="L287" i="3"/>
  <c r="J287" i="3"/>
  <c r="N286" i="3"/>
  <c r="L286" i="3"/>
  <c r="J286" i="3"/>
  <c r="N285" i="3"/>
  <c r="L285" i="3"/>
  <c r="J285" i="3"/>
  <c r="N284" i="3"/>
  <c r="L284" i="3"/>
  <c r="J284" i="3"/>
  <c r="N283" i="3"/>
  <c r="L283" i="3"/>
  <c r="J283" i="3"/>
  <c r="N282" i="3"/>
  <c r="L282" i="3"/>
  <c r="J282" i="3"/>
  <c r="N281" i="3"/>
  <c r="L281" i="3"/>
  <c r="J281" i="3"/>
  <c r="N280" i="3"/>
  <c r="L280" i="3"/>
  <c r="J280" i="3"/>
  <c r="N279" i="3"/>
  <c r="L279" i="3"/>
  <c r="J279" i="3"/>
  <c r="N278" i="3"/>
  <c r="L278" i="3"/>
  <c r="J278" i="3"/>
  <c r="N277" i="3"/>
  <c r="L277" i="3"/>
  <c r="J277" i="3"/>
  <c r="N276" i="3"/>
  <c r="L276" i="3"/>
  <c r="J276" i="3"/>
  <c r="N275" i="3"/>
  <c r="L275" i="3"/>
  <c r="J275" i="3"/>
  <c r="N274" i="3"/>
  <c r="L274" i="3"/>
  <c r="J274" i="3"/>
  <c r="N273" i="3"/>
  <c r="L273" i="3"/>
  <c r="J273" i="3"/>
  <c r="N272" i="3"/>
  <c r="L272" i="3"/>
  <c r="J272" i="3"/>
  <c r="N271" i="3"/>
  <c r="L271" i="3"/>
  <c r="J271" i="3"/>
  <c r="N270" i="3"/>
  <c r="L270" i="3"/>
  <c r="J270" i="3"/>
  <c r="N269" i="3"/>
  <c r="L269" i="3"/>
  <c r="J269" i="3"/>
  <c r="N268" i="3"/>
  <c r="L268" i="3"/>
  <c r="J268" i="3"/>
  <c r="N267" i="3"/>
  <c r="L267" i="3"/>
  <c r="J267" i="3"/>
  <c r="N266" i="3"/>
  <c r="L266" i="3"/>
  <c r="J266" i="3"/>
  <c r="N265" i="3"/>
  <c r="L265" i="3"/>
  <c r="J265" i="3"/>
  <c r="N264" i="3"/>
  <c r="L264" i="3"/>
  <c r="J264" i="3"/>
  <c r="N263" i="3"/>
  <c r="L263" i="3"/>
  <c r="J263" i="3"/>
  <c r="N262" i="3"/>
  <c r="L262" i="3"/>
  <c r="J262" i="3"/>
  <c r="N261" i="3"/>
  <c r="L261" i="3"/>
  <c r="J261" i="3"/>
  <c r="N260" i="3"/>
  <c r="L260" i="3"/>
  <c r="J260" i="3"/>
  <c r="N259" i="3"/>
  <c r="L259" i="3"/>
  <c r="J259" i="3"/>
  <c r="N258" i="3"/>
  <c r="L258" i="3"/>
  <c r="J258" i="3"/>
  <c r="N257" i="3"/>
  <c r="L257" i="3"/>
  <c r="J257" i="3"/>
  <c r="N256" i="3"/>
  <c r="L256" i="3"/>
  <c r="J256" i="3"/>
  <c r="N255" i="3"/>
  <c r="L255" i="3"/>
  <c r="J255" i="3"/>
  <c r="N254" i="3"/>
  <c r="L254" i="3"/>
  <c r="J254" i="3"/>
  <c r="N253" i="3"/>
  <c r="L253" i="3"/>
  <c r="J253" i="3"/>
  <c r="N252" i="3"/>
  <c r="L252" i="3"/>
  <c r="J252" i="3"/>
  <c r="N251" i="3"/>
  <c r="L251" i="3"/>
  <c r="J251" i="3"/>
  <c r="N250" i="3"/>
  <c r="L250" i="3"/>
  <c r="J250" i="3"/>
  <c r="N249" i="3"/>
  <c r="L249" i="3"/>
  <c r="J249" i="3"/>
  <c r="N248" i="3"/>
  <c r="L248" i="3"/>
  <c r="J248" i="3"/>
  <c r="N247" i="3"/>
  <c r="L247" i="3"/>
  <c r="J247" i="3"/>
  <c r="N246" i="3"/>
  <c r="L246" i="3"/>
  <c r="J246" i="3"/>
  <c r="N245" i="3"/>
  <c r="L245" i="3"/>
  <c r="J245" i="3"/>
  <c r="N244" i="3"/>
  <c r="L244" i="3"/>
  <c r="J244" i="3"/>
  <c r="N243" i="3"/>
  <c r="L243" i="3"/>
  <c r="J243" i="3"/>
  <c r="N242" i="3"/>
  <c r="L242" i="3"/>
  <c r="J242" i="3"/>
  <c r="N241" i="3"/>
  <c r="L241" i="3"/>
  <c r="J241" i="3"/>
  <c r="N240" i="3"/>
  <c r="L240" i="3"/>
  <c r="J240" i="3"/>
  <c r="N239" i="3"/>
  <c r="L239" i="3"/>
  <c r="J239" i="3"/>
  <c r="N238" i="3"/>
  <c r="L238" i="3"/>
  <c r="J238" i="3"/>
  <c r="N237" i="3"/>
  <c r="L237" i="3"/>
  <c r="J237" i="3"/>
  <c r="N236" i="3"/>
  <c r="L236" i="3"/>
  <c r="J236" i="3"/>
  <c r="N235" i="3"/>
  <c r="L235" i="3"/>
  <c r="J235" i="3"/>
  <c r="N234" i="3"/>
  <c r="L234" i="3"/>
  <c r="J234" i="3"/>
  <c r="N233" i="3"/>
  <c r="L233" i="3"/>
  <c r="J233" i="3"/>
  <c r="N232" i="3"/>
  <c r="L232" i="3"/>
  <c r="J232" i="3"/>
  <c r="N231" i="3"/>
  <c r="L231" i="3"/>
  <c r="J231" i="3"/>
  <c r="N230" i="3"/>
  <c r="L230" i="3"/>
  <c r="J230" i="3"/>
  <c r="N229" i="3"/>
  <c r="L229" i="3"/>
  <c r="J229" i="3"/>
  <c r="N228" i="3"/>
  <c r="L228" i="3"/>
  <c r="J228" i="3"/>
  <c r="N227" i="3"/>
  <c r="L227" i="3"/>
  <c r="J227" i="3"/>
  <c r="N226" i="3"/>
  <c r="L226" i="3"/>
  <c r="J226" i="3"/>
  <c r="N225" i="3"/>
  <c r="L225" i="3"/>
  <c r="J225" i="3"/>
  <c r="N224" i="3"/>
  <c r="L224" i="3"/>
  <c r="J224" i="3"/>
  <c r="N223" i="3"/>
  <c r="L223" i="3"/>
  <c r="J223" i="3"/>
  <c r="N222" i="3"/>
  <c r="L222" i="3"/>
  <c r="J222" i="3"/>
  <c r="N221" i="3"/>
  <c r="L221" i="3"/>
  <c r="J221" i="3"/>
  <c r="N220" i="3"/>
  <c r="L220" i="3"/>
  <c r="J220" i="3"/>
  <c r="N219" i="3"/>
  <c r="L219" i="3"/>
  <c r="J219" i="3"/>
  <c r="N218" i="3"/>
  <c r="L218" i="3"/>
  <c r="J218" i="3"/>
  <c r="N217" i="3"/>
  <c r="L217" i="3"/>
  <c r="J217" i="3"/>
  <c r="N216" i="3"/>
  <c r="L216" i="3"/>
  <c r="J216" i="3"/>
  <c r="N215" i="3"/>
  <c r="L215" i="3"/>
  <c r="J215" i="3"/>
  <c r="N214" i="3"/>
  <c r="L214" i="3"/>
  <c r="J214" i="3"/>
  <c r="N213" i="3"/>
  <c r="L213" i="3"/>
  <c r="J213" i="3"/>
  <c r="N212" i="3"/>
  <c r="L212" i="3"/>
  <c r="J212" i="3"/>
  <c r="N211" i="3"/>
  <c r="L211" i="3"/>
  <c r="J211" i="3"/>
  <c r="N210" i="3"/>
  <c r="L210" i="3"/>
  <c r="J210" i="3"/>
  <c r="N209" i="3"/>
  <c r="L209" i="3"/>
  <c r="J209" i="3"/>
  <c r="N208" i="3"/>
  <c r="L208" i="3"/>
  <c r="J208" i="3"/>
  <c r="N207" i="3"/>
  <c r="L207" i="3"/>
  <c r="J207" i="3"/>
  <c r="N206" i="3"/>
  <c r="L206" i="3"/>
  <c r="J206" i="3"/>
  <c r="N205" i="3"/>
  <c r="L205" i="3"/>
  <c r="J205" i="3"/>
  <c r="N204" i="3"/>
  <c r="L204" i="3"/>
  <c r="J204" i="3"/>
  <c r="N203" i="3"/>
  <c r="L203" i="3"/>
  <c r="J203" i="3"/>
  <c r="N202" i="3"/>
  <c r="L202" i="3"/>
  <c r="J202" i="3"/>
  <c r="N201" i="3"/>
  <c r="L201" i="3"/>
  <c r="J201" i="3"/>
  <c r="N200" i="3"/>
  <c r="L200" i="3"/>
  <c r="J200" i="3"/>
  <c r="N199" i="3"/>
  <c r="L199" i="3"/>
  <c r="J199" i="3"/>
  <c r="N198" i="3"/>
  <c r="L198" i="3"/>
  <c r="J198" i="3"/>
  <c r="N197" i="3"/>
  <c r="L197" i="3"/>
  <c r="J197" i="3"/>
  <c r="N196" i="3"/>
  <c r="L196" i="3"/>
  <c r="J196" i="3"/>
  <c r="N195" i="3"/>
  <c r="L195" i="3"/>
  <c r="J195" i="3"/>
  <c r="N194" i="3"/>
  <c r="L194" i="3"/>
  <c r="J194" i="3"/>
  <c r="N193" i="3"/>
  <c r="L193" i="3"/>
  <c r="J193" i="3"/>
  <c r="N192" i="3"/>
  <c r="L192" i="3"/>
  <c r="J192" i="3"/>
  <c r="N191" i="3"/>
  <c r="L191" i="3"/>
  <c r="J191" i="3"/>
  <c r="N190" i="3"/>
  <c r="L190" i="3"/>
  <c r="J190" i="3"/>
  <c r="N189" i="3"/>
  <c r="L189" i="3"/>
  <c r="J189" i="3"/>
  <c r="N188" i="3"/>
  <c r="L188" i="3"/>
  <c r="J188" i="3"/>
  <c r="N187" i="3"/>
  <c r="L187" i="3"/>
  <c r="J187" i="3"/>
  <c r="N186" i="3"/>
  <c r="L186" i="3"/>
  <c r="J186" i="3"/>
  <c r="N185" i="3"/>
  <c r="L185" i="3"/>
  <c r="J185" i="3"/>
  <c r="N184" i="3"/>
  <c r="L184" i="3"/>
  <c r="J184" i="3"/>
  <c r="N183" i="3"/>
  <c r="L183" i="3"/>
  <c r="J183" i="3"/>
  <c r="N182" i="3"/>
  <c r="L182" i="3"/>
  <c r="J182" i="3"/>
  <c r="N181" i="3"/>
  <c r="L181" i="3"/>
  <c r="J181" i="3"/>
  <c r="N180" i="3"/>
  <c r="L180" i="3"/>
  <c r="J180" i="3"/>
  <c r="N179" i="3"/>
  <c r="L179" i="3"/>
  <c r="J179" i="3"/>
  <c r="N178" i="3"/>
  <c r="L178" i="3"/>
  <c r="J178" i="3"/>
  <c r="N177" i="3"/>
  <c r="L177" i="3"/>
  <c r="J177" i="3"/>
  <c r="N176" i="3"/>
  <c r="L176" i="3"/>
  <c r="J176" i="3"/>
  <c r="N175" i="3"/>
  <c r="L175" i="3"/>
  <c r="J175" i="3"/>
  <c r="N174" i="3"/>
  <c r="L174" i="3"/>
  <c r="J174" i="3"/>
  <c r="N173" i="3"/>
  <c r="L173" i="3"/>
  <c r="J173" i="3"/>
  <c r="N172" i="3"/>
  <c r="L172" i="3"/>
  <c r="J172" i="3"/>
  <c r="N171" i="3"/>
  <c r="L171" i="3"/>
  <c r="J171" i="3"/>
  <c r="N170" i="3"/>
  <c r="L170" i="3"/>
  <c r="J170" i="3"/>
  <c r="N169" i="3"/>
  <c r="L169" i="3"/>
  <c r="J169" i="3"/>
  <c r="N168" i="3"/>
  <c r="L168" i="3"/>
  <c r="J168" i="3"/>
  <c r="N167" i="3"/>
  <c r="L167" i="3"/>
  <c r="J167" i="3"/>
  <c r="N166" i="3"/>
  <c r="L166" i="3"/>
  <c r="J166" i="3"/>
  <c r="N165" i="3"/>
  <c r="L165" i="3"/>
  <c r="J165" i="3"/>
  <c r="N164" i="3"/>
  <c r="L164" i="3"/>
  <c r="J164" i="3"/>
  <c r="N163" i="3"/>
  <c r="L163" i="3"/>
  <c r="J163" i="3"/>
  <c r="N162" i="3"/>
  <c r="L162" i="3"/>
  <c r="J162" i="3"/>
  <c r="N161" i="3"/>
  <c r="L161" i="3"/>
  <c r="J161" i="3"/>
  <c r="N160" i="3"/>
  <c r="L160" i="3"/>
  <c r="J160" i="3"/>
  <c r="N159" i="3"/>
  <c r="L159" i="3"/>
  <c r="J159" i="3"/>
  <c r="N158" i="3"/>
  <c r="L158" i="3"/>
  <c r="J158" i="3"/>
  <c r="N157" i="3"/>
  <c r="L157" i="3"/>
  <c r="J157" i="3"/>
  <c r="N156" i="3"/>
  <c r="L156" i="3"/>
  <c r="J156" i="3"/>
  <c r="N155" i="3"/>
  <c r="L155" i="3"/>
  <c r="J155" i="3"/>
  <c r="N154" i="3"/>
  <c r="L154" i="3"/>
  <c r="J154" i="3"/>
  <c r="N153" i="3"/>
  <c r="L153" i="3"/>
  <c r="J153" i="3"/>
  <c r="N152" i="3"/>
  <c r="L152" i="3"/>
  <c r="J152" i="3"/>
  <c r="N151" i="3"/>
  <c r="L151" i="3"/>
  <c r="J151" i="3"/>
  <c r="N150" i="3"/>
  <c r="L150" i="3"/>
  <c r="J150" i="3"/>
  <c r="N149" i="3"/>
  <c r="L149" i="3"/>
  <c r="J149" i="3"/>
  <c r="N148" i="3"/>
  <c r="L148" i="3"/>
  <c r="J148" i="3"/>
  <c r="N147" i="3"/>
  <c r="L147" i="3"/>
  <c r="J147" i="3"/>
  <c r="N146" i="3"/>
  <c r="L146" i="3"/>
  <c r="J146" i="3"/>
  <c r="N145" i="3"/>
  <c r="L145" i="3"/>
  <c r="J145" i="3"/>
  <c r="N144" i="3"/>
  <c r="L144" i="3"/>
  <c r="J144" i="3"/>
  <c r="N143" i="3"/>
  <c r="L143" i="3"/>
  <c r="J143" i="3"/>
  <c r="N142" i="3"/>
  <c r="L142" i="3"/>
  <c r="J142" i="3"/>
  <c r="N141" i="3"/>
  <c r="L141" i="3"/>
  <c r="J141" i="3"/>
  <c r="N140" i="3"/>
  <c r="L140" i="3"/>
  <c r="J140" i="3"/>
  <c r="N139" i="3"/>
  <c r="L139" i="3"/>
  <c r="J139" i="3"/>
  <c r="N138" i="3"/>
  <c r="L138" i="3"/>
  <c r="J138" i="3"/>
  <c r="N137" i="3"/>
  <c r="L137" i="3"/>
  <c r="J137" i="3"/>
  <c r="N136" i="3"/>
  <c r="L136" i="3"/>
  <c r="J136" i="3"/>
  <c r="N135" i="3"/>
  <c r="L135" i="3"/>
  <c r="J135" i="3"/>
  <c r="N134" i="3"/>
  <c r="L134" i="3"/>
  <c r="J134" i="3"/>
  <c r="N133" i="3"/>
  <c r="L133" i="3"/>
  <c r="J133" i="3"/>
  <c r="N132" i="3"/>
  <c r="L132" i="3"/>
  <c r="J132" i="3"/>
  <c r="N131" i="3"/>
  <c r="L131" i="3"/>
  <c r="J131" i="3"/>
  <c r="N130" i="3"/>
  <c r="L130" i="3"/>
  <c r="J130" i="3"/>
  <c r="N129" i="3"/>
  <c r="L129" i="3"/>
  <c r="J129" i="3"/>
  <c r="N128" i="3"/>
  <c r="L128" i="3"/>
  <c r="J128" i="3"/>
  <c r="N127" i="3"/>
  <c r="L127" i="3"/>
  <c r="J127" i="3"/>
  <c r="N126" i="3"/>
  <c r="L126" i="3"/>
  <c r="J126" i="3"/>
  <c r="N125" i="3"/>
  <c r="L125" i="3"/>
  <c r="J125" i="3"/>
  <c r="N124" i="3"/>
  <c r="L124" i="3"/>
  <c r="J124" i="3"/>
  <c r="N123" i="3"/>
  <c r="L123" i="3"/>
  <c r="J123" i="3"/>
  <c r="N122" i="3"/>
  <c r="L122" i="3"/>
  <c r="J122" i="3"/>
  <c r="N121" i="3"/>
  <c r="L121" i="3"/>
  <c r="J121" i="3"/>
  <c r="N120" i="3"/>
  <c r="L120" i="3"/>
  <c r="J120" i="3"/>
  <c r="N119" i="3"/>
  <c r="L119" i="3"/>
  <c r="J119" i="3"/>
  <c r="N118" i="3"/>
  <c r="L118" i="3"/>
  <c r="J118" i="3"/>
  <c r="N117" i="3"/>
  <c r="L117" i="3"/>
  <c r="J117" i="3"/>
  <c r="N116" i="3"/>
  <c r="L116" i="3"/>
  <c r="J116" i="3"/>
  <c r="N115" i="3"/>
  <c r="L115" i="3"/>
  <c r="J115" i="3"/>
  <c r="N114" i="3"/>
  <c r="L114" i="3"/>
  <c r="J114" i="3"/>
  <c r="N113" i="3"/>
  <c r="L113" i="3"/>
  <c r="J113" i="3"/>
  <c r="N112" i="3"/>
  <c r="L112" i="3"/>
  <c r="J112" i="3"/>
  <c r="N111" i="3"/>
  <c r="L111" i="3"/>
  <c r="J111" i="3"/>
  <c r="N110" i="3"/>
  <c r="L110" i="3"/>
  <c r="J110" i="3"/>
  <c r="N109" i="3"/>
  <c r="L109" i="3"/>
  <c r="J109" i="3"/>
  <c r="N108" i="3"/>
  <c r="L108" i="3"/>
  <c r="J108" i="3"/>
  <c r="N107" i="3"/>
  <c r="L107" i="3"/>
  <c r="J107" i="3"/>
  <c r="N106" i="3"/>
  <c r="L106" i="3"/>
  <c r="J106" i="3"/>
  <c r="N105" i="3"/>
  <c r="L105" i="3"/>
  <c r="J105" i="3"/>
  <c r="N104" i="3"/>
  <c r="L104" i="3"/>
  <c r="J104" i="3"/>
  <c r="N103" i="3"/>
  <c r="L103" i="3"/>
  <c r="J103" i="3"/>
  <c r="N102" i="3"/>
  <c r="L102" i="3"/>
  <c r="J102" i="3"/>
  <c r="N101" i="3"/>
  <c r="L101" i="3"/>
  <c r="J101" i="3"/>
  <c r="N100" i="3"/>
  <c r="L100" i="3"/>
  <c r="J100" i="3"/>
  <c r="N99" i="3"/>
  <c r="L99" i="3"/>
  <c r="J99" i="3"/>
  <c r="N98" i="3"/>
  <c r="L98" i="3"/>
  <c r="J98" i="3"/>
  <c r="N97" i="3"/>
  <c r="L97" i="3"/>
  <c r="J97" i="3"/>
  <c r="N96" i="3"/>
  <c r="L96" i="3"/>
  <c r="J96" i="3"/>
  <c r="N95" i="3"/>
  <c r="L95" i="3"/>
  <c r="J95" i="3"/>
  <c r="N94" i="3"/>
  <c r="L94" i="3"/>
  <c r="J94" i="3"/>
  <c r="N93" i="3"/>
  <c r="L93" i="3"/>
  <c r="J93" i="3"/>
  <c r="N92" i="3"/>
  <c r="L92" i="3"/>
  <c r="J92" i="3"/>
  <c r="N91" i="3"/>
  <c r="L91" i="3"/>
  <c r="J91" i="3"/>
  <c r="N90" i="3"/>
  <c r="L90" i="3"/>
  <c r="J90" i="3"/>
  <c r="N89" i="3"/>
  <c r="L89" i="3"/>
  <c r="J89" i="3"/>
  <c r="N88" i="3"/>
  <c r="L88" i="3"/>
  <c r="J88" i="3"/>
  <c r="N87" i="3"/>
  <c r="L87" i="3"/>
  <c r="J87" i="3"/>
  <c r="N86" i="3"/>
  <c r="L86" i="3"/>
  <c r="J86" i="3"/>
  <c r="N85" i="3"/>
  <c r="L85" i="3"/>
  <c r="J85" i="3"/>
  <c r="N84" i="3"/>
  <c r="L84" i="3"/>
  <c r="J84" i="3"/>
  <c r="N83" i="3"/>
  <c r="L83" i="3"/>
  <c r="J83" i="3"/>
  <c r="N82" i="3"/>
  <c r="L82" i="3"/>
  <c r="J82" i="3"/>
  <c r="N81" i="3"/>
  <c r="L81" i="3"/>
  <c r="J81" i="3"/>
  <c r="N80" i="3"/>
  <c r="L80" i="3"/>
  <c r="J80" i="3"/>
  <c r="N79" i="3"/>
  <c r="L79" i="3"/>
  <c r="J79" i="3"/>
  <c r="N78" i="3"/>
  <c r="L78" i="3"/>
  <c r="J78" i="3"/>
  <c r="N77" i="3"/>
  <c r="L77" i="3"/>
  <c r="J77" i="3"/>
  <c r="N76" i="3"/>
  <c r="L76" i="3"/>
  <c r="J76" i="3"/>
  <c r="N75" i="3"/>
  <c r="L75" i="3"/>
  <c r="J75" i="3"/>
  <c r="N74" i="3"/>
  <c r="L74" i="3"/>
  <c r="J74" i="3"/>
  <c r="N73" i="3"/>
  <c r="L73" i="3"/>
  <c r="J73" i="3"/>
  <c r="N72" i="3"/>
  <c r="L72" i="3"/>
  <c r="J72" i="3"/>
  <c r="N71" i="3"/>
  <c r="L71" i="3"/>
  <c r="J71" i="3"/>
  <c r="N70" i="3"/>
  <c r="L70" i="3"/>
  <c r="J70" i="3"/>
  <c r="N69" i="3"/>
  <c r="L69" i="3"/>
  <c r="J69" i="3"/>
  <c r="N68" i="3"/>
  <c r="L68" i="3"/>
  <c r="J68" i="3"/>
  <c r="N67" i="3"/>
  <c r="L67" i="3"/>
  <c r="J67" i="3"/>
  <c r="N66" i="3"/>
  <c r="L66" i="3"/>
  <c r="J66" i="3"/>
  <c r="N65" i="3"/>
  <c r="L65" i="3"/>
  <c r="J65" i="3"/>
  <c r="N64" i="3"/>
  <c r="L64" i="3"/>
  <c r="J64" i="3"/>
  <c r="N63" i="3"/>
  <c r="L63" i="3"/>
  <c r="J63" i="3"/>
  <c r="N62" i="3"/>
  <c r="L62" i="3"/>
  <c r="J62" i="3"/>
  <c r="N61" i="3"/>
  <c r="L61" i="3"/>
  <c r="J61" i="3"/>
  <c r="N60" i="3"/>
  <c r="L60" i="3"/>
  <c r="J60" i="3"/>
  <c r="N59" i="3"/>
  <c r="L59" i="3"/>
  <c r="J59" i="3"/>
  <c r="N58" i="3"/>
  <c r="L58" i="3"/>
  <c r="J58" i="3"/>
  <c r="N57" i="3"/>
  <c r="L57" i="3"/>
  <c r="J57" i="3"/>
  <c r="N56" i="3"/>
  <c r="L56" i="3"/>
  <c r="J56" i="3"/>
  <c r="N55" i="3"/>
  <c r="L55" i="3"/>
  <c r="J55" i="3"/>
  <c r="N54" i="3"/>
  <c r="L54" i="3"/>
  <c r="J54" i="3"/>
  <c r="N53" i="3"/>
  <c r="L53" i="3"/>
  <c r="J53" i="3"/>
  <c r="N52" i="3"/>
  <c r="L52" i="3"/>
  <c r="J52" i="3"/>
  <c r="N51" i="3"/>
  <c r="L51" i="3"/>
  <c r="J51" i="3"/>
  <c r="N50" i="3"/>
  <c r="L50" i="3"/>
  <c r="J50" i="3"/>
  <c r="N49" i="3"/>
  <c r="L49" i="3"/>
  <c r="J49" i="3"/>
  <c r="N48" i="3"/>
  <c r="L48" i="3"/>
  <c r="J48" i="3"/>
  <c r="N47" i="3"/>
  <c r="L47" i="3"/>
  <c r="J47" i="3"/>
  <c r="N46" i="3"/>
  <c r="L46" i="3"/>
  <c r="J46" i="3"/>
  <c r="N45" i="3"/>
  <c r="L45" i="3"/>
  <c r="J45" i="3"/>
  <c r="N44" i="3"/>
  <c r="L44" i="3"/>
  <c r="J44" i="3"/>
  <c r="N43" i="3"/>
  <c r="L43" i="3"/>
  <c r="J43" i="3"/>
  <c r="N42" i="3"/>
  <c r="L42" i="3"/>
  <c r="J42" i="3"/>
  <c r="N41" i="3"/>
  <c r="L41" i="3"/>
  <c r="J41" i="3"/>
  <c r="N40" i="3"/>
  <c r="L40" i="3"/>
  <c r="J40" i="3"/>
  <c r="N39" i="3"/>
  <c r="L39" i="3"/>
  <c r="J39" i="3"/>
  <c r="N38" i="3"/>
  <c r="L38" i="3"/>
  <c r="J38" i="3"/>
  <c r="N37" i="3"/>
  <c r="L37" i="3"/>
  <c r="J37" i="3"/>
  <c r="N36" i="3"/>
  <c r="L36" i="3"/>
  <c r="J36" i="3"/>
  <c r="N35" i="3"/>
  <c r="L35" i="3"/>
  <c r="J35" i="3"/>
  <c r="N34" i="3"/>
  <c r="L34" i="3"/>
  <c r="J34" i="3"/>
  <c r="N33" i="3"/>
  <c r="L33" i="3"/>
  <c r="J33" i="3"/>
  <c r="N32" i="3"/>
  <c r="L32" i="3"/>
  <c r="J32" i="3"/>
  <c r="N31" i="3"/>
  <c r="L31" i="3"/>
  <c r="J31" i="3"/>
  <c r="N30" i="3"/>
  <c r="L30" i="3"/>
  <c r="J30" i="3"/>
  <c r="N29" i="3"/>
  <c r="L29" i="3"/>
  <c r="J29" i="3"/>
  <c r="N28" i="3"/>
  <c r="L28" i="3"/>
  <c r="J28" i="3"/>
  <c r="N27" i="3"/>
  <c r="L27" i="3"/>
  <c r="J27" i="3"/>
  <c r="N26" i="3"/>
  <c r="L26" i="3"/>
  <c r="J26" i="3"/>
  <c r="N25" i="3"/>
  <c r="L25" i="3"/>
  <c r="J25" i="3"/>
  <c r="N24" i="3"/>
  <c r="L24" i="3"/>
  <c r="J24" i="3"/>
  <c r="N23" i="3"/>
  <c r="L23" i="3"/>
  <c r="J23" i="3"/>
  <c r="N22" i="3"/>
  <c r="L22" i="3"/>
  <c r="J22" i="3"/>
  <c r="N21" i="3"/>
  <c r="L21" i="3"/>
  <c r="J21" i="3"/>
  <c r="N20" i="3"/>
  <c r="L20" i="3"/>
  <c r="J20" i="3"/>
  <c r="N19" i="3"/>
  <c r="L19" i="3"/>
  <c r="J19" i="3"/>
  <c r="N18" i="3"/>
  <c r="L18" i="3"/>
  <c r="J18" i="3"/>
  <c r="N17" i="3"/>
  <c r="L17" i="3"/>
  <c r="J17" i="3"/>
  <c r="N16" i="3"/>
  <c r="L16" i="3"/>
  <c r="J16" i="3"/>
  <c r="N15" i="3"/>
  <c r="L15" i="3"/>
  <c r="J15" i="3"/>
  <c r="N14" i="3"/>
  <c r="L14" i="3"/>
  <c r="J14" i="3"/>
  <c r="N13" i="3"/>
  <c r="L13" i="3"/>
  <c r="J13" i="3"/>
  <c r="M38" i="7" l="1"/>
  <c r="M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EN15" i="1" s="1"/>
  <c r="AO13" i="1"/>
  <c r="N17" i="7"/>
  <c r="N18" i="7" s="1"/>
  <c r="N19" i="7" s="1"/>
  <c r="M40" i="7" l="1"/>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V134" i="1" s="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EN16" i="1" s="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DZ17" i="1"/>
  <c r="EN17" i="1" s="1"/>
  <c r="AP13" i="1"/>
  <c r="EH13" i="1" s="1"/>
  <c r="N20" i="7"/>
  <c r="EC13" i="1"/>
  <c r="AV331" i="1" l="1"/>
  <c r="BA178" i="1"/>
  <c r="AV50" i="1"/>
  <c r="AV315" i="1"/>
  <c r="AV160" i="1"/>
  <c r="AV13"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120" i="1"/>
  <c r="AV261" i="1"/>
  <c r="AV206" i="1"/>
  <c r="AV161" i="1"/>
  <c r="AV302" i="1"/>
  <c r="AV106" i="1"/>
  <c r="AV298" i="1"/>
  <c r="AV244" i="1"/>
  <c r="AV280" i="1"/>
  <c r="AV93" i="1"/>
  <c r="AV127" i="1"/>
  <c r="AV79" i="1"/>
  <c r="AV17" i="1"/>
  <c r="AV131" i="1"/>
  <c r="AV114" i="1"/>
  <c r="AV135" i="1"/>
  <c r="AV335" i="1"/>
  <c r="AV245" i="1"/>
  <c r="AV271" i="1"/>
  <c r="AV141" i="1"/>
  <c r="AV231" i="1"/>
  <c r="AV224" i="1"/>
  <c r="AV142" i="1"/>
  <c r="M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BA173" i="1"/>
  <c r="BF251" i="1"/>
  <c r="DA251" i="1" s="1"/>
  <c r="BA154" i="1"/>
  <c r="BF173" i="1"/>
  <c r="DA173" i="1" s="1"/>
  <c r="BF128" i="1"/>
  <c r="BA69" i="1"/>
  <c r="BF309" i="1"/>
  <c r="BA338" i="1"/>
  <c r="BF338" i="1"/>
  <c r="BA262" i="1"/>
  <c r="BA106" i="1"/>
  <c r="BA68" i="1"/>
  <c r="BF182" i="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DT173"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DT44"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F134" i="1"/>
  <c r="DB134" i="1" s="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EH111" i="1"/>
  <c r="BA25" i="1"/>
  <c r="EH25" i="1"/>
  <c r="BA190" i="1"/>
  <c r="EH190" i="1"/>
  <c r="BA270" i="1"/>
  <c r="EH270" i="1"/>
  <c r="BA221" i="1"/>
  <c r="EH221" i="1"/>
  <c r="BA209" i="1"/>
  <c r="EH209" i="1"/>
  <c r="BF323" i="1"/>
  <c r="EH323" i="1"/>
  <c r="BA74" i="1"/>
  <c r="EH74" i="1"/>
  <c r="BF123" i="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BF132" i="1"/>
  <c r="DB132" i="1" s="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EH215" i="1"/>
  <c r="BF84" i="1"/>
  <c r="DB84" i="1" s="1"/>
  <c r="EH84" i="1"/>
  <c r="BA172" i="1"/>
  <c r="EH172" i="1"/>
  <c r="BF91" i="1"/>
  <c r="DB91" i="1" s="1"/>
  <c r="EH91" i="1"/>
  <c r="BF67" i="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A37" i="1"/>
  <c r="BF226" i="1"/>
  <c r="BF219" i="1"/>
  <c r="BA169" i="1"/>
  <c r="BA271" i="1"/>
  <c r="BA319" i="1"/>
  <c r="BA187" i="1"/>
  <c r="BF301" i="1"/>
  <c r="BF271" i="1"/>
  <c r="DA271" i="1" s="1"/>
  <c r="BF187" i="1"/>
  <c r="DB187" i="1" s="1"/>
  <c r="BA116" i="1"/>
  <c r="BA320" i="1"/>
  <c r="BA299" i="1"/>
  <c r="BA89" i="1"/>
  <c r="BA200" i="1"/>
  <c r="BA341" i="1"/>
  <c r="BF118" i="1"/>
  <c r="BA181" i="1"/>
  <c r="BA302" i="1"/>
  <c r="BA82" i="1"/>
  <c r="BA267" i="1"/>
  <c r="BF306" i="1"/>
  <c r="BF102" i="1"/>
  <c r="DB102" i="1" s="1"/>
  <c r="BF76" i="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BF230" i="1"/>
  <c r="DB230" i="1" s="1"/>
  <c r="BF211" i="1"/>
  <c r="BA70" i="1"/>
  <c r="BF163" i="1"/>
  <c r="BF322" i="1"/>
  <c r="DA322" i="1" s="1"/>
  <c r="BA57" i="1"/>
  <c r="BA223" i="1"/>
  <c r="BF263" i="1"/>
  <c r="DB263" i="1" s="1"/>
  <c r="BA332" i="1"/>
  <c r="BF199" i="1"/>
  <c r="DA199" i="1" s="1"/>
  <c r="BA161" i="1"/>
  <c r="BF329" i="1"/>
  <c r="BA263" i="1"/>
  <c r="BF291" i="1"/>
  <c r="DB291" i="1" s="1"/>
  <c r="BF48" i="1"/>
  <c r="DA48" i="1" s="1"/>
  <c r="BF190" i="1"/>
  <c r="BA283" i="1"/>
  <c r="BA290" i="1"/>
  <c r="BA274" i="1"/>
  <c r="BA166" i="1"/>
  <c r="BA100" i="1"/>
  <c r="BF166" i="1"/>
  <c r="BA313" i="1"/>
  <c r="BA214" i="1"/>
  <c r="DT227" i="1"/>
  <c r="DB36" i="1"/>
  <c r="DT36" i="1"/>
  <c r="DT294" i="1"/>
  <c r="DT91" i="1"/>
  <c r="DT99" i="1"/>
  <c r="DT75" i="1"/>
  <c r="DT85" i="1"/>
  <c r="DT276" i="1"/>
  <c r="DT61" i="1"/>
  <c r="DT255" i="1"/>
  <c r="DT214" i="1"/>
  <c r="DT164" i="1"/>
  <c r="DT122" i="1"/>
  <c r="DT289" i="1"/>
  <c r="DT37" i="1"/>
  <c r="DT305" i="1"/>
  <c r="DT286" i="1"/>
  <c r="DT283" i="1"/>
  <c r="DT333" i="1"/>
  <c r="DT300" i="1"/>
  <c r="DT67" i="1"/>
  <c r="DT109" i="1"/>
  <c r="DT16" i="1"/>
  <c r="DA111" i="1"/>
  <c r="DT111" i="1"/>
  <c r="DT250" i="1"/>
  <c r="DT139" i="1"/>
  <c r="DT59" i="1"/>
  <c r="DT336" i="1"/>
  <c r="DT84" i="1"/>
  <c r="DT310" i="1"/>
  <c r="DT22" i="1"/>
  <c r="DT246" i="1"/>
  <c r="DT242" i="1"/>
  <c r="DT107" i="1"/>
  <c r="DT116" i="1"/>
  <c r="DT162" i="1"/>
  <c r="DT325" i="1"/>
  <c r="DT63" i="1"/>
  <c r="DA66" i="1"/>
  <c r="DT66" i="1"/>
  <c r="DT304" i="1"/>
  <c r="DT293" i="1"/>
  <c r="DT168" i="1"/>
  <c r="DT70" i="1"/>
  <c r="DT134" i="1"/>
  <c r="DT181" i="1"/>
  <c r="DT72" i="1"/>
  <c r="DT57" i="1"/>
  <c r="DT223" i="1"/>
  <c r="DT45" i="1"/>
  <c r="DT117" i="1"/>
  <c r="DT279" i="1"/>
  <c r="DT267" i="1"/>
  <c r="DT334" i="1"/>
  <c r="DT132" i="1"/>
  <c r="DT257" i="1"/>
  <c r="DT112" i="1"/>
  <c r="DT190"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DT188" i="1"/>
  <c r="BA59" i="1"/>
  <c r="DT48" i="1"/>
  <c r="DT239" i="1"/>
  <c r="DT87" i="1"/>
  <c r="BJ84" i="1"/>
  <c r="AT84" i="1"/>
  <c r="AR84" i="1"/>
  <c r="BI84" i="1" s="1"/>
  <c r="AQ84" i="1"/>
  <c r="BH84" i="1" s="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D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DH48" i="1" s="1"/>
  <c r="BJ48" i="1"/>
  <c r="AT48"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DH142" i="1" s="1"/>
  <c r="BJ142" i="1"/>
  <c r="AT142" i="1"/>
  <c r="DT317" i="1"/>
  <c r="BA229" i="1"/>
  <c r="AT229" i="1"/>
  <c r="AR229" i="1"/>
  <c r="BI229" i="1" s="1"/>
  <c r="AQ229" i="1"/>
  <c r="BH229" i="1" s="1"/>
  <c r="BJ229" i="1"/>
  <c r="DT19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B80"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DA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B215" i="1"/>
  <c r="DA215" i="1"/>
  <c r="DT212" i="1"/>
  <c r="AR59" i="1"/>
  <c r="BI59" i="1" s="1"/>
  <c r="AQ59" i="1"/>
  <c r="BH59" i="1" s="1"/>
  <c r="BJ59" i="1"/>
  <c r="AT59" i="1"/>
  <c r="AQ249" i="1"/>
  <c r="BH249" i="1" s="1"/>
  <c r="AR249" i="1"/>
  <c r="BI249" i="1" s="1"/>
  <c r="BJ249" i="1"/>
  <c r="AT249" i="1"/>
  <c r="BJ75" i="1"/>
  <c r="AT75" i="1"/>
  <c r="AR75" i="1"/>
  <c r="BI75" i="1" s="1"/>
  <c r="AQ75" i="1"/>
  <c r="BH75" i="1" s="1"/>
  <c r="DA278" i="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B301"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B76" i="1"/>
  <c r="DT102" i="1"/>
  <c r="DA102" i="1"/>
  <c r="AR186" i="1"/>
  <c r="BI186" i="1" s="1"/>
  <c r="AQ186" i="1"/>
  <c r="BH186" i="1" s="1"/>
  <c r="DH186" i="1" s="1"/>
  <c r="AT186" i="1"/>
  <c r="BJ186" i="1"/>
  <c r="AR205" i="1"/>
  <c r="BI205" i="1" s="1"/>
  <c r="AQ205" i="1"/>
  <c r="BH205" i="1" s="1"/>
  <c r="BJ205" i="1"/>
  <c r="AT205" i="1"/>
  <c r="AQ67" i="1"/>
  <c r="BH67" i="1" s="1"/>
  <c r="AR67" i="1"/>
  <c r="BI67" i="1" s="1"/>
  <c r="BJ67" i="1"/>
  <c r="AT67" i="1"/>
  <c r="DT194" i="1"/>
  <c r="DT316" i="1"/>
  <c r="AQ62" i="1"/>
  <c r="BH62" i="1" s="1"/>
  <c r="AR62" i="1"/>
  <c r="BI62" i="1" s="1"/>
  <c r="AT62" i="1"/>
  <c r="BJ62" i="1"/>
  <c r="DT292" i="1"/>
  <c r="DA292" i="1"/>
  <c r="DT104" i="1"/>
  <c r="AT303" i="1"/>
  <c r="AQ303" i="1"/>
  <c r="BH303" i="1" s="1"/>
  <c r="AR303" i="1"/>
  <c r="BI303" i="1" s="1"/>
  <c r="BJ303" i="1"/>
  <c r="DT322" i="1"/>
  <c r="AR295" i="1"/>
  <c r="BI295" i="1" s="1"/>
  <c r="AQ295" i="1"/>
  <c r="BH295" i="1" s="1"/>
  <c r="BJ295" i="1"/>
  <c r="AT295" i="1"/>
  <c r="DT123" i="1"/>
  <c r="DA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A323" i="1"/>
  <c r="DB323"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DH34" i="1" s="1"/>
  <c r="BA24" i="1"/>
  <c r="AQ47" i="1"/>
  <c r="BH47" i="1" s="1"/>
  <c r="AR47" i="1"/>
  <c r="BI47" i="1" s="1"/>
  <c r="AT47" i="1"/>
  <c r="BJ47" i="1"/>
  <c r="BJ43" i="1"/>
  <c r="AQ43" i="1"/>
  <c r="BH43" i="1" s="1"/>
  <c r="AT43" i="1"/>
  <c r="AR43" i="1"/>
  <c r="BI43" i="1" s="1"/>
  <c r="BJ17" i="1"/>
  <c r="AT17" i="1"/>
  <c r="AR17" i="1"/>
  <c r="BI17" i="1" s="1"/>
  <c r="AQ17" i="1"/>
  <c r="BH17" i="1" s="1"/>
  <c r="DZ18" i="1"/>
  <c r="EN18" i="1" s="1"/>
  <c r="BA13" i="1"/>
  <c r="BJ13" i="1"/>
  <c r="AT13" i="1"/>
  <c r="BF13" i="1"/>
  <c r="CW13" i="1" s="1"/>
  <c r="AQ13" i="1"/>
  <c r="BH13" i="1" s="1"/>
  <c r="AR13" i="1"/>
  <c r="BI13" i="1" s="1"/>
  <c r="N21" i="7"/>
  <c r="DB316" i="1" l="1"/>
  <c r="DA184" i="1"/>
  <c r="DA117" i="1"/>
  <c r="DA334" i="1"/>
  <c r="DB48" i="1"/>
  <c r="DA97" i="1"/>
  <c r="DA238" i="1"/>
  <c r="DB218" i="1"/>
  <c r="DA317" i="1"/>
  <c r="DD317" i="1" s="1"/>
  <c r="DA253" i="1"/>
  <c r="M42" i="7"/>
  <c r="DB164" i="1"/>
  <c r="DD164" i="1" s="1"/>
  <c r="DA227" i="1"/>
  <c r="DD227" i="1" s="1"/>
  <c r="DA291" i="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74" i="1"/>
  <c r="CW74"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DH136" i="1"/>
  <c r="DI136" i="1" s="1"/>
  <c r="BR136" i="1" s="1" a="1"/>
  <c r="BR136" i="1" s="1"/>
  <c r="DA181" i="1"/>
  <c r="DD181" i="1" s="1"/>
  <c r="DH101" i="1"/>
  <c r="DD224" i="1"/>
  <c r="DH128" i="1"/>
  <c r="DH328" i="1"/>
  <c r="DI328" i="1" s="1"/>
  <c r="BR328" i="1" s="1" a="1"/>
  <c r="BR328" i="1" s="1"/>
  <c r="DH170" i="1"/>
  <c r="CS170" i="1" s="1"/>
  <c r="DH243" i="1"/>
  <c r="DH338" i="1"/>
  <c r="DA241" i="1"/>
  <c r="DT241" i="1"/>
  <c r="DB241" i="1"/>
  <c r="DD68" i="1"/>
  <c r="DI182" i="1"/>
  <c r="BR182" i="1" s="1" a="1"/>
  <c r="BR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CS68" i="1"/>
  <c r="CS183" i="1"/>
  <c r="DI183" i="1"/>
  <c r="BR183" i="1" s="1" a="1"/>
  <c r="BR183" i="1" s="1"/>
  <c r="DH83" i="1"/>
  <c r="DI83" i="1" s="1"/>
  <c r="BR83" i="1" s="1" a="1"/>
  <c r="BR83" i="1" s="1"/>
  <c r="DH191" i="1"/>
  <c r="DH44" i="1"/>
  <c r="DH252" i="1"/>
  <c r="DH143" i="1"/>
  <c r="CS143" i="1" s="1"/>
  <c r="DA183" i="1"/>
  <c r="DB183" i="1"/>
  <c r="DT183" i="1"/>
  <c r="DH173" i="1"/>
  <c r="DH66" i="1"/>
  <c r="DI66" i="1" s="1"/>
  <c r="BR66" i="1" s="1" a="1"/>
  <c r="BR66" i="1" s="1"/>
  <c r="DH195" i="1"/>
  <c r="DI195" i="1" s="1"/>
  <c r="BR195" i="1" s="1" a="1"/>
  <c r="BR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B98" i="1"/>
  <c r="DA260" i="1"/>
  <c r="DH217" i="1"/>
  <c r="DI217" i="1" s="1"/>
  <c r="BR217" i="1" s="1" a="1"/>
  <c r="BR217" i="1" s="1"/>
  <c r="DB264" i="1"/>
  <c r="DB171" i="1"/>
  <c r="DD171" i="1" s="1"/>
  <c r="DB226" i="1"/>
  <c r="DB320" i="1"/>
  <c r="DD320" i="1" s="1"/>
  <c r="DH85" i="1"/>
  <c r="DI85" i="1" s="1"/>
  <c r="BR85" i="1" s="1" a="1"/>
  <c r="BR85" i="1" s="1"/>
  <c r="DT264" i="1"/>
  <c r="DA226" i="1"/>
  <c r="DA230" i="1"/>
  <c r="DD230" i="1" s="1"/>
  <c r="DT320" i="1"/>
  <c r="DT270" i="1"/>
  <c r="DH166" i="1"/>
  <c r="DI166" i="1" s="1"/>
  <c r="BR166" i="1" s="1" a="1"/>
  <c r="BR166" i="1" s="1"/>
  <c r="DB270" i="1"/>
  <c r="DB260" i="1"/>
  <c r="DH245" i="1"/>
  <c r="DI245" i="1" s="1"/>
  <c r="BR245" i="1" s="1" a="1"/>
  <c r="BR245" i="1" s="1"/>
  <c r="DA270" i="1"/>
  <c r="DA118" i="1"/>
  <c r="DT211" i="1"/>
  <c r="DB211" i="1"/>
  <c r="DA247" i="1"/>
  <c r="DA186" i="1"/>
  <c r="DB118" i="1"/>
  <c r="DT247" i="1"/>
  <c r="DB186" i="1"/>
  <c r="DA222" i="1"/>
  <c r="DA150" i="1"/>
  <c r="DB16" i="1"/>
  <c r="DT313" i="1"/>
  <c r="DT118"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H222" i="1"/>
  <c r="DI222" i="1" s="1"/>
  <c r="BR222" i="1" s="1" a="1"/>
  <c r="BR222" i="1" s="1"/>
  <c r="DH148" i="1"/>
  <c r="CS148" i="1" s="1"/>
  <c r="DH167" i="1"/>
  <c r="CS167" i="1" s="1"/>
  <c r="DH341" i="1"/>
  <c r="DH253" i="1"/>
  <c r="CS253" i="1" s="1"/>
  <c r="DH121" i="1"/>
  <c r="CS121" i="1" s="1"/>
  <c r="DH22" i="1"/>
  <c r="CS22" i="1" s="1"/>
  <c r="DH130" i="1"/>
  <c r="DI130" i="1" s="1"/>
  <c r="BR130" i="1" s="1" a="1"/>
  <c r="BR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H200" i="1"/>
  <c r="DI200" i="1" s="1"/>
  <c r="BR200" i="1" s="1" a="1"/>
  <c r="BR200" i="1" s="1"/>
  <c r="DH269" i="1"/>
  <c r="CS269" i="1" s="1"/>
  <c r="DH215" i="1"/>
  <c r="DI215" i="1" s="1"/>
  <c r="BR215" i="1" s="1" a="1"/>
  <c r="BR215" i="1" s="1"/>
  <c r="DH250" i="1"/>
  <c r="DI250" i="1" s="1"/>
  <c r="BR250" i="1" s="1" a="1"/>
  <c r="BR250" i="1" s="1"/>
  <c r="DH144" i="1"/>
  <c r="DI144" i="1" s="1"/>
  <c r="BR144" i="1" s="1" a="1"/>
  <c r="BR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H265" i="1"/>
  <c r="DI265" i="1" s="1"/>
  <c r="BR265" i="1" s="1" a="1"/>
  <c r="BR265" i="1" s="1"/>
  <c r="DH135" i="1"/>
  <c r="DH318" i="1"/>
  <c r="CS318" i="1" s="1"/>
  <c r="DH141" i="1"/>
  <c r="DI141" i="1" s="1"/>
  <c r="BR141" i="1" s="1" a="1"/>
  <c r="BR141" i="1" s="1"/>
  <c r="DH226" i="1"/>
  <c r="DI226" i="1" s="1"/>
  <c r="BR226" i="1" s="1" a="1"/>
  <c r="BR226" i="1" s="1"/>
  <c r="DH194" i="1"/>
  <c r="CS194" i="1" s="1"/>
  <c r="DH120" i="1"/>
  <c r="DI120" i="1" s="1"/>
  <c r="BR120" i="1" s="1" a="1"/>
  <c r="BR120" i="1" s="1"/>
  <c r="DH97" i="1"/>
  <c r="CS97" i="1" s="1"/>
  <c r="DH295" i="1"/>
  <c r="DI295" i="1" s="1"/>
  <c r="BR295" i="1" s="1" a="1"/>
  <c r="BR295" i="1" s="1"/>
  <c r="DH314" i="1"/>
  <c r="DI314" i="1" s="1"/>
  <c r="BR314" i="1" s="1" a="1"/>
  <c r="BR314" i="1" s="1"/>
  <c r="DH249" i="1"/>
  <c r="CS249" i="1" s="1"/>
  <c r="DH71" i="1"/>
  <c r="DI71" i="1" s="1"/>
  <c r="BR71" i="1" s="1" a="1"/>
  <c r="BR71" i="1" s="1"/>
  <c r="DH133" i="1"/>
  <c r="DI133" i="1" s="1"/>
  <c r="BR133" i="1" s="1" a="1"/>
  <c r="BR133" i="1" s="1"/>
  <c r="DH93" i="1"/>
  <c r="DI93" i="1" s="1"/>
  <c r="BR93" i="1" s="1" a="1"/>
  <c r="BR93" i="1" s="1"/>
  <c r="DH160" i="1"/>
  <c r="CS160" i="1" s="1"/>
  <c r="DH270" i="1"/>
  <c r="DI270" i="1" s="1"/>
  <c r="BR270" i="1" s="1" a="1"/>
  <c r="BR270" i="1" s="1"/>
  <c r="DH37" i="1"/>
  <c r="DI37" i="1" s="1"/>
  <c r="BR37" i="1" s="1" a="1"/>
  <c r="BR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H267" i="1"/>
  <c r="DI267" i="1" s="1"/>
  <c r="BR267" i="1" s="1" a="1"/>
  <c r="BR267" i="1" s="1"/>
  <c r="DH277" i="1"/>
  <c r="CS277" i="1" s="1"/>
  <c r="DH137" i="1"/>
  <c r="DI137" i="1" s="1"/>
  <c r="BR137" i="1" s="1" a="1"/>
  <c r="BR137" i="1" s="1"/>
  <c r="DH62" i="1"/>
  <c r="DI62" i="1" s="1"/>
  <c r="BR62" i="1" s="1" a="1"/>
  <c r="BR62" i="1" s="1"/>
  <c r="DH91" i="1"/>
  <c r="DI91" i="1" s="1"/>
  <c r="BR91" i="1" s="1" a="1"/>
  <c r="BR91" i="1" s="1"/>
  <c r="DH324" i="1"/>
  <c r="DI324" i="1" s="1"/>
  <c r="BR324" i="1" s="1" a="1"/>
  <c r="BR324" i="1" s="1"/>
  <c r="DH171" i="1"/>
  <c r="DI171" i="1" s="1"/>
  <c r="BR171" i="1" s="1" a="1"/>
  <c r="BR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H283" i="1"/>
  <c r="DI283" i="1" s="1"/>
  <c r="BR283" i="1" s="1" a="1"/>
  <c r="BR283" i="1" s="1"/>
  <c r="DH266" i="1"/>
  <c r="DI266" i="1" s="1"/>
  <c r="BR266" i="1" s="1" a="1"/>
  <c r="BR266" i="1" s="1"/>
  <c r="DH64" i="1"/>
  <c r="DI64" i="1" s="1"/>
  <c r="BR64" i="1" s="1" a="1"/>
  <c r="BR64" i="1" s="1"/>
  <c r="DH305" i="1"/>
  <c r="CS305" i="1" s="1"/>
  <c r="DH196" i="1"/>
  <c r="DI196" i="1" s="1"/>
  <c r="BR196" i="1" s="1" a="1"/>
  <c r="BR196" i="1" s="1"/>
  <c r="DH321" i="1"/>
  <c r="CS321" i="1" s="1"/>
  <c r="DH260" i="1"/>
  <c r="DI260" i="1" s="1"/>
  <c r="BR260" i="1" s="1" a="1"/>
  <c r="BR260" i="1" s="1"/>
  <c r="DH115" i="1"/>
  <c r="DI115" i="1" s="1"/>
  <c r="BR115" i="1" s="1" a="1"/>
  <c r="BR115" i="1" s="1"/>
  <c r="DH152" i="1"/>
  <c r="CS152" i="1" s="1"/>
  <c r="DH28" i="1"/>
  <c r="DI28" i="1" s="1"/>
  <c r="BR28" i="1" s="1" a="1"/>
  <c r="BR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D66" i="1"/>
  <c r="DD48" i="1"/>
  <c r="DA274" i="1"/>
  <c r="DB190" i="1"/>
  <c r="DD335" i="1"/>
  <c r="DD292" i="1"/>
  <c r="DD215" i="1"/>
  <c r="DD80" i="1"/>
  <c r="DD123" i="1"/>
  <c r="DD238" i="1"/>
  <c r="DD97" i="1"/>
  <c r="DD323" i="1"/>
  <c r="DA258" i="1"/>
  <c r="DB258" i="1"/>
  <c r="DT258" i="1"/>
  <c r="DH342" i="1"/>
  <c r="DH149" i="1"/>
  <c r="DD291"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I142" i="1"/>
  <c r="BR142" i="1" s="1" a="1"/>
  <c r="BR142" i="1" s="1"/>
  <c r="CS142" i="1"/>
  <c r="DT73" i="1"/>
  <c r="DB73" i="1"/>
  <c r="DA73" i="1"/>
  <c r="DH14" i="1"/>
  <c r="DI14" i="1" s="1"/>
  <c r="BR14" i="1" s="1" a="1"/>
  <c r="BR14" i="1" s="1"/>
  <c r="DT326" i="1"/>
  <c r="DB326" i="1"/>
  <c r="DA326" i="1"/>
  <c r="DH145" i="1"/>
  <c r="DH151" i="1"/>
  <c r="DH275" i="1"/>
  <c r="DD278" i="1"/>
  <c r="DD184" i="1"/>
  <c r="DH100" i="1"/>
  <c r="DT240" i="1"/>
  <c r="DA240" i="1"/>
  <c r="DB240" i="1"/>
  <c r="DH272" i="1"/>
  <c r="DA180" i="1"/>
  <c r="DB180" i="1"/>
  <c r="DT180" i="1"/>
  <c r="DH103" i="1"/>
  <c r="DH88" i="1"/>
  <c r="DH310" i="1"/>
  <c r="DH294" i="1"/>
  <c r="DH125" i="1"/>
  <c r="DH203" i="1"/>
  <c r="DH290" i="1"/>
  <c r="DH301" i="1"/>
  <c r="DH323" i="1"/>
  <c r="DH76" i="1"/>
  <c r="DD334" i="1"/>
  <c r="DH206" i="1"/>
  <c r="DI287" i="1"/>
  <c r="BR287" i="1" s="1" a="1"/>
  <c r="BR287" i="1" s="1"/>
  <c r="CS287" i="1"/>
  <c r="DT231" i="1"/>
  <c r="DA231" i="1"/>
  <c r="DB231" i="1"/>
  <c r="DH320" i="1"/>
  <c r="DD218"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I299" i="1"/>
  <c r="BR299" i="1" s="1" a="1"/>
  <c r="BR299" i="1" s="1"/>
  <c r="CS299" i="1"/>
  <c r="DA121" i="1"/>
  <c r="DB121" i="1"/>
  <c r="DT121" i="1"/>
  <c r="DB285" i="1"/>
  <c r="DT285" i="1"/>
  <c r="DA285" i="1"/>
  <c r="DI198" i="1"/>
  <c r="BR198" i="1" s="1" a="1"/>
  <c r="BR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D253" i="1"/>
  <c r="DI131" i="1"/>
  <c r="BR131" i="1" s="1" a="1"/>
  <c r="BR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CS127" i="1"/>
  <c r="DA151" i="1"/>
  <c r="DB151" i="1"/>
  <c r="DT151" i="1"/>
  <c r="DI74" i="1"/>
  <c r="BR74" i="1" s="1" a="1"/>
  <c r="BR74" i="1" s="1"/>
  <c r="CS74" i="1"/>
  <c r="DA342" i="1"/>
  <c r="DB342" i="1"/>
  <c r="DT342" i="1"/>
  <c r="DI86" i="1"/>
  <c r="BR86" i="1" s="1" a="1"/>
  <c r="BR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35" i="1"/>
  <c r="BR135" i="1" s="1" a="1"/>
  <c r="BR135" i="1" s="1"/>
  <c r="CS135" i="1"/>
  <c r="DI163" i="1"/>
  <c r="BR163" i="1" s="1" a="1"/>
  <c r="BR163" i="1" s="1"/>
  <c r="CS163" i="1"/>
  <c r="DI337" i="1"/>
  <c r="BR337" i="1" s="1" a="1"/>
  <c r="BR337" i="1" s="1"/>
  <c r="CS337" i="1"/>
  <c r="DD110" i="1"/>
  <c r="DT303" i="1"/>
  <c r="DA303" i="1"/>
  <c r="DB303" i="1"/>
  <c r="DI230" i="1"/>
  <c r="BR230" i="1" s="1" a="1"/>
  <c r="BR230" i="1" s="1"/>
  <c r="CS230" i="1"/>
  <c r="DI341" i="1"/>
  <c r="BR341" i="1" s="1" a="1"/>
  <c r="BR341" i="1" s="1"/>
  <c r="CS341" i="1"/>
  <c r="DI191" i="1"/>
  <c r="BR191" i="1" s="1" a="1"/>
  <c r="BR191" i="1" s="1"/>
  <c r="CS191" i="1"/>
  <c r="DI254" i="1"/>
  <c r="BR254" i="1" s="1" a="1"/>
  <c r="BR254" i="1" s="1"/>
  <c r="CS254" i="1"/>
  <c r="DI87" i="1"/>
  <c r="BR87" i="1" s="1" a="1"/>
  <c r="BR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96" i="1"/>
  <c r="DI96" i="1"/>
  <c r="BR96" i="1" s="1" a="1"/>
  <c r="BR96" i="1" s="1"/>
  <c r="CS255" i="1"/>
  <c r="DI255" i="1"/>
  <c r="BR255" i="1" s="1" a="1"/>
  <c r="BR255" i="1" s="1"/>
  <c r="DA273" i="1"/>
  <c r="DB273" i="1"/>
  <c r="DT273" i="1"/>
  <c r="CS65" i="1"/>
  <c r="DI65" i="1"/>
  <c r="BR65" i="1" s="1" a="1"/>
  <c r="BR65" i="1" s="1"/>
  <c r="DA287" i="1"/>
  <c r="DB287" i="1"/>
  <c r="DT287" i="1"/>
  <c r="DH306" i="1"/>
  <c r="DI231" i="1"/>
  <c r="BR231" i="1" s="1" a="1"/>
  <c r="BR231" i="1" s="1"/>
  <c r="DB217" i="1"/>
  <c r="DT217" i="1"/>
  <c r="DA217" i="1"/>
  <c r="DA119" i="1"/>
  <c r="DT119" i="1"/>
  <c r="DB119" i="1"/>
  <c r="DI247" i="1"/>
  <c r="BR247" i="1" s="1" a="1"/>
  <c r="BR247" i="1" s="1"/>
  <c r="CS247" i="1"/>
  <c r="DH327" i="1"/>
  <c r="DA152" i="1"/>
  <c r="DB152" i="1"/>
  <c r="DT152" i="1"/>
  <c r="DH23" i="1"/>
  <c r="DI23" i="1" s="1"/>
  <c r="BR23" i="1" s="1" a="1"/>
  <c r="BR23" i="1" s="1"/>
  <c r="BH29" i="1"/>
  <c r="DH29" i="1" s="1"/>
  <c r="DH55" i="1"/>
  <c r="CS55" i="1" s="1"/>
  <c r="DH26" i="1"/>
  <c r="DI26" i="1" s="1"/>
  <c r="BR26" i="1" s="1" a="1"/>
  <c r="BR26" i="1" s="1"/>
  <c r="DH46" i="1"/>
  <c r="DI46" i="1" s="1"/>
  <c r="BR46" i="1" s="1" a="1"/>
  <c r="BR46" i="1" s="1"/>
  <c r="DH15" i="1"/>
  <c r="CS15" i="1" s="1"/>
  <c r="DH30" i="1"/>
  <c r="DI30" i="1" s="1"/>
  <c r="BR30" i="1" s="1" a="1"/>
  <c r="BR30" i="1" s="1"/>
  <c r="DH53" i="1"/>
  <c r="CS53" i="1" s="1"/>
  <c r="DH39" i="1"/>
  <c r="DI39" i="1" s="1"/>
  <c r="BR39" i="1" s="1" a="1"/>
  <c r="BR39" i="1" s="1"/>
  <c r="DH50" i="1"/>
  <c r="DI50" i="1" s="1"/>
  <c r="BR50" i="1" s="1" a="1"/>
  <c r="BR50" i="1" s="1"/>
  <c r="DH42" i="1"/>
  <c r="CS42" i="1" s="1"/>
  <c r="DH20" i="1"/>
  <c r="DI20" i="1" s="1"/>
  <c r="BR20" i="1" s="1" a="1"/>
  <c r="BR20" i="1" s="1"/>
  <c r="DH47" i="1"/>
  <c r="CS47" i="1" s="1"/>
  <c r="DH18" i="1"/>
  <c r="CS18" i="1" s="1"/>
  <c r="DH32" i="1"/>
  <c r="DI32" i="1" s="1"/>
  <c r="BR32" i="1" s="1" a="1"/>
  <c r="BR32" i="1" s="1"/>
  <c r="DH31" i="1"/>
  <c r="DI31" i="1" s="1"/>
  <c r="BR31" i="1" s="1" a="1"/>
  <c r="BR31" i="1" s="1"/>
  <c r="DH49" i="1"/>
  <c r="DI49" i="1" s="1"/>
  <c r="BR49" i="1" s="1" a="1"/>
  <c r="BR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H33" i="1"/>
  <c r="BF14" i="1"/>
  <c r="CW14" i="1" s="1"/>
  <c r="DZ19" i="1"/>
  <c r="EN19" i="1" s="1"/>
  <c r="DH13" i="1"/>
  <c r="BC7" i="1"/>
  <c r="BA7" i="1"/>
  <c r="DT13" i="1"/>
  <c r="N22" i="7"/>
  <c r="DI194" i="1" l="1"/>
  <c r="BR194" i="1" s="1" a="1"/>
  <c r="BR194" i="1" s="1"/>
  <c r="DI152" i="1"/>
  <c r="BR152" i="1" s="1" a="1"/>
  <c r="BR152" i="1" s="1"/>
  <c r="CS25" i="1"/>
  <c r="CS328" i="1"/>
  <c r="CS283" i="1"/>
  <c r="CS144" i="1"/>
  <c r="CU144" i="1" s="1"/>
  <c r="CS279" i="1"/>
  <c r="CS267" i="1"/>
  <c r="ED267" i="1" s="1"/>
  <c r="CS322" i="1"/>
  <c r="EG322" i="1" s="1"/>
  <c r="DI232" i="1"/>
  <c r="BR232" i="1" s="1" a="1"/>
  <c r="BR232" i="1" s="1"/>
  <c r="CS71" i="1"/>
  <c r="CS314" i="1"/>
  <c r="DW314" i="1" s="1"/>
  <c r="DI184" i="1"/>
  <c r="BR184" i="1" s="1" a="1"/>
  <c r="BR184" i="1" s="1"/>
  <c r="BS184" i="1" s="1"/>
  <c r="CS85" i="1"/>
  <c r="DI170" i="1"/>
  <c r="BR170" i="1" s="1" a="1"/>
  <c r="BR170" i="1" s="1"/>
  <c r="CS120" i="1"/>
  <c r="CU120" i="1" s="1"/>
  <c r="CS195" i="1"/>
  <c r="CU195" i="1" s="1"/>
  <c r="CS222" i="1"/>
  <c r="ED222" i="1" s="1"/>
  <c r="CS66" i="1"/>
  <c r="ED66" i="1" s="1"/>
  <c r="CS304" i="1"/>
  <c r="DI126" i="1"/>
  <c r="BR126" i="1" s="1" a="1"/>
  <c r="BR126" i="1" s="1"/>
  <c r="BT126" i="1" s="1"/>
  <c r="CL126" i="1" s="1"/>
  <c r="CS200" i="1"/>
  <c r="ED200" i="1" s="1"/>
  <c r="DI248" i="1"/>
  <c r="BR248" i="1" s="1" a="1"/>
  <c r="BR248" i="1" s="1"/>
  <c r="BS248" i="1" s="1"/>
  <c r="CS133" i="1"/>
  <c r="DW133" i="1" s="1"/>
  <c r="DI72" i="1"/>
  <c r="BR72" i="1" s="1" a="1"/>
  <c r="BR72" i="1" s="1"/>
  <c r="DI312" i="1"/>
  <c r="BR312" i="1" s="1" a="1"/>
  <c r="BR312" i="1" s="1"/>
  <c r="DI17" i="1"/>
  <c r="BR17" i="1" s="1" a="1"/>
  <c r="BR17" i="1" s="1"/>
  <c r="BS17" i="1" s="1"/>
  <c r="DI277" i="1"/>
  <c r="BR277" i="1" s="1" a="1"/>
  <c r="BR277" i="1" s="1"/>
  <c r="BT277" i="1" s="1"/>
  <c r="CL277" i="1" s="1"/>
  <c r="DI148" i="1"/>
  <c r="BR148" i="1" s="1" a="1"/>
  <c r="BR148" i="1" s="1"/>
  <c r="BS148" i="1" s="1"/>
  <c r="CS217" i="1"/>
  <c r="EG217" i="1" s="1"/>
  <c r="DI97" i="1"/>
  <c r="BR97" i="1" s="1" a="1"/>
  <c r="BR97" i="1" s="1"/>
  <c r="BT97" i="1" s="1"/>
  <c r="CL97" i="1" s="1"/>
  <c r="CS91" i="1"/>
  <c r="CU91" i="1" s="1"/>
  <c r="CS14" i="1"/>
  <c r="ED14" i="1" s="1"/>
  <c r="DI134" i="1"/>
  <c r="BR134" i="1" s="1" a="1"/>
  <c r="BR134" i="1" s="1"/>
  <c r="BS134" i="1" s="1"/>
  <c r="CS242" i="1"/>
  <c r="DW242" i="1" s="1"/>
  <c r="CS324" i="1"/>
  <c r="EG324" i="1" s="1"/>
  <c r="DI121" i="1"/>
  <c r="BR121" i="1" s="1" a="1"/>
  <c r="BR121" i="1" s="1"/>
  <c r="DI140" i="1"/>
  <c r="BR140" i="1" s="1" a="1"/>
  <c r="BR140" i="1" s="1"/>
  <c r="BT140" i="1" s="1"/>
  <c r="CL140" i="1" s="1"/>
  <c r="CS77" i="1"/>
  <c r="DI143" i="1"/>
  <c r="BR143" i="1" s="1" a="1"/>
  <c r="BR143" i="1" s="1"/>
  <c r="CS196" i="1"/>
  <c r="ED196" i="1" s="1"/>
  <c r="DI146" i="1"/>
  <c r="BR146" i="1" s="1" a="1"/>
  <c r="BR146" i="1" s="1"/>
  <c r="BS146" i="1" s="1"/>
  <c r="DI94" i="1"/>
  <c r="BR94" i="1" s="1" a="1"/>
  <c r="BR94" i="1" s="1"/>
  <c r="BT94" i="1" s="1"/>
  <c r="CL94" i="1" s="1"/>
  <c r="CS250" i="1"/>
  <c r="EG250" i="1" s="1"/>
  <c r="CS93" i="1"/>
  <c r="DW93" i="1" s="1"/>
  <c r="CS265" i="1"/>
  <c r="ED265" i="1" s="1"/>
  <c r="DI209" i="1"/>
  <c r="BR209" i="1" s="1" a="1"/>
  <c r="BR209" i="1" s="1"/>
  <c r="BT209" i="1" s="1"/>
  <c r="CL209" i="1" s="1"/>
  <c r="DI293" i="1"/>
  <c r="BR293" i="1" s="1" a="1"/>
  <c r="BR293" i="1" s="1"/>
  <c r="BT293" i="1" s="1"/>
  <c r="CL293" i="1" s="1"/>
  <c r="CS303" i="1"/>
  <c r="ED303" i="1" s="1"/>
  <c r="CS28" i="1"/>
  <c r="CU28" i="1" s="1"/>
  <c r="CS115" i="1"/>
  <c r="CU115" i="1" s="1"/>
  <c r="DI305" i="1"/>
  <c r="BR305" i="1" s="1" a="1"/>
  <c r="BR305" i="1" s="1"/>
  <c r="DI202" i="1"/>
  <c r="BR202" i="1" s="1" a="1"/>
  <c r="BR202" i="1" s="1"/>
  <c r="DI271" i="1"/>
  <c r="BR271" i="1" s="1" a="1"/>
  <c r="BR271" i="1" s="1"/>
  <c r="BT271" i="1" s="1"/>
  <c r="CL271" i="1" s="1"/>
  <c r="CS83" i="1"/>
  <c r="DW83" i="1" s="1"/>
  <c r="CS102" i="1"/>
  <c r="EG102" i="1" s="1"/>
  <c r="DI167" i="1"/>
  <c r="BR167" i="1" s="1" a="1"/>
  <c r="BR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CS256" i="1"/>
  <c r="DW256" i="1" s="1"/>
  <c r="DI214" i="1"/>
  <c r="BR214" i="1" s="1" a="1"/>
  <c r="BR214" i="1" s="1"/>
  <c r="DI160" i="1"/>
  <c r="BR160" i="1" s="1" a="1"/>
  <c r="BR160" i="1" s="1"/>
  <c r="M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DI199" i="1"/>
  <c r="BR199" i="1" s="1" a="1"/>
  <c r="BR199" i="1" s="1"/>
  <c r="DD270" i="1"/>
  <c r="DD98" i="1"/>
  <c r="DD234" i="1"/>
  <c r="DI22" i="1"/>
  <c r="BR22" i="1" s="1" a="1"/>
  <c r="BR22" i="1" s="1"/>
  <c r="DD264" i="1"/>
  <c r="DD211" i="1"/>
  <c r="DD260" i="1"/>
  <c r="DD338" i="1"/>
  <c r="DD16"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ED183" i="1"/>
  <c r="EG183" i="1"/>
  <c r="CU183" i="1"/>
  <c r="DW183" i="1"/>
  <c r="CS69" i="1"/>
  <c r="DI69" i="1"/>
  <c r="BR69" i="1" s="1" a="1"/>
  <c r="BR69" i="1" s="1"/>
  <c r="CS243" i="1"/>
  <c r="DI243" i="1"/>
  <c r="BR243" i="1" s="1" a="1"/>
  <c r="BR243" i="1" s="1"/>
  <c r="DI325" i="1"/>
  <c r="BR325" i="1" s="1" a="1"/>
  <c r="BR325" i="1" s="1"/>
  <c r="CS266" i="1"/>
  <c r="CU266" i="1" s="1"/>
  <c r="DI178" i="1"/>
  <c r="BR178" i="1" s="1" a="1"/>
  <c r="BR178" i="1" s="1"/>
  <c r="CS178" i="1"/>
  <c r="ED68" i="1"/>
  <c r="EG68" i="1"/>
  <c r="CU68" i="1"/>
  <c r="DW68" i="1"/>
  <c r="CS156" i="1"/>
  <c r="DI156" i="1"/>
  <c r="BR156" i="1" s="1" a="1"/>
  <c r="BR156" i="1" s="1"/>
  <c r="BT68" i="1"/>
  <c r="CL68" i="1" s="1"/>
  <c r="BS68" i="1"/>
  <c r="CS309" i="1"/>
  <c r="DI309" i="1"/>
  <c r="BR309" i="1" s="1" a="1"/>
  <c r="BR309" i="1" s="1"/>
  <c r="CS128" i="1"/>
  <c r="DI128" i="1"/>
  <c r="BR128" i="1" s="1" a="1"/>
  <c r="BR128" i="1" s="1"/>
  <c r="DI173" i="1"/>
  <c r="BR173" i="1" s="1" a="1"/>
  <c r="BR173" i="1" s="1"/>
  <c r="CS173" i="1"/>
  <c r="CS141" i="1"/>
  <c r="ED141" i="1" s="1"/>
  <c r="DD280" i="1"/>
  <c r="DI101" i="1"/>
  <c r="BR101" i="1" s="1" a="1"/>
  <c r="BR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S112" i="1" s="1"/>
  <c r="BT261" i="1"/>
  <c r="CL261" i="1" s="1"/>
  <c r="BS261" i="1"/>
  <c r="DI252" i="1"/>
  <c r="BR252" i="1" s="1" a="1"/>
  <c r="BR252" i="1" s="1"/>
  <c r="CS252" i="1"/>
  <c r="CS331" i="1"/>
  <c r="DI331" i="1"/>
  <c r="BR331" i="1" s="1" a="1"/>
  <c r="BR331" i="1" s="1"/>
  <c r="DW261" i="1"/>
  <c r="CU261" i="1"/>
  <c r="EG261" i="1"/>
  <c r="ED261" i="1"/>
  <c r="DI44" i="1"/>
  <c r="BR44" i="1" s="1" a="1"/>
  <c r="BR44" i="1" s="1"/>
  <c r="CS44"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106" i="1"/>
  <c r="DI106" i="1"/>
  <c r="BR106" i="1" s="1" a="1"/>
  <c r="BR106" i="1" s="1"/>
  <c r="CS338" i="1"/>
  <c r="DI338" i="1"/>
  <c r="BR338" i="1" s="1" a="1"/>
  <c r="BR338" i="1" s="1"/>
  <c r="DI82" i="1"/>
  <c r="BR82" i="1" s="1" a="1"/>
  <c r="BR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CS171" i="1"/>
  <c r="EG171" i="1" s="1"/>
  <c r="DI45" i="1"/>
  <c r="BR45" i="1" s="1" a="1"/>
  <c r="BR45" i="1" s="1"/>
  <c r="BS45" i="1" s="1"/>
  <c r="CS137" i="1"/>
  <c r="ED137" i="1" s="1"/>
  <c r="DI59" i="1"/>
  <c r="BR59" i="1" s="1" a="1"/>
  <c r="BR59" i="1" s="1"/>
  <c r="BT59" i="1" s="1"/>
  <c r="CL59" i="1" s="1"/>
  <c r="DD161" i="1"/>
  <c r="CS270" i="1"/>
  <c r="ED270" i="1" s="1"/>
  <c r="DD229" i="1"/>
  <c r="DD239" i="1"/>
  <c r="DD248" i="1"/>
  <c r="DD93" i="1"/>
  <c r="DD81" i="1"/>
  <c r="DD144" i="1"/>
  <c r="DD272" i="1"/>
  <c r="DD188" i="1"/>
  <c r="DD337" i="1"/>
  <c r="DD73" i="1"/>
  <c r="DD190" i="1"/>
  <c r="DD254" i="1"/>
  <c r="DD163" i="1"/>
  <c r="DI15" i="1"/>
  <c r="BR15" i="1" s="1" a="1"/>
  <c r="BR15" i="1" s="1"/>
  <c r="CS46" i="1"/>
  <c r="CU46" i="1" s="1"/>
  <c r="DD143" i="1"/>
  <c r="DD103" i="1"/>
  <c r="DD113" i="1"/>
  <c r="CS39" i="1"/>
  <c r="DW39" i="1" s="1"/>
  <c r="CS26" i="1"/>
  <c r="ED26" i="1" s="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CU314" i="1"/>
  <c r="DI257" i="1"/>
  <c r="BR257" i="1" s="1" a="1"/>
  <c r="BR257" i="1" s="1"/>
  <c r="CS257" i="1"/>
  <c r="BS87" i="1"/>
  <c r="BT87" i="1"/>
  <c r="CL87" i="1" s="1"/>
  <c r="EG337" i="1"/>
  <c r="ED337" i="1"/>
  <c r="CU337" i="1"/>
  <c r="DW337" i="1"/>
  <c r="CS212" i="1"/>
  <c r="DI212" i="1"/>
  <c r="BR212" i="1" s="1" a="1"/>
  <c r="BR212" i="1" s="1"/>
  <c r="CS188" i="1"/>
  <c r="DI188" i="1"/>
  <c r="BR188" i="1" s="1" a="1"/>
  <c r="BR188" i="1" s="1"/>
  <c r="CS70" i="1"/>
  <c r="DI70" i="1"/>
  <c r="BR70" i="1" s="1" a="1"/>
  <c r="BR70" i="1" s="1"/>
  <c r="BS28" i="1"/>
  <c r="BT28" i="1"/>
  <c r="CL28" i="1" s="1"/>
  <c r="CU248" i="1"/>
  <c r="EG248" i="1"/>
  <c r="DW248" i="1"/>
  <c r="ED248" i="1"/>
  <c r="DI111" i="1"/>
  <c r="BR111" i="1" s="1" a="1"/>
  <c r="BR111" i="1" s="1"/>
  <c r="CS111" i="1"/>
  <c r="ED83"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CU217" i="1"/>
  <c r="DW160" i="1"/>
  <c r="EG160" i="1"/>
  <c r="ED160" i="1"/>
  <c r="CU160" i="1"/>
  <c r="CS138" i="1"/>
  <c r="DI138" i="1"/>
  <c r="BR138" i="1" s="1" a="1"/>
  <c r="BR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CS211" i="1"/>
  <c r="DI211" i="1"/>
  <c r="BR211" i="1" s="1" a="1"/>
  <c r="BR211" i="1" s="1"/>
  <c r="DI116" i="1"/>
  <c r="BR116" i="1" s="1" a="1"/>
  <c r="BR116" i="1" s="1"/>
  <c r="CS116" i="1"/>
  <c r="CS193" i="1"/>
  <c r="DI193" i="1"/>
  <c r="BR193" i="1" s="1" a="1"/>
  <c r="BR193" i="1" s="1"/>
  <c r="CU152" i="1"/>
  <c r="DW152" i="1"/>
  <c r="EG152" i="1"/>
  <c r="ED152" i="1"/>
  <c r="BT248" i="1"/>
  <c r="CL248" i="1" s="1"/>
  <c r="DD151" i="1"/>
  <c r="EG148" i="1"/>
  <c r="ED148" i="1"/>
  <c r="DW148" i="1"/>
  <c r="CU148" i="1"/>
  <c r="CS113" i="1"/>
  <c r="DI113" i="1"/>
  <c r="BR113" i="1" s="1" a="1"/>
  <c r="BR113" i="1" s="1"/>
  <c r="ED192" i="1"/>
  <c r="EG192" i="1"/>
  <c r="DW192" i="1"/>
  <c r="CU192" i="1"/>
  <c r="BS83" i="1"/>
  <c r="BT83" i="1"/>
  <c r="CL83" i="1" s="1"/>
  <c r="CS298" i="1"/>
  <c r="DI298" i="1"/>
  <c r="BR298" i="1" s="1" a="1"/>
  <c r="BR298" i="1" s="1"/>
  <c r="BT287" i="1"/>
  <c r="CL287" i="1" s="1"/>
  <c r="BS287" i="1"/>
  <c r="CS125" i="1"/>
  <c r="DI125" i="1"/>
  <c r="BR125" i="1" s="1" a="1"/>
  <c r="BR125" i="1" s="1"/>
  <c r="CS100" i="1"/>
  <c r="DI100" i="1"/>
  <c r="BR100" i="1" s="1" a="1"/>
  <c r="BR100" i="1" s="1"/>
  <c r="BS142" i="1"/>
  <c r="BT142" i="1"/>
  <c r="CL142" i="1" s="1"/>
  <c r="CS297" i="1"/>
  <c r="DI297" i="1"/>
  <c r="BR297" i="1" s="1" a="1"/>
  <c r="BR297" i="1" s="1"/>
  <c r="BT93" i="1"/>
  <c r="CL93" i="1" s="1"/>
  <c r="BS93" i="1"/>
  <c r="CS286" i="1"/>
  <c r="DI286" i="1"/>
  <c r="BR286" i="1" s="1" a="1"/>
  <c r="BR286" i="1" s="1"/>
  <c r="DI42" i="1"/>
  <c r="BR42" i="1" s="1" a="1"/>
  <c r="BR42" i="1" s="1"/>
  <c r="BS42" i="1" s="1"/>
  <c r="BT291" i="1"/>
  <c r="CL291" i="1" s="1"/>
  <c r="BS291" i="1"/>
  <c r="BS254" i="1"/>
  <c r="BT254" i="1"/>
  <c r="CL254" i="1" s="1"/>
  <c r="BS126" i="1"/>
  <c r="CS150" i="1"/>
  <c r="DI150" i="1"/>
  <c r="BR150" i="1" s="1" a="1"/>
  <c r="BR150" i="1" s="1"/>
  <c r="CS284" i="1"/>
  <c r="DI284" i="1"/>
  <c r="BR284" i="1" s="1" a="1"/>
  <c r="BR284" i="1" s="1"/>
  <c r="CS276" i="1"/>
  <c r="DI276" i="1"/>
  <c r="BR276" i="1" s="1" a="1"/>
  <c r="BR276" i="1" s="1"/>
  <c r="BT152" i="1"/>
  <c r="CL152" i="1" s="1"/>
  <c r="BS152" i="1"/>
  <c r="CS177" i="1"/>
  <c r="DI177" i="1"/>
  <c r="BR177" i="1" s="1" a="1"/>
  <c r="BR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CU97" i="1"/>
  <c r="EG97" i="1"/>
  <c r="ED97" i="1"/>
  <c r="DW97" i="1"/>
  <c r="BT184" i="1"/>
  <c r="CL184" i="1" s="1"/>
  <c r="BT326" i="1"/>
  <c r="CL326" i="1" s="1"/>
  <c r="BS326" i="1"/>
  <c r="EG191" i="1"/>
  <c r="ED191" i="1"/>
  <c r="DW191" i="1"/>
  <c r="CU191" i="1"/>
  <c r="CU126" i="1"/>
  <c r="EG126" i="1"/>
  <c r="ED126" i="1"/>
  <c r="DW126" i="1"/>
  <c r="DI89" i="1"/>
  <c r="BR89" i="1" s="1" a="1"/>
  <c r="BR89" i="1" s="1"/>
  <c r="CS89" i="1"/>
  <c r="CS157" i="1"/>
  <c r="DI157" i="1"/>
  <c r="BR157" i="1" s="1" a="1"/>
  <c r="BR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S209" i="1"/>
  <c r="BT256" i="1"/>
  <c r="CL256" i="1" s="1"/>
  <c r="BS256" i="1"/>
  <c r="DI310" i="1"/>
  <c r="BR310" i="1" s="1" a="1"/>
  <c r="BR310" i="1" s="1"/>
  <c r="CS310" i="1"/>
  <c r="DW293" i="1"/>
  <c r="CU293" i="1"/>
  <c r="ED293" i="1"/>
  <c r="EG293" i="1"/>
  <c r="BS238" i="1"/>
  <c r="BT238" i="1"/>
  <c r="CL238" i="1" s="1"/>
  <c r="DD174" i="1"/>
  <c r="DD314" i="1"/>
  <c r="BS97"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BT285" i="1"/>
  <c r="CL285" i="1" s="1"/>
  <c r="BS285" i="1"/>
  <c r="BT305" i="1"/>
  <c r="CL305" i="1" s="1"/>
  <c r="BS305" i="1"/>
  <c r="DD285" i="1"/>
  <c r="BS186" i="1"/>
  <c r="BT186" i="1"/>
  <c r="CL186" i="1" s="1"/>
  <c r="DI114" i="1"/>
  <c r="BR114" i="1" s="1" a="1"/>
  <c r="BR114" i="1" s="1"/>
  <c r="CS114" i="1"/>
  <c r="DW144" i="1"/>
  <c r="ED144" i="1"/>
  <c r="CS88" i="1"/>
  <c r="DI88" i="1"/>
  <c r="BR88" i="1" s="1" a="1"/>
  <c r="BR88" i="1" s="1"/>
  <c r="DI275" i="1"/>
  <c r="BR275" i="1" s="1" a="1"/>
  <c r="BR275" i="1" s="1"/>
  <c r="CS275" i="1"/>
  <c r="DD28" i="1"/>
  <c r="CU238" i="1"/>
  <c r="EG238" i="1"/>
  <c r="ED238" i="1"/>
  <c r="DW238" i="1"/>
  <c r="CU62" i="1"/>
  <c r="DI79" i="1"/>
  <c r="BR79" i="1" s="1" a="1"/>
  <c r="BR79" i="1" s="1"/>
  <c r="CS79" i="1"/>
  <c r="CU134" i="1"/>
  <c r="EG134" i="1"/>
  <c r="DW134" i="1"/>
  <c r="ED134" i="1"/>
  <c r="BS279" i="1"/>
  <c r="BT279" i="1"/>
  <c r="CL279" i="1" s="1"/>
  <c r="BT255" i="1"/>
  <c r="CL255" i="1" s="1"/>
  <c r="BS255" i="1"/>
  <c r="CS236" i="1"/>
  <c r="DI236" i="1"/>
  <c r="BR236" i="1" s="1" a="1"/>
  <c r="BR236" i="1" s="1"/>
  <c r="DI132" i="1"/>
  <c r="BR132" i="1" s="1" a="1"/>
  <c r="BR132" i="1" s="1"/>
  <c r="CS132" i="1"/>
  <c r="BS195" i="1"/>
  <c r="BT195" i="1"/>
  <c r="CL195" i="1" s="1"/>
  <c r="ED341" i="1"/>
  <c r="CU341" i="1"/>
  <c r="DW341" i="1"/>
  <c r="EG341" i="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CS165" i="1"/>
  <c r="CU133" i="1"/>
  <c r="ED133" i="1"/>
  <c r="BS204" i="1"/>
  <c r="BT204" i="1"/>
  <c r="CL204" i="1" s="1"/>
  <c r="CU186" i="1"/>
  <c r="DW186" i="1"/>
  <c r="EG186" i="1"/>
  <c r="ED186" i="1"/>
  <c r="DI81" i="1"/>
  <c r="BR81" i="1" s="1" a="1"/>
  <c r="BR81" i="1" s="1"/>
  <c r="CS81" i="1"/>
  <c r="BS144" i="1"/>
  <c r="BT144" i="1"/>
  <c r="CL144" i="1" s="1"/>
  <c r="EG216" i="1"/>
  <c r="ED216" i="1"/>
  <c r="CU216" i="1"/>
  <c r="DW216" i="1"/>
  <c r="CS76" i="1"/>
  <c r="DI76" i="1"/>
  <c r="BR76" i="1" s="1" a="1"/>
  <c r="BR76" i="1" s="1"/>
  <c r="DI103" i="1"/>
  <c r="BR103" i="1" s="1" a="1"/>
  <c r="BR103" i="1" s="1"/>
  <c r="CS103" i="1"/>
  <c r="CS151" i="1"/>
  <c r="DI151" i="1"/>
  <c r="BR151" i="1" s="1" a="1"/>
  <c r="BR151" i="1" s="1"/>
  <c r="CS73" i="1"/>
  <c r="DI73" i="1"/>
  <c r="BR73" i="1" s="1" a="1"/>
  <c r="BR73" i="1" s="1"/>
  <c r="EG239" i="1"/>
  <c r="ED239" i="1"/>
  <c r="DW239" i="1"/>
  <c r="CU239" i="1"/>
  <c r="EG45" i="1"/>
  <c r="ED45" i="1"/>
  <c r="CU45" i="1"/>
  <c r="DW45" i="1"/>
  <c r="BT62" i="1"/>
  <c r="CL62" i="1" s="1"/>
  <c r="BS62" i="1"/>
  <c r="DD159" i="1"/>
  <c r="CS99" i="1"/>
  <c r="DI99" i="1"/>
  <c r="BR99" i="1" s="1" a="1"/>
  <c r="BR99" i="1" s="1"/>
  <c r="DD217" i="1"/>
  <c r="DW279" i="1"/>
  <c r="EG279" i="1"/>
  <c r="ED279" i="1"/>
  <c r="CU279" i="1"/>
  <c r="DW255" i="1"/>
  <c r="CU255" i="1"/>
  <c r="ED255" i="1"/>
  <c r="EG255" i="1"/>
  <c r="DW195" i="1"/>
  <c r="EG195" i="1"/>
  <c r="BT341" i="1"/>
  <c r="CL341" i="1" s="1"/>
  <c r="BS341" i="1"/>
  <c r="ED135" i="1"/>
  <c r="CU135" i="1"/>
  <c r="EG135" i="1"/>
  <c r="DW135" i="1"/>
  <c r="ED115" i="1"/>
  <c r="DI107" i="1"/>
  <c r="BR107" i="1" s="1" a="1"/>
  <c r="BR107" i="1" s="1"/>
  <c r="CS107" i="1"/>
  <c r="CS162" i="1"/>
  <c r="DI162" i="1"/>
  <c r="BR162" i="1" s="1" a="1"/>
  <c r="BR162" i="1" s="1"/>
  <c r="CS110" i="1"/>
  <c r="DI110" i="1"/>
  <c r="BR110" i="1" s="1" a="1"/>
  <c r="BR110" i="1" s="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I187" i="1"/>
  <c r="BR187" i="1" s="1" a="1"/>
  <c r="BR187" i="1" s="1"/>
  <c r="CS187" i="1"/>
  <c r="BT239" i="1"/>
  <c r="CL239" i="1" s="1"/>
  <c r="BS239" i="1"/>
  <c r="DD235" i="1"/>
  <c r="CS149" i="1"/>
  <c r="DI149" i="1"/>
  <c r="BR149" i="1" s="1" a="1"/>
  <c r="BR149" i="1" s="1"/>
  <c r="BT313" i="1"/>
  <c r="CL313" i="1" s="1"/>
  <c r="DI207" i="1"/>
  <c r="BR207" i="1" s="1" a="1"/>
  <c r="BR207" i="1" s="1"/>
  <c r="CS207" i="1"/>
  <c r="EG94" i="1"/>
  <c r="ED94" i="1"/>
  <c r="CU94" i="1"/>
  <c r="DW94" i="1"/>
  <c r="DW85" i="1"/>
  <c r="CU85" i="1"/>
  <c r="ED85" i="1"/>
  <c r="EG85" i="1"/>
  <c r="BT135" i="1"/>
  <c r="CL135" i="1" s="1"/>
  <c r="BS135" i="1"/>
  <c r="BS115" i="1"/>
  <c r="BT115" i="1"/>
  <c r="CL115" i="1" s="1"/>
  <c r="CS61" i="1"/>
  <c r="DI61" i="1"/>
  <c r="BR61" i="1" s="1" a="1"/>
  <c r="BR61" i="1" s="1"/>
  <c r="CS223" i="1"/>
  <c r="DI223" i="1"/>
  <c r="BR223" i="1" s="1" a="1"/>
  <c r="BR223" i="1" s="1"/>
  <c r="DI197" i="1"/>
  <c r="BR197" i="1" s="1" a="1"/>
  <c r="BR197" i="1" s="1"/>
  <c r="CS197" i="1"/>
  <c r="CS259" i="1"/>
  <c r="DI259" i="1"/>
  <c r="BR259" i="1" s="1" a="1"/>
  <c r="BR259" i="1" s="1"/>
  <c r="DW121" i="1"/>
  <c r="ED121" i="1"/>
  <c r="EG121" i="1"/>
  <c r="CU121" i="1"/>
  <c r="DW288" i="1"/>
  <c r="EG288" i="1"/>
  <c r="ED288" i="1"/>
  <c r="CU288" i="1"/>
  <c r="ED202" i="1"/>
  <c r="EG202" i="1"/>
  <c r="CU202" i="1"/>
  <c r="DW202" i="1"/>
  <c r="ED198" i="1"/>
  <c r="EG198" i="1"/>
  <c r="DW198" i="1"/>
  <c r="CU198" i="1"/>
  <c r="BT232" i="1"/>
  <c r="CL232" i="1" s="1"/>
  <c r="BS232" i="1"/>
  <c r="BS316" i="1"/>
  <c r="BT316" i="1"/>
  <c r="CL316" i="1" s="1"/>
  <c r="BT92" i="1"/>
  <c r="CL92" i="1" s="1"/>
  <c r="BS92" i="1"/>
  <c r="BT146" i="1"/>
  <c r="CL146" i="1" s="1"/>
  <c r="DI301" i="1"/>
  <c r="BR301" i="1" s="1" a="1"/>
  <c r="BR301" i="1" s="1"/>
  <c r="CS301" i="1"/>
  <c r="DD326" i="1"/>
  <c r="BT136" i="1"/>
  <c r="CL136" i="1" s="1"/>
  <c r="BS136" i="1"/>
  <c r="CU102" i="1"/>
  <c r="ED102" i="1"/>
  <c r="DI180" i="1"/>
  <c r="BR180" i="1" s="1" a="1"/>
  <c r="BR180" i="1" s="1"/>
  <c r="CS180" i="1"/>
  <c r="DI342" i="1"/>
  <c r="BR342" i="1" s="1" a="1"/>
  <c r="BR342" i="1" s="1"/>
  <c r="CS342" i="1"/>
  <c r="DW313" i="1"/>
  <c r="CU313" i="1"/>
  <c r="ED313" i="1"/>
  <c r="EG313" i="1"/>
  <c r="BS91" i="1"/>
  <c r="BT91" i="1"/>
  <c r="CL91" i="1" s="1"/>
  <c r="CS84" i="1"/>
  <c r="DI84" i="1"/>
  <c r="BR84" i="1" s="1" a="1"/>
  <c r="BR84" i="1" s="1"/>
  <c r="DI169" i="1"/>
  <c r="BR169" i="1" s="1" a="1"/>
  <c r="BR169" i="1" s="1"/>
  <c r="CS169" i="1"/>
  <c r="BS85" i="1"/>
  <c r="BT85" i="1"/>
  <c r="CL85" i="1" s="1"/>
  <c r="DW265" i="1"/>
  <c r="DI332" i="1"/>
  <c r="BR332" i="1" s="1" a="1"/>
  <c r="BR332" i="1" s="1"/>
  <c r="CS332" i="1"/>
  <c r="DI234" i="1"/>
  <c r="BR234" i="1" s="1" a="1"/>
  <c r="BR234" i="1" s="1"/>
  <c r="CS234" i="1"/>
  <c r="CS159" i="1"/>
  <c r="DI159" i="1"/>
  <c r="BR159" i="1" s="1" a="1"/>
  <c r="BR159" i="1" s="1"/>
  <c r="CS36" i="1"/>
  <c r="DI36" i="1"/>
  <c r="BR36" i="1" s="1" a="1"/>
  <c r="BR36" i="1" s="1"/>
  <c r="BT121" i="1"/>
  <c r="CL121" i="1" s="1"/>
  <c r="BS121" i="1"/>
  <c r="EG267" i="1"/>
  <c r="DW267" i="1"/>
  <c r="CU267" i="1"/>
  <c r="CS158" i="1"/>
  <c r="DI158" i="1"/>
  <c r="BR158" i="1" s="1" a="1"/>
  <c r="BR158" i="1" s="1"/>
  <c r="BS202" i="1"/>
  <c r="BT202" i="1"/>
  <c r="CL202"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ED109" i="1"/>
  <c r="BT102" i="1"/>
  <c r="CL102" i="1" s="1"/>
  <c r="BS102" i="1"/>
  <c r="DI119" i="1"/>
  <c r="BR119" i="1" s="1" a="1"/>
  <c r="BR119" i="1" s="1"/>
  <c r="CS119" i="1"/>
  <c r="BS120" i="1"/>
  <c r="BT120" i="1"/>
  <c r="CL120" i="1" s="1"/>
  <c r="BS65" i="1"/>
  <c r="BT65" i="1"/>
  <c r="CL65" i="1" s="1"/>
  <c r="CS155" i="1"/>
  <c r="DI155" i="1"/>
  <c r="BR155" i="1" s="1" a="1"/>
  <c r="BR155" i="1" s="1"/>
  <c r="BS325" i="1"/>
  <c r="BT325" i="1"/>
  <c r="CL325" i="1" s="1"/>
  <c r="CU230" i="1"/>
  <c r="ED230" i="1"/>
  <c r="EG230" i="1"/>
  <c r="DW230" i="1"/>
  <c r="BT265" i="1"/>
  <c r="CL265" i="1" s="1"/>
  <c r="BS265" i="1"/>
  <c r="DI129" i="1"/>
  <c r="BR129" i="1" s="1" a="1"/>
  <c r="BR129" i="1" s="1"/>
  <c r="CS129" i="1"/>
  <c r="CS221" i="1"/>
  <c r="DI221" i="1"/>
  <c r="BR221" i="1" s="1" a="1"/>
  <c r="BR221" i="1" s="1"/>
  <c r="BT295" i="1"/>
  <c r="CL295" i="1" s="1"/>
  <c r="BS295" i="1"/>
  <c r="BT267" i="1"/>
  <c r="CL267" i="1" s="1"/>
  <c r="BS267" i="1"/>
  <c r="BS82" i="1"/>
  <c r="BT82" i="1"/>
  <c r="CL82" i="1" s="1"/>
  <c r="CS233" i="1"/>
  <c r="DI233" i="1"/>
  <c r="BR233" i="1" s="1" a="1"/>
  <c r="BR233" i="1" s="1"/>
  <c r="DI164" i="1"/>
  <c r="BR164" i="1" s="1" a="1"/>
  <c r="BR164" i="1" s="1"/>
  <c r="CS164" i="1"/>
  <c r="DD231" i="1"/>
  <c r="CU250" i="1"/>
  <c r="BT171" i="1"/>
  <c r="CL171" i="1" s="1"/>
  <c r="BS171" i="1"/>
  <c r="BT109" i="1"/>
  <c r="CL109" i="1" s="1"/>
  <c r="BS109" i="1"/>
  <c r="DD266" i="1"/>
  <c r="DI315" i="1"/>
  <c r="BR315" i="1" s="1" a="1"/>
  <c r="BR315" i="1" s="1"/>
  <c r="CS315" i="1"/>
  <c r="DI307" i="1"/>
  <c r="BR307" i="1" s="1" a="1"/>
  <c r="BR307" i="1" s="1"/>
  <c r="CS307" i="1"/>
  <c r="CS228" i="1"/>
  <c r="DI228" i="1"/>
  <c r="BR228" i="1" s="1" a="1"/>
  <c r="BR228" i="1" s="1"/>
  <c r="BT231" i="1"/>
  <c r="CL231" i="1" s="1"/>
  <c r="BS231" i="1"/>
  <c r="EG65" i="1"/>
  <c r="CU65" i="1"/>
  <c r="DW65" i="1"/>
  <c r="ED65" i="1"/>
  <c r="BS96" i="1"/>
  <c r="BT96" i="1"/>
  <c r="CL96" i="1" s="1"/>
  <c r="CS317" i="1"/>
  <c r="DI317" i="1"/>
  <c r="BR317" i="1" s="1" a="1"/>
  <c r="BR317" i="1" s="1"/>
  <c r="DW325" i="1"/>
  <c r="CU325" i="1"/>
  <c r="EG325" i="1"/>
  <c r="ED325" i="1"/>
  <c r="BT230" i="1"/>
  <c r="CL230" i="1" s="1"/>
  <c r="BS230" i="1"/>
  <c r="CS246" i="1"/>
  <c r="DI246" i="1"/>
  <c r="BR246" i="1" s="1" a="1"/>
  <c r="BR246" i="1" s="1"/>
  <c r="DD191" i="1"/>
  <c r="DW86" i="1"/>
  <c r="EG86" i="1"/>
  <c r="ED86" i="1"/>
  <c r="CU86" i="1"/>
  <c r="DW295" i="1"/>
  <c r="ED295"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W283" i="1"/>
  <c r="CU283" i="1"/>
  <c r="ED283" i="1"/>
  <c r="EG283" i="1"/>
  <c r="DW304" i="1"/>
  <c r="CU304" i="1"/>
  <c r="EG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CS117" i="1"/>
  <c r="DI117" i="1"/>
  <c r="BR117" i="1" s="1" a="1"/>
  <c r="BR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CS185" i="1"/>
  <c r="DI52" i="1"/>
  <c r="BR52" i="1" s="1" a="1"/>
  <c r="BR52" i="1" s="1"/>
  <c r="CS52" i="1"/>
  <c r="CS244" i="1"/>
  <c r="DI244" i="1"/>
  <c r="BR244" i="1" s="1" a="1"/>
  <c r="BR244" i="1" s="1"/>
  <c r="CS302" i="1"/>
  <c r="DI302" i="1"/>
  <c r="BR302" i="1" s="1" a="1"/>
  <c r="BR302" i="1" s="1"/>
  <c r="DI75" i="1"/>
  <c r="BR75" i="1" s="1" a="1"/>
  <c r="BR75" i="1" s="1"/>
  <c r="CS75" i="1"/>
  <c r="BT283" i="1"/>
  <c r="CL283" i="1" s="1"/>
  <c r="BS283" i="1"/>
  <c r="ED322" i="1"/>
  <c r="CU322" i="1"/>
  <c r="DW322" i="1"/>
  <c r="CS272" i="1"/>
  <c r="DI272" i="1"/>
  <c r="BR272" i="1" s="1" a="1"/>
  <c r="BR272" i="1" s="1"/>
  <c r="BS304" i="1"/>
  <c r="BT304" i="1"/>
  <c r="CL304" i="1" s="1"/>
  <c r="BS214" i="1"/>
  <c r="BT214" i="1"/>
  <c r="CL214" i="1" s="1"/>
  <c r="DW59" i="1"/>
  <c r="EG59" i="1"/>
  <c r="ED59" i="1"/>
  <c r="CU59" i="1"/>
  <c r="BS72" i="1"/>
  <c r="BT72" i="1"/>
  <c r="CL72" i="1" s="1"/>
  <c r="DI122" i="1"/>
  <c r="BR122" i="1" s="1" a="1"/>
  <c r="BR122" i="1" s="1"/>
  <c r="CS122" i="1"/>
  <c r="BS153" i="1"/>
  <c r="BT153" i="1"/>
  <c r="CL153" i="1" s="1"/>
  <c r="CS16" i="1"/>
  <c r="DI16" i="1"/>
  <c r="BR16" i="1" s="1" a="1"/>
  <c r="BR16" i="1" s="1"/>
  <c r="CS175" i="1"/>
  <c r="DI175" i="1"/>
  <c r="BR175" i="1" s="1" a="1"/>
  <c r="BR175" i="1" s="1"/>
  <c r="DW299" i="1"/>
  <c r="ED299" i="1"/>
  <c r="CU299" i="1"/>
  <c r="EG299" i="1"/>
  <c r="CS30" i="1"/>
  <c r="DW30" i="1" s="1"/>
  <c r="ED194" i="1"/>
  <c r="EG194" i="1"/>
  <c r="DW194" i="1"/>
  <c r="CU194" i="1"/>
  <c r="BS312" i="1"/>
  <c r="BT312" i="1"/>
  <c r="CL312" i="1" s="1"/>
  <c r="DW71" i="1"/>
  <c r="CU71" i="1"/>
  <c r="EG71" i="1"/>
  <c r="ED71" i="1"/>
  <c r="DI67" i="1"/>
  <c r="BR67" i="1" s="1" a="1"/>
  <c r="BR67" i="1" s="1"/>
  <c r="CS67" i="1"/>
  <c r="BS226" i="1"/>
  <c r="BT226" i="1"/>
  <c r="CL226" i="1" s="1"/>
  <c r="DD221" i="1"/>
  <c r="DD204" i="1"/>
  <c r="CS174" i="1"/>
  <c r="DI174" i="1"/>
  <c r="BR174" i="1" s="1" a="1"/>
  <c r="BR174" i="1" s="1"/>
  <c r="BT260" i="1"/>
  <c r="CL260" i="1" s="1"/>
  <c r="BS260" i="1"/>
  <c r="DI123" i="1"/>
  <c r="BR123" i="1" s="1" a="1"/>
  <c r="BR123" i="1" s="1"/>
  <c r="CS123" i="1"/>
  <c r="DW170" i="1"/>
  <c r="ED170" i="1"/>
  <c r="CU170" i="1"/>
  <c r="EG170" i="1"/>
  <c r="CS104" i="1"/>
  <c r="DI104" i="1"/>
  <c r="BR104" i="1" s="1" a="1"/>
  <c r="BR104" i="1" s="1"/>
  <c r="CU253" i="1"/>
  <c r="EG253" i="1"/>
  <c r="ED253" i="1"/>
  <c r="DW253" i="1"/>
  <c r="CS189" i="1"/>
  <c r="DI189" i="1"/>
  <c r="BR189" i="1" s="1" a="1"/>
  <c r="BR189" i="1" s="1"/>
  <c r="BS322" i="1"/>
  <c r="BT322" i="1"/>
  <c r="CL322" i="1" s="1"/>
  <c r="CU77" i="1"/>
  <c r="DW77" i="1"/>
  <c r="ED77" i="1"/>
  <c r="EG77" i="1"/>
  <c r="BS199" i="1"/>
  <c r="BT199" i="1"/>
  <c r="CL199" i="1" s="1"/>
  <c r="DI172" i="1"/>
  <c r="BR172" i="1" s="1" a="1"/>
  <c r="BR172" i="1" s="1"/>
  <c r="CS172" i="1"/>
  <c r="CS80" i="1"/>
  <c r="DI80" i="1"/>
  <c r="BR80" i="1" s="1" a="1"/>
  <c r="BR80" i="1" s="1"/>
  <c r="BT22" i="1"/>
  <c r="CL22" i="1" s="1"/>
  <c r="BS22" i="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I281" i="1"/>
  <c r="BR281" i="1" s="1" a="1"/>
  <c r="BR281" i="1" s="1"/>
  <c r="CS281" i="1"/>
  <c r="DW143" i="1"/>
  <c r="EG143" i="1"/>
  <c r="ED143" i="1"/>
  <c r="CU143" i="1"/>
  <c r="CS296" i="1"/>
  <c r="DI296" i="1"/>
  <c r="BR296" i="1" s="1" a="1"/>
  <c r="BR296" i="1" s="1"/>
  <c r="BT321" i="1"/>
  <c r="CL321" i="1" s="1"/>
  <c r="BS321" i="1"/>
  <c r="BS141" i="1"/>
  <c r="BT141" i="1"/>
  <c r="DW74" i="1"/>
  <c r="CU74" i="1"/>
  <c r="ED74" i="1"/>
  <c r="EG74" i="1"/>
  <c r="DD92" i="1"/>
  <c r="DD149" i="1"/>
  <c r="BS170" i="1"/>
  <c r="BT170" i="1"/>
  <c r="CL170" i="1" s="1"/>
  <c r="BT166" i="1"/>
  <c r="CL166" i="1" s="1"/>
  <c r="BS166" i="1"/>
  <c r="DW167" i="1"/>
  <c r="CU167" i="1"/>
  <c r="ED167" i="1"/>
  <c r="EG167" i="1"/>
  <c r="DD136" i="1"/>
  <c r="CS108" i="1"/>
  <c r="DI108" i="1"/>
  <c r="BR108" i="1" s="1" a="1"/>
  <c r="BR108" i="1" s="1"/>
  <c r="BS118" i="1"/>
  <c r="BT118" i="1"/>
  <c r="CL118" i="1" s="1"/>
  <c r="DI206" i="1"/>
  <c r="BR206" i="1" s="1" a="1"/>
  <c r="BR206" i="1" s="1"/>
  <c r="CS206" i="1"/>
  <c r="DD240" i="1"/>
  <c r="BS77" i="1"/>
  <c r="BT77" i="1"/>
  <c r="CL77" i="1" s="1"/>
  <c r="EG199" i="1"/>
  <c r="DW199" i="1"/>
  <c r="CU199" i="1"/>
  <c r="ED199" i="1"/>
  <c r="CS124" i="1"/>
  <c r="DI124" i="1"/>
  <c r="BR124" i="1" s="1" a="1"/>
  <c r="BR124" i="1" s="1"/>
  <c r="CS161" i="1"/>
  <c r="DI161" i="1"/>
  <c r="BR161" i="1" s="1" a="1"/>
  <c r="BR161" i="1" s="1"/>
  <c r="DI340" i="1"/>
  <c r="BR340" i="1" s="1" a="1"/>
  <c r="BR340" i="1" s="1"/>
  <c r="CS340" i="1"/>
  <c r="DW22" i="1"/>
  <c r="EG22" i="1"/>
  <c r="ED22" i="1"/>
  <c r="CU22" i="1"/>
  <c r="DD94" i="1"/>
  <c r="CS201" i="1"/>
  <c r="DI201" i="1"/>
  <c r="BR201" i="1" s="1" a="1"/>
  <c r="BR201" i="1" s="1"/>
  <c r="DI306" i="1"/>
  <c r="BR306" i="1" s="1" a="1"/>
  <c r="BR306" i="1" s="1"/>
  <c r="CS306" i="1"/>
  <c r="EG222" i="1"/>
  <c r="EG249" i="1"/>
  <c r="ED249" i="1"/>
  <c r="CU249" i="1"/>
  <c r="DW249" i="1"/>
  <c r="DI98" i="1"/>
  <c r="BR98" i="1" s="1" a="1"/>
  <c r="BR98" i="1" s="1"/>
  <c r="CS98" i="1"/>
  <c r="CS168" i="1"/>
  <c r="DI168" i="1"/>
  <c r="BR168" i="1" s="1" a="1"/>
  <c r="BR168" i="1" s="1"/>
  <c r="DI227" i="1"/>
  <c r="BR227" i="1" s="1" a="1"/>
  <c r="BR227" i="1" s="1"/>
  <c r="CS227" i="1"/>
  <c r="BS143" i="1"/>
  <c r="BT143" i="1"/>
  <c r="CL143" i="1" s="1"/>
  <c r="DI176" i="1"/>
  <c r="BR176" i="1" s="1" a="1"/>
  <c r="BR176" i="1" s="1"/>
  <c r="CS176" i="1"/>
  <c r="CS181" i="1"/>
  <c r="DI181" i="1"/>
  <c r="BR181" i="1" s="1" a="1"/>
  <c r="BR181" i="1" s="1"/>
  <c r="EG321" i="1"/>
  <c r="ED321" i="1"/>
  <c r="CU321" i="1"/>
  <c r="DW321" i="1"/>
  <c r="BS318" i="1"/>
  <c r="BT74" i="1"/>
  <c r="CL74" i="1" s="1"/>
  <c r="BS74" i="1"/>
  <c r="BS292" i="1"/>
  <c r="BT292" i="1"/>
  <c r="CL292" i="1" s="1"/>
  <c r="BS37" i="1"/>
  <c r="BT37" i="1"/>
  <c r="CL37" i="1" s="1"/>
  <c r="BT167" i="1"/>
  <c r="BS167" i="1"/>
  <c r="DI78" i="1"/>
  <c r="BR78" i="1" s="1" a="1"/>
  <c r="BR78" i="1" s="1"/>
  <c r="CS78" i="1"/>
  <c r="DI264" i="1"/>
  <c r="BR264" i="1" s="1" a="1"/>
  <c r="BR264" i="1" s="1"/>
  <c r="CS264" i="1"/>
  <c r="DW140" i="1"/>
  <c r="EG140" i="1"/>
  <c r="ED140" i="1"/>
  <c r="CU140" i="1"/>
  <c r="CU242" i="1"/>
  <c r="EG242" i="1"/>
  <c r="EG215" i="1"/>
  <c r="DI203" i="1"/>
  <c r="BR203" i="1" s="1" a="1"/>
  <c r="BR203" i="1" s="1"/>
  <c r="CS203" i="1"/>
  <c r="DW269" i="1"/>
  <c r="CU269" i="1"/>
  <c r="EG269" i="1"/>
  <c r="ED269" i="1"/>
  <c r="DW328" i="1"/>
  <c r="ED328" i="1"/>
  <c r="EG328" i="1"/>
  <c r="CU328" i="1"/>
  <c r="CS95" i="1"/>
  <c r="DI95" i="1"/>
  <c r="BR95" i="1" s="1" a="1"/>
  <c r="BR95" i="1" s="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ED48" i="1"/>
  <c r="EG48" i="1"/>
  <c r="CU48" i="1"/>
  <c r="DW48" i="1"/>
  <c r="BT160" i="1"/>
  <c r="CL160" i="1" s="1"/>
  <c r="BS160" i="1"/>
  <c r="CS57" i="1"/>
  <c r="DI57" i="1"/>
  <c r="BR57" i="1" s="1" a="1"/>
  <c r="BR57" i="1" s="1"/>
  <c r="CU245" i="1"/>
  <c r="ED245" i="1"/>
  <c r="DI29" i="1"/>
  <c r="BR29" i="1" s="1" a="1"/>
  <c r="BR29" i="1" s="1"/>
  <c r="BT29" i="1" s="1"/>
  <c r="CS29" i="1"/>
  <c r="EG29" i="1" s="1"/>
  <c r="CS31" i="1"/>
  <c r="EG31" i="1" s="1"/>
  <c r="CS23" i="1"/>
  <c r="DW23" i="1" s="1"/>
  <c r="DI53" i="1"/>
  <c r="BR53" i="1" s="1" a="1"/>
  <c r="BR53" i="1" s="1"/>
  <c r="DI18" i="1"/>
  <c r="BR18" i="1" s="1" a="1"/>
  <c r="BR18" i="1" s="1"/>
  <c r="CS50" i="1"/>
  <c r="EG50" i="1" s="1"/>
  <c r="DI47" i="1"/>
  <c r="BR47" i="1" s="1" a="1"/>
  <c r="BR47" i="1" s="1"/>
  <c r="BT47" i="1" s="1"/>
  <c r="DI55" i="1"/>
  <c r="BR55" i="1" s="1" a="1"/>
  <c r="BR55" i="1" s="1"/>
  <c r="BT55" i="1" s="1"/>
  <c r="CL55" i="1" s="1"/>
  <c r="CS20" i="1"/>
  <c r="ED20" i="1" s="1"/>
  <c r="CS32" i="1"/>
  <c r="ED32" i="1" s="1"/>
  <c r="CS49" i="1"/>
  <c r="CU49" i="1" s="1"/>
  <c r="DI40" i="1"/>
  <c r="BR40" i="1" s="1" a="1"/>
  <c r="BR40" i="1" s="1"/>
  <c r="BS40" i="1" s="1"/>
  <c r="EG55" i="1"/>
  <c r="ED55" i="1"/>
  <c r="CU55" i="1"/>
  <c r="DW55" i="1"/>
  <c r="EG15" i="1"/>
  <c r="ED15" i="1"/>
  <c r="DW15" i="1"/>
  <c r="CU15" i="1"/>
  <c r="CS43" i="1"/>
  <c r="DI43" i="1"/>
  <c r="BR43" i="1" s="1" a="1"/>
  <c r="BR43" i="1" s="1"/>
  <c r="BT15" i="1"/>
  <c r="CL15" i="1" s="1"/>
  <c r="BS15" i="1"/>
  <c r="BS32" i="1"/>
  <c r="BT32" i="1"/>
  <c r="CL32" i="1" s="1"/>
  <c r="CU42" i="1"/>
  <c r="EG42" i="1"/>
  <c r="DW42" i="1"/>
  <c r="ED42" i="1"/>
  <c r="BT31" i="1"/>
  <c r="CL31" i="1" s="1"/>
  <c r="BS31" i="1"/>
  <c r="BF15" i="1"/>
  <c r="CW15" i="1" s="1"/>
  <c r="BT26" i="1"/>
  <c r="CL26" i="1" s="1"/>
  <c r="BS26" i="1"/>
  <c r="CS41" i="1"/>
  <c r="DI41" i="1"/>
  <c r="BR41" i="1" s="1" a="1"/>
  <c r="BR41" i="1" s="1"/>
  <c r="DI19" i="1"/>
  <c r="BR19" i="1" s="1" a="1"/>
  <c r="BR19" i="1" s="1"/>
  <c r="CS19" i="1"/>
  <c r="DI38" i="1"/>
  <c r="BR38" i="1" s="1" a="1"/>
  <c r="BR38" i="1" s="1"/>
  <c r="CS38" i="1"/>
  <c r="BT34" i="1"/>
  <c r="CL34" i="1" s="1"/>
  <c r="BS34" i="1"/>
  <c r="CS24" i="1"/>
  <c r="DI24" i="1"/>
  <c r="BR24" i="1" s="1" a="1"/>
  <c r="BR24" i="1" s="1"/>
  <c r="BT14" i="1"/>
  <c r="CL14" i="1" s="1"/>
  <c r="BS14" i="1"/>
  <c r="CU34" i="1"/>
  <c r="DW34" i="1"/>
  <c r="EG34" i="1"/>
  <c r="ED34" i="1"/>
  <c r="BS46" i="1"/>
  <c r="BT46" i="1"/>
  <c r="CL46" i="1" s="1"/>
  <c r="CS51" i="1"/>
  <c r="DI51" i="1"/>
  <c r="BR51" i="1" s="1" a="1"/>
  <c r="BR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I27" i="1"/>
  <c r="BR27" i="1" s="1" a="1"/>
  <c r="BR27" i="1" s="1"/>
  <c r="CS27" i="1"/>
  <c r="EG14" i="1"/>
  <c r="DI56" i="1"/>
  <c r="BR56" i="1" s="1" a="1"/>
  <c r="BR56" i="1" s="1"/>
  <c r="CS56" i="1"/>
  <c r="DI58" i="1"/>
  <c r="BR58" i="1" s="1" a="1"/>
  <c r="BR58" i="1" s="1"/>
  <c r="CS58" i="1"/>
  <c r="ED25" i="1"/>
  <c r="EG25" i="1"/>
  <c r="DW25" i="1"/>
  <c r="CU25" i="1"/>
  <c r="CS35" i="1"/>
  <c r="DI35" i="1"/>
  <c r="BR35" i="1" s="1" a="1"/>
  <c r="BR35" i="1" s="1"/>
  <c r="DI54" i="1"/>
  <c r="BR54" i="1" s="1" a="1"/>
  <c r="BR54" i="1" s="1"/>
  <c r="CS54" i="1"/>
  <c r="BT25" i="1"/>
  <c r="CL25" i="1" s="1"/>
  <c r="BS25" i="1"/>
  <c r="DI21" i="1"/>
  <c r="BR21" i="1" s="1" a="1"/>
  <c r="BR21" i="1" s="1"/>
  <c r="CS21" i="1"/>
  <c r="DI60" i="1"/>
  <c r="BR60" i="1" s="1" a="1"/>
  <c r="BR60" i="1" s="1"/>
  <c r="CS60" i="1"/>
  <c r="BT20" i="1"/>
  <c r="CL20" i="1" s="1"/>
  <c r="BS20" i="1"/>
  <c r="EG47" i="1"/>
  <c r="ED47" i="1"/>
  <c r="CU47" i="1"/>
  <c r="DW47" i="1"/>
  <c r="BS50" i="1"/>
  <c r="BT50" i="1"/>
  <c r="CL50" i="1" s="1"/>
  <c r="CU17" i="1"/>
  <c r="DW17" i="1"/>
  <c r="ED17" i="1"/>
  <c r="EG17" i="1"/>
  <c r="DZ20" i="1"/>
  <c r="EN20" i="1" s="1"/>
  <c r="CS13" i="1"/>
  <c r="CU13" i="1" s="1"/>
  <c r="DI13" i="1"/>
  <c r="BR13" i="1" s="1" a="1"/>
  <c r="BR13" i="1" s="1"/>
  <c r="BT13" i="1" s="1"/>
  <c r="CL13" i="1" s="1"/>
  <c r="N23" i="7"/>
  <c r="CU324" i="1" l="1"/>
  <c r="CU130"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M44" i="7"/>
  <c r="N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CK173" i="1" s="1"/>
  <c r="DK173" i="1" s="1"/>
  <c r="DL173" i="1" s="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CK225"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CK34"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N25" i="7"/>
  <c r="N26" i="7" s="1"/>
  <c r="N27" i="7" s="1"/>
  <c r="N28" i="7" s="1"/>
  <c r="N29" i="7" s="1"/>
  <c r="N30" i="7" s="1"/>
  <c r="N31" i="7" s="1"/>
  <c r="N32" i="7" s="1"/>
  <c r="N33" i="7" s="1"/>
  <c r="N34" i="7" s="1"/>
  <c r="N35" i="7" s="1"/>
  <c r="N36" i="7" s="1"/>
  <c r="N37" i="7" s="1"/>
  <c r="N40" i="7" l="1"/>
  <c r="N41" i="7" s="1"/>
  <c r="M45" i="7"/>
  <c r="N38" i="7"/>
  <c r="N39" i="7" s="1"/>
  <c r="DZ22" i="1"/>
  <c r="EN22" i="1" s="1"/>
  <c r="EN21" i="1"/>
  <c r="CK39" i="1"/>
  <c r="DK39" i="1" s="1"/>
  <c r="DL39" i="1" s="1"/>
  <c r="DK34" i="1"/>
  <c r="DL34" i="1" s="1"/>
  <c r="CK179" i="1"/>
  <c r="DK179" i="1" s="1"/>
  <c r="CK101" i="1"/>
  <c r="DK101" i="1" s="1"/>
  <c r="CK261" i="1"/>
  <c r="CK280" i="1"/>
  <c r="DK280" i="1" s="1"/>
  <c r="DZ23" i="1"/>
  <c r="DK18" i="1"/>
  <c r="DL18" i="1" s="1"/>
  <c r="CK295" i="1"/>
  <c r="CK158" i="1"/>
  <c r="DK158" i="1" s="1"/>
  <c r="CK340" i="1"/>
  <c r="CK291" i="1"/>
  <c r="CK247" i="1"/>
  <c r="CK19" i="1"/>
  <c r="DK19" i="1" s="1"/>
  <c r="DL19" i="1" s="1"/>
  <c r="CK30" i="1"/>
  <c r="DK30" i="1" s="1"/>
  <c r="DL30" i="1" s="1"/>
  <c r="CK260" i="1"/>
  <c r="CK127" i="1"/>
  <c r="DK127" i="1" s="1"/>
  <c r="DL127" i="1" s="1"/>
  <c r="CK38" i="1"/>
  <c r="DK38" i="1" s="1"/>
  <c r="DL38" i="1" s="1"/>
  <c r="DK14" i="1"/>
  <c r="DL14" i="1" s="1"/>
  <c r="CK155" i="1"/>
  <c r="CK110" i="1"/>
  <c r="DK110" i="1" s="1"/>
  <c r="CK59" i="1"/>
  <c r="DK59" i="1" s="1"/>
  <c r="CK207" i="1"/>
  <c r="DK207" i="1" s="1"/>
  <c r="CK67" i="1"/>
  <c r="DK67" i="1" s="1"/>
  <c r="CK218" i="1"/>
  <c r="CK160" i="1"/>
  <c r="CK203" i="1"/>
  <c r="CK47" i="1"/>
  <c r="CK129" i="1"/>
  <c r="CK26" i="1"/>
  <c r="CK43" i="1" s="1"/>
  <c r="CK75" i="1"/>
  <c r="DK75" i="1" s="1"/>
  <c r="CK15" i="1"/>
  <c r="DK225" i="1"/>
  <c r="CK41" i="1"/>
  <c r="DK41" i="1" s="1"/>
  <c r="DL41" i="1" s="1"/>
  <c r="CK21" i="1"/>
  <c r="DB15" i="1"/>
  <c r="DD15" i="1" s="1"/>
  <c r="DA17" i="1"/>
  <c r="DT17" i="1"/>
  <c r="BK17" i="1"/>
  <c r="BF19" i="1"/>
  <c r="CW19" i="1" s="1"/>
  <c r="BF18" i="1"/>
  <c r="CW18" i="1" s="1"/>
  <c r="CK35" i="1"/>
  <c r="DK35" i="1" s="1"/>
  <c r="DL35" i="1" s="1"/>
  <c r="CB15" i="1"/>
  <c r="CD15" i="1" s="1"/>
  <c r="CI15" i="1" s="1"/>
  <c r="CK17" i="1"/>
  <c r="CK331" i="1" s="1"/>
  <c r="DK331" i="1" s="1"/>
  <c r="DK13" i="1"/>
  <c r="CU7" i="1"/>
  <c r="CD13" i="1"/>
  <c r="CF13" i="1"/>
  <c r="N42" i="7" l="1"/>
  <c r="N43" i="7"/>
  <c r="M46" i="7"/>
  <c r="N44" i="7"/>
  <c r="N45" i="7" s="1"/>
  <c r="DZ24" i="1"/>
  <c r="EN24" i="1" s="1"/>
  <c r="EN23" i="1"/>
  <c r="CK31" i="1"/>
  <c r="DK31" i="1" s="1"/>
  <c r="DL31" i="1" s="1"/>
  <c r="CK321" i="1"/>
  <c r="DK321" i="1" s="1"/>
  <c r="DL101" i="1"/>
  <c r="DK261" i="1"/>
  <c r="CK262" i="1"/>
  <c r="DK262" i="1" s="1"/>
  <c r="CK28" i="1"/>
  <c r="DK28" i="1" s="1"/>
  <c r="DL28" i="1" s="1"/>
  <c r="CK256" i="1"/>
  <c r="DK256" i="1" s="1"/>
  <c r="DL179" i="1"/>
  <c r="CK42" i="1"/>
  <c r="DK42" i="1" s="1"/>
  <c r="DL42" i="1" s="1"/>
  <c r="CK152" i="1"/>
  <c r="DK152" i="1" s="1"/>
  <c r="DL152" i="1" s="1"/>
  <c r="DL331" i="1"/>
  <c r="CK297" i="1"/>
  <c r="DK297" i="1" s="1"/>
  <c r="CK153" i="1"/>
  <c r="DK153" i="1" s="1"/>
  <c r="CK338" i="1"/>
  <c r="CK106" i="1"/>
  <c r="DK106" i="1" s="1"/>
  <c r="CK170" i="1"/>
  <c r="DK170" i="1" s="1"/>
  <c r="DL170" i="1" s="1"/>
  <c r="CK63" i="1"/>
  <c r="DK63" i="1" s="1"/>
  <c r="CK301" i="1"/>
  <c r="DK301" i="1" s="1"/>
  <c r="DL280" i="1"/>
  <c r="CK134" i="1"/>
  <c r="DK134" i="1" s="1"/>
  <c r="DL134" i="1" s="1"/>
  <c r="CK58" i="1"/>
  <c r="DK58" i="1" s="1"/>
  <c r="DL58" i="1" s="1"/>
  <c r="CK234" i="1"/>
  <c r="DK234" i="1" s="1"/>
  <c r="CK172" i="1"/>
  <c r="DK172" i="1" s="1"/>
  <c r="CK80" i="1"/>
  <c r="DK80" i="1" s="1"/>
  <c r="CK217" i="1"/>
  <c r="DK217" i="1" s="1"/>
  <c r="DL217"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DL158" i="1"/>
  <c r="CK236" i="1"/>
  <c r="DK236" i="1" s="1"/>
  <c r="DK295" i="1"/>
  <c r="DK247" i="1"/>
  <c r="CK248" i="1"/>
  <c r="DK291" i="1"/>
  <c r="CK292" i="1"/>
  <c r="DK26" i="1"/>
  <c r="DL26" i="1" s="1"/>
  <c r="CK294" i="1"/>
  <c r="DK294" i="1" s="1"/>
  <c r="CK324" i="1"/>
  <c r="DK324" i="1" s="1"/>
  <c r="CK287" i="1"/>
  <c r="CK254" i="1"/>
  <c r="CK265" i="1"/>
  <c r="DK265" i="1" s="1"/>
  <c r="CK342" i="1"/>
  <c r="DK342" i="1" s="1"/>
  <c r="CK185" i="1"/>
  <c r="DK185" i="1" s="1"/>
  <c r="CK125" i="1"/>
  <c r="CK238" i="1"/>
  <c r="DK238" i="1" s="1"/>
  <c r="CK90" i="1"/>
  <c r="DK90" i="1" s="1"/>
  <c r="CK316" i="1"/>
  <c r="CK228" i="1"/>
  <c r="DK228" i="1" s="1"/>
  <c r="CK70" i="1"/>
  <c r="CK206" i="1"/>
  <c r="DK206" i="1" s="1"/>
  <c r="DL206" i="1" s="1"/>
  <c r="CK124" i="1"/>
  <c r="DK124" i="1" s="1"/>
  <c r="CK103" i="1"/>
  <c r="DK103" i="1" s="1"/>
  <c r="DL103" i="1" s="1"/>
  <c r="DK17" i="1"/>
  <c r="DL17" i="1" s="1"/>
  <c r="CK123" i="1"/>
  <c r="DK123" i="1" s="1"/>
  <c r="CK165" i="1"/>
  <c r="DK203" i="1"/>
  <c r="CK204" i="1"/>
  <c r="DK204" i="1" s="1"/>
  <c r="DK160" i="1"/>
  <c r="CK193" i="1"/>
  <c r="CK79" i="1"/>
  <c r="DK79" i="1" s="1"/>
  <c r="CK61" i="1"/>
  <c r="CK111" i="1"/>
  <c r="DK111" i="1" s="1"/>
  <c r="CK68" i="1"/>
  <c r="CK137" i="1"/>
  <c r="DK137" i="1" s="1"/>
  <c r="CK76" i="1"/>
  <c r="CK220" i="1"/>
  <c r="DK220" i="1" s="1"/>
  <c r="CK115" i="1"/>
  <c r="CK116" i="1" s="1"/>
  <c r="DK116" i="1" s="1"/>
  <c r="CK112" i="1"/>
  <c r="CK257" i="1" s="1"/>
  <c r="CK109" i="1"/>
  <c r="DK109" i="1" s="1"/>
  <c r="CK163" i="1"/>
  <c r="DK163" i="1" s="1"/>
  <c r="CK135" i="1"/>
  <c r="CK83" i="1"/>
  <c r="DK83" i="1" s="1"/>
  <c r="CK198" i="1"/>
  <c r="DK198" i="1" s="1"/>
  <c r="CK53" i="1"/>
  <c r="DK53" i="1" s="1"/>
  <c r="DL53" i="1" s="1"/>
  <c r="CK175" i="1"/>
  <c r="DK175" i="1" s="1"/>
  <c r="DL75" i="1"/>
  <c r="CK224" i="1"/>
  <c r="DK224" i="1" s="1"/>
  <c r="DL110" i="1"/>
  <c r="CK16" i="1"/>
  <c r="CK99" i="1" s="1"/>
  <c r="DK99" i="1" s="1"/>
  <c r="DK15" i="1"/>
  <c r="DL15" i="1" s="1"/>
  <c r="CK128" i="1"/>
  <c r="DK128" i="1" s="1"/>
  <c r="DK218" i="1"/>
  <c r="DK155" i="1"/>
  <c r="CK156" i="1"/>
  <c r="CK229" i="1"/>
  <c r="CK235" i="1"/>
  <c r="DK235" i="1" s="1"/>
  <c r="DK47" i="1"/>
  <c r="DL47" i="1" s="1"/>
  <c r="CK48" i="1"/>
  <c r="DK48" i="1" s="1"/>
  <c r="DL67" i="1"/>
  <c r="CK24" i="1"/>
  <c r="DK24" i="1" s="1"/>
  <c r="DL24" i="1" s="1"/>
  <c r="CK145" i="1"/>
  <c r="DK129" i="1"/>
  <c r="CK60" i="1"/>
  <c r="DK60" i="1" s="1"/>
  <c r="DL60" i="1" s="1"/>
  <c r="CK154" i="1"/>
  <c r="DK154" i="1" s="1"/>
  <c r="DL59" i="1"/>
  <c r="DL207" i="1"/>
  <c r="DL225" i="1"/>
  <c r="DN225" i="1"/>
  <c r="DO225" i="1" s="1"/>
  <c r="CK178" i="1"/>
  <c r="DK43" i="1"/>
  <c r="DL43" i="1" s="1"/>
  <c r="CK44" i="1"/>
  <c r="DK44" i="1" s="1"/>
  <c r="DA19" i="1"/>
  <c r="DT19" i="1"/>
  <c r="BK19" i="1"/>
  <c r="DB17" i="1"/>
  <c r="DD17" i="1" s="1"/>
  <c r="DK21" i="1"/>
  <c r="DL21" i="1" s="1"/>
  <c r="CK23" i="1"/>
  <c r="BF20" i="1"/>
  <c r="CW20" i="1" s="1"/>
  <c r="CK54" i="1"/>
  <c r="DK54" i="1" s="1"/>
  <c r="DL54" i="1" s="1"/>
  <c r="BF21" i="1"/>
  <c r="CW21" i="1" s="1"/>
  <c r="DA18" i="1"/>
  <c r="DT18" i="1"/>
  <c r="BK18" i="1"/>
  <c r="CB29" i="1"/>
  <c r="CB105" i="1" s="1"/>
  <c r="CF105" i="1" s="1"/>
  <c r="DZ25" i="1"/>
  <c r="EN25" i="1" s="1"/>
  <c r="BT7" i="1"/>
  <c r="M47" i="7" l="1"/>
  <c r="N46" i="7"/>
  <c r="CK141" i="1"/>
  <c r="DK141" i="1" s="1"/>
  <c r="DL141" i="1" s="1"/>
  <c r="CB147" i="1"/>
  <c r="CF147" i="1" s="1"/>
  <c r="CB52" i="1"/>
  <c r="DK338" i="1"/>
  <c r="CK339" i="1"/>
  <c r="DK339" i="1" s="1"/>
  <c r="DL262" i="1"/>
  <c r="DL261" i="1"/>
  <c r="DL106" i="1"/>
  <c r="DK251" i="1"/>
  <c r="CK252" i="1"/>
  <c r="DK252" i="1" s="1"/>
  <c r="CK142" i="1"/>
  <c r="DK142" i="1" s="1"/>
  <c r="DL142" i="1" s="1"/>
  <c r="CK190" i="1"/>
  <c r="DK190" i="1" s="1"/>
  <c r="DL190" i="1" s="1"/>
  <c r="CK50" i="1"/>
  <c r="DK50" i="1" s="1"/>
  <c r="DL50" i="1" s="1"/>
  <c r="CK64" i="1"/>
  <c r="DK64" i="1" s="1"/>
  <c r="CK78" i="1"/>
  <c r="DK78" i="1" s="1"/>
  <c r="DL78" i="1" s="1"/>
  <c r="CK237" i="1"/>
  <c r="DK237" i="1" s="1"/>
  <c r="DL237" i="1" s="1"/>
  <c r="CK107" i="1"/>
  <c r="CK227" i="1"/>
  <c r="DK227" i="1" s="1"/>
  <c r="DL227" i="1" s="1"/>
  <c r="CK84" i="1"/>
  <c r="CK221" i="1"/>
  <c r="DK221" i="1" s="1"/>
  <c r="DL221" i="1" s="1"/>
  <c r="CK130" i="1"/>
  <c r="DK130" i="1" s="1"/>
  <c r="CK205" i="1"/>
  <c r="DK205" i="1" s="1"/>
  <c r="DL205" i="1" s="1"/>
  <c r="DK257" i="1"/>
  <c r="CK258" i="1"/>
  <c r="DK258" i="1" s="1"/>
  <c r="CK199" i="1"/>
  <c r="DK199" i="1" s="1"/>
  <c r="DL199" i="1" s="1"/>
  <c r="DL185" i="1"/>
  <c r="DL52" i="1"/>
  <c r="DK229" i="1"/>
  <c r="DL229" i="1" s="1"/>
  <c r="CK230" i="1"/>
  <c r="DL342" i="1"/>
  <c r="DK250" i="1"/>
  <c r="CK253" i="1"/>
  <c r="DK253" i="1" s="1"/>
  <c r="DK125" i="1"/>
  <c r="CK126" i="1"/>
  <c r="DK126" i="1" s="1"/>
  <c r="DL87" i="1"/>
  <c r="DK23" i="1"/>
  <c r="DL23" i="1" s="1"/>
  <c r="CK239" i="1"/>
  <c r="DK239" i="1" s="1"/>
  <c r="CK245" i="1"/>
  <c r="CK25" i="1"/>
  <c r="DK25" i="1" s="1"/>
  <c r="DL25" i="1" s="1"/>
  <c r="DL265" i="1"/>
  <c r="CK335" i="1"/>
  <c r="CK133" i="1"/>
  <c r="DK133" i="1" s="1"/>
  <c r="DL133" i="1" s="1"/>
  <c r="CK164" i="1"/>
  <c r="DK164" i="1" s="1"/>
  <c r="DL164" i="1" s="1"/>
  <c r="DK254" i="1"/>
  <c r="CK255" i="1"/>
  <c r="DK255" i="1" s="1"/>
  <c r="DK248" i="1"/>
  <c r="CK249" i="1"/>
  <c r="DK249" i="1" s="1"/>
  <c r="DL256" i="1"/>
  <c r="DK16" i="1"/>
  <c r="DL16" i="1" s="1"/>
  <c r="CK310" i="1"/>
  <c r="DK310" i="1" s="1"/>
  <c r="CK266" i="1"/>
  <c r="CK272" i="1"/>
  <c r="CK268" i="1"/>
  <c r="CK275" i="1"/>
  <c r="CK169" i="1"/>
  <c r="DK169" i="1" s="1"/>
  <c r="CK72" i="1"/>
  <c r="DK72" i="1" s="1"/>
  <c r="CK168" i="1"/>
  <c r="DK168" i="1" s="1"/>
  <c r="CK289" i="1"/>
  <c r="CK213" i="1"/>
  <c r="DK213" i="1" s="1"/>
  <c r="CK284" i="1"/>
  <c r="CK279" i="1"/>
  <c r="CK278" i="1"/>
  <c r="DK278" i="1" s="1"/>
  <c r="CK94" i="1"/>
  <c r="DK94" i="1" s="1"/>
  <c r="CK332" i="1"/>
  <c r="CK88" i="1"/>
  <c r="DK88" i="1" s="1"/>
  <c r="CK304" i="1"/>
  <c r="DK304" i="1" s="1"/>
  <c r="CK259" i="1"/>
  <c r="DK259" i="1" s="1"/>
  <c r="CK311" i="1"/>
  <c r="CK100" i="1"/>
  <c r="CK40" i="1"/>
  <c r="DK40" i="1" s="1"/>
  <c r="DL40" i="1" s="1"/>
  <c r="CK49" i="1"/>
  <c r="DK49" i="1" s="1"/>
  <c r="DL49" i="1" s="1"/>
  <c r="CK177" i="1"/>
  <c r="DK177" i="1" s="1"/>
  <c r="DL177" i="1" s="1"/>
  <c r="CK143" i="1"/>
  <c r="DK143" i="1" s="1"/>
  <c r="DL143" i="1" s="1"/>
  <c r="CK119" i="1"/>
  <c r="DK119" i="1" s="1"/>
  <c r="CK200" i="1"/>
  <c r="DK200" i="1" s="1"/>
  <c r="DL200" i="1" s="1"/>
  <c r="CK95" i="1"/>
  <c r="DK95" i="1" s="1"/>
  <c r="DL95" i="1" s="1"/>
  <c r="CK89" i="1"/>
  <c r="DK89" i="1" s="1"/>
  <c r="CK51" i="1"/>
  <c r="DK51" i="1" s="1"/>
  <c r="DL51" i="1" s="1"/>
  <c r="CK20" i="1"/>
  <c r="CK306" i="1" s="1"/>
  <c r="CK32" i="1"/>
  <c r="DK32" i="1" s="1"/>
  <c r="DL32" i="1" s="1"/>
  <c r="CK147" i="1"/>
  <c r="DK147" i="1" s="1"/>
  <c r="DL147" i="1" s="1"/>
  <c r="CK33" i="1"/>
  <c r="DK33" i="1" s="1"/>
  <c r="DL33" i="1" s="1"/>
  <c r="CK27" i="1"/>
  <c r="CK74" i="1"/>
  <c r="DK74" i="1" s="1"/>
  <c r="CK104" i="1"/>
  <c r="DK104" i="1" s="1"/>
  <c r="DL104" i="1" s="1"/>
  <c r="CK29" i="1"/>
  <c r="DK29" i="1" s="1"/>
  <c r="DL29" i="1" s="1"/>
  <c r="CK36" i="1"/>
  <c r="DK36" i="1" s="1"/>
  <c r="DL36" i="1" s="1"/>
  <c r="CK144" i="1"/>
  <c r="DK144" i="1" s="1"/>
  <c r="DL144"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45" i="1"/>
  <c r="DK45" i="1" s="1"/>
  <c r="DL45" i="1" s="1"/>
  <c r="CK161" i="1"/>
  <c r="DK161" i="1" s="1"/>
  <c r="CK96" i="1"/>
  <c r="DL294" i="1"/>
  <c r="DL295" i="1"/>
  <c r="DK263" i="1"/>
  <c r="CK264" i="1"/>
  <c r="DK264" i="1" s="1"/>
  <c r="DK70" i="1"/>
  <c r="CK71" i="1"/>
  <c r="DK71"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38" i="1"/>
  <c r="CK149" i="1"/>
  <c r="DK149" i="1" s="1"/>
  <c r="DL90" i="1"/>
  <c r="DK325" i="1"/>
  <c r="CK326" i="1"/>
  <c r="DK298" i="1"/>
  <c r="CK299" i="1"/>
  <c r="CK222" i="1"/>
  <c r="DK222" i="1" s="1"/>
  <c r="DL222" i="1" s="1"/>
  <c r="DL238" i="1"/>
  <c r="DL337" i="1"/>
  <c r="DL297" i="1"/>
  <c r="DK112" i="1"/>
  <c r="CK113" i="1"/>
  <c r="DK193" i="1"/>
  <c r="CK194" i="1"/>
  <c r="CK195" i="1" s="1"/>
  <c r="DK178" i="1"/>
  <c r="CK180" i="1"/>
  <c r="DL154" i="1"/>
  <c r="DL63" i="1"/>
  <c r="CK92" i="1"/>
  <c r="DK115" i="1"/>
  <c r="CK117" i="1"/>
  <c r="CK233" i="1"/>
  <c r="DK233" i="1" s="1"/>
  <c r="CK65" i="1"/>
  <c r="DL153" i="1"/>
  <c r="DL220" i="1"/>
  <c r="DN220" i="1"/>
  <c r="DO220" i="1" s="1"/>
  <c r="CK131" i="1"/>
  <c r="DK131" i="1" s="1"/>
  <c r="DL48" i="1"/>
  <c r="DK107" i="1"/>
  <c r="CK108" i="1"/>
  <c r="DK108" i="1" s="1"/>
  <c r="DL160" i="1"/>
  <c r="DQ225" i="1"/>
  <c r="DR225" i="1" s="1" a="1"/>
  <c r="DR225" i="1" s="1"/>
  <c r="EB225" i="1" s="1"/>
  <c r="EE225" i="1"/>
  <c r="DK76" i="1"/>
  <c r="CK77" i="1"/>
  <c r="DK77" i="1" s="1"/>
  <c r="DK96" i="1"/>
  <c r="CK97" i="1"/>
  <c r="DL198" i="1"/>
  <c r="DL129" i="1"/>
  <c r="DL236" i="1"/>
  <c r="DL137" i="1"/>
  <c r="CK241" i="1"/>
  <c r="DK68" i="1"/>
  <c r="CK69" i="1"/>
  <c r="DK69" i="1" s="1"/>
  <c r="DL111" i="1"/>
  <c r="DL123" i="1"/>
  <c r="DL235" i="1"/>
  <c r="DK156" i="1"/>
  <c r="CK159" i="1"/>
  <c r="DK159" i="1" s="1"/>
  <c r="DL224" i="1"/>
  <c r="DL83" i="1"/>
  <c r="DK138" i="1"/>
  <c r="CK139" i="1"/>
  <c r="DK84" i="1"/>
  <c r="CK85" i="1"/>
  <c r="DK145" i="1"/>
  <c r="CK146" i="1"/>
  <c r="DK146" i="1" s="1"/>
  <c r="DL234" i="1"/>
  <c r="DL155" i="1"/>
  <c r="DL223" i="1"/>
  <c r="DK135" i="1"/>
  <c r="CK136" i="1"/>
  <c r="DK136" i="1" s="1"/>
  <c r="DK61" i="1"/>
  <c r="CK62" i="1"/>
  <c r="DK62" i="1" s="1"/>
  <c r="CK150" i="1"/>
  <c r="DL228" i="1"/>
  <c r="DL218" i="1"/>
  <c r="DL109" i="1"/>
  <c r="DL204" i="1"/>
  <c r="CK211" i="1"/>
  <c r="DK211" i="1" s="1"/>
  <c r="DL128" i="1"/>
  <c r="DL175" i="1"/>
  <c r="DL99" i="1"/>
  <c r="DL79" i="1"/>
  <c r="DL203" i="1"/>
  <c r="DL163" i="1"/>
  <c r="CK82" i="1"/>
  <c r="DK82" i="1" s="1"/>
  <c r="DL80" i="1"/>
  <c r="DL44" i="1"/>
  <c r="DL124" i="1"/>
  <c r="DL172" i="1"/>
  <c r="DK165" i="1"/>
  <c r="CK166" i="1"/>
  <c r="DB19" i="1"/>
  <c r="DD19" i="1" s="1"/>
  <c r="DB18" i="1"/>
  <c r="DD18" i="1" s="1"/>
  <c r="DA21" i="1"/>
  <c r="DB21" i="1" s="1"/>
  <c r="DT21" i="1"/>
  <c r="BK21" i="1"/>
  <c r="DB20" i="1"/>
  <c r="DT20" i="1"/>
  <c r="DA20" i="1"/>
  <c r="BK20" i="1"/>
  <c r="BF23" i="1"/>
  <c r="CW23" i="1" s="1"/>
  <c r="BF24" i="1"/>
  <c r="CW24" i="1" s="1"/>
  <c r="CF29" i="1"/>
  <c r="CD29" i="1"/>
  <c r="DZ26" i="1"/>
  <c r="EN26" i="1" s="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N47" i="7" l="1"/>
  <c r="M48" i="7"/>
  <c r="CK214" i="1"/>
  <c r="CK162" i="1"/>
  <c r="DK162" i="1" s="1"/>
  <c r="DL162" i="1" s="1"/>
  <c r="CK191" i="1"/>
  <c r="DK191" i="1" s="1"/>
  <c r="DL191" i="1" s="1"/>
  <c r="CK232" i="1"/>
  <c r="DK232" i="1" s="1"/>
  <c r="DL232" i="1" s="1"/>
  <c r="CK219" i="1"/>
  <c r="DK219" i="1" s="1"/>
  <c r="DL219" i="1" s="1"/>
  <c r="CK317" i="1"/>
  <c r="CB167" i="1"/>
  <c r="CD167" i="1" s="1"/>
  <c r="CI167" i="1" s="1"/>
  <c r="CF52" i="1"/>
  <c r="CL52" i="1" s="1"/>
  <c r="DL252" i="1"/>
  <c r="DL251" i="1"/>
  <c r="DK20" i="1"/>
  <c r="DL20" i="1" s="1"/>
  <c r="CK182" i="1"/>
  <c r="CK56" i="1"/>
  <c r="DK56" i="1" s="1"/>
  <c r="DL56" i="1" s="1"/>
  <c r="CK226" i="1"/>
  <c r="DK226" i="1" s="1"/>
  <c r="DL226" i="1" s="1"/>
  <c r="CK37" i="1"/>
  <c r="DK37" i="1" s="1"/>
  <c r="DL37" i="1" s="1"/>
  <c r="CK81" i="1"/>
  <c r="DK81" i="1" s="1"/>
  <c r="DL81" i="1" s="1"/>
  <c r="CK105" i="1"/>
  <c r="DK105" i="1" s="1"/>
  <c r="DL105" i="1" s="1"/>
  <c r="CK171" i="1"/>
  <c r="DK171" i="1" s="1"/>
  <c r="DL171" i="1" s="1"/>
  <c r="CK209" i="1"/>
  <c r="CK302" i="1"/>
  <c r="DK302" i="1" s="1"/>
  <c r="DL302" i="1" s="1"/>
  <c r="CK22" i="1"/>
  <c r="DK22" i="1" s="1"/>
  <c r="DL2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135" i="1"/>
  <c r="DL69" i="1"/>
  <c r="DL161" i="1"/>
  <c r="DL68" i="1"/>
  <c r="DL108" i="1"/>
  <c r="DQ220" i="1"/>
  <c r="DR220" i="1" s="1" a="1"/>
  <c r="DR220" i="1" s="1"/>
  <c r="EB220" i="1" s="1"/>
  <c r="EE220" i="1"/>
  <c r="DL233" i="1"/>
  <c r="DK150" i="1"/>
  <c r="CK151" i="1"/>
  <c r="DK151" i="1" s="1"/>
  <c r="DL159" i="1"/>
  <c r="DK241" i="1"/>
  <c r="CK242" i="1"/>
  <c r="CK243" i="1" s="1"/>
  <c r="DK243" i="1" s="1"/>
  <c r="DL107" i="1"/>
  <c r="DL149" i="1"/>
  <c r="DL156" i="1"/>
  <c r="DL240" i="1"/>
  <c r="DK97" i="1"/>
  <c r="CK98" i="1"/>
  <c r="DK98" i="1" s="1"/>
  <c r="DL146" i="1"/>
  <c r="DL96" i="1"/>
  <c r="DL145" i="1"/>
  <c r="DL77" i="1"/>
  <c r="DK180" i="1"/>
  <c r="CK181" i="1"/>
  <c r="DL76" i="1"/>
  <c r="DL178" i="1"/>
  <c r="DK166" i="1"/>
  <c r="CK167" i="1"/>
  <c r="DK167" i="1" s="1"/>
  <c r="DK214" i="1"/>
  <c r="CK215" i="1"/>
  <c r="DK65" i="1"/>
  <c r="CK66" i="1"/>
  <c r="DK66" i="1" s="1"/>
  <c r="DL82" i="1"/>
  <c r="DL64" i="1"/>
  <c r="DL165" i="1"/>
  <c r="DL84" i="1"/>
  <c r="DL131" i="1"/>
  <c r="DK194" i="1"/>
  <c r="CK197" i="1"/>
  <c r="DK197" i="1" s="1"/>
  <c r="DL211" i="1"/>
  <c r="DL62" i="1"/>
  <c r="DK139" i="1"/>
  <c r="CK140" i="1"/>
  <c r="DK140" i="1" s="1"/>
  <c r="DL130" i="1"/>
  <c r="DL115" i="1"/>
  <c r="DL193" i="1"/>
  <c r="DL61" i="1"/>
  <c r="DL138" i="1"/>
  <c r="DK92" i="1"/>
  <c r="CK93" i="1"/>
  <c r="DK93" i="1" s="1"/>
  <c r="DL136" i="1"/>
  <c r="DL91" i="1"/>
  <c r="DL112" i="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N48" i="7" l="1"/>
  <c r="M49" i="7"/>
  <c r="DZ28" i="1"/>
  <c r="EN28" i="1" s="1"/>
  <c r="EN27"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DA26" i="1"/>
  <c r="DT26" i="1"/>
  <c r="BK26" i="1"/>
  <c r="DF25" i="1"/>
  <c r="BK25" i="1"/>
  <c r="DT25" i="1"/>
  <c r="BF27" i="1"/>
  <c r="CW27" i="1" s="1"/>
  <c r="DB24" i="1"/>
  <c r="DD24" i="1" s="1"/>
  <c r="CL56" i="1"/>
  <c r="DZ29" i="1"/>
  <c r="EN29" i="1" s="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M50" i="7" l="1"/>
  <c r="N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DZ30" i="1"/>
  <c r="EN30" i="1" s="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N50" i="7" l="1"/>
  <c r="M51" i="7"/>
  <c r="DL328" i="1"/>
  <c r="DL271" i="1"/>
  <c r="DL283" i="1"/>
  <c r="DL270" i="1"/>
  <c r="DL282" i="1"/>
  <c r="DL320" i="1"/>
  <c r="DK314" i="1"/>
  <c r="CK315" i="1"/>
  <c r="DK315" i="1" s="1"/>
  <c r="DL319" i="1"/>
  <c r="DL313" i="1"/>
  <c r="S199" i="1"/>
  <c r="S198" i="1"/>
  <c r="S207" i="1"/>
  <c r="S208" i="1"/>
  <c r="S192" i="1"/>
  <c r="S184" i="1"/>
  <c r="S205" i="1"/>
  <c r="S187" i="1"/>
  <c r="S196" i="1"/>
  <c r="S186" i="1"/>
  <c r="S201" i="1"/>
  <c r="S188" i="1"/>
  <c r="S185" i="1"/>
  <c r="S203" i="1"/>
  <c r="S200" i="1"/>
  <c r="S193" i="1"/>
  <c r="S202" i="1"/>
  <c r="S197" i="1"/>
  <c r="S204" i="1"/>
  <c r="S189" i="1"/>
  <c r="S206" i="1"/>
  <c r="S191" i="1"/>
  <c r="S190" i="1"/>
  <c r="S195" i="1"/>
  <c r="S194" i="1"/>
  <c r="DL329" i="1"/>
  <c r="DK186" i="1"/>
  <c r="CK187" i="1"/>
  <c r="S137" i="1"/>
  <c r="S143" i="1"/>
  <c r="S132" i="1"/>
  <c r="S139" i="1"/>
  <c r="S134" i="1"/>
  <c r="DL184" i="1"/>
  <c r="DF29" i="1"/>
  <c r="DA29" i="1"/>
  <c r="BK29" i="1"/>
  <c r="DT29" i="1"/>
  <c r="BF30" i="1"/>
  <c r="CW30" i="1" s="1"/>
  <c r="DB29" i="1"/>
  <c r="DB27" i="1"/>
  <c r="DD27" i="1" s="1"/>
  <c r="S15" i="1"/>
  <c r="S14" i="1"/>
  <c r="S16" i="1"/>
  <c r="R23" i="15"/>
  <c r="S36" i="1"/>
  <c r="S33" i="1"/>
  <c r="S29" i="1"/>
  <c r="S30" i="1"/>
  <c r="S31" i="1"/>
  <c r="S34" i="1"/>
  <c r="S37" i="1"/>
  <c r="S35" i="1"/>
  <c r="S32" i="1"/>
  <c r="S26" i="1"/>
  <c r="S25" i="1"/>
  <c r="S27" i="1"/>
  <c r="S28" i="1"/>
  <c r="S19" i="1"/>
  <c r="S21" i="1"/>
  <c r="S17" i="1"/>
  <c r="S24" i="1"/>
  <c r="S18" i="1"/>
  <c r="S20" i="1"/>
  <c r="S22" i="1"/>
  <c r="S23" i="1"/>
  <c r="DZ31" i="1"/>
  <c r="EN31" i="1" s="1"/>
  <c r="R28" i="15"/>
  <c r="R27" i="15"/>
  <c r="S27" i="15" s="1"/>
  <c r="R13" i="15"/>
  <c r="R17" i="15"/>
  <c r="R21" i="15"/>
  <c r="R24" i="15"/>
  <c r="R14" i="15"/>
  <c r="R18" i="15"/>
  <c r="S18" i="15" s="1"/>
  <c r="R22" i="15"/>
  <c r="R16" i="15"/>
  <c r="R29" i="15"/>
  <c r="R12" i="15"/>
  <c r="L20" i="5" s="1"/>
  <c r="R30" i="15"/>
  <c r="R25" i="15"/>
  <c r="R20" i="15"/>
  <c r="L30" i="5" s="1"/>
  <c r="R26" i="15"/>
  <c r="R15" i="15"/>
  <c r="S148" i="1" s="1"/>
  <c r="S11" i="15"/>
  <c r="S10" i="15"/>
  <c r="S13" i="1"/>
  <c r="S26" i="15"/>
  <c r="L23" i="5"/>
  <c r="L17" i="5"/>
  <c r="L22" i="5"/>
  <c r="L26" i="5"/>
  <c r="S8" i="15"/>
  <c r="S9" i="15"/>
  <c r="S19" i="15"/>
  <c r="P9" i="15"/>
  <c r="M52" i="7" l="1"/>
  <c r="N51" i="7"/>
  <c r="P30" i="5"/>
  <c r="M30" i="5"/>
  <c r="U30" i="5" s="1"/>
  <c r="S141" i="1"/>
  <c r="S144" i="1"/>
  <c r="S130" i="1"/>
  <c r="S135" i="1"/>
  <c r="S14" i="15"/>
  <c r="S109" i="1"/>
  <c r="S111" i="1"/>
  <c r="S114" i="1"/>
  <c r="S113" i="1"/>
  <c r="S119" i="1"/>
  <c r="S115" i="1"/>
  <c r="S116" i="1"/>
  <c r="S117" i="1"/>
  <c r="S123" i="1"/>
  <c r="S122" i="1"/>
  <c r="S120" i="1"/>
  <c r="S124" i="1"/>
  <c r="S125" i="1"/>
  <c r="S121" i="1"/>
  <c r="S110" i="1"/>
  <c r="S126" i="1"/>
  <c r="S118" i="1"/>
  <c r="S112" i="1"/>
  <c r="S127" i="1"/>
  <c r="S92" i="1"/>
  <c r="S78" i="1"/>
  <c r="S79" i="1"/>
  <c r="S80" i="1"/>
  <c r="S91" i="1"/>
  <c r="S81" i="1"/>
  <c r="S105" i="1"/>
  <c r="S94" i="1"/>
  <c r="S75" i="1"/>
  <c r="S83" i="1"/>
  <c r="S82" i="1"/>
  <c r="S85" i="1"/>
  <c r="S93" i="1"/>
  <c r="S96" i="1"/>
  <c r="S108" i="1"/>
  <c r="S87" i="1"/>
  <c r="S76" i="1"/>
  <c r="S84" i="1"/>
  <c r="S101" i="1"/>
  <c r="S95" i="1"/>
  <c r="S71" i="1"/>
  <c r="S107" i="1"/>
  <c r="S99" i="1"/>
  <c r="S89" i="1"/>
  <c r="S86" i="1"/>
  <c r="S88" i="1"/>
  <c r="S100" i="1"/>
  <c r="S72" i="1"/>
  <c r="S74" i="1"/>
  <c r="S98" i="1"/>
  <c r="S102" i="1"/>
  <c r="S103" i="1"/>
  <c r="S104" i="1"/>
  <c r="S106" i="1"/>
  <c r="S97" i="1"/>
  <c r="S73" i="1"/>
  <c r="S90" i="1"/>
  <c r="S77" i="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S155" i="1"/>
  <c r="S152" i="1"/>
  <c r="S153" i="1"/>
  <c r="S154" i="1"/>
  <c r="S156" i="1"/>
  <c r="S151" i="1"/>
  <c r="S332" i="1"/>
  <c r="S337" i="1"/>
  <c r="S339" i="1"/>
  <c r="S334" i="1"/>
  <c r="S335" i="1"/>
  <c r="S336" i="1"/>
  <c r="S333" i="1"/>
  <c r="S338" i="1"/>
  <c r="S128" i="1"/>
  <c r="S305" i="1"/>
  <c r="S311" i="1"/>
  <c r="S302" i="1"/>
  <c r="S306" i="1"/>
  <c r="S310" i="1"/>
  <c r="S290" i="1"/>
  <c r="S298" i="1"/>
  <c r="S294" i="1"/>
  <c r="S293" i="1"/>
  <c r="S297" i="1"/>
  <c r="S291" i="1"/>
  <c r="S307" i="1"/>
  <c r="S296" i="1"/>
  <c r="S292" i="1"/>
  <c r="S300" i="1"/>
  <c r="S308" i="1"/>
  <c r="S299" i="1"/>
  <c r="S304" i="1"/>
  <c r="S295" i="1"/>
  <c r="S301" i="1"/>
  <c r="S309" i="1"/>
  <c r="S303" i="1"/>
  <c r="S145" i="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S147" i="1"/>
  <c r="S21" i="15"/>
  <c r="S223" i="1"/>
  <c r="S225" i="1"/>
  <c r="S222" i="1"/>
  <c r="S221" i="1"/>
  <c r="S224" i="1"/>
  <c r="S17" i="15"/>
  <c r="S176" i="1"/>
  <c r="S178" i="1"/>
  <c r="S175" i="1"/>
  <c r="S177" i="1"/>
  <c r="S179" i="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S64" i="1"/>
  <c r="S63" i="1"/>
  <c r="S68" i="1"/>
  <c r="S67" i="1"/>
  <c r="S69" i="1"/>
  <c r="S66" i="1"/>
  <c r="S70" i="1"/>
  <c r="S65" i="1"/>
  <c r="S142" i="1"/>
  <c r="S16" i="15"/>
  <c r="S157" i="1"/>
  <c r="S165" i="1"/>
  <c r="S174" i="1"/>
  <c r="S166" i="1"/>
  <c r="S161" i="1"/>
  <c r="S171" i="1"/>
  <c r="S169" i="1"/>
  <c r="S162" i="1"/>
  <c r="S170" i="1"/>
  <c r="S159" i="1"/>
  <c r="S172" i="1"/>
  <c r="S158" i="1"/>
  <c r="S164" i="1"/>
  <c r="S163" i="1"/>
  <c r="S160" i="1"/>
  <c r="S168" i="1"/>
  <c r="S167" i="1"/>
  <c r="S173" i="1"/>
  <c r="S23" i="15"/>
  <c r="S250" i="1"/>
  <c r="S252" i="1"/>
  <c r="S251" i="1"/>
  <c r="S246" i="1"/>
  <c r="S247" i="1"/>
  <c r="S249" i="1"/>
  <c r="S248" i="1"/>
  <c r="S245" i="1"/>
  <c r="S244" i="1"/>
  <c r="S140" i="1"/>
  <c r="S149" i="1"/>
  <c r="L28" i="5"/>
  <c r="M28" i="5" s="1"/>
  <c r="S229" i="1"/>
  <c r="S232" i="1"/>
  <c r="S231" i="1"/>
  <c r="S242" i="1"/>
  <c r="S228" i="1"/>
  <c r="S239" i="1"/>
  <c r="S226" i="1"/>
  <c r="S234" i="1"/>
  <c r="S236" i="1"/>
  <c r="S238" i="1"/>
  <c r="S235" i="1"/>
  <c r="S233" i="1"/>
  <c r="S241" i="1"/>
  <c r="S227" i="1"/>
  <c r="S240" i="1"/>
  <c r="S237" i="1"/>
  <c r="S230" i="1"/>
  <c r="S243" i="1"/>
  <c r="S138" i="1"/>
  <c r="S129" i="1"/>
  <c r="L11" i="5"/>
  <c r="M11" i="5" s="1"/>
  <c r="S182" i="1"/>
  <c r="S180" i="1"/>
  <c r="S181" i="1"/>
  <c r="S183" i="1"/>
  <c r="S136" i="1"/>
  <c r="S146" i="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W131" i="1"/>
  <c r="S22" i="15"/>
  <c r="W147" i="1"/>
  <c r="S29" i="15"/>
  <c r="W133" i="1"/>
  <c r="W36" i="1"/>
  <c r="W142" i="1"/>
  <c r="W137" i="1"/>
  <c r="W140" i="1"/>
  <c r="W149" i="1"/>
  <c r="W138" i="1"/>
  <c r="W28" i="1"/>
  <c r="W136" i="1"/>
  <c r="W146" i="1"/>
  <c r="W134" i="1"/>
  <c r="W141" i="1"/>
  <c r="W139" i="1"/>
  <c r="W144" i="1"/>
  <c r="W130" i="1"/>
  <c r="W135" i="1"/>
  <c r="W132" i="1"/>
  <c r="W127" i="1"/>
  <c r="W16" i="1"/>
  <c r="W143" i="1"/>
  <c r="DK187" i="1"/>
  <c r="CK188" i="1"/>
  <c r="DK188" i="1" s="1"/>
  <c r="W37" i="1"/>
  <c r="W148" i="1"/>
  <c r="DL186" i="1"/>
  <c r="L29" i="5"/>
  <c r="M29" i="5" s="1"/>
  <c r="DA30" i="1"/>
  <c r="DT30" i="1"/>
  <c r="BK30" i="1"/>
  <c r="BF31" i="1"/>
  <c r="CW31" i="1" s="1"/>
  <c r="S12" i="15"/>
  <c r="L12" i="5"/>
  <c r="M12" i="5" s="1"/>
  <c r="S48" i="1"/>
  <c r="S46" i="1"/>
  <c r="S47" i="1"/>
  <c r="W27" i="1"/>
  <c r="W25" i="1"/>
  <c r="W26" i="1"/>
  <c r="W32" i="1"/>
  <c r="W35" i="1"/>
  <c r="W34" i="1"/>
  <c r="S44" i="1"/>
  <c r="S39" i="1"/>
  <c r="S43" i="1"/>
  <c r="S45" i="1"/>
  <c r="S41" i="1"/>
  <c r="S40" i="1"/>
  <c r="S38" i="1"/>
  <c r="S42" i="1"/>
  <c r="W23" i="1"/>
  <c r="X23" i="1" s="1"/>
  <c r="W31" i="1"/>
  <c r="W30" i="1"/>
  <c r="W20" i="1"/>
  <c r="X20" i="1" s="1"/>
  <c r="EA20" i="1" s="1"/>
  <c r="W29" i="1"/>
  <c r="W18" i="1"/>
  <c r="X18" i="1" s="1"/>
  <c r="W33" i="1"/>
  <c r="W24" i="1"/>
  <c r="X24" i="1" s="1"/>
  <c r="S50" i="1"/>
  <c r="S52" i="1"/>
  <c r="S51" i="1"/>
  <c r="S49" i="1"/>
  <c r="W17" i="1"/>
  <c r="X17" i="1" s="1"/>
  <c r="W21" i="1"/>
  <c r="X21" i="1" s="1"/>
  <c r="W19" i="1"/>
  <c r="X19" i="1" s="1"/>
  <c r="W14" i="1"/>
  <c r="CY14" i="1"/>
  <c r="S13" i="15"/>
  <c r="W15" i="1"/>
  <c r="S62" i="1"/>
  <c r="S60" i="1"/>
  <c r="S61" i="1"/>
  <c r="S56" i="1"/>
  <c r="S54" i="1"/>
  <c r="S57" i="1"/>
  <c r="S55" i="1"/>
  <c r="S53" i="1"/>
  <c r="DZ32" i="1"/>
  <c r="EN32" i="1" s="1"/>
  <c r="S58" i="1"/>
  <c r="S59" i="1"/>
  <c r="W13" i="1"/>
  <c r="DN13" i="1" s="1"/>
  <c r="M20" i="5"/>
  <c r="M17" i="5"/>
  <c r="M23" i="5"/>
  <c r="M26" i="5"/>
  <c r="M22" i="5"/>
  <c r="P10" i="15"/>
  <c r="O37" i="7" l="1"/>
  <c r="O52" i="7"/>
  <c r="M53" i="7"/>
  <c r="N52" i="7"/>
  <c r="O51" i="7"/>
  <c r="O49" i="7"/>
  <c r="O48" i="7"/>
  <c r="O47" i="7"/>
  <c r="O46" i="7"/>
  <c r="O45" i="7"/>
  <c r="O44" i="7"/>
  <c r="O43" i="7"/>
  <c r="O42" i="7"/>
  <c r="O41" i="7"/>
  <c r="O40" i="7"/>
  <c r="O39" i="7"/>
  <c r="O50" i="7"/>
  <c r="O38" i="7"/>
  <c r="W128" i="1"/>
  <c r="W145" i="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X144" i="1" s="1"/>
  <c r="DN144" i="1"/>
  <c r="DO144" i="1" s="1"/>
  <c r="DV147" i="1"/>
  <c r="DN147" i="1"/>
  <c r="DO147" i="1" s="1"/>
  <c r="DV62" i="1"/>
  <c r="DX62" i="1" s="1"/>
  <c r="DV128" i="1"/>
  <c r="DX128" i="1" s="1"/>
  <c r="DN128" i="1"/>
  <c r="DO128" i="1" s="1"/>
  <c r="DV145" i="1"/>
  <c r="DN145" i="1"/>
  <c r="DO145"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EN33" i="1" s="1"/>
  <c r="Y17" i="1"/>
  <c r="EJ17" i="1" s="1"/>
  <c r="EA17" i="1"/>
  <c r="Y23" i="1"/>
  <c r="EJ23" i="1" s="1"/>
  <c r="EA23" i="1"/>
  <c r="X13" i="1"/>
  <c r="EA13" i="1" s="1"/>
  <c r="DV13" i="1"/>
  <c r="DX13" i="1" s="1"/>
  <c r="EF13" i="1" s="1"/>
  <c r="P11" i="15"/>
  <c r="X36" i="1" s="1"/>
  <c r="O53" i="7" l="1"/>
  <c r="M54" i="7"/>
  <c r="N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DR132" i="1" s="1" a="1"/>
  <c r="DR132" i="1" s="1"/>
  <c r="EB132" i="1" s="1"/>
  <c r="EE132" i="1"/>
  <c r="Y28" i="1"/>
  <c r="EJ28" i="1" s="1"/>
  <c r="DQ141" i="1"/>
  <c r="EE141" i="1"/>
  <c r="DQ148" i="1"/>
  <c r="EE148" i="1"/>
  <c r="DV48" i="1"/>
  <c r="DX48" i="1" s="1"/>
  <c r="DN48" i="1"/>
  <c r="DO48" i="1" s="1"/>
  <c r="DQ28" i="1"/>
  <c r="DR28" i="1" s="1" a="1"/>
  <c r="DR28" i="1" s="1"/>
  <c r="EB28" i="1" s="1"/>
  <c r="EE28" i="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DQ140" i="1"/>
  <c r="EE140" i="1"/>
  <c r="DQ149" i="1"/>
  <c r="DR149" i="1" s="1" a="1"/>
  <c r="DR149" i="1" s="1"/>
  <c r="EB149" i="1" s="1"/>
  <c r="EE149" i="1"/>
  <c r="DQ16" i="1"/>
  <c r="DR16" i="1" s="1" a="1"/>
  <c r="DR16" i="1" s="1"/>
  <c r="EB16" i="1" s="1"/>
  <c r="EE16" i="1"/>
  <c r="DQ134" i="1"/>
  <c r="DR134" i="1" s="1" a="1"/>
  <c r="DR134" i="1" s="1"/>
  <c r="EB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DQ29" i="1"/>
  <c r="DR29" i="1" s="1" a="1"/>
  <c r="DR29" i="1" s="1"/>
  <c r="EB29" i="1" s="1"/>
  <c r="DV41" i="1"/>
  <c r="DN41" i="1"/>
  <c r="DO41" i="1" s="1"/>
  <c r="DQ32" i="1"/>
  <c r="DR32" i="1" s="1" a="1"/>
  <c r="DR32" i="1" s="1"/>
  <c r="EB32" i="1" s="1"/>
  <c r="EE32" i="1"/>
  <c r="DQ33" i="1"/>
  <c r="EE33" i="1"/>
  <c r="DD25" i="1"/>
  <c r="DQ19" i="1"/>
  <c r="DR19" i="1" s="1" a="1"/>
  <c r="DR19" i="1" s="1"/>
  <c r="EB19" i="1" s="1"/>
  <c r="EE19" i="1"/>
  <c r="DV42" i="1"/>
  <c r="DN42" i="1"/>
  <c r="DO42" i="1" s="1"/>
  <c r="DV49" i="1"/>
  <c r="DN49" i="1"/>
  <c r="DO49" i="1" s="1"/>
  <c r="DQ27" i="1"/>
  <c r="DR27" i="1" s="1" a="1"/>
  <c r="DR27" i="1" s="1"/>
  <c r="EB27" i="1" s="1"/>
  <c r="EE27" i="1"/>
  <c r="DQ26" i="1"/>
  <c r="DR26" i="1" s="1" a="1"/>
  <c r="DR26" i="1" s="1"/>
  <c r="EB26" i="1" s="1"/>
  <c r="EE26" i="1"/>
  <c r="DQ35" i="1"/>
  <c r="EE35" i="1"/>
  <c r="DV46" i="1"/>
  <c r="DN46" i="1"/>
  <c r="DO46" i="1" s="1"/>
  <c r="DV40" i="1"/>
  <c r="DN40" i="1"/>
  <c r="DO40" i="1" s="1"/>
  <c r="DQ30" i="1"/>
  <c r="DR30" i="1" s="1" a="1"/>
  <c r="DR30" i="1" s="1"/>
  <c r="EB30" i="1" s="1"/>
  <c r="EE30" i="1"/>
  <c r="DV43" i="1"/>
  <c r="DN43" i="1"/>
  <c r="DO43" i="1" s="1"/>
  <c r="EE25" i="1"/>
  <c r="DQ25" i="1"/>
  <c r="DR25" i="1" s="1" a="1"/>
  <c r="DR25" i="1" s="1"/>
  <c r="EB25" i="1" s="1"/>
  <c r="EE18" i="1"/>
  <c r="DQ18" i="1"/>
  <c r="DR18" i="1" s="1" a="1"/>
  <c r="DR18" i="1" s="1"/>
  <c r="EB18" i="1" s="1"/>
  <c r="DV50" i="1"/>
  <c r="DN50" i="1"/>
  <c r="DO50" i="1" s="1"/>
  <c r="DQ17" i="1"/>
  <c r="DR17" i="1" s="1" a="1"/>
  <c r="DR17" i="1" s="1"/>
  <c r="EB17" i="1" s="1"/>
  <c r="EE17" i="1"/>
  <c r="DV38" i="1"/>
  <c r="DN38" i="1"/>
  <c r="DO38" i="1" s="1"/>
  <c r="DV47" i="1"/>
  <c r="DN47" i="1"/>
  <c r="DO47" i="1" s="1"/>
  <c r="EE23" i="1"/>
  <c r="DQ23" i="1"/>
  <c r="DR23" i="1" s="1" a="1"/>
  <c r="DR23" i="1" s="1"/>
  <c r="EB23" i="1" s="1"/>
  <c r="DQ21" i="1"/>
  <c r="DR21" i="1" s="1" a="1"/>
  <c r="DR21" i="1" s="1"/>
  <c r="EB21" i="1" s="1"/>
  <c r="EE21" i="1"/>
  <c r="EE24" i="1"/>
  <c r="DQ24" i="1"/>
  <c r="DR24" i="1" s="1" a="1"/>
  <c r="DR24" i="1" s="1"/>
  <c r="EB24" i="1" s="1"/>
  <c r="DQ31" i="1"/>
  <c r="DR31" i="1" s="1" a="1"/>
  <c r="DR31" i="1" s="1"/>
  <c r="EB31" i="1" s="1"/>
  <c r="EE31" i="1"/>
  <c r="DQ34" i="1"/>
  <c r="EE34" i="1"/>
  <c r="DQ14" i="1"/>
  <c r="DR14" i="1" s="1" a="1"/>
  <c r="DR14" i="1" s="1"/>
  <c r="EB14" i="1" s="1"/>
  <c r="EE14" i="1"/>
  <c r="DV39" i="1"/>
  <c r="DN39" i="1"/>
  <c r="DO39" i="1" s="1"/>
  <c r="DQ15" i="1"/>
  <c r="DR15" i="1" s="1" a="1"/>
  <c r="DR15" i="1" s="1"/>
  <c r="EB15" i="1" s="1"/>
  <c r="EE15" i="1"/>
  <c r="DV51" i="1"/>
  <c r="DN51" i="1"/>
  <c r="DO51" i="1" s="1"/>
  <c r="DQ20" i="1"/>
  <c r="DR20" i="1" s="1" a="1"/>
  <c r="DR20" i="1" s="1"/>
  <c r="EB20" i="1" s="1"/>
  <c r="EE20" i="1"/>
  <c r="DV53" i="1"/>
  <c r="DN53" i="1"/>
  <c r="DO53" i="1" s="1"/>
  <c r="DZ34" i="1"/>
  <c r="EN34" i="1" s="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O54" i="7" l="1"/>
  <c r="M55" i="7"/>
  <c r="N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DQ56" i="1"/>
  <c r="EE56" i="1"/>
  <c r="Y31" i="1"/>
  <c r="EJ31" i="1" s="1"/>
  <c r="EA31" i="1"/>
  <c r="Y30" i="1"/>
  <c r="EJ30" i="1" s="1"/>
  <c r="EA30" i="1"/>
  <c r="Y35" i="1"/>
  <c r="EJ35" i="1" s="1"/>
  <c r="EA35" i="1"/>
  <c r="Y32" i="1"/>
  <c r="EJ32" i="1" s="1"/>
  <c r="EA32" i="1"/>
  <c r="DQ53" i="1"/>
  <c r="EE53" i="1"/>
  <c r="DQ55" i="1"/>
  <c r="EE55" i="1"/>
  <c r="DQ58" i="1"/>
  <c r="EE58" i="1"/>
  <c r="EL27" i="1"/>
  <c r="X41" i="1"/>
  <c r="X42" i="1"/>
  <c r="X38" i="1"/>
  <c r="X39" i="1"/>
  <c r="X43" i="1"/>
  <c r="X40" i="1"/>
  <c r="P13" i="15"/>
  <c r="O55" i="7" l="1"/>
  <c r="N55" i="7"/>
  <c r="DZ36" i="1"/>
  <c r="EN36" i="1" s="1"/>
  <c r="EN35" i="1"/>
  <c r="DR34" i="1" a="1"/>
  <c r="DR34" i="1" s="1"/>
  <c r="EB34" i="1" s="1"/>
  <c r="CW34" i="1"/>
  <c r="EP23" i="1"/>
  <c r="EB178" i="1"/>
  <c r="DX178" i="1"/>
  <c r="EB160" i="1"/>
  <c r="DX160" i="1"/>
  <c r="EB174" i="1"/>
  <c r="DX174" i="1"/>
  <c r="EB175" i="1"/>
  <c r="DX175" i="1"/>
  <c r="EP18" i="1"/>
  <c r="EP14" i="1"/>
  <c r="EP25" i="1"/>
  <c r="X72" i="1"/>
  <c r="X71" i="1"/>
  <c r="EA45" i="1"/>
  <c r="Y45" i="1"/>
  <c r="EJ45" i="1" s="1"/>
  <c r="DZ37" i="1"/>
  <c r="EN37" i="1" s="1"/>
  <c r="EA48" i="1"/>
  <c r="Y48" i="1"/>
  <c r="EJ48" i="1" s="1"/>
  <c r="X63" i="1"/>
  <c r="X67" i="1"/>
  <c r="X73" i="1"/>
  <c r="X64" i="1"/>
  <c r="X69" i="1"/>
  <c r="X68" i="1"/>
  <c r="X65" i="1"/>
  <c r="X66" i="1"/>
  <c r="X70" i="1"/>
  <c r="X59" i="1"/>
  <c r="X61" i="1"/>
  <c r="X57" i="1"/>
  <c r="X62" i="1"/>
  <c r="EP21" i="1"/>
  <c r="DA34" i="1"/>
  <c r="DT34" i="1"/>
  <c r="DX34" i="1" s="1"/>
  <c r="EF34" i="1" s="1"/>
  <c r="EL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X101" i="1" s="1"/>
  <c r="EF36" i="1" l="1"/>
  <c r="EL36" i="1" s="1"/>
  <c r="EP36" i="1" s="1"/>
  <c r="DR35" i="1" a="1"/>
  <c r="DR35" i="1" s="1"/>
  <c r="EB35" i="1" s="1"/>
  <c r="CW35" i="1"/>
  <c r="X87" i="1"/>
  <c r="Y87" i="1" s="1"/>
  <c r="EJ87" i="1" s="1"/>
  <c r="X102" i="1"/>
  <c r="EA102" i="1" s="1"/>
  <c r="EA101" i="1"/>
  <c r="Y101" i="1"/>
  <c r="EJ101" i="1" s="1"/>
  <c r="X86" i="1"/>
  <c r="Y86" i="1" s="1"/>
  <c r="EJ86" i="1" s="1"/>
  <c r="X122" i="1"/>
  <c r="X125" i="1"/>
  <c r="Y71" i="1"/>
  <c r="EJ71" i="1" s="1"/>
  <c r="EA71" i="1"/>
  <c r="Y72" i="1"/>
  <c r="EJ72" i="1" s="1"/>
  <c r="EA72" i="1"/>
  <c r="EF37" i="1"/>
  <c r="EA59" i="1"/>
  <c r="Y59" i="1"/>
  <c r="EJ59" i="1" s="1"/>
  <c r="Y70" i="1"/>
  <c r="EJ70" i="1" s="1"/>
  <c r="EA70" i="1"/>
  <c r="Y66" i="1"/>
  <c r="EJ66" i="1" s="1"/>
  <c r="EA66" i="1"/>
  <c r="EA62" i="1"/>
  <c r="Y62" i="1"/>
  <c r="EJ62" i="1" s="1"/>
  <c r="EA57" i="1"/>
  <c r="Y57" i="1"/>
  <c r="EJ57" i="1" s="1"/>
  <c r="DZ38" i="1"/>
  <c r="EA61" i="1"/>
  <c r="Y61" i="1"/>
  <c r="EJ61" i="1" s="1"/>
  <c r="Y65" i="1"/>
  <c r="EJ65" i="1" s="1"/>
  <c r="EA65" i="1"/>
  <c r="Y68" i="1"/>
  <c r="EJ68" i="1" s="1"/>
  <c r="EA68" i="1"/>
  <c r="Y69" i="1"/>
  <c r="EJ69" i="1" s="1"/>
  <c r="EA69" i="1"/>
  <c r="Y64" i="1"/>
  <c r="EJ64" i="1" s="1"/>
  <c r="EA64" i="1"/>
  <c r="Y73" i="1"/>
  <c r="EJ73" i="1" s="1"/>
  <c r="EA73" i="1"/>
  <c r="Y67" i="1"/>
  <c r="EJ67" i="1" s="1"/>
  <c r="EA67" i="1"/>
  <c r="Y63" i="1"/>
  <c r="EJ63" i="1" s="1"/>
  <c r="EA63" i="1"/>
  <c r="X77" i="1"/>
  <c r="X84" i="1"/>
  <c r="X79" i="1"/>
  <c r="X74" i="1"/>
  <c r="X75" i="1"/>
  <c r="X85" i="1"/>
  <c r="X82" i="1"/>
  <c r="X76" i="1"/>
  <c r="X78" i="1"/>
  <c r="X81" i="1"/>
  <c r="X80" i="1"/>
  <c r="X83" i="1"/>
  <c r="EP33" i="1"/>
  <c r="DA35" i="1"/>
  <c r="DT35" i="1"/>
  <c r="DX35" i="1" s="1"/>
  <c r="EF35" i="1" s="1"/>
  <c r="EL35" i="1" s="1"/>
  <c r="BK35" i="1"/>
  <c r="BF38" i="1"/>
  <c r="CW38" i="1" s="1"/>
  <c r="DB34" i="1"/>
  <c r="DD34" i="1" s="1"/>
  <c r="EP34" i="1" s="1"/>
  <c r="Y46" i="1"/>
  <c r="EJ46" i="1" s="1"/>
  <c r="EA46" i="1"/>
  <c r="X51" i="1"/>
  <c r="X49" i="1"/>
  <c r="X50" i="1"/>
  <c r="Y47" i="1"/>
  <c r="EJ47" i="1" s="1"/>
  <c r="EA47" i="1"/>
  <c r="EP31" i="1"/>
  <c r="P15" i="15"/>
  <c r="X116" i="1" s="1"/>
  <c r="DZ39" i="1" l="1"/>
  <c r="EN39" i="1" s="1"/>
  <c r="EN38" i="1"/>
  <c r="X118" i="1"/>
  <c r="EA87" i="1"/>
  <c r="X121" i="1"/>
  <c r="EA121" i="1" s="1"/>
  <c r="Y102" i="1"/>
  <c r="EJ102" i="1" s="1"/>
  <c r="EA86" i="1"/>
  <c r="X126" i="1"/>
  <c r="Y126" i="1" s="1"/>
  <c r="EJ126" i="1" s="1"/>
  <c r="Y116" i="1"/>
  <c r="EJ116" i="1" s="1"/>
  <c r="EA116" i="1"/>
  <c r="Y118" i="1"/>
  <c r="EJ118" i="1" s="1"/>
  <c r="EA118" i="1"/>
  <c r="Y121" i="1"/>
  <c r="EJ121" i="1" s="1"/>
  <c r="Y125" i="1"/>
  <c r="EJ125" i="1" s="1"/>
  <c r="EA125" i="1"/>
  <c r="Y122" i="1"/>
  <c r="EJ122" i="1" s="1"/>
  <c r="EA122"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97" i="1"/>
  <c r="X88" i="1"/>
  <c r="X91" i="1"/>
  <c r="X100" i="1"/>
  <c r="X90" i="1"/>
  <c r="X99" i="1"/>
  <c r="X89" i="1"/>
  <c r="X96" i="1"/>
  <c r="X92" i="1"/>
  <c r="X95" i="1"/>
  <c r="X98" i="1"/>
  <c r="X94" i="1"/>
  <c r="X93" i="1"/>
  <c r="Y83" i="1"/>
  <c r="EJ83" i="1" s="1"/>
  <c r="EA83" i="1"/>
  <c r="Y82" i="1"/>
  <c r="EJ82" i="1" s="1"/>
  <c r="EA82" i="1"/>
  <c r="DT38" i="1"/>
  <c r="DX38" i="1" s="1"/>
  <c r="EF38" i="1" s="1"/>
  <c r="BK38" i="1"/>
  <c r="BF39" i="1"/>
  <c r="CW39" i="1" s="1"/>
  <c r="DA38" i="1"/>
  <c r="DB38" i="1" s="1"/>
  <c r="DD38" i="1" s="1"/>
  <c r="DR38" i="1" a="1"/>
  <c r="DR38" i="1" s="1"/>
  <c r="EB38" i="1" s="1"/>
  <c r="DB35" i="1"/>
  <c r="DD35" i="1" s="1"/>
  <c r="EP35" i="1" s="1"/>
  <c r="DZ40" i="1"/>
  <c r="EN40" i="1" s="1"/>
  <c r="Y51" i="1"/>
  <c r="EJ51" i="1" s="1"/>
  <c r="EA51" i="1"/>
  <c r="Y50" i="1"/>
  <c r="EJ50" i="1" s="1"/>
  <c r="EA50" i="1"/>
  <c r="X53" i="1"/>
  <c r="X56" i="1"/>
  <c r="X55" i="1"/>
  <c r="X54" i="1"/>
  <c r="Y49" i="1"/>
  <c r="EJ49" i="1" s="1"/>
  <c r="EA49" i="1"/>
  <c r="P16" i="15"/>
  <c r="EA126" i="1" l="1"/>
  <c r="EL38" i="1"/>
  <c r="EP38" i="1" s="1"/>
  <c r="X158" i="1"/>
  <c r="X169" i="1"/>
  <c r="X157" i="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5" i="1"/>
  <c r="X117" i="1"/>
  <c r="X103" i="1"/>
  <c r="X108" i="1"/>
  <c r="X105" i="1"/>
  <c r="X113" i="1"/>
  <c r="X114"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DZ41" i="1"/>
  <c r="EN41" i="1" s="1"/>
  <c r="EA53" i="1"/>
  <c r="Y53" i="1"/>
  <c r="EJ53" i="1" s="1"/>
  <c r="P17" i="15"/>
  <c r="X152" i="1" s="1"/>
  <c r="AV7" i="1"/>
  <c r="Y152" i="1" l="1"/>
  <c r="EJ152" i="1" s="1"/>
  <c r="EA152" i="1"/>
  <c r="Y157" i="1"/>
  <c r="EJ157" i="1" s="1"/>
  <c r="EA157" i="1"/>
  <c r="Y169" i="1"/>
  <c r="EJ169" i="1" s="1"/>
  <c r="EA169" i="1"/>
  <c r="Y158" i="1"/>
  <c r="EJ158" i="1" s="1"/>
  <c r="EA158" i="1"/>
  <c r="Y58" i="1"/>
  <c r="EJ58" i="1" s="1"/>
  <c r="Y113" i="1"/>
  <c r="EJ113" i="1" s="1"/>
  <c r="EA113" i="1"/>
  <c r="Y110" i="1"/>
  <c r="EJ110" i="1" s="1"/>
  <c r="EA110" i="1"/>
  <c r="Y107" i="1"/>
  <c r="EJ107" i="1" s="1"/>
  <c r="EA107" i="1"/>
  <c r="Y112" i="1"/>
  <c r="EJ112" i="1" s="1"/>
  <c r="EA112" i="1"/>
  <c r="Y108" i="1"/>
  <c r="EJ108" i="1" s="1"/>
  <c r="EA108" i="1"/>
  <c r="Y117" i="1"/>
  <c r="EJ117" i="1" s="1"/>
  <c r="EA117" i="1"/>
  <c r="Y114" i="1"/>
  <c r="EJ114" i="1" s="1"/>
  <c r="EA114" i="1"/>
  <c r="Y105" i="1"/>
  <c r="EJ105" i="1" s="1"/>
  <c r="EA105" i="1"/>
  <c r="Y103" i="1"/>
  <c r="EJ103" i="1" s="1"/>
  <c r="EA103" i="1"/>
  <c r="Y109" i="1"/>
  <c r="EJ109" i="1" s="1"/>
  <c r="EA109" i="1"/>
  <c r="Y106" i="1"/>
  <c r="EJ106" i="1" s="1"/>
  <c r="EA106" i="1"/>
  <c r="Y111" i="1"/>
  <c r="EJ111" i="1" s="1"/>
  <c r="EA111" i="1"/>
  <c r="X60" i="1"/>
  <c r="EA60" i="1" s="1"/>
  <c r="X119" i="1"/>
  <c r="X120" i="1"/>
  <c r="Y115" i="1"/>
  <c r="EJ115" i="1" s="1"/>
  <c r="EA115" i="1"/>
  <c r="Y104" i="1"/>
  <c r="EJ104" i="1" s="1"/>
  <c r="EA104" i="1"/>
  <c r="EB39" i="1"/>
  <c r="DX39" i="1"/>
  <c r="EF39" i="1" s="1"/>
  <c r="DA40" i="1"/>
  <c r="DT40" i="1"/>
  <c r="BK40" i="1"/>
  <c r="BF41" i="1"/>
  <c r="CW41" i="1" s="1"/>
  <c r="DR40" i="1" a="1"/>
  <c r="DR40" i="1" s="1"/>
  <c r="DB39" i="1"/>
  <c r="DD39" i="1" s="1"/>
  <c r="DZ42" i="1"/>
  <c r="EN42" i="1" s="1"/>
  <c r="P18" i="15"/>
  <c r="X168" i="1" s="1"/>
  <c r="Y168" i="1" s="1"/>
  <c r="EJ168" i="1" s="1"/>
  <c r="EA168" i="1" l="1"/>
  <c r="Y60" i="1"/>
  <c r="EJ60" i="1" s="1"/>
  <c r="Y120" i="1"/>
  <c r="EJ120" i="1" s="1"/>
  <c r="EA120" i="1"/>
  <c r="X123" i="1"/>
  <c r="X124" i="1"/>
  <c r="Y119" i="1"/>
  <c r="EJ119" i="1" s="1"/>
  <c r="EA119" i="1"/>
  <c r="DX40" i="1"/>
  <c r="EF40" i="1" s="1"/>
  <c r="EL40" i="1" s="1"/>
  <c r="EB40" i="1"/>
  <c r="DA41" i="1"/>
  <c r="DB41" i="1" s="1"/>
  <c r="DT41" i="1"/>
  <c r="DX41" i="1" s="1"/>
  <c r="EF41" i="1" s="1"/>
  <c r="BK41" i="1"/>
  <c r="BF42" i="1"/>
  <c r="CW42" i="1" s="1"/>
  <c r="DR41" i="1" a="1"/>
  <c r="DR41" i="1" s="1"/>
  <c r="EB41" i="1" s="1"/>
  <c r="DB40" i="1"/>
  <c r="DD40" i="1" s="1"/>
  <c r="DZ43" i="1"/>
  <c r="P19" i="15"/>
  <c r="DZ44" i="1" l="1"/>
  <c r="EN44" i="1" s="1"/>
  <c r="EN43" i="1"/>
  <c r="Y124" i="1"/>
  <c r="EJ124" i="1" s="1"/>
  <c r="EA124" i="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EA123" i="1"/>
  <c r="DZ45" i="1"/>
  <c r="EN45" i="1" s="1"/>
  <c r="EP40" i="1"/>
  <c r="DT42" i="1"/>
  <c r="DX42" i="1" s="1"/>
  <c r="EF42" i="1" s="1"/>
  <c r="DA42" i="1"/>
  <c r="BK42" i="1"/>
  <c r="BF43" i="1"/>
  <c r="CW43" i="1" s="1"/>
  <c r="DR42" i="1" a="1"/>
  <c r="DR42" i="1" s="1"/>
  <c r="EB42" i="1" s="1"/>
  <c r="DD41" i="1"/>
  <c r="P20" i="15"/>
  <c r="X195" i="1" s="1"/>
  <c r="EF44" i="1" l="1"/>
  <c r="EL44" i="1" s="1"/>
  <c r="EP44" i="1" s="1"/>
  <c r="X196" i="1"/>
  <c r="X182" i="1"/>
  <c r="X183" i="1"/>
  <c r="X173" i="1"/>
  <c r="X174" i="1"/>
  <c r="EA195" i="1"/>
  <c r="Y195" i="1"/>
  <c r="EJ195" i="1" s="1"/>
  <c r="EA196" i="1"/>
  <c r="Y196" i="1"/>
  <c r="EJ196" i="1" s="1"/>
  <c r="EA139" i="1"/>
  <c r="Y139" i="1"/>
  <c r="EJ139" i="1" s="1"/>
  <c r="EA136" i="1"/>
  <c r="Y136" i="1"/>
  <c r="EJ136" i="1" s="1"/>
  <c r="EA131" i="1"/>
  <c r="Y131" i="1"/>
  <c r="EJ131" i="1" s="1"/>
  <c r="EA144" i="1"/>
  <c r="Y144" i="1"/>
  <c r="EJ144" i="1" s="1"/>
  <c r="EA132" i="1"/>
  <c r="Y132" i="1"/>
  <c r="EJ132" i="1" s="1"/>
  <c r="EA129" i="1"/>
  <c r="Y129" i="1"/>
  <c r="EJ129" i="1" s="1"/>
  <c r="EA137" i="1"/>
  <c r="Y137" i="1"/>
  <c r="EJ137" i="1" s="1"/>
  <c r="EF45" i="1"/>
  <c r="EL45" i="1" s="1"/>
  <c r="X150" i="1"/>
  <c r="X153" i="1"/>
  <c r="X151" i="1"/>
  <c r="EA127" i="1"/>
  <c r="Y127" i="1"/>
  <c r="EJ127" i="1" s="1"/>
  <c r="EA149" i="1"/>
  <c r="Y149" i="1"/>
  <c r="EJ149" i="1" s="1"/>
  <c r="EA145" i="1"/>
  <c r="Y145" i="1"/>
  <c r="EJ145" i="1" s="1"/>
  <c r="EA146" i="1"/>
  <c r="Y146" i="1"/>
  <c r="EJ146" i="1" s="1"/>
  <c r="EA128" i="1"/>
  <c r="Y128" i="1"/>
  <c r="EJ128" i="1" s="1"/>
  <c r="EA143" i="1"/>
  <c r="Y143" i="1"/>
  <c r="EJ143" i="1" s="1"/>
  <c r="EA140" i="1"/>
  <c r="Y140" i="1"/>
  <c r="EJ140" i="1" s="1"/>
  <c r="EA135" i="1"/>
  <c r="Y135" i="1"/>
  <c r="EJ135" i="1" s="1"/>
  <c r="EA133" i="1"/>
  <c r="Y133" i="1"/>
  <c r="EJ133" i="1" s="1"/>
  <c r="EA130" i="1"/>
  <c r="Y130" i="1"/>
  <c r="EJ130" i="1" s="1"/>
  <c r="EA147" i="1"/>
  <c r="Y147" i="1"/>
  <c r="EJ147" i="1" s="1"/>
  <c r="EA142" i="1"/>
  <c r="Y142" i="1"/>
  <c r="EJ142" i="1" s="1"/>
  <c r="EA138" i="1"/>
  <c r="Y138" i="1"/>
  <c r="EJ138" i="1" s="1"/>
  <c r="DZ46" i="1"/>
  <c r="EA134" i="1"/>
  <c r="Y134" i="1"/>
  <c r="EJ134" i="1" s="1"/>
  <c r="EA141" i="1"/>
  <c r="Y141" i="1"/>
  <c r="EJ141" i="1" s="1"/>
  <c r="EA148" i="1"/>
  <c r="Y148" i="1"/>
  <c r="EJ148" i="1" s="1"/>
  <c r="EL42" i="1"/>
  <c r="DA43" i="1"/>
  <c r="DT43" i="1"/>
  <c r="DX43" i="1" s="1"/>
  <c r="EF43" i="1" s="1"/>
  <c r="BK43" i="1"/>
  <c r="BF46" i="1"/>
  <c r="CW46" i="1" s="1"/>
  <c r="DR43" i="1" a="1"/>
  <c r="DR43" i="1" s="1"/>
  <c r="EB43" i="1" s="1"/>
  <c r="DB42" i="1"/>
  <c r="DD42" i="1" s="1"/>
  <c r="P21" i="15"/>
  <c r="X213" i="1" s="1"/>
  <c r="DZ47" i="1" l="1"/>
  <c r="EN46" i="1"/>
  <c r="X210" i="1"/>
  <c r="Y174" i="1"/>
  <c r="EJ174" i="1" s="1"/>
  <c r="EA174" i="1"/>
  <c r="EA173" i="1"/>
  <c r="Y173" i="1"/>
  <c r="EJ173" i="1" s="1"/>
  <c r="EA183" i="1"/>
  <c r="Y183" i="1"/>
  <c r="EJ183" i="1" s="1"/>
  <c r="EA182" i="1"/>
  <c r="Y182" i="1"/>
  <c r="EJ182" i="1" s="1"/>
  <c r="Y210" i="1"/>
  <c r="EJ210" i="1" s="1"/>
  <c r="EA210" i="1"/>
  <c r="Y213" i="1"/>
  <c r="EJ213" i="1" s="1"/>
  <c r="EA213" i="1"/>
  <c r="EP45" i="1"/>
  <c r="Y153" i="1"/>
  <c r="EJ153" i="1" s="1"/>
  <c r="EA153" i="1"/>
  <c r="Y151" i="1"/>
  <c r="EJ151" i="1" s="1"/>
  <c r="EA151" i="1"/>
  <c r="Y150" i="1"/>
  <c r="EJ150" i="1" s="1"/>
  <c r="EA150" i="1"/>
  <c r="X156" i="1"/>
  <c r="X155" i="1"/>
  <c r="X154" i="1"/>
  <c r="EP42" i="1"/>
  <c r="DT46" i="1"/>
  <c r="DX46" i="1" s="1"/>
  <c r="EF46" i="1" s="1"/>
  <c r="DA46" i="1"/>
  <c r="BK46" i="1"/>
  <c r="BF47" i="1"/>
  <c r="CW47" i="1" s="1"/>
  <c r="DR46" i="1" a="1"/>
  <c r="DR46" i="1" s="1"/>
  <c r="EB46" i="1" s="1"/>
  <c r="DB43" i="1"/>
  <c r="DD43" i="1" s="1"/>
  <c r="DZ49" i="1"/>
  <c r="EN49" i="1" s="1"/>
  <c r="P22" i="15"/>
  <c r="DZ48" i="1" l="1"/>
  <c r="EN47" i="1"/>
  <c r="EL46" i="1"/>
  <c r="Y156" i="1"/>
  <c r="EJ156" i="1" s="1"/>
  <c r="EA156" i="1"/>
  <c r="Y154" i="1"/>
  <c r="EJ154" i="1" s="1"/>
  <c r="EA154" i="1"/>
  <c r="X167" i="1"/>
  <c r="X164" i="1"/>
  <c r="X165" i="1"/>
  <c r="X161" i="1"/>
  <c r="X159" i="1"/>
  <c r="X160" i="1"/>
  <c r="X166" i="1"/>
  <c r="X162" i="1"/>
  <c r="X163" i="1"/>
  <c r="Y155" i="1"/>
  <c r="EJ155" i="1" s="1"/>
  <c r="EA155" i="1"/>
  <c r="DA47" i="1"/>
  <c r="DT47" i="1"/>
  <c r="DX47" i="1" s="1"/>
  <c r="EF47" i="1" s="1"/>
  <c r="BK47" i="1"/>
  <c r="BF49" i="1"/>
  <c r="DR47" i="1" a="1"/>
  <c r="DR47" i="1" s="1"/>
  <c r="EB47" i="1" s="1"/>
  <c r="DB46" i="1"/>
  <c r="DD46" i="1" s="1"/>
  <c r="DZ50" i="1"/>
  <c r="EN50" i="1" s="1"/>
  <c r="P23" i="15"/>
  <c r="X239" i="1" s="1"/>
  <c r="DR49" i="1" l="1" a="1"/>
  <c r="DR49" i="1" s="1"/>
  <c r="EB49" i="1" s="1"/>
  <c r="CW49" i="1"/>
  <c r="EN48" i="1"/>
  <c r="EF48" i="1"/>
  <c r="X230" i="1"/>
  <c r="EA230" i="1" s="1"/>
  <c r="X238" i="1"/>
  <c r="Y238" i="1" s="1"/>
  <c r="EJ238" i="1" s="1"/>
  <c r="X231" i="1"/>
  <c r="Y231" i="1" s="1"/>
  <c r="EJ231" i="1" s="1"/>
  <c r="EP46" i="1"/>
  <c r="Y239" i="1"/>
  <c r="EJ239" i="1" s="1"/>
  <c r="EA239" i="1"/>
  <c r="X246" i="1"/>
  <c r="Y230" i="1"/>
  <c r="EJ230" i="1" s="1"/>
  <c r="Y162" i="1"/>
  <c r="EJ162" i="1" s="1"/>
  <c r="EA162" i="1"/>
  <c r="Y166" i="1"/>
  <c r="EJ166" i="1" s="1"/>
  <c r="EA166" i="1"/>
  <c r="Y160" i="1"/>
  <c r="EJ160" i="1" s="1"/>
  <c r="EA160" i="1"/>
  <c r="Y159" i="1"/>
  <c r="EJ159" i="1" s="1"/>
  <c r="EA159" i="1"/>
  <c r="Y161" i="1"/>
  <c r="EJ161" i="1" s="1"/>
  <c r="EA161" i="1"/>
  <c r="X170" i="1"/>
  <c r="X171" i="1"/>
  <c r="X172" i="1"/>
  <c r="X175" i="1"/>
  <c r="Y165" i="1"/>
  <c r="EJ165" i="1" s="1"/>
  <c r="EA165" i="1"/>
  <c r="Y164" i="1"/>
  <c r="EJ164" i="1" s="1"/>
  <c r="EA164" i="1"/>
  <c r="Y163" i="1"/>
  <c r="EJ163" i="1" s="1"/>
  <c r="EA163" i="1"/>
  <c r="Y167" i="1"/>
  <c r="EJ167" i="1" s="1"/>
  <c r="EA167" i="1"/>
  <c r="DA49" i="1"/>
  <c r="DT49" i="1"/>
  <c r="DX49" i="1" s="1"/>
  <c r="EF49" i="1" s="1"/>
  <c r="EL49" i="1" s="1"/>
  <c r="BK49" i="1"/>
  <c r="BF50" i="1"/>
  <c r="DB47" i="1"/>
  <c r="DD47" i="1" s="1"/>
  <c r="DZ51" i="1"/>
  <c r="P24" i="15"/>
  <c r="X243" i="1" s="1"/>
  <c r="DR50" i="1" l="1" a="1"/>
  <c r="DR50" i="1" s="1"/>
  <c r="EB50" i="1" s="1"/>
  <c r="CW50" i="1"/>
  <c r="DZ52" i="1"/>
  <c r="EN52" i="1" s="1"/>
  <c r="EN51"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A50" i="1"/>
  <c r="DT50" i="1"/>
  <c r="DX50" i="1" s="1"/>
  <c r="EF50" i="1" s="1"/>
  <c r="EL50" i="1" s="1"/>
  <c r="BK50" i="1"/>
  <c r="BF51" i="1"/>
  <c r="CW51" i="1" s="1"/>
  <c r="DB49" i="1"/>
  <c r="DD49" i="1" s="1"/>
  <c r="EP49" i="1" s="1"/>
  <c r="DZ53" i="1"/>
  <c r="EN53" i="1" s="1"/>
  <c r="P25" i="15"/>
  <c r="X256" i="1" s="1"/>
  <c r="X253" i="1" l="1"/>
  <c r="EA253" i="1" s="1"/>
  <c r="X252" i="1"/>
  <c r="X251" i="1"/>
  <c r="X247" i="1"/>
  <c r="X249" i="1"/>
  <c r="X248" i="1"/>
  <c r="X250" i="1"/>
  <c r="DR51" i="1" a="1"/>
  <c r="DR51" i="1" s="1"/>
  <c r="EB51" i="1" s="1"/>
  <c r="BF52" i="1"/>
  <c r="CW52" i="1" s="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T51" i="1"/>
  <c r="DX51" i="1" s="1"/>
  <c r="EF51" i="1" s="1"/>
  <c r="DA51" i="1"/>
  <c r="BK51" i="1"/>
  <c r="BF53" i="1"/>
  <c r="CW53" i="1" s="1"/>
  <c r="DB50" i="1"/>
  <c r="DD50" i="1" s="1"/>
  <c r="EP50" i="1" s="1"/>
  <c r="DZ54" i="1"/>
  <c r="EN54" i="1" s="1"/>
  <c r="P26" i="15"/>
  <c r="X264" i="1" s="1"/>
  <c r="X275" i="1" l="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A53" i="1"/>
  <c r="DT53" i="1"/>
  <c r="DX53" i="1" s="1"/>
  <c r="EF53" i="1" s="1"/>
  <c r="BK53" i="1"/>
  <c r="BF54" i="1"/>
  <c r="CW54" i="1" s="1"/>
  <c r="DR53" i="1" a="1"/>
  <c r="DR53" i="1" s="1"/>
  <c r="EB53" i="1" s="1"/>
  <c r="DB51" i="1"/>
  <c r="DD51" i="1" s="1"/>
  <c r="DZ55" i="1"/>
  <c r="EN55" i="1" s="1"/>
  <c r="P27" i="15"/>
  <c r="X299" i="1" s="1"/>
  <c r="EP51" i="1" l="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DB53" i="1"/>
  <c r="DD53" i="1" s="1"/>
  <c r="DZ56" i="1"/>
  <c r="P28" i="15"/>
  <c r="X326" i="1" s="1"/>
  <c r="DZ57" i="1" l="1"/>
  <c r="EN57" i="1" s="1"/>
  <c r="EN56" i="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EF57" i="1"/>
  <c r="EL57" i="1" s="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EB55" i="1" s="1"/>
  <c r="DB54" i="1"/>
  <c r="DD54" i="1" s="1"/>
  <c r="DZ58" i="1"/>
  <c r="DZ59" i="1" l="1"/>
  <c r="EN59" i="1" s="1"/>
  <c r="EN58" i="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EP57" i="1"/>
  <c r="Y234" i="1"/>
  <c r="EJ234" i="1" s="1"/>
  <c r="EA234" i="1"/>
  <c r="X241" i="1"/>
  <c r="X240" i="1"/>
  <c r="X242" i="1"/>
  <c r="Y233" i="1"/>
  <c r="EJ233" i="1" s="1"/>
  <c r="EA233" i="1"/>
  <c r="P30" i="15"/>
  <c r="X340" i="1" s="1"/>
  <c r="Y237" i="1"/>
  <c r="EJ237" i="1" s="1"/>
  <c r="EA237" i="1"/>
  <c r="Y235" i="1"/>
  <c r="EJ235" i="1" s="1"/>
  <c r="EA235" i="1"/>
  <c r="Y236" i="1"/>
  <c r="EJ236" i="1" s="1"/>
  <c r="EA236" i="1"/>
  <c r="EL55" i="1"/>
  <c r="DT56" i="1"/>
  <c r="DX56" i="1" s="1"/>
  <c r="EF56" i="1" s="1"/>
  <c r="DA56" i="1"/>
  <c r="DB56" i="1" s="1"/>
  <c r="DD56" i="1" s="1"/>
  <c r="BK56" i="1"/>
  <c r="BF58" i="1"/>
  <c r="DR56" i="1" a="1"/>
  <c r="DR56" i="1" s="1"/>
  <c r="EB56" i="1" s="1"/>
  <c r="DB55" i="1"/>
  <c r="DD55" i="1" s="1"/>
  <c r="DZ60" i="1"/>
  <c r="CE13" i="1"/>
  <c r="EF59" i="1" l="1"/>
  <c r="DZ61" i="1"/>
  <c r="EN61" i="1" s="1"/>
  <c r="EN60" i="1"/>
  <c r="DR58" i="1" a="1"/>
  <c r="DR58" i="1" s="1"/>
  <c r="EB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EF61" i="1"/>
  <c r="EL61" i="1" s="1"/>
  <c r="DZ62" i="1"/>
  <c r="EN62" i="1" s="1"/>
  <c r="Y242" i="1"/>
  <c r="EJ242" i="1" s="1"/>
  <c r="EA242" i="1"/>
  <c r="Y240" i="1"/>
  <c r="EJ240" i="1" s="1"/>
  <c r="EA240" i="1"/>
  <c r="Y241" i="1"/>
  <c r="EJ241" i="1" s="1"/>
  <c r="EA241" i="1"/>
  <c r="DT58" i="1"/>
  <c r="DX58" i="1" s="1"/>
  <c r="EF58" i="1" s="1"/>
  <c r="DA58" i="1"/>
  <c r="BK58" i="1"/>
  <c r="BF60" i="1"/>
  <c r="CW60" i="1" s="1"/>
  <c r="CM29" i="1"/>
  <c r="CG29" i="1"/>
  <c r="CI29" i="1" s="1"/>
  <c r="CE52" i="1" l="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EP61" i="1"/>
  <c r="DR60" i="1" a="1"/>
  <c r="DR60" i="1" s="1"/>
  <c r="EB60" i="1" s="1"/>
  <c r="BF114" i="1"/>
  <c r="CW114" i="1" s="1"/>
  <c r="EF62" i="1"/>
  <c r="EL62" i="1" s="1"/>
  <c r="DZ63" i="1"/>
  <c r="EN63" i="1" s="1"/>
  <c r="DT60" i="1"/>
  <c r="DX60" i="1" s="1"/>
  <c r="EF60" i="1" s="1"/>
  <c r="DA60" i="1"/>
  <c r="BK60" i="1"/>
  <c r="DB58" i="1"/>
  <c r="DD58" i="1" s="1"/>
  <c r="EI29" i="1"/>
  <c r="EL29" i="1" s="1"/>
  <c r="EP29" i="1" s="1"/>
  <c r="CM56" i="1"/>
  <c r="EI56" i="1" s="1"/>
  <c r="EL56" i="1" s="1"/>
  <c r="EP56" i="1" s="1"/>
  <c r="DT105" i="1" l="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DT114" i="1"/>
  <c r="DA114" i="1"/>
  <c r="BK114" i="1"/>
  <c r="DR114" i="1" a="1"/>
  <c r="DR114" i="1" s="1"/>
  <c r="BF127" i="1"/>
  <c r="CW127" i="1" s="1"/>
  <c r="EF63" i="1"/>
  <c r="EL63" i="1" s="1"/>
  <c r="DZ64" i="1"/>
  <c r="EN64" i="1" s="1"/>
  <c r="DB60" i="1"/>
  <c r="DD60" i="1" s="1"/>
  <c r="DD105" i="1" l="1"/>
  <c r="DD79" i="1"/>
  <c r="EP60" i="1"/>
  <c r="EP63" i="1"/>
  <c r="EF64" i="1"/>
  <c r="EL64" i="1" s="1"/>
  <c r="DZ65" i="1"/>
  <c r="EN65" i="1" s="1"/>
  <c r="DT127" i="1"/>
  <c r="DA127" i="1"/>
  <c r="BK127" i="1"/>
  <c r="BF131" i="1"/>
  <c r="CW131" i="1" s="1"/>
  <c r="DR127" i="1" a="1"/>
  <c r="DR127" i="1" s="1"/>
  <c r="EB114" i="1"/>
  <c r="DX114" i="1"/>
  <c r="DB114" i="1"/>
  <c r="DD114" i="1" s="1"/>
  <c r="EP64" i="1" l="1"/>
  <c r="DT131" i="1"/>
  <c r="DX131" i="1" s="1"/>
  <c r="BK131" i="1"/>
  <c r="DA131" i="1"/>
  <c r="DB131" i="1" s="1"/>
  <c r="BF135" i="1"/>
  <c r="CW135" i="1" s="1"/>
  <c r="DR131" i="1" a="1"/>
  <c r="DR131" i="1" s="1"/>
  <c r="EB131" i="1" s="1"/>
  <c r="EF65" i="1"/>
  <c r="EL65" i="1" s="1"/>
  <c r="DZ66" i="1"/>
  <c r="EN66" i="1" s="1"/>
  <c r="EB127" i="1"/>
  <c r="DX127" i="1"/>
  <c r="DB127" i="1"/>
  <c r="DD127" i="1" s="1"/>
  <c r="AH7" i="1"/>
  <c r="EP65" i="1" l="1"/>
  <c r="DT135" i="1"/>
  <c r="DX135" i="1" s="1"/>
  <c r="BK135" i="1"/>
  <c r="DA135" i="1"/>
  <c r="BF137" i="1"/>
  <c r="CW137" i="1" s="1"/>
  <c r="DR135" i="1" a="1"/>
  <c r="DR135" i="1" s="1"/>
  <c r="EB135" i="1" s="1"/>
  <c r="EF66" i="1"/>
  <c r="EL66" i="1" s="1"/>
  <c r="DZ67" i="1"/>
  <c r="EN67" i="1" s="1"/>
  <c r="DD131" i="1"/>
  <c r="U29" i="5"/>
  <c r="P29" i="5"/>
  <c r="N8" i="5"/>
  <c r="U22" i="5"/>
  <c r="P22" i="5"/>
  <c r="P8" i="5"/>
  <c r="EP66" i="1" l="1"/>
  <c r="DT137" i="1"/>
  <c r="DX137" i="1" s="1"/>
  <c r="DA137" i="1"/>
  <c r="DB137" i="1" s="1"/>
  <c r="DD137" i="1" s="1"/>
  <c r="BK137" i="1"/>
  <c r="BF138" i="1"/>
  <c r="DR137" i="1" a="1"/>
  <c r="DR137" i="1" s="1"/>
  <c r="EB137" i="1" s="1"/>
  <c r="EF67" i="1"/>
  <c r="EL67" i="1" s="1"/>
  <c r="DZ68" i="1"/>
  <c r="EN68" i="1" s="1"/>
  <c r="DB135" i="1"/>
  <c r="DD135" i="1" s="1"/>
  <c r="P15" i="5"/>
  <c r="P14" i="5" s="1"/>
  <c r="N9" i="5"/>
  <c r="P25" i="5"/>
  <c r="P24" i="5" s="1"/>
  <c r="P23" i="5" s="1"/>
  <c r="P28" i="5"/>
  <c r="P27" i="5" s="1"/>
  <c r="P21" i="5"/>
  <c r="U21" i="5"/>
  <c r="U25" i="5"/>
  <c r="O8" i="5"/>
  <c r="U28" i="5"/>
  <c r="BF140" i="1" l="1"/>
  <c r="CW140" i="1" s="1"/>
  <c r="CW138" i="1"/>
  <c r="U24" i="5"/>
  <c r="DT140" i="1"/>
  <c r="DX140" i="1" s="1"/>
  <c r="BF141" i="1"/>
  <c r="CW141" i="1" s="1"/>
  <c r="EP67" i="1"/>
  <c r="U27" i="5"/>
  <c r="U26" i="5" s="1"/>
  <c r="J26" i="5" s="1"/>
  <c r="J27" i="5" s="1"/>
  <c r="J28" i="5" s="1"/>
  <c r="J29" i="5" s="1"/>
  <c r="J30" i="5" s="1"/>
  <c r="P13" i="5"/>
  <c r="P12" i="5" s="1"/>
  <c r="P11" i="5" s="1"/>
  <c r="P10" i="5" s="1"/>
  <c r="P9" i="5" s="1"/>
  <c r="DT138" i="1"/>
  <c r="DX138" i="1" s="1"/>
  <c r="BK138" i="1"/>
  <c r="DA138" i="1"/>
  <c r="BF142" i="1"/>
  <c r="CW142" i="1" s="1"/>
  <c r="DR138" i="1" a="1"/>
  <c r="DR138" i="1" s="1"/>
  <c r="EB138" i="1" s="1"/>
  <c r="EF68" i="1"/>
  <c r="EL68" i="1" s="1"/>
  <c r="DZ69" i="1"/>
  <c r="EN69" i="1" s="1"/>
  <c r="P20" i="5"/>
  <c r="P19" i="5" s="1"/>
  <c r="P26" i="5"/>
  <c r="O9" i="5"/>
  <c r="S9" i="5" s="1"/>
  <c r="N10" i="5"/>
  <c r="U20" i="5"/>
  <c r="T8" i="5"/>
  <c r="S8" i="5"/>
  <c r="Q8" i="5"/>
  <c r="R8" i="5" s="1"/>
  <c r="DR140" i="1" l="1" a="1"/>
  <c r="DR140" i="1" s="1"/>
  <c r="EB140" i="1" s="1"/>
  <c r="BK140" i="1"/>
  <c r="DA140" i="1"/>
  <c r="DB140" i="1" s="1"/>
  <c r="U23" i="5"/>
  <c r="J23" i="5" s="1"/>
  <c r="J24" i="5" s="1"/>
  <c r="J25" i="5" s="1"/>
  <c r="BK141" i="1"/>
  <c r="DA141" i="1"/>
  <c r="DB141" i="1" s="1"/>
  <c r="DT141" i="1"/>
  <c r="DX141" i="1" s="1"/>
  <c r="DR141" i="1" a="1"/>
  <c r="DR141" i="1" s="1"/>
  <c r="EB141" i="1" s="1"/>
  <c r="EP68" i="1"/>
  <c r="DT142" i="1"/>
  <c r="DX142" i="1" s="1"/>
  <c r="DA142" i="1"/>
  <c r="BK142" i="1"/>
  <c r="BF145" i="1"/>
  <c r="DR142" i="1" a="1"/>
  <c r="DR142" i="1" s="1"/>
  <c r="EB142" i="1" s="1"/>
  <c r="P18" i="5"/>
  <c r="P17" i="5" s="1"/>
  <c r="P16" i="5" s="1"/>
  <c r="DB138" i="1"/>
  <c r="DD138" i="1" s="1"/>
  <c r="EF69" i="1"/>
  <c r="EL69" i="1" s="1"/>
  <c r="DZ70" i="1"/>
  <c r="U19" i="5"/>
  <c r="Q9" i="5"/>
  <c r="R9" i="5" s="1"/>
  <c r="T9" i="5"/>
  <c r="O10" i="5"/>
  <c r="N11" i="5"/>
  <c r="W8" i="5"/>
  <c r="DD140" i="1" l="1"/>
  <c r="DZ71" i="1"/>
  <c r="EN71" i="1" s="1"/>
  <c r="EN70" i="1"/>
  <c r="BF147" i="1"/>
  <c r="CW147" i="1" s="1"/>
  <c r="CW145" i="1"/>
  <c r="DT147" i="1"/>
  <c r="DX147" i="1" s="1"/>
  <c r="DD141" i="1"/>
  <c r="U18" i="5"/>
  <c r="EF71" i="1"/>
  <c r="EL71" i="1" s="1"/>
  <c r="DZ72" i="1"/>
  <c r="EN72" i="1" s="1"/>
  <c r="EP69" i="1"/>
  <c r="EF70" i="1"/>
  <c r="EL70" i="1" s="1"/>
  <c r="DZ73" i="1"/>
  <c r="EN73" i="1" s="1"/>
  <c r="DT145" i="1"/>
  <c r="DX145" i="1" s="1"/>
  <c r="DA145" i="1"/>
  <c r="BK145" i="1"/>
  <c r="BF148" i="1"/>
  <c r="DR145" i="1" a="1"/>
  <c r="DR145" i="1" s="1"/>
  <c r="EB145" i="1" s="1"/>
  <c r="DB142" i="1"/>
  <c r="DD142" i="1" s="1"/>
  <c r="N12" i="5"/>
  <c r="O11" i="5"/>
  <c r="T10" i="5"/>
  <c r="Q10" i="5"/>
  <c r="R10" i="5" s="1"/>
  <c r="S10" i="5"/>
  <c r="DR147" i="1" l="1" a="1"/>
  <c r="DR147" i="1" s="1"/>
  <c r="EB147" i="1" s="1"/>
  <c r="BK147" i="1"/>
  <c r="DB147" i="1"/>
  <c r="DA147" i="1"/>
  <c r="BF167" i="1"/>
  <c r="DA167" i="1" s="1"/>
  <c r="CW148" i="1"/>
  <c r="U17" i="5"/>
  <c r="U16" i="5" s="1"/>
  <c r="U15" i="5" s="1"/>
  <c r="U14" i="5" s="1"/>
  <c r="U13" i="5" s="1"/>
  <c r="U12" i="5" s="1"/>
  <c r="DT167" i="1"/>
  <c r="DX167" i="1" s="1"/>
  <c r="EP71" i="1"/>
  <c r="EF72" i="1"/>
  <c r="EL72" i="1" s="1"/>
  <c r="EP70" i="1"/>
  <c r="EF73" i="1"/>
  <c r="EL73" i="1" s="1"/>
  <c r="DZ74" i="1"/>
  <c r="EN74" i="1" s="1"/>
  <c r="DB145" i="1"/>
  <c r="DD145" i="1" s="1"/>
  <c r="DT148" i="1"/>
  <c r="DX148" i="1" s="1"/>
  <c r="DA148" i="1"/>
  <c r="BK148" i="1"/>
  <c r="BF170" i="1"/>
  <c r="CW170" i="1" s="1"/>
  <c r="DR148" i="1" a="1"/>
  <c r="DR148" i="1" s="1"/>
  <c r="EB148" i="1" s="1"/>
  <c r="N13" i="5"/>
  <c r="N14" i="5" s="1"/>
  <c r="T11" i="5"/>
  <c r="S11" i="5"/>
  <c r="Q11" i="5"/>
  <c r="R11" i="5" s="1"/>
  <c r="O12" i="5"/>
  <c r="DD147" i="1" l="1"/>
  <c r="DR167" i="1" a="1"/>
  <c r="DR167" i="1" s="1"/>
  <c r="EB167" i="1" s="1"/>
  <c r="BK167" i="1"/>
  <c r="DF167" i="1"/>
  <c r="CW167" i="1"/>
  <c r="Q18" i="15"/>
  <c r="U11" i="5"/>
  <c r="U10" i="5" s="1"/>
  <c r="BF185" i="1"/>
  <c r="DR185" i="1" s="1" a="1"/>
  <c r="DR185" i="1" s="1"/>
  <c r="EB185" i="1" s="1"/>
  <c r="BF177" i="1"/>
  <c r="DB167" i="1"/>
  <c r="DD167" i="1" s="1"/>
  <c r="EP72" i="1"/>
  <c r="W11" i="5"/>
  <c r="EP73" i="1"/>
  <c r="DB148" i="1"/>
  <c r="DD148" i="1" s="1"/>
  <c r="DT170" i="1"/>
  <c r="BK170" i="1"/>
  <c r="DA170" i="1"/>
  <c r="DR170" i="1" a="1"/>
  <c r="DR170" i="1" s="1"/>
  <c r="EF74" i="1"/>
  <c r="EL74" i="1" s="1"/>
  <c r="DZ75" i="1"/>
  <c r="EN75" i="1" s="1"/>
  <c r="O13" i="5"/>
  <c r="S13" i="5" s="1"/>
  <c r="O14" i="5"/>
  <c r="N15" i="5"/>
  <c r="S12" i="5"/>
  <c r="T12" i="5"/>
  <c r="Q12" i="5"/>
  <c r="R12" i="5" s="1"/>
  <c r="BK185" i="1" l="1"/>
  <c r="BF189" i="1"/>
  <c r="DA189" i="1" s="1"/>
  <c r="DB189" i="1" s="1"/>
  <c r="CW177" i="1"/>
  <c r="DT185" i="1"/>
  <c r="DX185" i="1" s="1"/>
  <c r="CW185" i="1"/>
  <c r="DA185" i="1"/>
  <c r="T13" i="5"/>
  <c r="U9" i="5"/>
  <c r="J10" i="5"/>
  <c r="J11" i="5" s="1"/>
  <c r="J12" i="5" s="1"/>
  <c r="J13" i="5" s="1"/>
  <c r="J14" i="5" s="1"/>
  <c r="J15" i="5" s="1"/>
  <c r="J16" i="5" s="1"/>
  <c r="J17" i="5" s="1"/>
  <c r="J18" i="5" s="1"/>
  <c r="J19" i="5" s="1"/>
  <c r="J20" i="5" s="1"/>
  <c r="J21" i="5" s="1"/>
  <c r="J22" i="5" s="1"/>
  <c r="W10" i="5"/>
  <c r="BK177" i="1"/>
  <c r="DT177" i="1"/>
  <c r="DX177" i="1" s="1"/>
  <c r="DA177" i="1"/>
  <c r="DR177" i="1" a="1"/>
  <c r="DR177" i="1" s="1"/>
  <c r="DT193" i="1"/>
  <c r="DX193" i="1" s="1"/>
  <c r="BF195" i="1"/>
  <c r="Q13" i="5"/>
  <c r="R13" i="5" s="1"/>
  <c r="W13" i="5" s="1"/>
  <c r="DT189" i="1"/>
  <c r="DX189" i="1" s="1"/>
  <c r="EB170" i="1"/>
  <c r="DX170" i="1"/>
  <c r="DB185" i="1"/>
  <c r="EP74" i="1"/>
  <c r="EF75" i="1"/>
  <c r="EL75" i="1" s="1"/>
  <c r="DZ76" i="1"/>
  <c r="EN76" i="1" s="1"/>
  <c r="DB170" i="1"/>
  <c r="DD170" i="1" s="1"/>
  <c r="W12" i="5"/>
  <c r="N16" i="5"/>
  <c r="Q17" i="15" s="1"/>
  <c r="O15" i="5"/>
  <c r="Q14" i="5"/>
  <c r="R14" i="5" s="1"/>
  <c r="S14" i="5"/>
  <c r="T14" i="5"/>
  <c r="DR189" i="1" l="1" a="1"/>
  <c r="DR189" i="1" s="1"/>
  <c r="EB189" i="1" s="1"/>
  <c r="BK189" i="1"/>
  <c r="DD185" i="1"/>
  <c r="BF196" i="1"/>
  <c r="CW196" i="1" s="1"/>
  <c r="CW195" i="1"/>
  <c r="BF193" i="1"/>
  <c r="CW189" i="1"/>
  <c r="J9" i="5"/>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EF76" i="1"/>
  <c r="EL76" i="1" s="1"/>
  <c r="DZ77" i="1"/>
  <c r="EN77" i="1" s="1"/>
  <c r="N17" i="5"/>
  <c r="W14" i="5"/>
  <c r="Q15" i="5"/>
  <c r="R15" i="5" s="1"/>
  <c r="T15" i="5"/>
  <c r="S15" i="5"/>
  <c r="O16" i="5"/>
  <c r="DR196" i="1" l="1" a="1"/>
  <c r="DR196" i="1" s="1"/>
  <c r="EB196" i="1" s="1"/>
  <c r="BK196" i="1"/>
  <c r="DA196" i="1"/>
  <c r="CW193" i="1"/>
  <c r="BK193" i="1"/>
  <c r="DR193" i="1" a="1"/>
  <c r="DR193" i="1" s="1"/>
  <c r="EB193" i="1" s="1"/>
  <c r="DA193" i="1"/>
  <c r="DB195" i="1"/>
  <c r="DD195" i="1" s="1"/>
  <c r="DT197" i="1"/>
  <c r="BK197" i="1"/>
  <c r="DA197" i="1"/>
  <c r="BF198" i="1"/>
  <c r="DR197" i="1" a="1"/>
  <c r="DR197" i="1" s="1"/>
  <c r="DB196" i="1"/>
  <c r="DD196" i="1" s="1"/>
  <c r="N18" i="5"/>
  <c r="Q16" i="15" s="1"/>
  <c r="V16" i="15" s="1"/>
  <c r="EP76" i="1"/>
  <c r="EF77" i="1"/>
  <c r="EL77" i="1" s="1"/>
  <c r="DZ78" i="1"/>
  <c r="EN78" i="1" s="1"/>
  <c r="O17" i="5"/>
  <c r="S17" i="5" s="1"/>
  <c r="W15" i="5"/>
  <c r="S16" i="5"/>
  <c r="Q16" i="5"/>
  <c r="R16" i="5" s="1"/>
  <c r="T16" i="5"/>
  <c r="DB193" i="1" l="1"/>
  <c r="DD193" i="1" s="1"/>
  <c r="BF201" i="1"/>
  <c r="CW201" i="1" s="1"/>
  <c r="CW198" i="1"/>
  <c r="DT201" i="1"/>
  <c r="DX201" i="1" s="1"/>
  <c r="O18" i="5"/>
  <c r="S18" i="5" s="1"/>
  <c r="N19" i="5"/>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U63" i="1" s="1"/>
  <c r="T61" i="1"/>
  <c r="U61" i="1" s="1"/>
  <c r="T62" i="1"/>
  <c r="U62" i="1" s="1"/>
  <c r="N20" i="5"/>
  <c r="T37" i="1" s="1"/>
  <c r="U37" i="1" s="1"/>
  <c r="Q13" i="15"/>
  <c r="T74" i="1"/>
  <c r="EP77" i="1"/>
  <c r="EF78" i="1"/>
  <c r="EL78" i="1" s="1"/>
  <c r="DZ79" i="1"/>
  <c r="EN79" i="1" s="1"/>
  <c r="Q17" i="5"/>
  <c r="R17" i="5" s="1"/>
  <c r="W17" i="5" s="1"/>
  <c r="T17" i="5"/>
  <c r="W16" i="5"/>
  <c r="DR201" i="1" l="1" a="1"/>
  <c r="DR201" i="1" s="1"/>
  <c r="EB201" i="1" s="1"/>
  <c r="DA201" i="1"/>
  <c r="BK201" i="1"/>
  <c r="BF205" i="1"/>
  <c r="CW205" i="1" s="1"/>
  <c r="CW203" i="1"/>
  <c r="N21" i="5"/>
  <c r="T170" i="1" s="1"/>
  <c r="U170" i="1" s="1"/>
  <c r="T36" i="1"/>
  <c r="U36" i="1" s="1"/>
  <c r="T18" i="5"/>
  <c r="Q18" i="5"/>
  <c r="R18" i="5" s="1"/>
  <c r="W18" i="5" s="1"/>
  <c r="DB201" i="1"/>
  <c r="DD201" i="1" s="1"/>
  <c r="BK205" i="1"/>
  <c r="DA205" i="1"/>
  <c r="DB205" i="1" s="1"/>
  <c r="DT205" i="1"/>
  <c r="DX205" i="1" s="1"/>
  <c r="DR205" i="1" a="1"/>
  <c r="DR205" i="1" s="1"/>
  <c r="EB205" i="1" s="1"/>
  <c r="N22" i="5"/>
  <c r="Q30" i="15" s="1"/>
  <c r="V30" i="15" s="1"/>
  <c r="X30" i="15" s="1"/>
  <c r="O19" i="5"/>
  <c r="DT203" i="1"/>
  <c r="BK203" i="1"/>
  <c r="DA203" i="1"/>
  <c r="BF207" i="1"/>
  <c r="DR203" i="1" a="1"/>
  <c r="DR203" i="1" s="1"/>
  <c r="DB198" i="1"/>
  <c r="DD198" i="1" s="1"/>
  <c r="T157" i="1"/>
  <c r="T154" i="1"/>
  <c r="U154" i="1" s="1"/>
  <c r="T158" i="1"/>
  <c r="U158" i="1" s="1"/>
  <c r="T155" i="1"/>
  <c r="U155" i="1" s="1"/>
  <c r="T156" i="1"/>
  <c r="U156" i="1" s="1"/>
  <c r="O21" i="5"/>
  <c r="T21" i="5" s="1"/>
  <c r="O20" i="5"/>
  <c r="T29" i="1"/>
  <c r="U29" i="1" s="1"/>
  <c r="T34" i="1"/>
  <c r="U34" i="1" s="1"/>
  <c r="T33" i="1"/>
  <c r="U33" i="1" s="1"/>
  <c r="T32" i="1"/>
  <c r="U32" i="1" s="1"/>
  <c r="T35" i="1"/>
  <c r="U35" i="1" s="1"/>
  <c r="T30" i="1"/>
  <c r="U30" i="1" s="1"/>
  <c r="T31" i="1"/>
  <c r="U31" i="1" s="1"/>
  <c r="Q10" i="15"/>
  <c r="V10" i="15" s="1"/>
  <c r="T28" i="1"/>
  <c r="U28" i="1" s="1"/>
  <c r="U74" i="1"/>
  <c r="EP78" i="1"/>
  <c r="EF79" i="1"/>
  <c r="EL79" i="1" s="1"/>
  <c r="DZ80" i="1"/>
  <c r="EN80" i="1" s="1"/>
  <c r="V13" i="15"/>
  <c r="N23" i="5"/>
  <c r="T26" i="1" s="1"/>
  <c r="U26" i="1" s="1"/>
  <c r="BF228" i="1" l="1"/>
  <c r="CW228" i="1" s="1"/>
  <c r="CW207" i="1"/>
  <c r="Q9" i="15"/>
  <c r="T21" i="1"/>
  <c r="U21" i="1" s="1"/>
  <c r="T20" i="1"/>
  <c r="U20" i="1" s="1"/>
  <c r="T27" i="1"/>
  <c r="U27" i="1" s="1"/>
  <c r="T24" i="1"/>
  <c r="U24" i="1" s="1"/>
  <c r="T23" i="1"/>
  <c r="U23" i="1" s="1"/>
  <c r="T25" i="1"/>
  <c r="U25" i="1" s="1"/>
  <c r="T22" i="1"/>
  <c r="U22" i="1" s="1"/>
  <c r="T172" i="1"/>
  <c r="U172" i="1" s="1"/>
  <c r="T171" i="1"/>
  <c r="U171" i="1" s="1"/>
  <c r="O22" i="5"/>
  <c r="T22" i="5" s="1"/>
  <c r="DD205" i="1"/>
  <c r="BK228" i="1"/>
  <c r="DA228" i="1"/>
  <c r="DB228" i="1"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EP79" i="1"/>
  <c r="EF80" i="1"/>
  <c r="EL80" i="1" s="1"/>
  <c r="DZ81" i="1"/>
  <c r="EN81" i="1" s="1"/>
  <c r="V17" i="15"/>
  <c r="O23" i="5"/>
  <c r="N24" i="5"/>
  <c r="DR228" i="1" l="1" a="1"/>
  <c r="DR228" i="1" s="1"/>
  <c r="EB228" i="1" s="1"/>
  <c r="S22" i="5"/>
  <c r="Q22" i="5"/>
  <c r="R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O25" i="7"/>
  <c r="DD228"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O24" i="7"/>
  <c r="EP80" i="1"/>
  <c r="EF81" i="1"/>
  <c r="EL81" i="1" s="1"/>
  <c r="DZ82" i="1"/>
  <c r="EN82" i="1" s="1"/>
  <c r="W22" i="5"/>
  <c r="N25" i="5"/>
  <c r="O27" i="7"/>
  <c r="V9" i="15"/>
  <c r="O24" i="5"/>
  <c r="V18" i="15"/>
  <c r="T23" i="5"/>
  <c r="S23" i="5"/>
  <c r="Q23" i="5"/>
  <c r="R23" i="5" s="1"/>
  <c r="T13" i="1" l="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EP81" i="1"/>
  <c r="EF82" i="1"/>
  <c r="EL82" i="1" s="1"/>
  <c r="DZ83" i="1"/>
  <c r="EN83" i="1" s="1"/>
  <c r="O25" i="5"/>
  <c r="Q25" i="5" s="1"/>
  <c r="R25" i="5" s="1"/>
  <c r="N26" i="5"/>
  <c r="O28" i="7"/>
  <c r="O23" i="7"/>
  <c r="V21" i="15"/>
  <c r="W23" i="5"/>
  <c r="T24" i="5"/>
  <c r="Q24" i="5"/>
  <c r="R24" i="5" s="1"/>
  <c r="S24" i="5"/>
  <c r="O15" i="7"/>
  <c r="DF339" i="1" l="1"/>
  <c r="DF7" i="1" s="1"/>
  <c r="CW339" i="1"/>
  <c r="CW7" i="1" s="1"/>
  <c r="BF7" i="1"/>
  <c r="O36" i="7"/>
  <c r="U13" i="1"/>
  <c r="U75" i="1"/>
  <c r="O20" i="7"/>
  <c r="DA339" i="1"/>
  <c r="DB339" i="1" s="1"/>
  <c r="DD339" i="1" s="1"/>
  <c r="DT339" i="1"/>
  <c r="DX339" i="1" s="1"/>
  <c r="BK339" i="1"/>
  <c r="DR339" i="1" a="1"/>
  <c r="DR339" i="1" s="1"/>
  <c r="EB339" i="1" s="1"/>
  <c r="DA7" i="1"/>
  <c r="DB328" i="1"/>
  <c r="DD328" i="1" s="1"/>
  <c r="T211" i="1"/>
  <c r="U211" i="1" s="1"/>
  <c r="T212" i="1"/>
  <c r="U212" i="1" s="1"/>
  <c r="T210" i="1"/>
  <c r="U210" i="1" s="1"/>
  <c r="T213" i="1"/>
  <c r="U213" i="1" s="1"/>
  <c r="N27" i="5"/>
  <c r="N28" i="5" s="1"/>
  <c r="T268" i="1" s="1"/>
  <c r="U268" i="1" s="1"/>
  <c r="S25" i="5"/>
  <c r="O26" i="7"/>
  <c r="T25" i="5"/>
  <c r="EP82" i="1"/>
  <c r="EF83" i="1"/>
  <c r="EL83" i="1" s="1"/>
  <c r="DZ84" i="1"/>
  <c r="EN84" i="1" s="1"/>
  <c r="O26" i="5"/>
  <c r="T26" i="5" s="1"/>
  <c r="W24" i="5"/>
  <c r="T265" i="1" l="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EP83" i="1"/>
  <c r="EF84" i="1"/>
  <c r="EL84" i="1" s="1"/>
  <c r="DZ85" i="1"/>
  <c r="Q26" i="5"/>
  <c r="R26" i="5" s="1"/>
  <c r="S26" i="5"/>
  <c r="N29" i="5"/>
  <c r="T226" i="1" s="1"/>
  <c r="U226" i="1" s="1"/>
  <c r="O28" i="5"/>
  <c r="Q28" i="5" s="1"/>
  <c r="R28" i="5" s="1"/>
  <c r="O34" i="7"/>
  <c r="O32" i="7"/>
  <c r="DZ86" i="1" l="1"/>
  <c r="EN86" i="1" s="1"/>
  <c r="EN85" i="1"/>
  <c r="W26" i="5"/>
  <c r="T245" i="1"/>
  <c r="U245" i="1" s="1"/>
  <c r="T222" i="1"/>
  <c r="U222" i="1" s="1"/>
  <c r="T225" i="1"/>
  <c r="U225" i="1" s="1"/>
  <c r="T221" i="1"/>
  <c r="T223" i="1"/>
  <c r="U223" i="1" s="1"/>
  <c r="T224" i="1"/>
  <c r="U224" i="1" s="1"/>
  <c r="Q22" i="15"/>
  <c r="V22" i="15" s="1"/>
  <c r="T241" i="1"/>
  <c r="U241" i="1" s="1"/>
  <c r="T243" i="1"/>
  <c r="U243" i="1" s="1"/>
  <c r="U50" i="1"/>
  <c r="O21" i="7"/>
  <c r="T244" i="1"/>
  <c r="U244" i="1" s="1"/>
  <c r="T246" i="1"/>
  <c r="U246" i="1" s="1"/>
  <c r="T242" i="1"/>
  <c r="U242" i="1" s="1"/>
  <c r="U107" i="1"/>
  <c r="O19" i="7"/>
  <c r="Q24" i="15"/>
  <c r="V24" i="15" s="1"/>
  <c r="N30" i="5"/>
  <c r="T202" i="1" s="1"/>
  <c r="U202" i="1" s="1"/>
  <c r="U247" i="1"/>
  <c r="O14" i="7"/>
  <c r="U166" i="1"/>
  <c r="O16" i="7"/>
  <c r="Q27" i="5"/>
  <c r="R27" i="5" s="1"/>
  <c r="W27" i="5" s="1"/>
  <c r="T27" i="5"/>
  <c r="EF86" i="1"/>
  <c r="EL86" i="1" s="1"/>
  <c r="DZ87" i="1"/>
  <c r="T145" i="1"/>
  <c r="T129" i="1"/>
  <c r="U129" i="1" s="1"/>
  <c r="T134" i="1"/>
  <c r="U134" i="1" s="1"/>
  <c r="T144" i="1"/>
  <c r="U144" i="1" s="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EP84" i="1"/>
  <c r="EF85" i="1"/>
  <c r="EL85" i="1" s="1"/>
  <c r="O29" i="5"/>
  <c r="S29" i="5" s="1"/>
  <c r="T42" i="1"/>
  <c r="T39" i="1"/>
  <c r="U39" i="1" s="1"/>
  <c r="T38" i="1"/>
  <c r="U38" i="1" s="1"/>
  <c r="T41" i="1"/>
  <c r="U41" i="1" s="1"/>
  <c r="T45" i="1"/>
  <c r="U45" i="1" s="1"/>
  <c r="T44" i="1"/>
  <c r="U44" i="1" s="1"/>
  <c r="T40" i="1"/>
  <c r="U40" i="1" s="1"/>
  <c r="T43" i="1"/>
  <c r="Q12" i="15"/>
  <c r="V12" i="15" s="1"/>
  <c r="T28" i="5"/>
  <c r="S28" i="5"/>
  <c r="O31" i="7"/>
  <c r="O30" i="7"/>
  <c r="DZ88" i="1" l="1"/>
  <c r="EN88" i="1" s="1"/>
  <c r="EN87"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O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X20" i="15" s="1"/>
  <c r="X19" i="15" s="1"/>
  <c r="X18" i="15" s="1"/>
  <c r="X17" i="15" s="1"/>
  <c r="X16" i="15" s="1"/>
  <c r="X15" i="15" s="1"/>
  <c r="X14" i="15" s="1"/>
  <c r="X13" i="15" s="1"/>
  <c r="X12" i="15" s="1"/>
  <c r="X11" i="15" s="1"/>
  <c r="X10" i="15" s="1"/>
  <c r="X9" i="15" s="1"/>
  <c r="X8"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O17" i="7"/>
  <c r="U42" i="1"/>
  <c r="O22" i="7"/>
  <c r="EP86" i="1"/>
  <c r="Q29" i="5"/>
  <c r="R29" i="5" s="1"/>
  <c r="U130" i="1"/>
  <c r="O18" i="7"/>
  <c r="EF87" i="1"/>
  <c r="EL87" i="1" s="1"/>
  <c r="T29" i="5"/>
  <c r="EP85" i="1"/>
  <c r="U43" i="1"/>
  <c r="O13" i="7"/>
  <c r="EF88" i="1"/>
  <c r="EL88" i="1" s="1"/>
  <c r="DZ89" i="1"/>
  <c r="EN89" i="1" s="1"/>
  <c r="W28" i="5"/>
  <c r="U173" i="1" l="1"/>
  <c r="O35" i="7"/>
  <c r="U287" i="1"/>
  <c r="O29" i="7"/>
  <c r="W29" i="5"/>
  <c r="Q30" i="5"/>
  <c r="R30" i="5" s="1"/>
  <c r="T30" i="5"/>
  <c r="S30" i="5"/>
  <c r="EP87" i="1"/>
  <c r="EP88" i="1"/>
  <c r="EF89" i="1"/>
  <c r="EL89" i="1" s="1"/>
  <c r="DZ90" i="1"/>
  <c r="EN90" i="1" s="1"/>
  <c r="W30" i="5" l="1"/>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EF90" i="1"/>
  <c r="EL90" i="1" s="1"/>
  <c r="DZ91" i="1"/>
  <c r="EN91" i="1" s="1"/>
  <c r="DL13" i="1"/>
  <c r="DO13" i="1"/>
  <c r="EE13" i="1" s="1"/>
  <c r="EP90" i="1" l="1"/>
  <c r="EF91" i="1"/>
  <c r="EL91" i="1" s="1"/>
  <c r="DZ92" i="1"/>
  <c r="EN92" i="1" s="1"/>
  <c r="DQ13" i="1"/>
  <c r="DR13" i="1" s="1" a="1"/>
  <c r="DR13" i="1" s="1"/>
  <c r="EB13" i="1" s="1"/>
  <c r="EL13" i="1" s="1"/>
  <c r="EP91" i="1" l="1"/>
  <c r="EF92" i="1"/>
  <c r="EL92" i="1" s="1"/>
  <c r="DZ93" i="1"/>
  <c r="EN93" i="1" s="1"/>
  <c r="EP13" i="1"/>
  <c r="EP92" i="1" l="1"/>
  <c r="EF93" i="1"/>
  <c r="EL93" i="1" s="1"/>
  <c r="DZ94" i="1"/>
  <c r="EN94" i="1" s="1"/>
  <c r="DX7" i="1"/>
  <c r="EP93" i="1" l="1"/>
  <c r="EF94" i="1"/>
  <c r="EL94" i="1" s="1"/>
  <c r="DZ95" i="1"/>
  <c r="EN95" i="1" s="1"/>
  <c r="DD7" i="1"/>
  <c r="EP94" i="1" l="1"/>
  <c r="EF95" i="1"/>
  <c r="EL95" i="1" s="1"/>
  <c r="DZ96" i="1"/>
  <c r="EN96" i="1" s="1"/>
  <c r="EE7" i="1"/>
  <c r="EP95" i="1" l="1"/>
  <c r="EF96" i="1"/>
  <c r="EL96" i="1" s="1"/>
  <c r="DZ97" i="1"/>
  <c r="EN97" i="1" s="1"/>
  <c r="EP96" i="1" l="1"/>
  <c r="EF97" i="1"/>
  <c r="EL97" i="1" s="1"/>
  <c r="DZ98" i="1"/>
  <c r="EN98" i="1" s="1"/>
  <c r="EP97" i="1" l="1"/>
  <c r="EF98" i="1"/>
  <c r="EL98" i="1" s="1"/>
  <c r="DZ99" i="1"/>
  <c r="EN99" i="1" s="1"/>
  <c r="EP98" i="1" l="1"/>
  <c r="EF99" i="1"/>
  <c r="EL99" i="1" s="1"/>
  <c r="DZ100" i="1"/>
  <c r="EN100" i="1" s="1"/>
  <c r="DZ101" i="1" l="1"/>
  <c r="EN101" i="1" s="1"/>
  <c r="EP99" i="1"/>
  <c r="EF100" i="1"/>
  <c r="EL100" i="1" s="1"/>
  <c r="EF101" i="1" l="1"/>
  <c r="EL101" i="1" s="1"/>
  <c r="EP101" i="1" s="1"/>
  <c r="DZ102" i="1"/>
  <c r="EN102" i="1" s="1"/>
  <c r="EP100" i="1"/>
  <c r="EF102" i="1" l="1"/>
  <c r="EL102" i="1" s="1"/>
  <c r="EP102" i="1" s="1"/>
  <c r="DZ103" i="1"/>
  <c r="EN103" i="1" s="1"/>
  <c r="DZ104" i="1" l="1"/>
  <c r="EN104" i="1" s="1"/>
  <c r="EF103" i="1"/>
  <c r="EL103" i="1" s="1"/>
  <c r="EP103" i="1" s="1"/>
  <c r="EF104" i="1" l="1"/>
  <c r="EL104" i="1" s="1"/>
  <c r="DZ105" i="1"/>
  <c r="EN105" i="1" s="1"/>
  <c r="EP104" i="1" l="1"/>
  <c r="DZ106" i="1"/>
  <c r="EN106" i="1" s="1"/>
  <c r="EF105" i="1"/>
  <c r="EL105" i="1" s="1"/>
  <c r="EP105" i="1" l="1"/>
  <c r="EF106" i="1"/>
  <c r="EL106" i="1" s="1"/>
  <c r="EP106" i="1" s="1"/>
  <c r="DZ107" i="1"/>
  <c r="EN107" i="1" s="1"/>
  <c r="EF107" i="1" l="1"/>
  <c r="EL107" i="1" s="1"/>
  <c r="DZ108" i="1"/>
  <c r="EN108" i="1" s="1"/>
  <c r="EP107" i="1" l="1"/>
  <c r="EF108" i="1"/>
  <c r="EL108" i="1" s="1"/>
  <c r="EP108" i="1" s="1"/>
  <c r="DZ109" i="1"/>
  <c r="EN109" i="1" s="1"/>
  <c r="EF109" i="1" l="1"/>
  <c r="EL109" i="1" s="1"/>
  <c r="EP109" i="1" s="1"/>
  <c r="DZ110" i="1"/>
  <c r="EN110" i="1" s="1"/>
  <c r="EF110" i="1" l="1"/>
  <c r="EL110" i="1" s="1"/>
  <c r="DZ111" i="1"/>
  <c r="EN111" i="1" s="1"/>
  <c r="EP110" i="1" l="1"/>
  <c r="DZ112" i="1"/>
  <c r="EN112" i="1" s="1"/>
  <c r="EF111" i="1"/>
  <c r="EL111" i="1" s="1"/>
  <c r="EP111" i="1" l="1"/>
  <c r="DZ113" i="1"/>
  <c r="EN113" i="1" s="1"/>
  <c r="EF112" i="1"/>
  <c r="EL112" i="1" s="1"/>
  <c r="EP112" i="1" s="1"/>
  <c r="EF113" i="1" l="1"/>
  <c r="EL113" i="1" s="1"/>
  <c r="DZ114" i="1"/>
  <c r="EN114" i="1" s="1"/>
  <c r="EP113" i="1" l="1"/>
  <c r="EF114" i="1"/>
  <c r="EL114" i="1" s="1"/>
  <c r="EP114" i="1" s="1"/>
  <c r="DZ115" i="1"/>
  <c r="EN115" i="1" s="1"/>
  <c r="DZ116" i="1" l="1"/>
  <c r="EN116" i="1" s="1"/>
  <c r="EF115" i="1"/>
  <c r="EL115" i="1" s="1"/>
  <c r="DZ117" i="1"/>
  <c r="EN117" i="1" s="1"/>
  <c r="EP115" i="1" l="1"/>
  <c r="DZ118" i="1"/>
  <c r="EN118" i="1" s="1"/>
  <c r="EF117" i="1"/>
  <c r="EL117" i="1" s="1"/>
  <c r="EF116" i="1"/>
  <c r="EL116" i="1" s="1"/>
  <c r="DZ119" i="1"/>
  <c r="EN119" i="1" s="1"/>
  <c r="EP116" i="1" l="1"/>
  <c r="EP117" i="1"/>
  <c r="EF119" i="1"/>
  <c r="EL119" i="1" s="1"/>
  <c r="DZ120" i="1"/>
  <c r="EN120" i="1" s="1"/>
  <c r="EF118" i="1"/>
  <c r="EL118" i="1" s="1"/>
  <c r="EP118" i="1" l="1"/>
  <c r="EP119" i="1"/>
  <c r="DZ121" i="1"/>
  <c r="EF120" i="1"/>
  <c r="EL120" i="1" s="1"/>
  <c r="DZ127" i="1"/>
  <c r="EN127" i="1" s="1"/>
  <c r="DZ122" i="1" l="1"/>
  <c r="EN121" i="1"/>
  <c r="EP120" i="1"/>
  <c r="EF122" i="1"/>
  <c r="EL122" i="1" s="1"/>
  <c r="EF121" i="1"/>
  <c r="EL121" i="1" s="1"/>
  <c r="DZ124" i="1"/>
  <c r="EN124" i="1" s="1"/>
  <c r="EF127" i="1"/>
  <c r="EL127" i="1" s="1"/>
  <c r="DZ123" i="1" l="1"/>
  <c r="EN122" i="1"/>
  <c r="EP122" i="1" s="1"/>
  <c r="EP121" i="1"/>
  <c r="DZ125" i="1"/>
  <c r="EN125" i="1" s="1"/>
  <c r="EF124" i="1"/>
  <c r="EL124" i="1" s="1"/>
  <c r="EP124" i="1" s="1"/>
  <c r="DZ126" i="1"/>
  <c r="EN126" i="1" s="1"/>
  <c r="EP127" i="1"/>
  <c r="EN123" i="1" l="1"/>
  <c r="EF123" i="1"/>
  <c r="EL123" i="1" s="1"/>
  <c r="EF126" i="1"/>
  <c r="EL126" i="1" s="1"/>
  <c r="EP126" i="1" s="1"/>
  <c r="DZ128" i="1"/>
  <c r="EN128" i="1" s="1"/>
  <c r="EF125" i="1"/>
  <c r="EL125" i="1" s="1"/>
  <c r="EP123" i="1" l="1"/>
  <c r="EP125" i="1"/>
  <c r="EF128" i="1"/>
  <c r="EL128" i="1" s="1"/>
  <c r="DZ129" i="1"/>
  <c r="EN129" i="1" s="1"/>
  <c r="EP128" i="1" l="1"/>
  <c r="DZ130" i="1"/>
  <c r="EN130" i="1" s="1"/>
  <c r="EF129" i="1"/>
  <c r="EL129" i="1" s="1"/>
  <c r="EP129" i="1" l="1"/>
  <c r="EF130" i="1"/>
  <c r="EL130" i="1" s="1"/>
  <c r="DZ131" i="1"/>
  <c r="EN131" i="1" s="1"/>
  <c r="EP130" i="1" l="1"/>
  <c r="DZ132" i="1"/>
  <c r="EN132" i="1" s="1"/>
  <c r="EF131" i="1"/>
  <c r="EL131" i="1" s="1"/>
  <c r="EP131" i="1" l="1"/>
  <c r="EF132" i="1"/>
  <c r="EL132" i="1" s="1"/>
  <c r="EP132" i="1" s="1"/>
  <c r="DZ133" i="1"/>
  <c r="EN133" i="1" s="1"/>
  <c r="EF133" i="1" l="1"/>
  <c r="EL133" i="1" s="1"/>
  <c r="EP133" i="1" s="1"/>
  <c r="DZ134" i="1"/>
  <c r="EN134" i="1" s="1"/>
  <c r="EF134" i="1" l="1"/>
  <c r="EL134" i="1" s="1"/>
  <c r="DZ135" i="1"/>
  <c r="EN135" i="1" s="1"/>
  <c r="EP134" i="1" l="1"/>
  <c r="EF135" i="1"/>
  <c r="EL135" i="1" s="1"/>
  <c r="DZ136" i="1"/>
  <c r="EN136" i="1" s="1"/>
  <c r="EP135" i="1" l="1"/>
  <c r="EF136" i="1"/>
  <c r="EL136" i="1" s="1"/>
  <c r="EP136" i="1" s="1"/>
  <c r="DZ137" i="1"/>
  <c r="EN137" i="1" s="1"/>
  <c r="EF137" i="1" l="1"/>
  <c r="EL137" i="1" s="1"/>
  <c r="DZ138" i="1"/>
  <c r="EN138" i="1" s="1"/>
  <c r="EP137" i="1" l="1"/>
  <c r="EF138" i="1"/>
  <c r="EL138" i="1" s="1"/>
  <c r="DZ139" i="1"/>
  <c r="EN139" i="1" s="1"/>
  <c r="EP138" i="1" l="1"/>
  <c r="EF139" i="1"/>
  <c r="EL139" i="1" s="1"/>
  <c r="DZ140" i="1"/>
  <c r="EN140" i="1" s="1"/>
  <c r="DZ142" i="1"/>
  <c r="EN142" i="1" s="1"/>
  <c r="EP139" i="1" l="1"/>
  <c r="EF140" i="1"/>
  <c r="EL140" i="1" s="1"/>
  <c r="DZ141" i="1"/>
  <c r="EN141" i="1" s="1"/>
  <c r="EF142" i="1"/>
  <c r="EL142" i="1" s="1"/>
  <c r="DZ143" i="1"/>
  <c r="EN143" i="1" s="1"/>
  <c r="EP140" i="1" l="1"/>
  <c r="EF141" i="1"/>
  <c r="EL141" i="1" s="1"/>
  <c r="EP142" i="1"/>
  <c r="EF143" i="1"/>
  <c r="EL143" i="1" s="1"/>
  <c r="DZ144" i="1"/>
  <c r="EN144" i="1" s="1"/>
  <c r="EP141" i="1" l="1"/>
  <c r="EP143" i="1"/>
  <c r="EF144" i="1"/>
  <c r="EL144" i="1" s="1"/>
  <c r="DZ145" i="1"/>
  <c r="EN145" i="1" s="1"/>
  <c r="EP144" i="1" l="1"/>
  <c r="EF145" i="1"/>
  <c r="EL145" i="1" s="1"/>
  <c r="DZ146" i="1"/>
  <c r="EN146" i="1" s="1"/>
  <c r="EP145" i="1" l="1"/>
  <c r="EF146" i="1"/>
  <c r="EL146" i="1" s="1"/>
  <c r="DZ147" i="1"/>
  <c r="EN147" i="1" s="1"/>
  <c r="EP146" i="1" l="1"/>
  <c r="EF147" i="1"/>
  <c r="EL147" i="1" s="1"/>
  <c r="DZ148" i="1"/>
  <c r="EN148" i="1" s="1"/>
  <c r="EP147" i="1" l="1"/>
  <c r="EF148" i="1"/>
  <c r="EL148" i="1" s="1"/>
  <c r="DZ149" i="1"/>
  <c r="EN149" i="1" s="1"/>
  <c r="EP148" i="1" l="1"/>
  <c r="EF149" i="1"/>
  <c r="EL149" i="1" s="1"/>
  <c r="DZ150" i="1"/>
  <c r="EN150" i="1" s="1"/>
  <c r="EP149" i="1" l="1"/>
  <c r="EF150" i="1"/>
  <c r="EL150" i="1" s="1"/>
  <c r="DZ151" i="1"/>
  <c r="DZ152" i="1" l="1"/>
  <c r="EN152" i="1" s="1"/>
  <c r="EN151" i="1"/>
  <c r="EP150" i="1"/>
  <c r="EF151" i="1"/>
  <c r="EL151" i="1" s="1"/>
  <c r="DZ153" i="1"/>
  <c r="EN153" i="1" s="1"/>
  <c r="EF152" i="1" l="1"/>
  <c r="EL152" i="1" s="1"/>
  <c r="EP152" i="1" s="1"/>
  <c r="EP151" i="1"/>
  <c r="EF153" i="1"/>
  <c r="EL153" i="1" s="1"/>
  <c r="DZ154" i="1"/>
  <c r="EN154" i="1" s="1"/>
  <c r="EP153" i="1" l="1"/>
  <c r="EF154" i="1"/>
  <c r="EL154" i="1" s="1"/>
  <c r="DZ155" i="1"/>
  <c r="EN155" i="1" s="1"/>
  <c r="EP154" i="1" l="1"/>
  <c r="EF155" i="1"/>
  <c r="EL155" i="1" s="1"/>
  <c r="DZ156" i="1"/>
  <c r="DZ157" i="1" l="1"/>
  <c r="EN157" i="1" s="1"/>
  <c r="EN156" i="1"/>
  <c r="EF157" i="1"/>
  <c r="EL157" i="1" s="1"/>
  <c r="DZ158" i="1"/>
  <c r="EN158" i="1" s="1"/>
  <c r="EP155" i="1"/>
  <c r="EF156" i="1"/>
  <c r="EL156" i="1" s="1"/>
  <c r="DZ159" i="1"/>
  <c r="EN159" i="1" s="1"/>
  <c r="EP157" i="1" l="1"/>
  <c r="EF158" i="1"/>
  <c r="EL158" i="1" s="1"/>
  <c r="EP156" i="1"/>
  <c r="EF159" i="1"/>
  <c r="EL159" i="1" s="1"/>
  <c r="DZ160" i="1"/>
  <c r="EN160" i="1" s="1"/>
  <c r="EP158" i="1" l="1"/>
  <c r="EP159" i="1"/>
  <c r="EF160" i="1"/>
  <c r="EL160" i="1" s="1"/>
  <c r="DZ161" i="1"/>
  <c r="EN161" i="1" s="1"/>
  <c r="EP160" i="1" l="1"/>
  <c r="EF161" i="1"/>
  <c r="EL161" i="1" s="1"/>
  <c r="DZ162" i="1"/>
  <c r="EN162" i="1" s="1"/>
  <c r="EP161" i="1" l="1"/>
  <c r="EF162" i="1"/>
  <c r="EL162" i="1" s="1"/>
  <c r="DZ163" i="1"/>
  <c r="EN163" i="1" s="1"/>
  <c r="EP162" i="1" l="1"/>
  <c r="EF163" i="1"/>
  <c r="EL163" i="1" s="1"/>
  <c r="DZ164" i="1"/>
  <c r="EN164" i="1" s="1"/>
  <c r="EP163" i="1" l="1"/>
  <c r="EF164" i="1"/>
  <c r="EL164" i="1" s="1"/>
  <c r="DZ165" i="1"/>
  <c r="EN165" i="1" s="1"/>
  <c r="EP164" i="1" l="1"/>
  <c r="EF165" i="1"/>
  <c r="EL165" i="1" s="1"/>
  <c r="DZ166" i="1"/>
  <c r="EN166" i="1" s="1"/>
  <c r="EP165" i="1" l="1"/>
  <c r="EF166" i="1"/>
  <c r="EL166" i="1" s="1"/>
  <c r="DZ167" i="1"/>
  <c r="DZ168" i="1" l="1"/>
  <c r="EN168" i="1" s="1"/>
  <c r="EN167" i="1"/>
  <c r="DZ169" i="1"/>
  <c r="EN169" i="1" s="1"/>
  <c r="EP166" i="1"/>
  <c r="EF167" i="1"/>
  <c r="EL167" i="1" s="1"/>
  <c r="DZ170" i="1"/>
  <c r="EN170" i="1" s="1"/>
  <c r="EF168" i="1" l="1"/>
  <c r="EL168" i="1" s="1"/>
  <c r="EP168" i="1" s="1"/>
  <c r="EF169" i="1"/>
  <c r="EL169" i="1" s="1"/>
  <c r="EP167" i="1"/>
  <c r="EF170" i="1"/>
  <c r="EL170" i="1" s="1"/>
  <c r="DZ171" i="1"/>
  <c r="EN171" i="1" s="1"/>
  <c r="EP169" i="1" l="1"/>
  <c r="EP170" i="1"/>
  <c r="EF171" i="1"/>
  <c r="EL171" i="1" s="1"/>
  <c r="DZ172" i="1"/>
  <c r="EN172" i="1" s="1"/>
  <c r="DZ173" i="1" l="1"/>
  <c r="EN173" i="1" s="1"/>
  <c r="EP171" i="1"/>
  <c r="EF172" i="1"/>
  <c r="EL172" i="1" s="1"/>
  <c r="EF173" i="1" l="1"/>
  <c r="EL173" i="1" s="1"/>
  <c r="DZ174" i="1"/>
  <c r="EN174" i="1" s="1"/>
  <c r="EP172" i="1"/>
  <c r="EP173" i="1" l="1"/>
  <c r="DZ175" i="1"/>
  <c r="EN175" i="1" s="1"/>
  <c r="EF174" i="1"/>
  <c r="EL174" i="1" s="1"/>
  <c r="EP174" i="1" l="1"/>
  <c r="EF175" i="1"/>
  <c r="EL175" i="1" s="1"/>
  <c r="DZ176" i="1"/>
  <c r="EN176" i="1" s="1"/>
  <c r="EP175" i="1" l="1"/>
  <c r="EF176" i="1"/>
  <c r="EL176" i="1" s="1"/>
  <c r="DZ177" i="1"/>
  <c r="EN177" i="1" s="1"/>
  <c r="EP176" i="1" l="1"/>
  <c r="EF177" i="1"/>
  <c r="EL177" i="1" s="1"/>
  <c r="DZ178" i="1"/>
  <c r="EF178" i="1" l="1"/>
  <c r="EN178" i="1"/>
  <c r="EP177" i="1"/>
  <c r="EL178" i="1"/>
  <c r="DZ179" i="1"/>
  <c r="EN179" i="1" s="1"/>
  <c r="EP178" i="1" l="1"/>
  <c r="EF179" i="1"/>
  <c r="EL179" i="1" s="1"/>
  <c r="DZ180" i="1"/>
  <c r="EN180" i="1" s="1"/>
  <c r="EP179" i="1" l="1"/>
  <c r="EF180" i="1"/>
  <c r="EL180" i="1" s="1"/>
  <c r="DZ181" i="1"/>
  <c r="EN181" i="1" s="1"/>
  <c r="EP180" i="1" l="1"/>
  <c r="DZ182" i="1"/>
  <c r="EN182" i="1" s="1"/>
  <c r="EF181" i="1"/>
  <c r="EL181" i="1" s="1"/>
  <c r="EP181" i="1" l="1"/>
  <c r="EF182" i="1"/>
  <c r="EL182" i="1" s="1"/>
  <c r="DZ183" i="1"/>
  <c r="EN183" i="1" s="1"/>
  <c r="EP182" i="1" l="1"/>
  <c r="EF183" i="1"/>
  <c r="EL183" i="1" s="1"/>
  <c r="DZ184" i="1"/>
  <c r="EN184" i="1" s="1"/>
  <c r="EP183" i="1" l="1"/>
  <c r="EF184" i="1"/>
  <c r="EL184" i="1" s="1"/>
  <c r="EP184" i="1" s="1"/>
  <c r="DZ185" i="1"/>
  <c r="EN185" i="1" s="1"/>
  <c r="EF185" i="1" l="1"/>
  <c r="EL185" i="1" s="1"/>
  <c r="DZ186" i="1"/>
  <c r="EN186" i="1" s="1"/>
  <c r="EP185" i="1" l="1"/>
  <c r="EF186" i="1"/>
  <c r="EL186" i="1" s="1"/>
  <c r="DZ187" i="1"/>
  <c r="EN187" i="1" s="1"/>
  <c r="EP186" i="1" l="1"/>
  <c r="EF187" i="1"/>
  <c r="EL187" i="1" s="1"/>
  <c r="DZ188" i="1"/>
  <c r="DZ189" i="1" l="1"/>
  <c r="EN189" i="1" s="1"/>
  <c r="EN188" i="1"/>
  <c r="EP187" i="1"/>
  <c r="EF189" i="1"/>
  <c r="EL189" i="1" s="1"/>
  <c r="EF188" i="1"/>
  <c r="EL188" i="1" s="1"/>
  <c r="DZ190" i="1"/>
  <c r="EN190" i="1" s="1"/>
  <c r="EP188" i="1" l="1"/>
  <c r="EP189" i="1"/>
  <c r="EF190" i="1"/>
  <c r="EL190" i="1" s="1"/>
  <c r="DZ191" i="1"/>
  <c r="EN191" i="1" s="1"/>
  <c r="EP190" i="1" l="1"/>
  <c r="DZ192" i="1"/>
  <c r="EN192" i="1" s="1"/>
  <c r="EF191" i="1"/>
  <c r="EL191" i="1" s="1"/>
  <c r="EP191" i="1" l="1"/>
  <c r="EF192" i="1"/>
  <c r="EL192" i="1" s="1"/>
  <c r="DZ193" i="1"/>
  <c r="EN193" i="1" s="1"/>
  <c r="DZ198" i="1"/>
  <c r="EN198" i="1" s="1"/>
  <c r="EP192" i="1" l="1"/>
  <c r="EF193" i="1"/>
  <c r="EL193" i="1" s="1"/>
  <c r="EP193" i="1" s="1"/>
  <c r="DZ194" i="1"/>
  <c r="EN194" i="1" s="1"/>
  <c r="EF198" i="1"/>
  <c r="EL198" i="1" s="1"/>
  <c r="DZ195" i="1" l="1"/>
  <c r="EN195" i="1" s="1"/>
  <c r="EF194" i="1"/>
  <c r="EL194" i="1" s="1"/>
  <c r="EP198" i="1"/>
  <c r="EP194" i="1" l="1"/>
  <c r="EF195" i="1"/>
  <c r="EL195" i="1" s="1"/>
  <c r="DZ196" i="1"/>
  <c r="EN196" i="1" s="1"/>
  <c r="EP195" i="1" l="1"/>
  <c r="DZ197" i="1"/>
  <c r="EN197" i="1" s="1"/>
  <c r="EF196" i="1"/>
  <c r="EL196" i="1" s="1"/>
  <c r="EP196" i="1" s="1"/>
  <c r="EF197" i="1" l="1"/>
  <c r="EL197" i="1" s="1"/>
  <c r="EP197" i="1" s="1"/>
  <c r="DZ199" i="1"/>
  <c r="EN199" i="1" s="1"/>
  <c r="EF199" i="1" l="1"/>
  <c r="EL199" i="1" s="1"/>
  <c r="DZ200" i="1"/>
  <c r="EN200" i="1" s="1"/>
  <c r="DZ204" i="1"/>
  <c r="EN204" i="1" s="1"/>
  <c r="EP199" i="1" l="1"/>
  <c r="EF200" i="1"/>
  <c r="EL200" i="1" s="1"/>
  <c r="DZ201" i="1"/>
  <c r="EF204" i="1"/>
  <c r="EL204" i="1" s="1"/>
  <c r="DZ202" i="1" l="1"/>
  <c r="EN202" i="1" s="1"/>
  <c r="EN201" i="1"/>
  <c r="EP200" i="1"/>
  <c r="DZ203" i="1"/>
  <c r="EN203" i="1" s="1"/>
  <c r="DZ205" i="1"/>
  <c r="EN205" i="1" s="1"/>
  <c r="EF201" i="1"/>
  <c r="EL201" i="1" s="1"/>
  <c r="EP204" i="1"/>
  <c r="DZ206" i="1"/>
  <c r="EN206" i="1" s="1"/>
  <c r="EF202" i="1" l="1"/>
  <c r="EL202" i="1" s="1"/>
  <c r="EP202" i="1" s="1"/>
  <c r="EP201" i="1"/>
  <c r="EF205" i="1"/>
  <c r="EL205" i="1" s="1"/>
  <c r="EP205" i="1" s="1"/>
  <c r="EF203" i="1"/>
  <c r="EL203" i="1" s="1"/>
  <c r="EF206" i="1"/>
  <c r="EL206" i="1" s="1"/>
  <c r="DZ207" i="1"/>
  <c r="EN207" i="1" s="1"/>
  <c r="EP203" i="1" l="1"/>
  <c r="EP206" i="1"/>
  <c r="EF207" i="1"/>
  <c r="EL207" i="1" s="1"/>
  <c r="DZ208" i="1"/>
  <c r="EN208" i="1" s="1"/>
  <c r="EP207" i="1" l="1"/>
  <c r="EF208" i="1"/>
  <c r="EL208" i="1" s="1"/>
  <c r="DZ209" i="1"/>
  <c r="DZ210" i="1" l="1"/>
  <c r="EN210" i="1" s="1"/>
  <c r="EN209" i="1"/>
  <c r="EP208" i="1"/>
  <c r="EF209" i="1"/>
  <c r="EL209" i="1" s="1"/>
  <c r="DZ211" i="1"/>
  <c r="EN211" i="1" s="1"/>
  <c r="EF210" i="1" l="1"/>
  <c r="EL210" i="1" s="1"/>
  <c r="EP210" i="1" s="1"/>
  <c r="EP209" i="1"/>
  <c r="EF211" i="1"/>
  <c r="EL211" i="1" s="1"/>
  <c r="DZ212" i="1"/>
  <c r="DZ213" i="1" l="1"/>
  <c r="EN213" i="1" s="1"/>
  <c r="EN212" i="1"/>
  <c r="EP211" i="1"/>
  <c r="EF213" i="1"/>
  <c r="EL213" i="1" s="1"/>
  <c r="EF212" i="1"/>
  <c r="EL212" i="1" s="1"/>
  <c r="DZ214" i="1"/>
  <c r="EN214" i="1" s="1"/>
  <c r="EP213" i="1" l="1"/>
  <c r="EP212" i="1"/>
  <c r="EF214" i="1"/>
  <c r="EL214" i="1" s="1"/>
  <c r="DZ215" i="1"/>
  <c r="EN215" i="1" s="1"/>
  <c r="EP214" i="1" l="1"/>
  <c r="EF215" i="1"/>
  <c r="EL215" i="1" s="1"/>
  <c r="DZ216" i="1"/>
  <c r="EN216" i="1" s="1"/>
  <c r="EP215" i="1" l="1"/>
  <c r="EF216" i="1"/>
  <c r="EL216" i="1" s="1"/>
  <c r="DZ217" i="1"/>
  <c r="EN217" i="1" s="1"/>
  <c r="EP216" i="1" l="1"/>
  <c r="EF217" i="1"/>
  <c r="EL217" i="1" s="1"/>
  <c r="DZ218" i="1"/>
  <c r="EN218" i="1" s="1"/>
  <c r="EP217" i="1" l="1"/>
  <c r="EF218" i="1"/>
  <c r="EL218" i="1" s="1"/>
  <c r="DZ219" i="1"/>
  <c r="EN219" i="1" s="1"/>
  <c r="EP218" i="1" l="1"/>
  <c r="EF219" i="1"/>
  <c r="EL219" i="1" s="1"/>
  <c r="DZ220" i="1"/>
  <c r="EN220" i="1" s="1"/>
  <c r="EP219" i="1" l="1"/>
  <c r="EF220" i="1"/>
  <c r="EL220" i="1" s="1"/>
  <c r="DZ221" i="1"/>
  <c r="EN221" i="1" s="1"/>
  <c r="EP220" i="1" l="1"/>
  <c r="EF221" i="1"/>
  <c r="EL221" i="1" s="1"/>
  <c r="DZ222" i="1"/>
  <c r="EN222" i="1" s="1"/>
  <c r="EP221" i="1" l="1"/>
  <c r="EF222" i="1"/>
  <c r="EL222" i="1" s="1"/>
  <c r="DZ223" i="1"/>
  <c r="EN223" i="1" s="1"/>
  <c r="EP222" i="1" l="1"/>
  <c r="EF223" i="1"/>
  <c r="EL223" i="1" s="1"/>
  <c r="DZ224" i="1"/>
  <c r="EN224" i="1" s="1"/>
  <c r="EP223" i="1" l="1"/>
  <c r="EF224" i="1"/>
  <c r="EL224" i="1" s="1"/>
  <c r="DZ225" i="1"/>
  <c r="EN225" i="1" s="1"/>
  <c r="EP224" i="1" l="1"/>
  <c r="EF225" i="1"/>
  <c r="EL225" i="1" s="1"/>
  <c r="DZ226" i="1"/>
  <c r="EN226" i="1" s="1"/>
  <c r="EP225" i="1" l="1"/>
  <c r="EF226" i="1"/>
  <c r="EL226" i="1" s="1"/>
  <c r="DZ227" i="1"/>
  <c r="EN227" i="1" s="1"/>
  <c r="EP226" i="1" l="1"/>
  <c r="EF227" i="1"/>
  <c r="EL227" i="1" s="1"/>
  <c r="DZ228" i="1"/>
  <c r="EN228" i="1" s="1"/>
  <c r="EP227" i="1" l="1"/>
  <c r="EF228" i="1"/>
  <c r="EL228" i="1" s="1"/>
  <c r="DZ229" i="1"/>
  <c r="DZ230" i="1" l="1"/>
  <c r="EN230" i="1" s="1"/>
  <c r="EN229" i="1"/>
  <c r="DZ231" i="1"/>
  <c r="EN231" i="1" s="1"/>
  <c r="EP228" i="1"/>
  <c r="EF229" i="1"/>
  <c r="EL229" i="1" s="1"/>
  <c r="DZ232" i="1"/>
  <c r="EN232" i="1" s="1"/>
  <c r="EF230" i="1" l="1"/>
  <c r="EL230" i="1" s="1"/>
  <c r="EP230" i="1" s="1"/>
  <c r="EF231" i="1"/>
  <c r="EL231" i="1" s="1"/>
  <c r="EP231" i="1" s="1"/>
  <c r="EP229" i="1"/>
  <c r="EF232" i="1"/>
  <c r="EL232" i="1" s="1"/>
  <c r="DZ233" i="1"/>
  <c r="EN233" i="1" s="1"/>
  <c r="EP232" i="1" l="1"/>
  <c r="EF233" i="1"/>
  <c r="EL233" i="1" s="1"/>
  <c r="DZ234" i="1"/>
  <c r="EN234" i="1" s="1"/>
  <c r="EP233" i="1" l="1"/>
  <c r="EF234" i="1"/>
  <c r="EL234" i="1" s="1"/>
  <c r="DZ235" i="1"/>
  <c r="EN235" i="1" s="1"/>
  <c r="EP234" i="1" l="1"/>
  <c r="EF235" i="1"/>
  <c r="EL235" i="1" s="1"/>
  <c r="DZ236" i="1"/>
  <c r="EN236" i="1" s="1"/>
  <c r="EP235" i="1" l="1"/>
  <c r="EF236" i="1"/>
  <c r="EL236" i="1" s="1"/>
  <c r="DZ237" i="1"/>
  <c r="DZ238" i="1" l="1"/>
  <c r="EN238" i="1" s="1"/>
  <c r="EN237" i="1"/>
  <c r="DZ239" i="1"/>
  <c r="EN239" i="1" s="1"/>
  <c r="EP236" i="1"/>
  <c r="EF237" i="1"/>
  <c r="EL237" i="1" s="1"/>
  <c r="DZ240" i="1"/>
  <c r="EN240" i="1" s="1"/>
  <c r="EF238" i="1" l="1"/>
  <c r="EL238" i="1" s="1"/>
  <c r="EP238" i="1" s="1"/>
  <c r="EF239" i="1"/>
  <c r="EL239" i="1" s="1"/>
  <c r="EP237" i="1"/>
  <c r="EF240" i="1"/>
  <c r="EL240" i="1" s="1"/>
  <c r="DZ241" i="1"/>
  <c r="EN241" i="1" s="1"/>
  <c r="EP239" i="1" l="1"/>
  <c r="EP240" i="1"/>
  <c r="EF241" i="1"/>
  <c r="EL241" i="1" s="1"/>
  <c r="DZ242" i="1"/>
  <c r="EN242" i="1" s="1"/>
  <c r="DZ243" i="1" l="1"/>
  <c r="EN243" i="1" s="1"/>
  <c r="EP241" i="1"/>
  <c r="EF242" i="1"/>
  <c r="EL242" i="1" s="1"/>
  <c r="EF243" i="1" l="1"/>
  <c r="EL243" i="1" s="1"/>
  <c r="DZ244" i="1"/>
  <c r="EN244" i="1" s="1"/>
  <c r="DZ246" i="1"/>
  <c r="EN246" i="1" s="1"/>
  <c r="EP242" i="1"/>
  <c r="EP243" i="1" l="1"/>
  <c r="DZ245" i="1"/>
  <c r="EN245" i="1" s="1"/>
  <c r="EF244" i="1"/>
  <c r="EL244" i="1" s="1"/>
  <c r="EF246" i="1"/>
  <c r="EL246" i="1" s="1"/>
  <c r="DZ247" i="1"/>
  <c r="EN247" i="1" s="1"/>
  <c r="EP244" i="1" l="1"/>
  <c r="EF245" i="1"/>
  <c r="EL245" i="1" s="1"/>
  <c r="EP246" i="1"/>
  <c r="EF247" i="1"/>
  <c r="EL247" i="1" s="1"/>
  <c r="DZ248" i="1"/>
  <c r="EN248" i="1" s="1"/>
  <c r="EP245" i="1" l="1"/>
  <c r="EP247" i="1"/>
  <c r="EF248" i="1"/>
  <c r="EL248" i="1" s="1"/>
  <c r="DZ249" i="1"/>
  <c r="EN249" i="1" s="1"/>
  <c r="EP248" i="1" l="1"/>
  <c r="EF249" i="1"/>
  <c r="EL249" i="1" s="1"/>
  <c r="DZ250" i="1"/>
  <c r="DZ251" i="1" l="1"/>
  <c r="EN251" i="1" s="1"/>
  <c r="EN250" i="1"/>
  <c r="DZ252" i="1"/>
  <c r="EN252" i="1" s="1"/>
  <c r="EP249" i="1"/>
  <c r="EF250" i="1"/>
  <c r="EL250" i="1" s="1"/>
  <c r="DZ253" i="1"/>
  <c r="EN253" i="1" s="1"/>
  <c r="EF251" i="1" l="1"/>
  <c r="EL251" i="1" s="1"/>
  <c r="EP251" i="1" s="1"/>
  <c r="EF252" i="1"/>
  <c r="EL252" i="1" s="1"/>
  <c r="EP250" i="1"/>
  <c r="EF253" i="1"/>
  <c r="EL253" i="1" s="1"/>
  <c r="DZ254" i="1"/>
  <c r="EN254" i="1" s="1"/>
  <c r="EP252" i="1" l="1"/>
  <c r="EP253" i="1"/>
  <c r="EF254" i="1"/>
  <c r="EL254" i="1" s="1"/>
  <c r="DZ255" i="1"/>
  <c r="EN255" i="1" s="1"/>
  <c r="EP254" i="1" l="1"/>
  <c r="EF255" i="1"/>
  <c r="EL255" i="1" s="1"/>
  <c r="DZ256" i="1"/>
  <c r="EN256" i="1" s="1"/>
  <c r="EP255" i="1" l="1"/>
  <c r="EF256" i="1"/>
  <c r="EL256" i="1" s="1"/>
  <c r="DZ257" i="1"/>
  <c r="EN257" i="1" s="1"/>
  <c r="EP256" i="1" l="1"/>
  <c r="EF257" i="1"/>
  <c r="EL257" i="1" s="1"/>
  <c r="DZ258" i="1"/>
  <c r="EN258" i="1" s="1"/>
  <c r="EP257" i="1" l="1"/>
  <c r="EF258" i="1"/>
  <c r="EL258" i="1" s="1"/>
  <c r="DZ259" i="1"/>
  <c r="EN259" i="1" s="1"/>
  <c r="EP258" i="1" l="1"/>
  <c r="EF259" i="1"/>
  <c r="EL259" i="1" s="1"/>
  <c r="DZ260" i="1"/>
  <c r="DZ261" i="1" l="1"/>
  <c r="EN261" i="1" s="1"/>
  <c r="EN260" i="1"/>
  <c r="DZ262" i="1"/>
  <c r="EN262" i="1" s="1"/>
  <c r="EP259" i="1"/>
  <c r="EF260" i="1"/>
  <c r="EL260" i="1" s="1"/>
  <c r="DZ263" i="1"/>
  <c r="EN263" i="1" s="1"/>
  <c r="EF261" i="1" l="1"/>
  <c r="EL261" i="1" s="1"/>
  <c r="EP261" i="1" s="1"/>
  <c r="EF262" i="1"/>
  <c r="EL262" i="1" s="1"/>
  <c r="EP262" i="1" s="1"/>
  <c r="EP260" i="1"/>
  <c r="EF263" i="1"/>
  <c r="EL263" i="1" s="1"/>
  <c r="EP263" i="1" s="1"/>
  <c r="DZ264" i="1"/>
  <c r="EN264" i="1" s="1"/>
  <c r="EF264" i="1" l="1"/>
  <c r="EL264" i="1" s="1"/>
  <c r="DZ265" i="1"/>
  <c r="EN265" i="1" s="1"/>
  <c r="EP264" i="1" l="1"/>
  <c r="EF265" i="1"/>
  <c r="EL265" i="1" s="1"/>
  <c r="DZ266" i="1"/>
  <c r="EN266" i="1" s="1"/>
  <c r="EP265" i="1" l="1"/>
  <c r="EF266" i="1"/>
  <c r="EL266" i="1" s="1"/>
  <c r="DZ267" i="1"/>
  <c r="EN267" i="1" s="1"/>
  <c r="EP266" i="1" l="1"/>
  <c r="EF267" i="1"/>
  <c r="EL267" i="1" s="1"/>
  <c r="DZ268" i="1"/>
  <c r="EN268" i="1" s="1"/>
  <c r="EP267" i="1" l="1"/>
  <c r="EF268" i="1"/>
  <c r="EL268" i="1" s="1"/>
  <c r="DZ269" i="1"/>
  <c r="EN269" i="1" s="1"/>
  <c r="EP268" i="1" l="1"/>
  <c r="EF269" i="1"/>
  <c r="EL269" i="1" s="1"/>
  <c r="DZ270" i="1"/>
  <c r="EN270" i="1" s="1"/>
  <c r="EP269" i="1" l="1"/>
  <c r="EF270" i="1"/>
  <c r="EL270" i="1" s="1"/>
  <c r="DZ271" i="1"/>
  <c r="EN271" i="1" s="1"/>
  <c r="EP270" i="1" l="1"/>
  <c r="EF271" i="1"/>
  <c r="EL271" i="1" s="1"/>
  <c r="DZ272" i="1"/>
  <c r="EN272" i="1" s="1"/>
  <c r="EP271" i="1" l="1"/>
  <c r="EF272" i="1"/>
  <c r="EL272" i="1" s="1"/>
  <c r="DZ273" i="1"/>
  <c r="EN273" i="1" s="1"/>
  <c r="EP272" i="1" l="1"/>
  <c r="EF273" i="1"/>
  <c r="EL273" i="1" s="1"/>
  <c r="DZ274" i="1"/>
  <c r="EN274" i="1" s="1"/>
  <c r="EP273" i="1" l="1"/>
  <c r="EF274" i="1"/>
  <c r="EL274" i="1" s="1"/>
  <c r="DZ275" i="1"/>
  <c r="EN275" i="1" s="1"/>
  <c r="EP274" i="1" l="1"/>
  <c r="EF275" i="1"/>
  <c r="EL275" i="1" s="1"/>
  <c r="EP275" i="1" s="1"/>
  <c r="DZ276" i="1"/>
  <c r="EN276" i="1" s="1"/>
  <c r="EF276" i="1" l="1"/>
  <c r="EL276" i="1" s="1"/>
  <c r="EP276" i="1" s="1"/>
  <c r="DZ277" i="1"/>
  <c r="EN277" i="1" s="1"/>
  <c r="EF277" i="1" l="1"/>
  <c r="EL277" i="1" s="1"/>
  <c r="DZ278" i="1"/>
  <c r="EN278" i="1" s="1"/>
  <c r="EP277" i="1" l="1"/>
  <c r="EF278" i="1"/>
  <c r="EL278" i="1" s="1"/>
  <c r="DZ279" i="1"/>
  <c r="DZ280" i="1" l="1"/>
  <c r="EN280" i="1" s="1"/>
  <c r="EN279" i="1"/>
  <c r="EP278" i="1"/>
  <c r="EF279" i="1"/>
  <c r="EL279" i="1" s="1"/>
  <c r="DZ281" i="1"/>
  <c r="EN281" i="1" s="1"/>
  <c r="EF280" i="1" l="1"/>
  <c r="EL280" i="1" s="1"/>
  <c r="EP279" i="1"/>
  <c r="EP280" i="1"/>
  <c r="EF281" i="1"/>
  <c r="EL281" i="1" s="1"/>
  <c r="DZ282" i="1"/>
  <c r="EN282" i="1" s="1"/>
  <c r="EP281" i="1" l="1"/>
  <c r="EF282" i="1"/>
  <c r="EL282" i="1" s="1"/>
  <c r="DZ283" i="1"/>
  <c r="EN283" i="1" s="1"/>
  <c r="EP282" i="1" l="1"/>
  <c r="EF283" i="1"/>
  <c r="EL283" i="1" s="1"/>
  <c r="DZ284" i="1"/>
  <c r="EN284" i="1" s="1"/>
  <c r="EP283" i="1" l="1"/>
  <c r="EF284" i="1"/>
  <c r="EL284" i="1" s="1"/>
  <c r="DZ285" i="1"/>
  <c r="EN285" i="1" s="1"/>
  <c r="EP284" i="1" l="1"/>
  <c r="EF285" i="1"/>
  <c r="EL285" i="1" s="1"/>
  <c r="DZ286" i="1"/>
  <c r="EN286" i="1" s="1"/>
  <c r="EP285" i="1" l="1"/>
  <c r="EF286" i="1"/>
  <c r="EL286" i="1" s="1"/>
  <c r="DZ287" i="1"/>
  <c r="EN287" i="1" s="1"/>
  <c r="EP286" i="1" l="1"/>
  <c r="EF287" i="1"/>
  <c r="EL287" i="1" s="1"/>
  <c r="DZ288" i="1"/>
  <c r="EN288" i="1" s="1"/>
  <c r="EP287" i="1" l="1"/>
  <c r="EF288" i="1"/>
  <c r="EL288" i="1" s="1"/>
  <c r="DZ289" i="1"/>
  <c r="EN289" i="1" s="1"/>
  <c r="EP288" i="1" l="1"/>
  <c r="EF289" i="1"/>
  <c r="EL289" i="1" s="1"/>
  <c r="DZ290" i="1"/>
  <c r="EN290" i="1" s="1"/>
  <c r="EP289" i="1" l="1"/>
  <c r="EF290" i="1"/>
  <c r="EL290" i="1" s="1"/>
  <c r="DZ291" i="1"/>
  <c r="EN291" i="1" s="1"/>
  <c r="EP290" i="1" l="1"/>
  <c r="EF291" i="1"/>
  <c r="EL291" i="1" s="1"/>
  <c r="DZ292" i="1"/>
  <c r="EN292" i="1" s="1"/>
  <c r="EP291" i="1" l="1"/>
  <c r="EF292" i="1"/>
  <c r="EL292" i="1" s="1"/>
  <c r="DZ293" i="1"/>
  <c r="EN293" i="1" s="1"/>
  <c r="EP292" i="1" l="1"/>
  <c r="EF293" i="1"/>
  <c r="EL293" i="1" s="1"/>
  <c r="EP293" i="1" s="1"/>
  <c r="DZ294" i="1"/>
  <c r="EN294" i="1" s="1"/>
  <c r="EF294" i="1" l="1"/>
  <c r="EL294" i="1" s="1"/>
  <c r="DZ295" i="1"/>
  <c r="EN295" i="1" s="1"/>
  <c r="EP294" i="1" l="1"/>
  <c r="EF295" i="1"/>
  <c r="EL295" i="1" s="1"/>
  <c r="EP295" i="1" s="1"/>
  <c r="DZ296" i="1"/>
  <c r="EN296" i="1" s="1"/>
  <c r="EF296" i="1" l="1"/>
  <c r="EL296" i="1" s="1"/>
  <c r="EP296" i="1" s="1"/>
  <c r="DZ297" i="1"/>
  <c r="EN297" i="1" s="1"/>
  <c r="EF297" i="1" l="1"/>
  <c r="EL297" i="1" s="1"/>
  <c r="DZ298" i="1"/>
  <c r="EN298" i="1" s="1"/>
  <c r="EP297" i="1" l="1"/>
  <c r="EF298" i="1"/>
  <c r="EL298" i="1" s="1"/>
  <c r="DZ299" i="1"/>
  <c r="EN299" i="1" s="1"/>
  <c r="EP298" i="1" l="1"/>
  <c r="EF299" i="1"/>
  <c r="EL299" i="1" s="1"/>
  <c r="DZ300" i="1"/>
  <c r="EN300" i="1" s="1"/>
  <c r="EP299" i="1" l="1"/>
  <c r="EF300" i="1"/>
  <c r="EL300" i="1" s="1"/>
  <c r="EP300" i="1" s="1"/>
  <c r="DZ301" i="1"/>
  <c r="EN301" i="1" s="1"/>
  <c r="EF301" i="1" l="1"/>
  <c r="EL301" i="1" s="1"/>
  <c r="EP301" i="1" s="1"/>
  <c r="DZ302" i="1"/>
  <c r="EN302" i="1" s="1"/>
  <c r="EF302" i="1" l="1"/>
  <c r="EL302" i="1" s="1"/>
  <c r="DZ303" i="1"/>
  <c r="EN303" i="1" s="1"/>
  <c r="EP302" i="1" l="1"/>
  <c r="EF303" i="1"/>
  <c r="EL303" i="1" s="1"/>
  <c r="DZ304" i="1"/>
  <c r="EN304" i="1" s="1"/>
  <c r="EP303" i="1" l="1"/>
  <c r="EF304" i="1"/>
  <c r="EL304" i="1" s="1"/>
  <c r="DZ305" i="1"/>
  <c r="EN305" i="1" s="1"/>
  <c r="EP304" i="1" l="1"/>
  <c r="EF305" i="1"/>
  <c r="EL305" i="1" s="1"/>
  <c r="DZ306" i="1"/>
  <c r="EN306" i="1" s="1"/>
  <c r="EP305" i="1" l="1"/>
  <c r="EF306" i="1"/>
  <c r="EL306" i="1" s="1"/>
  <c r="EP306" i="1" s="1"/>
  <c r="DZ307" i="1"/>
  <c r="DZ309" i="1" l="1"/>
  <c r="EN309" i="1" s="1"/>
  <c r="EN307" i="1"/>
  <c r="EF307" i="1"/>
  <c r="EL307" i="1" s="1"/>
  <c r="DZ310" i="1"/>
  <c r="EN310" i="1" s="1"/>
  <c r="EF309" i="1" l="1"/>
  <c r="EL309" i="1" s="1"/>
  <c r="EP309" i="1" s="1"/>
  <c r="EP307" i="1"/>
  <c r="EF310" i="1"/>
  <c r="EL310" i="1" s="1"/>
  <c r="DZ311" i="1"/>
  <c r="EN311" i="1" s="1"/>
  <c r="EP310" i="1" l="1"/>
  <c r="EF311" i="1"/>
  <c r="EL311" i="1" s="1"/>
  <c r="DZ312" i="1"/>
  <c r="EN312" i="1" s="1"/>
  <c r="EP311" i="1" l="1"/>
  <c r="EF312" i="1"/>
  <c r="EL312" i="1" s="1"/>
  <c r="DZ313" i="1"/>
  <c r="EN313" i="1" s="1"/>
  <c r="EP312" i="1" l="1"/>
  <c r="EF313" i="1"/>
  <c r="EL313" i="1" s="1"/>
  <c r="EP313" i="1" s="1"/>
  <c r="DZ314" i="1"/>
  <c r="EN314" i="1" s="1"/>
  <c r="EF314" i="1" l="1"/>
  <c r="EL314" i="1" s="1"/>
  <c r="DZ315" i="1"/>
  <c r="EN315" i="1" s="1"/>
  <c r="EP314" i="1" l="1"/>
  <c r="EF315" i="1"/>
  <c r="EL315" i="1" s="1"/>
  <c r="DZ316" i="1"/>
  <c r="EN316" i="1" s="1"/>
  <c r="EP315" i="1" l="1"/>
  <c r="EF316" i="1"/>
  <c r="EL316" i="1" s="1"/>
  <c r="DZ317" i="1"/>
  <c r="EN317" i="1" s="1"/>
  <c r="EP316" i="1" l="1"/>
  <c r="EF317" i="1"/>
  <c r="EL317" i="1" s="1"/>
  <c r="DZ318" i="1"/>
  <c r="EN318" i="1" s="1"/>
  <c r="EP317" i="1" l="1"/>
  <c r="EF318" i="1"/>
  <c r="EL318" i="1" s="1"/>
  <c r="DZ319" i="1"/>
  <c r="EN319" i="1" s="1"/>
  <c r="EP318" i="1" l="1"/>
  <c r="EF319" i="1"/>
  <c r="EL319" i="1" s="1"/>
  <c r="DZ320" i="1"/>
  <c r="EN320" i="1" s="1"/>
  <c r="EP319" i="1" l="1"/>
  <c r="EF320" i="1"/>
  <c r="EL320" i="1" s="1"/>
  <c r="DZ321" i="1"/>
  <c r="EN321" i="1" s="1"/>
  <c r="EP320" i="1" l="1"/>
  <c r="EF321" i="1"/>
  <c r="EL321" i="1" s="1"/>
  <c r="DZ322" i="1"/>
  <c r="EN322" i="1" s="1"/>
  <c r="EP321" i="1" l="1"/>
  <c r="EF322" i="1"/>
  <c r="EL322" i="1" s="1"/>
  <c r="EP322" i="1" s="1"/>
  <c r="DZ323" i="1"/>
  <c r="EN323" i="1" s="1"/>
  <c r="EF323" i="1" l="1"/>
  <c r="EL323" i="1" s="1"/>
  <c r="DZ324" i="1"/>
  <c r="EN324" i="1" s="1"/>
  <c r="EP323" i="1" l="1"/>
  <c r="EF324" i="1"/>
  <c r="EL324" i="1" s="1"/>
  <c r="DZ325" i="1"/>
  <c r="EN325" i="1" s="1"/>
  <c r="EP324" i="1" l="1"/>
  <c r="EF325" i="1"/>
  <c r="EL325" i="1" s="1"/>
  <c r="EP325" i="1" s="1"/>
  <c r="DZ326" i="1"/>
  <c r="EN326" i="1" s="1"/>
  <c r="EF326" i="1" l="1"/>
  <c r="EL326" i="1" s="1"/>
  <c r="DZ327" i="1"/>
  <c r="EN327" i="1" s="1"/>
  <c r="EP326" i="1" l="1"/>
  <c r="EF327" i="1"/>
  <c r="EL327" i="1" s="1"/>
  <c r="DZ328" i="1"/>
  <c r="EN328" i="1" s="1"/>
  <c r="EP327" i="1" l="1"/>
  <c r="EF328" i="1"/>
  <c r="EL328" i="1" s="1"/>
  <c r="DZ329" i="1"/>
  <c r="DZ331" i="1" l="1"/>
  <c r="EN331" i="1" s="1"/>
  <c r="EN329" i="1"/>
  <c r="EP328" i="1"/>
  <c r="EF331" i="1"/>
  <c r="EL331" i="1" s="1"/>
  <c r="EF329" i="1"/>
  <c r="EL329" i="1" s="1"/>
  <c r="DZ332" i="1"/>
  <c r="EN332" i="1" s="1"/>
  <c r="EP331" i="1" l="1"/>
  <c r="EP329" i="1"/>
  <c r="EF332" i="1"/>
  <c r="EL332" i="1" s="1"/>
  <c r="DZ333" i="1"/>
  <c r="EN333" i="1" s="1"/>
  <c r="EP332" i="1" l="1"/>
  <c r="EF333" i="1"/>
  <c r="EL333" i="1" s="1"/>
  <c r="DZ334" i="1"/>
  <c r="EN334" i="1" s="1"/>
  <c r="EP333" i="1" l="1"/>
  <c r="EF334" i="1"/>
  <c r="EL334" i="1" s="1"/>
  <c r="DZ335" i="1"/>
  <c r="EN335" i="1" s="1"/>
  <c r="EP334" i="1" l="1"/>
  <c r="EF335" i="1"/>
  <c r="EL335" i="1" s="1"/>
  <c r="DZ336" i="1"/>
  <c r="EN336" i="1" s="1"/>
  <c r="EP335" i="1" l="1"/>
  <c r="EF336" i="1"/>
  <c r="EL336" i="1" s="1"/>
  <c r="DZ337" i="1"/>
  <c r="DZ338" i="1" l="1"/>
  <c r="EN338" i="1" s="1"/>
  <c r="EN337" i="1"/>
  <c r="EF338" i="1"/>
  <c r="EL338" i="1" s="1"/>
  <c r="DZ339" i="1"/>
  <c r="EN339" i="1" s="1"/>
  <c r="EP336" i="1"/>
  <c r="EF337" i="1"/>
  <c r="EL337" i="1" s="1"/>
  <c r="DZ340" i="1"/>
  <c r="EN340" i="1" s="1"/>
  <c r="EP338" i="1" l="1"/>
  <c r="EF339" i="1"/>
  <c r="EL339" i="1" s="1"/>
  <c r="EP337" i="1"/>
  <c r="EF340" i="1"/>
  <c r="EL340" i="1" s="1"/>
  <c r="DZ341" i="1"/>
  <c r="EN341" i="1" s="1"/>
  <c r="EP339" i="1" l="1"/>
  <c r="EP340" i="1"/>
  <c r="EF341" i="1"/>
  <c r="EL341" i="1" s="1"/>
  <c r="DZ342" i="1"/>
  <c r="EN342" i="1" s="1"/>
  <c r="EP341" i="1" l="1"/>
  <c r="EF342" i="1"/>
  <c r="EL342" i="1" s="1"/>
  <c r="EN7" i="1"/>
  <c r="EP342" i="1" l="1"/>
  <c r="EP7" i="1" s="1"/>
  <c r="EL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<sst xmlns="http://schemas.openxmlformats.org/spreadsheetml/2006/main" count="22676" uniqueCount="339">
  <si>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</si>
  <si>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</si>
  <si>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</si>
  <si>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</si>
  <si>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</si>
  <si>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</si>
  <si>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</si>
  <si>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</si>
  <si>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</si>
  <si>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</si>
  <si>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</si>
  <si>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</si>
  <si>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</si>
  <si>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</si>
  <si>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</si>
  <si>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</si>
  <si>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</si>
  <si>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</si>
  <si>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</si>
  <si>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</si>
  <si>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</si>
  <si>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</si>
  <si>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</si>
  <si>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</si>
  <si>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</si>
  <si>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</si>
  <si>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</si>
  <si>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</si>
  <si>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</si>
  <si>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</si>
  <si>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</si>
  <si>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</si>
  <si>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</si>
  <si>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</si>
  <si>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</si>
  <si>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</si>
  <si>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</si>
  <si>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</si>
  <si>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</si>
  <si>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</si>
  <si>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</si>
  <si>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</si>
  <si>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</si>
  <si>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</si>
  <si>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</si>
  <si>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</si>
  <si>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</si>
  <si>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</si>
  <si>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</si>
  <si>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</si>
  <si>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</si>
  <si>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</si>
  <si>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</si>
  <si>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</si>
  <si>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</si>
  <si>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</si>
  <si>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</si>
  <si>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</si>
  <si>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</si>
  <si>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</si>
  <si>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</si>
  <si>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</si>
  <si>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</si>
  <si>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</si>
  <si>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</si>
  <si>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</si>
  <si>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</si>
  <si>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</si>
  <si>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</si>
  <si>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novo</t>
  </si>
  <si>
    <t>GENERIRANJE FAJLA S ORIGINALNIM REZULTATIMA</t>
  </si>
  <si>
    <t>GENERIRANJE FAJLA S PRIKAZOM UPARIVANJA</t>
  </si>
  <si>
    <t>sec</t>
  </si>
  <si>
    <t>kat</t>
  </si>
  <si>
    <t>vrijeme</t>
  </si>
  <si>
    <t>status</t>
  </si>
  <si>
    <t>drž</t>
  </si>
  <si>
    <t>klub reg</t>
  </si>
  <si>
    <t>broj ispravljenih</t>
  </si>
  <si>
    <t>&lt;&gt;</t>
  </si>
  <si>
    <t>novo-ot</t>
  </si>
  <si>
    <t>status_id</t>
  </si>
  <si>
    <t>STATUS REZULTATA</t>
  </si>
  <si>
    <t>id</t>
  </si>
  <si>
    <t>oevent_classifier</t>
  </si>
  <si>
    <t>ok</t>
  </si>
  <si>
    <t>regularan rezultat</t>
  </si>
  <si>
    <t>ot</t>
  </si>
  <si>
    <t>NULL</t>
  </si>
  <si>
    <t>mp</t>
  </si>
  <si>
    <t>pogrešno perforiranje</t>
  </si>
  <si>
    <t>dnf</t>
  </si>
  <si>
    <t>nije prošao kroz cilj</t>
  </si>
  <si>
    <t>disq</t>
  </si>
  <si>
    <t>diskvalifikacija</t>
  </si>
  <si>
    <t>dns</t>
  </si>
  <si>
    <t>nije startao/la</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</si>
  <si>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</si>
  <si>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</si>
  <si>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</si>
  <si>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</si>
  <si>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</si>
  <si>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</si>
  <si>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</si>
  <si>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</si>
  <si>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</si>
  <si>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</si>
  <si>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</si>
  <si>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</si>
  <si>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</si>
  <si>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</si>
  <si>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</si>
  <si>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</si>
  <si>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</si>
  <si>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</si>
  <si>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</si>
  <si>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</si>
  <si>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</si>
  <si>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</si>
  <si>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</si>
  <si>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</si>
  <si>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</si>
  <si>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</si>
  <si>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</si>
  <si>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</si>
  <si>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</si>
  <si>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</si>
  <si>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</si>
  <si>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</si>
  <si>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prekoračeno vrijeme zadržavanja na stazi</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</si>
  <si>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</si>
  <si>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</si>
  <si>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</si>
  <si>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</si>
  <si>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</si>
  <si>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</si>
  <si>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</si>
  <si>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</si>
  <si>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</si>
  <si>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</si>
  <si>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</si>
  <si>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</si>
  <si>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</si>
  <si>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</si>
  <si>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</si>
  <si>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</si>
  <si>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</si>
  <si>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</si>
  <si>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</si>
  <si>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</si>
  <si>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</si>
  <si>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</si>
  <si>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</si>
  <si>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</si>
  <si>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</si>
  <si>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</si>
  <si>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</si>
  <si>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</si>
  <si>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</si>
  <si>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</si>
  <si>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</si>
  <si>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</si>
  <si>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</si>
  <si>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imepre-klu-kat</t>
  </si>
  <si>
    <t>imepre-klu-kat-ot</t>
  </si>
  <si>
    <t>imepre-klu(ali)-kat</t>
  </si>
  <si>
    <t>imepre-klu(ali)-kat-ot</t>
  </si>
  <si>
    <t>imepre-(raz-klu)-kat</t>
  </si>
  <si>
    <t>imepre-(raz-klu)-kat-ot</t>
  </si>
  <si>
    <t>imepre(ali)-klu-kat</t>
  </si>
  <si>
    <t>imepre(ali)-klu-kat-ot</t>
  </si>
  <si>
    <t>imepre(ali)-klu(ali)-kat</t>
  </si>
  <si>
    <t>imepre(ali)-klu(ali)-kat-ot</t>
  </si>
  <si>
    <t>imepre(ali)-(raz-klu)-kat</t>
  </si>
  <si>
    <t>imepre(ali)-(raz-klu)-kat-ot</t>
  </si>
  <si>
    <t>imepre-klu</t>
  </si>
  <si>
    <t>imepre-klu-ot</t>
  </si>
  <si>
    <t>imepre-klu(ali)</t>
  </si>
  <si>
    <t>imepre-klu(ali)-ot</t>
  </si>
  <si>
    <t>imepre-(raz-klu)</t>
  </si>
  <si>
    <t>imepre-(raz-klu)-ot</t>
  </si>
  <si>
    <t>imepre</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</si>
  <si>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</si>
  <si>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</si>
  <si>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</si>
  <si>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</si>
  <si>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</si>
  <si>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</si>
  <si>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</si>
  <si>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</si>
  <si>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</si>
  <si>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</si>
  <si>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imepre(ali)-klu(ali)-kat(ali)-ot</t>
  </si>
  <si>
    <t>imepre(ali)-(raz-klu)-kat(ali)</t>
  </si>
  <si>
    <t>imepre(ali)-(raz-klu)-kat(ali)-ot</t>
  </si>
  <si>
    <t>stazaKategorija_id</t>
  </si>
  <si>
    <t>imePrezime_id</t>
  </si>
  <si>
    <t>imeprezimealias_id</t>
  </si>
  <si>
    <t>kategorijaalias_id</t>
  </si>
  <si>
    <t>novih</t>
  </si>
  <si>
    <t>broj spolova</t>
  </si>
  <si>
    <t>za ažuriranje</t>
  </si>
  <si>
    <t>spol za ažuriranje</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</si>
  <si>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</si>
  <si>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</si>
  <si>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</si>
  <si>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</si>
  <si>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</si>
  <si>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</si>
  <si>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</si>
  <si>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</si>
  <si>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</si>
  <si>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</si>
  <si>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</si>
  <si>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</si>
  <si>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</si>
  <si>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</si>
  <si>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</si>
  <si>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</si>
  <si>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</si>
  <si>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</si>
  <si>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</si>
  <si>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</si>
  <si>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</si>
  <si>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</si>
  <si>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</si>
  <si>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</si>
  <si>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</si>
  <si>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</si>
  <si>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</si>
  <si>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</si>
  <si>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</si>
  <si>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</si>
  <si>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</si>
  <si>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</si>
  <si>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</si>
  <si>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</si>
  <si>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</si>
  <si>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</si>
  <si>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</si>
  <si>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</si>
  <si>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</si>
  <si>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</si>
  <si>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</si>
  <si>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</si>
  <si>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</si>
  <si>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</si>
  <si>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</si>
  <si>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</si>
  <si>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</si>
  <si>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</si>
  <si>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</si>
  <si>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</si>
  <si>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</si>
  <si>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</si>
  <si>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</si>
  <si>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</si>
  <si>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</si>
  <si>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</si>
  <si>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</si>
  <si>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</si>
  <si>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</si>
  <si>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</si>
  <si>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</si>
  <si>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</si>
  <si>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</si>
  <si>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</si>
  <si>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</si>
  <si>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</si>
  <si>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</si>
  <si>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</si>
  <si>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</si>
  <si>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</si>
  <si>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</si>
  <si>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</si>
  <si>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</si>
  <si>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</si>
  <si>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</si>
  <si>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</si>
  <si>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</si>
  <si>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</si>
  <si>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</si>
  <si>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</si>
  <si>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</si>
  <si>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</si>
  <si>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</si>
  <si>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</si>
  <si>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</si>
  <si>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</si>
  <si>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</si>
  <si>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</si>
  <si>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</si>
  <si>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</si>
  <si>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</si>
  <si>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Datoteka za upis rezultata natjecanja, zadnja promjena 2021-06-07</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</si>
  <si>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</si>
  <si>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</si>
  <si>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</si>
  <si>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</si>
  <si>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</si>
  <si>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</si>
  <si>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</si>
  <si>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</si>
  <si>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</si>
  <si>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</si>
  <si>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</si>
  <si>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</si>
  <si>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</si>
  <si>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kategorija_alias</t>
  </si>
  <si>
    <t>datum</t>
  </si>
  <si>
    <t>grana_id</t>
  </si>
  <si>
    <t>rangirana</t>
  </si>
  <si>
    <t>max_id_osoba</t>
  </si>
  <si>
    <t>max_id_imeprezime</t>
  </si>
  <si>
    <t>max_id_staza</t>
  </si>
  <si>
    <t>max_id_kategorijaalias</t>
  </si>
  <si>
    <t>max_id_stazakategorija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</si>
  <si>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</si>
  <si>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</si>
  <si>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</si>
  <si>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</si>
  <si>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</si>
  <si>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</si>
  <si>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</si>
  <si>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</si>
  <si>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</si>
  <si>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</si>
  <si>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</si>
  <si>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</si>
  <si>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</si>
  <si>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</si>
  <si>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</si>
  <si>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</si>
  <si>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</si>
  <si>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</si>
  <si>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</si>
  <si>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liga_id</t>
  </si>
  <si>
    <t>trka je rangirana</t>
  </si>
  <si>
    <t>v2.00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</si>
</sst>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s>
  <fills count="15">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s>
  <borders count="75">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s>
  <cellStyleXfs count="1">
    <xf numFmtId="0" fontId="0" fillId="0" borderId="0"/>
  </cellStyleXfs>
  <cellXfs count="397">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1" fillId="3" borderId="32" xfId="0" applyFont="1" applyFill="1" applyBorder="1" applyAlignment="1">
      <alignment horizontal="left" indent="1"/>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2"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10"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1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49" fontId="0" fillId="0" borderId="38" xfId="0" applyNumberFormat="1" applyBorder="1" applyAlignment="1">
      <alignment horizontal="left" indent="1"/>
    </xf>
    <xf numFmtId="49" fontId="0" fillId="0" borderId="0" xfId="0" applyNumberFormat="1" applyBorder="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49" fontId="0" fillId="4" borderId="39" xfId="0" applyNumberFormat="1" applyFill="1" applyBorder="1" applyAlignment="1">
      <alignment horizontal="left" indent="1"/>
    </xf>
    <xf numFmtId="49" fontId="0" fillId="4" borderId="40" xfId="0" applyNumberFormat="1" applyFill="1" applyBorder="1" applyAlignment="1">
      <alignment horizontal="left" indent="1"/>
    </xf>
    <xf numFmtId="49" fontId="0" fillId="4" borderId="41" xfId="0" applyNumberFormat="1" applyFill="1" applyBorder="1" applyAlignment="1">
      <alignment horizontal="left" indent="1"/>
    </xf>
    <xf numFmtId="49" fontId="0" fillId="0" borderId="42" xfId="0" applyNumberFormat="1" applyBorder="1" applyAlignment="1">
      <alignment horizontal="left" indent="1"/>
    </xf>
    <xf numFmtId="49" fontId="0" fillId="0" borderId="43" xfId="0" applyNumberFormat="1" applyBorder="1" applyAlignment="1">
      <alignment horizontal="left" indent="1"/>
    </xf>
    <xf numFmtId="49" fontId="0" fillId="0" borderId="44" xfId="0" applyNumberFormat="1" applyBorder="1" applyAlignment="1">
      <alignment horizontal="left" indent="1"/>
    </xf>
    <xf numFmtId="49" fontId="0" fillId="0" borderId="45" xfId="0" applyNumberFormat="1" applyBorder="1" applyAlignment="1">
      <alignment horizontal="left" indent="1"/>
    </xf>
    <xf numFmtId="49" fontId="0" fillId="0" borderId="46" xfId="0" applyNumberFormat="1" applyBorder="1" applyAlignment="1">
      <alignment horizontal="left" indent="1"/>
    </xf>
    <xf numFmtId="49" fontId="0" fillId="0" borderId="1" xfId="0" applyNumberFormat="1" applyBorder="1" applyAlignment="1">
      <alignment horizontal="left" indent="1"/>
    </xf>
    <xf numFmtId="49" fontId="0" fillId="0" borderId="47" xfId="0" applyNumberFormat="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0" fontId="0" fillId="12" borderId="14" xfId="0" applyFill="1" applyBorder="1" applyProtection="1"/>
    <xf numFmtId="0" fontId="0" fillId="12" borderId="15" xfId="0" applyFill="1" applyBorder="1" applyProtection="1"/>
    <xf numFmtId="0" fontId="0" fillId="12" borderId="16" xfId="0" applyFill="1" applyBorder="1" applyProtection="1"/>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0" fillId="9" borderId="69" xfId="0" applyFill="1" applyBorder="1" applyAlignment="1" applyProtection="1">
      <alignment horizontal="right" indent="1"/>
    </xf>
    <xf numFmtId="0" fontId="0" fillId="9" borderId="70" xfId="0" applyFill="1" applyBorder="1" applyAlignment="1" applyProtection="1">
      <alignment horizontal="right" indent="1"/>
    </xf>
    <xf numFmtId="0" fontId="0" fillId="9" borderId="71"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lignment horizontal="left" vertical="center" wrapText="1" indent="1"/>
    </xf>
    <xf numFmtId="0" fontId="0" fillId="5" borderId="8" xfId="0" applyFill="1" applyBorder="1" applyAlignment="1">
      <alignment horizontal="left" vertical="center" wrapText="1" indent="1"/>
    </xf>
    <xf numFmtId="0" fontId="10" fillId="3" borderId="7" xfId="0" applyFont="1" applyFill="1" applyBorder="1" applyAlignment="1">
      <alignment horizontal="center"/>
    </xf>
    <xf numFmtId="0" fontId="0" fillId="5" borderId="7" xfId="0" applyFill="1" applyBorder="1" applyAlignment="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abSelected="1" workbookViewId="0">
      <selection activeCell="C8" sqref="C8"/>
    </sheetView>
  </sheetViews>
  <sheetFormatPr defaultRowHeight="15" x14ac:dyDescent="0.25"/>
  <cols>
    <col min="1" max="1" width="2.85546875" style="98" customWidth="1"/>
    <col min="2" max="2" width="45.42578125" style="100" bestFit="1" customWidth="1"/>
    <col min="3" max="3" width="14.28515625" style="98" customWidth="1"/>
    <col min="4" max="4" width="5.7109375" style="98" customWidth="1"/>
    <col min="5" max="5" width="114.28515625" style="99" customWidth="1"/>
    <col min="6" max="6" width="5.7109375" style="98" customWidth="1"/>
    <col min="7" max="7" width="73.140625" style="98" customWidth="1"/>
    <col min="8" max="16384" width="9.140625" style="98"/>
  </cols>
  <sheetData>
    <row r="1" spans="2:7" ht="15.75" thickBot="1" x14ac:dyDescent="0.3"/>
    <row r="2" spans="2:7" ht="27.75" thickTop="1" thickBot="1" x14ac:dyDescent="0.45">
      <c r="B2" s="248"/>
      <c r="C2" s="249" t="s">
        <v>338</v>
      </c>
      <c r="E2" s="337" t="s">
        <v>294</v>
      </c>
      <c r="F2" s="338"/>
      <c r="G2" s="339"/>
    </row>
    <row r="3" spans="2:7" ht="15.75" thickTop="1" x14ac:dyDescent="0.25"/>
    <row r="4" spans="2:7" ht="15.75" thickBot="1" x14ac:dyDescent="0.3">
      <c r="B4" s="336" t="s">
        <v>30</v>
      </c>
      <c r="C4" s="336"/>
      <c r="E4" s="250" t="s">
        <v>53</v>
      </c>
      <c r="G4" s="250" t="s">
        <v>227</v>
      </c>
    </row>
    <row r="5" spans="2:7" ht="15.75" thickBot="1" x14ac:dyDescent="0.3"/>
    <row r="6" spans="2:7" ht="15.75" thickBot="1" x14ac:dyDescent="0.3">
      <c r="B6" s="251" t="s">
        <v>39</v>
      </c>
      <c r="C6" s="246"/>
      <c r="E6" s="252" t="s">
        <v>226</v>
      </c>
      <c r="G6" s="252" t="s">
        <v>228</v>
      </c>
    </row>
    <row r="7" spans="2:7" ht="15.75" thickBot="1" x14ac:dyDescent="0.3">
      <c r="C7" s="263"/>
      <c r="E7" s="252" t="s">
        <v>230</v>
      </c>
      <c r="G7" s="253" t="s">
        <v>229</v>
      </c>
    </row>
    <row r="8" spans="2:7" ht="15.75" thickBot="1" x14ac:dyDescent="0.3">
      <c r="B8" s="251" t="s">
        <v>336</v>
      </c>
      <c r="C8" s="246"/>
      <c r="E8" s="252" t="s">
        <v>231</v>
      </c>
      <c r="G8" s="253" t="s">
        <v>243</v>
      </c>
    </row>
    <row r="9" spans="2:7" x14ac:dyDescent="0.25">
      <c r="E9" s="252" t="s">
        <v>232</v>
      </c>
      <c r="G9" s="253" t="s">
        <v>244</v>
      </c>
    </row>
    <row r="10" spans="2:7" ht="15.75" thickBot="1" x14ac:dyDescent="0.3">
      <c r="B10" s="336" t="s">
        <v>31</v>
      </c>
      <c r="C10" s="336"/>
      <c r="E10" s="252" t="s">
        <v>233</v>
      </c>
      <c r="G10" s="253" t="s">
        <v>258</v>
      </c>
    </row>
    <row r="11" spans="2:7" ht="15.75" thickBot="1" x14ac:dyDescent="0.3">
      <c r="E11" s="252" t="s">
        <v>234</v>
      </c>
    </row>
    <row r="12" spans="2:7" ht="15.75" thickBot="1" x14ac:dyDescent="0.3">
      <c r="B12" s="251" t="s">
        <v>29</v>
      </c>
      <c r="C12" s="265" cm="1">
        <f t="array" ref="C12">import_datum_natjecanja</f>
        <v>0</v>
      </c>
      <c r="E12" s="252" t="s">
        <v>235</v>
      </c>
      <c r="G12" s="252" t="s">
        <v>295</v>
      </c>
    </row>
    <row r="13" spans="2:7" ht="15.75" thickBot="1" x14ac:dyDescent="0.3">
      <c r="C13" s="262"/>
      <c r="E13" s="252" t="s">
        <v>236</v>
      </c>
    </row>
    <row r="14" spans="2:7" ht="15.75" thickBot="1" x14ac:dyDescent="0.3">
      <c r="B14" s="251" t="s">
        <v>310</v>
      </c>
      <c r="C14" s="247" cm="1">
        <f t="array" ref="C14">import_grana_id</f>
        <v>0</v>
      </c>
      <c r="E14" s="252" t="s">
        <v>237</v>
      </c>
      <c r="G14" s="252" t="s">
        <v>296</v>
      </c>
    </row>
    <row r="15" spans="2:7" ht="15.75" thickBot="1" x14ac:dyDescent="0.3">
      <c r="B15" s="251"/>
      <c r="C15" s="143"/>
      <c r="E15" s="252" t="s">
        <v>251</v>
      </c>
      <c r="G15" s="253" t="s">
        <v>297</v>
      </c>
    </row>
    <row r="16" spans="2:7" ht="15.75" thickBot="1" x14ac:dyDescent="0.3">
      <c r="B16" s="251" t="s">
        <v>337</v>
      </c>
      <c r="C16" s="247" cm="1">
        <f t="array" ref="C16">import_trka_je_rangirana</f>
        <v>0</v>
      </c>
      <c r="E16" s="252" t="s">
        <v>252</v>
      </c>
      <c r="G16" s="253" t="s">
        <v>298</v>
      </c>
    </row>
    <row r="17" spans="2:7" ht="15.75" thickBot="1" x14ac:dyDescent="0.3">
      <c r="B17" s="251"/>
      <c r="C17" s="143"/>
      <c r="E17" s="252" t="s">
        <v>238</v>
      </c>
      <c r="G17" s="253" t="s">
        <v>299</v>
      </c>
    </row>
    <row r="18" spans="2:7" ht="15.75" thickBot="1" x14ac:dyDescent="0.3">
      <c r="B18" s="251" t="s">
        <v>41</v>
      </c>
      <c r="C18" s="247" cm="1">
        <f t="array" ref="C18">import_dnevnik_id</f>
        <v>0</v>
      </c>
      <c r="E18" s="252" t="s">
        <v>253</v>
      </c>
      <c r="G18" s="253" t="s">
        <v>300</v>
      </c>
    </row>
    <row r="19" spans="2:7" ht="15.75" thickBot="1" x14ac:dyDescent="0.3">
      <c r="B19" s="251"/>
      <c r="C19" s="264"/>
      <c r="E19" s="254" t="s">
        <v>239</v>
      </c>
      <c r="G19" s="253" t="s">
        <v>301</v>
      </c>
    </row>
    <row r="20" spans="2:7" ht="15.75" thickBot="1" x14ac:dyDescent="0.3">
      <c r="B20" s="251" t="s">
        <v>42</v>
      </c>
      <c r="C20" s="247" cm="1">
        <f t="array" ref="C20">import_max_osoba_id</f>
        <v>0</v>
      </c>
      <c r="E20" s="254" t="s">
        <v>240</v>
      </c>
    </row>
    <row r="21" spans="2:7" ht="15.75" thickBot="1" x14ac:dyDescent="0.3">
      <c r="B21" s="251"/>
      <c r="C21" s="264"/>
      <c r="E21" s="252" t="s">
        <v>241</v>
      </c>
      <c r="G21" s="252" t="s">
        <v>302</v>
      </c>
    </row>
    <row r="22" spans="2:7" ht="15.75" thickBot="1" x14ac:dyDescent="0.3">
      <c r="B22" s="251" t="s">
        <v>43</v>
      </c>
      <c r="C22" s="247">
        <f>import!I6</f>
        <v>0</v>
      </c>
      <c r="E22" s="252" t="s">
        <v>254</v>
      </c>
      <c r="G22" s="253" t="s">
        <v>303</v>
      </c>
    </row>
    <row r="23" spans="2:7" ht="15.75" thickBot="1" x14ac:dyDescent="0.3">
      <c r="B23" s="251"/>
      <c r="C23" s="264"/>
      <c r="E23" s="252" t="s">
        <v>242</v>
      </c>
    </row>
    <row r="24" spans="2:7" ht="15.75" thickBot="1" x14ac:dyDescent="0.3">
      <c r="B24" s="251" t="s">
        <v>278</v>
      </c>
      <c r="C24" s="247">
        <f>MAX(data_max_osoba_id,data_max_imePrezime_id)</f>
        <v>0</v>
      </c>
      <c r="E24" s="99" t="s">
        <v>245</v>
      </c>
      <c r="G24" s="252" t="s">
        <v>306</v>
      </c>
    </row>
    <row r="25" spans="2:7" ht="15.75" thickBot="1" x14ac:dyDescent="0.3">
      <c r="C25" s="263"/>
      <c r="E25" s="252" t="s">
        <v>246</v>
      </c>
      <c r="G25" s="253" t="s">
        <v>307</v>
      </c>
    </row>
    <row r="26" spans="2:7" ht="15.75" thickBot="1" x14ac:dyDescent="0.3">
      <c r="B26" s="251" t="s">
        <v>282</v>
      </c>
      <c r="C26" s="247">
        <f>import!J6</f>
        <v>0</v>
      </c>
      <c r="E26" s="99" t="s">
        <v>247</v>
      </c>
    </row>
    <row r="27" spans="2:7" ht="15.75" thickBot="1" x14ac:dyDescent="0.3">
      <c r="B27" s="251"/>
      <c r="C27" s="263"/>
      <c r="E27" s="252" t="s">
        <v>248</v>
      </c>
      <c r="G27" s="252" t="s">
        <v>333</v>
      </c>
    </row>
    <row r="28" spans="2:7" ht="15.75" thickBot="1" x14ac:dyDescent="0.3">
      <c r="B28" s="251" t="s">
        <v>143</v>
      </c>
      <c r="C28" s="247">
        <f>import!K6</f>
        <v>0</v>
      </c>
      <c r="E28" s="99" t="s">
        <v>249</v>
      </c>
      <c r="G28" s="253" t="s">
        <v>334</v>
      </c>
    </row>
    <row r="29" spans="2:7" ht="15.75" thickBot="1" x14ac:dyDescent="0.3">
      <c r="B29" s="251"/>
      <c r="C29" s="143"/>
      <c r="E29" s="252" t="s">
        <v>250</v>
      </c>
      <c r="G29" s="253" t="s">
        <v>335</v>
      </c>
    </row>
    <row r="30" spans="2:7" ht="15.75" thickBot="1" x14ac:dyDescent="0.3">
      <c r="B30" s="251" t="s">
        <v>40</v>
      </c>
      <c r="C30" s="247">
        <f>import!L6</f>
        <v>0</v>
      </c>
      <c r="E30" s="252" t="s">
        <v>255</v>
      </c>
    </row>
    <row r="31" spans="2:7" ht="15.75" thickBot="1" x14ac:dyDescent="0.3">
      <c r="C31" s="263"/>
      <c r="E31" s="252" t="s">
        <v>256</v>
      </c>
    </row>
    <row r="32" spans="2:7" ht="15.75" thickBot="1" x14ac:dyDescent="0.3">
      <c r="B32" s="251" t="s">
        <v>65</v>
      </c>
      <c r="C32" s="247">
        <f>import!M6</f>
        <v>0</v>
      </c>
      <c r="E32" s="252" t="s">
        <v>257</v>
      </c>
    </row>
    <row r="33" spans="2:5" ht="15.75" thickBot="1" x14ac:dyDescent="0.3">
      <c r="C33" s="263"/>
      <c r="E33" s="252" t="s">
        <v>259</v>
      </c>
    </row>
    <row r="34" spans="2:5" ht="15.75" thickBot="1" x14ac:dyDescent="0.3">
      <c r="B34" s="251" t="str">
        <f>"SELECT max_minuta FROM trka WHERE id = "&amp;data_trka_id</f>
        <v xml:space="preserve">SELECT max_minuta FROM trka WHERE id = </v>
      </c>
      <c r="C34" s="247">
        <f>import!N6</f>
        <v>0</v>
      </c>
      <c r="E34" s="252" t="s">
        <v>260</v>
      </c>
    </row>
    <row r="35" spans="2:5" x14ac:dyDescent="0.25">
      <c r="E35" s="252" t="s">
        <v>261</v>
      </c>
    </row>
    <row r="36" spans="2:5" ht="15.75" thickBot="1" x14ac:dyDescent="0.3">
      <c r="B36" s="258" t="s">
        <v>304</v>
      </c>
      <c r="E36" s="99" t="s">
        <v>262</v>
      </c>
    </row>
    <row r="37" spans="2:5" x14ac:dyDescent="0.25">
      <c r="B37" s="255" t="str">
        <f>"DELETE FROM  rezultat WHERE id &gt; "&amp;data_max_rezultat_id&amp;";"</f>
        <v>DELETE FROM  rezultat WHERE id &gt; 0;</v>
      </c>
      <c r="E37" s="252" t="s">
        <v>263</v>
      </c>
    </row>
    <row r="38" spans="2:5" x14ac:dyDescent="0.25">
      <c r="B38" s="256" t="str">
        <f>"DELETE FROM  imeprezime_alias WHERE id &gt; "&amp;MAX(regNatjecatelj_alias_id)&amp;";"</f>
        <v>DELETE FROM  imeprezime_alias WHERE id &gt; 0;</v>
      </c>
    </row>
    <row r="39" spans="2:5" x14ac:dyDescent="0.25">
      <c r="B39" s="256" t="str">
        <f>"DELETE FROM  imeprezime WHERE id &gt; "&amp;data_max_imePrezime_id&amp;";"</f>
        <v>DELETE FROM  imeprezime WHERE id &gt; 0;</v>
      </c>
    </row>
    <row r="40" spans="2:5" x14ac:dyDescent="0.25">
      <c r="B40" s="256" t="str">
        <f>"DELETE FROM  osoba WHERE id &gt; "&amp;data_max_osoba_id&amp;";"</f>
        <v>DELETE FROM  osoba WHERE id &gt; 0;</v>
      </c>
    </row>
    <row r="41" spans="2:5" x14ac:dyDescent="0.25">
      <c r="B41" s="256" t="str">
        <f>"DELETE FROM  osoba_log WHERE id &gt; "&amp;data_max_osoba_id&amp;";"</f>
        <v>DELETE FROM  osoba_log WHERE id &gt; 0;</v>
      </c>
    </row>
    <row r="42" spans="2:5" x14ac:dyDescent="0.25">
      <c r="B42" s="256" t="str">
        <f>"DELETE FROM  klub_alias WHERE id &gt; "&amp;MAX(regKlub_alias_id)&amp;";"</f>
        <v>DELETE FROM  klub_alias WHERE id &gt; 0;</v>
      </c>
    </row>
    <row r="43" spans="2:5" x14ac:dyDescent="0.25">
      <c r="B43" s="256" t="str">
        <f>"DELETE FROM  klub WHERE id &gt; "&amp;MAX(regKlub_id)&amp;";"</f>
        <v>DELETE FROM  klub WHERE id &gt; 0;</v>
      </c>
      <c r="E43" s="99" t="s">
        <v>54</v>
      </c>
    </row>
    <row r="44" spans="2:5" x14ac:dyDescent="0.25">
      <c r="B44" s="256" t="str">
        <f>"DELETE FROM  drzava WHERE id &gt; "&amp;MAX(regDrzava_id)&amp;";"</f>
        <v>DELETE FROM  drzava WHERE id &gt; 0;</v>
      </c>
      <c r="E44" s="252" t="s">
        <v>55</v>
      </c>
    </row>
    <row r="45" spans="2:5" x14ac:dyDescent="0.25">
      <c r="B45" s="256" t="str">
        <f>"DELETE FROM  staza_kategorija WHERE id &gt; "&amp;data_max_stazaKategorija_id&amp;";"</f>
        <v>DELETE FROM  staza_kategorija WHERE id &gt; 0;</v>
      </c>
      <c r="E45" s="252" t="s">
        <v>56</v>
      </c>
    </row>
    <row r="46" spans="2:5" x14ac:dyDescent="0.25">
      <c r="B46" s="256" t="str">
        <f>"DELETE FROM  staza WHERE id &gt; "&amp;data_max_staza_id&amp;";"</f>
        <v>DELETE FROM  staza WHERE id &gt; 0;</v>
      </c>
      <c r="E46" s="252" t="s">
        <v>57</v>
      </c>
    </row>
    <row r="47" spans="2:5" ht="15.75" thickBot="1" x14ac:dyDescent="0.3">
      <c r="B47" s="257" t="str">
        <f>"DELETE FROM  kategorija_alias WHERE id &gt; "&amp;data_max_kategorijaAlias_id&amp;";"</f>
        <v>DELETE FROM  kategorija_alias WHERE id &gt; 0;</v>
      </c>
    </row>
    <row r="48" spans="2:5" x14ac:dyDescent="0.25">
      <c r="B48" s="99"/>
    </row>
    <row r="49" spans="2:2" ht="15.75" thickBot="1" x14ac:dyDescent="0.3">
      <c r="B49" s="258" t="s">
        <v>305</v>
      </c>
    </row>
    <row r="50" spans="2:2" x14ac:dyDescent="0.25">
      <c r="B50" s="259" t="str">
        <f>"DELETE FROM  rezultat WHERE id &gt; "&amp;data_max_rezultat_id&amp;";"</f>
        <v>DELETE FROM  rezultat WHERE id &gt; 0;</v>
      </c>
    </row>
    <row r="51" spans="2:2" x14ac:dyDescent="0.25">
      <c r="B51" s="260" t="str">
        <f>"DELETE FROM  staza_kategorija WHERE id &gt; "&amp;data_max_stazaKategorija_id&amp;";"</f>
        <v>DELETE FROM  staza_kategorija WHERE id &gt; 0;</v>
      </c>
    </row>
    <row r="52" spans="2:2" ht="15.75" thickBot="1" x14ac:dyDescent="0.3">
      <c r="B52" s="261" t="str">
        <f>"DELETE FROM  staza WHERE id &gt; "&amp;data_max_staza_id&amp;";"</f>
        <v>DELETE FROM  staza WHERE id &gt; 0;</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zoomScaleNormal="100" workbookViewId="0">
      <pane ySplit="12" topLeftCell="A13" activePane="bottomLeft" state="frozen"/>
      <selection activeCell="G8" sqref="G8"/>
      <selection pane="bottomLeft" activeCell="A13" sqref="A1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8" t="s">
        <v>269</v>
      </c>
      <c r="AY2" s="359"/>
    </row>
    <row r="3" spans="1:159" ht="15.75" collapsed="1" thickBot="1" x14ac:dyDescent="0.3"/>
    <row r="4" spans="1:159" s="135" customFormat="1" ht="43.5" customHeight="1" thickTop="1" thickBot="1" x14ac:dyDescent="0.3">
      <c r="B4" s="136"/>
      <c r="C4" s="136"/>
      <c r="D4" s="136"/>
      <c r="E4" s="136"/>
      <c r="F4" s="136"/>
      <c r="G4" s="137"/>
      <c r="H4" s="137"/>
      <c r="I4" s="136"/>
      <c r="J4" s="136"/>
      <c r="K4" s="136"/>
      <c r="L4" s="136"/>
      <c r="M4" s="136"/>
      <c r="O4" s="137"/>
      <c r="Q4" s="136"/>
      <c r="R4" s="137"/>
      <c r="S4" s="137"/>
      <c r="T4" s="138"/>
      <c r="U4" s="136"/>
      <c r="W4" s="136"/>
      <c r="X4" s="136"/>
      <c r="Y4" s="136"/>
      <c r="AA4" s="138"/>
      <c r="AB4" s="138"/>
      <c r="AC4" s="136"/>
      <c r="AD4" s="136"/>
      <c r="AF4" s="139" t="s">
        <v>52</v>
      </c>
      <c r="AJ4" s="136"/>
      <c r="AK4" s="137"/>
      <c r="AM4" s="136"/>
      <c r="AN4" s="136"/>
      <c r="AO4" s="137"/>
      <c r="AP4" s="136"/>
      <c r="AQ4" s="136"/>
      <c r="AR4" s="136"/>
      <c r="AT4" s="136"/>
      <c r="AV4" s="137"/>
      <c r="AX4" s="360" t="s">
        <v>52</v>
      </c>
      <c r="AY4" s="361"/>
      <c r="BA4" s="137"/>
      <c r="BC4" s="136"/>
      <c r="BD4" s="137"/>
      <c r="BE4" s="137"/>
      <c r="BF4" s="137"/>
      <c r="BH4" s="136"/>
      <c r="BI4" s="136"/>
      <c r="BJ4" s="137"/>
      <c r="BK4" s="137"/>
      <c r="BM4" s="136"/>
      <c r="BN4" s="136"/>
      <c r="BO4" s="137"/>
      <c r="BP4" s="137"/>
      <c r="BQ4" s="136"/>
      <c r="BR4" s="136"/>
      <c r="BS4" s="137"/>
      <c r="BT4" s="136"/>
      <c r="BV4" s="136"/>
      <c r="BX4" s="139" t="s">
        <v>52</v>
      </c>
      <c r="BZ4" s="137"/>
      <c r="CA4" s="136"/>
      <c r="CB4" s="136"/>
      <c r="CC4" s="136"/>
      <c r="CD4" s="136"/>
      <c r="CE4" s="136"/>
      <c r="CF4" s="136"/>
      <c r="CG4" s="136"/>
      <c r="CK4" s="136"/>
      <c r="CL4" s="137"/>
      <c r="CM4" s="137"/>
      <c r="CO4" s="137"/>
      <c r="CP4" s="137"/>
      <c r="CQ4" s="137"/>
      <c r="CR4" s="137"/>
      <c r="CS4" s="137"/>
      <c r="CU4" s="137"/>
      <c r="CW4" s="137"/>
      <c r="CY4" s="139" t="s">
        <v>52</v>
      </c>
      <c r="DH4" s="136"/>
      <c r="DI4" s="137"/>
      <c r="DK4" s="136"/>
      <c r="DL4" s="137"/>
      <c r="DN4" s="140"/>
      <c r="DO4" s="140"/>
      <c r="DQ4" s="137"/>
      <c r="DR4" s="137"/>
      <c r="DT4" s="137"/>
      <c r="DU4" s="137"/>
      <c r="DV4" s="137"/>
      <c r="DW4" s="137"/>
      <c r="DX4" s="136"/>
      <c r="DZ4" s="137"/>
      <c r="EA4" s="137"/>
      <c r="EB4" s="137"/>
      <c r="EC4" s="137"/>
      <c r="ED4" s="137"/>
      <c r="EE4" s="137"/>
      <c r="EF4" s="137"/>
      <c r="EG4" s="137"/>
      <c r="EH4" s="137"/>
      <c r="EI4" s="137"/>
      <c r="EJ4" s="137"/>
      <c r="EL4" s="346" t="s">
        <v>211</v>
      </c>
      <c r="EM4" s="347"/>
      <c r="EN4" s="347"/>
      <c r="EO4" s="347"/>
      <c r="EP4" s="348"/>
    </row>
    <row r="5" spans="1:159" ht="18.75" x14ac:dyDescent="0.3">
      <c r="T5" s="12"/>
      <c r="AC5" s="7" t="s">
        <v>13</v>
      </c>
      <c r="AD5" s="73"/>
      <c r="AH5" s="7" t="s">
        <v>153</v>
      </c>
      <c r="AP5" s="9"/>
      <c r="AT5" s="73"/>
      <c r="AV5" s="6"/>
      <c r="AX5" s="206"/>
      <c r="AY5" s="206"/>
      <c r="BA5" s="214" t="s">
        <v>224</v>
      </c>
      <c r="BC5" s="215" t="s">
        <v>13</v>
      </c>
      <c r="BD5" s="7"/>
      <c r="BE5" s="7"/>
      <c r="BF5" s="215" t="s">
        <v>13</v>
      </c>
      <c r="BJ5" s="216"/>
      <c r="BK5" s="216"/>
      <c r="BT5" s="7" t="s">
        <v>78</v>
      </c>
      <c r="BV5" s="185" t="s">
        <v>13</v>
      </c>
      <c r="BX5" s="185" t="s">
        <v>13</v>
      </c>
      <c r="CA5" s="185" t="s">
        <v>110</v>
      </c>
      <c r="CB5" s="73"/>
      <c r="CC5" s="73"/>
      <c r="CD5" s="73"/>
      <c r="CE5" s="73"/>
      <c r="CF5" s="73"/>
      <c r="CG5" s="73"/>
      <c r="CI5" s="185" t="s">
        <v>151</v>
      </c>
      <c r="CK5" s="73"/>
      <c r="CL5" s="218"/>
      <c r="CM5" s="218"/>
      <c r="CQ5" s="184" t="s">
        <v>224</v>
      </c>
      <c r="CS5" s="184" t="s">
        <v>153</v>
      </c>
      <c r="CU5" s="219" t="s">
        <v>158</v>
      </c>
      <c r="CW5" s="128" t="s">
        <v>200</v>
      </c>
      <c r="DA5" s="362" t="s">
        <v>199</v>
      </c>
      <c r="DB5" s="362"/>
      <c r="DD5" s="7" t="s">
        <v>13</v>
      </c>
      <c r="DF5" s="7" t="s">
        <v>268</v>
      </c>
      <c r="DK5" s="93"/>
      <c r="DN5" s="8"/>
      <c r="DO5" s="8"/>
      <c r="DQ5" s="9"/>
      <c r="DX5" s="92"/>
      <c r="EE5" s="177" t="s">
        <v>222</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6">
        <v>17</v>
      </c>
      <c r="T6" s="13"/>
      <c r="AC6" s="72" t="s">
        <v>118</v>
      </c>
      <c r="AH6" s="72" t="s">
        <v>152</v>
      </c>
      <c r="AP6" s="9"/>
      <c r="AV6" s="7" t="s">
        <v>21</v>
      </c>
      <c r="AX6" s="206"/>
      <c r="AY6" s="206"/>
      <c r="BA6" s="215" t="s">
        <v>279</v>
      </c>
      <c r="BC6" s="215" t="s">
        <v>280</v>
      </c>
      <c r="BD6" s="3"/>
      <c r="BE6" s="3"/>
      <c r="BF6" s="215" t="s">
        <v>18</v>
      </c>
      <c r="BJ6" s="216"/>
      <c r="BK6" s="216"/>
      <c r="BT6" s="7" t="s">
        <v>14</v>
      </c>
      <c r="BV6" s="72" t="s">
        <v>101</v>
      </c>
      <c r="BX6" s="72" t="s">
        <v>102</v>
      </c>
      <c r="CA6" s="72" t="s">
        <v>14</v>
      </c>
      <c r="CI6" s="72" t="s">
        <v>152</v>
      </c>
      <c r="CQ6" s="72" t="s">
        <v>223</v>
      </c>
      <c r="CS6" s="184" t="s">
        <v>292</v>
      </c>
      <c r="CU6" s="219" t="s">
        <v>264</v>
      </c>
      <c r="CW6" s="128" t="s">
        <v>201</v>
      </c>
      <c r="DA6" s="362" t="s">
        <v>10</v>
      </c>
      <c r="DB6" s="362"/>
      <c r="DD6" s="7" t="s">
        <v>18</v>
      </c>
      <c r="DF6" s="7" t="s">
        <v>18</v>
      </c>
      <c r="DK6" s="93"/>
      <c r="DX6" s="7"/>
      <c r="EE6" s="177" t="s">
        <v>223</v>
      </c>
      <c r="EH6"/>
      <c r="EI6"/>
      <c r="EJ6"/>
      <c r="EL6" s="7" t="s">
        <v>205</v>
      </c>
      <c r="EN6" s="7" t="s">
        <v>206</v>
      </c>
      <c r="EP6" s="7" t="s">
        <v>208</v>
      </c>
    </row>
    <row r="7" spans="1:159" ht="19.5" thickBot="1" x14ac:dyDescent="0.35">
      <c r="B7" s="58" t="str">
        <f>IF(csv!F2="","",csv!T2)</f>
        <v/>
      </c>
      <c r="C7" s="60"/>
      <c r="D7" s="49" t="str">
        <f>IF(csv!F2="","",csv!F2)</f>
        <v/>
      </c>
      <c r="E7" s="60" t="str">
        <f>IF(csv!F2="","",csv!E2)</f>
        <v/>
      </c>
      <c r="F7" s="60"/>
      <c r="G7" s="59" t="str">
        <f>IF(csv!F2="","",csv!M2)</f>
        <v/>
      </c>
      <c r="H7" s="59" t="str">
        <f>IF(csv!F2="","",csv!N2)</f>
        <v/>
      </c>
      <c r="I7" s="60"/>
      <c r="J7" s="60" t="str">
        <f>IF(csv!F2="","",csv!P2)</f>
        <v/>
      </c>
      <c r="K7" s="60" t="str">
        <f>IF(csv!F2="","",csv!Q2)</f>
        <v/>
      </c>
      <c r="L7" s="60"/>
      <c r="M7" s="117" t="str">
        <f>IF(csv!F2="","",csv!R2)</f>
        <v/>
      </c>
      <c r="T7" s="11"/>
      <c r="AC7" s="41">
        <f>COUNTA(AC13:AC412)-COUNTIF(AC13:AC412,"")</f>
        <v>0</v>
      </c>
      <c r="AD7" s="73"/>
      <c r="AH7" s="41">
        <f>COUNTA(AH13:AH412)-COUNTIF(AH13:AH412,"")</f>
        <v>0</v>
      </c>
      <c r="AP7" s="8"/>
      <c r="AT7" s="73"/>
      <c r="AV7" s="41">
        <f>COUNTA(AV13:AV412)-COUNTIF(AV13:AV412,"")</f>
        <v>0</v>
      </c>
      <c r="AX7" s="206"/>
      <c r="AY7" s="206"/>
      <c r="BA7" s="238">
        <f>COUNTA(BA13:BA412)-COUNTIF(BA13:BA412,"")</f>
        <v>0</v>
      </c>
      <c r="BC7" s="41">
        <f>COUNTA(BC13:BC412)-COUNTIF(BC13:BC412,"")</f>
        <v>0</v>
      </c>
      <c r="BD7" s="7"/>
      <c r="BE7" s="7"/>
      <c r="BF7" s="41">
        <f>COUNTA(BF13:BF412)-COUNTIF(BF13:BF412,"")</f>
        <v>0</v>
      </c>
      <c r="BJ7" s="216"/>
      <c r="BK7" s="216"/>
      <c r="BT7" s="68">
        <f>SUM(BS13:BS412)</f>
        <v>0</v>
      </c>
      <c r="BV7" s="41">
        <f>COUNTA(BV13:BV412)-COUNTIF(BV13:BV412,"")</f>
        <v>0</v>
      </c>
      <c r="BX7" s="74">
        <f>COUNTA(BX13:BX412)</f>
        <v>0</v>
      </c>
      <c r="CA7" s="41">
        <f>COUNTA(CA13:CA412)-COUNTIF(CA13:CA412,"")</f>
        <v>0</v>
      </c>
      <c r="CB7" s="73"/>
      <c r="CC7" s="73"/>
      <c r="CD7" s="73"/>
      <c r="CE7" s="73"/>
      <c r="CF7" s="73"/>
      <c r="CG7" s="73"/>
      <c r="CI7" s="41">
        <f>COUNTA(CI13:CI412)-COUNTIF(CI13:CI412,"")</f>
        <v>0</v>
      </c>
      <c r="CK7" s="73"/>
      <c r="CL7" s="218"/>
      <c r="CM7" s="218"/>
      <c r="CQ7" s="129">
        <f>COUNTA(CQ13:CQ412)-COUNTIF(CQ13:CQ412,"")</f>
        <v>0</v>
      </c>
      <c r="CS7" s="129">
        <f>COUNTIF(CS13:CS412,5)</f>
        <v>0</v>
      </c>
      <c r="CU7" s="129">
        <f>COUNTIF(CU13:CU412,"*molim*")</f>
        <v>0</v>
      </c>
      <c r="CW7" s="129">
        <f>COUNTA(CW13:CW412)-COUNTIF(CW13:CW412,"")</f>
        <v>0</v>
      </c>
      <c r="CX7" s="2"/>
      <c r="CZ7" s="2"/>
      <c r="DA7" s="363">
        <f>COUNTA(DA13:DA412)-COUNTIF(DA13:DA412,"")</f>
        <v>0</v>
      </c>
      <c r="DB7" s="364"/>
      <c r="DC7" s="2"/>
      <c r="DD7" s="41">
        <f>COUNTA(DD13:DD412)-COUNTIF(DD13:DD412,"")</f>
        <v>0</v>
      </c>
      <c r="DF7" s="41">
        <f>COUNTA(DF13:DF412)-COUNTIF(DF13:DF412,"")</f>
        <v>0</v>
      </c>
      <c r="DK7" s="64"/>
      <c r="DX7" s="41">
        <f>COUNTA(DX13:DX412)-COUNTIF(DX13:DX412,"")</f>
        <v>0</v>
      </c>
      <c r="EE7" s="41">
        <f>SUM(EE13:EE412)</f>
        <v>0</v>
      </c>
      <c r="EH7" s="2"/>
      <c r="EI7" s="2"/>
      <c r="EJ7" s="2"/>
      <c r="EK7" s="2"/>
      <c r="EL7" s="41">
        <f>COUNTA(EL13:EL412)-COUNTIF(EL13:EL412,"")</f>
        <v>0</v>
      </c>
      <c r="EM7" s="2"/>
      <c r="EN7" s="41">
        <f>COUNTA(EN13:EN412)-COUNTIF(EN13:EN412,"")</f>
        <v>0</v>
      </c>
      <c r="EO7" s="2"/>
      <c r="EP7" s="41">
        <f>COUNTA(EP13:EP412)-COUNTIF(EP13:EP412,"")</f>
        <v>0</v>
      </c>
      <c r="ER7" s="2"/>
      <c r="ES7" s="2"/>
      <c r="ET7" s="2"/>
      <c r="EU7" s="2"/>
      <c r="EV7" s="2"/>
      <c r="EW7" s="2"/>
      <c r="EX7" s="2"/>
    </row>
    <row r="8" spans="1:159" ht="19.5" thickBot="1" x14ac:dyDescent="0.35">
      <c r="AF8" s="76"/>
      <c r="AX8" s="206"/>
      <c r="AY8" s="206"/>
    </row>
    <row r="9" spans="1:159" ht="15.75" thickBot="1" x14ac:dyDescent="0.3">
      <c r="A9" s="55" t="s">
        <v>0</v>
      </c>
      <c r="B9" s="340" t="s">
        <v>148</v>
      </c>
      <c r="C9" s="341"/>
      <c r="D9" s="341"/>
      <c r="E9" s="341"/>
      <c r="F9" s="341"/>
      <c r="G9" s="341"/>
      <c r="H9" s="341"/>
      <c r="I9" s="341"/>
      <c r="J9" s="341"/>
      <c r="K9" s="341"/>
      <c r="L9" s="341"/>
      <c r="M9" s="342"/>
      <c r="N9" t="s">
        <v>0</v>
      </c>
      <c r="O9" s="97" t="s">
        <v>266</v>
      </c>
      <c r="Q9" s="340" t="s">
        <v>155</v>
      </c>
      <c r="R9" s="341"/>
      <c r="S9" s="341"/>
      <c r="T9" s="341"/>
      <c r="U9" s="342"/>
      <c r="V9" t="s">
        <v>0</v>
      </c>
      <c r="W9" s="340" t="s">
        <v>4</v>
      </c>
      <c r="X9" s="341"/>
      <c r="Y9" s="342"/>
      <c r="Z9" t="s">
        <v>0</v>
      </c>
      <c r="AA9" s="340" t="s">
        <v>119</v>
      </c>
      <c r="AB9" s="341"/>
      <c r="AC9" s="341"/>
      <c r="AD9" s="341"/>
      <c r="AE9" s="341"/>
      <c r="AF9" s="341"/>
      <c r="AG9" s="341"/>
      <c r="AH9" s="342"/>
      <c r="AI9" t="s">
        <v>0</v>
      </c>
      <c r="AJ9" s="340" t="s">
        <v>118</v>
      </c>
      <c r="AK9" s="342"/>
      <c r="AM9" s="340" t="s">
        <v>160</v>
      </c>
      <c r="AN9" s="341"/>
      <c r="AO9" s="341"/>
      <c r="AP9" s="341"/>
      <c r="AQ9" s="341"/>
      <c r="AR9" s="342"/>
      <c r="AS9" t="s">
        <v>0</v>
      </c>
      <c r="AT9" s="340" t="s">
        <v>270</v>
      </c>
      <c r="AU9" s="341"/>
      <c r="AV9" s="341"/>
      <c r="AW9" s="341"/>
      <c r="AX9" s="341"/>
      <c r="AY9" s="341"/>
      <c r="AZ9" s="341"/>
      <c r="BA9" s="342"/>
      <c r="BC9" s="340" t="s">
        <v>281</v>
      </c>
      <c r="BD9" s="341"/>
      <c r="BE9" s="341"/>
      <c r="BF9" s="342"/>
      <c r="BG9" t="s">
        <v>0</v>
      </c>
      <c r="BH9" s="340" t="s">
        <v>283</v>
      </c>
      <c r="BI9" s="341"/>
      <c r="BJ9" s="341"/>
      <c r="BK9" s="342"/>
      <c r="BL9" t="s">
        <v>0</v>
      </c>
      <c r="BM9" s="340" t="s">
        <v>157</v>
      </c>
      <c r="BN9" s="341"/>
      <c r="BO9" s="341"/>
      <c r="BP9" s="341"/>
      <c r="BQ9" s="341"/>
      <c r="BR9" s="341"/>
      <c r="BS9" s="341"/>
      <c r="BT9" s="342"/>
      <c r="BU9" t="s">
        <v>0</v>
      </c>
      <c r="BV9" s="340" t="s">
        <v>111</v>
      </c>
      <c r="BW9" s="341"/>
      <c r="BX9" s="341"/>
      <c r="BY9" s="341"/>
      <c r="BZ9" s="341"/>
      <c r="CA9" s="341"/>
      <c r="CB9" s="341"/>
      <c r="CC9" s="341"/>
      <c r="CD9" s="341"/>
      <c r="CE9" s="341"/>
      <c r="CF9" s="341"/>
      <c r="CG9" s="341"/>
      <c r="CH9" s="341"/>
      <c r="CI9" s="342"/>
      <c r="CJ9" t="s">
        <v>0</v>
      </c>
      <c r="CK9" s="340" t="s">
        <v>284</v>
      </c>
      <c r="CL9" s="341"/>
      <c r="CM9" s="342"/>
      <c r="CN9" t="s">
        <v>0</v>
      </c>
      <c r="CO9" s="340" t="s">
        <v>158</v>
      </c>
      <c r="CP9" s="341"/>
      <c r="CQ9" s="341"/>
      <c r="CR9" s="341"/>
      <c r="CS9" s="342"/>
      <c r="CT9" t="s">
        <v>0</v>
      </c>
      <c r="CU9" s="97" t="s">
        <v>264</v>
      </c>
      <c r="CV9" t="s">
        <v>0</v>
      </c>
      <c r="CW9" s="340" t="s">
        <v>9</v>
      </c>
      <c r="CX9" s="341"/>
      <c r="CY9" s="341"/>
      <c r="CZ9" s="341"/>
      <c r="DA9" s="341"/>
      <c r="DB9" s="341"/>
      <c r="DC9" s="341"/>
      <c r="DD9" s="342"/>
      <c r="DE9" t="s">
        <v>0</v>
      </c>
      <c r="DF9" s="205"/>
      <c r="DG9" t="s">
        <v>0</v>
      </c>
      <c r="DH9" s="340" t="s">
        <v>147</v>
      </c>
      <c r="DI9" s="341"/>
      <c r="DJ9" s="341"/>
      <c r="DK9" s="341"/>
      <c r="DL9" s="341"/>
      <c r="DM9" s="341"/>
      <c r="DN9" s="341"/>
      <c r="DO9" s="341"/>
      <c r="DP9" s="341"/>
      <c r="DQ9" s="341"/>
      <c r="DR9" s="342"/>
      <c r="DS9" t="s">
        <v>0</v>
      </c>
      <c r="DT9" s="340" t="s">
        <v>58</v>
      </c>
      <c r="DU9" s="341"/>
      <c r="DV9" s="341"/>
      <c r="DW9" s="341"/>
      <c r="DX9" s="342"/>
      <c r="DY9" t="s">
        <v>0</v>
      </c>
      <c r="DZ9" s="340" t="s">
        <v>64</v>
      </c>
      <c r="EA9" s="341"/>
      <c r="EB9" s="341"/>
      <c r="EC9" s="341"/>
      <c r="ED9" s="341"/>
      <c r="EE9" s="341"/>
      <c r="EF9" s="341"/>
      <c r="EG9" s="341"/>
      <c r="EH9" s="341"/>
      <c r="EI9" s="341"/>
      <c r="EJ9" s="342"/>
      <c r="EK9" t="s">
        <v>0</v>
      </c>
      <c r="EL9" s="97" t="s">
        <v>203</v>
      </c>
      <c r="EM9" t="s">
        <v>0</v>
      </c>
      <c r="EN9" s="97" t="s">
        <v>204</v>
      </c>
      <c r="EO9" t="s">
        <v>0</v>
      </c>
      <c r="EP9" s="97" t="s">
        <v>207</v>
      </c>
      <c r="EQ9" t="s">
        <v>0</v>
      </c>
    </row>
    <row r="10" spans="1:159" ht="7.5" customHeight="1" thickBot="1" x14ac:dyDescent="0.3">
      <c r="AC10" s="1"/>
      <c r="AH10" s="75"/>
      <c r="AT10" s="1"/>
      <c r="BV10" s="1"/>
      <c r="CI10" s="75"/>
      <c r="CK10" s="109"/>
      <c r="DD10" s="75"/>
      <c r="DF10" s="75"/>
    </row>
    <row r="11" spans="1:159" s="55" customFormat="1" ht="15.75" thickTop="1" x14ac:dyDescent="0.25">
      <c r="B11" s="43" t="s">
        <v>73</v>
      </c>
      <c r="C11" s="51" t="s">
        <v>0</v>
      </c>
      <c r="D11" s="51" t="s">
        <v>1</v>
      </c>
      <c r="E11" s="51" t="s">
        <v>2</v>
      </c>
      <c r="F11" s="51" t="s">
        <v>0</v>
      </c>
      <c r="G11" s="48" t="s">
        <v>74</v>
      </c>
      <c r="H11" s="48" t="s">
        <v>75</v>
      </c>
      <c r="I11" s="51" t="s">
        <v>0</v>
      </c>
      <c r="J11" s="51" t="s">
        <v>144</v>
      </c>
      <c r="K11" s="51" t="s">
        <v>145</v>
      </c>
      <c r="L11" s="51" t="s">
        <v>0</v>
      </c>
      <c r="M11" s="44" t="s">
        <v>76</v>
      </c>
      <c r="N11" s="55" t="s">
        <v>0</v>
      </c>
      <c r="O11" s="110" t="s">
        <v>267</v>
      </c>
      <c r="Q11" s="43" t="s">
        <v>149</v>
      </c>
      <c r="R11" s="48" t="s">
        <v>130</v>
      </c>
      <c r="S11" s="48" t="s">
        <v>131</v>
      </c>
      <c r="T11" s="48" t="s">
        <v>33</v>
      </c>
      <c r="U11" s="44" t="s">
        <v>32</v>
      </c>
      <c r="V11" s="55" t="s">
        <v>0</v>
      </c>
      <c r="W11" s="169" t="s">
        <v>150</v>
      </c>
      <c r="X11" s="221" t="s">
        <v>195</v>
      </c>
      <c r="Y11" s="170" t="s">
        <v>128</v>
      </c>
      <c r="Z11" s="55" t="s">
        <v>0</v>
      </c>
      <c r="AA11" s="43" t="s">
        <v>76</v>
      </c>
      <c r="AB11" s="48" t="s">
        <v>113</v>
      </c>
      <c r="AC11" s="51" t="s">
        <v>123</v>
      </c>
      <c r="AD11" s="44" t="s">
        <v>121</v>
      </c>
      <c r="AE11" s="55" t="s">
        <v>0</v>
      </c>
      <c r="AF11" s="25" t="s">
        <v>120</v>
      </c>
      <c r="AG11" s="55" t="s">
        <v>0</v>
      </c>
      <c r="AH11" s="26" t="s">
        <v>122</v>
      </c>
      <c r="AI11" s="55" t="s">
        <v>0</v>
      </c>
      <c r="AJ11" s="169" t="s">
        <v>154</v>
      </c>
      <c r="AK11" s="111" t="s">
        <v>121</v>
      </c>
      <c r="AM11" s="43" t="s">
        <v>1</v>
      </c>
      <c r="AN11" s="51" t="s">
        <v>2</v>
      </c>
      <c r="AO11" s="48" t="s">
        <v>146</v>
      </c>
      <c r="AP11" s="48" t="s">
        <v>293</v>
      </c>
      <c r="AQ11" s="51" t="s">
        <v>1</v>
      </c>
      <c r="AR11" s="44" t="s">
        <v>2</v>
      </c>
      <c r="AS11" s="55" t="s">
        <v>0</v>
      </c>
      <c r="AT11" s="57" t="s">
        <v>161</v>
      </c>
      <c r="AU11" s="55" t="s">
        <v>0</v>
      </c>
      <c r="AV11" s="242" t="s">
        <v>20</v>
      </c>
      <c r="AW11" s="55" t="s">
        <v>0</v>
      </c>
      <c r="AX11" s="17" t="s">
        <v>1</v>
      </c>
      <c r="AY11" s="18" t="s">
        <v>2</v>
      </c>
      <c r="AZ11" s="55" t="s">
        <v>0</v>
      </c>
      <c r="BA11" s="57" t="s">
        <v>225</v>
      </c>
      <c r="BB11" s="55" t="s">
        <v>0</v>
      </c>
      <c r="BC11" s="43" t="s">
        <v>271</v>
      </c>
      <c r="BD11" s="48" t="s">
        <v>273</v>
      </c>
      <c r="BE11" s="56" t="s">
        <v>272</v>
      </c>
      <c r="BF11" s="69" t="s">
        <v>274</v>
      </c>
      <c r="BG11" s="55" t="s">
        <v>0</v>
      </c>
      <c r="BH11" s="43" t="s">
        <v>1</v>
      </c>
      <c r="BI11" s="51" t="s">
        <v>2</v>
      </c>
      <c r="BJ11" s="48" t="s">
        <v>128</v>
      </c>
      <c r="BK11" s="56" t="s">
        <v>272</v>
      </c>
      <c r="BL11" s="55" t="s">
        <v>0</v>
      </c>
      <c r="BM11" s="43" t="s">
        <v>144</v>
      </c>
      <c r="BN11" s="51" t="s">
        <v>145</v>
      </c>
      <c r="BO11" s="48" t="s">
        <v>98</v>
      </c>
      <c r="BP11" s="48" t="s">
        <v>128</v>
      </c>
      <c r="BQ11" s="51" t="s">
        <v>3</v>
      </c>
      <c r="BR11" s="51" t="s">
        <v>77</v>
      </c>
      <c r="BS11" s="48" t="s">
        <v>79</v>
      </c>
      <c r="BT11" s="44" t="s">
        <v>3</v>
      </c>
      <c r="BU11" s="55" t="s">
        <v>0</v>
      </c>
      <c r="BV11" s="57" t="s">
        <v>103</v>
      </c>
      <c r="BW11" s="55" t="s">
        <v>0</v>
      </c>
      <c r="BX11" s="25" t="s">
        <v>100</v>
      </c>
      <c r="BY11" s="55" t="s">
        <v>0</v>
      </c>
      <c r="BZ11" s="69" t="s">
        <v>98</v>
      </c>
      <c r="CA11" s="51" t="s">
        <v>105</v>
      </c>
      <c r="CB11" s="51" t="s">
        <v>106</v>
      </c>
      <c r="CC11" s="51" t="s">
        <v>121</v>
      </c>
      <c r="CD11" s="51" t="s">
        <v>107</v>
      </c>
      <c r="CE11" s="51" t="s">
        <v>104</v>
      </c>
      <c r="CF11" s="51" t="s">
        <v>98</v>
      </c>
      <c r="CG11" s="44" t="s">
        <v>108</v>
      </c>
      <c r="CH11" s="55" t="s">
        <v>0</v>
      </c>
      <c r="CI11" s="26" t="s">
        <v>109</v>
      </c>
      <c r="CJ11" s="55" t="s">
        <v>0</v>
      </c>
      <c r="CK11" s="169" t="s">
        <v>3</v>
      </c>
      <c r="CL11" s="220" t="s">
        <v>98</v>
      </c>
      <c r="CM11" s="111" t="s">
        <v>128</v>
      </c>
      <c r="CN11" s="55" t="s">
        <v>0</v>
      </c>
      <c r="CO11" s="69" t="s">
        <v>74</v>
      </c>
      <c r="CP11" s="48" t="s">
        <v>75</v>
      </c>
      <c r="CQ11" s="56" t="s">
        <v>225</v>
      </c>
      <c r="CR11" s="112" t="s">
        <v>72</v>
      </c>
      <c r="CS11" s="111" t="s">
        <v>159</v>
      </c>
      <c r="CT11" s="55" t="s">
        <v>0</v>
      </c>
      <c r="CU11" s="110" t="s">
        <v>265</v>
      </c>
      <c r="CV11" s="55" t="s">
        <v>0</v>
      </c>
      <c r="CW11" s="57" t="s">
        <v>202</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162</v>
      </c>
      <c r="DW11" s="48" t="s">
        <v>87</v>
      </c>
      <c r="DX11" s="44" t="s">
        <v>59</v>
      </c>
      <c r="DY11" s="55" t="s">
        <v>0</v>
      </c>
      <c r="DZ11" s="69" t="s">
        <v>61</v>
      </c>
      <c r="EA11" s="48" t="s">
        <v>195</v>
      </c>
      <c r="EB11" s="48" t="s">
        <v>196</v>
      </c>
      <c r="EC11" s="48" t="s">
        <v>62</v>
      </c>
      <c r="ED11" s="48" t="s">
        <v>81</v>
      </c>
      <c r="EE11" s="48" t="s">
        <v>63</v>
      </c>
      <c r="EF11" s="48" t="s">
        <v>60</v>
      </c>
      <c r="EG11" s="48" t="s">
        <v>221</v>
      </c>
      <c r="EH11" s="48" t="s">
        <v>197</v>
      </c>
      <c r="EI11" s="48" t="s">
        <v>104</v>
      </c>
      <c r="EJ11" s="56" t="s">
        <v>198</v>
      </c>
      <c r="EK11" s="55" t="s">
        <v>0</v>
      </c>
      <c r="EL11" s="26" t="s">
        <v>213</v>
      </c>
      <c r="EM11" s="55" t="s">
        <v>0</v>
      </c>
      <c r="EN11" s="26" t="s">
        <v>213</v>
      </c>
      <c r="EO11" s="55" t="s">
        <v>0</v>
      </c>
      <c r="EP11" s="134" t="str">
        <f>'natjecanje-staze'!Y8&amp;"
"&amp;'natjecanje-kategorije'!X8</f>
        <v xml:space="preserve">
</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7">
        <f>MAX(regDrzava_id)</f>
        <v>0</v>
      </c>
      <c r="AF12" s="5"/>
      <c r="AH12" s="29"/>
      <c r="AJ12" s="5"/>
      <c r="AK12" s="10"/>
      <c r="AM12" s="5"/>
      <c r="AN12" s="5"/>
      <c r="AO12" s="10"/>
      <c r="AP12" s="10"/>
      <c r="AQ12" s="5"/>
      <c r="AR12" s="5"/>
      <c r="AT12" s="5"/>
      <c r="AV12" s="29"/>
      <c r="AX12" s="5"/>
      <c r="AY12" s="5"/>
      <c r="BA12" s="10"/>
      <c r="BC12" s="5"/>
      <c r="BD12" s="28">
        <f>MAX(regNatjecatelj_alias_id)</f>
        <v>0</v>
      </c>
      <c r="BE12" s="28">
        <f>MAX(BE6:BE7)</f>
        <v>0</v>
      </c>
      <c r="BF12" s="28" cm="1">
        <f t="array" ref="BF12">data_max_natjecatelj_id</f>
        <v>0</v>
      </c>
      <c r="BH12" s="5"/>
      <c r="BI12" s="5"/>
      <c r="BJ12" s="28"/>
      <c r="BK12" s="28"/>
      <c r="BM12" s="5"/>
      <c r="BN12" s="5"/>
      <c r="BO12" s="10"/>
      <c r="BP12" s="10"/>
      <c r="BQ12" s="5"/>
      <c r="BR12" s="5"/>
      <c r="BS12" s="10"/>
      <c r="BT12" s="5"/>
      <c r="BV12" s="5"/>
      <c r="BX12" s="5"/>
      <c r="BZ12" s="10"/>
      <c r="CA12" s="5"/>
      <c r="CB12" s="65">
        <f>MAX(regKlub_id)</f>
        <v>0</v>
      </c>
      <c r="CC12" s="65">
        <f>MAX(regKlub_id)</f>
        <v>0</v>
      </c>
      <c r="CD12" s="5"/>
      <c r="CE12" s="65">
        <f>MAX(regKlub_alias_id)</f>
        <v>0</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data_max_rezultat_id</f>
        <v>0</v>
      </c>
      <c r="EA12" s="10"/>
      <c r="EB12" s="10"/>
      <c r="EC12" s="10"/>
      <c r="ED12" s="10"/>
      <c r="EE12" s="10"/>
      <c r="EF12" s="10"/>
      <c r="EG12" s="10"/>
      <c r="EH12" s="10"/>
      <c r="EI12" s="10"/>
      <c r="EJ12" s="10"/>
      <c r="EL12" s="29"/>
      <c r="EN12" s="29"/>
      <c r="EP12" s="130"/>
    </row>
    <row r="13" spans="1:159" s="27" customFormat="1" ht="15.75" thickBot="1" x14ac:dyDescent="0.3">
      <c r="A13" s="27" t="s">
        <v>0</v>
      </c>
      <c r="B13" s="30" t="str">
        <f>IF(csv!F3="","",TRIM(csv!T3))</f>
        <v/>
      </c>
      <c r="C13" s="19" t="s">
        <v>0</v>
      </c>
      <c r="D13" s="19" t="str">
        <f>IF(csv!F3="","",TRIM(csv!F3))</f>
        <v/>
      </c>
      <c r="E13" s="19" t="str">
        <f>IF(csv!E3="","",TRIM(csv!E3))</f>
        <v/>
      </c>
      <c r="F13" s="19" t="s">
        <v>0</v>
      </c>
      <c r="G13" s="52" t="str">
        <f>IF(csv!M3="","",TRIM(csv!M3))</f>
        <v/>
      </c>
      <c r="H13" s="52" t="str">
        <f>IF(csv!N3="","",TRIM(csv!N3))</f>
        <v/>
      </c>
      <c r="I13" s="19" t="s">
        <v>0</v>
      </c>
      <c r="J13" s="19" t="str">
        <f>IF(csv!P3="","",TRIM(csv!P3))</f>
        <v/>
      </c>
      <c r="K13" s="19" t="str">
        <f>IF(csv!Q3="","",TRIM(csv!Q3))</f>
        <v/>
      </c>
      <c r="L13" s="19" t="s">
        <v>0</v>
      </c>
      <c r="M13" s="45" t="str">
        <f>IF(csv!R3="","",TRIM(csv!R3))</f>
        <v/>
      </c>
      <c r="N13" s="27" t="s">
        <v>0</v>
      </c>
      <c r="O13" s="187" t="str">
        <f>IF(E13="","","ok")</f>
        <v/>
      </c>
      <c r="Q13" s="30" t="str">
        <f>IF(B13="","",B13)</f>
        <v/>
      </c>
      <c r="R13" s="52" t="str">
        <f>IF(Q13="","",IF(COUNTIF(Q$12:Q12,Q13)=0,R12+1,R12))</f>
        <v/>
      </c>
      <c r="S13" s="52" t="str">
        <f>IF(Q13="","",IFERROR(INDEX(regKategorija_id,MATCH(Q13,regKategorija_oznaka,0)),IFERROR(INDEX(regKategorija_alias_kategorijaId,MATCH(Q13,regKategorija_alias_oznaka,0)),INDEX(natKategorija_katRegId,MATCH(Q13,natKategorija_kategorija,0)))))</f>
        <v/>
      </c>
      <c r="T13" s="52" t="str">
        <f>IF(Q13="","",IFERROR(INDEX(natStaza_id,MATCH(Q13,natStaza_kategorija,0)),""))</f>
        <v/>
      </c>
      <c r="U13" s="45" t="str">
        <f>IF(T13="","",INDEX(natStaza_naziv,MATCH(T13,natStaza_id,0)))</f>
        <v/>
      </c>
      <c r="V13" s="27" t="s">
        <v>0</v>
      </c>
      <c r="W13" s="171" t="str">
        <f>IF(O13="","",INDEX(regKategorija_oznaka,MATCH(S13,regKategorija_id,0)))</f>
        <v/>
      </c>
      <c r="X13" s="222" t="str">
        <f>IF(W13="","",INDEX(natKategorija_stazaKatId,MATCH(S13,natKategorija_katRegId,0)))</f>
        <v/>
      </c>
      <c r="Y13" s="172" t="str">
        <f t="shared" ref="Y13:Y76" si="0">IF(W13="","",INDEX(natKategorija_aliasId,MATCH(X13,natKategorija_stazaKatId,0)))</f>
        <v/>
      </c>
      <c r="Z13" s="27" t="s">
        <v>0</v>
      </c>
      <c r="AA13" s="30" t="str">
        <f>IF(O13="","",M13)</f>
        <v/>
      </c>
      <c r="AB13" s="52" t="str">
        <f>IF(AA13="","",IFERROR(INDEX(regDrzava_id,MATCH(AA13,regDrzava_oznaka,0)),"NEMA"))</f>
        <v/>
      </c>
      <c r="AC13" s="19" t="str">
        <f>IF(OR(AB13="",AB13&lt;&gt;"NEMA"),"",IF(IFERROR(MATCH(AA13,AA$12:AA12,0),0)&lt;&gt;0,"",AA13))</f>
        <v/>
      </c>
      <c r="AD13" s="45" t="str">
        <f>IF(AC13="","",MAX(AD$12:AD12)+1)</f>
        <v/>
      </c>
      <c r="AE13" s="27" t="s">
        <v>0</v>
      </c>
      <c r="AF13" s="87"/>
      <c r="AG13" s="27" t="s">
        <v>0</v>
      </c>
      <c r="AH13" s="40" t="str">
        <f>IF(AC13="","","INSERT INTO drzava(id,naziv,oznaka) VALUES ("&amp;AD13&amp;",'"&amp;AF13&amp;"','"&amp;UPPER(LEFT(AC13,1))&amp;LOWER(RIGHT(AC13,2))&amp;"');")</f>
        <v/>
      </c>
      <c r="AI13" s="27" t="s">
        <v>0</v>
      </c>
      <c r="AJ13" s="171" t="str">
        <f>IF(AB13="","",IF(AB13="NEMA",AC13,AA13))</f>
        <v/>
      </c>
      <c r="AK13" s="113" t="str">
        <f>IF(AB13="","",IF(AB13="NEMA",AD13,AB13))</f>
        <v/>
      </c>
      <c r="AM13" s="30" t="str">
        <f>IF(O13="","",D13)</f>
        <v/>
      </c>
      <c r="AN13" s="19" t="str">
        <f>IF(O13="","",E13)</f>
        <v/>
      </c>
      <c r="AO13" s="52" t="str">
        <f>IF(AN13="","",IFERROR(INDEX(regNatjecatelj_id,MATCH(AM13&amp;" – "&amp;AN13,regNatjecatelj_imePrezime,0)),"NEMA"))</f>
        <v/>
      </c>
      <c r="AP13" s="52" t="str">
        <f>IF(AO13&lt;&gt;"NEMA","",IFERROR(INDEX(regNatjecatelj_alias_natjecateljId,MATCH(AM13&amp;" "&amp;AN13,regNatjecatelj_alias_alias,0)),"NEMA"))</f>
        <v/>
      </c>
      <c r="AQ13" s="19" t="str">
        <f>IF(O13="","",IF(OR(AP13="",AP13="NEMA"),AM13,INDEX(regNatjecatelj_ime,MATCH(AP13,regNatjecatelj_id,0))))</f>
        <v/>
      </c>
      <c r="AR13" s="45" t="str">
        <f>IF(O13="","",IF(OR(AP13="",AP13="NEMA"),AN13,INDEX(regNatjecatelj_prezime,MATCH(AP13,regNatjecatelj_id,0))))</f>
        <v/>
      </c>
      <c r="AS13" s="27" t="s">
        <v>0</v>
      </c>
      <c r="AT13" s="61" t="str">
        <f>IF(OR(O13="",AP13&lt;&gt;"NEMA"),"",AM13&amp;" "&amp;AN13)</f>
        <v/>
      </c>
      <c r="AU13" s="27" t="s">
        <v>0</v>
      </c>
      <c r="AV13" s="243"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8"/>
      <c r="AY13" s="80"/>
      <c r="AZ13" s="27" t="s">
        <v>0</v>
      </c>
      <c r="BA13" s="196" t="str">
        <f>IF(AND(AX13="",AY13&lt;&gt;""),"FALI IME",IF(AND(AX13&lt;&gt;"",AY13=""),"FALI PREZIME",IF(OR(AO13="",AND(AO13="NEMA",AP13="NEMA"),AX13&amp;AY13=""),"","GREŠKA")))</f>
        <v/>
      </c>
      <c r="BB13" s="27" t="s">
        <v>0</v>
      </c>
      <c r="BC13" s="30" t="str">
        <f>IF(AX13&amp;AY13="","",AT13)</f>
        <v/>
      </c>
      <c r="BD13" s="52" t="str">
        <f>IF(AX13&amp;AY13="","",MAX(BD$12:BD12)+1)</f>
        <v/>
      </c>
      <c r="BE13" s="211"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
      </c>
      <c r="BI13" s="19" t="str">
        <f>IF(O13="","",IF(BE13="",AR13,IF(BE13="NEMA",AY13,INDEX(regNatjecatelj_prezime,MATCH(BE13,regNatjecatelj_id,0)))))</f>
        <v/>
      </c>
      <c r="BJ13" s="52" t="str">
        <f>IF(AND(AP13&lt;&gt;"",AP13&lt;&gt;"NEMA"),AP13,IF(BD13&lt;&gt;"",BD13,""))</f>
        <v/>
      </c>
      <c r="BK13" s="31" t="str">
        <f>IF(AND(AO13&lt;&gt;"",AO13&lt;&gt;"NEMA"),AO13,IF(AND(BE13&lt;&gt;"",BE13&lt;&gt;"NEMA"),BE13,IF(BF13&lt;&gt;"",BF13,"")))</f>
        <v/>
      </c>
      <c r="BL13" s="27" t="s">
        <v>0</v>
      </c>
      <c r="BM13" s="30" t="str">
        <f>IF(O13="","",J13)</f>
        <v/>
      </c>
      <c r="BN13" s="19" t="str">
        <f>IF(O13="","",K13)</f>
        <v/>
      </c>
      <c r="BO13" s="52" t="str">
        <f>IF(BN13="","",IFERROR(INDEX(regKlub_id,MATCH(BN13,regKlub_naziv,0)),"NEMA"))</f>
        <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
      </c>
      <c r="BR13" s="186" t="str" cm="1">
        <f t="array" ref="BR13">IFERROR(""&amp;INDEX(regNatjecatelj_klub,DI13),"")</f>
        <v/>
      </c>
      <c r="BS13" s="217" t="str">
        <f>IF(BQ13=BR13,"",IF(BR13="","",1))</f>
        <v/>
      </c>
      <c r="BT13" s="45" t="str">
        <f>IF(AND(BR13&lt;&gt;"",BR13&lt;&gt;BQ13),BR13,""&amp;BQ13)</f>
        <v/>
      </c>
      <c r="BU13" s="27" t="s">
        <v>0</v>
      </c>
      <c r="BV13" s="61" t="str">
        <f>IF(BP13&lt;&gt;"NEMA","",IF(IFERROR(MATCH(BN13,BN$12:BN12,0),0)&lt;&gt;0,"",BN13))</f>
        <v/>
      </c>
      <c r="BW13" s="27" t="s">
        <v>0</v>
      </c>
      <c r="BX13" s="87"/>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71" t="str">
        <f>IF(BN13="","",IF(AND(BO13&lt;&gt;"",BO13&lt;&gt;"NEMA",BS13=1),BR13,IFERROR(INDEX(CK$12:CK12,MATCH(BN13,BN$12:BN12,0)),IF(BX13&lt;&gt;"",BX13,BT13))))</f>
        <v/>
      </c>
      <c r="CL13" s="225" t="str">
        <f>IF(BN13="","",IF(BT13&lt;&gt;BN13,INDEX(regKlub_id,MATCH(BT13,regKlub_naziv,0)),IF(AND(BO13&lt;&gt;"",BO13&lt;&gt;"NEMA"),BO13,IF(CF13&lt;&gt;"",CF13,IF(CB13&lt;&gt;"",CB13,IFERROR(INDEX(CL$12:CL12,MATCH(BN13,BN$12:BN12,0)),"GREŠKA"))))))</f>
        <v/>
      </c>
      <c r="CM13" s="113" t="str">
        <f>IF(BP13="","",IF(BP13&lt;&gt;"NEMA",BP13,IF(CE13&lt;&gt;"",CE13,IFERROR(INDEX(CM$12:CM12,MATCH(BN13,BN$12:BN12,0)),""))))</f>
        <v/>
      </c>
      <c r="CN13" s="27" t="s">
        <v>0</v>
      </c>
      <c r="CO13" s="37" t="str">
        <f>IF(G13="","",G13)</f>
        <v/>
      </c>
      <c r="CP13" s="52" t="str">
        <f>IF(H13="","",H13)</f>
        <v/>
      </c>
      <c r="CQ13" s="178" t="str">
        <f>IF(CO13="",IF(OR(O13="",CP13&lt;&gt;"0"),"","GREŠKA-1"),IF(AND(65535&gt;=VALUE(LEFT(CO13,SEARCH(":",CO13)-1))*60+VALUE(RIGHT(CO13,2)),OR(CP13="0",CP13="1",CP13="2",CP13="3",CP13="4")),IF(VALUE(RIGHT(CO13,2))&gt;=60,"GREŠKA-2",""),"GREŠKA-3"))</f>
        <v/>
      </c>
      <c r="CR13" s="179" t="str">
        <f t="shared" ref="CR13:CR55" si="4">IF(CO13="","",IF(VALUE(LEFT(CO13,SEARCH(":",CO13)-1))&gt;999,59999,VALUE(LEFT(CO13,SEARCH(":",CO13)-1))*60+VALUE(RIGHT(CO13,2))))</f>
        <v/>
      </c>
      <c r="CS13" s="113" t="str">
        <f t="shared" ref="CS13:CS76" si="5">IF(DH13="","",IF(AND(CP13="0",N(CR13)&gt;data_max_minuta*60),2,INDEX(regStatusRezultat_id,MATCH(VALUE(CP13),regStatusRezultat_oEvent,0))))</f>
        <v/>
      </c>
      <c r="CT13" s="27" t="s">
        <v>0</v>
      </c>
      <c r="CU13" s="239"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203" t="str">
        <f t="shared" ref="CW13:CW76" si="6">IF(BF13="","",IF(AND(CY13&lt;&gt;"M",CY13&lt;&gt;"Ž"),1,""))</f>
        <v/>
      </c>
      <c r="CX13" s="27" t="s">
        <v>0</v>
      </c>
      <c r="CY13" s="90" t="str">
        <f t="shared" ref="CY13:CY76" si="7">IF(Q13="","",LEFT(INDEX(regKategorija_oznaka,MATCH(S13,regKategorija_id,0)),1))</f>
        <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
      </c>
      <c r="DI13" s="31" t="str">
        <f>IF(DH13="","",IFERROR(MATCH(DH13,regNatjecatelj_imePrezime,0),"NEMA"))</f>
        <v/>
      </c>
      <c r="DJ13" s="27" t="s">
        <v>0</v>
      </c>
      <c r="DK13" s="30" t="str">
        <f>IF(O13="","",DH13 &amp; IF(CK13="",""," – " &amp; CK13))</f>
        <v/>
      </c>
      <c r="DL13" s="31" t="str">
        <f>IF(DK13="","",IFERROR(MATCH(DK13,regNatjecatelj_imePrezimeKlub,0),"NEMA"))</f>
        <v/>
      </c>
      <c r="DM13" s="27" t="s">
        <v>0</v>
      </c>
      <c r="DN13" s="30" t="str">
        <f>IF(O13="","",DK13 &amp; IF(W13="",""," – " &amp; W13))</f>
        <v/>
      </c>
      <c r="DO13" s="31" t="str">
        <f>IF(DN13="","",IFERROR(MATCH(DN13,regNatjecatelj_imePrezimeKlubKategorija,0),"NEMA"))</f>
        <v/>
      </c>
      <c r="DP13" s="27" t="s">
        <v>0</v>
      </c>
      <c r="DQ13" s="37" t="str">
        <f>IF(DO13="","",IF(DO13&lt;&gt;"NEMA",DO13,IF(DL13&lt;&gt;"NEMA",DL13,IF(DI13&lt;&gt;"NEMA",DI13,""))))</f>
        <v/>
      </c>
      <c r="DR13" s="31" t="str" cm="1">
        <f t="array" ref="DR13">IF(DQ13&lt;&gt;"",INDEX(regNatjecatelj_id,DQ13,0),IF(BF13&lt;&gt;"",BF13,""))</f>
        <v/>
      </c>
      <c r="DS13" s="27" t="s">
        <v>0</v>
      </c>
      <c r="DT13" s="37" t="str">
        <f>IF(AN13="","",IF(BF13&lt;&gt;"","novo",IF(AP13="","imepre","imepre(ali)")))</f>
        <v/>
      </c>
      <c r="DU13" s="52" t="str">
        <f t="shared" ref="DU13:DU76" si="10">IF(AN13="","",IF(BN13="",IF(BR13&lt;&gt;"","(raz-klu)",IF(IFERROR(INDEX(regNatjecatelj_klub,MATCH(DR13,regNatjecatelj_id,0)),"NEMA")="","klu","")),IF(OR(AND(BP13&lt;&gt;"",BP13&lt;&gt;"NEMA"),CF13&lt;&gt;""),"klu(ali)",IF(AND(BR13&lt;&gt;"",BR13&lt;&gt;BQ13),"(raz-klu)","klu"))))</f>
        <v/>
      </c>
      <c r="DV13" s="52" t="str">
        <f>IF(AN13="","","kat"&amp;IF(AND(W13&lt;&gt;Q13,Q13&lt;&gt;"Open"),"(ali)",""))</f>
        <v/>
      </c>
      <c r="DW13" s="52" t="str">
        <f>IF(OR(CQ13&lt;&gt;"",CS13=2),"ot","")</f>
        <v/>
      </c>
      <c r="DX13" s="45" t="str">
        <f>IF(AN13="","",DT13&amp;IF(DT13="novo","","-"&amp;DU13&amp;"-"&amp;DV13)&amp;IF(DW13="","","-"&amp;DW13))</f>
        <v/>
      </c>
      <c r="DY13" s="27" t="s">
        <v>0</v>
      </c>
      <c r="DZ13" s="37" t="str">
        <f>IF(AN13="","",MAX(DZ$12:DZ12)+1)</f>
        <v/>
      </c>
      <c r="EA13" s="52" t="str">
        <f>IF(AQ13="","",X13)</f>
        <v/>
      </c>
      <c r="EB13" s="52" t="str">
        <f>IF(DR13="","",DR13)</f>
        <v/>
      </c>
      <c r="EC13" s="52" t="str">
        <f>IF(CR13="","",CR13)</f>
        <v/>
      </c>
      <c r="ED13" s="52" t="str">
        <f>IF(CS13="","",IF(AND(EC13="",CS13=1),6,CS13))</f>
        <v/>
      </c>
      <c r="EE13" s="52" t="str">
        <f t="shared" ref="EE13:EE76" si="11">IF(O13="","",IF(data_trka_je_rangirana=0,0,IF(OR(DO13="",DO13="NEMA"),0,1)))</f>
        <v/>
      </c>
      <c r="EF13" s="52" t="str">
        <f>IF(DZ13="","",INDEX(regUparivanje_id,MATCH(DX13,regUparivanje_oznaka,0)))</f>
        <v/>
      </c>
      <c r="EG13" s="52" t="str">
        <f>IF(CS13="","",CP13)</f>
        <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31" t="str">
        <f>AH13&amp;IF(CI13="","","
")&amp;CI13&amp;IF(DD13="","","
")&amp;DD13&amp;IF(DF13="","","
")&amp;DF13&amp;IF(EL13="","","
")&amp;EL13&amp;IF(EN13="","","
")&amp;EN13</f>
        <v/>
      </c>
      <c r="EQ13" s="27" t="s">
        <v>0</v>
      </c>
    </row>
    <row r="14" spans="1:159" ht="15.75" thickBot="1" x14ac:dyDescent="0.3">
      <c r="A14" t="s">
        <v>0</v>
      </c>
      <c r="B14" s="32" t="str">
        <f>IF(csv!F4="","",TRIM(csv!T4))</f>
        <v/>
      </c>
      <c r="C14" s="21" t="s">
        <v>0</v>
      </c>
      <c r="D14" s="21" t="str">
        <f>IF(csv!F4="","",TRIM(csv!F4))</f>
        <v/>
      </c>
      <c r="E14" s="21" t="str">
        <f>IF(csv!E4="","",TRIM(csv!E4))</f>
        <v/>
      </c>
      <c r="F14" s="21" t="s">
        <v>0</v>
      </c>
      <c r="G14" s="53" t="str">
        <f>IF(csv!M4="","",TRIM(csv!M4))</f>
        <v/>
      </c>
      <c r="H14" s="53" t="str">
        <f>IF(csv!N4="","",TRIM(csv!N4))</f>
        <v/>
      </c>
      <c r="I14" s="21" t="s">
        <v>0</v>
      </c>
      <c r="J14" s="21" t="str">
        <f>IF(csv!P4="","",TRIM(csv!P4))</f>
        <v/>
      </c>
      <c r="K14" s="21" t="str">
        <f>IF(csv!Q4="","",TRIM(csv!Q4))</f>
        <v/>
      </c>
      <c r="L14" s="21" t="s">
        <v>0</v>
      </c>
      <c r="M14" s="46" t="str">
        <f>IF(csv!R4="","",TRIM(csv!R4))</f>
        <v/>
      </c>
      <c r="N14" s="27" t="s">
        <v>0</v>
      </c>
      <c r="O14" s="188" t="str">
        <f t="shared" ref="O14:O77" si="14">IF(E14="","","ok")</f>
        <v/>
      </c>
      <c r="P14" s="27"/>
      <c r="Q14" s="32" t="str">
        <f t="shared" ref="Q14:Q77" si="15">IF(B14="","",B14)</f>
        <v/>
      </c>
      <c r="R14" s="53" t="str">
        <f>IF(Q14="","",IF(COUNTIF(Q$12:Q13,Q14)=0,R13+1,R13))</f>
        <v/>
      </c>
      <c r="S14" s="53" t="str">
        <f t="shared" ref="S14:S77" si="16">IF(Q14="","",IFERROR(INDEX(regKategorija_id,MATCH(Q14,regKategorija_oznaka,0)),IFERROR(INDEX(regKategorija_alias_kategorijaId,MATCH(Q14,regKategorija_alias_oznaka,0)),INDEX(natKategorija_katRegId,MATCH(Q14,natKategorija_kategorija,0)))))</f>
        <v/>
      </c>
      <c r="T14" s="53" t="str">
        <f t="shared" ref="T14:T77" si="17">IF(Q14="","",IFERROR(INDEX(natStaza_id,MATCH(Q14,natStaza_kategorija,0)),""))</f>
        <v/>
      </c>
      <c r="U14" s="46" t="str">
        <f t="shared" ref="U14:U77" si="18">IF(T14="","",INDEX(natStaza_naziv,MATCH(T14,natStaza_id,0)))</f>
        <v/>
      </c>
      <c r="V14" s="27" t="s">
        <v>0</v>
      </c>
      <c r="W14" s="173" t="str">
        <f t="shared" ref="W14:W77" si="19">IF(O14="","",INDEX(regKategorija_oznaka,MATCH(S14,regKategorija_id,0)))</f>
        <v/>
      </c>
      <c r="X14" s="223" t="str">
        <f t="shared" ref="X14:X77" si="20">IF(W14="","",INDEX(natKategorija_stazaKatId,MATCH(S14,natKategorija_katRegId,0)))</f>
        <v/>
      </c>
      <c r="Y14" s="174" t="str">
        <f t="shared" si="0"/>
        <v/>
      </c>
      <c r="Z14" s="27" t="s">
        <v>0</v>
      </c>
      <c r="AA14" s="32" t="str">
        <f t="shared" ref="AA14:AA77" si="21">IF(O14="","",M14)</f>
        <v/>
      </c>
      <c r="AB14" s="53" t="str">
        <f t="shared" ref="AB14:AB77" si="22">IF(AA14="","",IFERROR(INDEX(regDrzava_id,MATCH(AA14,regDrzava_oznaka,0)),"NEMA"))</f>
        <v/>
      </c>
      <c r="AC14" s="21" t="str">
        <f>IF(OR(AB14="",AB14&lt;&gt;"NEMA"),"",IF(IFERROR(MATCH(AA14,AA$12:AA13,0),0)&lt;&gt;0,"",AA14))</f>
        <v/>
      </c>
      <c r="AD14" s="46" t="str">
        <f>IF(AC14="","",MAX(AD$12:AD13)+1)</f>
        <v/>
      </c>
      <c r="AE14" s="27" t="s">
        <v>0</v>
      </c>
      <c r="AF14" s="88"/>
      <c r="AG14" s="27" t="s">
        <v>0</v>
      </c>
      <c r="AH14" s="14" t="str">
        <f t="shared" ref="AH14:AH77" si="23">IF(AC14="","","INSERT INTO drzava(id,naziv,oznaka) VALUES ("&amp;AD14&amp;",'"&amp;AF14&amp;"','"&amp;UPPER(LEFT(AC14,1))&amp;LOWER(RIGHT(AC14,2))&amp;"');")</f>
        <v/>
      </c>
      <c r="AI14" s="27" t="s">
        <v>0</v>
      </c>
      <c r="AJ14" s="173" t="str">
        <f t="shared" ref="AJ14:AJ77" si="24">IF(AB14="","",IF(AB14="NEMA",AC14,AA14))</f>
        <v/>
      </c>
      <c r="AK14" s="114" t="str">
        <f t="shared" ref="AK14:AK77" si="25">IF(AB14="","",IF(AB14="NEMA",AD14,AB14))</f>
        <v/>
      </c>
      <c r="AL14" s="27"/>
      <c r="AM14" s="32" t="str">
        <f t="shared" ref="AM14:AM77" si="26">IF(O14="","",D14)</f>
        <v/>
      </c>
      <c r="AN14" s="21" t="str">
        <f t="shared" ref="AN14:AN77" si="27">IF(O14="","",E14)</f>
        <v/>
      </c>
      <c r="AO14" s="53" t="str">
        <f t="shared" ref="AO14:AO77" si="28">IF(AN14="","",IFERROR(INDEX(regNatjecatelj_id,MATCH(AM14&amp;" – "&amp;AN14,regNatjecatelj_imePrezime,0)),"NEMA"))</f>
        <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
      </c>
      <c r="AR14" s="46" t="str">
        <f t="shared" ref="AR14:AR77" si="31">IF(O14="","",IF(OR(AP14="",AP14="NEMA"),AN14,INDEX(regNatjecatelj_prezime,MATCH(AP14,regNatjecatelj_id,0))))</f>
        <v/>
      </c>
      <c r="AS14" s="27" t="s">
        <v>0</v>
      </c>
      <c r="AT14" s="62" t="str">
        <f t="shared" ref="AT14:AT77" si="32">IF(OR(O14="",AP14&lt;&gt;"NEMA"),"",AM14&amp;" "&amp;AN14)</f>
        <v/>
      </c>
      <c r="AU14" s="27" t="s">
        <v>0</v>
      </c>
      <c r="AV14" s="244" t="str">
        <f t="shared" si="1"/>
        <v/>
      </c>
      <c r="AW14" s="27" t="s">
        <v>0</v>
      </c>
      <c r="AX14" s="81"/>
      <c r="AY14" s="83"/>
      <c r="AZ14" s="27" t="s">
        <v>0</v>
      </c>
      <c r="BA14" s="200"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212"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
      </c>
      <c r="BI14" s="21" t="str">
        <f t="shared" ref="BI14:BI77" si="37">IF(O14="","",IF(BE14="",AR14,IF(BE14="NEMA",AY14,INDEX(regNatjecatelj_prezime,MATCH(BE14,regNatjecatelj_id,0)))))</f>
        <v/>
      </c>
      <c r="BJ14" s="53" t="str">
        <f t="shared" ref="BJ14:BJ77" si="38">IF(AND(AP14&lt;&gt;"",AP14&lt;&gt;"NEMA"),AP14,IF(BD14&lt;&gt;"",BD14,""))</f>
        <v/>
      </c>
      <c r="BK14" s="33" t="str">
        <f t="shared" ref="BK14:BK77" si="39">IF(AND(AO14&lt;&gt;"",AO14&lt;&gt;"NEMA"),AO14,IF(AND(BE14&lt;&gt;"",BE14&lt;&gt;"NEMA"),BE14,IF(BF14&lt;&gt;"",BF14,"")))</f>
        <v/>
      </c>
      <c r="BL14" s="27" t="s">
        <v>0</v>
      </c>
      <c r="BM14" s="32" t="str">
        <f t="shared" ref="BM14:BM77" si="40">IF(O14="","",J14)</f>
        <v/>
      </c>
      <c r="BN14" s="21" t="str">
        <f t="shared" ref="BN14:BN77" si="41">IF(O14="","",K14)</f>
        <v/>
      </c>
      <c r="BO14" s="53" t="str">
        <f t="shared" ref="BO14:BO77" si="42">IF(BN14="","",IFERROR(INDEX(regKlub_id,MATCH(BN14,regKlub_naziv,0)),"NEMA"))</f>
        <v/>
      </c>
      <c r="BP14" s="53" t="str">
        <f t="shared" si="2"/>
        <v/>
      </c>
      <c r="BQ14" s="21" t="str">
        <f t="shared" si="3"/>
        <v/>
      </c>
      <c r="BR14" s="21" t="str" cm="1">
        <f t="array" ref="BR14">IFERROR(""&amp;INDEX(regNatjecatelj_klub,DI14),"")</f>
        <v/>
      </c>
      <c r="BS14" s="66" t="str">
        <f t="shared" ref="BS14:BS77" si="43">IF(BQ14=BR14,"",IF(BR14="","",1))</f>
        <v/>
      </c>
      <c r="BT14" s="46" t="str">
        <f t="shared" ref="BT14:BT77" si="44">IF(AND(BR14&lt;&gt;"",BR14&lt;&gt;BQ14),BR14,""&amp;BQ14)</f>
        <v/>
      </c>
      <c r="BU14" s="27" t="s">
        <v>0</v>
      </c>
      <c r="BV14" s="62" t="str">
        <f>IF(BP14&lt;&gt;"NEMA","",IF(IFERROR(MATCH(BN14,BN$12:BN13,0),0)&lt;&gt;0,"",BN14))</f>
        <v/>
      </c>
      <c r="BW14" s="27" t="s">
        <v>0</v>
      </c>
      <c r="BX14" s="88"/>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73" t="str">
        <f>IF(BN14="","",IF(AND(BO14&lt;&gt;"",BO14&lt;&gt;"NEMA",BS14=1),BR14,IFERROR(INDEX(CK$12:CK13,MATCH(BN14,BN$12:BN13,0)),IF(BX14&lt;&gt;"",BX14,BT14))))</f>
        <v/>
      </c>
      <c r="CL14" s="226" t="str">
        <f>IF(BN14="","",IF(BT14&lt;&gt;BN14,INDEX(regKlub_id,MATCH(BT14,regKlub_naziv,0)),IF(AND(BO14&lt;&gt;"",BO14&lt;&gt;"NEMA"),BO14,IF(CF14&lt;&gt;"",CF14,IF(CB14&lt;&gt;"",CB14,IFERROR(INDEX(CL$12:CL13,MATCH(BN14,BN$12:BN13,0)),"GREŠKA"))))))</f>
        <v/>
      </c>
      <c r="CM14" s="114" t="str">
        <f>IF(BP14="","",IF(BP14&lt;&gt;"NEMA",BP14,IF(CE14&lt;&gt;"",CE14,IFERROR(INDEX(CM$12:CM13,MATCH(BN14,BN$12:BN13,0)),""))))</f>
        <v/>
      </c>
      <c r="CN14" s="27" t="s">
        <v>0</v>
      </c>
      <c r="CO14" s="38" t="str">
        <f t="shared" ref="CO14:CO77" si="51">IF(G14="","",G14)</f>
        <v/>
      </c>
      <c r="CP14" s="53" t="str">
        <f t="shared" ref="CP14:CP77" si="52">IF(H14="","",H14)</f>
        <v/>
      </c>
      <c r="CQ14" s="180" t="str">
        <f t="shared" ref="CQ14:CQ77" si="53">IF(CO14="",IF(OR(O14="",CP14&lt;&gt;"0"),"","GREŠKA-1"),IF(AND(65535&gt;=VALUE(LEFT(CO14,SEARCH(":",CO14)-1))*60+VALUE(RIGHT(CO14,2)),OR(CP14="0",CP14="1",CP14="2",CP14="3",CP14="4")),IF(VALUE(RIGHT(CO14,2))&gt;=60,"GREŠKA-2",""),"GREŠKA-3"))</f>
        <v/>
      </c>
      <c r="CR14" s="181" t="str">
        <f t="shared" si="4"/>
        <v/>
      </c>
      <c r="CS14" s="114" t="str">
        <f t="shared" si="5"/>
        <v/>
      </c>
      <c r="CT14" s="27" t="s">
        <v>0</v>
      </c>
      <c r="CU14" s="240"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200" t="str">
        <f t="shared" si="6"/>
        <v/>
      </c>
      <c r="CX14" t="s">
        <v>0</v>
      </c>
      <c r="CY14" s="90" t="str">
        <f t="shared" si="7"/>
        <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
      </c>
      <c r="DI14" s="33" t="str">
        <f t="shared" ref="DI14:DI77" si="58">IF(DH14="","",IFERROR(MATCH(DH14,regNatjecatelj_imePrezime,0),"NEMA"))</f>
        <v/>
      </c>
      <c r="DJ14" s="27" t="s">
        <v>0</v>
      </c>
      <c r="DK14" s="32" t="str">
        <f t="shared" ref="DK14:DK77" si="59">IF(O14="","",DH14 &amp; IF(CK14="",""," – " &amp; CK14))</f>
        <v/>
      </c>
      <c r="DL14" s="33" t="str">
        <f t="shared" ref="DL14:DL77" si="60">IF(DK14="","",IFERROR(MATCH(DK14,regNatjecatelj_imePrezimeKlub,0),"NEMA"))</f>
        <v/>
      </c>
      <c r="DM14" s="27" t="s">
        <v>0</v>
      </c>
      <c r="DN14" s="32" t="str">
        <f t="shared" ref="DN14:DN77" si="61">IF(O14="","",DK14 &amp; IF(W14="",""," – " &amp; W14))</f>
        <v/>
      </c>
      <c r="DO14" s="33" t="str">
        <f t="shared" ref="DO14:DO77" si="62">IF(DN14="","",IFERROR(MATCH(DN14,regNatjecatelj_imePrezimeKlubKategorija,0),"NEMA"))</f>
        <v/>
      </c>
      <c r="DP14" s="27" t="s">
        <v>0</v>
      </c>
      <c r="DQ14" s="38" t="str">
        <f t="shared" ref="DQ14:DQ77" si="63">IF(DO14="","",IF(DO14&lt;&gt;"NEMA",DO14,IF(DL14&lt;&gt;"NEMA",DL14,IF(DI14&lt;&gt;"NEMA",DI14,""))))</f>
        <v/>
      </c>
      <c r="DR14" s="33" t="str" cm="1">
        <f t="array" ref="DR14">IF(DQ14&lt;&gt;"",INDEX(regNatjecatelj_id,DQ14,0),IF(BF14&lt;&gt;"",BF14,""))</f>
        <v/>
      </c>
      <c r="DS14" s="27" t="s">
        <v>0</v>
      </c>
      <c r="DT14" s="38" t="str">
        <f t="shared" ref="DT14:DT77" si="64">IF(AN14="","",IF(BF14&lt;&gt;"","novo",IF(AP14="","imepre","imepre(ali)")))</f>
        <v/>
      </c>
      <c r="DU14" s="53" t="str">
        <f t="shared" si="10"/>
        <v/>
      </c>
      <c r="DV14" s="53" t="str">
        <f t="shared" ref="DV14:DV77" si="65">IF(AN14="","","kat"&amp;IF(AND(W14&lt;&gt;Q14,Q14&lt;&gt;"Open"),"(ali)",""))</f>
        <v/>
      </c>
      <c r="DW14" s="53" t="str">
        <f t="shared" ref="DW14:DW77" si="66">IF(OR(CQ14&lt;&gt;"",CS14=2),"ot","")</f>
        <v/>
      </c>
      <c r="DX14" s="46" t="str">
        <f t="shared" ref="DX14:DX77" si="67">IF(AN14="","",DT14&amp;IF(DT14="novo","","-"&amp;DU14&amp;"-"&amp;DV14)&amp;IF(DW14="","","-"&amp;DW14))</f>
        <v/>
      </c>
      <c r="DY14" s="27" t="s">
        <v>0</v>
      </c>
      <c r="DZ14" s="38" t="str">
        <f>IF(AN14="","",MAX(DZ$12:DZ13)+1)</f>
        <v/>
      </c>
      <c r="EA14" s="53" t="str">
        <f t="shared" ref="EA14:EA77" si="68">IF(AQ14="","",X14)</f>
        <v/>
      </c>
      <c r="EB14" s="53" t="str">
        <f t="shared" ref="EB14:EB77" si="69">IF(DR14="","",DR14)</f>
        <v/>
      </c>
      <c r="EC14" s="53" t="str">
        <f t="shared" ref="EC14:EC77" si="70">IF(CR14="","",CR14)</f>
        <v/>
      </c>
      <c r="ED14" s="53" t="str">
        <f t="shared" ref="ED14:ED77" si="71">IF(CS14="","",IF(AND(EC14="",CS14=1),6,CS14))</f>
        <v/>
      </c>
      <c r="EE14" s="53" t="str">
        <f t="shared" si="11"/>
        <v/>
      </c>
      <c r="EF14" s="53" t="str">
        <f t="shared" ref="EF14:EF77" si="72">IF(DZ14="","",INDEX(regUparivanje_id,MATCH(DX14,regUparivanje_oznaka,0)))</f>
        <v/>
      </c>
      <c r="EG14" s="53" t="str">
        <f t="shared" ref="EG14:EG77" si="73">IF(CS14="","",CP14)</f>
        <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
      </c>
      <c r="EM14" s="27" t="s">
        <v>0</v>
      </c>
      <c r="EN14" s="14" t="str">
        <f t="shared" si="13"/>
        <v/>
      </c>
      <c r="EO14" s="27" t="s">
        <v>0</v>
      </c>
      <c r="EP14" s="131" t="str">
        <f t="shared" ref="EP14:EP77" si="77">AH14&amp;IF(CI14="","","
")&amp;CI14&amp;IF(DD14="","","
")&amp;DD14&amp;IF(DF14="","","
")&amp;DF14&amp;IF(EL14="","","
")&amp;EL14&amp;IF(EN14="","","
")&amp;EN14</f>
        <v/>
      </c>
      <c r="EQ14" s="27" t="s">
        <v>0</v>
      </c>
      <c r="ER14" s="349" t="s">
        <v>71</v>
      </c>
      <c r="ES14" s="350"/>
      <c r="ET14" s="350"/>
      <c r="EU14" s="350"/>
      <c r="EV14" s="350"/>
      <c r="EW14" s="350"/>
      <c r="EX14" s="350"/>
      <c r="EY14" s="350"/>
      <c r="EZ14" s="350"/>
      <c r="FA14" s="350"/>
      <c r="FB14" s="350"/>
      <c r="FC14" s="351"/>
    </row>
    <row r="15" spans="1:159" ht="15.75" thickBot="1" x14ac:dyDescent="0.3">
      <c r="A15" t="s">
        <v>0</v>
      </c>
      <c r="B15" s="32" t="str">
        <f>IF(csv!F5="","",TRIM(csv!T5))</f>
        <v/>
      </c>
      <c r="C15" s="21" t="s">
        <v>0</v>
      </c>
      <c r="D15" s="21" t="str">
        <f>IF(csv!F5="","",TRIM(csv!F5))</f>
        <v/>
      </c>
      <c r="E15" s="21" t="str">
        <f>IF(csv!E5="","",TRIM(csv!E5))</f>
        <v/>
      </c>
      <c r="F15" s="21" t="s">
        <v>0</v>
      </c>
      <c r="G15" s="53" t="str">
        <f>IF(csv!M5="","",TRIM(csv!M5))</f>
        <v/>
      </c>
      <c r="H15" s="53" t="str">
        <f>IF(csv!N5="","",TRIM(csv!N5))</f>
        <v/>
      </c>
      <c r="I15" s="21" t="s">
        <v>0</v>
      </c>
      <c r="J15" s="21" t="str">
        <f>IF(csv!P5="","",TRIM(csv!P5))</f>
        <v/>
      </c>
      <c r="K15" s="21" t="str">
        <f>IF(csv!Q5="","",TRIM(csv!Q5))</f>
        <v/>
      </c>
      <c r="L15" s="21" t="s">
        <v>0</v>
      </c>
      <c r="M15" s="46" t="str">
        <f>IF(csv!R5="","",TRIM(csv!R5))</f>
        <v/>
      </c>
      <c r="N15" s="27" t="s">
        <v>0</v>
      </c>
      <c r="O15" s="188" t="str">
        <f t="shared" si="14"/>
        <v/>
      </c>
      <c r="P15" s="27"/>
      <c r="Q15" s="32" t="str">
        <f t="shared" si="15"/>
        <v/>
      </c>
      <c r="R15" s="53" t="str">
        <f>IF(Q15="","",IF(COUNTIF(Q$12:Q14,Q15)=0,R14+1,R14))</f>
        <v/>
      </c>
      <c r="S15" s="53" t="str">
        <f t="shared" si="16"/>
        <v/>
      </c>
      <c r="T15" s="53" t="str">
        <f t="shared" si="17"/>
        <v/>
      </c>
      <c r="U15" s="46" t="str">
        <f t="shared" si="18"/>
        <v/>
      </c>
      <c r="V15" s="27" t="s">
        <v>0</v>
      </c>
      <c r="W15" s="173" t="str">
        <f t="shared" si="19"/>
        <v/>
      </c>
      <c r="X15" s="223" t="str">
        <f t="shared" si="20"/>
        <v/>
      </c>
      <c r="Y15" s="174" t="str">
        <f t="shared" si="0"/>
        <v/>
      </c>
      <c r="Z15" s="27" t="s">
        <v>0</v>
      </c>
      <c r="AA15" s="32" t="str">
        <f t="shared" si="21"/>
        <v/>
      </c>
      <c r="AB15" s="53" t="str">
        <f t="shared" si="22"/>
        <v/>
      </c>
      <c r="AC15" s="21" t="str">
        <f>IF(OR(AB15="",AB15&lt;&gt;"NEMA"),"",IF(IFERROR(MATCH(AA15,AA$12:AA14,0),0)&lt;&gt;0,"",AA15))</f>
        <v/>
      </c>
      <c r="AD15" s="46" t="str">
        <f>IF(AC15="","",MAX(AD$12:AD14)+1)</f>
        <v/>
      </c>
      <c r="AE15" s="27" t="s">
        <v>0</v>
      </c>
      <c r="AF15" s="88"/>
      <c r="AG15" s="27" t="s">
        <v>0</v>
      </c>
      <c r="AH15" s="14" t="str">
        <f t="shared" si="23"/>
        <v/>
      </c>
      <c r="AI15" s="27" t="s">
        <v>0</v>
      </c>
      <c r="AJ15" s="173" t="str">
        <f t="shared" si="24"/>
        <v/>
      </c>
      <c r="AK15" s="114" t="str">
        <f t="shared" si="25"/>
        <v/>
      </c>
      <c r="AL15" s="27"/>
      <c r="AM15" s="32" t="str">
        <f t="shared" si="26"/>
        <v/>
      </c>
      <c r="AN15" s="21" t="str">
        <f t="shared" si="27"/>
        <v/>
      </c>
      <c r="AO15" s="53" t="str">
        <f t="shared" si="28"/>
        <v/>
      </c>
      <c r="AP15" s="53" t="str">
        <f t="shared" si="29"/>
        <v/>
      </c>
      <c r="AQ15" s="21" t="str">
        <f t="shared" si="30"/>
        <v/>
      </c>
      <c r="AR15" s="46" t="str">
        <f t="shared" si="31"/>
        <v/>
      </c>
      <c r="AS15" s="27" t="s">
        <v>0</v>
      </c>
      <c r="AT15" s="62" t="str">
        <f t="shared" si="32"/>
        <v/>
      </c>
      <c r="AU15" s="27" t="s">
        <v>0</v>
      </c>
      <c r="AV15" s="244" t="str">
        <f t="shared" si="1"/>
        <v/>
      </c>
      <c r="AW15" s="27" t="s">
        <v>0</v>
      </c>
      <c r="AX15" s="81"/>
      <c r="AY15" s="83"/>
      <c r="AZ15" s="27" t="s">
        <v>0</v>
      </c>
      <c r="BA15" s="200" t="str">
        <f t="shared" si="33"/>
        <v/>
      </c>
      <c r="BB15" s="27" t="s">
        <v>0</v>
      </c>
      <c r="BC15" s="32" t="str">
        <f t="shared" si="34"/>
        <v/>
      </c>
      <c r="BD15" s="53" t="str">
        <f>IF(AX15&amp;AY15="","",MAX(BD$12:BD14)+1)</f>
        <v/>
      </c>
      <c r="BE15" s="212" t="str">
        <f t="shared" si="35"/>
        <v/>
      </c>
      <c r="BF15" s="33" t="str">
        <f>IF(AND(AO15="NEMA",AP15="NEMA",OR(AX15&amp;AY15="",BE15="NEMA")),MAX(BF$12:BF14)+1,"")</f>
        <v/>
      </c>
      <c r="BG15" s="27" t="s">
        <v>0</v>
      </c>
      <c r="BH15" s="32" t="str">
        <f t="shared" si="36"/>
        <v/>
      </c>
      <c r="BI15" s="21" t="str">
        <f t="shared" si="37"/>
        <v/>
      </c>
      <c r="BJ15" s="53" t="str">
        <f t="shared" si="38"/>
        <v/>
      </c>
      <c r="BK15" s="33" t="str">
        <f t="shared" si="39"/>
        <v/>
      </c>
      <c r="BL15" s="27" t="s">
        <v>0</v>
      </c>
      <c r="BM15" s="32" t="str">
        <f t="shared" si="40"/>
        <v/>
      </c>
      <c r="BN15" s="21" t="str">
        <f t="shared" si="41"/>
        <v/>
      </c>
      <c r="BO15" s="53" t="str">
        <f t="shared" si="42"/>
        <v/>
      </c>
      <c r="BP15" s="53" t="str">
        <f t="shared" si="2"/>
        <v/>
      </c>
      <c r="BQ15" s="21" t="str">
        <f t="shared" si="3"/>
        <v/>
      </c>
      <c r="BR15" s="21" t="str" cm="1">
        <f t="array" ref="BR15">IFERROR(""&amp;INDEX(regNatjecatelj_klub,DI15),"")</f>
        <v/>
      </c>
      <c r="BS15" s="66" t="str">
        <f t="shared" si="43"/>
        <v/>
      </c>
      <c r="BT15" s="46" t="str">
        <f t="shared" si="44"/>
        <v/>
      </c>
      <c r="BU15" s="27" t="s">
        <v>0</v>
      </c>
      <c r="BV15" s="62" t="str">
        <f>IF(BP15&lt;&gt;"NEMA","",IF(IFERROR(MATCH(BN15,BN$12:BN14,0),0)&lt;&gt;0,"",BN15))</f>
        <v/>
      </c>
      <c r="BW15" s="27" t="s">
        <v>0</v>
      </c>
      <c r="BX15" s="88"/>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73" t="str">
        <f>IF(BN15="","",IF(AND(BO15&lt;&gt;"",BO15&lt;&gt;"NEMA",BS15=1),BR15,IFERROR(INDEX(CK$12:CK14,MATCH(BN15,BN$12:BN14,0)),IF(BX15&lt;&gt;"",BX15,BT15))))</f>
        <v/>
      </c>
      <c r="CL15" s="226" t="str">
        <f>IF(BN15="","",IF(BT15&lt;&gt;BN15,INDEX(regKlub_id,MATCH(BT15,regKlub_naziv,0)),IF(AND(BO15&lt;&gt;"",BO15&lt;&gt;"NEMA"),BO15,IF(CF15&lt;&gt;"",CF15,IF(CB15&lt;&gt;"",CB15,IFERROR(INDEX(CL$12:CL14,MATCH(BN15,BN$12:BN14,0)),"GREŠKA"))))))</f>
        <v/>
      </c>
      <c r="CM15" s="114" t="str">
        <f>IF(BP15="","",IF(BP15&lt;&gt;"NEMA",BP15,IF(CE15&lt;&gt;"",CE15,IFERROR(INDEX(CM$12:CM14,MATCH(BN15,BN$12:BN14,0)),""))))</f>
        <v/>
      </c>
      <c r="CN15" s="27" t="s">
        <v>0</v>
      </c>
      <c r="CO15" s="38" t="str">
        <f t="shared" si="51"/>
        <v/>
      </c>
      <c r="CP15" s="53" t="str">
        <f t="shared" si="52"/>
        <v/>
      </c>
      <c r="CQ15" s="180" t="str">
        <f t="shared" si="53"/>
        <v/>
      </c>
      <c r="CR15" s="181" t="str">
        <f t="shared" si="4"/>
        <v/>
      </c>
      <c r="CS15" s="114" t="str">
        <f t="shared" si="5"/>
        <v/>
      </c>
      <c r="CT15" s="27" t="s">
        <v>0</v>
      </c>
      <c r="CU15" s="240" t="str">
        <f t="shared" si="54"/>
        <v xml:space="preserve">
</v>
      </c>
      <c r="CV15" s="27" t="s">
        <v>0</v>
      </c>
      <c r="CW15" s="200" t="str">
        <f t="shared" si="6"/>
        <v/>
      </c>
      <c r="CX15" t="s">
        <v>0</v>
      </c>
      <c r="CY15" s="90" t="str">
        <f t="shared" si="7"/>
        <v/>
      </c>
      <c r="CZ15" t="s">
        <v>0</v>
      </c>
      <c r="DA15" s="32" t="str">
        <f t="shared" si="8"/>
        <v/>
      </c>
      <c r="DB15" s="46" t="str">
        <f t="shared" si="9"/>
        <v/>
      </c>
      <c r="DC15" t="s">
        <v>0</v>
      </c>
      <c r="DD15" s="14" t="str">
        <f t="shared" si="55"/>
        <v/>
      </c>
      <c r="DE15" s="27" t="s">
        <v>0</v>
      </c>
      <c r="DF15" s="14" t="str">
        <f t="shared" si="56"/>
        <v/>
      </c>
      <c r="DG15" s="27" t="s">
        <v>0</v>
      </c>
      <c r="DH15" s="32" t="str">
        <f t="shared" si="57"/>
        <v/>
      </c>
      <c r="DI15" s="33" t="str">
        <f t="shared" si="58"/>
        <v/>
      </c>
      <c r="DJ15" s="27" t="s">
        <v>0</v>
      </c>
      <c r="DK15" s="32" t="str">
        <f t="shared" si="59"/>
        <v/>
      </c>
      <c r="DL15" s="33" t="str">
        <f t="shared" si="60"/>
        <v/>
      </c>
      <c r="DM15" s="27" t="s">
        <v>0</v>
      </c>
      <c r="DN15" s="32" t="str">
        <f t="shared" si="61"/>
        <v/>
      </c>
      <c r="DO15" s="33" t="str">
        <f t="shared" si="62"/>
        <v/>
      </c>
      <c r="DP15" s="27" t="s">
        <v>0</v>
      </c>
      <c r="DQ15" s="38" t="str">
        <f t="shared" si="63"/>
        <v/>
      </c>
      <c r="DR15" s="33" t="str" cm="1">
        <f t="array" ref="DR15">IF(DQ15&lt;&gt;"",INDEX(regNatjecatelj_id,DQ15,0),IF(BF15&lt;&gt;"",BF15,""))</f>
        <v/>
      </c>
      <c r="DS15" s="27" t="s">
        <v>0</v>
      </c>
      <c r="DT15" s="38" t="str">
        <f t="shared" si="64"/>
        <v/>
      </c>
      <c r="DU15" s="53" t="str">
        <f t="shared" si="10"/>
        <v/>
      </c>
      <c r="DV15" s="53" t="str">
        <f t="shared" si="65"/>
        <v/>
      </c>
      <c r="DW15" s="53" t="str">
        <f t="shared" si="66"/>
        <v/>
      </c>
      <c r="DX15" s="46" t="str">
        <f t="shared" si="67"/>
        <v/>
      </c>
      <c r="DY15" s="27" t="s">
        <v>0</v>
      </c>
      <c r="DZ15" s="38" t="str">
        <f>IF(AN15="","",MAX(DZ$12:DZ14)+1)</f>
        <v/>
      </c>
      <c r="EA15" s="53" t="str">
        <f t="shared" si="68"/>
        <v/>
      </c>
      <c r="EB15" s="53" t="str">
        <f t="shared" si="69"/>
        <v/>
      </c>
      <c r="EC15" s="53" t="str">
        <f t="shared" si="70"/>
        <v/>
      </c>
      <c r="ED15" s="53" t="str">
        <f t="shared" si="71"/>
        <v/>
      </c>
      <c r="EE15" s="53" t="str">
        <f t="shared" si="11"/>
        <v/>
      </c>
      <c r="EF15" s="53" t="str">
        <f t="shared" si="72"/>
        <v/>
      </c>
      <c r="EG15" s="53" t="str">
        <f t="shared" si="73"/>
        <v/>
      </c>
      <c r="EH15" s="53" t="str">
        <f t="shared" si="12"/>
        <v/>
      </c>
      <c r="EI15" s="53" t="str">
        <f t="shared" si="74"/>
        <v/>
      </c>
      <c r="EJ15" s="33" t="str">
        <f t="shared" si="75"/>
        <v/>
      </c>
      <c r="EK15" s="27" t="s">
        <v>0</v>
      </c>
      <c r="EL15" s="14" t="str">
        <f t="shared" si="76"/>
        <v/>
      </c>
      <c r="EM15" s="27" t="s">
        <v>0</v>
      </c>
      <c r="EN15" s="14" t="str">
        <f t="shared" si="13"/>
        <v/>
      </c>
      <c r="EO15" s="27" t="s">
        <v>0</v>
      </c>
      <c r="EP15" s="131" t="str">
        <f t="shared" si="77"/>
        <v/>
      </c>
      <c r="EQ15" s="27" t="s">
        <v>0</v>
      </c>
      <c r="ER15" s="355" t="s">
        <v>212</v>
      </c>
      <c r="ES15" s="356"/>
      <c r="ET15" s="356"/>
      <c r="EU15" s="356"/>
      <c r="EV15" s="356"/>
      <c r="EW15" s="356"/>
      <c r="EX15" s="356"/>
      <c r="EY15" s="356"/>
      <c r="EZ15" s="356"/>
      <c r="FA15" s="356"/>
      <c r="FB15" s="356"/>
      <c r="FC15" s="357"/>
    </row>
    <row r="16" spans="1:159" ht="15.75" thickBot="1" x14ac:dyDescent="0.3">
      <c r="A16" t="s">
        <v>0</v>
      </c>
      <c r="B16" s="32" t="str">
        <f>IF(csv!F6="","",TRIM(csv!T6))</f>
        <v/>
      </c>
      <c r="C16" s="21" t="s">
        <v>0</v>
      </c>
      <c r="D16" s="21" t="str">
        <f>IF(csv!F6="","",TRIM(csv!F6))</f>
        <v/>
      </c>
      <c r="E16" s="21" t="str">
        <f>IF(csv!E6="","",TRIM(csv!E6))</f>
        <v/>
      </c>
      <c r="F16" s="21" t="s">
        <v>0</v>
      </c>
      <c r="G16" s="53" t="str">
        <f>IF(csv!M6="","",TRIM(csv!M6))</f>
        <v/>
      </c>
      <c r="H16" s="53" t="str">
        <f>IF(csv!N6="","",TRIM(csv!N6))</f>
        <v/>
      </c>
      <c r="I16" s="21" t="s">
        <v>0</v>
      </c>
      <c r="J16" s="21" t="str">
        <f>IF(csv!P6="","",TRIM(csv!P6))</f>
        <v/>
      </c>
      <c r="K16" s="21" t="str">
        <f>IF(csv!Q6="","",TRIM(csv!Q6))</f>
        <v/>
      </c>
      <c r="L16" s="21" t="s">
        <v>0</v>
      </c>
      <c r="M16" s="46" t="str">
        <f>IF(csv!R6="","",TRIM(csv!R6))</f>
        <v/>
      </c>
      <c r="N16" s="27" t="s">
        <v>0</v>
      </c>
      <c r="O16" s="188" t="str">
        <f t="shared" si="14"/>
        <v/>
      </c>
      <c r="P16" s="27"/>
      <c r="Q16" s="32" t="str">
        <f t="shared" si="15"/>
        <v/>
      </c>
      <c r="R16" s="53" t="str">
        <f>IF(Q16="","",IF(COUNTIF(Q$12:Q15,Q16)=0,R15+1,R15))</f>
        <v/>
      </c>
      <c r="S16" s="53" t="str">
        <f t="shared" si="16"/>
        <v/>
      </c>
      <c r="T16" s="53" t="str">
        <f t="shared" si="17"/>
        <v/>
      </c>
      <c r="U16" s="46" t="str">
        <f t="shared" si="18"/>
        <v/>
      </c>
      <c r="V16" s="27" t="s">
        <v>0</v>
      </c>
      <c r="W16" s="173" t="str">
        <f t="shared" si="19"/>
        <v/>
      </c>
      <c r="X16" s="223" t="str">
        <f t="shared" si="20"/>
        <v/>
      </c>
      <c r="Y16" s="174" t="str">
        <f t="shared" si="0"/>
        <v/>
      </c>
      <c r="Z16" s="27" t="s">
        <v>0</v>
      </c>
      <c r="AA16" s="32" t="str">
        <f t="shared" si="21"/>
        <v/>
      </c>
      <c r="AB16" s="53" t="str">
        <f t="shared" si="22"/>
        <v/>
      </c>
      <c r="AC16" s="21" t="str">
        <f>IF(OR(AB16="",AB16&lt;&gt;"NEMA"),"",IF(IFERROR(MATCH(AA16,AA$12:AA15,0),0)&lt;&gt;0,"",AA16))</f>
        <v/>
      </c>
      <c r="AD16" s="46" t="str">
        <f>IF(AC16="","",MAX(AD$12:AD15)+1)</f>
        <v/>
      </c>
      <c r="AE16" s="27" t="s">
        <v>0</v>
      </c>
      <c r="AF16" s="88"/>
      <c r="AG16" s="27" t="s">
        <v>0</v>
      </c>
      <c r="AH16" s="14" t="str">
        <f t="shared" si="23"/>
        <v/>
      </c>
      <c r="AI16" s="27" t="s">
        <v>0</v>
      </c>
      <c r="AJ16" s="173" t="str">
        <f t="shared" si="24"/>
        <v/>
      </c>
      <c r="AK16" s="114" t="str">
        <f t="shared" si="25"/>
        <v/>
      </c>
      <c r="AL16" s="27"/>
      <c r="AM16" s="32" t="str">
        <f t="shared" si="26"/>
        <v/>
      </c>
      <c r="AN16" s="21" t="str">
        <f t="shared" si="27"/>
        <v/>
      </c>
      <c r="AO16" s="53" t="str">
        <f t="shared" si="28"/>
        <v/>
      </c>
      <c r="AP16" s="53" t="str">
        <f t="shared" si="29"/>
        <v/>
      </c>
      <c r="AQ16" s="21" t="str">
        <f t="shared" si="30"/>
        <v/>
      </c>
      <c r="AR16" s="46" t="str">
        <f t="shared" si="31"/>
        <v/>
      </c>
      <c r="AS16" s="27" t="s">
        <v>0</v>
      </c>
      <c r="AT16" s="62" t="str">
        <f t="shared" si="32"/>
        <v/>
      </c>
      <c r="AU16" s="27" t="s">
        <v>0</v>
      </c>
      <c r="AV16" s="244" t="str">
        <f t="shared" si="1"/>
        <v/>
      </c>
      <c r="AW16" s="27" t="s">
        <v>0</v>
      </c>
      <c r="AX16" s="81"/>
      <c r="AY16" s="83"/>
      <c r="AZ16" s="27" t="s">
        <v>0</v>
      </c>
      <c r="BA16" s="200" t="str">
        <f t="shared" si="33"/>
        <v/>
      </c>
      <c r="BB16" s="27" t="s">
        <v>0</v>
      </c>
      <c r="BC16" s="32" t="str">
        <f t="shared" si="34"/>
        <v/>
      </c>
      <c r="BD16" s="53" t="str">
        <f>IF(AX16&amp;AY16="","",MAX(BD$12:BD15)+1)</f>
        <v/>
      </c>
      <c r="BE16" s="212" t="str">
        <f t="shared" si="35"/>
        <v/>
      </c>
      <c r="BF16" s="33" t="str">
        <f>IF(AND(AO16="NEMA",AP16="NEMA",OR(AX16&amp;AY16="",BE16="NEMA")),MAX(BF$12:BF15)+1,"")</f>
        <v/>
      </c>
      <c r="BG16" s="27" t="s">
        <v>0</v>
      </c>
      <c r="BH16" s="32" t="str">
        <f t="shared" si="36"/>
        <v/>
      </c>
      <c r="BI16" s="21" t="str">
        <f t="shared" si="37"/>
        <v/>
      </c>
      <c r="BJ16" s="53" t="str">
        <f t="shared" si="38"/>
        <v/>
      </c>
      <c r="BK16" s="33" t="str">
        <f t="shared" si="39"/>
        <v/>
      </c>
      <c r="BL16" s="27" t="s">
        <v>0</v>
      </c>
      <c r="BM16" s="32" t="str">
        <f t="shared" si="40"/>
        <v/>
      </c>
      <c r="BN16" s="21" t="str">
        <f t="shared" si="41"/>
        <v/>
      </c>
      <c r="BO16" s="53" t="str">
        <f t="shared" si="42"/>
        <v/>
      </c>
      <c r="BP16" s="53" t="str">
        <f t="shared" si="2"/>
        <v/>
      </c>
      <c r="BQ16" s="21" t="str">
        <f t="shared" si="3"/>
        <v/>
      </c>
      <c r="BR16" s="21" t="str" cm="1">
        <f t="array" ref="BR16">IFERROR(""&amp;INDEX(regNatjecatelj_klub,DI16),"")</f>
        <v/>
      </c>
      <c r="BS16" s="66" t="str">
        <f t="shared" si="43"/>
        <v/>
      </c>
      <c r="BT16" s="46" t="str">
        <f t="shared" si="44"/>
        <v/>
      </c>
      <c r="BU16" s="27" t="s">
        <v>0</v>
      </c>
      <c r="BV16" s="62" t="str">
        <f>IF(BP16&lt;&gt;"NEMA","",IF(IFERROR(MATCH(BN16,BN$12:BN15,0),0)&lt;&gt;0,"",BN16))</f>
        <v/>
      </c>
      <c r="BW16" s="27" t="s">
        <v>0</v>
      </c>
      <c r="BX16" s="88"/>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73" t="str">
        <f>IF(BN16="","",IF(AND(BO16&lt;&gt;"",BO16&lt;&gt;"NEMA",BS16=1),BR16,IFERROR(INDEX(CK$12:CK15,MATCH(BN16,BN$12:BN15,0)),IF(BX16&lt;&gt;"",BX16,BT16))))</f>
        <v/>
      </c>
      <c r="CL16" s="226" t="str">
        <f>IF(BN16="","",IF(BT16&lt;&gt;BN16,INDEX(regKlub_id,MATCH(BT16,regKlub_naziv,0)),IF(AND(BO16&lt;&gt;"",BO16&lt;&gt;"NEMA"),BO16,IF(CF16&lt;&gt;"",CF16,IF(CB16&lt;&gt;"",CB16,IFERROR(INDEX(CL$12:CL15,MATCH(BN16,BN$12:BN15,0)),"GREŠKA"))))))</f>
        <v/>
      </c>
      <c r="CM16" s="114" t="str">
        <f>IF(BP16="","",IF(BP16&lt;&gt;"NEMA",BP16,IF(CE16&lt;&gt;"",CE16,IFERROR(INDEX(CM$12:CM15,MATCH(BN16,BN$12:BN15,0)),""))))</f>
        <v/>
      </c>
      <c r="CN16" s="27" t="s">
        <v>0</v>
      </c>
      <c r="CO16" s="38" t="str">
        <f t="shared" si="51"/>
        <v/>
      </c>
      <c r="CP16" s="53" t="str">
        <f t="shared" si="52"/>
        <v/>
      </c>
      <c r="CQ16" s="180" t="str">
        <f t="shared" si="53"/>
        <v/>
      </c>
      <c r="CR16" s="181" t="str">
        <f t="shared" si="4"/>
        <v/>
      </c>
      <c r="CS16" s="114" t="str">
        <f t="shared" si="5"/>
        <v/>
      </c>
      <c r="CT16" s="27" t="s">
        <v>0</v>
      </c>
      <c r="CU16" s="240" t="str">
        <f t="shared" si="54"/>
        <v xml:space="preserve">
</v>
      </c>
      <c r="CV16" s="27" t="s">
        <v>0</v>
      </c>
      <c r="CW16" s="200" t="str">
        <f t="shared" si="6"/>
        <v/>
      </c>
      <c r="CX16" t="s">
        <v>0</v>
      </c>
      <c r="CY16" s="90" t="str">
        <f t="shared" si="7"/>
        <v/>
      </c>
      <c r="CZ16" t="s">
        <v>0</v>
      </c>
      <c r="DA16" s="32" t="str">
        <f t="shared" si="8"/>
        <v/>
      </c>
      <c r="DB16" s="46" t="str">
        <f t="shared" si="9"/>
        <v/>
      </c>
      <c r="DC16" t="s">
        <v>0</v>
      </c>
      <c r="DD16" s="14" t="str">
        <f t="shared" si="55"/>
        <v/>
      </c>
      <c r="DE16" s="27" t="s">
        <v>0</v>
      </c>
      <c r="DF16" s="14" t="str">
        <f t="shared" si="56"/>
        <v/>
      </c>
      <c r="DG16" s="27" t="s">
        <v>0</v>
      </c>
      <c r="DH16" s="32" t="str">
        <f t="shared" si="57"/>
        <v/>
      </c>
      <c r="DI16" s="33" t="str">
        <f t="shared" si="58"/>
        <v/>
      </c>
      <c r="DJ16" s="27" t="s">
        <v>0</v>
      </c>
      <c r="DK16" s="32" t="str">
        <f t="shared" si="59"/>
        <v/>
      </c>
      <c r="DL16" s="33" t="str">
        <f t="shared" si="60"/>
        <v/>
      </c>
      <c r="DM16" s="27" t="s">
        <v>0</v>
      </c>
      <c r="DN16" s="32" t="str">
        <f t="shared" si="61"/>
        <v/>
      </c>
      <c r="DO16" s="33" t="str">
        <f t="shared" si="62"/>
        <v/>
      </c>
      <c r="DP16" s="27" t="s">
        <v>0</v>
      </c>
      <c r="DQ16" s="38" t="str">
        <f t="shared" si="63"/>
        <v/>
      </c>
      <c r="DR16" s="33" t="str" cm="1">
        <f t="array" ref="DR16">IF(DQ16&lt;&gt;"",INDEX(regNatjecatelj_id,DQ16,0),IF(BF16&lt;&gt;"",BF16,""))</f>
        <v/>
      </c>
      <c r="DS16" s="27" t="s">
        <v>0</v>
      </c>
      <c r="DT16" s="38" t="str">
        <f t="shared" si="64"/>
        <v/>
      </c>
      <c r="DU16" s="53" t="str">
        <f t="shared" si="10"/>
        <v/>
      </c>
      <c r="DV16" s="53" t="str">
        <f t="shared" si="65"/>
        <v/>
      </c>
      <c r="DW16" s="53" t="str">
        <f t="shared" si="66"/>
        <v/>
      </c>
      <c r="DX16" s="46" t="str">
        <f t="shared" si="67"/>
        <v/>
      </c>
      <c r="DY16" s="27" t="s">
        <v>0</v>
      </c>
      <c r="DZ16" s="38" t="str">
        <f>IF(AN16="","",MAX(DZ$12:DZ15)+1)</f>
        <v/>
      </c>
      <c r="EA16" s="53" t="str">
        <f t="shared" si="68"/>
        <v/>
      </c>
      <c r="EB16" s="53" t="str">
        <f t="shared" si="69"/>
        <v/>
      </c>
      <c r="EC16" s="53" t="str">
        <f t="shared" si="70"/>
        <v/>
      </c>
      <c r="ED16" s="53" t="str">
        <f t="shared" si="71"/>
        <v/>
      </c>
      <c r="EE16" s="53" t="str">
        <f t="shared" si="11"/>
        <v/>
      </c>
      <c r="EF16" s="53" t="str">
        <f t="shared" si="72"/>
        <v/>
      </c>
      <c r="EG16" s="53" t="str">
        <f t="shared" si="73"/>
        <v/>
      </c>
      <c r="EH16" s="53" t="str">
        <f t="shared" si="12"/>
        <v/>
      </c>
      <c r="EI16" s="53" t="str">
        <f t="shared" si="74"/>
        <v/>
      </c>
      <c r="EJ16" s="33" t="str">
        <f t="shared" si="75"/>
        <v/>
      </c>
      <c r="EK16" s="27" t="s">
        <v>0</v>
      </c>
      <c r="EL16" s="14" t="str">
        <f t="shared" si="76"/>
        <v/>
      </c>
      <c r="EM16" s="27" t="s">
        <v>0</v>
      </c>
      <c r="EN16" s="14" t="str">
        <f t="shared" si="13"/>
        <v/>
      </c>
      <c r="EO16" s="27" t="s">
        <v>0</v>
      </c>
      <c r="EP16" s="131" t="str">
        <f t="shared" si="77"/>
        <v/>
      </c>
      <c r="EQ16" s="27" t="s">
        <v>0</v>
      </c>
      <c r="ER16" s="352" t="s">
        <v>70</v>
      </c>
      <c r="ES16" s="353"/>
      <c r="ET16" s="353"/>
      <c r="EU16" s="353"/>
      <c r="EV16" s="353"/>
      <c r="EW16" s="353"/>
      <c r="EX16" s="353"/>
      <c r="EY16" s="353"/>
      <c r="EZ16" s="353"/>
      <c r="FA16" s="353"/>
      <c r="FB16" s="353"/>
      <c r="FC16" s="354"/>
    </row>
    <row r="17" spans="1:159" ht="15.75" thickBot="1" x14ac:dyDescent="0.3">
      <c r="A17" t="s">
        <v>0</v>
      </c>
      <c r="B17" s="32" t="str">
        <f>IF(csv!F7="","",TRIM(csv!T7))</f>
        <v/>
      </c>
      <c r="C17" s="21" t="s">
        <v>0</v>
      </c>
      <c r="D17" s="21" t="str">
        <f>IF(csv!F7="","",TRIM(csv!F7))</f>
        <v/>
      </c>
      <c r="E17" s="21" t="str">
        <f>IF(csv!E7="","",TRIM(csv!E7))</f>
        <v/>
      </c>
      <c r="F17" s="21" t="s">
        <v>0</v>
      </c>
      <c r="G17" s="53" t="str">
        <f>IF(csv!M7="","",TRIM(csv!M7))</f>
        <v/>
      </c>
      <c r="H17" s="53" t="str">
        <f>IF(csv!N7="","",TRIM(csv!N7))</f>
        <v/>
      </c>
      <c r="I17" s="21" t="s">
        <v>0</v>
      </c>
      <c r="J17" s="21" t="str">
        <f>IF(csv!P7="","",TRIM(csv!P7))</f>
        <v/>
      </c>
      <c r="K17" s="21" t="str">
        <f>IF(csv!Q7="","",TRIM(csv!Q7))</f>
        <v/>
      </c>
      <c r="L17" s="21" t="s">
        <v>0</v>
      </c>
      <c r="M17" s="46" t="str">
        <f>IF(csv!R7="","",TRIM(csv!R7))</f>
        <v/>
      </c>
      <c r="N17" s="27" t="s">
        <v>0</v>
      </c>
      <c r="O17" s="188" t="str">
        <f t="shared" si="14"/>
        <v/>
      </c>
      <c r="P17" s="27"/>
      <c r="Q17" s="32" t="str">
        <f t="shared" si="15"/>
        <v/>
      </c>
      <c r="R17" s="53" t="str">
        <f>IF(Q17="","",IF(COUNTIF(Q$12:Q16,Q17)=0,R16+1,R16))</f>
        <v/>
      </c>
      <c r="S17" s="53" t="str">
        <f t="shared" si="16"/>
        <v/>
      </c>
      <c r="T17" s="53" t="str">
        <f t="shared" si="17"/>
        <v/>
      </c>
      <c r="U17" s="46" t="str">
        <f t="shared" si="18"/>
        <v/>
      </c>
      <c r="V17" s="27" t="s">
        <v>0</v>
      </c>
      <c r="W17" s="173" t="str">
        <f t="shared" si="19"/>
        <v/>
      </c>
      <c r="X17" s="223" t="str">
        <f t="shared" si="20"/>
        <v/>
      </c>
      <c r="Y17" s="174" t="str">
        <f t="shared" si="0"/>
        <v/>
      </c>
      <c r="Z17" s="27" t="s">
        <v>0</v>
      </c>
      <c r="AA17" s="32" t="str">
        <f t="shared" si="21"/>
        <v/>
      </c>
      <c r="AB17" s="53" t="str">
        <f t="shared" si="22"/>
        <v/>
      </c>
      <c r="AC17" s="21" t="str">
        <f>IF(OR(AB17="",AB17&lt;&gt;"NEMA"),"",IF(IFERROR(MATCH(AA17,AA$12:AA16,0),0)&lt;&gt;0,"",AA17))</f>
        <v/>
      </c>
      <c r="AD17" s="46" t="str">
        <f>IF(AC17="","",MAX(AD$12:AD16)+1)</f>
        <v/>
      </c>
      <c r="AE17" s="27" t="s">
        <v>0</v>
      </c>
      <c r="AF17" s="88"/>
      <c r="AG17" s="27" t="s">
        <v>0</v>
      </c>
      <c r="AH17" s="14" t="str">
        <f t="shared" si="23"/>
        <v/>
      </c>
      <c r="AI17" s="27" t="s">
        <v>0</v>
      </c>
      <c r="AJ17" s="173" t="str">
        <f t="shared" si="24"/>
        <v/>
      </c>
      <c r="AK17" s="114" t="str">
        <f t="shared" si="25"/>
        <v/>
      </c>
      <c r="AL17" s="27"/>
      <c r="AM17" s="32" t="str">
        <f t="shared" si="26"/>
        <v/>
      </c>
      <c r="AN17" s="21" t="str">
        <f t="shared" si="27"/>
        <v/>
      </c>
      <c r="AO17" s="53" t="str">
        <f t="shared" si="28"/>
        <v/>
      </c>
      <c r="AP17" s="53" t="str">
        <f t="shared" si="29"/>
        <v/>
      </c>
      <c r="AQ17" s="21" t="str">
        <f t="shared" si="30"/>
        <v/>
      </c>
      <c r="AR17" s="46" t="str">
        <f t="shared" si="31"/>
        <v/>
      </c>
      <c r="AS17" s="27" t="s">
        <v>0</v>
      </c>
      <c r="AT17" s="62" t="str">
        <f t="shared" si="32"/>
        <v/>
      </c>
      <c r="AU17" s="27" t="s">
        <v>0</v>
      </c>
      <c r="AV17" s="244" t="str">
        <f t="shared" si="1"/>
        <v/>
      </c>
      <c r="AW17" s="27" t="s">
        <v>0</v>
      </c>
      <c r="AX17" s="81"/>
      <c r="AY17" s="83"/>
      <c r="AZ17" s="27" t="s">
        <v>0</v>
      </c>
      <c r="BA17" s="200" t="str">
        <f t="shared" si="33"/>
        <v/>
      </c>
      <c r="BB17" s="27" t="s">
        <v>0</v>
      </c>
      <c r="BC17" s="32" t="str">
        <f t="shared" si="34"/>
        <v/>
      </c>
      <c r="BD17" s="53" t="str">
        <f>IF(AX17&amp;AY17="","",MAX(BD$12:BD16)+1)</f>
        <v/>
      </c>
      <c r="BE17" s="212" t="str">
        <f t="shared" si="35"/>
        <v/>
      </c>
      <c r="BF17" s="33" t="str">
        <f>IF(AND(AO17="NEMA",AP17="NEMA",OR(AX17&amp;AY17="",BE17="NEMA")),MAX(BF$12:BF16)+1,"")</f>
        <v/>
      </c>
      <c r="BG17" s="27" t="s">
        <v>0</v>
      </c>
      <c r="BH17" s="32" t="str">
        <f t="shared" si="36"/>
        <v/>
      </c>
      <c r="BI17" s="21" t="str">
        <f t="shared" si="37"/>
        <v/>
      </c>
      <c r="BJ17" s="53" t="str">
        <f t="shared" si="38"/>
        <v/>
      </c>
      <c r="BK17" s="33" t="str">
        <f t="shared" si="39"/>
        <v/>
      </c>
      <c r="BL17" s="27" t="s">
        <v>0</v>
      </c>
      <c r="BM17" s="32" t="str">
        <f t="shared" si="40"/>
        <v/>
      </c>
      <c r="BN17" s="21" t="str">
        <f t="shared" si="41"/>
        <v/>
      </c>
      <c r="BO17" s="53" t="str">
        <f t="shared" si="42"/>
        <v/>
      </c>
      <c r="BP17" s="53" t="str">
        <f t="shared" si="2"/>
        <v/>
      </c>
      <c r="BQ17" s="21" t="str">
        <f t="shared" si="3"/>
        <v/>
      </c>
      <c r="BR17" s="21" t="str" cm="1">
        <f t="array" ref="BR17">IFERROR(""&amp;INDEX(regNatjecatelj_klub,DI17),"")</f>
        <v/>
      </c>
      <c r="BS17" s="66" t="str">
        <f t="shared" si="43"/>
        <v/>
      </c>
      <c r="BT17" s="46" t="str">
        <f t="shared" si="44"/>
        <v/>
      </c>
      <c r="BU17" s="27" t="s">
        <v>0</v>
      </c>
      <c r="BV17" s="62" t="str">
        <f>IF(BP17&lt;&gt;"NEMA","",IF(IFERROR(MATCH(BN17,BN$12:BN16,0),0)&lt;&gt;0,"",BN17))</f>
        <v/>
      </c>
      <c r="BW17" s="27" t="s">
        <v>0</v>
      </c>
      <c r="BX17" s="88"/>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73" t="str">
        <f>IF(BN17="","",IF(AND(BO17&lt;&gt;"",BO17&lt;&gt;"NEMA",BS17=1),BR17,IFERROR(INDEX(CK$12:CK16,MATCH(BN17,BN$12:BN16,0)),IF(BX17&lt;&gt;"",BX17,BT17))))</f>
        <v/>
      </c>
      <c r="CL17" s="226" t="str">
        <f>IF(BN17="","",IF(BT17&lt;&gt;BN17,INDEX(regKlub_id,MATCH(BT17,regKlub_naziv,0)),IF(AND(BO17&lt;&gt;"",BO17&lt;&gt;"NEMA"),BO17,IF(CF17&lt;&gt;"",CF17,IF(CB17&lt;&gt;"",CB17,IFERROR(INDEX(CL$12:CL16,MATCH(BN17,BN$12:BN16,0)),"GREŠKA"))))))</f>
        <v/>
      </c>
      <c r="CM17" s="114" t="str">
        <f>IF(BP17="","",IF(BP17&lt;&gt;"NEMA",BP17,IF(CE17&lt;&gt;"",CE17,IFERROR(INDEX(CM$12:CM16,MATCH(BN17,BN$12:BN16,0)),""))))</f>
        <v/>
      </c>
      <c r="CN17" s="27" t="s">
        <v>0</v>
      </c>
      <c r="CO17" s="38" t="str">
        <f t="shared" si="51"/>
        <v/>
      </c>
      <c r="CP17" s="53" t="str">
        <f t="shared" si="52"/>
        <v/>
      </c>
      <c r="CQ17" s="180" t="str">
        <f t="shared" si="53"/>
        <v/>
      </c>
      <c r="CR17" s="181" t="str">
        <f t="shared" si="4"/>
        <v/>
      </c>
      <c r="CS17" s="114" t="str">
        <f t="shared" si="5"/>
        <v/>
      </c>
      <c r="CT17" s="27" t="s">
        <v>0</v>
      </c>
      <c r="CU17" s="240" t="str">
        <f t="shared" si="54"/>
        <v xml:space="preserve">
</v>
      </c>
      <c r="CV17" s="27" t="s">
        <v>0</v>
      </c>
      <c r="CW17" s="200" t="str">
        <f t="shared" si="6"/>
        <v/>
      </c>
      <c r="CX17" t="s">
        <v>0</v>
      </c>
      <c r="CY17" s="90" t="str">
        <f t="shared" si="7"/>
        <v/>
      </c>
      <c r="CZ17" t="s">
        <v>0</v>
      </c>
      <c r="DA17" s="32" t="str">
        <f t="shared" si="8"/>
        <v/>
      </c>
      <c r="DB17" s="46" t="str">
        <f t="shared" si="9"/>
        <v/>
      </c>
      <c r="DC17" t="s">
        <v>0</v>
      </c>
      <c r="DD17" s="14" t="str">
        <f t="shared" si="55"/>
        <v/>
      </c>
      <c r="DE17" s="27" t="s">
        <v>0</v>
      </c>
      <c r="DF17" s="14" t="str">
        <f t="shared" si="56"/>
        <v/>
      </c>
      <c r="DG17" s="27" t="s">
        <v>0</v>
      </c>
      <c r="DH17" s="32" t="str">
        <f t="shared" si="57"/>
        <v/>
      </c>
      <c r="DI17" s="33" t="str">
        <f t="shared" si="58"/>
        <v/>
      </c>
      <c r="DJ17" s="27" t="s">
        <v>0</v>
      </c>
      <c r="DK17" s="32" t="str">
        <f t="shared" si="59"/>
        <v/>
      </c>
      <c r="DL17" s="33" t="str">
        <f t="shared" si="60"/>
        <v/>
      </c>
      <c r="DM17" s="27" t="s">
        <v>0</v>
      </c>
      <c r="DN17" s="32" t="str">
        <f t="shared" si="61"/>
        <v/>
      </c>
      <c r="DO17" s="33" t="str">
        <f t="shared" si="62"/>
        <v/>
      </c>
      <c r="DP17" s="27" t="s">
        <v>0</v>
      </c>
      <c r="DQ17" s="38" t="str">
        <f t="shared" si="63"/>
        <v/>
      </c>
      <c r="DR17" s="33" t="str" cm="1">
        <f t="array" ref="DR17">IF(DQ17&lt;&gt;"",INDEX(regNatjecatelj_id,DQ17,0),IF(BF17&lt;&gt;"",BF17,""))</f>
        <v/>
      </c>
      <c r="DS17" s="27" t="s">
        <v>0</v>
      </c>
      <c r="DT17" s="38" t="str">
        <f t="shared" si="64"/>
        <v/>
      </c>
      <c r="DU17" s="53" t="str">
        <f t="shared" si="10"/>
        <v/>
      </c>
      <c r="DV17" s="53" t="str">
        <f t="shared" si="65"/>
        <v/>
      </c>
      <c r="DW17" s="53" t="str">
        <f t="shared" si="66"/>
        <v/>
      </c>
      <c r="DX17" s="46" t="str">
        <f t="shared" si="67"/>
        <v/>
      </c>
      <c r="DY17" s="27" t="s">
        <v>0</v>
      </c>
      <c r="DZ17" s="38" t="str">
        <f>IF(AN17="","",MAX(DZ$12:DZ16)+1)</f>
        <v/>
      </c>
      <c r="EA17" s="53" t="str">
        <f t="shared" si="68"/>
        <v/>
      </c>
      <c r="EB17" s="53" t="str">
        <f t="shared" si="69"/>
        <v/>
      </c>
      <c r="EC17" s="53" t="str">
        <f t="shared" si="70"/>
        <v/>
      </c>
      <c r="ED17" s="53" t="str">
        <f t="shared" si="71"/>
        <v/>
      </c>
      <c r="EE17" s="53" t="str">
        <f t="shared" si="11"/>
        <v/>
      </c>
      <c r="EF17" s="53" t="str">
        <f t="shared" si="72"/>
        <v/>
      </c>
      <c r="EG17" s="53" t="str">
        <f t="shared" si="73"/>
        <v/>
      </c>
      <c r="EH17" s="53" t="str">
        <f t="shared" si="12"/>
        <v/>
      </c>
      <c r="EI17" s="53" t="str">
        <f t="shared" si="74"/>
        <v/>
      </c>
      <c r="EJ17" s="33" t="str">
        <f t="shared" si="75"/>
        <v/>
      </c>
      <c r="EK17" s="27" t="s">
        <v>0</v>
      </c>
      <c r="EL17" s="14" t="str">
        <f t="shared" si="76"/>
        <v/>
      </c>
      <c r="EM17" s="27" t="s">
        <v>0</v>
      </c>
      <c r="EN17" s="14" t="str">
        <f t="shared" si="13"/>
        <v/>
      </c>
      <c r="EO17" s="27" t="s">
        <v>0</v>
      </c>
      <c r="EP17" s="131" t="str">
        <f t="shared" si="77"/>
        <v/>
      </c>
      <c r="EQ17" s="27" t="s">
        <v>0</v>
      </c>
      <c r="ER17" s="343" t="s">
        <v>209</v>
      </c>
      <c r="ES17" s="344"/>
      <c r="ET17" s="344"/>
      <c r="EU17" s="344"/>
      <c r="EV17" s="344"/>
      <c r="EW17" s="344"/>
      <c r="EX17" s="344"/>
      <c r="EY17" s="344"/>
      <c r="EZ17" s="344"/>
      <c r="FA17" s="344"/>
      <c r="FB17" s="344"/>
      <c r="FC17" s="345"/>
    </row>
    <row r="18" spans="1:159" x14ac:dyDescent="0.25">
      <c r="A18" t="s">
        <v>0</v>
      </c>
      <c r="B18" s="32" t="str">
        <f>IF(csv!F8="","",TRIM(csv!T8))</f>
        <v/>
      </c>
      <c r="C18" s="21" t="s">
        <v>0</v>
      </c>
      <c r="D18" s="21" t="str">
        <f>IF(csv!F8="","",TRIM(csv!F8))</f>
        <v/>
      </c>
      <c r="E18" s="21" t="str">
        <f>IF(csv!E8="","",TRIM(csv!E8))</f>
        <v/>
      </c>
      <c r="F18" s="21" t="s">
        <v>0</v>
      </c>
      <c r="G18" s="53" t="str">
        <f>IF(csv!M8="","",TRIM(csv!M8))</f>
        <v/>
      </c>
      <c r="H18" s="53" t="str">
        <f>IF(csv!N8="","",TRIM(csv!N8))</f>
        <v/>
      </c>
      <c r="I18" s="21" t="s">
        <v>0</v>
      </c>
      <c r="J18" s="21" t="str">
        <f>IF(csv!P8="","",TRIM(csv!P8))</f>
        <v/>
      </c>
      <c r="K18" s="21" t="str">
        <f>IF(csv!Q8="","",TRIM(csv!Q8))</f>
        <v/>
      </c>
      <c r="L18" s="21" t="s">
        <v>0</v>
      </c>
      <c r="M18" s="46" t="str">
        <f>IF(csv!R8="","",TRIM(csv!R8))</f>
        <v/>
      </c>
      <c r="N18" s="27" t="s">
        <v>0</v>
      </c>
      <c r="O18" s="188" t="str">
        <f t="shared" si="14"/>
        <v/>
      </c>
      <c r="P18" s="27"/>
      <c r="Q18" s="32" t="str">
        <f t="shared" si="15"/>
        <v/>
      </c>
      <c r="R18" s="53" t="str">
        <f>IF(Q18="","",IF(COUNTIF(Q$12:Q17,Q18)=0,R17+1,R17))</f>
        <v/>
      </c>
      <c r="S18" s="53" t="str">
        <f t="shared" si="16"/>
        <v/>
      </c>
      <c r="T18" s="53" t="str">
        <f t="shared" si="17"/>
        <v/>
      </c>
      <c r="U18" s="46" t="str">
        <f t="shared" si="18"/>
        <v/>
      </c>
      <c r="V18" s="27" t="s">
        <v>0</v>
      </c>
      <c r="W18" s="173" t="str">
        <f t="shared" si="19"/>
        <v/>
      </c>
      <c r="X18" s="223" t="str">
        <f t="shared" si="20"/>
        <v/>
      </c>
      <c r="Y18" s="174" t="str">
        <f t="shared" si="0"/>
        <v/>
      </c>
      <c r="Z18" s="27" t="s">
        <v>0</v>
      </c>
      <c r="AA18" s="32" t="str">
        <f t="shared" si="21"/>
        <v/>
      </c>
      <c r="AB18" s="53" t="str">
        <f t="shared" si="22"/>
        <v/>
      </c>
      <c r="AC18" s="21" t="str">
        <f>IF(OR(AB18="",AB18&lt;&gt;"NEMA"),"",IF(IFERROR(MATCH(AA18,AA$12:AA17,0),0)&lt;&gt;0,"",AA18))</f>
        <v/>
      </c>
      <c r="AD18" s="46" t="str">
        <f>IF(AC18="","",MAX(AD$12:AD17)+1)</f>
        <v/>
      </c>
      <c r="AE18" s="27" t="s">
        <v>0</v>
      </c>
      <c r="AF18" s="88"/>
      <c r="AG18" s="27" t="s">
        <v>0</v>
      </c>
      <c r="AH18" s="14" t="str">
        <f t="shared" si="23"/>
        <v/>
      </c>
      <c r="AI18" s="27" t="s">
        <v>0</v>
      </c>
      <c r="AJ18" s="173" t="str">
        <f t="shared" si="24"/>
        <v/>
      </c>
      <c r="AK18" s="114" t="str">
        <f t="shared" si="25"/>
        <v/>
      </c>
      <c r="AL18" s="27"/>
      <c r="AM18" s="32" t="str">
        <f t="shared" si="26"/>
        <v/>
      </c>
      <c r="AN18" s="21" t="str">
        <f t="shared" si="27"/>
        <v/>
      </c>
      <c r="AO18" s="53" t="str">
        <f t="shared" si="28"/>
        <v/>
      </c>
      <c r="AP18" s="53" t="str">
        <f t="shared" si="29"/>
        <v/>
      </c>
      <c r="AQ18" s="21" t="str">
        <f t="shared" si="30"/>
        <v/>
      </c>
      <c r="AR18" s="46" t="str">
        <f t="shared" si="31"/>
        <v/>
      </c>
      <c r="AS18" s="27" t="s">
        <v>0</v>
      </c>
      <c r="AT18" s="62" t="str">
        <f t="shared" si="32"/>
        <v/>
      </c>
      <c r="AU18" s="27" t="s">
        <v>0</v>
      </c>
      <c r="AV18" s="244" t="str">
        <f t="shared" si="1"/>
        <v/>
      </c>
      <c r="AW18" s="27" t="s">
        <v>0</v>
      </c>
      <c r="AX18" s="81"/>
      <c r="AY18" s="83"/>
      <c r="AZ18" s="27" t="s">
        <v>0</v>
      </c>
      <c r="BA18" s="200" t="str">
        <f t="shared" si="33"/>
        <v/>
      </c>
      <c r="BB18" s="27" t="s">
        <v>0</v>
      </c>
      <c r="BC18" s="32" t="str">
        <f t="shared" si="34"/>
        <v/>
      </c>
      <c r="BD18" s="53" t="str">
        <f>IF(AX18&amp;AY18="","",MAX(BD$12:BD17)+1)</f>
        <v/>
      </c>
      <c r="BE18" s="212" t="str">
        <f t="shared" si="35"/>
        <v/>
      </c>
      <c r="BF18" s="33" t="str">
        <f>IF(AND(AO18="NEMA",AP18="NEMA",OR(AX18&amp;AY18="",BE18="NEMA")),MAX(BF$12:BF17)+1,"")</f>
        <v/>
      </c>
      <c r="BG18" s="27" t="s">
        <v>0</v>
      </c>
      <c r="BH18" s="32" t="str">
        <f t="shared" si="36"/>
        <v/>
      </c>
      <c r="BI18" s="21" t="str">
        <f t="shared" si="37"/>
        <v/>
      </c>
      <c r="BJ18" s="53" t="str">
        <f t="shared" si="38"/>
        <v/>
      </c>
      <c r="BK18" s="33" t="str">
        <f t="shared" si="39"/>
        <v/>
      </c>
      <c r="BL18" s="27" t="s">
        <v>0</v>
      </c>
      <c r="BM18" s="32" t="str">
        <f t="shared" si="40"/>
        <v/>
      </c>
      <c r="BN18" s="21" t="str">
        <f t="shared" si="41"/>
        <v/>
      </c>
      <c r="BO18" s="53" t="str">
        <f t="shared" si="42"/>
        <v/>
      </c>
      <c r="BP18" s="53" t="str">
        <f t="shared" si="2"/>
        <v/>
      </c>
      <c r="BQ18" s="21" t="str">
        <f t="shared" si="3"/>
        <v/>
      </c>
      <c r="BR18" s="21" t="str" cm="1">
        <f t="array" ref="BR18">IFERROR(""&amp;INDEX(regNatjecatelj_klub,DI18),"")</f>
        <v/>
      </c>
      <c r="BS18" s="66" t="str">
        <f t="shared" si="43"/>
        <v/>
      </c>
      <c r="BT18" s="46" t="str">
        <f t="shared" si="44"/>
        <v/>
      </c>
      <c r="BU18" s="27" t="s">
        <v>0</v>
      </c>
      <c r="BV18" s="62" t="str">
        <f>IF(BP18&lt;&gt;"NEMA","",IF(IFERROR(MATCH(BN18,BN$12:BN17,0),0)&lt;&gt;0,"",BN18))</f>
        <v/>
      </c>
      <c r="BW18" s="27" t="s">
        <v>0</v>
      </c>
      <c r="BX18" s="88"/>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73" t="str">
        <f>IF(BN18="","",IF(AND(BO18&lt;&gt;"",BO18&lt;&gt;"NEMA",BS18=1),BR18,IFERROR(INDEX(CK$12:CK17,MATCH(BN18,BN$12:BN17,0)),IF(BX18&lt;&gt;"",BX18,BT18))))</f>
        <v/>
      </c>
      <c r="CL18" s="226" t="str">
        <f>IF(BN18="","",IF(BT18&lt;&gt;BN18,INDEX(regKlub_id,MATCH(BT18,regKlub_naziv,0)),IF(AND(BO18&lt;&gt;"",BO18&lt;&gt;"NEMA"),BO18,IF(CF18&lt;&gt;"",CF18,IF(CB18&lt;&gt;"",CB18,IFERROR(INDEX(CL$12:CL17,MATCH(BN18,BN$12:BN17,0)),"GREŠKA"))))))</f>
        <v/>
      </c>
      <c r="CM18" s="114" t="str">
        <f>IF(BP18="","",IF(BP18&lt;&gt;"NEMA",BP18,IF(CE18&lt;&gt;"",CE18,IFERROR(INDEX(CM$12:CM17,MATCH(BN18,BN$12:BN17,0)),""))))</f>
        <v/>
      </c>
      <c r="CN18" s="27" t="s">
        <v>0</v>
      </c>
      <c r="CO18" s="38" t="str">
        <f t="shared" si="51"/>
        <v/>
      </c>
      <c r="CP18" s="53" t="str">
        <f t="shared" si="52"/>
        <v/>
      </c>
      <c r="CQ18" s="180" t="str">
        <f t="shared" si="53"/>
        <v/>
      </c>
      <c r="CR18" s="181" t="str">
        <f t="shared" si="4"/>
        <v/>
      </c>
      <c r="CS18" s="114" t="str">
        <f t="shared" si="5"/>
        <v/>
      </c>
      <c r="CT18" s="27" t="s">
        <v>0</v>
      </c>
      <c r="CU18" s="240" t="str">
        <f t="shared" si="54"/>
        <v xml:space="preserve">
</v>
      </c>
      <c r="CV18" s="27" t="s">
        <v>0</v>
      </c>
      <c r="CW18" s="200" t="str">
        <f t="shared" si="6"/>
        <v/>
      </c>
      <c r="CX18" t="s">
        <v>0</v>
      </c>
      <c r="CY18" s="90" t="str">
        <f t="shared" si="7"/>
        <v/>
      </c>
      <c r="CZ18" t="s">
        <v>0</v>
      </c>
      <c r="DA18" s="32" t="str">
        <f t="shared" si="8"/>
        <v/>
      </c>
      <c r="DB18" s="46" t="str">
        <f t="shared" si="9"/>
        <v/>
      </c>
      <c r="DC18" t="s">
        <v>0</v>
      </c>
      <c r="DD18" s="14" t="str">
        <f t="shared" si="55"/>
        <v/>
      </c>
      <c r="DE18" s="27" t="s">
        <v>0</v>
      </c>
      <c r="DF18" s="14" t="str">
        <f t="shared" si="56"/>
        <v/>
      </c>
      <c r="DG18" s="27" t="s">
        <v>0</v>
      </c>
      <c r="DH18" s="32" t="str">
        <f t="shared" si="57"/>
        <v/>
      </c>
      <c r="DI18" s="33" t="str">
        <f t="shared" si="58"/>
        <v/>
      </c>
      <c r="DJ18" s="27" t="s">
        <v>0</v>
      </c>
      <c r="DK18" s="32" t="str">
        <f t="shared" si="59"/>
        <v/>
      </c>
      <c r="DL18" s="33" t="str">
        <f t="shared" si="60"/>
        <v/>
      </c>
      <c r="DM18" s="27" t="s">
        <v>0</v>
      </c>
      <c r="DN18" s="32" t="str">
        <f t="shared" si="61"/>
        <v/>
      </c>
      <c r="DO18" s="33" t="str">
        <f t="shared" si="62"/>
        <v/>
      </c>
      <c r="DP18" s="27" t="s">
        <v>0</v>
      </c>
      <c r="DQ18" s="38" t="str">
        <f t="shared" si="63"/>
        <v/>
      </c>
      <c r="DR18" s="33" t="str" cm="1">
        <f t="array" ref="DR18">IF(DQ18&lt;&gt;"",INDEX(regNatjecatelj_id,DQ18,0),IF(BF18&lt;&gt;"",BF18,""))</f>
        <v/>
      </c>
      <c r="DS18" s="27" t="s">
        <v>0</v>
      </c>
      <c r="DT18" s="38" t="str">
        <f t="shared" si="64"/>
        <v/>
      </c>
      <c r="DU18" s="53" t="str">
        <f t="shared" si="10"/>
        <v/>
      </c>
      <c r="DV18" s="53" t="str">
        <f t="shared" si="65"/>
        <v/>
      </c>
      <c r="DW18" s="53" t="str">
        <f t="shared" si="66"/>
        <v/>
      </c>
      <c r="DX18" s="46" t="str">
        <f t="shared" si="67"/>
        <v/>
      </c>
      <c r="DY18" s="27" t="s">
        <v>0</v>
      </c>
      <c r="DZ18" s="38" t="str">
        <f>IF(AN18="","",MAX(DZ$12:DZ17)+1)</f>
        <v/>
      </c>
      <c r="EA18" s="53" t="str">
        <f t="shared" si="68"/>
        <v/>
      </c>
      <c r="EB18" s="53" t="str">
        <f t="shared" si="69"/>
        <v/>
      </c>
      <c r="EC18" s="53" t="str">
        <f t="shared" si="70"/>
        <v/>
      </c>
      <c r="ED18" s="53" t="str">
        <f t="shared" si="71"/>
        <v/>
      </c>
      <c r="EE18" s="53" t="str">
        <f t="shared" si="11"/>
        <v/>
      </c>
      <c r="EF18" s="53" t="str">
        <f t="shared" si="72"/>
        <v/>
      </c>
      <c r="EG18" s="53" t="str">
        <f t="shared" si="73"/>
        <v/>
      </c>
      <c r="EH18" s="53" t="str">
        <f t="shared" si="12"/>
        <v/>
      </c>
      <c r="EI18" s="53" t="str">
        <f t="shared" si="74"/>
        <v/>
      </c>
      <c r="EJ18" s="33" t="str">
        <f t="shared" si="75"/>
        <v/>
      </c>
      <c r="EK18" s="27" t="s">
        <v>0</v>
      </c>
      <c r="EL18" s="14" t="str">
        <f t="shared" si="76"/>
        <v/>
      </c>
      <c r="EM18" s="27" t="s">
        <v>0</v>
      </c>
      <c r="EN18" s="14" t="str">
        <f t="shared" si="13"/>
        <v/>
      </c>
      <c r="EO18" s="27" t="s">
        <v>0</v>
      </c>
      <c r="EP18" s="131" t="str">
        <f t="shared" si="77"/>
        <v/>
      </c>
      <c r="EQ18" s="27" t="s">
        <v>0</v>
      </c>
    </row>
    <row r="19" spans="1:159" ht="15.75" thickBot="1" x14ac:dyDescent="0.3">
      <c r="A19" t="s">
        <v>0</v>
      </c>
      <c r="B19" s="32" t="str">
        <f>IF(csv!F9="","",TRIM(csv!T9))</f>
        <v/>
      </c>
      <c r="C19" s="21" t="s">
        <v>0</v>
      </c>
      <c r="D19" s="21" t="str">
        <f>IF(csv!F9="","",TRIM(csv!F9))</f>
        <v/>
      </c>
      <c r="E19" s="21" t="str">
        <f>IF(csv!E9="","",TRIM(csv!E9))</f>
        <v/>
      </c>
      <c r="F19" s="21" t="s">
        <v>0</v>
      </c>
      <c r="G19" s="53" t="str">
        <f>IF(csv!M9="","",TRIM(csv!M9))</f>
        <v/>
      </c>
      <c r="H19" s="53" t="str">
        <f>IF(csv!N9="","",TRIM(csv!N9))</f>
        <v/>
      </c>
      <c r="I19" s="21" t="s">
        <v>0</v>
      </c>
      <c r="J19" s="21" t="str">
        <f>IF(csv!P9="","",TRIM(csv!P9))</f>
        <v/>
      </c>
      <c r="K19" s="21" t="str">
        <f>IF(csv!Q9="","",TRIM(csv!Q9))</f>
        <v/>
      </c>
      <c r="L19" s="21" t="s">
        <v>0</v>
      </c>
      <c r="M19" s="46" t="str">
        <f>IF(csv!R9="","",TRIM(csv!R9))</f>
        <v/>
      </c>
      <c r="N19" s="27" t="s">
        <v>0</v>
      </c>
      <c r="O19" s="188" t="str">
        <f t="shared" si="14"/>
        <v/>
      </c>
      <c r="P19" s="27"/>
      <c r="Q19" s="32" t="str">
        <f t="shared" si="15"/>
        <v/>
      </c>
      <c r="R19" s="53" t="str">
        <f>IF(Q19="","",IF(COUNTIF(Q$12:Q18,Q19)=0,R18+1,R18))</f>
        <v/>
      </c>
      <c r="S19" s="53" t="str">
        <f t="shared" si="16"/>
        <v/>
      </c>
      <c r="T19" s="53" t="str">
        <f t="shared" si="17"/>
        <v/>
      </c>
      <c r="U19" s="46" t="str">
        <f t="shared" si="18"/>
        <v/>
      </c>
      <c r="V19" s="27" t="s">
        <v>0</v>
      </c>
      <c r="W19" s="173" t="str">
        <f t="shared" si="19"/>
        <v/>
      </c>
      <c r="X19" s="223" t="str">
        <f t="shared" si="20"/>
        <v/>
      </c>
      <c r="Y19" s="174" t="str">
        <f t="shared" si="0"/>
        <v/>
      </c>
      <c r="Z19" s="27" t="s">
        <v>0</v>
      </c>
      <c r="AA19" s="32" t="str">
        <f t="shared" si="21"/>
        <v/>
      </c>
      <c r="AB19" s="53" t="str">
        <f t="shared" si="22"/>
        <v/>
      </c>
      <c r="AC19" s="21" t="str">
        <f>IF(OR(AB19="",AB19&lt;&gt;"NEMA"),"",IF(IFERROR(MATCH(AA19,AA$12:AA18,0),0)&lt;&gt;0,"",AA19))</f>
        <v/>
      </c>
      <c r="AD19" s="46" t="str">
        <f>IF(AC19="","",MAX(AD$12:AD18)+1)</f>
        <v/>
      </c>
      <c r="AE19" s="27" t="s">
        <v>0</v>
      </c>
      <c r="AF19" s="88"/>
      <c r="AG19" s="27" t="s">
        <v>0</v>
      </c>
      <c r="AH19" s="14" t="str">
        <f t="shared" si="23"/>
        <v/>
      </c>
      <c r="AI19" s="27" t="s">
        <v>0</v>
      </c>
      <c r="AJ19" s="173" t="str">
        <f t="shared" si="24"/>
        <v/>
      </c>
      <c r="AK19" s="114" t="str">
        <f t="shared" si="25"/>
        <v/>
      </c>
      <c r="AL19" s="27"/>
      <c r="AM19" s="32" t="str">
        <f t="shared" si="26"/>
        <v/>
      </c>
      <c r="AN19" s="209" t="str">
        <f t="shared" si="27"/>
        <v/>
      </c>
      <c r="AO19" s="53" t="str">
        <f t="shared" si="28"/>
        <v/>
      </c>
      <c r="AP19" s="53" t="str">
        <f t="shared" si="29"/>
        <v/>
      </c>
      <c r="AQ19" s="21" t="str">
        <f t="shared" si="30"/>
        <v/>
      </c>
      <c r="AR19" s="46" t="str">
        <f t="shared" si="31"/>
        <v/>
      </c>
      <c r="AS19" s="27" t="s">
        <v>0</v>
      </c>
      <c r="AT19" s="62" t="str">
        <f t="shared" si="32"/>
        <v/>
      </c>
      <c r="AU19" s="27" t="s">
        <v>0</v>
      </c>
      <c r="AV19" s="244" t="str">
        <f t="shared" si="1"/>
        <v/>
      </c>
      <c r="AW19" s="27" t="s">
        <v>0</v>
      </c>
      <c r="AX19" s="81"/>
      <c r="AY19" s="83"/>
      <c r="AZ19" s="27" t="s">
        <v>0</v>
      </c>
      <c r="BA19" s="200" t="str">
        <f t="shared" si="33"/>
        <v/>
      </c>
      <c r="BB19" s="27" t="s">
        <v>0</v>
      </c>
      <c r="BC19" s="32" t="str">
        <f t="shared" si="34"/>
        <v/>
      </c>
      <c r="BD19" s="53" t="str">
        <f>IF(AX19&amp;AY19="","",MAX(BD$12:BD18)+1)</f>
        <v/>
      </c>
      <c r="BE19" s="212" t="str">
        <f t="shared" si="35"/>
        <v/>
      </c>
      <c r="BF19" s="33" t="str">
        <f>IF(AND(AO19="NEMA",AP19="NEMA",OR(AX19&amp;AY19="",BE19="NEMA")),MAX(BF$12:BF18)+1,"")</f>
        <v/>
      </c>
      <c r="BG19" s="27" t="s">
        <v>0</v>
      </c>
      <c r="BH19" s="32" t="str">
        <f t="shared" si="36"/>
        <v/>
      </c>
      <c r="BI19" s="21" t="str">
        <f t="shared" si="37"/>
        <v/>
      </c>
      <c r="BJ19" s="53" t="str">
        <f t="shared" si="38"/>
        <v/>
      </c>
      <c r="BK19" s="33" t="str">
        <f t="shared" si="39"/>
        <v/>
      </c>
      <c r="BL19" s="27" t="s">
        <v>0</v>
      </c>
      <c r="BM19" s="32" t="str">
        <f t="shared" si="40"/>
        <v/>
      </c>
      <c r="BN19" s="21" t="str">
        <f t="shared" si="41"/>
        <v/>
      </c>
      <c r="BO19" s="53" t="str">
        <f t="shared" si="42"/>
        <v/>
      </c>
      <c r="BP19" s="53" t="str">
        <f t="shared" si="2"/>
        <v/>
      </c>
      <c r="BQ19" s="21" t="str">
        <f t="shared" si="3"/>
        <v/>
      </c>
      <c r="BR19" s="21" t="str" cm="1">
        <f t="array" ref="BR19">IFERROR(""&amp;INDEX(regNatjecatelj_klub,DI19),"")</f>
        <v/>
      </c>
      <c r="BS19" s="66" t="str">
        <f t="shared" si="43"/>
        <v/>
      </c>
      <c r="BT19" s="46" t="str">
        <f t="shared" si="44"/>
        <v/>
      </c>
      <c r="BU19" s="27" t="s">
        <v>0</v>
      </c>
      <c r="BV19" s="62" t="str">
        <f>IF(BP19&lt;&gt;"NEMA","",IF(IFERROR(MATCH(BN19,BN$12:BN18,0),0)&lt;&gt;0,"",BN19))</f>
        <v/>
      </c>
      <c r="BW19" s="27" t="s">
        <v>0</v>
      </c>
      <c r="BX19" s="88"/>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73" t="str">
        <f>IF(BN19="","",IF(AND(BO19&lt;&gt;"",BO19&lt;&gt;"NEMA",BS19=1),BR19,IFERROR(INDEX(CK$12:CK18,MATCH(BN19,BN$12:BN18,0)),IF(BX19&lt;&gt;"",BX19,BT19))))</f>
        <v/>
      </c>
      <c r="CL19" s="226" t="str">
        <f>IF(BN19="","",IF(BT19&lt;&gt;BN19,INDEX(regKlub_id,MATCH(BT19,regKlub_naziv,0)),IF(AND(BO19&lt;&gt;"",BO19&lt;&gt;"NEMA"),BO19,IF(CF19&lt;&gt;"",CF19,IF(CB19&lt;&gt;"",CB19,IFERROR(INDEX(CL$12:CL18,MATCH(BN19,BN$12:BN18,0)),"GREŠKA"))))))</f>
        <v/>
      </c>
      <c r="CM19" s="114" t="str">
        <f>IF(BP19="","",IF(BP19&lt;&gt;"NEMA",BP19,IF(CE19&lt;&gt;"",CE19,IFERROR(INDEX(CM$12:CM18,MATCH(BN19,BN$12:BN18,0)),""))))</f>
        <v/>
      </c>
      <c r="CN19" s="27" t="s">
        <v>0</v>
      </c>
      <c r="CO19" s="38" t="str">
        <f t="shared" si="51"/>
        <v/>
      </c>
      <c r="CP19" s="53" t="str">
        <f t="shared" si="52"/>
        <v/>
      </c>
      <c r="CQ19" s="180" t="str">
        <f t="shared" si="53"/>
        <v/>
      </c>
      <c r="CR19" s="181" t="str">
        <f t="shared" si="4"/>
        <v/>
      </c>
      <c r="CS19" s="114" t="str">
        <f t="shared" si="5"/>
        <v/>
      </c>
      <c r="CT19" s="27" t="s">
        <v>0</v>
      </c>
      <c r="CU19" s="240" t="str">
        <f t="shared" si="54"/>
        <v xml:space="preserve">
</v>
      </c>
      <c r="CV19" s="27" t="s">
        <v>0</v>
      </c>
      <c r="CW19" s="200" t="str">
        <f t="shared" si="6"/>
        <v/>
      </c>
      <c r="CX19" t="s">
        <v>0</v>
      </c>
      <c r="CY19" s="90" t="str">
        <f t="shared" si="7"/>
        <v/>
      </c>
      <c r="CZ19" t="s">
        <v>0</v>
      </c>
      <c r="DA19" s="32" t="str">
        <f t="shared" si="8"/>
        <v/>
      </c>
      <c r="DB19" s="46" t="str">
        <f t="shared" si="9"/>
        <v/>
      </c>
      <c r="DC19" t="s">
        <v>0</v>
      </c>
      <c r="DD19" s="14" t="str">
        <f t="shared" si="55"/>
        <v/>
      </c>
      <c r="DE19" s="27" t="s">
        <v>0</v>
      </c>
      <c r="DF19" s="14" t="str">
        <f t="shared" si="56"/>
        <v/>
      </c>
      <c r="DG19" s="27" t="s">
        <v>0</v>
      </c>
      <c r="DH19" s="32" t="str">
        <f t="shared" si="57"/>
        <v/>
      </c>
      <c r="DI19" s="33" t="str">
        <f t="shared" si="58"/>
        <v/>
      </c>
      <c r="DJ19" s="27" t="s">
        <v>0</v>
      </c>
      <c r="DK19" s="32" t="str">
        <f t="shared" si="59"/>
        <v/>
      </c>
      <c r="DL19" s="33" t="str">
        <f t="shared" si="60"/>
        <v/>
      </c>
      <c r="DM19" s="27" t="s">
        <v>0</v>
      </c>
      <c r="DN19" s="32" t="str">
        <f t="shared" si="61"/>
        <v/>
      </c>
      <c r="DO19" s="33" t="str">
        <f t="shared" si="62"/>
        <v/>
      </c>
      <c r="DP19" s="27" t="s">
        <v>0</v>
      </c>
      <c r="DQ19" s="38" t="str">
        <f t="shared" si="63"/>
        <v/>
      </c>
      <c r="DR19" s="33" t="str" cm="1">
        <f t="array" ref="DR19">IF(DQ19&lt;&gt;"",INDEX(regNatjecatelj_id,DQ19,0),IF(BF19&lt;&gt;"",BF19,""))</f>
        <v/>
      </c>
      <c r="DS19" s="27" t="s">
        <v>0</v>
      </c>
      <c r="DT19" s="38" t="str">
        <f t="shared" si="64"/>
        <v/>
      </c>
      <c r="DU19" s="53" t="str">
        <f t="shared" si="10"/>
        <v/>
      </c>
      <c r="DV19" s="53" t="str">
        <f t="shared" si="65"/>
        <v/>
      </c>
      <c r="DW19" s="53" t="str">
        <f t="shared" si="66"/>
        <v/>
      </c>
      <c r="DX19" s="46" t="str">
        <f t="shared" si="67"/>
        <v/>
      </c>
      <c r="DY19" s="27" t="s">
        <v>0</v>
      </c>
      <c r="DZ19" s="38" t="str">
        <f>IF(AN19="","",MAX(DZ$12:DZ18)+1)</f>
        <v/>
      </c>
      <c r="EA19" s="53" t="str">
        <f t="shared" si="68"/>
        <v/>
      </c>
      <c r="EB19" s="53" t="str">
        <f t="shared" si="69"/>
        <v/>
      </c>
      <c r="EC19" s="53" t="str">
        <f t="shared" si="70"/>
        <v/>
      </c>
      <c r="ED19" s="53" t="str">
        <f t="shared" si="71"/>
        <v/>
      </c>
      <c r="EE19" s="53" t="str">
        <f t="shared" si="11"/>
        <v/>
      </c>
      <c r="EF19" s="53" t="str">
        <f t="shared" si="72"/>
        <v/>
      </c>
      <c r="EG19" s="53" t="str">
        <f t="shared" si="73"/>
        <v/>
      </c>
      <c r="EH19" s="53" t="str">
        <f t="shared" si="12"/>
        <v/>
      </c>
      <c r="EI19" s="53" t="str">
        <f t="shared" si="74"/>
        <v/>
      </c>
      <c r="EJ19" s="33" t="str">
        <f t="shared" si="75"/>
        <v/>
      </c>
      <c r="EK19" s="27" t="s">
        <v>0</v>
      </c>
      <c r="EL19" s="14" t="str">
        <f t="shared" si="76"/>
        <v/>
      </c>
      <c r="EM19" s="27" t="s">
        <v>0</v>
      </c>
      <c r="EN19" s="14" t="str">
        <f t="shared" si="13"/>
        <v/>
      </c>
      <c r="EO19" s="27" t="s">
        <v>0</v>
      </c>
      <c r="EP19" s="131" t="str">
        <f t="shared" si="77"/>
        <v/>
      </c>
      <c r="EQ19" s="27" t="s">
        <v>0</v>
      </c>
    </row>
    <row r="20" spans="1:159" ht="15.75" thickBot="1" x14ac:dyDescent="0.3">
      <c r="A20" t="s">
        <v>0</v>
      </c>
      <c r="B20" s="32" t="str">
        <f>IF(csv!F10="","",TRIM(csv!T10))</f>
        <v/>
      </c>
      <c r="C20" s="21" t="s">
        <v>0</v>
      </c>
      <c r="D20" s="21" t="str">
        <f>IF(csv!F10="","",TRIM(csv!F10))</f>
        <v/>
      </c>
      <c r="E20" s="21" t="str">
        <f>IF(csv!E10="","",TRIM(csv!E10))</f>
        <v/>
      </c>
      <c r="F20" s="21" t="s">
        <v>0</v>
      </c>
      <c r="G20" s="53" t="str">
        <f>IF(csv!M10="","",TRIM(csv!M10))</f>
        <v/>
      </c>
      <c r="H20" s="53" t="str">
        <f>IF(csv!N10="","",TRIM(csv!N10))</f>
        <v/>
      </c>
      <c r="I20" s="21" t="s">
        <v>0</v>
      </c>
      <c r="J20" s="21" t="str">
        <f>IF(csv!P10="","",TRIM(csv!P10))</f>
        <v/>
      </c>
      <c r="K20" s="21" t="str">
        <f>IF(csv!Q10="","",TRIM(csv!Q10))</f>
        <v/>
      </c>
      <c r="L20" s="21" t="s">
        <v>0</v>
      </c>
      <c r="M20" s="46" t="str">
        <f>IF(csv!R10="","",TRIM(csv!R10))</f>
        <v/>
      </c>
      <c r="N20" s="27" t="s">
        <v>0</v>
      </c>
      <c r="O20" s="188" t="str">
        <f t="shared" si="14"/>
        <v/>
      </c>
      <c r="P20" s="27"/>
      <c r="Q20" s="32" t="str">
        <f t="shared" si="15"/>
        <v/>
      </c>
      <c r="R20" s="53" t="str">
        <f>IF(Q20="","",IF(COUNTIF(Q$12:Q19,Q20)=0,R19+1,R19))</f>
        <v/>
      </c>
      <c r="S20" s="53" t="str">
        <f t="shared" si="16"/>
        <v/>
      </c>
      <c r="T20" s="53" t="str">
        <f t="shared" si="17"/>
        <v/>
      </c>
      <c r="U20" s="46" t="str">
        <f t="shared" si="18"/>
        <v/>
      </c>
      <c r="V20" s="27" t="s">
        <v>0</v>
      </c>
      <c r="W20" s="173" t="str">
        <f t="shared" si="19"/>
        <v/>
      </c>
      <c r="X20" s="223" t="str">
        <f t="shared" si="20"/>
        <v/>
      </c>
      <c r="Y20" s="174" t="str">
        <f t="shared" si="0"/>
        <v/>
      </c>
      <c r="Z20" s="27" t="s">
        <v>0</v>
      </c>
      <c r="AA20" s="32" t="str">
        <f t="shared" si="21"/>
        <v/>
      </c>
      <c r="AB20" s="53" t="str">
        <f t="shared" si="22"/>
        <v/>
      </c>
      <c r="AC20" s="21" t="str">
        <f>IF(OR(AB20="",AB20&lt;&gt;"NEMA"),"",IF(IFERROR(MATCH(AA20,AA$12:AA19,0),0)&lt;&gt;0,"",AA20))</f>
        <v/>
      </c>
      <c r="AD20" s="46" t="str">
        <f>IF(AC20="","",MAX(AD$12:AD19)+1)</f>
        <v/>
      </c>
      <c r="AE20" s="27" t="s">
        <v>0</v>
      </c>
      <c r="AF20" s="88"/>
      <c r="AG20" s="27" t="s">
        <v>0</v>
      </c>
      <c r="AH20" s="14" t="str">
        <f t="shared" si="23"/>
        <v/>
      </c>
      <c r="AI20" s="27" t="s">
        <v>0</v>
      </c>
      <c r="AJ20" s="173" t="str">
        <f t="shared" si="24"/>
        <v/>
      </c>
      <c r="AK20" s="114" t="str">
        <f t="shared" si="25"/>
        <v/>
      </c>
      <c r="AL20" s="27"/>
      <c r="AM20" s="207" t="str">
        <f t="shared" si="26"/>
        <v/>
      </c>
      <c r="AN20" s="21" t="str">
        <f t="shared" si="27"/>
        <v/>
      </c>
      <c r="AO20" s="208" t="str">
        <f t="shared" si="28"/>
        <v/>
      </c>
      <c r="AP20" s="53" t="str">
        <f t="shared" si="29"/>
        <v/>
      </c>
      <c r="AQ20" s="21" t="str">
        <f t="shared" si="30"/>
        <v/>
      </c>
      <c r="AR20" s="46" t="str">
        <f t="shared" si="31"/>
        <v/>
      </c>
      <c r="AS20" s="27" t="s">
        <v>0</v>
      </c>
      <c r="AT20" s="62" t="str">
        <f t="shared" si="32"/>
        <v/>
      </c>
      <c r="AU20" s="27" t="s">
        <v>0</v>
      </c>
      <c r="AV20" s="244" t="str">
        <f t="shared" si="1"/>
        <v/>
      </c>
      <c r="AW20" s="27" t="s">
        <v>0</v>
      </c>
      <c r="AX20" s="81"/>
      <c r="AY20" s="83"/>
      <c r="AZ20" s="27" t="s">
        <v>0</v>
      </c>
      <c r="BA20" s="200" t="str">
        <f t="shared" si="33"/>
        <v/>
      </c>
      <c r="BB20" s="27" t="s">
        <v>0</v>
      </c>
      <c r="BC20" s="32" t="str">
        <f t="shared" si="34"/>
        <v/>
      </c>
      <c r="BD20" s="53" t="str">
        <f>IF(AX20&amp;AY20="","",MAX(BD$12:BD19)+1)</f>
        <v/>
      </c>
      <c r="BE20" s="212"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8"/>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73" t="str">
        <f>IF(BN20="","",IF(AND(BO20&lt;&gt;"",BO20&lt;&gt;"NEMA",BS20=1),BR20,IFERROR(INDEX(CK$12:CK19,MATCH(BN20,BN$12:BN19,0)),IF(BX20&lt;&gt;"",BX20,BT20))))</f>
        <v/>
      </c>
      <c r="CL20" s="226" t="str">
        <f>IF(BN20="","",IF(BT20&lt;&gt;BN20,INDEX(regKlub_id,MATCH(BT20,regKlub_naziv,0)),IF(AND(BO20&lt;&gt;"",BO20&lt;&gt;"NEMA"),BO20,IF(CF20&lt;&gt;"",CF20,IF(CB20&lt;&gt;"",CB20,IFERROR(INDEX(CL$12:CL19,MATCH(BN20,BN$12:BN19,0)),"GREŠKA"))))))</f>
        <v/>
      </c>
      <c r="CM20" s="114" t="str">
        <f>IF(BP20="","",IF(BP20&lt;&gt;"NEMA",BP20,IF(CE20&lt;&gt;"",CE20,IFERROR(INDEX(CM$12:CM19,MATCH(BN20,BN$12:BN19,0)),""))))</f>
        <v/>
      </c>
      <c r="CN20" s="27" t="s">
        <v>0</v>
      </c>
      <c r="CO20" s="38" t="str">
        <f t="shared" si="51"/>
        <v/>
      </c>
      <c r="CP20" s="53" t="str">
        <f t="shared" si="52"/>
        <v/>
      </c>
      <c r="CQ20" s="180" t="str">
        <f t="shared" si="53"/>
        <v/>
      </c>
      <c r="CR20" s="181" t="str">
        <f t="shared" si="4"/>
        <v/>
      </c>
      <c r="CS20" s="114" t="str">
        <f t="shared" si="5"/>
        <v/>
      </c>
      <c r="CT20" s="27" t="s">
        <v>0</v>
      </c>
      <c r="CU20" s="240" t="str">
        <f t="shared" si="54"/>
        <v xml:space="preserve">
</v>
      </c>
      <c r="CV20" s="27" t="s">
        <v>0</v>
      </c>
      <c r="CW20" s="200" t="str">
        <f t="shared" si="6"/>
        <v/>
      </c>
      <c r="CX20" t="s">
        <v>0</v>
      </c>
      <c r="CY20" s="90" t="str">
        <f t="shared" si="7"/>
        <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31" t="str">
        <f t="shared" si="77"/>
        <v/>
      </c>
      <c r="EQ20" s="27" t="s">
        <v>0</v>
      </c>
      <c r="ER20" s="343" t="s">
        <v>214</v>
      </c>
      <c r="ES20" s="344"/>
      <c r="ET20" s="344"/>
      <c r="EU20" s="344"/>
      <c r="EV20" s="344"/>
      <c r="EW20" s="344"/>
      <c r="EX20" s="344"/>
      <c r="EY20" s="344"/>
      <c r="EZ20" s="344"/>
      <c r="FA20" s="344"/>
      <c r="FB20" s="344"/>
      <c r="FC20" s="345"/>
    </row>
    <row r="21" spans="1:159" ht="15.75" thickBot="1" x14ac:dyDescent="0.3">
      <c r="A21" t="s">
        <v>0</v>
      </c>
      <c r="B21" s="32" t="str">
        <f>IF(csv!F11="","",TRIM(csv!T11))</f>
        <v/>
      </c>
      <c r="C21" s="21" t="s">
        <v>0</v>
      </c>
      <c r="D21" s="21" t="str">
        <f>IF(csv!F11="","",TRIM(csv!F11))</f>
        <v/>
      </c>
      <c r="E21" s="21" t="str">
        <f>IF(csv!E11="","",TRIM(csv!E11))</f>
        <v/>
      </c>
      <c r="F21" s="21" t="s">
        <v>0</v>
      </c>
      <c r="G21" s="53" t="str">
        <f>IF(csv!M11="","",TRIM(csv!M11))</f>
        <v/>
      </c>
      <c r="H21" s="53" t="str">
        <f>IF(csv!N11="","",TRIM(csv!N11))</f>
        <v/>
      </c>
      <c r="I21" s="21" t="s">
        <v>0</v>
      </c>
      <c r="J21" s="21" t="str">
        <f>IF(csv!P11="","",TRIM(csv!P11))</f>
        <v/>
      </c>
      <c r="K21" s="21" t="str">
        <f>IF(csv!Q11="","",TRIM(csv!Q11))</f>
        <v/>
      </c>
      <c r="L21" s="21" t="s">
        <v>0</v>
      </c>
      <c r="M21" s="46" t="str">
        <f>IF(csv!R11="","",TRIM(csv!R11))</f>
        <v/>
      </c>
      <c r="N21" s="27" t="s">
        <v>0</v>
      </c>
      <c r="O21" s="188" t="str">
        <f t="shared" si="14"/>
        <v/>
      </c>
      <c r="P21" s="27"/>
      <c r="Q21" s="32" t="str">
        <f t="shared" si="15"/>
        <v/>
      </c>
      <c r="R21" s="53" t="str">
        <f>IF(Q21="","",IF(COUNTIF(Q$12:Q20,Q21)=0,R20+1,R20))</f>
        <v/>
      </c>
      <c r="S21" s="53" t="str">
        <f t="shared" si="16"/>
        <v/>
      </c>
      <c r="T21" s="53" t="str">
        <f t="shared" si="17"/>
        <v/>
      </c>
      <c r="U21" s="46" t="str">
        <f t="shared" si="18"/>
        <v/>
      </c>
      <c r="V21" s="27" t="s">
        <v>0</v>
      </c>
      <c r="W21" s="173" t="str">
        <f t="shared" si="19"/>
        <v/>
      </c>
      <c r="X21" s="223" t="str">
        <f t="shared" si="20"/>
        <v/>
      </c>
      <c r="Y21" s="174" t="str">
        <f t="shared" si="0"/>
        <v/>
      </c>
      <c r="Z21" s="27" t="s">
        <v>0</v>
      </c>
      <c r="AA21" s="32" t="str">
        <f t="shared" si="21"/>
        <v/>
      </c>
      <c r="AB21" s="53" t="str">
        <f t="shared" si="22"/>
        <v/>
      </c>
      <c r="AC21" s="21" t="str">
        <f>IF(OR(AB21="",AB21&lt;&gt;"NEMA"),"",IF(IFERROR(MATCH(AA21,AA$12:AA20,0),0)&lt;&gt;0,"",AA21))</f>
        <v/>
      </c>
      <c r="AD21" s="46" t="str">
        <f>IF(AC21="","",MAX(AD$12:AD20)+1)</f>
        <v/>
      </c>
      <c r="AE21" s="27" t="s">
        <v>0</v>
      </c>
      <c r="AF21" s="88"/>
      <c r="AG21" s="27" t="s">
        <v>0</v>
      </c>
      <c r="AH21" s="14" t="str">
        <f t="shared" si="23"/>
        <v/>
      </c>
      <c r="AI21" s="27" t="s">
        <v>0</v>
      </c>
      <c r="AJ21" s="173" t="str">
        <f t="shared" si="24"/>
        <v/>
      </c>
      <c r="AK21" s="114" t="str">
        <f t="shared" si="25"/>
        <v/>
      </c>
      <c r="AL21" s="27"/>
      <c r="AM21" s="32" t="str">
        <f t="shared" si="26"/>
        <v/>
      </c>
      <c r="AN21" s="210" t="str">
        <f t="shared" si="27"/>
        <v/>
      </c>
      <c r="AO21" s="53" t="str">
        <f t="shared" si="28"/>
        <v/>
      </c>
      <c r="AP21" s="53" t="str">
        <f t="shared" si="29"/>
        <v/>
      </c>
      <c r="AQ21" s="21" t="str">
        <f t="shared" si="30"/>
        <v/>
      </c>
      <c r="AR21" s="46" t="str">
        <f t="shared" si="31"/>
        <v/>
      </c>
      <c r="AS21" s="27" t="s">
        <v>0</v>
      </c>
      <c r="AT21" s="62" t="str">
        <f t="shared" si="32"/>
        <v/>
      </c>
      <c r="AU21" s="27" t="s">
        <v>0</v>
      </c>
      <c r="AV21" s="244" t="str">
        <f t="shared" si="1"/>
        <v/>
      </c>
      <c r="AW21" s="27" t="s">
        <v>0</v>
      </c>
      <c r="AX21" s="81"/>
      <c r="AY21" s="83"/>
      <c r="AZ21" s="27" t="s">
        <v>0</v>
      </c>
      <c r="BA21" s="200" t="str">
        <f t="shared" si="33"/>
        <v/>
      </c>
      <c r="BB21" s="27" t="s">
        <v>0</v>
      </c>
      <c r="BC21" s="32" t="str">
        <f t="shared" si="34"/>
        <v/>
      </c>
      <c r="BD21" s="53" t="str">
        <f>IF(AX21&amp;AY21="","",MAX(BD$12:BD20)+1)</f>
        <v/>
      </c>
      <c r="BE21" s="212" t="str">
        <f t="shared" si="35"/>
        <v/>
      </c>
      <c r="BF21" s="33" t="str">
        <f>IF(AND(AO21="NEMA",AP21="NEMA",OR(AX21&amp;AY21="",BE21="NEMA")),MAX(BF$12:BF20)+1,"")</f>
        <v/>
      </c>
      <c r="BG21" s="27" t="s">
        <v>0</v>
      </c>
      <c r="BH21" s="32" t="str">
        <f t="shared" si="36"/>
        <v/>
      </c>
      <c r="BI21" s="21" t="str">
        <f t="shared" si="37"/>
        <v/>
      </c>
      <c r="BJ21" s="53" t="str">
        <f t="shared" si="38"/>
        <v/>
      </c>
      <c r="BK21" s="33" t="str">
        <f t="shared" si="39"/>
        <v/>
      </c>
      <c r="BL21" s="27" t="s">
        <v>0</v>
      </c>
      <c r="BM21" s="32" t="str">
        <f t="shared" si="40"/>
        <v/>
      </c>
      <c r="BN21" s="21" t="str">
        <f t="shared" si="41"/>
        <v/>
      </c>
      <c r="BO21" s="53" t="str">
        <f t="shared" si="42"/>
        <v/>
      </c>
      <c r="BP21" s="53" t="str">
        <f t="shared" si="2"/>
        <v/>
      </c>
      <c r="BQ21" s="21" t="str">
        <f t="shared" si="3"/>
        <v/>
      </c>
      <c r="BR21" s="21" t="str" cm="1">
        <f t="array" ref="BR21">IFERROR(""&amp;INDEX(regNatjecatelj_klub,DI21),"")</f>
        <v/>
      </c>
      <c r="BS21" s="66" t="str">
        <f t="shared" si="43"/>
        <v/>
      </c>
      <c r="BT21" s="46" t="str">
        <f t="shared" si="44"/>
        <v/>
      </c>
      <c r="BU21" s="27" t="s">
        <v>0</v>
      </c>
      <c r="BV21" s="62" t="str">
        <f>IF(BP21&lt;&gt;"NEMA","",IF(IFERROR(MATCH(BN21,BN$12:BN20,0),0)&lt;&gt;0,"",BN21))</f>
        <v/>
      </c>
      <c r="BW21" s="27" t="s">
        <v>0</v>
      </c>
      <c r="BX21" s="88"/>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73" t="str">
        <f>IF(BN21="","",IF(AND(BO21&lt;&gt;"",BO21&lt;&gt;"NEMA",BS21=1),BR21,IFERROR(INDEX(CK$12:CK20,MATCH(BN21,BN$12:BN20,0)),IF(BX21&lt;&gt;"",BX21,BT21))))</f>
        <v/>
      </c>
      <c r="CL21" s="226" t="str">
        <f>IF(BN21="","",IF(BT21&lt;&gt;BN21,INDEX(regKlub_id,MATCH(BT21,regKlub_naziv,0)),IF(AND(BO21&lt;&gt;"",BO21&lt;&gt;"NEMA"),BO21,IF(CF21&lt;&gt;"",CF21,IF(CB21&lt;&gt;"",CB21,IFERROR(INDEX(CL$12:CL20,MATCH(BN21,BN$12:BN20,0)),"GREŠKA"))))))</f>
        <v/>
      </c>
      <c r="CM21" s="114" t="str">
        <f>IF(BP21="","",IF(BP21&lt;&gt;"NEMA",BP21,IF(CE21&lt;&gt;"",CE21,IFERROR(INDEX(CM$12:CM20,MATCH(BN21,BN$12:BN20,0)),""))))</f>
        <v/>
      </c>
      <c r="CN21" s="27" t="s">
        <v>0</v>
      </c>
      <c r="CO21" s="38" t="str">
        <f t="shared" si="51"/>
        <v/>
      </c>
      <c r="CP21" s="53" t="str">
        <f t="shared" si="52"/>
        <v/>
      </c>
      <c r="CQ21" s="180" t="str">
        <f t="shared" si="53"/>
        <v/>
      </c>
      <c r="CR21" s="181" t="str">
        <f t="shared" si="4"/>
        <v/>
      </c>
      <c r="CS21" s="114" t="str">
        <f t="shared" si="5"/>
        <v/>
      </c>
      <c r="CT21" s="27" t="s">
        <v>0</v>
      </c>
      <c r="CU21" s="240" t="str">
        <f t="shared" si="54"/>
        <v xml:space="preserve">
</v>
      </c>
      <c r="CV21" s="27" t="s">
        <v>0</v>
      </c>
      <c r="CW21" s="200" t="str">
        <f t="shared" si="6"/>
        <v/>
      </c>
      <c r="CX21" t="s">
        <v>0</v>
      </c>
      <c r="CY21" s="90" t="str">
        <f t="shared" si="7"/>
        <v/>
      </c>
      <c r="CZ21" t="s">
        <v>0</v>
      </c>
      <c r="DA21" s="32" t="str">
        <f t="shared" si="8"/>
        <v/>
      </c>
      <c r="DB21" s="46" t="str">
        <f t="shared" si="9"/>
        <v/>
      </c>
      <c r="DC21" t="s">
        <v>0</v>
      </c>
      <c r="DD21" s="14" t="str">
        <f t="shared" si="55"/>
        <v/>
      </c>
      <c r="DE21" s="27" t="s">
        <v>0</v>
      </c>
      <c r="DF21" s="14" t="str">
        <f t="shared" si="56"/>
        <v/>
      </c>
      <c r="DG21" s="27" t="s">
        <v>0</v>
      </c>
      <c r="DH21" s="32" t="str">
        <f t="shared" si="57"/>
        <v/>
      </c>
      <c r="DI21" s="33" t="str">
        <f t="shared" si="58"/>
        <v/>
      </c>
      <c r="DJ21" s="27" t="s">
        <v>0</v>
      </c>
      <c r="DK21" s="32" t="str">
        <f t="shared" si="59"/>
        <v/>
      </c>
      <c r="DL21" s="33" t="str">
        <f t="shared" si="60"/>
        <v/>
      </c>
      <c r="DM21" s="27" t="s">
        <v>0</v>
      </c>
      <c r="DN21" s="32" t="str">
        <f t="shared" si="61"/>
        <v/>
      </c>
      <c r="DO21" s="33" t="str">
        <f t="shared" si="62"/>
        <v/>
      </c>
      <c r="DP21" s="27" t="s">
        <v>0</v>
      </c>
      <c r="DQ21" s="38" t="str">
        <f t="shared" si="63"/>
        <v/>
      </c>
      <c r="DR21" s="33" t="str" cm="1">
        <f t="array" ref="DR21">IF(DQ21&lt;&gt;"",INDEX(regNatjecatelj_id,DQ21,0),IF(BF21&lt;&gt;"",BF21,""))</f>
        <v/>
      </c>
      <c r="DS21" s="27" t="s">
        <v>0</v>
      </c>
      <c r="DT21" s="38" t="str">
        <f t="shared" si="64"/>
        <v/>
      </c>
      <c r="DU21" s="53" t="str">
        <f t="shared" si="10"/>
        <v/>
      </c>
      <c r="DV21" s="53" t="str">
        <f t="shared" si="65"/>
        <v/>
      </c>
      <c r="DW21" s="53" t="str">
        <f t="shared" si="66"/>
        <v/>
      </c>
      <c r="DX21" s="46" t="str">
        <f t="shared" si="67"/>
        <v/>
      </c>
      <c r="DY21" s="27" t="s">
        <v>0</v>
      </c>
      <c r="DZ21" s="38" t="str">
        <f>IF(AN21="","",MAX(DZ$12:DZ20)+1)</f>
        <v/>
      </c>
      <c r="EA21" s="53" t="str">
        <f t="shared" si="68"/>
        <v/>
      </c>
      <c r="EB21" s="53" t="str">
        <f t="shared" si="69"/>
        <v/>
      </c>
      <c r="EC21" s="53" t="str">
        <f t="shared" si="70"/>
        <v/>
      </c>
      <c r="ED21" s="53" t="str">
        <f t="shared" si="71"/>
        <v/>
      </c>
      <c r="EE21" s="53" t="str">
        <f t="shared" si="11"/>
        <v/>
      </c>
      <c r="EF21" s="53" t="str">
        <f t="shared" si="72"/>
        <v/>
      </c>
      <c r="EG21" s="53" t="str">
        <f t="shared" si="73"/>
        <v/>
      </c>
      <c r="EH21" s="53" t="str">
        <f t="shared" si="12"/>
        <v/>
      </c>
      <c r="EI21" s="53" t="str">
        <f t="shared" si="74"/>
        <v/>
      </c>
      <c r="EJ21" s="33" t="str">
        <f t="shared" si="75"/>
        <v/>
      </c>
      <c r="EK21" s="27" t="s">
        <v>0</v>
      </c>
      <c r="EL21" s="14" t="str">
        <f t="shared" si="76"/>
        <v/>
      </c>
      <c r="EM21" s="27" t="s">
        <v>0</v>
      </c>
      <c r="EN21" s="14" t="str">
        <f t="shared" si="13"/>
        <v/>
      </c>
      <c r="EO21" s="27" t="s">
        <v>0</v>
      </c>
      <c r="EP21" s="131" t="str">
        <f t="shared" si="77"/>
        <v/>
      </c>
      <c r="EQ21" s="27" t="s">
        <v>0</v>
      </c>
      <c r="ER21" s="343" t="s">
        <v>215</v>
      </c>
      <c r="ES21" s="344"/>
      <c r="ET21" s="344"/>
      <c r="EU21" s="344"/>
      <c r="EV21" s="344"/>
      <c r="EW21" s="344"/>
      <c r="EX21" s="344"/>
      <c r="EY21" s="344"/>
      <c r="EZ21" s="344"/>
      <c r="FA21" s="344"/>
      <c r="FB21" s="344"/>
      <c r="FC21" s="345"/>
    </row>
    <row r="22" spans="1:159" ht="15.75" thickBot="1" x14ac:dyDescent="0.3">
      <c r="A22" t="s">
        <v>0</v>
      </c>
      <c r="B22" s="32" t="str">
        <f>IF(csv!F12="","",TRIM(csv!T12))</f>
        <v/>
      </c>
      <c r="C22" s="21" t="s">
        <v>0</v>
      </c>
      <c r="D22" s="21" t="str">
        <f>IF(csv!F12="","",TRIM(csv!F12))</f>
        <v/>
      </c>
      <c r="E22" s="21" t="str">
        <f>IF(csv!E12="","",TRIM(csv!E12))</f>
        <v/>
      </c>
      <c r="F22" s="21" t="s">
        <v>0</v>
      </c>
      <c r="G22" s="53" t="str">
        <f>IF(csv!M12="","",TRIM(csv!M12))</f>
        <v/>
      </c>
      <c r="H22" s="53" t="str">
        <f>IF(csv!N12="","",TRIM(csv!N12))</f>
        <v/>
      </c>
      <c r="I22" s="21" t="s">
        <v>0</v>
      </c>
      <c r="J22" s="21" t="str">
        <f>IF(csv!P12="","",TRIM(csv!P12))</f>
        <v/>
      </c>
      <c r="K22" s="21" t="str">
        <f>IF(csv!Q12="","",TRIM(csv!Q12))</f>
        <v/>
      </c>
      <c r="L22" s="21" t="s">
        <v>0</v>
      </c>
      <c r="M22" s="46" t="str">
        <f>IF(csv!R12="","",TRIM(csv!R12))</f>
        <v/>
      </c>
      <c r="N22" s="27" t="s">
        <v>0</v>
      </c>
      <c r="O22" s="188" t="str">
        <f t="shared" si="14"/>
        <v/>
      </c>
      <c r="P22" s="27"/>
      <c r="Q22" s="32" t="str">
        <f t="shared" si="15"/>
        <v/>
      </c>
      <c r="R22" s="53" t="str">
        <f>IF(Q22="","",IF(COUNTIF(Q$12:Q21,Q22)=0,R21+1,R21))</f>
        <v/>
      </c>
      <c r="S22" s="53" t="str">
        <f t="shared" si="16"/>
        <v/>
      </c>
      <c r="T22" s="53" t="str">
        <f t="shared" si="17"/>
        <v/>
      </c>
      <c r="U22" s="46" t="str">
        <f t="shared" si="18"/>
        <v/>
      </c>
      <c r="V22" s="27" t="s">
        <v>0</v>
      </c>
      <c r="W22" s="173" t="str">
        <f t="shared" si="19"/>
        <v/>
      </c>
      <c r="X22" s="223" t="str">
        <f t="shared" si="20"/>
        <v/>
      </c>
      <c r="Y22" s="174" t="str">
        <f t="shared" si="0"/>
        <v/>
      </c>
      <c r="Z22" s="27" t="s">
        <v>0</v>
      </c>
      <c r="AA22" s="32" t="str">
        <f t="shared" si="21"/>
        <v/>
      </c>
      <c r="AB22" s="53" t="str">
        <f t="shared" si="22"/>
        <v/>
      </c>
      <c r="AC22" s="21" t="str">
        <f>IF(OR(AB22="",AB22&lt;&gt;"NEMA"),"",IF(IFERROR(MATCH(AA22,AA$12:AA21,0),0)&lt;&gt;0,"",AA22))</f>
        <v/>
      </c>
      <c r="AD22" s="46" t="str">
        <f>IF(AC22="","",MAX(AD$12:AD21)+1)</f>
        <v/>
      </c>
      <c r="AE22" s="27" t="s">
        <v>0</v>
      </c>
      <c r="AF22" s="88"/>
      <c r="AG22" s="27" t="s">
        <v>0</v>
      </c>
      <c r="AH22" s="14" t="str">
        <f t="shared" si="23"/>
        <v/>
      </c>
      <c r="AI22" s="27" t="s">
        <v>0</v>
      </c>
      <c r="AJ22" s="173" t="str">
        <f t="shared" si="24"/>
        <v/>
      </c>
      <c r="AK22" s="114" t="str">
        <f t="shared" si="25"/>
        <v/>
      </c>
      <c r="AL22" s="27"/>
      <c r="AM22" s="32" t="str">
        <f t="shared" si="26"/>
        <v/>
      </c>
      <c r="AN22" s="21" t="str">
        <f t="shared" si="27"/>
        <v/>
      </c>
      <c r="AO22" s="53" t="str">
        <f t="shared" si="28"/>
        <v/>
      </c>
      <c r="AP22" s="53" t="str">
        <f t="shared" si="29"/>
        <v/>
      </c>
      <c r="AQ22" s="21" t="str">
        <f t="shared" si="30"/>
        <v/>
      </c>
      <c r="AR22" s="46" t="str">
        <f t="shared" si="31"/>
        <v/>
      </c>
      <c r="AS22" s="27" t="s">
        <v>0</v>
      </c>
      <c r="AT22" s="62" t="str">
        <f t="shared" si="32"/>
        <v/>
      </c>
      <c r="AU22" s="27" t="s">
        <v>0</v>
      </c>
      <c r="AV22" s="244" t="str">
        <f t="shared" si="1"/>
        <v/>
      </c>
      <c r="AW22" s="27" t="s">
        <v>0</v>
      </c>
      <c r="AX22" s="81"/>
      <c r="AY22" s="83"/>
      <c r="AZ22" s="27" t="s">
        <v>0</v>
      </c>
      <c r="BA22" s="200" t="str">
        <f t="shared" si="33"/>
        <v/>
      </c>
      <c r="BB22" s="27" t="s">
        <v>0</v>
      </c>
      <c r="BC22" s="32" t="str">
        <f t="shared" si="34"/>
        <v/>
      </c>
      <c r="BD22" s="53" t="str">
        <f>IF(AX22&amp;AY22="","",MAX(BD$12:BD21)+1)</f>
        <v/>
      </c>
      <c r="BE22" s="212" t="str">
        <f t="shared" si="35"/>
        <v/>
      </c>
      <c r="BF22" s="33" t="str">
        <f>IF(AND(AO22="NEMA",AP22="NEMA",OR(AX22&amp;AY22="",BE22="NEMA")),MAX(BF$12:BF21)+1,"")</f>
        <v/>
      </c>
      <c r="BG22" s="27" t="s">
        <v>0</v>
      </c>
      <c r="BH22" s="32" t="str">
        <f t="shared" si="36"/>
        <v/>
      </c>
      <c r="BI22" s="21" t="str">
        <f t="shared" si="37"/>
        <v/>
      </c>
      <c r="BJ22" s="53" t="str">
        <f t="shared" si="38"/>
        <v/>
      </c>
      <c r="BK22" s="33" t="str">
        <f t="shared" si="39"/>
        <v/>
      </c>
      <c r="BL22" s="27" t="s">
        <v>0</v>
      </c>
      <c r="BM22" s="32" t="str">
        <f t="shared" si="40"/>
        <v/>
      </c>
      <c r="BN22" s="21" t="str">
        <f t="shared" si="41"/>
        <v/>
      </c>
      <c r="BO22" s="53" t="str">
        <f t="shared" si="42"/>
        <v/>
      </c>
      <c r="BP22" s="53" t="str">
        <f t="shared" si="2"/>
        <v/>
      </c>
      <c r="BQ22" s="21" t="str">
        <f t="shared" si="3"/>
        <v/>
      </c>
      <c r="BR22" s="21" t="str" cm="1">
        <f t="array" ref="BR22">IFERROR(""&amp;INDEX(regNatjecatelj_klub,DI22),"")</f>
        <v/>
      </c>
      <c r="BS22" s="66" t="str">
        <f t="shared" si="43"/>
        <v/>
      </c>
      <c r="BT22" s="46" t="str">
        <f t="shared" si="44"/>
        <v/>
      </c>
      <c r="BU22" s="27" t="s">
        <v>0</v>
      </c>
      <c r="BV22" s="62" t="str">
        <f>IF(BP22&lt;&gt;"NEMA","",IF(IFERROR(MATCH(BN22,BN$12:BN21,0),0)&lt;&gt;0,"",BN22))</f>
        <v/>
      </c>
      <c r="BW22" s="27" t="s">
        <v>0</v>
      </c>
      <c r="BX22" s="88"/>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73" t="str">
        <f>IF(BN22="","",IF(AND(BO22&lt;&gt;"",BO22&lt;&gt;"NEMA",BS22=1),BR22,IFERROR(INDEX(CK$12:CK21,MATCH(BN22,BN$12:BN21,0)),IF(BX22&lt;&gt;"",BX22,BT22))))</f>
        <v/>
      </c>
      <c r="CL22" s="226" t="str">
        <f>IF(BN22="","",IF(BT22&lt;&gt;BN22,INDEX(regKlub_id,MATCH(BT22,regKlub_naziv,0)),IF(AND(BO22&lt;&gt;"",BO22&lt;&gt;"NEMA"),BO22,IF(CF22&lt;&gt;"",CF22,IF(CB22&lt;&gt;"",CB22,IFERROR(INDEX(CL$12:CL21,MATCH(BN22,BN$12:BN21,0)),"GREŠKA"))))))</f>
        <v/>
      </c>
      <c r="CM22" s="114" t="str">
        <f>IF(BP22="","",IF(BP22&lt;&gt;"NEMA",BP22,IF(CE22&lt;&gt;"",CE22,IFERROR(INDEX(CM$12:CM21,MATCH(BN22,BN$12:BN21,0)),""))))</f>
        <v/>
      </c>
      <c r="CN22" s="27" t="s">
        <v>0</v>
      </c>
      <c r="CO22" s="38" t="str">
        <f t="shared" si="51"/>
        <v/>
      </c>
      <c r="CP22" s="53" t="str">
        <f t="shared" si="52"/>
        <v/>
      </c>
      <c r="CQ22" s="180" t="str">
        <f t="shared" si="53"/>
        <v/>
      </c>
      <c r="CR22" s="181" t="str">
        <f t="shared" si="4"/>
        <v/>
      </c>
      <c r="CS22" s="114" t="str">
        <f t="shared" si="5"/>
        <v/>
      </c>
      <c r="CT22" s="27" t="s">
        <v>0</v>
      </c>
      <c r="CU22" s="240" t="str">
        <f t="shared" si="54"/>
        <v xml:space="preserve">
</v>
      </c>
      <c r="CV22" s="27" t="s">
        <v>0</v>
      </c>
      <c r="CW22" s="200" t="str">
        <f t="shared" si="6"/>
        <v/>
      </c>
      <c r="CX22" t="s">
        <v>0</v>
      </c>
      <c r="CY22" s="90" t="str">
        <f t="shared" si="7"/>
        <v/>
      </c>
      <c r="CZ22" t="s">
        <v>0</v>
      </c>
      <c r="DA22" s="32" t="str">
        <f t="shared" si="8"/>
        <v/>
      </c>
      <c r="DB22" s="46" t="str">
        <f t="shared" si="9"/>
        <v/>
      </c>
      <c r="DC22" t="s">
        <v>0</v>
      </c>
      <c r="DD22" s="14" t="str">
        <f t="shared" si="55"/>
        <v/>
      </c>
      <c r="DE22" s="27" t="s">
        <v>0</v>
      </c>
      <c r="DF22" s="14" t="str">
        <f t="shared" si="56"/>
        <v/>
      </c>
      <c r="DG22" s="27" t="s">
        <v>0</v>
      </c>
      <c r="DH22" s="32" t="str">
        <f t="shared" si="57"/>
        <v/>
      </c>
      <c r="DI22" s="33" t="str">
        <f t="shared" si="58"/>
        <v/>
      </c>
      <c r="DJ22" s="27" t="s">
        <v>0</v>
      </c>
      <c r="DK22" s="32" t="str">
        <f t="shared" si="59"/>
        <v/>
      </c>
      <c r="DL22" s="33" t="str">
        <f t="shared" si="60"/>
        <v/>
      </c>
      <c r="DM22" s="27" t="s">
        <v>0</v>
      </c>
      <c r="DN22" s="32" t="str">
        <f t="shared" si="61"/>
        <v/>
      </c>
      <c r="DO22" s="33" t="str">
        <f t="shared" si="62"/>
        <v/>
      </c>
      <c r="DP22" s="27" t="s">
        <v>0</v>
      </c>
      <c r="DQ22" s="38" t="str">
        <f t="shared" si="63"/>
        <v/>
      </c>
      <c r="DR22" s="33" t="str" cm="1">
        <f t="array" ref="DR22">IF(DQ22&lt;&gt;"",INDEX(regNatjecatelj_id,DQ22,0),IF(BF22&lt;&gt;"",BF22,""))</f>
        <v/>
      </c>
      <c r="DS22" s="27" t="s">
        <v>0</v>
      </c>
      <c r="DT22" s="38" t="str">
        <f t="shared" si="64"/>
        <v/>
      </c>
      <c r="DU22" s="53" t="str">
        <f t="shared" si="10"/>
        <v/>
      </c>
      <c r="DV22" s="53" t="str">
        <f t="shared" si="65"/>
        <v/>
      </c>
      <c r="DW22" s="53" t="str">
        <f t="shared" si="66"/>
        <v/>
      </c>
      <c r="DX22" s="46" t="str">
        <f t="shared" si="67"/>
        <v/>
      </c>
      <c r="DY22" s="27" t="s">
        <v>0</v>
      </c>
      <c r="DZ22" s="38" t="str">
        <f>IF(AN22="","",MAX(DZ$12:DZ21)+1)</f>
        <v/>
      </c>
      <c r="EA22" s="53" t="str">
        <f t="shared" si="68"/>
        <v/>
      </c>
      <c r="EB22" s="53" t="str">
        <f t="shared" si="69"/>
        <v/>
      </c>
      <c r="EC22" s="53" t="str">
        <f t="shared" si="70"/>
        <v/>
      </c>
      <c r="ED22" s="53" t="str">
        <f t="shared" si="71"/>
        <v/>
      </c>
      <c r="EE22" s="53" t="str">
        <f t="shared" si="11"/>
        <v/>
      </c>
      <c r="EF22" s="53" t="str">
        <f t="shared" si="72"/>
        <v/>
      </c>
      <c r="EG22" s="53" t="str">
        <f t="shared" si="73"/>
        <v/>
      </c>
      <c r="EH22" s="53" t="str">
        <f t="shared" si="12"/>
        <v/>
      </c>
      <c r="EI22" s="53" t="str">
        <f t="shared" si="74"/>
        <v/>
      </c>
      <c r="EJ22" s="33" t="str">
        <f t="shared" si="75"/>
        <v/>
      </c>
      <c r="EK22" s="27" t="s">
        <v>0</v>
      </c>
      <c r="EL22" s="14" t="str">
        <f t="shared" si="76"/>
        <v/>
      </c>
      <c r="EM22" s="27" t="s">
        <v>0</v>
      </c>
      <c r="EN22" s="14" t="str">
        <f t="shared" si="13"/>
        <v/>
      </c>
      <c r="EO22" s="27" t="s">
        <v>0</v>
      </c>
      <c r="EP22" s="131" t="str">
        <f t="shared" si="77"/>
        <v/>
      </c>
      <c r="EQ22" s="27" t="s">
        <v>0</v>
      </c>
      <c r="ER22" s="343" t="s">
        <v>217</v>
      </c>
      <c r="ES22" s="344"/>
      <c r="ET22" s="344"/>
      <c r="EU22" s="344"/>
      <c r="EV22" s="344"/>
      <c r="EW22" s="344"/>
      <c r="EX22" s="344"/>
      <c r="EY22" s="344"/>
      <c r="EZ22" s="344"/>
      <c r="FA22" s="344"/>
      <c r="FB22" s="344"/>
      <c r="FC22" s="345"/>
    </row>
    <row r="23" spans="1:159" ht="15.75" thickBot="1" x14ac:dyDescent="0.3">
      <c r="A23" t="s">
        <v>0</v>
      </c>
      <c r="B23" s="32" t="str">
        <f>IF(csv!F13="","",TRIM(csv!T13))</f>
        <v/>
      </c>
      <c r="C23" s="21" t="s">
        <v>0</v>
      </c>
      <c r="D23" s="21" t="str">
        <f>IF(csv!F13="","",TRIM(csv!F13))</f>
        <v/>
      </c>
      <c r="E23" s="21" t="str">
        <f>IF(csv!E13="","",TRIM(csv!E13))</f>
        <v/>
      </c>
      <c r="F23" s="21" t="s">
        <v>0</v>
      </c>
      <c r="G23" s="53" t="str">
        <f>IF(csv!M13="","",TRIM(csv!M13))</f>
        <v/>
      </c>
      <c r="H23" s="53" t="str">
        <f>IF(csv!N13="","",TRIM(csv!N13))</f>
        <v/>
      </c>
      <c r="I23" s="21" t="s">
        <v>0</v>
      </c>
      <c r="J23" s="21" t="str">
        <f>IF(csv!P13="","",TRIM(csv!P13))</f>
        <v/>
      </c>
      <c r="K23" s="21" t="str">
        <f>IF(csv!Q13="","",TRIM(csv!Q13))</f>
        <v/>
      </c>
      <c r="L23" s="21" t="s">
        <v>0</v>
      </c>
      <c r="M23" s="46" t="str">
        <f>IF(csv!R13="","",TRIM(csv!R13))</f>
        <v/>
      </c>
      <c r="N23" s="27" t="s">
        <v>0</v>
      </c>
      <c r="O23" s="188" t="str">
        <f t="shared" si="14"/>
        <v/>
      </c>
      <c r="P23" s="27"/>
      <c r="Q23" s="32" t="str">
        <f t="shared" si="15"/>
        <v/>
      </c>
      <c r="R23" s="53" t="str">
        <f>IF(Q23="","",IF(COUNTIF(Q$12:Q22,Q23)=0,R22+1,R22))</f>
        <v/>
      </c>
      <c r="S23" s="53" t="str">
        <f t="shared" si="16"/>
        <v/>
      </c>
      <c r="T23" s="53" t="str">
        <f t="shared" si="17"/>
        <v/>
      </c>
      <c r="U23" s="46" t="str">
        <f t="shared" si="18"/>
        <v/>
      </c>
      <c r="V23" s="27" t="s">
        <v>0</v>
      </c>
      <c r="W23" s="173" t="str">
        <f t="shared" si="19"/>
        <v/>
      </c>
      <c r="X23" s="223" t="str">
        <f t="shared" si="20"/>
        <v/>
      </c>
      <c r="Y23" s="174" t="str">
        <f t="shared" si="0"/>
        <v/>
      </c>
      <c r="Z23" s="27" t="s">
        <v>0</v>
      </c>
      <c r="AA23" s="32" t="str">
        <f t="shared" si="21"/>
        <v/>
      </c>
      <c r="AB23" s="53" t="str">
        <f t="shared" si="22"/>
        <v/>
      </c>
      <c r="AC23" s="21" t="str">
        <f>IF(OR(AB23="",AB23&lt;&gt;"NEMA"),"",IF(IFERROR(MATCH(AA23,AA$12:AA22,0),0)&lt;&gt;0,"",AA23))</f>
        <v/>
      </c>
      <c r="AD23" s="46" t="str">
        <f>IF(AC23="","",MAX(AD$12:AD22)+1)</f>
        <v/>
      </c>
      <c r="AE23" s="27" t="s">
        <v>0</v>
      </c>
      <c r="AF23" s="88"/>
      <c r="AG23" s="27" t="s">
        <v>0</v>
      </c>
      <c r="AH23" s="14" t="str">
        <f t="shared" si="23"/>
        <v/>
      </c>
      <c r="AI23" s="27" t="s">
        <v>0</v>
      </c>
      <c r="AJ23" s="173" t="str">
        <f t="shared" si="24"/>
        <v/>
      </c>
      <c r="AK23" s="114" t="str">
        <f t="shared" si="25"/>
        <v/>
      </c>
      <c r="AL23" s="27"/>
      <c r="AM23" s="32" t="str">
        <f t="shared" si="26"/>
        <v/>
      </c>
      <c r="AN23" s="21" t="str">
        <f t="shared" si="27"/>
        <v/>
      </c>
      <c r="AO23" s="53" t="str">
        <f t="shared" si="28"/>
        <v/>
      </c>
      <c r="AP23" s="53" t="str">
        <f t="shared" si="29"/>
        <v/>
      </c>
      <c r="AQ23" s="21" t="str">
        <f t="shared" si="30"/>
        <v/>
      </c>
      <c r="AR23" s="46" t="str">
        <f t="shared" si="31"/>
        <v/>
      </c>
      <c r="AS23" s="27" t="s">
        <v>0</v>
      </c>
      <c r="AT23" s="62" t="str">
        <f t="shared" si="32"/>
        <v/>
      </c>
      <c r="AU23" s="27" t="s">
        <v>0</v>
      </c>
      <c r="AV23" s="244" t="str">
        <f t="shared" si="1"/>
        <v/>
      </c>
      <c r="AW23" s="27" t="s">
        <v>0</v>
      </c>
      <c r="AX23" s="81"/>
      <c r="AY23" s="83"/>
      <c r="AZ23" s="27" t="s">
        <v>0</v>
      </c>
      <c r="BA23" s="200" t="str">
        <f t="shared" si="33"/>
        <v/>
      </c>
      <c r="BB23" s="27" t="s">
        <v>0</v>
      </c>
      <c r="BC23" s="32" t="str">
        <f t="shared" si="34"/>
        <v/>
      </c>
      <c r="BD23" s="53" t="str">
        <f>IF(AX23&amp;AY23="","",MAX(BD$12:BD22)+1)</f>
        <v/>
      </c>
      <c r="BE23" s="212" t="str">
        <f t="shared" si="35"/>
        <v/>
      </c>
      <c r="BF23" s="33" t="str">
        <f>IF(AND(AO23="NEMA",AP23="NEMA",OR(AX23&amp;AY23="",BE23="NEMA")),MAX(BF$12:BF22)+1,"")</f>
        <v/>
      </c>
      <c r="BG23" s="27" t="s">
        <v>0</v>
      </c>
      <c r="BH23" s="32" t="str">
        <f t="shared" si="36"/>
        <v/>
      </c>
      <c r="BI23" s="21" t="str">
        <f t="shared" si="37"/>
        <v/>
      </c>
      <c r="BJ23" s="53" t="str">
        <f t="shared" si="38"/>
        <v/>
      </c>
      <c r="BK23" s="33" t="str">
        <f t="shared" si="39"/>
        <v/>
      </c>
      <c r="BL23" s="27" t="s">
        <v>0</v>
      </c>
      <c r="BM23" s="32" t="str">
        <f t="shared" si="40"/>
        <v/>
      </c>
      <c r="BN23" s="21" t="str">
        <f t="shared" si="41"/>
        <v/>
      </c>
      <c r="BO23" s="53" t="str">
        <f t="shared" si="42"/>
        <v/>
      </c>
      <c r="BP23" s="53" t="str">
        <f t="shared" si="2"/>
        <v/>
      </c>
      <c r="BQ23" s="21" t="str">
        <f t="shared" si="3"/>
        <v/>
      </c>
      <c r="BR23" s="21" t="str" cm="1">
        <f t="array" ref="BR23">IFERROR(""&amp;INDEX(regNatjecatelj_klub,DI23),"")</f>
        <v/>
      </c>
      <c r="BS23" s="66" t="str">
        <f t="shared" si="43"/>
        <v/>
      </c>
      <c r="BT23" s="46" t="str">
        <f t="shared" si="44"/>
        <v/>
      </c>
      <c r="BU23" s="27" t="s">
        <v>0</v>
      </c>
      <c r="BV23" s="62" t="str">
        <f>IF(BP23&lt;&gt;"NEMA","",IF(IFERROR(MATCH(BN23,BN$12:BN22,0),0)&lt;&gt;0,"",BN23))</f>
        <v/>
      </c>
      <c r="BW23" s="27" t="s">
        <v>0</v>
      </c>
      <c r="BX23" s="88"/>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73" t="str">
        <f>IF(BN23="","",IF(AND(BO23&lt;&gt;"",BO23&lt;&gt;"NEMA",BS23=1),BR23,IFERROR(INDEX(CK$12:CK22,MATCH(BN23,BN$12:BN22,0)),IF(BX23&lt;&gt;"",BX23,BT23))))</f>
        <v/>
      </c>
      <c r="CL23" s="226" t="str">
        <f>IF(BN23="","",IF(BT23&lt;&gt;BN23,INDEX(regKlub_id,MATCH(BT23,regKlub_naziv,0)),IF(AND(BO23&lt;&gt;"",BO23&lt;&gt;"NEMA"),BO23,IF(CF23&lt;&gt;"",CF23,IF(CB23&lt;&gt;"",CB23,IFERROR(INDEX(CL$12:CL22,MATCH(BN23,BN$12:BN22,0)),"GREŠKA"))))))</f>
        <v/>
      </c>
      <c r="CM23" s="114" t="str">
        <f>IF(BP23="","",IF(BP23&lt;&gt;"NEMA",BP23,IF(CE23&lt;&gt;"",CE23,IFERROR(INDEX(CM$12:CM22,MATCH(BN23,BN$12:BN22,0)),""))))</f>
        <v/>
      </c>
      <c r="CN23" s="27" t="s">
        <v>0</v>
      </c>
      <c r="CO23" s="38" t="str">
        <f t="shared" si="51"/>
        <v/>
      </c>
      <c r="CP23" s="53" t="str">
        <f t="shared" si="52"/>
        <v/>
      </c>
      <c r="CQ23" s="180" t="str">
        <f t="shared" si="53"/>
        <v/>
      </c>
      <c r="CR23" s="181" t="str">
        <f t="shared" si="4"/>
        <v/>
      </c>
      <c r="CS23" s="114" t="str">
        <f t="shared" si="5"/>
        <v/>
      </c>
      <c r="CT23" s="27" t="s">
        <v>0</v>
      </c>
      <c r="CU23" s="240" t="str">
        <f t="shared" si="54"/>
        <v xml:space="preserve">
</v>
      </c>
      <c r="CV23" s="27" t="s">
        <v>0</v>
      </c>
      <c r="CW23" s="200" t="str">
        <f t="shared" si="6"/>
        <v/>
      </c>
      <c r="CX23" t="s">
        <v>0</v>
      </c>
      <c r="CY23" s="90" t="str">
        <f t="shared" si="7"/>
        <v/>
      </c>
      <c r="CZ23" t="s">
        <v>0</v>
      </c>
      <c r="DA23" s="32" t="str">
        <f t="shared" si="8"/>
        <v/>
      </c>
      <c r="DB23" s="46" t="str">
        <f t="shared" si="9"/>
        <v/>
      </c>
      <c r="DC23" t="s">
        <v>0</v>
      </c>
      <c r="DD23" s="14" t="str">
        <f t="shared" si="55"/>
        <v/>
      </c>
      <c r="DE23" s="27" t="s">
        <v>0</v>
      </c>
      <c r="DF23" s="14" t="str">
        <f t="shared" si="56"/>
        <v/>
      </c>
      <c r="DG23" s="27" t="s">
        <v>0</v>
      </c>
      <c r="DH23" s="32" t="str">
        <f t="shared" si="57"/>
        <v/>
      </c>
      <c r="DI23" s="33" t="str">
        <f t="shared" si="58"/>
        <v/>
      </c>
      <c r="DJ23" s="27" t="s">
        <v>0</v>
      </c>
      <c r="DK23" s="32" t="str">
        <f t="shared" si="59"/>
        <v/>
      </c>
      <c r="DL23" s="33" t="str">
        <f t="shared" si="60"/>
        <v/>
      </c>
      <c r="DM23" s="27" t="s">
        <v>0</v>
      </c>
      <c r="DN23" s="32" t="str">
        <f t="shared" si="61"/>
        <v/>
      </c>
      <c r="DO23" s="33" t="str">
        <f t="shared" si="62"/>
        <v/>
      </c>
      <c r="DP23" s="27" t="s">
        <v>0</v>
      </c>
      <c r="DQ23" s="38" t="str">
        <f t="shared" si="63"/>
        <v/>
      </c>
      <c r="DR23" s="33" t="str" cm="1">
        <f t="array" ref="DR23">IF(DQ23&lt;&gt;"",INDEX(regNatjecatelj_id,DQ23,0),IF(BF23&lt;&gt;"",BF23,""))</f>
        <v/>
      </c>
      <c r="DS23" s="27" t="s">
        <v>0</v>
      </c>
      <c r="DT23" s="38" t="str">
        <f t="shared" si="64"/>
        <v/>
      </c>
      <c r="DU23" s="53" t="str">
        <f t="shared" si="10"/>
        <v/>
      </c>
      <c r="DV23" s="53" t="str">
        <f t="shared" si="65"/>
        <v/>
      </c>
      <c r="DW23" s="53" t="str">
        <f t="shared" si="66"/>
        <v/>
      </c>
      <c r="DX23" s="46" t="str">
        <f t="shared" si="67"/>
        <v/>
      </c>
      <c r="DY23" s="27" t="s">
        <v>0</v>
      </c>
      <c r="DZ23" s="38" t="str">
        <f>IF(AN23="","",MAX(DZ$12:DZ22)+1)</f>
        <v/>
      </c>
      <c r="EA23" s="53" t="str">
        <f t="shared" si="68"/>
        <v/>
      </c>
      <c r="EB23" s="53" t="str">
        <f t="shared" si="69"/>
        <v/>
      </c>
      <c r="EC23" s="53" t="str">
        <f t="shared" si="70"/>
        <v/>
      </c>
      <c r="ED23" s="53" t="str">
        <f t="shared" si="71"/>
        <v/>
      </c>
      <c r="EE23" s="53" t="str">
        <f t="shared" si="11"/>
        <v/>
      </c>
      <c r="EF23" s="53" t="str">
        <f t="shared" si="72"/>
        <v/>
      </c>
      <c r="EG23" s="53" t="str">
        <f t="shared" si="73"/>
        <v/>
      </c>
      <c r="EH23" s="53" t="str">
        <f t="shared" si="12"/>
        <v/>
      </c>
      <c r="EI23" s="53" t="str">
        <f t="shared" si="74"/>
        <v/>
      </c>
      <c r="EJ23" s="33" t="str">
        <f t="shared" si="75"/>
        <v/>
      </c>
      <c r="EK23" s="27" t="s">
        <v>0</v>
      </c>
      <c r="EL23" s="14" t="str">
        <f t="shared" si="76"/>
        <v/>
      </c>
      <c r="EM23" s="27" t="s">
        <v>0</v>
      </c>
      <c r="EN23" s="14" t="str">
        <f t="shared" si="13"/>
        <v/>
      </c>
      <c r="EO23" s="27" t="s">
        <v>0</v>
      </c>
      <c r="EP23" s="131" t="str">
        <f t="shared" si="77"/>
        <v/>
      </c>
      <c r="EQ23" s="27" t="s">
        <v>0</v>
      </c>
      <c r="ER23" s="343" t="s">
        <v>216</v>
      </c>
      <c r="ES23" s="344"/>
      <c r="ET23" s="344"/>
      <c r="EU23" s="344"/>
      <c r="EV23" s="344"/>
      <c r="EW23" s="344"/>
      <c r="EX23" s="344"/>
      <c r="EY23" s="344"/>
      <c r="EZ23" s="344"/>
      <c r="FA23" s="344"/>
      <c r="FB23" s="344"/>
      <c r="FC23" s="345"/>
    </row>
    <row r="24" spans="1:159" x14ac:dyDescent="0.25">
      <c r="A24" t="s">
        <v>0</v>
      </c>
      <c r="B24" s="32" t="str">
        <f>IF(csv!F14="","",TRIM(csv!T14))</f>
        <v/>
      </c>
      <c r="C24" s="21" t="s">
        <v>0</v>
      </c>
      <c r="D24" s="21" t="str">
        <f>IF(csv!F14="","",TRIM(csv!F14))</f>
        <v/>
      </c>
      <c r="E24" s="21" t="str">
        <f>IF(csv!E14="","",TRIM(csv!E14))</f>
        <v/>
      </c>
      <c r="F24" s="21" t="s">
        <v>0</v>
      </c>
      <c r="G24" s="53" t="str">
        <f>IF(csv!M14="","",TRIM(csv!M14))</f>
        <v/>
      </c>
      <c r="H24" s="53" t="str">
        <f>IF(csv!N14="","",TRIM(csv!N14))</f>
        <v/>
      </c>
      <c r="I24" s="21" t="s">
        <v>0</v>
      </c>
      <c r="J24" s="21" t="str">
        <f>IF(csv!P14="","",TRIM(csv!P14))</f>
        <v/>
      </c>
      <c r="K24" s="21" t="str">
        <f>IF(csv!Q14="","",TRIM(csv!Q14))</f>
        <v/>
      </c>
      <c r="L24" s="21" t="s">
        <v>0</v>
      </c>
      <c r="M24" s="46" t="str">
        <f>IF(csv!R14="","",TRIM(csv!R14))</f>
        <v/>
      </c>
      <c r="N24" s="27" t="s">
        <v>0</v>
      </c>
      <c r="O24" s="188" t="str">
        <f t="shared" si="14"/>
        <v/>
      </c>
      <c r="P24" s="27"/>
      <c r="Q24" s="32" t="str">
        <f t="shared" si="15"/>
        <v/>
      </c>
      <c r="R24" s="53" t="str">
        <f>IF(Q24="","",IF(COUNTIF(Q$12:Q23,Q24)=0,R23+1,R23))</f>
        <v/>
      </c>
      <c r="S24" s="53" t="str">
        <f t="shared" si="16"/>
        <v/>
      </c>
      <c r="T24" s="53" t="str">
        <f t="shared" si="17"/>
        <v/>
      </c>
      <c r="U24" s="46" t="str">
        <f t="shared" si="18"/>
        <v/>
      </c>
      <c r="V24" s="27" t="s">
        <v>0</v>
      </c>
      <c r="W24" s="173" t="str">
        <f t="shared" si="19"/>
        <v/>
      </c>
      <c r="X24" s="223" t="str">
        <f t="shared" si="20"/>
        <v/>
      </c>
      <c r="Y24" s="174" t="str">
        <f t="shared" si="0"/>
        <v/>
      </c>
      <c r="Z24" s="27" t="s">
        <v>0</v>
      </c>
      <c r="AA24" s="32" t="str">
        <f t="shared" si="21"/>
        <v/>
      </c>
      <c r="AB24" s="53" t="str">
        <f t="shared" si="22"/>
        <v/>
      </c>
      <c r="AC24" s="21" t="str">
        <f>IF(OR(AB24="",AB24&lt;&gt;"NEMA"),"",IF(IFERROR(MATCH(AA24,AA$12:AA23,0),0)&lt;&gt;0,"",AA24))</f>
        <v/>
      </c>
      <c r="AD24" s="46" t="str">
        <f>IF(AC24="","",MAX(AD$12:AD23)+1)</f>
        <v/>
      </c>
      <c r="AE24" s="27" t="s">
        <v>0</v>
      </c>
      <c r="AF24" s="88"/>
      <c r="AG24" s="27" t="s">
        <v>0</v>
      </c>
      <c r="AH24" s="14" t="str">
        <f t="shared" si="23"/>
        <v/>
      </c>
      <c r="AI24" s="27" t="s">
        <v>0</v>
      </c>
      <c r="AJ24" s="173" t="str">
        <f t="shared" si="24"/>
        <v/>
      </c>
      <c r="AK24" s="114" t="str">
        <f t="shared" si="25"/>
        <v/>
      </c>
      <c r="AL24" s="27"/>
      <c r="AM24" s="32" t="str">
        <f t="shared" si="26"/>
        <v/>
      </c>
      <c r="AN24" s="21" t="str">
        <f t="shared" si="27"/>
        <v/>
      </c>
      <c r="AO24" s="53" t="str">
        <f t="shared" si="28"/>
        <v/>
      </c>
      <c r="AP24" s="53" t="str">
        <f t="shared" si="29"/>
        <v/>
      </c>
      <c r="AQ24" s="21" t="str">
        <f t="shared" si="30"/>
        <v/>
      </c>
      <c r="AR24" s="46" t="str">
        <f t="shared" si="31"/>
        <v/>
      </c>
      <c r="AS24" s="27" t="s">
        <v>0</v>
      </c>
      <c r="AT24" s="62" t="str">
        <f t="shared" si="32"/>
        <v/>
      </c>
      <c r="AU24" s="27" t="s">
        <v>0</v>
      </c>
      <c r="AV24" s="244" t="str">
        <f t="shared" si="1"/>
        <v/>
      </c>
      <c r="AW24" s="27" t="s">
        <v>0</v>
      </c>
      <c r="AX24" s="81"/>
      <c r="AY24" s="83"/>
      <c r="AZ24" s="27" t="s">
        <v>0</v>
      </c>
      <c r="BA24" s="200" t="str">
        <f t="shared" si="33"/>
        <v/>
      </c>
      <c r="BB24" s="27" t="s">
        <v>0</v>
      </c>
      <c r="BC24" s="32" t="str">
        <f t="shared" si="34"/>
        <v/>
      </c>
      <c r="BD24" s="53" t="str">
        <f>IF(AX24&amp;AY24="","",MAX(BD$12:BD23)+1)</f>
        <v/>
      </c>
      <c r="BE24" s="212" t="str">
        <f t="shared" si="35"/>
        <v/>
      </c>
      <c r="BF24" s="33" t="str">
        <f>IF(AND(AO24="NEMA",AP24="NEMA",OR(AX24&amp;AY24="",BE24="NEMA")),MAX(BF$12:BF23)+1,"")</f>
        <v/>
      </c>
      <c r="BG24" s="27" t="s">
        <v>0</v>
      </c>
      <c r="BH24" s="32" t="str">
        <f t="shared" si="36"/>
        <v/>
      </c>
      <c r="BI24" s="21" t="str">
        <f t="shared" si="37"/>
        <v/>
      </c>
      <c r="BJ24" s="53" t="str">
        <f t="shared" si="38"/>
        <v/>
      </c>
      <c r="BK24" s="33" t="str">
        <f t="shared" si="39"/>
        <v/>
      </c>
      <c r="BL24" s="27" t="s">
        <v>0</v>
      </c>
      <c r="BM24" s="32" t="str">
        <f t="shared" si="40"/>
        <v/>
      </c>
      <c r="BN24" s="21" t="str">
        <f t="shared" si="41"/>
        <v/>
      </c>
      <c r="BO24" s="53" t="str">
        <f t="shared" si="42"/>
        <v/>
      </c>
      <c r="BP24" s="53" t="str">
        <f t="shared" si="2"/>
        <v/>
      </c>
      <c r="BQ24" s="21" t="str">
        <f t="shared" si="3"/>
        <v/>
      </c>
      <c r="BR24" s="21" t="str" cm="1">
        <f t="array" ref="BR24">IFERROR(""&amp;INDEX(regNatjecatelj_klub,DI24),"")</f>
        <v/>
      </c>
      <c r="BS24" s="66" t="str">
        <f t="shared" si="43"/>
        <v/>
      </c>
      <c r="BT24" s="46" t="str">
        <f t="shared" si="44"/>
        <v/>
      </c>
      <c r="BU24" s="27" t="s">
        <v>0</v>
      </c>
      <c r="BV24" s="62" t="str">
        <f>IF(BP24&lt;&gt;"NEMA","",IF(IFERROR(MATCH(BN24,BN$12:BN23,0),0)&lt;&gt;0,"",BN24))</f>
        <v/>
      </c>
      <c r="BW24" s="27" t="s">
        <v>0</v>
      </c>
      <c r="BX24" s="88"/>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73" t="str">
        <f>IF(BN24="","",IF(AND(BO24&lt;&gt;"",BO24&lt;&gt;"NEMA",BS24=1),BR24,IFERROR(INDEX(CK$12:CK23,MATCH(BN24,BN$12:BN23,0)),IF(BX24&lt;&gt;"",BX24,BT24))))</f>
        <v/>
      </c>
      <c r="CL24" s="226" t="str">
        <f>IF(BN24="","",IF(BT24&lt;&gt;BN24,INDEX(regKlub_id,MATCH(BT24,regKlub_naziv,0)),IF(AND(BO24&lt;&gt;"",BO24&lt;&gt;"NEMA"),BO24,IF(CF24&lt;&gt;"",CF24,IF(CB24&lt;&gt;"",CB24,IFERROR(INDEX(CL$12:CL23,MATCH(BN24,BN$12:BN23,0)),"GREŠKA"))))))</f>
        <v/>
      </c>
      <c r="CM24" s="114" t="str">
        <f>IF(BP24="","",IF(BP24&lt;&gt;"NEMA",BP24,IF(CE24&lt;&gt;"",CE24,IFERROR(INDEX(CM$12:CM23,MATCH(BN24,BN$12:BN23,0)),""))))</f>
        <v/>
      </c>
      <c r="CN24" s="27" t="s">
        <v>0</v>
      </c>
      <c r="CO24" s="38" t="str">
        <f t="shared" si="51"/>
        <v/>
      </c>
      <c r="CP24" s="53" t="str">
        <f t="shared" si="52"/>
        <v/>
      </c>
      <c r="CQ24" s="180" t="str">
        <f t="shared" si="53"/>
        <v/>
      </c>
      <c r="CR24" s="181" t="str">
        <f t="shared" si="4"/>
        <v/>
      </c>
      <c r="CS24" s="114" t="str">
        <f t="shared" si="5"/>
        <v/>
      </c>
      <c r="CT24" s="27" t="s">
        <v>0</v>
      </c>
      <c r="CU24" s="240" t="str">
        <f t="shared" si="54"/>
        <v xml:space="preserve">
</v>
      </c>
      <c r="CV24" s="27" t="s">
        <v>0</v>
      </c>
      <c r="CW24" s="200" t="str">
        <f t="shared" si="6"/>
        <v/>
      </c>
      <c r="CX24" t="s">
        <v>0</v>
      </c>
      <c r="CY24" s="90" t="str">
        <f t="shared" si="7"/>
        <v/>
      </c>
      <c r="CZ24" t="s">
        <v>0</v>
      </c>
      <c r="DA24" s="32" t="str">
        <f t="shared" si="8"/>
        <v/>
      </c>
      <c r="DB24" s="46" t="str">
        <f t="shared" si="9"/>
        <v/>
      </c>
      <c r="DC24" t="s">
        <v>0</v>
      </c>
      <c r="DD24" s="14" t="str">
        <f t="shared" si="55"/>
        <v/>
      </c>
      <c r="DE24" s="27" t="s">
        <v>0</v>
      </c>
      <c r="DF24" s="14" t="str">
        <f t="shared" si="56"/>
        <v/>
      </c>
      <c r="DG24" s="27" t="s">
        <v>0</v>
      </c>
      <c r="DH24" s="32" t="str">
        <f t="shared" si="57"/>
        <v/>
      </c>
      <c r="DI24" s="33" t="str">
        <f t="shared" si="58"/>
        <v/>
      </c>
      <c r="DJ24" s="27" t="s">
        <v>0</v>
      </c>
      <c r="DK24" s="32" t="str">
        <f t="shared" si="59"/>
        <v/>
      </c>
      <c r="DL24" s="33" t="str">
        <f t="shared" si="60"/>
        <v/>
      </c>
      <c r="DM24" s="27" t="s">
        <v>0</v>
      </c>
      <c r="DN24" s="32" t="str">
        <f t="shared" si="61"/>
        <v/>
      </c>
      <c r="DO24" s="33" t="str">
        <f t="shared" si="62"/>
        <v/>
      </c>
      <c r="DP24" s="27" t="s">
        <v>0</v>
      </c>
      <c r="DQ24" s="38" t="str">
        <f t="shared" si="63"/>
        <v/>
      </c>
      <c r="DR24" s="33" t="str" cm="1">
        <f t="array" ref="DR24">IF(DQ24&lt;&gt;"",INDEX(regNatjecatelj_id,DQ24,0),IF(BF24&lt;&gt;"",BF24,""))</f>
        <v/>
      </c>
      <c r="DS24" s="27" t="s">
        <v>0</v>
      </c>
      <c r="DT24" s="38" t="str">
        <f t="shared" si="64"/>
        <v/>
      </c>
      <c r="DU24" s="53" t="str">
        <f t="shared" si="10"/>
        <v/>
      </c>
      <c r="DV24" s="53" t="str">
        <f t="shared" si="65"/>
        <v/>
      </c>
      <c r="DW24" s="53" t="str">
        <f t="shared" si="66"/>
        <v/>
      </c>
      <c r="DX24" s="46" t="str">
        <f t="shared" si="67"/>
        <v/>
      </c>
      <c r="DY24" s="27" t="s">
        <v>0</v>
      </c>
      <c r="DZ24" s="38" t="str">
        <f>IF(AN24="","",MAX(DZ$12:DZ23)+1)</f>
        <v/>
      </c>
      <c r="EA24" s="53" t="str">
        <f t="shared" si="68"/>
        <v/>
      </c>
      <c r="EB24" s="53" t="str">
        <f t="shared" si="69"/>
        <v/>
      </c>
      <c r="EC24" s="53" t="str">
        <f t="shared" si="70"/>
        <v/>
      </c>
      <c r="ED24" s="53" t="str">
        <f t="shared" si="71"/>
        <v/>
      </c>
      <c r="EE24" s="53" t="str">
        <f t="shared" si="11"/>
        <v/>
      </c>
      <c r="EF24" s="53" t="str">
        <f t="shared" si="72"/>
        <v/>
      </c>
      <c r="EG24" s="53" t="str">
        <f t="shared" si="73"/>
        <v/>
      </c>
      <c r="EH24" s="53" t="str">
        <f t="shared" si="12"/>
        <v/>
      </c>
      <c r="EI24" s="53" t="str">
        <f t="shared" si="74"/>
        <v/>
      </c>
      <c r="EJ24" s="33" t="str">
        <f t="shared" si="75"/>
        <v/>
      </c>
      <c r="EK24" s="27" t="s">
        <v>0</v>
      </c>
      <c r="EL24" s="14" t="str">
        <f t="shared" si="76"/>
        <v/>
      </c>
      <c r="EM24" s="27" t="s">
        <v>0</v>
      </c>
      <c r="EN24" s="14" t="str">
        <f t="shared" si="13"/>
        <v/>
      </c>
      <c r="EO24" s="27" t="s">
        <v>0</v>
      </c>
      <c r="EP24" s="131" t="str">
        <f t="shared" si="77"/>
        <v/>
      </c>
      <c r="EQ24" s="27" t="s">
        <v>0</v>
      </c>
    </row>
    <row r="25" spans="1:159" x14ac:dyDescent="0.25">
      <c r="A25" t="s">
        <v>0</v>
      </c>
      <c r="B25" s="32" t="str">
        <f>IF(csv!F15="","",TRIM(csv!T15))</f>
        <v/>
      </c>
      <c r="C25" s="21" t="s">
        <v>0</v>
      </c>
      <c r="D25" s="21" t="str">
        <f>IF(csv!F15="","",TRIM(csv!F15))</f>
        <v/>
      </c>
      <c r="E25" s="21" t="str">
        <f>IF(csv!E15="","",TRIM(csv!E15))</f>
        <v/>
      </c>
      <c r="F25" s="21" t="s">
        <v>0</v>
      </c>
      <c r="G25" s="53" t="str">
        <f>IF(csv!M15="","",TRIM(csv!M15))</f>
        <v/>
      </c>
      <c r="H25" s="53" t="str">
        <f>IF(csv!N15="","",TRIM(csv!N15))</f>
        <v/>
      </c>
      <c r="I25" s="21" t="s">
        <v>0</v>
      </c>
      <c r="J25" s="21" t="str">
        <f>IF(csv!P15="","",TRIM(csv!P15))</f>
        <v/>
      </c>
      <c r="K25" s="21" t="str">
        <f>IF(csv!Q15="","",TRIM(csv!Q15))</f>
        <v/>
      </c>
      <c r="L25" s="21" t="s">
        <v>0</v>
      </c>
      <c r="M25" s="46" t="str">
        <f>IF(csv!R15="","",TRIM(csv!R15))</f>
        <v/>
      </c>
      <c r="N25" s="27" t="s">
        <v>0</v>
      </c>
      <c r="O25" s="188" t="str">
        <f t="shared" si="14"/>
        <v/>
      </c>
      <c r="P25" s="27"/>
      <c r="Q25" s="32" t="str">
        <f t="shared" si="15"/>
        <v/>
      </c>
      <c r="R25" s="53" t="str">
        <f>IF(Q25="","",IF(COUNTIF(Q$12:Q24,Q25)=0,R24+1,R24))</f>
        <v/>
      </c>
      <c r="S25" s="53" t="str">
        <f t="shared" si="16"/>
        <v/>
      </c>
      <c r="T25" s="53" t="str">
        <f t="shared" si="17"/>
        <v/>
      </c>
      <c r="U25" s="46" t="str">
        <f t="shared" si="18"/>
        <v/>
      </c>
      <c r="V25" s="27" t="s">
        <v>0</v>
      </c>
      <c r="W25" s="173" t="str">
        <f t="shared" si="19"/>
        <v/>
      </c>
      <c r="X25" s="223" t="str">
        <f t="shared" si="20"/>
        <v/>
      </c>
      <c r="Y25" s="174" t="str">
        <f t="shared" si="0"/>
        <v/>
      </c>
      <c r="Z25" s="27" t="s">
        <v>0</v>
      </c>
      <c r="AA25" s="32" t="str">
        <f t="shared" si="21"/>
        <v/>
      </c>
      <c r="AB25" s="53" t="str">
        <f t="shared" si="22"/>
        <v/>
      </c>
      <c r="AC25" s="21" t="str">
        <f>IF(OR(AB25="",AB25&lt;&gt;"NEMA"),"",IF(IFERROR(MATCH(AA25,AA$12:AA24,0),0)&lt;&gt;0,"",AA25))</f>
        <v/>
      </c>
      <c r="AD25" s="46" t="str">
        <f>IF(AC25="","",MAX(AD$12:AD24)+1)</f>
        <v/>
      </c>
      <c r="AE25" s="27" t="s">
        <v>0</v>
      </c>
      <c r="AF25" s="88"/>
      <c r="AG25" s="27" t="s">
        <v>0</v>
      </c>
      <c r="AH25" s="14" t="str">
        <f t="shared" si="23"/>
        <v/>
      </c>
      <c r="AI25" s="27" t="s">
        <v>0</v>
      </c>
      <c r="AJ25" s="173" t="str">
        <f t="shared" si="24"/>
        <v/>
      </c>
      <c r="AK25" s="114" t="str">
        <f t="shared" si="25"/>
        <v/>
      </c>
      <c r="AL25" s="27"/>
      <c r="AM25" s="32" t="str">
        <f t="shared" si="26"/>
        <v/>
      </c>
      <c r="AN25" s="21" t="str">
        <f t="shared" si="27"/>
        <v/>
      </c>
      <c r="AO25" s="53" t="str">
        <f t="shared" si="28"/>
        <v/>
      </c>
      <c r="AP25" s="53" t="str">
        <f t="shared" si="29"/>
        <v/>
      </c>
      <c r="AQ25" s="21" t="str">
        <f t="shared" si="30"/>
        <v/>
      </c>
      <c r="AR25" s="46" t="str">
        <f t="shared" si="31"/>
        <v/>
      </c>
      <c r="AS25" s="27" t="s">
        <v>0</v>
      </c>
      <c r="AT25" s="62" t="str">
        <f t="shared" si="32"/>
        <v/>
      </c>
      <c r="AU25" s="27" t="s">
        <v>0</v>
      </c>
      <c r="AV25" s="244" t="str">
        <f t="shared" si="1"/>
        <v/>
      </c>
      <c r="AW25" s="27" t="s">
        <v>0</v>
      </c>
      <c r="AX25" s="81"/>
      <c r="AY25" s="83"/>
      <c r="AZ25" s="27" t="s">
        <v>0</v>
      </c>
      <c r="BA25" s="200" t="str">
        <f t="shared" si="33"/>
        <v/>
      </c>
      <c r="BB25" s="27" t="s">
        <v>0</v>
      </c>
      <c r="BC25" s="32" t="str">
        <f t="shared" si="34"/>
        <v/>
      </c>
      <c r="BD25" s="53" t="str">
        <f>IF(AX25&amp;AY25="","",MAX(BD$12:BD24)+1)</f>
        <v/>
      </c>
      <c r="BE25" s="212" t="str">
        <f t="shared" si="35"/>
        <v/>
      </c>
      <c r="BF25" s="33" t="str">
        <f>IF(AND(AO25="NEMA",AP25="NEMA",OR(AX25&amp;AY25="",BE25="NEMA")),MAX(BF$12:BF24)+1,"")</f>
        <v/>
      </c>
      <c r="BG25" s="27" t="s">
        <v>0</v>
      </c>
      <c r="BH25" s="32" t="str">
        <f t="shared" si="36"/>
        <v/>
      </c>
      <c r="BI25" s="21" t="str">
        <f t="shared" si="37"/>
        <v/>
      </c>
      <c r="BJ25" s="53" t="str">
        <f t="shared" si="38"/>
        <v/>
      </c>
      <c r="BK25" s="33" t="str">
        <f t="shared" si="39"/>
        <v/>
      </c>
      <c r="BL25" s="27" t="s">
        <v>0</v>
      </c>
      <c r="BM25" s="32" t="str">
        <f t="shared" si="40"/>
        <v/>
      </c>
      <c r="BN25" s="21" t="str">
        <f t="shared" si="41"/>
        <v/>
      </c>
      <c r="BO25" s="53" t="str">
        <f t="shared" si="42"/>
        <v/>
      </c>
      <c r="BP25" s="53" t="str">
        <f t="shared" si="2"/>
        <v/>
      </c>
      <c r="BQ25" s="21" t="str">
        <f t="shared" si="3"/>
        <v/>
      </c>
      <c r="BR25" s="21" t="str" cm="1">
        <f t="array" ref="BR25">IFERROR(""&amp;INDEX(regNatjecatelj_klub,DI25),"")</f>
        <v/>
      </c>
      <c r="BS25" s="66" t="str">
        <f t="shared" si="43"/>
        <v/>
      </c>
      <c r="BT25" s="46" t="str">
        <f t="shared" si="44"/>
        <v/>
      </c>
      <c r="BU25" s="27" t="s">
        <v>0</v>
      </c>
      <c r="BV25" s="62" t="str">
        <f>IF(BP25&lt;&gt;"NEMA","",IF(IFERROR(MATCH(BN25,BN$12:BN24,0),0)&lt;&gt;0,"",BN25))</f>
        <v/>
      </c>
      <c r="BW25" s="27" t="s">
        <v>0</v>
      </c>
      <c r="BX25" s="88"/>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73" t="str">
        <f>IF(BN25="","",IF(AND(BO25&lt;&gt;"",BO25&lt;&gt;"NEMA",BS25=1),BR25,IFERROR(INDEX(CK$12:CK24,MATCH(BN25,BN$12:BN24,0)),IF(BX25&lt;&gt;"",BX25,BT25))))</f>
        <v/>
      </c>
      <c r="CL25" s="226" t="str">
        <f>IF(BN25="","",IF(BT25&lt;&gt;BN25,INDEX(regKlub_id,MATCH(BT25,regKlub_naziv,0)),IF(AND(BO25&lt;&gt;"",BO25&lt;&gt;"NEMA"),BO25,IF(CF25&lt;&gt;"",CF25,IF(CB25&lt;&gt;"",CB25,IFERROR(INDEX(CL$12:CL24,MATCH(BN25,BN$12:BN24,0)),"GREŠKA"))))))</f>
        <v/>
      </c>
      <c r="CM25" s="114" t="str">
        <f>IF(BP25="","",IF(BP25&lt;&gt;"NEMA",BP25,IF(CE25&lt;&gt;"",CE25,IFERROR(INDEX(CM$12:CM24,MATCH(BN25,BN$12:BN24,0)),""))))</f>
        <v/>
      </c>
      <c r="CN25" s="27" t="s">
        <v>0</v>
      </c>
      <c r="CO25" s="38" t="str">
        <f t="shared" si="51"/>
        <v/>
      </c>
      <c r="CP25" s="53" t="str">
        <f t="shared" si="52"/>
        <v/>
      </c>
      <c r="CQ25" s="180" t="str">
        <f t="shared" si="53"/>
        <v/>
      </c>
      <c r="CR25" s="181" t="str">
        <f t="shared" si="4"/>
        <v/>
      </c>
      <c r="CS25" s="114" t="str">
        <f t="shared" si="5"/>
        <v/>
      </c>
      <c r="CT25" s="27" t="s">
        <v>0</v>
      </c>
      <c r="CU25" s="240" t="str">
        <f t="shared" si="54"/>
        <v xml:space="preserve">
</v>
      </c>
      <c r="CV25" s="27" t="s">
        <v>0</v>
      </c>
      <c r="CW25" s="200" t="str">
        <f t="shared" si="6"/>
        <v/>
      </c>
      <c r="CX25" t="s">
        <v>0</v>
      </c>
      <c r="CY25" s="90" t="str">
        <f t="shared" si="7"/>
        <v/>
      </c>
      <c r="CZ25" t="s">
        <v>0</v>
      </c>
      <c r="DA25" s="32" t="str">
        <f t="shared" si="8"/>
        <v/>
      </c>
      <c r="DB25" s="46" t="str">
        <f t="shared" si="9"/>
        <v/>
      </c>
      <c r="DC25" t="s">
        <v>0</v>
      </c>
      <c r="DD25" s="14" t="str">
        <f t="shared" si="55"/>
        <v/>
      </c>
      <c r="DE25" s="27" t="s">
        <v>0</v>
      </c>
      <c r="DF25" s="14" t="str">
        <f t="shared" si="56"/>
        <v/>
      </c>
      <c r="DG25" s="27" t="s">
        <v>0</v>
      </c>
      <c r="DH25" s="32" t="str">
        <f t="shared" si="57"/>
        <v/>
      </c>
      <c r="DI25" s="33" t="str">
        <f t="shared" si="58"/>
        <v/>
      </c>
      <c r="DJ25" s="27" t="s">
        <v>0</v>
      </c>
      <c r="DK25" s="32" t="str">
        <f t="shared" si="59"/>
        <v/>
      </c>
      <c r="DL25" s="33" t="str">
        <f t="shared" si="60"/>
        <v/>
      </c>
      <c r="DM25" s="27" t="s">
        <v>0</v>
      </c>
      <c r="DN25" s="32" t="str">
        <f t="shared" si="61"/>
        <v/>
      </c>
      <c r="DO25" s="33" t="str">
        <f t="shared" si="62"/>
        <v/>
      </c>
      <c r="DP25" s="27" t="s">
        <v>0</v>
      </c>
      <c r="DQ25" s="38" t="str">
        <f t="shared" si="63"/>
        <v/>
      </c>
      <c r="DR25" s="33" t="str" cm="1">
        <f t="array" ref="DR25">IF(DQ25&lt;&gt;"",INDEX(regNatjecatelj_id,DQ25,0),IF(BF25&lt;&gt;"",BF25,""))</f>
        <v/>
      </c>
      <c r="DS25" s="27" t="s">
        <v>0</v>
      </c>
      <c r="DT25" s="38" t="str">
        <f t="shared" si="64"/>
        <v/>
      </c>
      <c r="DU25" s="53" t="str">
        <f t="shared" si="10"/>
        <v/>
      </c>
      <c r="DV25" s="53" t="str">
        <f t="shared" si="65"/>
        <v/>
      </c>
      <c r="DW25" s="53" t="str">
        <f t="shared" si="66"/>
        <v/>
      </c>
      <c r="DX25" s="46" t="str">
        <f t="shared" si="67"/>
        <v/>
      </c>
      <c r="DY25" s="27" t="s">
        <v>0</v>
      </c>
      <c r="DZ25" s="38" t="str">
        <f>IF(AN25="","",MAX(DZ$12:DZ24)+1)</f>
        <v/>
      </c>
      <c r="EA25" s="53" t="str">
        <f t="shared" si="68"/>
        <v/>
      </c>
      <c r="EB25" s="53" t="str">
        <f t="shared" si="69"/>
        <v/>
      </c>
      <c r="EC25" s="53" t="str">
        <f t="shared" si="70"/>
        <v/>
      </c>
      <c r="ED25" s="53" t="str">
        <f t="shared" si="71"/>
        <v/>
      </c>
      <c r="EE25" s="53" t="str">
        <f t="shared" si="11"/>
        <v/>
      </c>
      <c r="EF25" s="53" t="str">
        <f t="shared" si="72"/>
        <v/>
      </c>
      <c r="EG25" s="53" t="str">
        <f t="shared" si="73"/>
        <v/>
      </c>
      <c r="EH25" s="53" t="str">
        <f t="shared" si="12"/>
        <v/>
      </c>
      <c r="EI25" s="53" t="str">
        <f>IF(CM25="","",CM25)</f>
        <v/>
      </c>
      <c r="EJ25" s="33" t="str">
        <f t="shared" si="75"/>
        <v/>
      </c>
      <c r="EK25" s="27" t="s">
        <v>0</v>
      </c>
      <c r="EL25" s="14" t="str">
        <f t="shared" si="76"/>
        <v/>
      </c>
      <c r="EM25" s="27" t="s">
        <v>0</v>
      </c>
      <c r="EN25" s="14" t="str">
        <f t="shared" si="13"/>
        <v/>
      </c>
      <c r="EO25" s="27" t="s">
        <v>0</v>
      </c>
      <c r="EP25" s="131" t="str">
        <f t="shared" si="77"/>
        <v/>
      </c>
      <c r="EQ25" s="27" t="s">
        <v>0</v>
      </c>
    </row>
    <row r="26" spans="1:159" x14ac:dyDescent="0.25">
      <c r="A26" t="s">
        <v>0</v>
      </c>
      <c r="B26" s="32" t="str">
        <f>IF(csv!F16="","",TRIM(csv!T16))</f>
        <v/>
      </c>
      <c r="C26" s="21" t="s">
        <v>0</v>
      </c>
      <c r="D26" s="21" t="str">
        <f>IF(csv!F16="","",TRIM(csv!F16))</f>
        <v/>
      </c>
      <c r="E26" s="21" t="str">
        <f>IF(csv!E16="","",TRIM(csv!E16))</f>
        <v/>
      </c>
      <c r="F26" s="21" t="s">
        <v>0</v>
      </c>
      <c r="G26" s="53" t="str">
        <f>IF(csv!M16="","",TRIM(csv!M16))</f>
        <v/>
      </c>
      <c r="H26" s="53" t="str">
        <f>IF(csv!N16="","",TRIM(csv!N16))</f>
        <v/>
      </c>
      <c r="I26" s="21" t="s">
        <v>0</v>
      </c>
      <c r="J26" s="21" t="str">
        <f>IF(csv!P16="","",TRIM(csv!P16))</f>
        <v/>
      </c>
      <c r="K26" s="21" t="str">
        <f>IF(csv!Q16="","",TRIM(csv!Q16))</f>
        <v/>
      </c>
      <c r="L26" s="21" t="s">
        <v>0</v>
      </c>
      <c r="M26" s="46" t="str">
        <f>IF(csv!R16="","",TRIM(csv!R16))</f>
        <v/>
      </c>
      <c r="N26" s="27" t="s">
        <v>0</v>
      </c>
      <c r="O26" s="188" t="str">
        <f t="shared" si="14"/>
        <v/>
      </c>
      <c r="P26" s="27"/>
      <c r="Q26" s="32" t="str">
        <f t="shared" si="15"/>
        <v/>
      </c>
      <c r="R26" s="53" t="str">
        <f>IF(Q26="","",IF(COUNTIF(Q$12:Q25,Q26)=0,R25+1,R25))</f>
        <v/>
      </c>
      <c r="S26" s="53" t="str">
        <f t="shared" si="16"/>
        <v/>
      </c>
      <c r="T26" s="53" t="str">
        <f t="shared" si="17"/>
        <v/>
      </c>
      <c r="U26" s="46" t="str">
        <f t="shared" si="18"/>
        <v/>
      </c>
      <c r="V26" s="27" t="s">
        <v>0</v>
      </c>
      <c r="W26" s="173" t="str">
        <f t="shared" si="19"/>
        <v/>
      </c>
      <c r="X26" s="223" t="str">
        <f t="shared" si="20"/>
        <v/>
      </c>
      <c r="Y26" s="174" t="str">
        <f t="shared" si="0"/>
        <v/>
      </c>
      <c r="Z26" s="27" t="s">
        <v>0</v>
      </c>
      <c r="AA26" s="32" t="str">
        <f t="shared" si="21"/>
        <v/>
      </c>
      <c r="AB26" s="53" t="str">
        <f t="shared" si="22"/>
        <v/>
      </c>
      <c r="AC26" s="21" t="str">
        <f>IF(OR(AB26="",AB26&lt;&gt;"NEMA"),"",IF(IFERROR(MATCH(AA26,AA$12:AA25,0),0)&lt;&gt;0,"",AA26))</f>
        <v/>
      </c>
      <c r="AD26" s="46" t="str">
        <f>IF(AC26="","",MAX(AD$12:AD25)+1)</f>
        <v/>
      </c>
      <c r="AE26" s="27" t="s">
        <v>0</v>
      </c>
      <c r="AF26" s="88"/>
      <c r="AG26" s="27" t="s">
        <v>0</v>
      </c>
      <c r="AH26" s="14" t="str">
        <f t="shared" si="23"/>
        <v/>
      </c>
      <c r="AI26" s="27" t="s">
        <v>0</v>
      </c>
      <c r="AJ26" s="173" t="str">
        <f t="shared" si="24"/>
        <v/>
      </c>
      <c r="AK26" s="114" t="str">
        <f t="shared" si="25"/>
        <v/>
      </c>
      <c r="AL26" s="27"/>
      <c r="AM26" s="32" t="str">
        <f t="shared" si="26"/>
        <v/>
      </c>
      <c r="AN26" s="21" t="str">
        <f t="shared" si="27"/>
        <v/>
      </c>
      <c r="AO26" s="53" t="str">
        <f t="shared" si="28"/>
        <v/>
      </c>
      <c r="AP26" s="53" t="str">
        <f t="shared" si="29"/>
        <v/>
      </c>
      <c r="AQ26" s="21" t="str">
        <f t="shared" si="30"/>
        <v/>
      </c>
      <c r="AR26" s="46" t="str">
        <f t="shared" si="31"/>
        <v/>
      </c>
      <c r="AS26" s="27" t="s">
        <v>0</v>
      </c>
      <c r="AT26" s="62" t="str">
        <f t="shared" si="32"/>
        <v/>
      </c>
      <c r="AU26" s="27" t="s">
        <v>0</v>
      </c>
      <c r="AV26" s="244" t="str">
        <f t="shared" si="1"/>
        <v/>
      </c>
      <c r="AW26" s="27" t="s">
        <v>0</v>
      </c>
      <c r="AX26" s="81"/>
      <c r="AY26" s="83"/>
      <c r="AZ26" s="27" t="s">
        <v>0</v>
      </c>
      <c r="BA26" s="200" t="str">
        <f t="shared" si="33"/>
        <v/>
      </c>
      <c r="BB26" s="27" t="s">
        <v>0</v>
      </c>
      <c r="BC26" s="32" t="str">
        <f t="shared" si="34"/>
        <v/>
      </c>
      <c r="BD26" s="53" t="str">
        <f>IF(AX26&amp;AY26="","",MAX(BD$12:BD25)+1)</f>
        <v/>
      </c>
      <c r="BE26" s="212" t="str">
        <f t="shared" si="35"/>
        <v/>
      </c>
      <c r="BF26" s="33" t="str">
        <f>IF(AND(AO26="NEMA",AP26="NEMA",OR(AX26&amp;AY26="",BE26="NEMA")),MAX(BF$12:BF25)+1,"")</f>
        <v/>
      </c>
      <c r="BG26" s="27" t="s">
        <v>0</v>
      </c>
      <c r="BH26" s="32" t="str">
        <f t="shared" si="36"/>
        <v/>
      </c>
      <c r="BI26" s="21" t="str">
        <f t="shared" si="37"/>
        <v/>
      </c>
      <c r="BJ26" s="53" t="str">
        <f t="shared" si="38"/>
        <v/>
      </c>
      <c r="BK26" s="33" t="str">
        <f t="shared" si="39"/>
        <v/>
      </c>
      <c r="BL26" s="27" t="s">
        <v>0</v>
      </c>
      <c r="BM26" s="32" t="str">
        <f t="shared" si="40"/>
        <v/>
      </c>
      <c r="BN26" s="21" t="str">
        <f t="shared" si="41"/>
        <v/>
      </c>
      <c r="BO26" s="53" t="str">
        <f t="shared" si="42"/>
        <v/>
      </c>
      <c r="BP26" s="53" t="str">
        <f t="shared" si="2"/>
        <v/>
      </c>
      <c r="BQ26" s="21" t="str">
        <f t="shared" si="3"/>
        <v/>
      </c>
      <c r="BR26" s="21" t="str" cm="1">
        <f t="array" ref="BR26">IFERROR(""&amp;INDEX(regNatjecatelj_klub,DI26),"")</f>
        <v/>
      </c>
      <c r="BS26" s="66" t="str">
        <f t="shared" si="43"/>
        <v/>
      </c>
      <c r="BT26" s="46" t="str">
        <f t="shared" si="44"/>
        <v/>
      </c>
      <c r="BU26" s="27" t="s">
        <v>0</v>
      </c>
      <c r="BV26" s="62" t="str">
        <f>IF(BP26&lt;&gt;"NEMA","",IF(IFERROR(MATCH(BN26,BN$12:BN25,0),0)&lt;&gt;0,"",BN26))</f>
        <v/>
      </c>
      <c r="BW26" s="27" t="s">
        <v>0</v>
      </c>
      <c r="BX26" s="88"/>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73" t="str">
        <f>IF(BN26="","",IF(AND(BO26&lt;&gt;"",BO26&lt;&gt;"NEMA",BS26=1),BR26,IFERROR(INDEX(CK$12:CK25,MATCH(BN26,BN$12:BN25,0)),IF(BX26&lt;&gt;"",BX26,BT26))))</f>
        <v/>
      </c>
      <c r="CL26" s="226" t="str">
        <f>IF(BN26="","",IF(BT26&lt;&gt;BN26,INDEX(regKlub_id,MATCH(BT26,regKlub_naziv,0)),IF(AND(BO26&lt;&gt;"",BO26&lt;&gt;"NEMA"),BO26,IF(CF26&lt;&gt;"",CF26,IF(CB26&lt;&gt;"",CB26,IFERROR(INDEX(CL$12:CL25,MATCH(BN26,BN$12:BN25,0)),"GREŠKA"))))))</f>
        <v/>
      </c>
      <c r="CM26" s="114" t="str">
        <f>IF(BP26="","",IF(BP26&lt;&gt;"NEMA",BP26,IF(CE26&lt;&gt;"",CE26,IFERROR(INDEX(CM$12:CM25,MATCH(BN26,BN$12:BN25,0)),""))))</f>
        <v/>
      </c>
      <c r="CN26" s="27" t="s">
        <v>0</v>
      </c>
      <c r="CO26" s="38" t="str">
        <f t="shared" si="51"/>
        <v/>
      </c>
      <c r="CP26" s="53" t="str">
        <f t="shared" si="52"/>
        <v/>
      </c>
      <c r="CQ26" s="180" t="str">
        <f t="shared" si="53"/>
        <v/>
      </c>
      <c r="CR26" s="181" t="str">
        <f t="shared" si="4"/>
        <v/>
      </c>
      <c r="CS26" s="114" t="str">
        <f t="shared" si="5"/>
        <v/>
      </c>
      <c r="CT26" s="27" t="s">
        <v>0</v>
      </c>
      <c r="CU26" s="240" t="str">
        <f t="shared" si="54"/>
        <v xml:space="preserve">
</v>
      </c>
      <c r="CV26" s="27" t="s">
        <v>0</v>
      </c>
      <c r="CW26" s="200" t="str">
        <f t="shared" si="6"/>
        <v/>
      </c>
      <c r="CX26" t="s">
        <v>0</v>
      </c>
      <c r="CY26" s="90" t="str">
        <f t="shared" si="7"/>
        <v/>
      </c>
      <c r="CZ26" t="s">
        <v>0</v>
      </c>
      <c r="DA26" s="32" t="str">
        <f t="shared" si="8"/>
        <v/>
      </c>
      <c r="DB26" s="46" t="str">
        <f t="shared" si="9"/>
        <v/>
      </c>
      <c r="DC26" t="s">
        <v>0</v>
      </c>
      <c r="DD26" s="14" t="str">
        <f t="shared" si="55"/>
        <v/>
      </c>
      <c r="DE26" s="27" t="s">
        <v>0</v>
      </c>
      <c r="DF26" s="14" t="str">
        <f t="shared" si="56"/>
        <v/>
      </c>
      <c r="DG26" s="27" t="s">
        <v>0</v>
      </c>
      <c r="DH26" s="32" t="str">
        <f t="shared" si="57"/>
        <v/>
      </c>
      <c r="DI26" s="33" t="str">
        <f t="shared" si="58"/>
        <v/>
      </c>
      <c r="DJ26" s="27" t="s">
        <v>0</v>
      </c>
      <c r="DK26" s="32" t="str">
        <f t="shared" si="59"/>
        <v/>
      </c>
      <c r="DL26" s="33" t="str">
        <f t="shared" si="60"/>
        <v/>
      </c>
      <c r="DM26" s="27" t="s">
        <v>0</v>
      </c>
      <c r="DN26" s="32" t="str">
        <f t="shared" si="61"/>
        <v/>
      </c>
      <c r="DO26" s="33" t="str">
        <f t="shared" si="62"/>
        <v/>
      </c>
      <c r="DP26" s="27" t="s">
        <v>0</v>
      </c>
      <c r="DQ26" s="38" t="str">
        <f t="shared" si="63"/>
        <v/>
      </c>
      <c r="DR26" s="33" t="str" cm="1">
        <f t="array" ref="DR26">IF(DQ26&lt;&gt;"",INDEX(regNatjecatelj_id,DQ26,0),IF(BF26&lt;&gt;"",BF26,""))</f>
        <v/>
      </c>
      <c r="DS26" s="27" t="s">
        <v>0</v>
      </c>
      <c r="DT26" s="38" t="str">
        <f t="shared" si="64"/>
        <v/>
      </c>
      <c r="DU26" s="53" t="str">
        <f t="shared" si="10"/>
        <v/>
      </c>
      <c r="DV26" s="53" t="str">
        <f t="shared" si="65"/>
        <v/>
      </c>
      <c r="DW26" s="53" t="str">
        <f t="shared" si="66"/>
        <v/>
      </c>
      <c r="DX26" s="46" t="str">
        <f t="shared" si="67"/>
        <v/>
      </c>
      <c r="DY26" s="27" t="s">
        <v>0</v>
      </c>
      <c r="DZ26" s="38" t="str">
        <f>IF(AN26="","",MAX(DZ$12:DZ25)+1)</f>
        <v/>
      </c>
      <c r="EA26" s="53" t="str">
        <f t="shared" si="68"/>
        <v/>
      </c>
      <c r="EB26" s="53" t="str">
        <f t="shared" si="69"/>
        <v/>
      </c>
      <c r="EC26" s="53" t="str">
        <f t="shared" si="70"/>
        <v/>
      </c>
      <c r="ED26" s="53" t="str">
        <f t="shared" si="71"/>
        <v/>
      </c>
      <c r="EE26" s="53" t="str">
        <f t="shared" si="11"/>
        <v/>
      </c>
      <c r="EF26" s="53" t="str">
        <f t="shared" si="72"/>
        <v/>
      </c>
      <c r="EG26" s="53" t="str">
        <f t="shared" si="73"/>
        <v/>
      </c>
      <c r="EH26" s="53" t="str">
        <f t="shared" si="12"/>
        <v/>
      </c>
      <c r="EI26" s="53" t="str">
        <f t="shared" si="74"/>
        <v/>
      </c>
      <c r="EJ26" s="33" t="str">
        <f t="shared" si="75"/>
        <v/>
      </c>
      <c r="EK26" s="27" t="s">
        <v>0</v>
      </c>
      <c r="EL26" s="14" t="str">
        <f t="shared" si="76"/>
        <v/>
      </c>
      <c r="EM26" s="27" t="s">
        <v>0</v>
      </c>
      <c r="EN26" s="14" t="str">
        <f t="shared" si="13"/>
        <v/>
      </c>
      <c r="EO26" s="27" t="s">
        <v>0</v>
      </c>
      <c r="EP26" s="131" t="str">
        <f t="shared" si="77"/>
        <v/>
      </c>
      <c r="EQ26" s="27" t="s">
        <v>0</v>
      </c>
    </row>
    <row r="27" spans="1:159" x14ac:dyDescent="0.25">
      <c r="A27" t="s">
        <v>0</v>
      </c>
      <c r="B27" s="32" t="str">
        <f>IF(csv!F17="","",TRIM(csv!T17))</f>
        <v/>
      </c>
      <c r="C27" s="21" t="s">
        <v>0</v>
      </c>
      <c r="D27" s="21" t="str">
        <f>IF(csv!F17="","",TRIM(csv!F17))</f>
        <v/>
      </c>
      <c r="E27" s="21" t="str">
        <f>IF(csv!E17="","",TRIM(csv!E17))</f>
        <v/>
      </c>
      <c r="F27" s="21" t="s">
        <v>0</v>
      </c>
      <c r="G27" s="53" t="str">
        <f>IF(csv!M17="","",TRIM(csv!M17))</f>
        <v/>
      </c>
      <c r="H27" s="53" t="str">
        <f>IF(csv!N17="","",TRIM(csv!N17))</f>
        <v/>
      </c>
      <c r="I27" s="21" t="s">
        <v>0</v>
      </c>
      <c r="J27" s="21" t="str">
        <f>IF(csv!P17="","",TRIM(csv!P17))</f>
        <v/>
      </c>
      <c r="K27" s="21" t="str">
        <f>IF(csv!Q17="","",TRIM(csv!Q17))</f>
        <v/>
      </c>
      <c r="L27" s="21" t="s">
        <v>0</v>
      </c>
      <c r="M27" s="46" t="str">
        <f>IF(csv!R17="","",TRIM(csv!R17))</f>
        <v/>
      </c>
      <c r="N27" s="27" t="s">
        <v>0</v>
      </c>
      <c r="O27" s="188" t="str">
        <f t="shared" si="14"/>
        <v/>
      </c>
      <c r="P27" s="27"/>
      <c r="Q27" s="32" t="str">
        <f t="shared" si="15"/>
        <v/>
      </c>
      <c r="R27" s="53" t="str">
        <f>IF(Q27="","",IF(COUNTIF(Q$12:Q26,Q27)=0,R26+1,R26))</f>
        <v/>
      </c>
      <c r="S27" s="53" t="str">
        <f t="shared" si="16"/>
        <v/>
      </c>
      <c r="T27" s="53" t="str">
        <f t="shared" si="17"/>
        <v/>
      </c>
      <c r="U27" s="46" t="str">
        <f t="shared" si="18"/>
        <v/>
      </c>
      <c r="V27" s="27" t="s">
        <v>0</v>
      </c>
      <c r="W27" s="173" t="str">
        <f t="shared" si="19"/>
        <v/>
      </c>
      <c r="X27" s="223" t="str">
        <f t="shared" si="20"/>
        <v/>
      </c>
      <c r="Y27" s="174" t="str">
        <f t="shared" si="0"/>
        <v/>
      </c>
      <c r="Z27" s="27" t="s">
        <v>0</v>
      </c>
      <c r="AA27" s="32" t="str">
        <f t="shared" si="21"/>
        <v/>
      </c>
      <c r="AB27" s="53" t="str">
        <f t="shared" si="22"/>
        <v/>
      </c>
      <c r="AC27" s="21" t="str">
        <f>IF(OR(AB27="",AB27&lt;&gt;"NEMA"),"",IF(IFERROR(MATCH(AA27,AA$12:AA26,0),0)&lt;&gt;0,"",AA27))</f>
        <v/>
      </c>
      <c r="AD27" s="46" t="str">
        <f>IF(AC27="","",MAX(AD$12:AD26)+1)</f>
        <v/>
      </c>
      <c r="AE27" s="27" t="s">
        <v>0</v>
      </c>
      <c r="AF27" s="88"/>
      <c r="AG27" s="27" t="s">
        <v>0</v>
      </c>
      <c r="AH27" s="14" t="str">
        <f t="shared" si="23"/>
        <v/>
      </c>
      <c r="AI27" s="27" t="s">
        <v>0</v>
      </c>
      <c r="AJ27" s="173" t="str">
        <f t="shared" si="24"/>
        <v/>
      </c>
      <c r="AK27" s="114" t="str">
        <f t="shared" si="25"/>
        <v/>
      </c>
      <c r="AL27" s="27"/>
      <c r="AM27" s="32" t="str">
        <f t="shared" si="26"/>
        <v/>
      </c>
      <c r="AN27" s="21" t="str">
        <f t="shared" si="27"/>
        <v/>
      </c>
      <c r="AO27" s="53" t="str">
        <f t="shared" si="28"/>
        <v/>
      </c>
      <c r="AP27" s="53" t="str">
        <f t="shared" si="29"/>
        <v/>
      </c>
      <c r="AQ27" s="21" t="str">
        <f t="shared" si="30"/>
        <v/>
      </c>
      <c r="AR27" s="46" t="str">
        <f t="shared" si="31"/>
        <v/>
      </c>
      <c r="AS27" s="27" t="s">
        <v>0</v>
      </c>
      <c r="AT27" s="62" t="str">
        <f t="shared" si="32"/>
        <v/>
      </c>
      <c r="AU27" s="27" t="s">
        <v>0</v>
      </c>
      <c r="AV27" s="244" t="str">
        <f t="shared" si="1"/>
        <v/>
      </c>
      <c r="AW27" s="27" t="s">
        <v>0</v>
      </c>
      <c r="AX27" s="81"/>
      <c r="AY27" s="83"/>
      <c r="AZ27" s="27" t="s">
        <v>0</v>
      </c>
      <c r="BA27" s="200" t="str">
        <f t="shared" si="33"/>
        <v/>
      </c>
      <c r="BB27" s="27" t="s">
        <v>0</v>
      </c>
      <c r="BC27" s="32" t="str">
        <f t="shared" si="34"/>
        <v/>
      </c>
      <c r="BD27" s="53" t="str">
        <f>IF(AX27&amp;AY27="","",MAX(BD$12:BD26)+1)</f>
        <v/>
      </c>
      <c r="BE27" s="212" t="str">
        <f t="shared" si="35"/>
        <v/>
      </c>
      <c r="BF27" s="33" t="str">
        <f>IF(AND(AO27="NEMA",AP27="NEMA",OR(AX27&amp;AY27="",BE27="NEMA")),MAX(BF$12:BF26)+1,"")</f>
        <v/>
      </c>
      <c r="BG27" s="27" t="s">
        <v>0</v>
      </c>
      <c r="BH27" s="32" t="str">
        <f t="shared" si="36"/>
        <v/>
      </c>
      <c r="BI27" s="21" t="str">
        <f t="shared" si="37"/>
        <v/>
      </c>
      <c r="BJ27" s="53" t="str">
        <f t="shared" si="38"/>
        <v/>
      </c>
      <c r="BK27" s="33" t="str">
        <f t="shared" si="39"/>
        <v/>
      </c>
      <c r="BL27" s="27" t="s">
        <v>0</v>
      </c>
      <c r="BM27" s="32" t="str">
        <f t="shared" si="40"/>
        <v/>
      </c>
      <c r="BN27" s="21" t="str">
        <f t="shared" si="41"/>
        <v/>
      </c>
      <c r="BO27" s="53" t="str">
        <f t="shared" si="42"/>
        <v/>
      </c>
      <c r="BP27" s="53" t="str">
        <f t="shared" si="2"/>
        <v/>
      </c>
      <c r="BQ27" s="21" t="str">
        <f t="shared" si="3"/>
        <v/>
      </c>
      <c r="BR27" s="21" t="str" cm="1">
        <f t="array" ref="BR27">IFERROR(""&amp;INDEX(regNatjecatelj_klub,DI27),"")</f>
        <v/>
      </c>
      <c r="BS27" s="66" t="str">
        <f t="shared" si="43"/>
        <v/>
      </c>
      <c r="BT27" s="46" t="str">
        <f t="shared" si="44"/>
        <v/>
      </c>
      <c r="BU27" s="27" t="s">
        <v>0</v>
      </c>
      <c r="BV27" s="62" t="str">
        <f>IF(BP27&lt;&gt;"NEMA","",IF(IFERROR(MATCH(BN27,BN$12:BN26,0),0)&lt;&gt;0,"",BN27))</f>
        <v/>
      </c>
      <c r="BW27" s="27" t="s">
        <v>0</v>
      </c>
      <c r="BX27" s="88"/>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73" t="str">
        <f>IF(BN27="","",IF(AND(BO27&lt;&gt;"",BO27&lt;&gt;"NEMA",BS27=1),BR27,IFERROR(INDEX(CK$12:CK26,MATCH(BN27,BN$12:BN26,0)),IF(BX27&lt;&gt;"",BX27,BT27))))</f>
        <v/>
      </c>
      <c r="CL27" s="226" t="str">
        <f>IF(BN27="","",IF(BT27&lt;&gt;BN27,INDEX(regKlub_id,MATCH(BT27,regKlub_naziv,0)),IF(AND(BO27&lt;&gt;"",BO27&lt;&gt;"NEMA"),BO27,IF(CF27&lt;&gt;"",CF27,IF(CB27&lt;&gt;"",CB27,IFERROR(INDEX(CL$12:CL26,MATCH(BN27,BN$12:BN26,0)),"GREŠKA"))))))</f>
        <v/>
      </c>
      <c r="CM27" s="114" t="str">
        <f>IF(BP27="","",IF(BP27&lt;&gt;"NEMA",BP27,IF(CE27&lt;&gt;"",CE27,IFERROR(INDEX(CM$12:CM26,MATCH(BN27,BN$12:BN26,0)),""))))</f>
        <v/>
      </c>
      <c r="CN27" s="27" t="s">
        <v>0</v>
      </c>
      <c r="CO27" s="38" t="str">
        <f t="shared" si="51"/>
        <v/>
      </c>
      <c r="CP27" s="53" t="str">
        <f t="shared" si="52"/>
        <v/>
      </c>
      <c r="CQ27" s="180" t="str">
        <f t="shared" si="53"/>
        <v/>
      </c>
      <c r="CR27" s="181" t="str">
        <f t="shared" si="4"/>
        <v/>
      </c>
      <c r="CS27" s="114" t="str">
        <f t="shared" si="5"/>
        <v/>
      </c>
      <c r="CT27" s="27" t="s">
        <v>0</v>
      </c>
      <c r="CU27" s="240" t="str">
        <f t="shared" si="54"/>
        <v xml:space="preserve">
</v>
      </c>
      <c r="CV27" s="27" t="s">
        <v>0</v>
      </c>
      <c r="CW27" s="200" t="str">
        <f t="shared" si="6"/>
        <v/>
      </c>
      <c r="CX27" t="s">
        <v>0</v>
      </c>
      <c r="CY27" s="90" t="str">
        <f t="shared" si="7"/>
        <v/>
      </c>
      <c r="CZ27" t="s">
        <v>0</v>
      </c>
      <c r="DA27" s="32" t="str">
        <f t="shared" si="8"/>
        <v/>
      </c>
      <c r="DB27" s="46" t="str">
        <f t="shared" si="9"/>
        <v/>
      </c>
      <c r="DC27" t="s">
        <v>0</v>
      </c>
      <c r="DD27" s="14" t="str">
        <f t="shared" si="55"/>
        <v/>
      </c>
      <c r="DE27" s="27" t="s">
        <v>0</v>
      </c>
      <c r="DF27" s="14" t="str">
        <f t="shared" si="56"/>
        <v/>
      </c>
      <c r="DG27" s="27" t="s">
        <v>0</v>
      </c>
      <c r="DH27" s="32" t="str">
        <f t="shared" si="57"/>
        <v/>
      </c>
      <c r="DI27" s="33" t="str">
        <f t="shared" si="58"/>
        <v/>
      </c>
      <c r="DJ27" s="27" t="s">
        <v>0</v>
      </c>
      <c r="DK27" s="32" t="str">
        <f t="shared" si="59"/>
        <v/>
      </c>
      <c r="DL27" s="33" t="str">
        <f t="shared" si="60"/>
        <v/>
      </c>
      <c r="DM27" s="27" t="s">
        <v>0</v>
      </c>
      <c r="DN27" s="32" t="str">
        <f t="shared" si="61"/>
        <v/>
      </c>
      <c r="DO27" s="33" t="str">
        <f t="shared" si="62"/>
        <v/>
      </c>
      <c r="DP27" s="27" t="s">
        <v>0</v>
      </c>
      <c r="DQ27" s="38" t="str">
        <f t="shared" si="63"/>
        <v/>
      </c>
      <c r="DR27" s="33" t="str" cm="1">
        <f t="array" ref="DR27">IF(DQ27&lt;&gt;"",INDEX(regNatjecatelj_id,DQ27,0),IF(BF27&lt;&gt;"",BF27,""))</f>
        <v/>
      </c>
      <c r="DS27" s="27" t="s">
        <v>0</v>
      </c>
      <c r="DT27" s="38" t="str">
        <f t="shared" si="64"/>
        <v/>
      </c>
      <c r="DU27" s="53" t="str">
        <f t="shared" si="10"/>
        <v/>
      </c>
      <c r="DV27" s="53" t="str">
        <f t="shared" si="65"/>
        <v/>
      </c>
      <c r="DW27" s="53" t="str">
        <f t="shared" si="66"/>
        <v/>
      </c>
      <c r="DX27" s="46" t="str">
        <f t="shared" si="67"/>
        <v/>
      </c>
      <c r="DY27" s="27" t="s">
        <v>0</v>
      </c>
      <c r="DZ27" s="38" t="str">
        <f>IF(AN27="","",MAX(DZ$12:DZ26)+1)</f>
        <v/>
      </c>
      <c r="EA27" s="53" t="str">
        <f t="shared" si="68"/>
        <v/>
      </c>
      <c r="EB27" s="53" t="str">
        <f t="shared" si="69"/>
        <v/>
      </c>
      <c r="EC27" s="53" t="str">
        <f t="shared" si="70"/>
        <v/>
      </c>
      <c r="ED27" s="53" t="str">
        <f t="shared" si="71"/>
        <v/>
      </c>
      <c r="EE27" s="53" t="str">
        <f t="shared" si="11"/>
        <v/>
      </c>
      <c r="EF27" s="53" t="str">
        <f t="shared" si="72"/>
        <v/>
      </c>
      <c r="EG27" s="53" t="str">
        <f t="shared" si="73"/>
        <v/>
      </c>
      <c r="EH27" s="53" t="str">
        <f t="shared" si="12"/>
        <v/>
      </c>
      <c r="EI27" s="53" t="str">
        <f t="shared" si="74"/>
        <v/>
      </c>
      <c r="EJ27" s="33" t="str">
        <f t="shared" si="75"/>
        <v/>
      </c>
      <c r="EK27" s="27" t="s">
        <v>0</v>
      </c>
      <c r="EL27" s="14" t="str">
        <f t="shared" si="76"/>
        <v/>
      </c>
      <c r="EM27" s="27" t="s">
        <v>0</v>
      </c>
      <c r="EN27" s="14" t="str">
        <f t="shared" si="13"/>
        <v/>
      </c>
      <c r="EO27" s="27" t="s">
        <v>0</v>
      </c>
      <c r="EP27" s="131" t="str">
        <f t="shared" si="77"/>
        <v/>
      </c>
      <c r="EQ27" s="27" t="s">
        <v>0</v>
      </c>
    </row>
    <row r="28" spans="1:159" x14ac:dyDescent="0.25">
      <c r="A28" t="s">
        <v>0</v>
      </c>
      <c r="B28" s="32" t="str">
        <f>IF(csv!F18="","",TRIM(csv!T18))</f>
        <v/>
      </c>
      <c r="C28" s="21" t="s">
        <v>0</v>
      </c>
      <c r="D28" s="21" t="str">
        <f>IF(csv!F18="","",TRIM(csv!F18))</f>
        <v/>
      </c>
      <c r="E28" s="21" t="str">
        <f>IF(csv!E18="","",TRIM(csv!E18))</f>
        <v/>
      </c>
      <c r="F28" s="21" t="s">
        <v>0</v>
      </c>
      <c r="G28" s="53" t="str">
        <f>IF(csv!M18="","",TRIM(csv!M18))</f>
        <v/>
      </c>
      <c r="H28" s="53" t="str">
        <f>IF(csv!N18="","",TRIM(csv!N18))</f>
        <v/>
      </c>
      <c r="I28" s="21" t="s">
        <v>0</v>
      </c>
      <c r="J28" s="21" t="str">
        <f>IF(csv!P18="","",TRIM(csv!P18))</f>
        <v/>
      </c>
      <c r="K28" s="21" t="str">
        <f>IF(csv!Q18="","",TRIM(csv!Q18))</f>
        <v/>
      </c>
      <c r="L28" s="21" t="s">
        <v>0</v>
      </c>
      <c r="M28" s="46" t="str">
        <f>IF(csv!R18="","",TRIM(csv!R18))</f>
        <v/>
      </c>
      <c r="N28" s="27" t="s">
        <v>0</v>
      </c>
      <c r="O28" s="188" t="str">
        <f t="shared" si="14"/>
        <v/>
      </c>
      <c r="P28" s="27"/>
      <c r="Q28" s="32" t="str">
        <f t="shared" si="15"/>
        <v/>
      </c>
      <c r="R28" s="53" t="str">
        <f>IF(Q28="","",IF(COUNTIF(Q$12:Q27,Q28)=0,R27+1,R27))</f>
        <v/>
      </c>
      <c r="S28" s="53" t="str">
        <f t="shared" si="16"/>
        <v/>
      </c>
      <c r="T28" s="53" t="str">
        <f t="shared" si="17"/>
        <v/>
      </c>
      <c r="U28" s="46" t="str">
        <f t="shared" si="18"/>
        <v/>
      </c>
      <c r="V28" s="27" t="s">
        <v>0</v>
      </c>
      <c r="W28" s="173" t="str">
        <f t="shared" si="19"/>
        <v/>
      </c>
      <c r="X28" s="223" t="str">
        <f t="shared" si="20"/>
        <v/>
      </c>
      <c r="Y28" s="174" t="str">
        <f t="shared" si="0"/>
        <v/>
      </c>
      <c r="Z28" s="27" t="s">
        <v>0</v>
      </c>
      <c r="AA28" s="32" t="str">
        <f t="shared" si="21"/>
        <v/>
      </c>
      <c r="AB28" s="53" t="str">
        <f t="shared" si="22"/>
        <v/>
      </c>
      <c r="AC28" s="21" t="str">
        <f>IF(OR(AB28="",AB28&lt;&gt;"NEMA"),"",IF(IFERROR(MATCH(AA28,AA$12:AA27,0),0)&lt;&gt;0,"",AA28))</f>
        <v/>
      </c>
      <c r="AD28" s="46" t="str">
        <f>IF(AC28="","",MAX(AD$12:AD27)+1)</f>
        <v/>
      </c>
      <c r="AE28" s="27" t="s">
        <v>0</v>
      </c>
      <c r="AF28" s="88"/>
      <c r="AG28" s="27" t="s">
        <v>0</v>
      </c>
      <c r="AH28" s="14" t="str">
        <f t="shared" si="23"/>
        <v/>
      </c>
      <c r="AI28" s="27" t="s">
        <v>0</v>
      </c>
      <c r="AJ28" s="173" t="str">
        <f t="shared" si="24"/>
        <v/>
      </c>
      <c r="AK28" s="114" t="str">
        <f t="shared" si="25"/>
        <v/>
      </c>
      <c r="AL28" s="27"/>
      <c r="AM28" s="32" t="str">
        <f t="shared" si="26"/>
        <v/>
      </c>
      <c r="AN28" s="21" t="str">
        <f t="shared" si="27"/>
        <v/>
      </c>
      <c r="AO28" s="53" t="str">
        <f t="shared" si="28"/>
        <v/>
      </c>
      <c r="AP28" s="53" t="str">
        <f t="shared" si="29"/>
        <v/>
      </c>
      <c r="AQ28" s="21" t="str">
        <f t="shared" si="30"/>
        <v/>
      </c>
      <c r="AR28" s="46" t="str">
        <f t="shared" si="31"/>
        <v/>
      </c>
      <c r="AS28" s="27" t="s">
        <v>0</v>
      </c>
      <c r="AT28" s="62" t="str">
        <f t="shared" si="32"/>
        <v/>
      </c>
      <c r="AU28" s="27" t="s">
        <v>0</v>
      </c>
      <c r="AV28" s="244" t="str">
        <f t="shared" si="1"/>
        <v/>
      </c>
      <c r="AW28" s="27" t="s">
        <v>0</v>
      </c>
      <c r="AX28" s="81"/>
      <c r="AY28" s="83"/>
      <c r="AZ28" s="27" t="s">
        <v>0</v>
      </c>
      <c r="BA28" s="200" t="str">
        <f t="shared" si="33"/>
        <v/>
      </c>
      <c r="BB28" s="27" t="s">
        <v>0</v>
      </c>
      <c r="BC28" s="32" t="str">
        <f t="shared" si="34"/>
        <v/>
      </c>
      <c r="BD28" s="53" t="str">
        <f>IF(AX28&amp;AY28="","",MAX(BD$12:BD27)+1)</f>
        <v/>
      </c>
      <c r="BE28" s="212" t="str">
        <f t="shared" si="35"/>
        <v/>
      </c>
      <c r="BF28" s="33" t="str">
        <f>IF(AND(AO28="NEMA",AP28="NEMA",OR(AX28&amp;AY28="",BE28="NEMA")),MAX(BF$12:BF27)+1,"")</f>
        <v/>
      </c>
      <c r="BG28" s="27" t="s">
        <v>0</v>
      </c>
      <c r="BH28" s="32" t="str">
        <f t="shared" si="36"/>
        <v/>
      </c>
      <c r="BI28" s="21" t="str">
        <f t="shared" si="37"/>
        <v/>
      </c>
      <c r="BJ28" s="53" t="str">
        <f t="shared" si="38"/>
        <v/>
      </c>
      <c r="BK28" s="33" t="str">
        <f t="shared" si="39"/>
        <v/>
      </c>
      <c r="BL28" s="27" t="s">
        <v>0</v>
      </c>
      <c r="BM28" s="32" t="str">
        <f t="shared" si="40"/>
        <v/>
      </c>
      <c r="BN28" s="21" t="str">
        <f t="shared" si="41"/>
        <v/>
      </c>
      <c r="BO28" s="53" t="str">
        <f t="shared" si="42"/>
        <v/>
      </c>
      <c r="BP28" s="53" t="str">
        <f t="shared" si="2"/>
        <v/>
      </c>
      <c r="BQ28" s="21" t="str">
        <f t="shared" si="3"/>
        <v/>
      </c>
      <c r="BR28" s="21" t="str" cm="1">
        <f t="array" ref="BR28">IFERROR(""&amp;INDEX(regNatjecatelj_klub,DI28),"")</f>
        <v/>
      </c>
      <c r="BS28" s="66" t="str">
        <f t="shared" si="43"/>
        <v/>
      </c>
      <c r="BT28" s="46" t="str">
        <f t="shared" si="44"/>
        <v/>
      </c>
      <c r="BU28" s="27" t="s">
        <v>0</v>
      </c>
      <c r="BV28" s="62" t="str">
        <f>IF(BP28&lt;&gt;"NEMA","",IF(IFERROR(MATCH(BN28,BN$12:BN27,0),0)&lt;&gt;0,"",BN28))</f>
        <v/>
      </c>
      <c r="BW28" s="27" t="s">
        <v>0</v>
      </c>
      <c r="BX28" s="88"/>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73" t="str">
        <f>IF(BN28="","",IF(AND(BO28&lt;&gt;"",BO28&lt;&gt;"NEMA",BS28=1),BR28,IFERROR(INDEX(CK$12:CK27,MATCH(BN28,BN$12:BN27,0)),IF(BX28&lt;&gt;"",BX28,BT28))))</f>
        <v/>
      </c>
      <c r="CL28" s="226" t="str">
        <f>IF(BN28="","",IF(BT28&lt;&gt;BN28,INDEX(regKlub_id,MATCH(BT28,regKlub_naziv,0)),IF(AND(BO28&lt;&gt;"",BO28&lt;&gt;"NEMA"),BO28,IF(CF28&lt;&gt;"",CF28,IF(CB28&lt;&gt;"",CB28,IFERROR(INDEX(CL$12:CL27,MATCH(BN28,BN$12:BN27,0)),"GREŠKA"))))))</f>
        <v/>
      </c>
      <c r="CM28" s="114" t="str">
        <f>IF(BP28="","",IF(BP28&lt;&gt;"NEMA",BP28,IF(CE28&lt;&gt;"",CE28,IFERROR(INDEX(CM$12:CM27,MATCH(BN28,BN$12:BN27,0)),""))))</f>
        <v/>
      </c>
      <c r="CN28" s="27" t="s">
        <v>0</v>
      </c>
      <c r="CO28" s="38" t="str">
        <f t="shared" si="51"/>
        <v/>
      </c>
      <c r="CP28" s="53" t="str">
        <f t="shared" si="52"/>
        <v/>
      </c>
      <c r="CQ28" s="180" t="str">
        <f t="shared" si="53"/>
        <v/>
      </c>
      <c r="CR28" s="181" t="str">
        <f t="shared" si="4"/>
        <v/>
      </c>
      <c r="CS28" s="114" t="str">
        <f t="shared" si="5"/>
        <v/>
      </c>
      <c r="CT28" s="27" t="s">
        <v>0</v>
      </c>
      <c r="CU28" s="240" t="str">
        <f t="shared" si="54"/>
        <v xml:space="preserve">
</v>
      </c>
      <c r="CV28" s="27" t="s">
        <v>0</v>
      </c>
      <c r="CW28" s="200" t="str">
        <f t="shared" si="6"/>
        <v/>
      </c>
      <c r="CX28" t="s">
        <v>0</v>
      </c>
      <c r="CY28" s="90" t="str">
        <f t="shared" si="7"/>
        <v/>
      </c>
      <c r="CZ28" t="s">
        <v>0</v>
      </c>
      <c r="DA28" s="32" t="str">
        <f t="shared" si="8"/>
        <v/>
      </c>
      <c r="DB28" s="46" t="str">
        <f t="shared" si="9"/>
        <v/>
      </c>
      <c r="DC28" t="s">
        <v>0</v>
      </c>
      <c r="DD28" s="14" t="str">
        <f t="shared" si="55"/>
        <v/>
      </c>
      <c r="DE28" s="27" t="s">
        <v>0</v>
      </c>
      <c r="DF28" s="14" t="str">
        <f t="shared" si="56"/>
        <v/>
      </c>
      <c r="DG28" s="27" t="s">
        <v>0</v>
      </c>
      <c r="DH28" s="32" t="str">
        <f t="shared" si="57"/>
        <v/>
      </c>
      <c r="DI28" s="33" t="str">
        <f t="shared" si="58"/>
        <v/>
      </c>
      <c r="DJ28" s="27" t="s">
        <v>0</v>
      </c>
      <c r="DK28" s="32" t="str">
        <f t="shared" si="59"/>
        <v/>
      </c>
      <c r="DL28" s="33" t="str">
        <f t="shared" si="60"/>
        <v/>
      </c>
      <c r="DM28" s="27" t="s">
        <v>0</v>
      </c>
      <c r="DN28" s="32" t="str">
        <f t="shared" si="61"/>
        <v/>
      </c>
      <c r="DO28" s="33" t="str">
        <f t="shared" si="62"/>
        <v/>
      </c>
      <c r="DP28" s="27" t="s">
        <v>0</v>
      </c>
      <c r="DQ28" s="38" t="str">
        <f t="shared" si="63"/>
        <v/>
      </c>
      <c r="DR28" s="33" t="str" cm="1">
        <f t="array" ref="DR28">IF(DQ28&lt;&gt;"",INDEX(regNatjecatelj_id,DQ28,0),IF(BF28&lt;&gt;"",BF28,""))</f>
        <v/>
      </c>
      <c r="DS28" s="27" t="s">
        <v>0</v>
      </c>
      <c r="DT28" s="38" t="str">
        <f t="shared" si="64"/>
        <v/>
      </c>
      <c r="DU28" s="53" t="str">
        <f t="shared" si="10"/>
        <v/>
      </c>
      <c r="DV28" s="53" t="str">
        <f t="shared" si="65"/>
        <v/>
      </c>
      <c r="DW28" s="53" t="str">
        <f t="shared" si="66"/>
        <v/>
      </c>
      <c r="DX28" s="46" t="str">
        <f t="shared" si="67"/>
        <v/>
      </c>
      <c r="DY28" s="27" t="s">
        <v>0</v>
      </c>
      <c r="DZ28" s="38" t="str">
        <f>IF(AN28="","",MAX(DZ$12:DZ27)+1)</f>
        <v/>
      </c>
      <c r="EA28" s="53" t="str">
        <f t="shared" si="68"/>
        <v/>
      </c>
      <c r="EB28" s="53" t="str">
        <f t="shared" si="69"/>
        <v/>
      </c>
      <c r="EC28" s="53" t="str">
        <f t="shared" si="70"/>
        <v/>
      </c>
      <c r="ED28" s="53" t="str">
        <f t="shared" si="71"/>
        <v/>
      </c>
      <c r="EE28" s="53" t="str">
        <f t="shared" si="11"/>
        <v/>
      </c>
      <c r="EF28" s="53" t="str">
        <f t="shared" si="72"/>
        <v/>
      </c>
      <c r="EG28" s="53" t="str">
        <f t="shared" si="73"/>
        <v/>
      </c>
      <c r="EH28" s="53" t="str">
        <f t="shared" si="12"/>
        <v/>
      </c>
      <c r="EI28" s="53" t="str">
        <f t="shared" si="74"/>
        <v/>
      </c>
      <c r="EJ28" s="33" t="str">
        <f t="shared" si="75"/>
        <v/>
      </c>
      <c r="EK28" s="27" t="s">
        <v>0</v>
      </c>
      <c r="EL28" s="14" t="str">
        <f t="shared" si="76"/>
        <v/>
      </c>
      <c r="EM28" s="27" t="s">
        <v>0</v>
      </c>
      <c r="EN28" s="14" t="str">
        <f t="shared" si="13"/>
        <v/>
      </c>
      <c r="EO28" s="27" t="s">
        <v>0</v>
      </c>
      <c r="EP28" s="131" t="str">
        <f t="shared" si="77"/>
        <v/>
      </c>
      <c r="EQ28" s="27" t="s">
        <v>0</v>
      </c>
    </row>
    <row r="29" spans="1:159" x14ac:dyDescent="0.25">
      <c r="A29" t="s">
        <v>0</v>
      </c>
      <c r="B29" s="32" t="str">
        <f>IF(csv!F19="","",TRIM(csv!T19))</f>
        <v/>
      </c>
      <c r="C29" s="21" t="s">
        <v>0</v>
      </c>
      <c r="D29" s="21" t="str">
        <f>IF(csv!F19="","",TRIM(csv!F19))</f>
        <v/>
      </c>
      <c r="E29" s="21" t="str">
        <f>IF(csv!E19="","",TRIM(csv!E19))</f>
        <v/>
      </c>
      <c r="F29" s="21" t="s">
        <v>0</v>
      </c>
      <c r="G29" s="53" t="str">
        <f>IF(csv!M19="","",TRIM(csv!M19))</f>
        <v/>
      </c>
      <c r="H29" s="53" t="str">
        <f>IF(csv!N19="","",TRIM(csv!N19))</f>
        <v/>
      </c>
      <c r="I29" s="21" t="s">
        <v>0</v>
      </c>
      <c r="J29" s="21" t="str">
        <f>IF(csv!P19="","",TRIM(csv!P19))</f>
        <v/>
      </c>
      <c r="K29" s="21" t="str">
        <f>IF(csv!Q19="","",TRIM(csv!Q19))</f>
        <v/>
      </c>
      <c r="L29" s="21" t="s">
        <v>0</v>
      </c>
      <c r="M29" s="46" t="str">
        <f>IF(csv!R19="","",TRIM(csv!R19))</f>
        <v/>
      </c>
      <c r="N29" s="27" t="s">
        <v>0</v>
      </c>
      <c r="O29" s="188" t="str">
        <f t="shared" si="14"/>
        <v/>
      </c>
      <c r="P29" s="27"/>
      <c r="Q29" s="32" t="str">
        <f t="shared" si="15"/>
        <v/>
      </c>
      <c r="R29" s="53" t="str">
        <f>IF(Q29="","",IF(COUNTIF(Q$12:Q28,Q29)=0,R28+1,R28))</f>
        <v/>
      </c>
      <c r="S29" s="53" t="str">
        <f t="shared" si="16"/>
        <v/>
      </c>
      <c r="T29" s="53" t="str">
        <f t="shared" si="17"/>
        <v/>
      </c>
      <c r="U29" s="46" t="str">
        <f t="shared" si="18"/>
        <v/>
      </c>
      <c r="V29" s="27" t="s">
        <v>0</v>
      </c>
      <c r="W29" s="173" t="str">
        <f t="shared" si="19"/>
        <v/>
      </c>
      <c r="X29" s="223" t="str">
        <f t="shared" si="20"/>
        <v/>
      </c>
      <c r="Y29" s="174" t="str">
        <f t="shared" si="0"/>
        <v/>
      </c>
      <c r="Z29" s="27" t="s">
        <v>0</v>
      </c>
      <c r="AA29" s="32" t="str">
        <f t="shared" si="21"/>
        <v/>
      </c>
      <c r="AB29" s="53" t="str">
        <f t="shared" si="22"/>
        <v/>
      </c>
      <c r="AC29" s="21" t="str">
        <f>IF(OR(AB29="",AB29&lt;&gt;"NEMA"),"",IF(IFERROR(MATCH(AA29,AA$12:AA28,0),0)&lt;&gt;0,"",AA29))</f>
        <v/>
      </c>
      <c r="AD29" s="46" t="str">
        <f>IF(AC29="","",MAX(AD$12:AD28)+1)</f>
        <v/>
      </c>
      <c r="AE29" s="27" t="s">
        <v>0</v>
      </c>
      <c r="AF29" s="88"/>
      <c r="AG29" s="27" t="s">
        <v>0</v>
      </c>
      <c r="AH29" s="14" t="str">
        <f t="shared" si="23"/>
        <v/>
      </c>
      <c r="AI29" s="27" t="s">
        <v>0</v>
      </c>
      <c r="AJ29" s="173" t="str">
        <f t="shared" si="24"/>
        <v/>
      </c>
      <c r="AK29" s="114" t="str">
        <f t="shared" si="25"/>
        <v/>
      </c>
      <c r="AL29" s="27"/>
      <c r="AM29" s="32" t="str">
        <f t="shared" si="26"/>
        <v/>
      </c>
      <c r="AN29" s="21" t="str">
        <f t="shared" si="27"/>
        <v/>
      </c>
      <c r="AO29" s="53" t="str">
        <f t="shared" si="28"/>
        <v/>
      </c>
      <c r="AP29" s="53" t="str">
        <f t="shared" si="29"/>
        <v/>
      </c>
      <c r="AQ29" s="21" t="str">
        <f t="shared" si="30"/>
        <v/>
      </c>
      <c r="AR29" s="46" t="str">
        <f t="shared" si="31"/>
        <v/>
      </c>
      <c r="AS29" s="27" t="s">
        <v>0</v>
      </c>
      <c r="AT29" s="62" t="str">
        <f t="shared" si="32"/>
        <v/>
      </c>
      <c r="AU29" s="27" t="s">
        <v>0</v>
      </c>
      <c r="AV29" s="244" t="str">
        <f t="shared" si="1"/>
        <v/>
      </c>
      <c r="AW29" s="27" t="s">
        <v>0</v>
      </c>
      <c r="AX29" s="81"/>
      <c r="AY29" s="83"/>
      <c r="AZ29" s="27" t="s">
        <v>0</v>
      </c>
      <c r="BA29" s="200" t="str">
        <f t="shared" si="33"/>
        <v/>
      </c>
      <c r="BB29" s="27" t="s">
        <v>0</v>
      </c>
      <c r="BC29" s="32" t="str">
        <f t="shared" si="34"/>
        <v/>
      </c>
      <c r="BD29" s="53" t="str">
        <f>IF(AX29&amp;AY29="","",MAX(BD$12:BD28)+1)</f>
        <v/>
      </c>
      <c r="BE29" s="212" t="str">
        <f t="shared" si="35"/>
        <v/>
      </c>
      <c r="BF29" s="33" t="str">
        <f>IF(AND(AO29="NEMA",AP29="NEMA",OR(AX29&amp;AY29="",BE29="NEMA")),MAX(BF$12:BF28)+1,"")</f>
        <v/>
      </c>
      <c r="BG29" s="27" t="s">
        <v>0</v>
      </c>
      <c r="BH29" s="32" t="str">
        <f t="shared" si="36"/>
        <v/>
      </c>
      <c r="BI29" s="21" t="str">
        <f t="shared" si="37"/>
        <v/>
      </c>
      <c r="BJ29" s="53" t="str">
        <f t="shared" si="38"/>
        <v/>
      </c>
      <c r="BK29" s="33" t="str">
        <f t="shared" si="39"/>
        <v/>
      </c>
      <c r="BL29" s="27" t="s">
        <v>0</v>
      </c>
      <c r="BM29" s="32" t="str">
        <f t="shared" si="40"/>
        <v/>
      </c>
      <c r="BN29" s="21" t="str">
        <f t="shared" si="41"/>
        <v/>
      </c>
      <c r="BO29" s="53" t="str">
        <f t="shared" si="42"/>
        <v/>
      </c>
      <c r="BP29" s="53" t="str">
        <f t="shared" si="2"/>
        <v/>
      </c>
      <c r="BQ29" s="21" t="str">
        <f t="shared" si="3"/>
        <v/>
      </c>
      <c r="BR29" s="21" t="str" cm="1">
        <f t="array" ref="BR29">IFERROR(""&amp;INDEX(regNatjecatelj_klub,DI29),"")</f>
        <v/>
      </c>
      <c r="BS29" s="66" t="str">
        <f t="shared" si="43"/>
        <v/>
      </c>
      <c r="BT29" s="46" t="str">
        <f t="shared" si="44"/>
        <v/>
      </c>
      <c r="BU29" s="27" t="s">
        <v>0</v>
      </c>
      <c r="BV29" s="62" t="str">
        <f>IF(BP29&lt;&gt;"NEMA","",IF(IFERROR(MATCH(BN29,BN$12:BN28,0),0)&lt;&gt;0,"",BN29))</f>
        <v/>
      </c>
      <c r="BW29" s="27" t="s">
        <v>0</v>
      </c>
      <c r="BX29" s="88"/>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73" t="str">
        <f>IF(BN29="","",IF(AND(BO29&lt;&gt;"",BO29&lt;&gt;"NEMA",BS29=1),BR29,IFERROR(INDEX(CK$12:CK28,MATCH(BN29,BN$12:BN28,0)),IF(BX29&lt;&gt;"",BX29,BT29))))</f>
        <v/>
      </c>
      <c r="CL29" s="226" t="str">
        <f>IF(BN29="","",IF(BT29&lt;&gt;BN29,INDEX(regKlub_id,MATCH(BT29,regKlub_naziv,0)),IF(AND(BO29&lt;&gt;"",BO29&lt;&gt;"NEMA"),BO29,IF(CF29&lt;&gt;"",CF29,IF(CB29&lt;&gt;"",CB29,IFERROR(INDEX(CL$12:CL28,MATCH(BN29,BN$12:BN28,0)),"GREŠKA"))))))</f>
        <v/>
      </c>
      <c r="CM29" s="114" t="str">
        <f>IF(BP29="","",IF(BP29&lt;&gt;"NEMA",BP29,IF(CE29&lt;&gt;"",CE29,IFERROR(INDEX(CM$12:CM28,MATCH(BN29,BN$12:BN28,0)),""))))</f>
        <v/>
      </c>
      <c r="CN29" s="27" t="s">
        <v>0</v>
      </c>
      <c r="CO29" s="38" t="str">
        <f t="shared" si="51"/>
        <v/>
      </c>
      <c r="CP29" s="53" t="str">
        <f t="shared" si="52"/>
        <v/>
      </c>
      <c r="CQ29" s="180" t="str">
        <f t="shared" si="53"/>
        <v/>
      </c>
      <c r="CR29" s="181" t="str">
        <f t="shared" si="4"/>
        <v/>
      </c>
      <c r="CS29" s="114" t="str">
        <f t="shared" si="5"/>
        <v/>
      </c>
      <c r="CT29" s="27" t="s">
        <v>0</v>
      </c>
      <c r="CU29" s="240" t="str">
        <f t="shared" si="54"/>
        <v xml:space="preserve">
</v>
      </c>
      <c r="CV29" s="27" t="s">
        <v>0</v>
      </c>
      <c r="CW29" s="200" t="str">
        <f t="shared" si="6"/>
        <v/>
      </c>
      <c r="CX29" t="s">
        <v>0</v>
      </c>
      <c r="CY29" s="90" t="str">
        <f t="shared" si="7"/>
        <v/>
      </c>
      <c r="CZ29" t="s">
        <v>0</v>
      </c>
      <c r="DA29" s="32" t="str">
        <f t="shared" si="8"/>
        <v/>
      </c>
      <c r="DB29" s="46" t="str">
        <f t="shared" si="9"/>
        <v/>
      </c>
      <c r="DC29" t="s">
        <v>0</v>
      </c>
      <c r="DD29" s="14" t="str">
        <f t="shared" si="55"/>
        <v/>
      </c>
      <c r="DE29" s="27" t="s">
        <v>0</v>
      </c>
      <c r="DF29" s="14" t="str">
        <f t="shared" si="56"/>
        <v/>
      </c>
      <c r="DG29" s="27" t="s">
        <v>0</v>
      </c>
      <c r="DH29" s="32" t="str">
        <f t="shared" si="57"/>
        <v/>
      </c>
      <c r="DI29" s="33" t="str">
        <f t="shared" si="58"/>
        <v/>
      </c>
      <c r="DJ29" s="27" t="s">
        <v>0</v>
      </c>
      <c r="DK29" s="32" t="str">
        <f t="shared" si="59"/>
        <v/>
      </c>
      <c r="DL29" s="33" t="str">
        <f t="shared" si="60"/>
        <v/>
      </c>
      <c r="DM29" s="27" t="s">
        <v>0</v>
      </c>
      <c r="DN29" s="32" t="str">
        <f t="shared" si="61"/>
        <v/>
      </c>
      <c r="DO29" s="33" t="str">
        <f t="shared" si="62"/>
        <v/>
      </c>
      <c r="DP29" s="27" t="s">
        <v>0</v>
      </c>
      <c r="DQ29" s="38" t="str">
        <f t="shared" si="63"/>
        <v/>
      </c>
      <c r="DR29" s="33" t="str" cm="1">
        <f t="array" ref="DR29">IF(DQ29&lt;&gt;"",INDEX(regNatjecatelj_id,DQ29,0),IF(BF29&lt;&gt;"",BF29,""))</f>
        <v/>
      </c>
      <c r="DS29" s="27" t="s">
        <v>0</v>
      </c>
      <c r="DT29" s="38" t="str">
        <f t="shared" si="64"/>
        <v/>
      </c>
      <c r="DU29" s="53" t="str">
        <f t="shared" si="10"/>
        <v/>
      </c>
      <c r="DV29" s="53" t="str">
        <f t="shared" si="65"/>
        <v/>
      </c>
      <c r="DW29" s="53" t="str">
        <f t="shared" si="66"/>
        <v/>
      </c>
      <c r="DX29" s="46" t="str">
        <f t="shared" si="67"/>
        <v/>
      </c>
      <c r="DY29" s="27" t="s">
        <v>0</v>
      </c>
      <c r="DZ29" s="38" t="str">
        <f>IF(AN29="","",MAX(DZ$12:DZ28)+1)</f>
        <v/>
      </c>
      <c r="EA29" s="53" t="str">
        <f t="shared" si="68"/>
        <v/>
      </c>
      <c r="EB29" s="53" t="str">
        <f t="shared" si="69"/>
        <v/>
      </c>
      <c r="EC29" s="53" t="str">
        <f t="shared" si="70"/>
        <v/>
      </c>
      <c r="ED29" s="53" t="str">
        <f t="shared" si="71"/>
        <v/>
      </c>
      <c r="EE29" s="53" t="str">
        <f t="shared" si="11"/>
        <v/>
      </c>
      <c r="EF29" s="53" t="str">
        <f t="shared" si="72"/>
        <v/>
      </c>
      <c r="EG29" s="53" t="str">
        <f t="shared" si="73"/>
        <v/>
      </c>
      <c r="EH29" s="53" t="str">
        <f t="shared" si="12"/>
        <v/>
      </c>
      <c r="EI29" s="53" t="str">
        <f t="shared" si="74"/>
        <v/>
      </c>
      <c r="EJ29" s="33" t="str">
        <f t="shared" si="75"/>
        <v/>
      </c>
      <c r="EK29" s="27" t="s">
        <v>0</v>
      </c>
      <c r="EL29" s="14" t="str">
        <f t="shared" si="76"/>
        <v/>
      </c>
      <c r="EM29" s="27" t="s">
        <v>0</v>
      </c>
      <c r="EN29" s="14" t="str">
        <f t="shared" si="13"/>
        <v/>
      </c>
      <c r="EO29" s="27" t="s">
        <v>0</v>
      </c>
      <c r="EP29" s="131" t="str">
        <f t="shared" si="77"/>
        <v/>
      </c>
      <c r="EQ29" s="27" t="s">
        <v>0</v>
      </c>
    </row>
    <row r="30" spans="1:159" x14ac:dyDescent="0.25">
      <c r="A30" t="s">
        <v>0</v>
      </c>
      <c r="B30" s="32" t="str">
        <f>IF(csv!F20="","",TRIM(csv!T20))</f>
        <v/>
      </c>
      <c r="C30" s="21" t="s">
        <v>0</v>
      </c>
      <c r="D30" s="21" t="str">
        <f>IF(csv!F20="","",TRIM(csv!F20))</f>
        <v/>
      </c>
      <c r="E30" s="21" t="str">
        <f>IF(csv!E20="","",TRIM(csv!E20))</f>
        <v/>
      </c>
      <c r="F30" s="21" t="s">
        <v>0</v>
      </c>
      <c r="G30" s="53" t="str">
        <f>IF(csv!M20="","",TRIM(csv!M20))</f>
        <v/>
      </c>
      <c r="H30" s="53" t="str">
        <f>IF(csv!N20="","",TRIM(csv!N20))</f>
        <v/>
      </c>
      <c r="I30" s="21" t="s">
        <v>0</v>
      </c>
      <c r="J30" s="21" t="str">
        <f>IF(csv!P20="","",TRIM(csv!P20))</f>
        <v/>
      </c>
      <c r="K30" s="21" t="str">
        <f>IF(csv!Q20="","",TRIM(csv!Q20))</f>
        <v/>
      </c>
      <c r="L30" s="21" t="s">
        <v>0</v>
      </c>
      <c r="M30" s="46" t="str">
        <f>IF(csv!R20="","",TRIM(csv!R20))</f>
        <v/>
      </c>
      <c r="N30" s="27" t="s">
        <v>0</v>
      </c>
      <c r="O30" s="188" t="str">
        <f t="shared" si="14"/>
        <v/>
      </c>
      <c r="P30" s="27"/>
      <c r="Q30" s="32" t="str">
        <f t="shared" si="15"/>
        <v/>
      </c>
      <c r="R30" s="53" t="str">
        <f>IF(Q30="","",IF(COUNTIF(Q$12:Q29,Q30)=0,R29+1,R29))</f>
        <v/>
      </c>
      <c r="S30" s="53" t="str">
        <f t="shared" si="16"/>
        <v/>
      </c>
      <c r="T30" s="53" t="str">
        <f t="shared" si="17"/>
        <v/>
      </c>
      <c r="U30" s="46" t="str">
        <f t="shared" si="18"/>
        <v/>
      </c>
      <c r="V30" s="27" t="s">
        <v>0</v>
      </c>
      <c r="W30" s="173" t="str">
        <f t="shared" si="19"/>
        <v/>
      </c>
      <c r="X30" s="223" t="str">
        <f t="shared" si="20"/>
        <v/>
      </c>
      <c r="Y30" s="174" t="str">
        <f t="shared" si="0"/>
        <v/>
      </c>
      <c r="Z30" s="27" t="s">
        <v>0</v>
      </c>
      <c r="AA30" s="32" t="str">
        <f t="shared" si="21"/>
        <v/>
      </c>
      <c r="AB30" s="53" t="str">
        <f t="shared" si="22"/>
        <v/>
      </c>
      <c r="AC30" s="21" t="str">
        <f>IF(OR(AB30="",AB30&lt;&gt;"NEMA"),"",IF(IFERROR(MATCH(AA30,AA$12:AA29,0),0)&lt;&gt;0,"",AA30))</f>
        <v/>
      </c>
      <c r="AD30" s="46" t="str">
        <f>IF(AC30="","",MAX(AD$12:AD29)+1)</f>
        <v/>
      </c>
      <c r="AE30" s="27" t="s">
        <v>0</v>
      </c>
      <c r="AF30" s="88"/>
      <c r="AG30" s="27" t="s">
        <v>0</v>
      </c>
      <c r="AH30" s="14" t="str">
        <f t="shared" si="23"/>
        <v/>
      </c>
      <c r="AI30" s="27" t="s">
        <v>0</v>
      </c>
      <c r="AJ30" s="173" t="str">
        <f t="shared" si="24"/>
        <v/>
      </c>
      <c r="AK30" s="114" t="str">
        <f t="shared" si="25"/>
        <v/>
      </c>
      <c r="AL30" s="27"/>
      <c r="AM30" s="32" t="str">
        <f t="shared" si="26"/>
        <v/>
      </c>
      <c r="AN30" s="21" t="str">
        <f t="shared" si="27"/>
        <v/>
      </c>
      <c r="AO30" s="53" t="str">
        <f t="shared" si="28"/>
        <v/>
      </c>
      <c r="AP30" s="53" t="str">
        <f t="shared" si="29"/>
        <v/>
      </c>
      <c r="AQ30" s="21" t="str">
        <f t="shared" si="30"/>
        <v/>
      </c>
      <c r="AR30" s="46" t="str">
        <f t="shared" si="31"/>
        <v/>
      </c>
      <c r="AS30" s="27" t="s">
        <v>0</v>
      </c>
      <c r="AT30" s="62" t="str">
        <f t="shared" si="32"/>
        <v/>
      </c>
      <c r="AU30" s="27" t="s">
        <v>0</v>
      </c>
      <c r="AV30" s="244" t="str">
        <f t="shared" si="1"/>
        <v/>
      </c>
      <c r="AW30" s="27" t="s">
        <v>0</v>
      </c>
      <c r="AX30" s="81"/>
      <c r="AY30" s="83"/>
      <c r="AZ30" s="27" t="s">
        <v>0</v>
      </c>
      <c r="BA30" s="200" t="str">
        <f t="shared" si="33"/>
        <v/>
      </c>
      <c r="BB30" s="27" t="s">
        <v>0</v>
      </c>
      <c r="BC30" s="32" t="str">
        <f t="shared" si="34"/>
        <v/>
      </c>
      <c r="BD30" s="53" t="str">
        <f>IF(AX30&amp;AY30="","",MAX(BD$12:BD29)+1)</f>
        <v/>
      </c>
      <c r="BE30" s="212" t="str">
        <f t="shared" si="35"/>
        <v/>
      </c>
      <c r="BF30" s="33" t="str">
        <f>IF(AND(AO30="NEMA",AP30="NEMA",OR(AX30&amp;AY30="",BE30="NEMA")),MAX(BF$12:BF29)+1,"")</f>
        <v/>
      </c>
      <c r="BG30" s="27" t="s">
        <v>0</v>
      </c>
      <c r="BH30" s="32" t="str">
        <f t="shared" si="36"/>
        <v/>
      </c>
      <c r="BI30" s="21" t="str">
        <f t="shared" si="37"/>
        <v/>
      </c>
      <c r="BJ30" s="53" t="str">
        <f t="shared" si="38"/>
        <v/>
      </c>
      <c r="BK30" s="33" t="str">
        <f t="shared" si="39"/>
        <v/>
      </c>
      <c r="BL30" s="27" t="s">
        <v>0</v>
      </c>
      <c r="BM30" s="32" t="str">
        <f t="shared" si="40"/>
        <v/>
      </c>
      <c r="BN30" s="21" t="str">
        <f t="shared" si="41"/>
        <v/>
      </c>
      <c r="BO30" s="53" t="str">
        <f t="shared" si="42"/>
        <v/>
      </c>
      <c r="BP30" s="53" t="str">
        <f t="shared" si="2"/>
        <v/>
      </c>
      <c r="BQ30" s="21" t="str">
        <f t="shared" si="3"/>
        <v/>
      </c>
      <c r="BR30" s="21" t="str" cm="1">
        <f t="array" ref="BR30">IFERROR(""&amp;INDEX(regNatjecatelj_klub,DI30),"")</f>
        <v/>
      </c>
      <c r="BS30" s="66" t="str">
        <f t="shared" si="43"/>
        <v/>
      </c>
      <c r="BT30" s="46" t="str">
        <f t="shared" si="44"/>
        <v/>
      </c>
      <c r="BU30" s="27" t="s">
        <v>0</v>
      </c>
      <c r="BV30" s="62" t="str">
        <f>IF(BP30&lt;&gt;"NEMA","",IF(IFERROR(MATCH(BN30,BN$12:BN29,0),0)&lt;&gt;0,"",BN30))</f>
        <v/>
      </c>
      <c r="BW30" s="27" t="s">
        <v>0</v>
      </c>
      <c r="BX30" s="88"/>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73" t="str">
        <f>IF(BN30="","",IF(AND(BO30&lt;&gt;"",BO30&lt;&gt;"NEMA",BS30=1),BR30,IFERROR(INDEX(CK$12:CK29,MATCH(BN30,BN$12:BN29,0)),IF(BX30&lt;&gt;"",BX30,BT30))))</f>
        <v/>
      </c>
      <c r="CL30" s="226" t="str">
        <f>IF(BN30="","",IF(BT30&lt;&gt;BN30,INDEX(regKlub_id,MATCH(BT30,regKlub_naziv,0)),IF(AND(BO30&lt;&gt;"",BO30&lt;&gt;"NEMA"),BO30,IF(CF30&lt;&gt;"",CF30,IF(CB30&lt;&gt;"",CB30,IFERROR(INDEX(CL$12:CL29,MATCH(BN30,BN$12:BN29,0)),"GREŠKA"))))))</f>
        <v/>
      </c>
      <c r="CM30" s="114" t="str">
        <f>IF(BP30="","",IF(BP30&lt;&gt;"NEMA",BP30,IF(CE30&lt;&gt;"",CE30,IFERROR(INDEX(CM$12:CM29,MATCH(BN30,BN$12:BN29,0)),""))))</f>
        <v/>
      </c>
      <c r="CN30" s="27" t="s">
        <v>0</v>
      </c>
      <c r="CO30" s="38" t="str">
        <f t="shared" si="51"/>
        <v/>
      </c>
      <c r="CP30" s="53" t="str">
        <f t="shared" si="52"/>
        <v/>
      </c>
      <c r="CQ30" s="180" t="str">
        <f t="shared" si="53"/>
        <v/>
      </c>
      <c r="CR30" s="181" t="str">
        <f t="shared" si="4"/>
        <v/>
      </c>
      <c r="CS30" s="114" t="str">
        <f t="shared" si="5"/>
        <v/>
      </c>
      <c r="CT30" s="27" t="s">
        <v>0</v>
      </c>
      <c r="CU30" s="240" t="str">
        <f t="shared" si="54"/>
        <v xml:space="preserve">
</v>
      </c>
      <c r="CV30" s="27" t="s">
        <v>0</v>
      </c>
      <c r="CW30" s="200" t="str">
        <f t="shared" si="6"/>
        <v/>
      </c>
      <c r="CX30" t="s">
        <v>0</v>
      </c>
      <c r="CY30" s="90" t="str">
        <f t="shared" si="7"/>
        <v/>
      </c>
      <c r="CZ30" t="s">
        <v>0</v>
      </c>
      <c r="DA30" s="32" t="str">
        <f t="shared" si="8"/>
        <v/>
      </c>
      <c r="DB30" s="46" t="str">
        <f t="shared" si="9"/>
        <v/>
      </c>
      <c r="DC30" t="s">
        <v>0</v>
      </c>
      <c r="DD30" s="14" t="str">
        <f t="shared" si="55"/>
        <v/>
      </c>
      <c r="DE30" s="27" t="s">
        <v>0</v>
      </c>
      <c r="DF30" s="14" t="str">
        <f t="shared" si="56"/>
        <v/>
      </c>
      <c r="DG30" s="27" t="s">
        <v>0</v>
      </c>
      <c r="DH30" s="32" t="str">
        <f t="shared" si="57"/>
        <v/>
      </c>
      <c r="DI30" s="33" t="str">
        <f t="shared" si="58"/>
        <v/>
      </c>
      <c r="DJ30" s="27" t="s">
        <v>0</v>
      </c>
      <c r="DK30" s="32" t="str">
        <f t="shared" si="59"/>
        <v/>
      </c>
      <c r="DL30" s="33" t="str">
        <f t="shared" si="60"/>
        <v/>
      </c>
      <c r="DM30" s="27" t="s">
        <v>0</v>
      </c>
      <c r="DN30" s="32" t="str">
        <f t="shared" si="61"/>
        <v/>
      </c>
      <c r="DO30" s="33" t="str">
        <f t="shared" si="62"/>
        <v/>
      </c>
      <c r="DP30" s="27" t="s">
        <v>0</v>
      </c>
      <c r="DQ30" s="38" t="str">
        <f t="shared" si="63"/>
        <v/>
      </c>
      <c r="DR30" s="33" t="str" cm="1">
        <f t="array" ref="DR30">IF(DQ30&lt;&gt;"",INDEX(regNatjecatelj_id,DQ30,0),IF(BF30&lt;&gt;"",BF30,""))</f>
        <v/>
      </c>
      <c r="DS30" s="27" t="s">
        <v>0</v>
      </c>
      <c r="DT30" s="38" t="str">
        <f t="shared" si="64"/>
        <v/>
      </c>
      <c r="DU30" s="53" t="str">
        <f t="shared" si="10"/>
        <v/>
      </c>
      <c r="DV30" s="53" t="str">
        <f t="shared" si="65"/>
        <v/>
      </c>
      <c r="DW30" s="53" t="str">
        <f t="shared" si="66"/>
        <v/>
      </c>
      <c r="DX30" s="46" t="str">
        <f t="shared" si="67"/>
        <v/>
      </c>
      <c r="DY30" s="27" t="s">
        <v>0</v>
      </c>
      <c r="DZ30" s="38" t="str">
        <f>IF(AN30="","",MAX(DZ$12:DZ29)+1)</f>
        <v/>
      </c>
      <c r="EA30" s="53" t="str">
        <f t="shared" si="68"/>
        <v/>
      </c>
      <c r="EB30" s="53" t="str">
        <f t="shared" si="69"/>
        <v/>
      </c>
      <c r="EC30" s="53" t="str">
        <f t="shared" si="70"/>
        <v/>
      </c>
      <c r="ED30" s="53" t="str">
        <f t="shared" si="71"/>
        <v/>
      </c>
      <c r="EE30" s="53" t="str">
        <f t="shared" si="11"/>
        <v/>
      </c>
      <c r="EF30" s="53" t="str">
        <f t="shared" si="72"/>
        <v/>
      </c>
      <c r="EG30" s="53" t="str">
        <f t="shared" si="73"/>
        <v/>
      </c>
      <c r="EH30" s="53" t="str">
        <f t="shared" si="12"/>
        <v/>
      </c>
      <c r="EI30" s="53" t="str">
        <f t="shared" si="74"/>
        <v/>
      </c>
      <c r="EJ30" s="33" t="str">
        <f t="shared" si="75"/>
        <v/>
      </c>
      <c r="EK30" s="27" t="s">
        <v>0</v>
      </c>
      <c r="EL30" s="14" t="str">
        <f t="shared" si="76"/>
        <v/>
      </c>
      <c r="EM30" s="27" t="s">
        <v>0</v>
      </c>
      <c r="EN30" s="14" t="str">
        <f t="shared" si="13"/>
        <v/>
      </c>
      <c r="EO30" s="27" t="s">
        <v>0</v>
      </c>
      <c r="EP30" s="131" t="str">
        <f t="shared" si="77"/>
        <v/>
      </c>
      <c r="EQ30" s="27" t="s">
        <v>0</v>
      </c>
    </row>
    <row r="31" spans="1:159" x14ac:dyDescent="0.25">
      <c r="A31" t="s">
        <v>0</v>
      </c>
      <c r="B31" s="32" t="str">
        <f>IF(csv!F21="","",TRIM(csv!T21))</f>
        <v/>
      </c>
      <c r="C31" s="21" t="s">
        <v>0</v>
      </c>
      <c r="D31" s="21" t="str">
        <f>IF(csv!F21="","",TRIM(csv!F21))</f>
        <v/>
      </c>
      <c r="E31" s="21" t="str">
        <f>IF(csv!E21="","",TRIM(csv!E21))</f>
        <v/>
      </c>
      <c r="F31" s="21" t="s">
        <v>0</v>
      </c>
      <c r="G31" s="53" t="str">
        <f>IF(csv!M21="","",TRIM(csv!M21))</f>
        <v/>
      </c>
      <c r="H31" s="53" t="str">
        <f>IF(csv!N21="","",TRIM(csv!N21))</f>
        <v/>
      </c>
      <c r="I31" s="21" t="s">
        <v>0</v>
      </c>
      <c r="J31" s="21" t="str">
        <f>IF(csv!P21="","",TRIM(csv!P21))</f>
        <v/>
      </c>
      <c r="K31" s="21" t="str">
        <f>IF(csv!Q21="","",TRIM(csv!Q21))</f>
        <v/>
      </c>
      <c r="L31" s="21" t="s">
        <v>0</v>
      </c>
      <c r="M31" s="46" t="str">
        <f>IF(csv!R21="","",TRIM(csv!R21))</f>
        <v/>
      </c>
      <c r="N31" s="27" t="s">
        <v>0</v>
      </c>
      <c r="O31" s="188" t="str">
        <f t="shared" si="14"/>
        <v/>
      </c>
      <c r="P31" s="27"/>
      <c r="Q31" s="32" t="str">
        <f t="shared" si="15"/>
        <v/>
      </c>
      <c r="R31" s="53" t="str">
        <f>IF(Q31="","",IF(COUNTIF(Q$12:Q30,Q31)=0,R30+1,R30))</f>
        <v/>
      </c>
      <c r="S31" s="53" t="str">
        <f t="shared" si="16"/>
        <v/>
      </c>
      <c r="T31" s="53" t="str">
        <f t="shared" si="17"/>
        <v/>
      </c>
      <c r="U31" s="46" t="str">
        <f t="shared" si="18"/>
        <v/>
      </c>
      <c r="V31" s="27" t="s">
        <v>0</v>
      </c>
      <c r="W31" s="173" t="str">
        <f t="shared" si="19"/>
        <v/>
      </c>
      <c r="X31" s="223" t="str">
        <f t="shared" si="20"/>
        <v/>
      </c>
      <c r="Y31" s="174" t="str">
        <f t="shared" si="0"/>
        <v/>
      </c>
      <c r="Z31" s="27" t="s">
        <v>0</v>
      </c>
      <c r="AA31" s="32" t="str">
        <f t="shared" si="21"/>
        <v/>
      </c>
      <c r="AB31" s="53" t="str">
        <f t="shared" si="22"/>
        <v/>
      </c>
      <c r="AC31" s="21" t="str">
        <f>IF(OR(AB31="",AB31&lt;&gt;"NEMA"),"",IF(IFERROR(MATCH(AA31,AA$12:AA30,0),0)&lt;&gt;0,"",AA31))</f>
        <v/>
      </c>
      <c r="AD31" s="46" t="str">
        <f>IF(AC31="","",MAX(AD$12:AD30)+1)</f>
        <v/>
      </c>
      <c r="AE31" s="27" t="s">
        <v>0</v>
      </c>
      <c r="AF31" s="88"/>
      <c r="AG31" s="27" t="s">
        <v>0</v>
      </c>
      <c r="AH31" s="14" t="str">
        <f t="shared" si="23"/>
        <v/>
      </c>
      <c r="AI31" s="27" t="s">
        <v>0</v>
      </c>
      <c r="AJ31" s="173" t="str">
        <f t="shared" si="24"/>
        <v/>
      </c>
      <c r="AK31" s="114" t="str">
        <f t="shared" si="25"/>
        <v/>
      </c>
      <c r="AL31" s="27"/>
      <c r="AM31" s="32" t="str">
        <f t="shared" si="26"/>
        <v/>
      </c>
      <c r="AN31" s="21" t="str">
        <f t="shared" si="27"/>
        <v/>
      </c>
      <c r="AO31" s="53" t="str">
        <f t="shared" si="28"/>
        <v/>
      </c>
      <c r="AP31" s="53" t="str">
        <f t="shared" si="29"/>
        <v/>
      </c>
      <c r="AQ31" s="21" t="str">
        <f t="shared" si="30"/>
        <v/>
      </c>
      <c r="AR31" s="46" t="str">
        <f t="shared" si="31"/>
        <v/>
      </c>
      <c r="AS31" s="27" t="s">
        <v>0</v>
      </c>
      <c r="AT31" s="62" t="str">
        <f t="shared" si="32"/>
        <v/>
      </c>
      <c r="AU31" s="27" t="s">
        <v>0</v>
      </c>
      <c r="AV31" s="244" t="str">
        <f t="shared" si="1"/>
        <v/>
      </c>
      <c r="AW31" s="27" t="s">
        <v>0</v>
      </c>
      <c r="AX31" s="81"/>
      <c r="AY31" s="83"/>
      <c r="AZ31" s="27" t="s">
        <v>0</v>
      </c>
      <c r="BA31" s="200" t="str">
        <f t="shared" si="33"/>
        <v/>
      </c>
      <c r="BB31" s="27" t="s">
        <v>0</v>
      </c>
      <c r="BC31" s="32" t="str">
        <f t="shared" si="34"/>
        <v/>
      </c>
      <c r="BD31" s="53" t="str">
        <f>IF(AX31&amp;AY31="","",MAX(BD$12:BD30)+1)</f>
        <v/>
      </c>
      <c r="BE31" s="212" t="str">
        <f t="shared" si="35"/>
        <v/>
      </c>
      <c r="BF31" s="33" t="str">
        <f>IF(AND(AO31="NEMA",AP31="NEMA",OR(AX31&amp;AY31="",BE31="NEMA")),MAX(BF$12:BF30)+1,"")</f>
        <v/>
      </c>
      <c r="BG31" s="27" t="s">
        <v>0</v>
      </c>
      <c r="BH31" s="32" t="str">
        <f t="shared" si="36"/>
        <v/>
      </c>
      <c r="BI31" s="21" t="str">
        <f t="shared" si="37"/>
        <v/>
      </c>
      <c r="BJ31" s="53" t="str">
        <f t="shared" si="38"/>
        <v/>
      </c>
      <c r="BK31" s="33" t="str">
        <f t="shared" si="39"/>
        <v/>
      </c>
      <c r="BL31" s="27" t="s">
        <v>0</v>
      </c>
      <c r="BM31" s="32" t="str">
        <f t="shared" si="40"/>
        <v/>
      </c>
      <c r="BN31" s="21" t="str">
        <f t="shared" si="41"/>
        <v/>
      </c>
      <c r="BO31" s="53" t="str">
        <f t="shared" si="42"/>
        <v/>
      </c>
      <c r="BP31" s="53" t="str">
        <f t="shared" si="2"/>
        <v/>
      </c>
      <c r="BQ31" s="21" t="str">
        <f t="shared" si="3"/>
        <v/>
      </c>
      <c r="BR31" s="21" t="str" cm="1">
        <f t="array" ref="BR31">IFERROR(""&amp;INDEX(regNatjecatelj_klub,DI31),"")</f>
        <v/>
      </c>
      <c r="BS31" s="66" t="str">
        <f t="shared" si="43"/>
        <v/>
      </c>
      <c r="BT31" s="46" t="str">
        <f t="shared" si="44"/>
        <v/>
      </c>
      <c r="BU31" s="27" t="s">
        <v>0</v>
      </c>
      <c r="BV31" s="62" t="str">
        <f>IF(BP31&lt;&gt;"NEMA","",IF(IFERROR(MATCH(BN31,BN$12:BN30,0),0)&lt;&gt;0,"",BN31))</f>
        <v/>
      </c>
      <c r="BW31" s="27" t="s">
        <v>0</v>
      </c>
      <c r="BX31" s="88"/>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73" t="str">
        <f>IF(BN31="","",IF(AND(BO31&lt;&gt;"",BO31&lt;&gt;"NEMA",BS31=1),BR31,IFERROR(INDEX(CK$12:CK30,MATCH(BN31,BN$12:BN30,0)),IF(BX31&lt;&gt;"",BX31,BT31))))</f>
        <v/>
      </c>
      <c r="CL31" s="226" t="str">
        <f>IF(BN31="","",IF(BT31&lt;&gt;BN31,INDEX(regKlub_id,MATCH(BT31,regKlub_naziv,0)),IF(AND(BO31&lt;&gt;"",BO31&lt;&gt;"NEMA"),BO31,IF(CF31&lt;&gt;"",CF31,IF(CB31&lt;&gt;"",CB31,IFERROR(INDEX(CL$12:CL30,MATCH(BN31,BN$12:BN30,0)),"GREŠKA"))))))</f>
        <v/>
      </c>
      <c r="CM31" s="114" t="str">
        <f>IF(BP31="","",IF(BP31&lt;&gt;"NEMA",BP31,IF(CE31&lt;&gt;"",CE31,IFERROR(INDEX(CM$12:CM30,MATCH(BN31,BN$12:BN30,0)),""))))</f>
        <v/>
      </c>
      <c r="CN31" s="27" t="s">
        <v>0</v>
      </c>
      <c r="CO31" s="38" t="str">
        <f t="shared" si="51"/>
        <v/>
      </c>
      <c r="CP31" s="53" t="str">
        <f t="shared" si="52"/>
        <v/>
      </c>
      <c r="CQ31" s="180" t="str">
        <f t="shared" si="53"/>
        <v/>
      </c>
      <c r="CR31" s="181" t="str">
        <f t="shared" si="4"/>
        <v/>
      </c>
      <c r="CS31" s="114" t="str">
        <f t="shared" si="5"/>
        <v/>
      </c>
      <c r="CT31" s="27" t="s">
        <v>0</v>
      </c>
      <c r="CU31" s="240" t="str">
        <f t="shared" si="54"/>
        <v xml:space="preserve">
</v>
      </c>
      <c r="CV31" s="27" t="s">
        <v>0</v>
      </c>
      <c r="CW31" s="200" t="str">
        <f t="shared" si="6"/>
        <v/>
      </c>
      <c r="CX31" t="s">
        <v>0</v>
      </c>
      <c r="CY31" s="90" t="str">
        <f t="shared" si="7"/>
        <v/>
      </c>
      <c r="CZ31" t="s">
        <v>0</v>
      </c>
      <c r="DA31" s="32" t="str">
        <f t="shared" si="8"/>
        <v/>
      </c>
      <c r="DB31" s="46" t="str">
        <f t="shared" si="9"/>
        <v/>
      </c>
      <c r="DC31" t="s">
        <v>0</v>
      </c>
      <c r="DD31" s="14" t="str">
        <f t="shared" si="55"/>
        <v/>
      </c>
      <c r="DE31" s="27" t="s">
        <v>0</v>
      </c>
      <c r="DF31" s="14" t="str">
        <f t="shared" si="56"/>
        <v/>
      </c>
      <c r="DG31" s="27" t="s">
        <v>0</v>
      </c>
      <c r="DH31" s="32" t="str">
        <f t="shared" si="57"/>
        <v/>
      </c>
      <c r="DI31" s="33" t="str">
        <f t="shared" si="58"/>
        <v/>
      </c>
      <c r="DJ31" s="27" t="s">
        <v>0</v>
      </c>
      <c r="DK31" s="32" t="str">
        <f t="shared" si="59"/>
        <v/>
      </c>
      <c r="DL31" s="33" t="str">
        <f t="shared" si="60"/>
        <v/>
      </c>
      <c r="DM31" s="27" t="s">
        <v>0</v>
      </c>
      <c r="DN31" s="32" t="str">
        <f t="shared" si="61"/>
        <v/>
      </c>
      <c r="DO31" s="33" t="str">
        <f t="shared" si="62"/>
        <v/>
      </c>
      <c r="DP31" s="27" t="s">
        <v>0</v>
      </c>
      <c r="DQ31" s="38" t="str">
        <f t="shared" si="63"/>
        <v/>
      </c>
      <c r="DR31" s="33" t="str" cm="1">
        <f t="array" ref="DR31">IF(DQ31&lt;&gt;"",INDEX(regNatjecatelj_id,DQ31,0),IF(BF31&lt;&gt;"",BF31,""))</f>
        <v/>
      </c>
      <c r="DS31" s="27" t="s">
        <v>0</v>
      </c>
      <c r="DT31" s="38" t="str">
        <f t="shared" si="64"/>
        <v/>
      </c>
      <c r="DU31" s="53" t="str">
        <f t="shared" si="10"/>
        <v/>
      </c>
      <c r="DV31" s="53" t="str">
        <f t="shared" si="65"/>
        <v/>
      </c>
      <c r="DW31" s="53" t="str">
        <f t="shared" si="66"/>
        <v/>
      </c>
      <c r="DX31" s="46" t="str">
        <f t="shared" si="67"/>
        <v/>
      </c>
      <c r="DY31" s="27" t="s">
        <v>0</v>
      </c>
      <c r="DZ31" s="38" t="str">
        <f>IF(AN31="","",MAX(DZ$12:DZ30)+1)</f>
        <v/>
      </c>
      <c r="EA31" s="53" t="str">
        <f t="shared" si="68"/>
        <v/>
      </c>
      <c r="EB31" s="53" t="str">
        <f t="shared" si="69"/>
        <v/>
      </c>
      <c r="EC31" s="53" t="str">
        <f t="shared" si="70"/>
        <v/>
      </c>
      <c r="ED31" s="53" t="str">
        <f t="shared" si="71"/>
        <v/>
      </c>
      <c r="EE31" s="53" t="str">
        <f t="shared" si="11"/>
        <v/>
      </c>
      <c r="EF31" s="53" t="str">
        <f t="shared" si="72"/>
        <v/>
      </c>
      <c r="EG31" s="53" t="str">
        <f t="shared" si="73"/>
        <v/>
      </c>
      <c r="EH31" s="53" t="str">
        <f t="shared" si="12"/>
        <v/>
      </c>
      <c r="EI31" s="53" t="str">
        <f t="shared" si="74"/>
        <v/>
      </c>
      <c r="EJ31" s="33" t="str">
        <f t="shared" si="75"/>
        <v/>
      </c>
      <c r="EK31" s="27" t="s">
        <v>0</v>
      </c>
      <c r="EL31" s="14" t="str">
        <f t="shared" si="76"/>
        <v/>
      </c>
      <c r="EM31" s="27" t="s">
        <v>0</v>
      </c>
      <c r="EN31" s="14" t="str">
        <f t="shared" si="13"/>
        <v/>
      </c>
      <c r="EO31" s="27" t="s">
        <v>0</v>
      </c>
      <c r="EP31" s="131" t="str">
        <f t="shared" si="77"/>
        <v/>
      </c>
      <c r="EQ31" s="27" t="s">
        <v>0</v>
      </c>
    </row>
    <row r="32" spans="1:159" x14ac:dyDescent="0.25">
      <c r="A32" t="s">
        <v>0</v>
      </c>
      <c r="B32" s="32" t="str">
        <f>IF(csv!F22="","",TRIM(csv!T22))</f>
        <v/>
      </c>
      <c r="C32" s="21" t="s">
        <v>0</v>
      </c>
      <c r="D32" s="21" t="str">
        <f>IF(csv!F22="","",TRIM(csv!F22))</f>
        <v/>
      </c>
      <c r="E32" s="21" t="str">
        <f>IF(csv!E22="","",TRIM(csv!E22))</f>
        <v/>
      </c>
      <c r="F32" s="21" t="s">
        <v>0</v>
      </c>
      <c r="G32" s="53" t="str">
        <f>IF(csv!M22="","",TRIM(csv!M22))</f>
        <v/>
      </c>
      <c r="H32" s="53" t="str">
        <f>IF(csv!N22="","",TRIM(csv!N22))</f>
        <v/>
      </c>
      <c r="I32" s="21" t="s">
        <v>0</v>
      </c>
      <c r="J32" s="21" t="str">
        <f>IF(csv!P22="","",TRIM(csv!P22))</f>
        <v/>
      </c>
      <c r="K32" s="21" t="str">
        <f>IF(csv!Q22="","",TRIM(csv!Q22))</f>
        <v/>
      </c>
      <c r="L32" s="21" t="s">
        <v>0</v>
      </c>
      <c r="M32" s="46" t="str">
        <f>IF(csv!R22="","",TRIM(csv!R22))</f>
        <v/>
      </c>
      <c r="N32" s="27" t="s">
        <v>0</v>
      </c>
      <c r="O32" s="188" t="str">
        <f t="shared" si="14"/>
        <v/>
      </c>
      <c r="P32" s="27"/>
      <c r="Q32" s="32" t="str">
        <f t="shared" si="15"/>
        <v/>
      </c>
      <c r="R32" s="53" t="str">
        <f>IF(Q32="","",IF(COUNTIF(Q$12:Q31,Q32)=0,R31+1,R31))</f>
        <v/>
      </c>
      <c r="S32" s="53" t="str">
        <f t="shared" si="16"/>
        <v/>
      </c>
      <c r="T32" s="53" t="str">
        <f t="shared" si="17"/>
        <v/>
      </c>
      <c r="U32" s="46" t="str">
        <f t="shared" si="18"/>
        <v/>
      </c>
      <c r="V32" s="27" t="s">
        <v>0</v>
      </c>
      <c r="W32" s="173" t="str">
        <f t="shared" si="19"/>
        <v/>
      </c>
      <c r="X32" s="223" t="str">
        <f t="shared" si="20"/>
        <v/>
      </c>
      <c r="Y32" s="174" t="str">
        <f t="shared" si="0"/>
        <v/>
      </c>
      <c r="Z32" s="27" t="s">
        <v>0</v>
      </c>
      <c r="AA32" s="32" t="str">
        <f t="shared" si="21"/>
        <v/>
      </c>
      <c r="AB32" s="53" t="str">
        <f t="shared" si="22"/>
        <v/>
      </c>
      <c r="AC32" s="21" t="str">
        <f>IF(OR(AB32="",AB32&lt;&gt;"NEMA"),"",IF(IFERROR(MATCH(AA32,AA$12:AA31,0),0)&lt;&gt;0,"",AA32))</f>
        <v/>
      </c>
      <c r="AD32" s="46" t="str">
        <f>IF(AC32="","",MAX(AD$12:AD31)+1)</f>
        <v/>
      </c>
      <c r="AE32" s="27" t="s">
        <v>0</v>
      </c>
      <c r="AF32" s="88"/>
      <c r="AG32" s="27" t="s">
        <v>0</v>
      </c>
      <c r="AH32" s="14" t="str">
        <f t="shared" si="23"/>
        <v/>
      </c>
      <c r="AI32" s="27" t="s">
        <v>0</v>
      </c>
      <c r="AJ32" s="173" t="str">
        <f t="shared" si="24"/>
        <v/>
      </c>
      <c r="AK32" s="114" t="str">
        <f t="shared" si="25"/>
        <v/>
      </c>
      <c r="AL32" s="27"/>
      <c r="AM32" s="32" t="str">
        <f t="shared" si="26"/>
        <v/>
      </c>
      <c r="AN32" s="21" t="str">
        <f t="shared" si="27"/>
        <v/>
      </c>
      <c r="AO32" s="53" t="str">
        <f t="shared" si="28"/>
        <v/>
      </c>
      <c r="AP32" s="53" t="str">
        <f t="shared" si="29"/>
        <v/>
      </c>
      <c r="AQ32" s="21" t="str">
        <f t="shared" si="30"/>
        <v/>
      </c>
      <c r="AR32" s="46" t="str">
        <f t="shared" si="31"/>
        <v/>
      </c>
      <c r="AS32" s="27" t="s">
        <v>0</v>
      </c>
      <c r="AT32" s="62" t="str">
        <f t="shared" si="32"/>
        <v/>
      </c>
      <c r="AU32" s="27" t="s">
        <v>0</v>
      </c>
      <c r="AV32" s="244" t="str">
        <f t="shared" si="1"/>
        <v/>
      </c>
      <c r="AW32" s="27" t="s">
        <v>0</v>
      </c>
      <c r="AX32" s="81"/>
      <c r="AY32" s="83"/>
      <c r="AZ32" s="27" t="s">
        <v>0</v>
      </c>
      <c r="BA32" s="200" t="str">
        <f t="shared" si="33"/>
        <v/>
      </c>
      <c r="BB32" s="27" t="s">
        <v>0</v>
      </c>
      <c r="BC32" s="32" t="str">
        <f t="shared" si="34"/>
        <v/>
      </c>
      <c r="BD32" s="53" t="str">
        <f>IF(AX32&amp;AY32="","",MAX(BD$12:BD31)+1)</f>
        <v/>
      </c>
      <c r="BE32" s="212" t="str">
        <f t="shared" si="35"/>
        <v/>
      </c>
      <c r="BF32" s="33" t="str">
        <f>IF(AND(AO32="NEMA",AP32="NEMA",OR(AX32&amp;AY32="",BE32="NEMA")),MAX(BF$12:BF31)+1,"")</f>
        <v/>
      </c>
      <c r="BG32" s="27" t="s">
        <v>0</v>
      </c>
      <c r="BH32" s="32" t="str">
        <f t="shared" si="36"/>
        <v/>
      </c>
      <c r="BI32" s="21" t="str">
        <f t="shared" si="37"/>
        <v/>
      </c>
      <c r="BJ32" s="53" t="str">
        <f t="shared" si="38"/>
        <v/>
      </c>
      <c r="BK32" s="33" t="str">
        <f t="shared" si="39"/>
        <v/>
      </c>
      <c r="BL32" s="27" t="s">
        <v>0</v>
      </c>
      <c r="BM32" s="32" t="str">
        <f t="shared" si="40"/>
        <v/>
      </c>
      <c r="BN32" s="21" t="str">
        <f t="shared" si="41"/>
        <v/>
      </c>
      <c r="BO32" s="53" t="str">
        <f t="shared" si="42"/>
        <v/>
      </c>
      <c r="BP32" s="53" t="str">
        <f t="shared" si="2"/>
        <v/>
      </c>
      <c r="BQ32" s="21" t="str">
        <f t="shared" si="3"/>
        <v/>
      </c>
      <c r="BR32" s="21" t="str" cm="1">
        <f t="array" ref="BR32">IFERROR(""&amp;INDEX(regNatjecatelj_klub,DI32),"")</f>
        <v/>
      </c>
      <c r="BS32" s="66" t="str">
        <f t="shared" si="43"/>
        <v/>
      </c>
      <c r="BT32" s="46" t="str">
        <f t="shared" si="44"/>
        <v/>
      </c>
      <c r="BU32" s="27" t="s">
        <v>0</v>
      </c>
      <c r="BV32" s="62" t="str">
        <f>IF(BP32&lt;&gt;"NEMA","",IF(IFERROR(MATCH(BN32,BN$12:BN31,0),0)&lt;&gt;0,"",BN32))</f>
        <v/>
      </c>
      <c r="BW32" s="27" t="s">
        <v>0</v>
      </c>
      <c r="BX32" s="88"/>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73" t="str">
        <f>IF(BN32="","",IF(AND(BO32&lt;&gt;"",BO32&lt;&gt;"NEMA",BS32=1),BR32,IFERROR(INDEX(CK$12:CK31,MATCH(BN32,BN$12:BN31,0)),IF(BX32&lt;&gt;"",BX32,BT32))))</f>
        <v/>
      </c>
      <c r="CL32" s="226" t="str">
        <f>IF(BN32="","",IF(BT32&lt;&gt;BN32,INDEX(regKlub_id,MATCH(BT32,regKlub_naziv,0)),IF(AND(BO32&lt;&gt;"",BO32&lt;&gt;"NEMA"),BO32,IF(CF32&lt;&gt;"",CF32,IF(CB32&lt;&gt;"",CB32,IFERROR(INDEX(CL$12:CL31,MATCH(BN32,BN$12:BN31,0)),"GREŠKA"))))))</f>
        <v/>
      </c>
      <c r="CM32" s="114" t="str">
        <f>IF(BP32="","",IF(BP32&lt;&gt;"NEMA",BP32,IF(CE32&lt;&gt;"",CE32,IFERROR(INDEX(CM$12:CM31,MATCH(BN32,BN$12:BN31,0)),""))))</f>
        <v/>
      </c>
      <c r="CN32" s="27" t="s">
        <v>0</v>
      </c>
      <c r="CO32" s="38" t="str">
        <f t="shared" si="51"/>
        <v/>
      </c>
      <c r="CP32" s="53" t="str">
        <f t="shared" si="52"/>
        <v/>
      </c>
      <c r="CQ32" s="180" t="str">
        <f t="shared" si="53"/>
        <v/>
      </c>
      <c r="CR32" s="181" t="str">
        <f t="shared" si="4"/>
        <v/>
      </c>
      <c r="CS32" s="114" t="str">
        <f t="shared" si="5"/>
        <v/>
      </c>
      <c r="CT32" s="27" t="s">
        <v>0</v>
      </c>
      <c r="CU32" s="240" t="str">
        <f t="shared" si="54"/>
        <v xml:space="preserve">
</v>
      </c>
      <c r="CV32" s="27" t="s">
        <v>0</v>
      </c>
      <c r="CW32" s="200" t="str">
        <f t="shared" si="6"/>
        <v/>
      </c>
      <c r="CX32" t="s">
        <v>0</v>
      </c>
      <c r="CY32" s="90" t="str">
        <f t="shared" si="7"/>
        <v/>
      </c>
      <c r="CZ32" t="s">
        <v>0</v>
      </c>
      <c r="DA32" s="32" t="str">
        <f t="shared" si="8"/>
        <v/>
      </c>
      <c r="DB32" s="46" t="str">
        <f t="shared" si="9"/>
        <v/>
      </c>
      <c r="DC32" t="s">
        <v>0</v>
      </c>
      <c r="DD32" s="14" t="str">
        <f t="shared" si="55"/>
        <v/>
      </c>
      <c r="DE32" s="27" t="s">
        <v>0</v>
      </c>
      <c r="DF32" s="14" t="str">
        <f t="shared" si="56"/>
        <v/>
      </c>
      <c r="DG32" s="27" t="s">
        <v>0</v>
      </c>
      <c r="DH32" s="32" t="str">
        <f t="shared" si="57"/>
        <v/>
      </c>
      <c r="DI32" s="33" t="str">
        <f t="shared" si="58"/>
        <v/>
      </c>
      <c r="DJ32" s="27" t="s">
        <v>0</v>
      </c>
      <c r="DK32" s="32" t="str">
        <f t="shared" si="59"/>
        <v/>
      </c>
      <c r="DL32" s="33" t="str">
        <f t="shared" si="60"/>
        <v/>
      </c>
      <c r="DM32" s="27" t="s">
        <v>0</v>
      </c>
      <c r="DN32" s="32" t="str">
        <f t="shared" si="61"/>
        <v/>
      </c>
      <c r="DO32" s="33" t="str">
        <f t="shared" si="62"/>
        <v/>
      </c>
      <c r="DP32" s="27" t="s">
        <v>0</v>
      </c>
      <c r="DQ32" s="38" t="str">
        <f t="shared" si="63"/>
        <v/>
      </c>
      <c r="DR32" s="33" t="str" cm="1">
        <f t="array" ref="DR32">IF(DQ32&lt;&gt;"",INDEX(regNatjecatelj_id,DQ32,0),IF(BF32&lt;&gt;"",BF32,""))</f>
        <v/>
      </c>
      <c r="DS32" s="27" t="s">
        <v>0</v>
      </c>
      <c r="DT32" s="38" t="str">
        <f t="shared" si="64"/>
        <v/>
      </c>
      <c r="DU32" s="53" t="str">
        <f t="shared" si="10"/>
        <v/>
      </c>
      <c r="DV32" s="53" t="str">
        <f t="shared" si="65"/>
        <v/>
      </c>
      <c r="DW32" s="53" t="str">
        <f t="shared" si="66"/>
        <v/>
      </c>
      <c r="DX32" s="46" t="str">
        <f t="shared" si="67"/>
        <v/>
      </c>
      <c r="DY32" s="27" t="s">
        <v>0</v>
      </c>
      <c r="DZ32" s="38" t="str">
        <f>IF(AN32="","",MAX(DZ$12:DZ31)+1)</f>
        <v/>
      </c>
      <c r="EA32" s="53" t="str">
        <f t="shared" si="68"/>
        <v/>
      </c>
      <c r="EB32" s="53" t="str">
        <f t="shared" si="69"/>
        <v/>
      </c>
      <c r="EC32" s="53" t="str">
        <f t="shared" si="70"/>
        <v/>
      </c>
      <c r="ED32" s="53" t="str">
        <f t="shared" si="71"/>
        <v/>
      </c>
      <c r="EE32" s="53" t="str">
        <f t="shared" si="11"/>
        <v/>
      </c>
      <c r="EF32" s="53" t="str">
        <f t="shared" si="72"/>
        <v/>
      </c>
      <c r="EG32" s="53" t="str">
        <f t="shared" si="73"/>
        <v/>
      </c>
      <c r="EH32" s="53" t="str">
        <f t="shared" si="12"/>
        <v/>
      </c>
      <c r="EI32" s="53" t="str">
        <f t="shared" si="74"/>
        <v/>
      </c>
      <c r="EJ32" s="33" t="str">
        <f t="shared" si="75"/>
        <v/>
      </c>
      <c r="EK32" s="27" t="s">
        <v>0</v>
      </c>
      <c r="EL32" s="14" t="str">
        <f t="shared" si="76"/>
        <v/>
      </c>
      <c r="EM32" s="27" t="s">
        <v>0</v>
      </c>
      <c r="EN32" s="14" t="str">
        <f t="shared" si="13"/>
        <v/>
      </c>
      <c r="EO32" s="27" t="s">
        <v>0</v>
      </c>
      <c r="EP32" s="131" t="str">
        <f t="shared" si="77"/>
        <v/>
      </c>
      <c r="EQ32" s="27" t="s">
        <v>0</v>
      </c>
    </row>
    <row r="33" spans="1:147" x14ac:dyDescent="0.25">
      <c r="A33" t="s">
        <v>0</v>
      </c>
      <c r="B33" s="32" t="str">
        <f>IF(csv!F23="","",TRIM(csv!T23))</f>
        <v/>
      </c>
      <c r="C33" s="21" t="s">
        <v>0</v>
      </c>
      <c r="D33" s="21" t="str">
        <f>IF(csv!F23="","",TRIM(csv!F23))</f>
        <v/>
      </c>
      <c r="E33" s="21" t="str">
        <f>IF(csv!E23="","",TRIM(csv!E23))</f>
        <v/>
      </c>
      <c r="F33" s="21" t="s">
        <v>0</v>
      </c>
      <c r="G33" s="53" t="str">
        <f>IF(csv!M23="","",TRIM(csv!M23))</f>
        <v/>
      </c>
      <c r="H33" s="53" t="str">
        <f>IF(csv!N23="","",TRIM(csv!N23))</f>
        <v/>
      </c>
      <c r="I33" s="21" t="s">
        <v>0</v>
      </c>
      <c r="J33" s="21" t="str">
        <f>IF(csv!P23="","",TRIM(csv!P23))</f>
        <v/>
      </c>
      <c r="K33" s="21" t="str">
        <f>IF(csv!Q23="","",TRIM(csv!Q23))</f>
        <v/>
      </c>
      <c r="L33" s="21" t="s">
        <v>0</v>
      </c>
      <c r="M33" s="46" t="str">
        <f>IF(csv!R23="","",TRIM(csv!R23))</f>
        <v/>
      </c>
      <c r="N33" s="27" t="s">
        <v>0</v>
      </c>
      <c r="O33" s="188" t="str">
        <f t="shared" si="14"/>
        <v/>
      </c>
      <c r="P33" s="27"/>
      <c r="Q33" s="32" t="str">
        <f t="shared" si="15"/>
        <v/>
      </c>
      <c r="R33" s="53" t="str">
        <f>IF(Q33="","",IF(COUNTIF(Q$12:Q32,Q33)=0,R32+1,R32))</f>
        <v/>
      </c>
      <c r="S33" s="53" t="str">
        <f t="shared" si="16"/>
        <v/>
      </c>
      <c r="T33" s="53" t="str">
        <f t="shared" si="17"/>
        <v/>
      </c>
      <c r="U33" s="46" t="str">
        <f t="shared" si="18"/>
        <v/>
      </c>
      <c r="V33" s="27" t="s">
        <v>0</v>
      </c>
      <c r="W33" s="173" t="str">
        <f t="shared" si="19"/>
        <v/>
      </c>
      <c r="X33" s="223" t="str">
        <f t="shared" si="20"/>
        <v/>
      </c>
      <c r="Y33" s="174" t="str">
        <f t="shared" si="0"/>
        <v/>
      </c>
      <c r="Z33" s="27" t="s">
        <v>0</v>
      </c>
      <c r="AA33" s="32" t="str">
        <f t="shared" si="21"/>
        <v/>
      </c>
      <c r="AB33" s="53" t="str">
        <f t="shared" si="22"/>
        <v/>
      </c>
      <c r="AC33" s="21" t="str">
        <f>IF(OR(AB33="",AB33&lt;&gt;"NEMA"),"",IF(IFERROR(MATCH(AA33,AA$12:AA32,0),0)&lt;&gt;0,"",AA33))</f>
        <v/>
      </c>
      <c r="AD33" s="46" t="str">
        <f>IF(AC33="","",MAX(AD$12:AD32)+1)</f>
        <v/>
      </c>
      <c r="AE33" s="27" t="s">
        <v>0</v>
      </c>
      <c r="AF33" s="88"/>
      <c r="AG33" s="27" t="s">
        <v>0</v>
      </c>
      <c r="AH33" s="14" t="str">
        <f t="shared" si="23"/>
        <v/>
      </c>
      <c r="AI33" s="27" t="s">
        <v>0</v>
      </c>
      <c r="AJ33" s="173" t="str">
        <f t="shared" si="24"/>
        <v/>
      </c>
      <c r="AK33" s="114" t="str">
        <f t="shared" si="25"/>
        <v/>
      </c>
      <c r="AL33" s="27"/>
      <c r="AM33" s="32" t="str">
        <f t="shared" si="26"/>
        <v/>
      </c>
      <c r="AN33" s="21" t="str">
        <f t="shared" si="27"/>
        <v/>
      </c>
      <c r="AO33" s="53" t="str">
        <f t="shared" si="28"/>
        <v/>
      </c>
      <c r="AP33" s="53" t="str">
        <f t="shared" si="29"/>
        <v/>
      </c>
      <c r="AQ33" s="21" t="str">
        <f t="shared" si="30"/>
        <v/>
      </c>
      <c r="AR33" s="46" t="str">
        <f t="shared" si="31"/>
        <v/>
      </c>
      <c r="AS33" s="27" t="s">
        <v>0</v>
      </c>
      <c r="AT33" s="62" t="str">
        <f t="shared" si="32"/>
        <v/>
      </c>
      <c r="AU33" s="27" t="s">
        <v>0</v>
      </c>
      <c r="AV33" s="244" t="str">
        <f t="shared" si="1"/>
        <v/>
      </c>
      <c r="AW33" s="27" t="s">
        <v>0</v>
      </c>
      <c r="AX33" s="81"/>
      <c r="AY33" s="83"/>
      <c r="AZ33" s="27" t="s">
        <v>0</v>
      </c>
      <c r="BA33" s="200" t="str">
        <f t="shared" si="33"/>
        <v/>
      </c>
      <c r="BB33" s="27" t="s">
        <v>0</v>
      </c>
      <c r="BC33" s="32" t="str">
        <f t="shared" si="34"/>
        <v/>
      </c>
      <c r="BD33" s="53" t="str">
        <f>IF(AX33&amp;AY33="","",MAX(BD$12:BD32)+1)</f>
        <v/>
      </c>
      <c r="BE33" s="212" t="str">
        <f t="shared" si="35"/>
        <v/>
      </c>
      <c r="BF33" s="33" t="str">
        <f>IF(AND(AO33="NEMA",AP33="NEMA",OR(AX33&amp;AY33="",BE33="NEMA")),MAX(BF$12:BF32)+1,"")</f>
        <v/>
      </c>
      <c r="BG33" s="27" t="s">
        <v>0</v>
      </c>
      <c r="BH33" s="32" t="str">
        <f t="shared" si="36"/>
        <v/>
      </c>
      <c r="BI33" s="21" t="str">
        <f t="shared" si="37"/>
        <v/>
      </c>
      <c r="BJ33" s="53" t="str">
        <f t="shared" si="38"/>
        <v/>
      </c>
      <c r="BK33" s="33" t="str">
        <f t="shared" si="39"/>
        <v/>
      </c>
      <c r="BL33" s="27" t="s">
        <v>0</v>
      </c>
      <c r="BM33" s="32" t="str">
        <f t="shared" si="40"/>
        <v/>
      </c>
      <c r="BN33" s="21" t="str">
        <f t="shared" si="41"/>
        <v/>
      </c>
      <c r="BO33" s="53" t="str">
        <f t="shared" si="42"/>
        <v/>
      </c>
      <c r="BP33" s="53" t="str">
        <f t="shared" si="2"/>
        <v/>
      </c>
      <c r="BQ33" s="21" t="str">
        <f t="shared" si="3"/>
        <v/>
      </c>
      <c r="BR33" s="21" t="str" cm="1">
        <f t="array" ref="BR33">IFERROR(""&amp;INDEX(regNatjecatelj_klub,DI33),"")</f>
        <v/>
      </c>
      <c r="BS33" s="66" t="str">
        <f t="shared" si="43"/>
        <v/>
      </c>
      <c r="BT33" s="46" t="str">
        <f t="shared" si="44"/>
        <v/>
      </c>
      <c r="BU33" s="27" t="s">
        <v>0</v>
      </c>
      <c r="BV33" s="62" t="str">
        <f>IF(BP33&lt;&gt;"NEMA","",IF(IFERROR(MATCH(BN33,BN$12:BN32,0),0)&lt;&gt;0,"",BN33))</f>
        <v/>
      </c>
      <c r="BW33" s="27" t="s">
        <v>0</v>
      </c>
      <c r="BX33" s="88"/>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73" t="str">
        <f>IF(BN33="","",IF(AND(BO33&lt;&gt;"",BO33&lt;&gt;"NEMA",BS33=1),BR33,IFERROR(INDEX(CK$12:CK32,MATCH(BN33,BN$12:BN32,0)),IF(BX33&lt;&gt;"",BX33,BT33))))</f>
        <v/>
      </c>
      <c r="CL33" s="226" t="str">
        <f>IF(BN33="","",IF(BT33&lt;&gt;BN33,INDEX(regKlub_id,MATCH(BT33,regKlub_naziv,0)),IF(AND(BO33&lt;&gt;"",BO33&lt;&gt;"NEMA"),BO33,IF(CF33&lt;&gt;"",CF33,IF(CB33&lt;&gt;"",CB33,IFERROR(INDEX(CL$12:CL32,MATCH(BN33,BN$12:BN32,0)),"GREŠKA"))))))</f>
        <v/>
      </c>
      <c r="CM33" s="114" t="str">
        <f>IF(BP33="","",IF(BP33&lt;&gt;"NEMA",BP33,IF(CE33&lt;&gt;"",CE33,IFERROR(INDEX(CM$12:CM32,MATCH(BN33,BN$12:BN32,0)),""))))</f>
        <v/>
      </c>
      <c r="CN33" s="27" t="s">
        <v>0</v>
      </c>
      <c r="CO33" s="38" t="str">
        <f t="shared" si="51"/>
        <v/>
      </c>
      <c r="CP33" s="53" t="str">
        <f t="shared" si="52"/>
        <v/>
      </c>
      <c r="CQ33" s="180" t="str">
        <f t="shared" si="53"/>
        <v/>
      </c>
      <c r="CR33" s="181" t="str">
        <f t="shared" si="4"/>
        <v/>
      </c>
      <c r="CS33" s="114" t="str">
        <f t="shared" si="5"/>
        <v/>
      </c>
      <c r="CT33" s="27" t="s">
        <v>0</v>
      </c>
      <c r="CU33" s="240" t="str">
        <f t="shared" si="54"/>
        <v xml:space="preserve">
</v>
      </c>
      <c r="CV33" s="27" t="s">
        <v>0</v>
      </c>
      <c r="CW33" s="200" t="str">
        <f t="shared" si="6"/>
        <v/>
      </c>
      <c r="CX33" t="s">
        <v>0</v>
      </c>
      <c r="CY33" s="90" t="str">
        <f t="shared" si="7"/>
        <v/>
      </c>
      <c r="CZ33" t="s">
        <v>0</v>
      </c>
      <c r="DA33" s="32" t="str">
        <f t="shared" si="8"/>
        <v/>
      </c>
      <c r="DB33" s="46" t="str">
        <f t="shared" si="9"/>
        <v/>
      </c>
      <c r="DC33" t="s">
        <v>0</v>
      </c>
      <c r="DD33" s="14" t="str">
        <f t="shared" si="55"/>
        <v/>
      </c>
      <c r="DE33" s="27" t="s">
        <v>0</v>
      </c>
      <c r="DF33" s="14" t="str">
        <f t="shared" si="56"/>
        <v/>
      </c>
      <c r="DG33" s="27" t="s">
        <v>0</v>
      </c>
      <c r="DH33" s="32" t="str">
        <f t="shared" si="57"/>
        <v/>
      </c>
      <c r="DI33" s="33" t="str">
        <f t="shared" si="58"/>
        <v/>
      </c>
      <c r="DJ33" s="27" t="s">
        <v>0</v>
      </c>
      <c r="DK33" s="32" t="str">
        <f t="shared" si="59"/>
        <v/>
      </c>
      <c r="DL33" s="33" t="str">
        <f t="shared" si="60"/>
        <v/>
      </c>
      <c r="DM33" s="27" t="s">
        <v>0</v>
      </c>
      <c r="DN33" s="32" t="str">
        <f t="shared" si="61"/>
        <v/>
      </c>
      <c r="DO33" s="33" t="str">
        <f t="shared" si="62"/>
        <v/>
      </c>
      <c r="DP33" s="27" t="s">
        <v>0</v>
      </c>
      <c r="DQ33" s="38" t="str">
        <f t="shared" si="63"/>
        <v/>
      </c>
      <c r="DR33" s="33" t="str" cm="1">
        <f t="array" ref="DR33">IF(DQ33&lt;&gt;"",INDEX(regNatjecatelj_id,DQ33,0),IF(BF33&lt;&gt;"",BF33,""))</f>
        <v/>
      </c>
      <c r="DS33" s="27" t="s">
        <v>0</v>
      </c>
      <c r="DT33" s="38" t="str">
        <f t="shared" si="64"/>
        <v/>
      </c>
      <c r="DU33" s="53" t="str">
        <f t="shared" si="10"/>
        <v/>
      </c>
      <c r="DV33" s="53" t="str">
        <f t="shared" si="65"/>
        <v/>
      </c>
      <c r="DW33" s="53" t="str">
        <f t="shared" si="66"/>
        <v/>
      </c>
      <c r="DX33" s="46" t="str">
        <f t="shared" si="67"/>
        <v/>
      </c>
      <c r="DY33" s="27" t="s">
        <v>0</v>
      </c>
      <c r="DZ33" s="38" t="str">
        <f>IF(AN33="","",MAX(DZ$12:DZ32)+1)</f>
        <v/>
      </c>
      <c r="EA33" s="53" t="str">
        <f t="shared" si="68"/>
        <v/>
      </c>
      <c r="EB33" s="53" t="str">
        <f t="shared" si="69"/>
        <v/>
      </c>
      <c r="EC33" s="53" t="str">
        <f t="shared" si="70"/>
        <v/>
      </c>
      <c r="ED33" s="53" t="str">
        <f t="shared" si="71"/>
        <v/>
      </c>
      <c r="EE33" s="53" t="str">
        <f t="shared" si="11"/>
        <v/>
      </c>
      <c r="EF33" s="53" t="str">
        <f t="shared" si="72"/>
        <v/>
      </c>
      <c r="EG33" s="53" t="str">
        <f t="shared" si="73"/>
        <v/>
      </c>
      <c r="EH33" s="53" t="str">
        <f t="shared" si="12"/>
        <v/>
      </c>
      <c r="EI33" s="53" t="str">
        <f t="shared" si="74"/>
        <v/>
      </c>
      <c r="EJ33" s="33" t="str">
        <f t="shared" si="75"/>
        <v/>
      </c>
      <c r="EK33" s="27" t="s">
        <v>0</v>
      </c>
      <c r="EL33" s="14" t="str">
        <f t="shared" si="76"/>
        <v/>
      </c>
      <c r="EM33" s="27" t="s">
        <v>0</v>
      </c>
      <c r="EN33" s="14" t="str">
        <f t="shared" si="13"/>
        <v/>
      </c>
      <c r="EO33" s="27" t="s">
        <v>0</v>
      </c>
      <c r="EP33" s="131" t="str">
        <f t="shared" si="77"/>
        <v/>
      </c>
      <c r="EQ33" s="27" t="s">
        <v>0</v>
      </c>
    </row>
    <row r="34" spans="1:147" x14ac:dyDescent="0.25">
      <c r="A34" t="s">
        <v>0</v>
      </c>
      <c r="B34" s="32" t="str">
        <f>IF(csv!F24="","",TRIM(csv!T24))</f>
        <v/>
      </c>
      <c r="C34" s="21" t="s">
        <v>0</v>
      </c>
      <c r="D34" s="21" t="str">
        <f>IF(csv!F24="","",TRIM(csv!F24))</f>
        <v/>
      </c>
      <c r="E34" s="21" t="str">
        <f>IF(csv!E24="","",TRIM(csv!E24))</f>
        <v/>
      </c>
      <c r="F34" s="21" t="s">
        <v>0</v>
      </c>
      <c r="G34" s="53" t="str">
        <f>IF(csv!M24="","",TRIM(csv!M24))</f>
        <v/>
      </c>
      <c r="H34" s="53" t="str">
        <f>IF(csv!N24="","",TRIM(csv!N24))</f>
        <v/>
      </c>
      <c r="I34" s="21" t="s">
        <v>0</v>
      </c>
      <c r="J34" s="21" t="str">
        <f>IF(csv!P24="","",TRIM(csv!P24))</f>
        <v/>
      </c>
      <c r="K34" s="21" t="str">
        <f>IF(csv!Q24="","",TRIM(csv!Q24))</f>
        <v/>
      </c>
      <c r="L34" s="21" t="s">
        <v>0</v>
      </c>
      <c r="M34" s="46" t="str">
        <f>IF(csv!R24="","",TRIM(csv!R24))</f>
        <v/>
      </c>
      <c r="N34" s="27" t="s">
        <v>0</v>
      </c>
      <c r="O34" s="188" t="str">
        <f t="shared" si="14"/>
        <v/>
      </c>
      <c r="P34" s="27"/>
      <c r="Q34" s="32" t="str">
        <f t="shared" si="15"/>
        <v/>
      </c>
      <c r="R34" s="53" t="str">
        <f>IF(Q34="","",IF(COUNTIF(Q$12:Q33,Q34)=0,R33+1,R33))</f>
        <v/>
      </c>
      <c r="S34" s="53" t="str">
        <f t="shared" si="16"/>
        <v/>
      </c>
      <c r="T34" s="53" t="str">
        <f t="shared" si="17"/>
        <v/>
      </c>
      <c r="U34" s="46" t="str">
        <f t="shared" si="18"/>
        <v/>
      </c>
      <c r="V34" s="27" t="s">
        <v>0</v>
      </c>
      <c r="W34" s="173" t="str">
        <f t="shared" si="19"/>
        <v/>
      </c>
      <c r="X34" s="223" t="str">
        <f t="shared" si="20"/>
        <v/>
      </c>
      <c r="Y34" s="174" t="str">
        <f t="shared" si="0"/>
        <v/>
      </c>
      <c r="Z34" s="27" t="s">
        <v>0</v>
      </c>
      <c r="AA34" s="32" t="str">
        <f t="shared" si="21"/>
        <v/>
      </c>
      <c r="AB34" s="53" t="str">
        <f t="shared" si="22"/>
        <v/>
      </c>
      <c r="AC34" s="21" t="str">
        <f>IF(OR(AB34="",AB34&lt;&gt;"NEMA"),"",IF(IFERROR(MATCH(AA34,AA$12:AA33,0),0)&lt;&gt;0,"",AA34))</f>
        <v/>
      </c>
      <c r="AD34" s="46" t="str">
        <f>IF(AC34="","",MAX(AD$12:AD33)+1)</f>
        <v/>
      </c>
      <c r="AE34" s="27" t="s">
        <v>0</v>
      </c>
      <c r="AF34" s="88"/>
      <c r="AG34" s="27" t="s">
        <v>0</v>
      </c>
      <c r="AH34" s="14" t="str">
        <f t="shared" si="23"/>
        <v/>
      </c>
      <c r="AI34" s="27" t="s">
        <v>0</v>
      </c>
      <c r="AJ34" s="173" t="str">
        <f t="shared" si="24"/>
        <v/>
      </c>
      <c r="AK34" s="114" t="str">
        <f t="shared" si="25"/>
        <v/>
      </c>
      <c r="AL34" s="27"/>
      <c r="AM34" s="32" t="str">
        <f t="shared" si="26"/>
        <v/>
      </c>
      <c r="AN34" s="21" t="str">
        <f t="shared" si="27"/>
        <v/>
      </c>
      <c r="AO34" s="53" t="str">
        <f t="shared" si="28"/>
        <v/>
      </c>
      <c r="AP34" s="53" t="str">
        <f t="shared" si="29"/>
        <v/>
      </c>
      <c r="AQ34" s="21" t="str">
        <f t="shared" si="30"/>
        <v/>
      </c>
      <c r="AR34" s="46" t="str">
        <f t="shared" si="31"/>
        <v/>
      </c>
      <c r="AS34" s="27" t="s">
        <v>0</v>
      </c>
      <c r="AT34" s="62" t="str">
        <f t="shared" si="32"/>
        <v/>
      </c>
      <c r="AU34" s="27" t="s">
        <v>0</v>
      </c>
      <c r="AV34" s="244" t="str">
        <f t="shared" si="1"/>
        <v/>
      </c>
      <c r="AW34" s="27" t="s">
        <v>0</v>
      </c>
      <c r="AX34" s="81"/>
      <c r="AY34" s="83"/>
      <c r="AZ34" s="27" t="s">
        <v>0</v>
      </c>
      <c r="BA34" s="200" t="str">
        <f t="shared" si="33"/>
        <v/>
      </c>
      <c r="BB34" s="27" t="s">
        <v>0</v>
      </c>
      <c r="BC34" s="32" t="str">
        <f t="shared" si="34"/>
        <v/>
      </c>
      <c r="BD34" s="53" t="str">
        <f>IF(AX34&amp;AY34="","",MAX(BD$12:BD33)+1)</f>
        <v/>
      </c>
      <c r="BE34" s="212" t="str">
        <f t="shared" si="35"/>
        <v/>
      </c>
      <c r="BF34" s="33" t="str">
        <f>IF(AND(AO34="NEMA",AP34="NEMA",OR(AX34&amp;AY34="",BE34="NEMA")),MAX(BF$12:BF33)+1,"")</f>
        <v/>
      </c>
      <c r="BG34" s="27" t="s">
        <v>0</v>
      </c>
      <c r="BH34" s="32" t="str">
        <f t="shared" si="36"/>
        <v/>
      </c>
      <c r="BI34" s="21" t="str">
        <f t="shared" si="37"/>
        <v/>
      </c>
      <c r="BJ34" s="53" t="str">
        <f t="shared" si="38"/>
        <v/>
      </c>
      <c r="BK34" s="33" t="str">
        <f t="shared" si="39"/>
        <v/>
      </c>
      <c r="BL34" s="27" t="s">
        <v>0</v>
      </c>
      <c r="BM34" s="32" t="str">
        <f t="shared" si="40"/>
        <v/>
      </c>
      <c r="BN34" s="21" t="str">
        <f t="shared" si="41"/>
        <v/>
      </c>
      <c r="BO34" s="53" t="str">
        <f t="shared" si="42"/>
        <v/>
      </c>
      <c r="BP34" s="53" t="str">
        <f t="shared" si="2"/>
        <v/>
      </c>
      <c r="BQ34" s="21" t="str">
        <f t="shared" si="3"/>
        <v/>
      </c>
      <c r="BR34" s="21" t="str" cm="1">
        <f t="array" ref="BR34">IFERROR(""&amp;INDEX(regNatjecatelj_klub,DI34),"")</f>
        <v/>
      </c>
      <c r="BS34" s="66" t="str">
        <f t="shared" si="43"/>
        <v/>
      </c>
      <c r="BT34" s="46" t="str">
        <f t="shared" si="44"/>
        <v/>
      </c>
      <c r="BU34" s="27" t="s">
        <v>0</v>
      </c>
      <c r="BV34" s="62" t="str">
        <f>IF(BP34&lt;&gt;"NEMA","",IF(IFERROR(MATCH(BN34,BN$12:BN33,0),0)&lt;&gt;0,"",BN34))</f>
        <v/>
      </c>
      <c r="BW34" s="27" t="s">
        <v>0</v>
      </c>
      <c r="BX34" s="88"/>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73" t="str">
        <f>IF(BN34="","",IF(AND(BO34&lt;&gt;"",BO34&lt;&gt;"NEMA",BS34=1),BR34,IFERROR(INDEX(CK$12:CK33,MATCH(BN34,BN$12:BN33,0)),IF(BX34&lt;&gt;"",BX34,BT34))))</f>
        <v/>
      </c>
      <c r="CL34" s="226" t="str">
        <f>IF(BN34="","",IF(BT34&lt;&gt;BN34,INDEX(regKlub_id,MATCH(BT34,regKlub_naziv,0)),IF(AND(BO34&lt;&gt;"",BO34&lt;&gt;"NEMA"),BO34,IF(CF34&lt;&gt;"",CF34,IF(CB34&lt;&gt;"",CB34,IFERROR(INDEX(CL$12:CL33,MATCH(BN34,BN$12:BN33,0)),"GREŠKA"))))))</f>
        <v/>
      </c>
      <c r="CM34" s="114" t="str">
        <f>IF(BP34="","",IF(BP34&lt;&gt;"NEMA",BP34,IF(CE34&lt;&gt;"",CE34,IFERROR(INDEX(CM$12:CM33,MATCH(BN34,BN$12:BN33,0)),""))))</f>
        <v/>
      </c>
      <c r="CN34" s="27" t="s">
        <v>0</v>
      </c>
      <c r="CO34" s="38" t="str">
        <f t="shared" si="51"/>
        <v/>
      </c>
      <c r="CP34" s="53" t="str">
        <f t="shared" si="52"/>
        <v/>
      </c>
      <c r="CQ34" s="180" t="str">
        <f t="shared" si="53"/>
        <v/>
      </c>
      <c r="CR34" s="181" t="str">
        <f t="shared" si="4"/>
        <v/>
      </c>
      <c r="CS34" s="114" t="str">
        <f t="shared" si="5"/>
        <v/>
      </c>
      <c r="CT34" s="27" t="s">
        <v>0</v>
      </c>
      <c r="CU34" s="240" t="str">
        <f t="shared" si="54"/>
        <v xml:space="preserve">
</v>
      </c>
      <c r="CV34" s="27" t="s">
        <v>0</v>
      </c>
      <c r="CW34" s="200" t="str">
        <f t="shared" si="6"/>
        <v/>
      </c>
      <c r="CX34" t="s">
        <v>0</v>
      </c>
      <c r="CY34" s="90" t="str">
        <f t="shared" si="7"/>
        <v/>
      </c>
      <c r="CZ34" t="s">
        <v>0</v>
      </c>
      <c r="DA34" s="32" t="str">
        <f t="shared" si="8"/>
        <v/>
      </c>
      <c r="DB34" s="46" t="str">
        <f t="shared" si="9"/>
        <v/>
      </c>
      <c r="DC34" t="s">
        <v>0</v>
      </c>
      <c r="DD34" s="14" t="str">
        <f t="shared" si="55"/>
        <v/>
      </c>
      <c r="DE34" s="27" t="s">
        <v>0</v>
      </c>
      <c r="DF34" s="14" t="str">
        <f t="shared" si="56"/>
        <v/>
      </c>
      <c r="DG34" s="27" t="s">
        <v>0</v>
      </c>
      <c r="DH34" s="32" t="str">
        <f t="shared" si="57"/>
        <v/>
      </c>
      <c r="DI34" s="33" t="str">
        <f t="shared" si="58"/>
        <v/>
      </c>
      <c r="DJ34" s="27" t="s">
        <v>0</v>
      </c>
      <c r="DK34" s="32" t="str">
        <f t="shared" si="59"/>
        <v/>
      </c>
      <c r="DL34" s="33" t="str">
        <f t="shared" si="60"/>
        <v/>
      </c>
      <c r="DM34" s="27" t="s">
        <v>0</v>
      </c>
      <c r="DN34" s="32" t="str">
        <f t="shared" si="61"/>
        <v/>
      </c>
      <c r="DO34" s="33" t="str">
        <f t="shared" si="62"/>
        <v/>
      </c>
      <c r="DP34" s="27" t="s">
        <v>0</v>
      </c>
      <c r="DQ34" s="38" t="str">
        <f t="shared" si="63"/>
        <v/>
      </c>
      <c r="DR34" s="33" t="str" cm="1">
        <f t="array" ref="DR34">IF(DQ34&lt;&gt;"",INDEX(regNatjecatelj_id,DQ34,0),IF(BF34&lt;&gt;"",BF34,""))</f>
        <v/>
      </c>
      <c r="DS34" s="27" t="s">
        <v>0</v>
      </c>
      <c r="DT34" s="38" t="str">
        <f t="shared" si="64"/>
        <v/>
      </c>
      <c r="DU34" s="53" t="str">
        <f t="shared" si="10"/>
        <v/>
      </c>
      <c r="DV34" s="53" t="str">
        <f t="shared" si="65"/>
        <v/>
      </c>
      <c r="DW34" s="53" t="str">
        <f t="shared" si="66"/>
        <v/>
      </c>
      <c r="DX34" s="46" t="str">
        <f t="shared" si="67"/>
        <v/>
      </c>
      <c r="DY34" s="27" t="s">
        <v>0</v>
      </c>
      <c r="DZ34" s="38" t="str">
        <f>IF(AN34="","",MAX(DZ$12:DZ33)+1)</f>
        <v/>
      </c>
      <c r="EA34" s="53" t="str">
        <f t="shared" si="68"/>
        <v/>
      </c>
      <c r="EB34" s="53" t="str">
        <f t="shared" si="69"/>
        <v/>
      </c>
      <c r="EC34" s="53" t="str">
        <f t="shared" si="70"/>
        <v/>
      </c>
      <c r="ED34" s="53" t="str">
        <f t="shared" si="71"/>
        <v/>
      </c>
      <c r="EE34" s="53" t="str">
        <f t="shared" si="11"/>
        <v/>
      </c>
      <c r="EF34" s="53" t="str">
        <f t="shared" si="72"/>
        <v/>
      </c>
      <c r="EG34" s="53" t="str">
        <f t="shared" si="73"/>
        <v/>
      </c>
      <c r="EH34" s="53" t="str">
        <f t="shared" si="12"/>
        <v/>
      </c>
      <c r="EI34" s="53" t="str">
        <f t="shared" si="74"/>
        <v/>
      </c>
      <c r="EJ34" s="33" t="str">
        <f t="shared" si="75"/>
        <v/>
      </c>
      <c r="EK34" s="27" t="s">
        <v>0</v>
      </c>
      <c r="EL34" s="14" t="str">
        <f t="shared" si="76"/>
        <v/>
      </c>
      <c r="EM34" s="27" t="s">
        <v>0</v>
      </c>
      <c r="EN34" s="14" t="str">
        <f t="shared" si="13"/>
        <v/>
      </c>
      <c r="EO34" s="27" t="s">
        <v>0</v>
      </c>
      <c r="EP34" s="131" t="str">
        <f t="shared" si="77"/>
        <v/>
      </c>
      <c r="EQ34" s="27" t="s">
        <v>0</v>
      </c>
    </row>
    <row r="35" spans="1:147" x14ac:dyDescent="0.25">
      <c r="A35" t="s">
        <v>0</v>
      </c>
      <c r="B35" s="32" t="str">
        <f>IF(csv!F25="","",TRIM(csv!T25))</f>
        <v/>
      </c>
      <c r="C35" s="21" t="s">
        <v>0</v>
      </c>
      <c r="D35" s="21" t="str">
        <f>IF(csv!F25="","",TRIM(csv!F25))</f>
        <v/>
      </c>
      <c r="E35" s="21" t="str">
        <f>IF(csv!E25="","",TRIM(csv!E25))</f>
        <v/>
      </c>
      <c r="F35" s="21" t="s">
        <v>0</v>
      </c>
      <c r="G35" s="53" t="str">
        <f>IF(csv!M25="","",TRIM(csv!M25))</f>
        <v/>
      </c>
      <c r="H35" s="53" t="str">
        <f>IF(csv!N25="","",TRIM(csv!N25))</f>
        <v/>
      </c>
      <c r="I35" s="21" t="s">
        <v>0</v>
      </c>
      <c r="J35" s="21" t="str">
        <f>IF(csv!P25="","",TRIM(csv!P25))</f>
        <v/>
      </c>
      <c r="K35" s="21" t="str">
        <f>IF(csv!Q25="","",TRIM(csv!Q25))</f>
        <v/>
      </c>
      <c r="L35" s="21" t="s">
        <v>0</v>
      </c>
      <c r="M35" s="46" t="str">
        <f>IF(csv!R25="","",TRIM(csv!R25))</f>
        <v/>
      </c>
      <c r="N35" s="27" t="s">
        <v>0</v>
      </c>
      <c r="O35" s="188" t="str">
        <f t="shared" si="14"/>
        <v/>
      </c>
      <c r="P35" s="27"/>
      <c r="Q35" s="32" t="str">
        <f t="shared" si="15"/>
        <v/>
      </c>
      <c r="R35" s="53" t="str">
        <f>IF(Q35="","",IF(COUNTIF(Q$12:Q34,Q35)=0,R34+1,R34))</f>
        <v/>
      </c>
      <c r="S35" s="53" t="str">
        <f t="shared" si="16"/>
        <v/>
      </c>
      <c r="T35" s="53" t="str">
        <f t="shared" si="17"/>
        <v/>
      </c>
      <c r="U35" s="46" t="str">
        <f t="shared" si="18"/>
        <v/>
      </c>
      <c r="V35" s="27" t="s">
        <v>0</v>
      </c>
      <c r="W35" s="173" t="str">
        <f t="shared" si="19"/>
        <v/>
      </c>
      <c r="X35" s="223" t="str">
        <f t="shared" si="20"/>
        <v/>
      </c>
      <c r="Y35" s="174" t="str">
        <f t="shared" si="0"/>
        <v/>
      </c>
      <c r="Z35" s="27" t="s">
        <v>0</v>
      </c>
      <c r="AA35" s="32" t="str">
        <f t="shared" si="21"/>
        <v/>
      </c>
      <c r="AB35" s="53" t="str">
        <f t="shared" si="22"/>
        <v/>
      </c>
      <c r="AC35" s="21" t="str">
        <f>IF(OR(AB35="",AB35&lt;&gt;"NEMA"),"",IF(IFERROR(MATCH(AA35,AA$12:AA34,0),0)&lt;&gt;0,"",AA35))</f>
        <v/>
      </c>
      <c r="AD35" s="46" t="str">
        <f>IF(AC35="","",MAX(AD$12:AD34)+1)</f>
        <v/>
      </c>
      <c r="AE35" s="27" t="s">
        <v>0</v>
      </c>
      <c r="AF35" s="88"/>
      <c r="AG35" s="27" t="s">
        <v>0</v>
      </c>
      <c r="AH35" s="14" t="str">
        <f t="shared" si="23"/>
        <v/>
      </c>
      <c r="AI35" s="27" t="s">
        <v>0</v>
      </c>
      <c r="AJ35" s="173" t="str">
        <f t="shared" si="24"/>
        <v/>
      </c>
      <c r="AK35" s="114"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44" t="str">
        <f t="shared" si="1"/>
        <v/>
      </c>
      <c r="AW35" s="27" t="s">
        <v>0</v>
      </c>
      <c r="AX35" s="81"/>
      <c r="AY35" s="83"/>
      <c r="AZ35" s="27" t="s">
        <v>0</v>
      </c>
      <c r="BA35" s="200" t="str">
        <f t="shared" si="33"/>
        <v/>
      </c>
      <c r="BB35" s="27" t="s">
        <v>0</v>
      </c>
      <c r="BC35" s="32" t="str">
        <f t="shared" si="34"/>
        <v/>
      </c>
      <c r="BD35" s="53" t="str">
        <f>IF(AX35&amp;AY35="","",MAX(BD$12:BD34)+1)</f>
        <v/>
      </c>
      <c r="BE35" s="212"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8"/>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73" t="str">
        <f>IF(BN35="","",IF(AND(BO35&lt;&gt;"",BO35&lt;&gt;"NEMA",BS35=1),BR35,IFERROR(INDEX(CK$12:CK34,MATCH(BN35,BN$12:BN34,0)),IF(BX35&lt;&gt;"",BX35,BT35))))</f>
        <v/>
      </c>
      <c r="CL35" s="226" t="str">
        <f>IF(BN35="","",IF(BT35&lt;&gt;BN35,INDEX(regKlub_id,MATCH(BT35,regKlub_naziv,0)),IF(AND(BO35&lt;&gt;"",BO35&lt;&gt;"NEMA"),BO35,IF(CF35&lt;&gt;"",CF35,IF(CB35&lt;&gt;"",CB35,IFERROR(INDEX(CL$12:CL34,MATCH(BN35,BN$12:BN34,0)),"GREŠKA"))))))</f>
        <v/>
      </c>
      <c r="CM35" s="114" t="str">
        <f>IF(BP35="","",IF(BP35&lt;&gt;"NEMA",BP35,IF(CE35&lt;&gt;"",CE35,IFERROR(INDEX(CM$12:CM34,MATCH(BN35,BN$12:BN34,0)),""))))</f>
        <v/>
      </c>
      <c r="CN35" s="27" t="s">
        <v>0</v>
      </c>
      <c r="CO35" s="38" t="str">
        <f t="shared" si="51"/>
        <v/>
      </c>
      <c r="CP35" s="53" t="str">
        <f t="shared" si="52"/>
        <v/>
      </c>
      <c r="CQ35" s="180" t="str">
        <f t="shared" si="53"/>
        <v/>
      </c>
      <c r="CR35" s="181" t="str">
        <f t="shared" si="4"/>
        <v/>
      </c>
      <c r="CS35" s="114" t="str">
        <f t="shared" si="5"/>
        <v/>
      </c>
      <c r="CT35" s="27" t="s">
        <v>0</v>
      </c>
      <c r="CU35" s="240" t="str">
        <f t="shared" si="54"/>
        <v xml:space="preserve">
</v>
      </c>
      <c r="CV35" s="27" t="s">
        <v>0</v>
      </c>
      <c r="CW35" s="200" t="str">
        <f t="shared" si="6"/>
        <v/>
      </c>
      <c r="CX35" t="s">
        <v>0</v>
      </c>
      <c r="CY35" s="90" t="str">
        <f t="shared" si="7"/>
        <v/>
      </c>
      <c r="CZ35" t="s">
        <v>0</v>
      </c>
      <c r="DA35" s="32" t="str">
        <f t="shared" si="8"/>
        <v/>
      </c>
      <c r="DB35" s="46" t="str">
        <f t="shared" si="9"/>
        <v/>
      </c>
      <c r="DC35" t="s">
        <v>0</v>
      </c>
      <c r="DD35" s="14" t="str">
        <f t="shared" si="55"/>
        <v/>
      </c>
      <c r="DE35" s="27" t="s">
        <v>0</v>
      </c>
      <c r="DF35" s="14" t="str">
        <f t="shared" si="56"/>
        <v/>
      </c>
      <c r="DG35" s="27" t="s">
        <v>0</v>
      </c>
      <c r="DH35" s="32" t="str">
        <f t="shared" si="57"/>
        <v/>
      </c>
      <c r="DI35" s="33" t="str">
        <f t="shared" si="58"/>
        <v/>
      </c>
      <c r="DJ35" s="27" t="s">
        <v>0</v>
      </c>
      <c r="DK35" s="32" t="str">
        <f t="shared" si="59"/>
        <v/>
      </c>
      <c r="DL35" s="33" t="str">
        <f t="shared" si="60"/>
        <v/>
      </c>
      <c r="DM35" s="27" t="s">
        <v>0</v>
      </c>
      <c r="DN35" s="32" t="str">
        <f t="shared" si="61"/>
        <v/>
      </c>
      <c r="DO35" s="33" t="str">
        <f t="shared" si="62"/>
        <v/>
      </c>
      <c r="DP35" s="27" t="s">
        <v>0</v>
      </c>
      <c r="DQ35" s="38" t="str">
        <f t="shared" si="63"/>
        <v/>
      </c>
      <c r="DR35" s="33" t="str" cm="1">
        <f t="array" ref="DR35">IF(DQ35&lt;&gt;"",INDEX(regNatjecatelj_id,DQ35,0),IF(BF35&lt;&gt;"",BF35,""))</f>
        <v/>
      </c>
      <c r="DS35" s="27" t="s">
        <v>0</v>
      </c>
      <c r="DT35" s="38" t="str">
        <f t="shared" si="64"/>
        <v/>
      </c>
      <c r="DU35" s="53" t="str">
        <f t="shared" si="10"/>
        <v/>
      </c>
      <c r="DV35" s="53" t="str">
        <f t="shared" si="65"/>
        <v/>
      </c>
      <c r="DW35" s="53" t="str">
        <f t="shared" si="66"/>
        <v/>
      </c>
      <c r="DX35" s="46" t="str">
        <f t="shared" si="67"/>
        <v/>
      </c>
      <c r="DY35" s="27" t="s">
        <v>0</v>
      </c>
      <c r="DZ35" s="38" t="str">
        <f>IF(AN35="","",MAX(DZ$12:DZ34)+1)</f>
        <v/>
      </c>
      <c r="EA35" s="53" t="str">
        <f t="shared" si="68"/>
        <v/>
      </c>
      <c r="EB35" s="53" t="str">
        <f t="shared" si="69"/>
        <v/>
      </c>
      <c r="EC35" s="53" t="str">
        <f t="shared" si="70"/>
        <v/>
      </c>
      <c r="ED35" s="53" t="str">
        <f t="shared" si="71"/>
        <v/>
      </c>
      <c r="EE35" s="53" t="str">
        <f t="shared" si="11"/>
        <v/>
      </c>
      <c r="EF35" s="53" t="str">
        <f t="shared" si="72"/>
        <v/>
      </c>
      <c r="EG35" s="53" t="str">
        <f t="shared" si="73"/>
        <v/>
      </c>
      <c r="EH35" s="53" t="str">
        <f t="shared" si="12"/>
        <v/>
      </c>
      <c r="EI35" s="53" t="str">
        <f t="shared" si="74"/>
        <v/>
      </c>
      <c r="EJ35" s="33" t="str">
        <f t="shared" si="75"/>
        <v/>
      </c>
      <c r="EK35" s="27" t="s">
        <v>0</v>
      </c>
      <c r="EL35" s="14" t="str">
        <f t="shared" si="76"/>
        <v/>
      </c>
      <c r="EM35" s="27" t="s">
        <v>0</v>
      </c>
      <c r="EN35" s="14" t="str">
        <f t="shared" si="13"/>
        <v/>
      </c>
      <c r="EO35" s="27" t="s">
        <v>0</v>
      </c>
      <c r="EP35" s="131" t="str">
        <f t="shared" si="77"/>
        <v/>
      </c>
      <c r="EQ35" s="27" t="s">
        <v>0</v>
      </c>
    </row>
    <row r="36" spans="1:147" x14ac:dyDescent="0.25">
      <c r="A36" t="s">
        <v>0</v>
      </c>
      <c r="B36" s="32" t="str">
        <f>IF(csv!F26="","",TRIM(csv!T26))</f>
        <v/>
      </c>
      <c r="C36" s="21" t="s">
        <v>0</v>
      </c>
      <c r="D36" s="21" t="str">
        <f>IF(csv!F26="","",TRIM(csv!F26))</f>
        <v/>
      </c>
      <c r="E36" s="21" t="str">
        <f>IF(csv!E26="","",TRIM(csv!E26))</f>
        <v/>
      </c>
      <c r="F36" s="21" t="s">
        <v>0</v>
      </c>
      <c r="G36" s="53" t="str">
        <f>IF(csv!M26="","",TRIM(csv!M26))</f>
        <v/>
      </c>
      <c r="H36" s="53" t="str">
        <f>IF(csv!N26="","",TRIM(csv!N26))</f>
        <v/>
      </c>
      <c r="I36" s="21" t="s">
        <v>0</v>
      </c>
      <c r="J36" s="21" t="str">
        <f>IF(csv!P26="","",TRIM(csv!P26))</f>
        <v/>
      </c>
      <c r="K36" s="21" t="str">
        <f>IF(csv!Q26="","",TRIM(csv!Q26))</f>
        <v/>
      </c>
      <c r="L36" s="21" t="s">
        <v>0</v>
      </c>
      <c r="M36" s="46" t="str">
        <f>IF(csv!R26="","",TRIM(csv!R26))</f>
        <v/>
      </c>
      <c r="N36" s="27" t="s">
        <v>0</v>
      </c>
      <c r="O36" s="188" t="str">
        <f t="shared" si="14"/>
        <v/>
      </c>
      <c r="P36" s="27"/>
      <c r="Q36" s="32" t="str">
        <f t="shared" si="15"/>
        <v/>
      </c>
      <c r="R36" s="53" t="str">
        <f>IF(Q36="","",IF(COUNTIF(Q$12:Q35,Q36)=0,R35+1,R35))</f>
        <v/>
      </c>
      <c r="S36" s="53" t="str">
        <f t="shared" si="16"/>
        <v/>
      </c>
      <c r="T36" s="53" t="str">
        <f t="shared" si="17"/>
        <v/>
      </c>
      <c r="U36" s="46" t="str">
        <f t="shared" si="18"/>
        <v/>
      </c>
      <c r="V36" s="27" t="s">
        <v>0</v>
      </c>
      <c r="W36" s="173" t="str">
        <f t="shared" si="19"/>
        <v/>
      </c>
      <c r="X36" s="223" t="str">
        <f t="shared" si="20"/>
        <v/>
      </c>
      <c r="Y36" s="174" t="str">
        <f t="shared" si="0"/>
        <v/>
      </c>
      <c r="Z36" s="27" t="s">
        <v>0</v>
      </c>
      <c r="AA36" s="32" t="str">
        <f t="shared" si="21"/>
        <v/>
      </c>
      <c r="AB36" s="53" t="str">
        <f t="shared" si="22"/>
        <v/>
      </c>
      <c r="AC36" s="21" t="str">
        <f>IF(OR(AB36="",AB36&lt;&gt;"NEMA"),"",IF(IFERROR(MATCH(AA36,AA$12:AA35,0),0)&lt;&gt;0,"",AA36))</f>
        <v/>
      </c>
      <c r="AD36" s="46" t="str">
        <f>IF(AC36="","",MAX(AD$12:AD35)+1)</f>
        <v/>
      </c>
      <c r="AE36" s="27" t="s">
        <v>0</v>
      </c>
      <c r="AF36" s="88"/>
      <c r="AG36" s="27" t="s">
        <v>0</v>
      </c>
      <c r="AH36" s="14" t="str">
        <f t="shared" si="23"/>
        <v/>
      </c>
      <c r="AI36" s="27" t="s">
        <v>0</v>
      </c>
      <c r="AJ36" s="173" t="str">
        <f t="shared" si="24"/>
        <v/>
      </c>
      <c r="AK36" s="114" t="str">
        <f t="shared" si="25"/>
        <v/>
      </c>
      <c r="AL36" s="27"/>
      <c r="AM36" s="32" t="str">
        <f t="shared" si="26"/>
        <v/>
      </c>
      <c r="AN36" s="21" t="str">
        <f t="shared" si="27"/>
        <v/>
      </c>
      <c r="AO36" s="53" t="str">
        <f t="shared" si="28"/>
        <v/>
      </c>
      <c r="AP36" s="53" t="str">
        <f t="shared" si="29"/>
        <v/>
      </c>
      <c r="AQ36" s="21" t="str">
        <f t="shared" si="30"/>
        <v/>
      </c>
      <c r="AR36" s="46" t="str">
        <f t="shared" si="31"/>
        <v/>
      </c>
      <c r="AS36" s="27" t="s">
        <v>0</v>
      </c>
      <c r="AT36" s="62" t="str">
        <f t="shared" si="32"/>
        <v/>
      </c>
      <c r="AU36" s="27" t="s">
        <v>0</v>
      </c>
      <c r="AV36" s="244" t="str">
        <f t="shared" si="1"/>
        <v/>
      </c>
      <c r="AW36" s="27" t="s">
        <v>0</v>
      </c>
      <c r="AX36" s="81"/>
      <c r="AY36" s="83"/>
      <c r="AZ36" s="27" t="s">
        <v>0</v>
      </c>
      <c r="BA36" s="200" t="str">
        <f t="shared" si="33"/>
        <v/>
      </c>
      <c r="BB36" s="27" t="s">
        <v>0</v>
      </c>
      <c r="BC36" s="32" t="str">
        <f t="shared" si="34"/>
        <v/>
      </c>
      <c r="BD36" s="53" t="str">
        <f>IF(AX36&amp;AY36="","",MAX(BD$12:BD35)+1)</f>
        <v/>
      </c>
      <c r="BE36" s="212" t="str">
        <f t="shared" si="35"/>
        <v/>
      </c>
      <c r="BF36" s="33" t="str">
        <f>IF(AND(AO36="NEMA",AP36="NEMA",OR(AX36&amp;AY36="",BE36="NEMA")),MAX(BF$12:BF35)+1,"")</f>
        <v/>
      </c>
      <c r="BG36" s="27" t="s">
        <v>0</v>
      </c>
      <c r="BH36" s="32" t="str">
        <f t="shared" si="36"/>
        <v/>
      </c>
      <c r="BI36" s="21" t="str">
        <f t="shared" si="37"/>
        <v/>
      </c>
      <c r="BJ36" s="53" t="str">
        <f t="shared" si="38"/>
        <v/>
      </c>
      <c r="BK36" s="33" t="str">
        <f t="shared" si="39"/>
        <v/>
      </c>
      <c r="BL36" s="27" t="s">
        <v>0</v>
      </c>
      <c r="BM36" s="32" t="str">
        <f t="shared" si="40"/>
        <v/>
      </c>
      <c r="BN36" s="21" t="str">
        <f t="shared" si="41"/>
        <v/>
      </c>
      <c r="BO36" s="53" t="str">
        <f t="shared" si="42"/>
        <v/>
      </c>
      <c r="BP36" s="53" t="str">
        <f t="shared" si="2"/>
        <v/>
      </c>
      <c r="BQ36" s="21" t="str">
        <f t="shared" si="3"/>
        <v/>
      </c>
      <c r="BR36" s="21" t="str" cm="1">
        <f t="array" ref="BR36">IFERROR(""&amp;INDEX(regNatjecatelj_klub,DI36),"")</f>
        <v/>
      </c>
      <c r="BS36" s="66" t="str">
        <f t="shared" si="43"/>
        <v/>
      </c>
      <c r="BT36" s="46" t="str">
        <f t="shared" si="44"/>
        <v/>
      </c>
      <c r="BU36" s="27" t="s">
        <v>0</v>
      </c>
      <c r="BV36" s="62" t="str">
        <f>IF(BP36&lt;&gt;"NEMA","",IF(IFERROR(MATCH(BN36,BN$12:BN35,0),0)&lt;&gt;0,"",BN36))</f>
        <v/>
      </c>
      <c r="BW36" s="27" t="s">
        <v>0</v>
      </c>
      <c r="BX36" s="88"/>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73" t="str">
        <f>IF(BN36="","",IF(AND(BO36&lt;&gt;"",BO36&lt;&gt;"NEMA",BS36=1),BR36,IFERROR(INDEX(CK$12:CK35,MATCH(BN36,BN$12:BN35,0)),IF(BX36&lt;&gt;"",BX36,BT36))))</f>
        <v/>
      </c>
      <c r="CL36" s="226" t="str">
        <f>IF(BN36="","",IF(BT36&lt;&gt;BN36,INDEX(regKlub_id,MATCH(BT36,regKlub_naziv,0)),IF(AND(BO36&lt;&gt;"",BO36&lt;&gt;"NEMA"),BO36,IF(CF36&lt;&gt;"",CF36,IF(CB36&lt;&gt;"",CB36,IFERROR(INDEX(CL$12:CL35,MATCH(BN36,BN$12:BN35,0)),"GREŠKA"))))))</f>
        <v/>
      </c>
      <c r="CM36" s="114" t="str">
        <f>IF(BP36="","",IF(BP36&lt;&gt;"NEMA",BP36,IF(CE36&lt;&gt;"",CE36,IFERROR(INDEX(CM$12:CM35,MATCH(BN36,BN$12:BN35,0)),""))))</f>
        <v/>
      </c>
      <c r="CN36" s="27" t="s">
        <v>0</v>
      </c>
      <c r="CO36" s="38" t="str">
        <f t="shared" si="51"/>
        <v/>
      </c>
      <c r="CP36" s="53" t="str">
        <f t="shared" si="52"/>
        <v/>
      </c>
      <c r="CQ36" s="180" t="str">
        <f t="shared" si="53"/>
        <v/>
      </c>
      <c r="CR36" s="181" t="str">
        <f t="shared" si="4"/>
        <v/>
      </c>
      <c r="CS36" s="114" t="str">
        <f t="shared" si="5"/>
        <v/>
      </c>
      <c r="CT36" s="27" t="s">
        <v>0</v>
      </c>
      <c r="CU36" s="240" t="str">
        <f t="shared" si="54"/>
        <v xml:space="preserve">
</v>
      </c>
      <c r="CV36" s="27" t="s">
        <v>0</v>
      </c>
      <c r="CW36" s="200" t="str">
        <f t="shared" si="6"/>
        <v/>
      </c>
      <c r="CX36" t="s">
        <v>0</v>
      </c>
      <c r="CY36" s="90" t="str">
        <f t="shared" si="7"/>
        <v/>
      </c>
      <c r="CZ36" t="s">
        <v>0</v>
      </c>
      <c r="DA36" s="32" t="str">
        <f t="shared" si="8"/>
        <v/>
      </c>
      <c r="DB36" s="46" t="str">
        <f t="shared" si="9"/>
        <v/>
      </c>
      <c r="DC36" t="s">
        <v>0</v>
      </c>
      <c r="DD36" s="14" t="str">
        <f t="shared" si="55"/>
        <v/>
      </c>
      <c r="DE36" s="27" t="s">
        <v>0</v>
      </c>
      <c r="DF36" s="14" t="str">
        <f t="shared" si="56"/>
        <v/>
      </c>
      <c r="DG36" s="27" t="s">
        <v>0</v>
      </c>
      <c r="DH36" s="32" t="str">
        <f t="shared" si="57"/>
        <v/>
      </c>
      <c r="DI36" s="33" t="str">
        <f t="shared" si="58"/>
        <v/>
      </c>
      <c r="DJ36" s="27" t="s">
        <v>0</v>
      </c>
      <c r="DK36" s="32" t="str">
        <f t="shared" si="59"/>
        <v/>
      </c>
      <c r="DL36" s="33" t="str">
        <f t="shared" si="60"/>
        <v/>
      </c>
      <c r="DM36" s="27" t="s">
        <v>0</v>
      </c>
      <c r="DN36" s="32" t="str">
        <f t="shared" si="61"/>
        <v/>
      </c>
      <c r="DO36" s="33" t="str">
        <f t="shared" si="62"/>
        <v/>
      </c>
      <c r="DP36" s="27" t="s">
        <v>0</v>
      </c>
      <c r="DQ36" s="38" t="str">
        <f t="shared" si="63"/>
        <v/>
      </c>
      <c r="DR36" s="33" t="str" cm="1">
        <f t="array" ref="DR36">IF(DQ36&lt;&gt;"",INDEX(regNatjecatelj_id,DQ36,0),IF(BF36&lt;&gt;"",BF36,""))</f>
        <v/>
      </c>
      <c r="DS36" s="27" t="s">
        <v>0</v>
      </c>
      <c r="DT36" s="38" t="str">
        <f t="shared" si="64"/>
        <v/>
      </c>
      <c r="DU36" s="53" t="str">
        <f t="shared" si="10"/>
        <v/>
      </c>
      <c r="DV36" s="53" t="str">
        <f t="shared" si="65"/>
        <v/>
      </c>
      <c r="DW36" s="53" t="str">
        <f t="shared" si="66"/>
        <v/>
      </c>
      <c r="DX36" s="46" t="str">
        <f t="shared" si="67"/>
        <v/>
      </c>
      <c r="DY36" s="27" t="s">
        <v>0</v>
      </c>
      <c r="DZ36" s="38" t="str">
        <f>IF(AN36="","",MAX(DZ$12:DZ35)+1)</f>
        <v/>
      </c>
      <c r="EA36" s="53" t="str">
        <f t="shared" si="68"/>
        <v/>
      </c>
      <c r="EB36" s="53" t="str">
        <f t="shared" si="69"/>
        <v/>
      </c>
      <c r="EC36" s="53" t="str">
        <f t="shared" si="70"/>
        <v/>
      </c>
      <c r="ED36" s="53" t="str">
        <f t="shared" si="71"/>
        <v/>
      </c>
      <c r="EE36" s="53" t="str">
        <f t="shared" si="11"/>
        <v/>
      </c>
      <c r="EF36" s="53" t="str">
        <f t="shared" si="72"/>
        <v/>
      </c>
      <c r="EG36" s="53" t="str">
        <f t="shared" si="73"/>
        <v/>
      </c>
      <c r="EH36" s="53" t="str">
        <f t="shared" si="12"/>
        <v/>
      </c>
      <c r="EI36" s="53" t="str">
        <f t="shared" si="74"/>
        <v/>
      </c>
      <c r="EJ36" s="33" t="str">
        <f t="shared" si="75"/>
        <v/>
      </c>
      <c r="EK36" s="27" t="s">
        <v>0</v>
      </c>
      <c r="EL36" s="14" t="str">
        <f t="shared" si="76"/>
        <v/>
      </c>
      <c r="EM36" s="27" t="s">
        <v>0</v>
      </c>
      <c r="EN36" s="14" t="str">
        <f t="shared" si="13"/>
        <v/>
      </c>
      <c r="EO36" s="27" t="s">
        <v>0</v>
      </c>
      <c r="EP36" s="131" t="str">
        <f t="shared" si="77"/>
        <v/>
      </c>
      <c r="EQ36" s="27" t="s">
        <v>0</v>
      </c>
    </row>
    <row r="37" spans="1:147" x14ac:dyDescent="0.25">
      <c r="A37" t="s">
        <v>0</v>
      </c>
      <c r="B37" s="32" t="str">
        <f>IF(csv!F27="","",TRIM(csv!T27))</f>
        <v/>
      </c>
      <c r="C37" s="21" t="s">
        <v>0</v>
      </c>
      <c r="D37" s="21" t="str">
        <f>IF(csv!F27="","",TRIM(csv!F27))</f>
        <v/>
      </c>
      <c r="E37" s="21" t="str">
        <f>IF(csv!E27="","",TRIM(csv!E27))</f>
        <v/>
      </c>
      <c r="F37" s="21" t="s">
        <v>0</v>
      </c>
      <c r="G37" s="53" t="str">
        <f>IF(csv!M27="","",TRIM(csv!M27))</f>
        <v/>
      </c>
      <c r="H37" s="53" t="str">
        <f>IF(csv!N27="","",TRIM(csv!N27))</f>
        <v/>
      </c>
      <c r="I37" s="21" t="s">
        <v>0</v>
      </c>
      <c r="J37" s="21" t="str">
        <f>IF(csv!P27="","",TRIM(csv!P27))</f>
        <v/>
      </c>
      <c r="K37" s="21" t="str">
        <f>IF(csv!Q27="","",TRIM(csv!Q27))</f>
        <v/>
      </c>
      <c r="L37" s="21" t="s">
        <v>0</v>
      </c>
      <c r="M37" s="46" t="str">
        <f>IF(csv!R27="","",TRIM(csv!R27))</f>
        <v/>
      </c>
      <c r="N37" s="27" t="s">
        <v>0</v>
      </c>
      <c r="O37" s="188" t="str">
        <f t="shared" si="14"/>
        <v/>
      </c>
      <c r="P37" s="27"/>
      <c r="Q37" s="32" t="str">
        <f t="shared" si="15"/>
        <v/>
      </c>
      <c r="R37" s="53" t="str">
        <f>IF(Q37="","",IF(COUNTIF(Q$12:Q36,Q37)=0,R36+1,R36))</f>
        <v/>
      </c>
      <c r="S37" s="53" t="str">
        <f t="shared" si="16"/>
        <v/>
      </c>
      <c r="T37" s="53" t="str">
        <f t="shared" si="17"/>
        <v/>
      </c>
      <c r="U37" s="46" t="str">
        <f t="shared" si="18"/>
        <v/>
      </c>
      <c r="V37" s="27" t="s">
        <v>0</v>
      </c>
      <c r="W37" s="173" t="str">
        <f t="shared" si="19"/>
        <v/>
      </c>
      <c r="X37" s="223" t="str">
        <f t="shared" si="20"/>
        <v/>
      </c>
      <c r="Y37" s="174" t="str">
        <f t="shared" si="0"/>
        <v/>
      </c>
      <c r="Z37" s="27" t="s">
        <v>0</v>
      </c>
      <c r="AA37" s="32" t="str">
        <f t="shared" si="21"/>
        <v/>
      </c>
      <c r="AB37" s="53" t="str">
        <f t="shared" si="22"/>
        <v/>
      </c>
      <c r="AC37" s="21" t="str">
        <f>IF(OR(AB37="",AB37&lt;&gt;"NEMA"),"",IF(IFERROR(MATCH(AA37,AA$12:AA36,0),0)&lt;&gt;0,"",AA37))</f>
        <v/>
      </c>
      <c r="AD37" s="46" t="str">
        <f>IF(AC37="","",MAX(AD$12:AD36)+1)</f>
        <v/>
      </c>
      <c r="AE37" s="27" t="s">
        <v>0</v>
      </c>
      <c r="AF37" s="88"/>
      <c r="AG37" s="27" t="s">
        <v>0</v>
      </c>
      <c r="AH37" s="14" t="str">
        <f t="shared" si="23"/>
        <v/>
      </c>
      <c r="AI37" s="27" t="s">
        <v>0</v>
      </c>
      <c r="AJ37" s="173" t="str">
        <f t="shared" si="24"/>
        <v/>
      </c>
      <c r="AK37" s="114" t="str">
        <f t="shared" si="25"/>
        <v/>
      </c>
      <c r="AL37" s="27"/>
      <c r="AM37" s="32" t="str">
        <f t="shared" si="26"/>
        <v/>
      </c>
      <c r="AN37" s="21" t="str">
        <f t="shared" si="27"/>
        <v/>
      </c>
      <c r="AO37" s="53" t="str">
        <f t="shared" si="28"/>
        <v/>
      </c>
      <c r="AP37" s="53" t="str">
        <f t="shared" si="29"/>
        <v/>
      </c>
      <c r="AQ37" s="21" t="str">
        <f t="shared" si="30"/>
        <v/>
      </c>
      <c r="AR37" s="46" t="str">
        <f t="shared" si="31"/>
        <v/>
      </c>
      <c r="AS37" s="27" t="s">
        <v>0</v>
      </c>
      <c r="AT37" s="62" t="str">
        <f t="shared" si="32"/>
        <v/>
      </c>
      <c r="AU37" s="27" t="s">
        <v>0</v>
      </c>
      <c r="AV37" s="244" t="str">
        <f t="shared" si="1"/>
        <v/>
      </c>
      <c r="AW37" s="27" t="s">
        <v>0</v>
      </c>
      <c r="AX37" s="81"/>
      <c r="AY37" s="83"/>
      <c r="AZ37" s="27" t="s">
        <v>0</v>
      </c>
      <c r="BA37" s="200" t="str">
        <f t="shared" si="33"/>
        <v/>
      </c>
      <c r="BB37" s="27" t="s">
        <v>0</v>
      </c>
      <c r="BC37" s="32" t="str">
        <f t="shared" si="34"/>
        <v/>
      </c>
      <c r="BD37" s="53" t="str">
        <f>IF(AX37&amp;AY37="","",MAX(BD$12:BD36)+1)</f>
        <v/>
      </c>
      <c r="BE37" s="212" t="str">
        <f t="shared" si="35"/>
        <v/>
      </c>
      <c r="BF37" s="33" t="str">
        <f>IF(AND(AO37="NEMA",AP37="NEMA",OR(AX37&amp;AY37="",BE37="NEMA")),MAX(BF$12:BF36)+1,"")</f>
        <v/>
      </c>
      <c r="BG37" s="27" t="s">
        <v>0</v>
      </c>
      <c r="BH37" s="32" t="str">
        <f t="shared" si="36"/>
        <v/>
      </c>
      <c r="BI37" s="21" t="str">
        <f t="shared" si="37"/>
        <v/>
      </c>
      <c r="BJ37" s="53" t="str">
        <f t="shared" si="38"/>
        <v/>
      </c>
      <c r="BK37" s="33" t="str">
        <f t="shared" si="39"/>
        <v/>
      </c>
      <c r="BL37" s="27" t="s">
        <v>0</v>
      </c>
      <c r="BM37" s="32" t="str">
        <f t="shared" si="40"/>
        <v/>
      </c>
      <c r="BN37" s="21" t="str">
        <f t="shared" si="41"/>
        <v/>
      </c>
      <c r="BO37" s="53" t="str">
        <f t="shared" si="42"/>
        <v/>
      </c>
      <c r="BP37" s="53" t="str">
        <f t="shared" si="2"/>
        <v/>
      </c>
      <c r="BQ37" s="21" t="str">
        <f t="shared" si="3"/>
        <v/>
      </c>
      <c r="BR37" s="21" t="str" cm="1">
        <f t="array" ref="BR37">IFERROR(""&amp;INDEX(regNatjecatelj_klub,DI37),"")</f>
        <v/>
      </c>
      <c r="BS37" s="66" t="str">
        <f t="shared" si="43"/>
        <v/>
      </c>
      <c r="BT37" s="46" t="str">
        <f t="shared" si="44"/>
        <v/>
      </c>
      <c r="BU37" s="27" t="s">
        <v>0</v>
      </c>
      <c r="BV37" s="62" t="str">
        <f>IF(BP37&lt;&gt;"NEMA","",IF(IFERROR(MATCH(BN37,BN$12:BN36,0),0)&lt;&gt;0,"",BN37))</f>
        <v/>
      </c>
      <c r="BW37" s="27" t="s">
        <v>0</v>
      </c>
      <c r="BX37" s="88"/>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73" t="str">
        <f>IF(BN37="","",IF(AND(BO37&lt;&gt;"",BO37&lt;&gt;"NEMA",BS37=1),BR37,IFERROR(INDEX(CK$12:CK36,MATCH(BN37,BN$12:BN36,0)),IF(BX37&lt;&gt;"",BX37,BT37))))</f>
        <v/>
      </c>
      <c r="CL37" s="226" t="str">
        <f>IF(BN37="","",IF(BT37&lt;&gt;BN37,INDEX(regKlub_id,MATCH(BT37,regKlub_naziv,0)),IF(AND(BO37&lt;&gt;"",BO37&lt;&gt;"NEMA"),BO37,IF(CF37&lt;&gt;"",CF37,IF(CB37&lt;&gt;"",CB37,IFERROR(INDEX(CL$12:CL36,MATCH(BN37,BN$12:BN36,0)),"GREŠKA"))))))</f>
        <v/>
      </c>
      <c r="CM37" s="114" t="str">
        <f>IF(BP37="","",IF(BP37&lt;&gt;"NEMA",BP37,IF(CE37&lt;&gt;"",CE37,IFERROR(INDEX(CM$12:CM36,MATCH(BN37,BN$12:BN36,0)),""))))</f>
        <v/>
      </c>
      <c r="CN37" s="27" t="s">
        <v>0</v>
      </c>
      <c r="CO37" s="38" t="str">
        <f t="shared" si="51"/>
        <v/>
      </c>
      <c r="CP37" s="53" t="str">
        <f t="shared" si="52"/>
        <v/>
      </c>
      <c r="CQ37" s="180" t="str">
        <f t="shared" si="53"/>
        <v/>
      </c>
      <c r="CR37" s="181" t="str">
        <f t="shared" si="4"/>
        <v/>
      </c>
      <c r="CS37" s="114" t="str">
        <f t="shared" si="5"/>
        <v/>
      </c>
      <c r="CT37" s="27" t="s">
        <v>0</v>
      </c>
      <c r="CU37" s="240" t="str">
        <f t="shared" si="54"/>
        <v xml:space="preserve">
</v>
      </c>
      <c r="CV37" s="27" t="s">
        <v>0</v>
      </c>
      <c r="CW37" s="200" t="str">
        <f t="shared" si="6"/>
        <v/>
      </c>
      <c r="CX37" t="s">
        <v>0</v>
      </c>
      <c r="CY37" s="90" t="str">
        <f t="shared" si="7"/>
        <v/>
      </c>
      <c r="CZ37" t="s">
        <v>0</v>
      </c>
      <c r="DA37" s="32" t="str">
        <f t="shared" si="8"/>
        <v/>
      </c>
      <c r="DB37" s="46" t="str">
        <f t="shared" si="9"/>
        <v/>
      </c>
      <c r="DC37" t="s">
        <v>0</v>
      </c>
      <c r="DD37" s="14" t="str">
        <f t="shared" si="55"/>
        <v/>
      </c>
      <c r="DE37" s="27" t="s">
        <v>0</v>
      </c>
      <c r="DF37" s="14" t="str">
        <f t="shared" si="56"/>
        <v/>
      </c>
      <c r="DG37" s="27" t="s">
        <v>0</v>
      </c>
      <c r="DH37" s="32" t="str">
        <f t="shared" si="57"/>
        <v/>
      </c>
      <c r="DI37" s="33" t="str">
        <f t="shared" si="58"/>
        <v/>
      </c>
      <c r="DJ37" s="27" t="s">
        <v>0</v>
      </c>
      <c r="DK37" s="32" t="str">
        <f t="shared" si="59"/>
        <v/>
      </c>
      <c r="DL37" s="33" t="str">
        <f t="shared" si="60"/>
        <v/>
      </c>
      <c r="DM37" s="27" t="s">
        <v>0</v>
      </c>
      <c r="DN37" s="32" t="str">
        <f t="shared" si="61"/>
        <v/>
      </c>
      <c r="DO37" s="33" t="str">
        <f t="shared" si="62"/>
        <v/>
      </c>
      <c r="DP37" s="27" t="s">
        <v>0</v>
      </c>
      <c r="DQ37" s="38" t="str">
        <f t="shared" si="63"/>
        <v/>
      </c>
      <c r="DR37" s="33" t="str" cm="1">
        <f t="array" ref="DR37">IF(DQ37&lt;&gt;"",INDEX(regNatjecatelj_id,DQ37,0),IF(BF37&lt;&gt;"",BF37,""))</f>
        <v/>
      </c>
      <c r="DS37" s="27" t="s">
        <v>0</v>
      </c>
      <c r="DT37" s="38" t="str">
        <f t="shared" si="64"/>
        <v/>
      </c>
      <c r="DU37" s="53" t="str">
        <f t="shared" si="10"/>
        <v/>
      </c>
      <c r="DV37" s="53" t="str">
        <f t="shared" si="65"/>
        <v/>
      </c>
      <c r="DW37" s="53" t="str">
        <f t="shared" si="66"/>
        <v/>
      </c>
      <c r="DX37" s="46" t="str">
        <f t="shared" si="67"/>
        <v/>
      </c>
      <c r="DY37" s="27" t="s">
        <v>0</v>
      </c>
      <c r="DZ37" s="38" t="str">
        <f>IF(AN37="","",MAX(DZ$12:DZ36)+1)</f>
        <v/>
      </c>
      <c r="EA37" s="53" t="str">
        <f t="shared" si="68"/>
        <v/>
      </c>
      <c r="EB37" s="53" t="str">
        <f t="shared" si="69"/>
        <v/>
      </c>
      <c r="EC37" s="53" t="str">
        <f t="shared" si="70"/>
        <v/>
      </c>
      <c r="ED37" s="53" t="str">
        <f t="shared" si="71"/>
        <v/>
      </c>
      <c r="EE37" s="53" t="str">
        <f t="shared" si="11"/>
        <v/>
      </c>
      <c r="EF37" s="53" t="str">
        <f t="shared" si="72"/>
        <v/>
      </c>
      <c r="EG37" s="53" t="str">
        <f t="shared" si="73"/>
        <v/>
      </c>
      <c r="EH37" s="53" t="str">
        <f t="shared" si="12"/>
        <v/>
      </c>
      <c r="EI37" s="53" t="str">
        <f t="shared" si="74"/>
        <v/>
      </c>
      <c r="EJ37" s="33" t="str">
        <f t="shared" si="75"/>
        <v/>
      </c>
      <c r="EK37" s="27" t="s">
        <v>0</v>
      </c>
      <c r="EL37" s="14" t="str">
        <f t="shared" si="76"/>
        <v/>
      </c>
      <c r="EM37" s="27" t="s">
        <v>0</v>
      </c>
      <c r="EN37" s="14" t="str">
        <f t="shared" si="13"/>
        <v/>
      </c>
      <c r="EO37" s="27" t="s">
        <v>0</v>
      </c>
      <c r="EP37" s="131" t="str">
        <f t="shared" si="77"/>
        <v/>
      </c>
      <c r="EQ37" s="27" t="s">
        <v>0</v>
      </c>
    </row>
    <row r="38" spans="1:147" x14ac:dyDescent="0.25">
      <c r="A38" t="s">
        <v>0</v>
      </c>
      <c r="B38" s="32" t="str">
        <f>IF(csv!F28="","",TRIM(csv!T28))</f>
        <v/>
      </c>
      <c r="C38" s="21" t="s">
        <v>0</v>
      </c>
      <c r="D38" s="21" t="str">
        <f>IF(csv!F28="","",TRIM(csv!F28))</f>
        <v/>
      </c>
      <c r="E38" s="21" t="str">
        <f>IF(csv!E28="","",TRIM(csv!E28))</f>
        <v/>
      </c>
      <c r="F38" s="21" t="s">
        <v>0</v>
      </c>
      <c r="G38" s="53" t="str">
        <f>IF(csv!M28="","",TRIM(csv!M28))</f>
        <v/>
      </c>
      <c r="H38" s="53" t="str">
        <f>IF(csv!N28="","",TRIM(csv!N28))</f>
        <v/>
      </c>
      <c r="I38" s="21" t="s">
        <v>0</v>
      </c>
      <c r="J38" s="21" t="str">
        <f>IF(csv!P28="","",TRIM(csv!P28))</f>
        <v/>
      </c>
      <c r="K38" s="21" t="str">
        <f>IF(csv!Q28="","",TRIM(csv!Q28))</f>
        <v/>
      </c>
      <c r="L38" s="21" t="s">
        <v>0</v>
      </c>
      <c r="M38" s="46" t="str">
        <f>IF(csv!R28="","",TRIM(csv!R28))</f>
        <v/>
      </c>
      <c r="N38" s="27" t="s">
        <v>0</v>
      </c>
      <c r="O38" s="188" t="str">
        <f t="shared" si="14"/>
        <v/>
      </c>
      <c r="P38" s="27"/>
      <c r="Q38" s="32" t="str">
        <f t="shared" si="15"/>
        <v/>
      </c>
      <c r="R38" s="53" t="str">
        <f>IF(Q38="","",IF(COUNTIF(Q$12:Q37,Q38)=0,R37+1,R37))</f>
        <v/>
      </c>
      <c r="S38" s="53" t="str">
        <f t="shared" si="16"/>
        <v/>
      </c>
      <c r="T38" s="53" t="str">
        <f t="shared" si="17"/>
        <v/>
      </c>
      <c r="U38" s="46" t="str">
        <f t="shared" si="18"/>
        <v/>
      </c>
      <c r="V38" s="27" t="s">
        <v>0</v>
      </c>
      <c r="W38" s="173" t="str">
        <f t="shared" si="19"/>
        <v/>
      </c>
      <c r="X38" s="223" t="str">
        <f t="shared" si="20"/>
        <v/>
      </c>
      <c r="Y38" s="174" t="str">
        <f t="shared" si="0"/>
        <v/>
      </c>
      <c r="Z38" s="27" t="s">
        <v>0</v>
      </c>
      <c r="AA38" s="32" t="str">
        <f t="shared" si="21"/>
        <v/>
      </c>
      <c r="AB38" s="53" t="str">
        <f t="shared" si="22"/>
        <v/>
      </c>
      <c r="AC38" s="21" t="str">
        <f>IF(OR(AB38="",AB38&lt;&gt;"NEMA"),"",IF(IFERROR(MATCH(AA38,AA$12:AA37,0),0)&lt;&gt;0,"",AA38))</f>
        <v/>
      </c>
      <c r="AD38" s="46" t="str">
        <f>IF(AC38="","",MAX(AD$12:AD37)+1)</f>
        <v/>
      </c>
      <c r="AE38" s="27" t="s">
        <v>0</v>
      </c>
      <c r="AF38" s="88"/>
      <c r="AG38" s="27" t="s">
        <v>0</v>
      </c>
      <c r="AH38" s="14" t="str">
        <f t="shared" si="23"/>
        <v/>
      </c>
      <c r="AI38" s="27" t="s">
        <v>0</v>
      </c>
      <c r="AJ38" s="173" t="str">
        <f t="shared" si="24"/>
        <v/>
      </c>
      <c r="AK38" s="114" t="str">
        <f t="shared" si="25"/>
        <v/>
      </c>
      <c r="AL38" s="27"/>
      <c r="AM38" s="32" t="str">
        <f t="shared" si="26"/>
        <v/>
      </c>
      <c r="AN38" s="21" t="str">
        <f t="shared" si="27"/>
        <v/>
      </c>
      <c r="AO38" s="53" t="str">
        <f t="shared" si="28"/>
        <v/>
      </c>
      <c r="AP38" s="53" t="str">
        <f t="shared" si="29"/>
        <v/>
      </c>
      <c r="AQ38" s="21" t="str">
        <f t="shared" si="30"/>
        <v/>
      </c>
      <c r="AR38" s="46" t="str">
        <f t="shared" si="31"/>
        <v/>
      </c>
      <c r="AS38" s="27" t="s">
        <v>0</v>
      </c>
      <c r="AT38" s="62" t="str">
        <f t="shared" si="32"/>
        <v/>
      </c>
      <c r="AU38" s="27" t="s">
        <v>0</v>
      </c>
      <c r="AV38" s="244" t="str">
        <f t="shared" si="1"/>
        <v/>
      </c>
      <c r="AW38" s="27" t="s">
        <v>0</v>
      </c>
      <c r="AX38" s="81"/>
      <c r="AY38" s="83"/>
      <c r="AZ38" s="27" t="s">
        <v>0</v>
      </c>
      <c r="BA38" s="200" t="str">
        <f t="shared" si="33"/>
        <v/>
      </c>
      <c r="BB38" s="27" t="s">
        <v>0</v>
      </c>
      <c r="BC38" s="32" t="str">
        <f t="shared" si="34"/>
        <v/>
      </c>
      <c r="BD38" s="53" t="str">
        <f>IF(AX38&amp;AY38="","",MAX(BD$12:BD37)+1)</f>
        <v/>
      </c>
      <c r="BE38" s="212" t="str">
        <f t="shared" si="35"/>
        <v/>
      </c>
      <c r="BF38" s="33" t="str">
        <f>IF(AND(AO38="NEMA",AP38="NEMA",OR(AX38&amp;AY38="",BE38="NEMA")),MAX(BF$12:BF37)+1,"")</f>
        <v/>
      </c>
      <c r="BG38" s="27" t="s">
        <v>0</v>
      </c>
      <c r="BH38" s="32" t="str">
        <f t="shared" si="36"/>
        <v/>
      </c>
      <c r="BI38" s="21" t="str">
        <f t="shared" si="37"/>
        <v/>
      </c>
      <c r="BJ38" s="53" t="str">
        <f t="shared" si="38"/>
        <v/>
      </c>
      <c r="BK38" s="33" t="str">
        <f t="shared" si="39"/>
        <v/>
      </c>
      <c r="BL38" s="27" t="s">
        <v>0</v>
      </c>
      <c r="BM38" s="32" t="str">
        <f t="shared" si="40"/>
        <v/>
      </c>
      <c r="BN38" s="21" t="str">
        <f t="shared" si="41"/>
        <v/>
      </c>
      <c r="BO38" s="53" t="str">
        <f t="shared" si="42"/>
        <v/>
      </c>
      <c r="BP38" s="53" t="str">
        <f t="shared" si="2"/>
        <v/>
      </c>
      <c r="BQ38" s="21" t="str">
        <f t="shared" si="3"/>
        <v/>
      </c>
      <c r="BR38" s="21" t="str" cm="1">
        <f t="array" ref="BR38">IFERROR(""&amp;INDEX(regNatjecatelj_klub,DI38),"")</f>
        <v/>
      </c>
      <c r="BS38" s="66" t="str">
        <f t="shared" si="43"/>
        <v/>
      </c>
      <c r="BT38" s="46" t="str">
        <f t="shared" si="44"/>
        <v/>
      </c>
      <c r="BU38" s="27" t="s">
        <v>0</v>
      </c>
      <c r="BV38" s="62" t="str">
        <f>IF(BP38&lt;&gt;"NEMA","",IF(IFERROR(MATCH(BN38,BN$12:BN37,0),0)&lt;&gt;0,"",BN38))</f>
        <v/>
      </c>
      <c r="BW38" s="27" t="s">
        <v>0</v>
      </c>
      <c r="BX38" s="88"/>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73" t="str">
        <f>IF(BN38="","",IF(AND(BO38&lt;&gt;"",BO38&lt;&gt;"NEMA",BS38=1),BR38,IFERROR(INDEX(CK$12:CK37,MATCH(BN38,BN$12:BN37,0)),IF(BX38&lt;&gt;"",BX38,BT38))))</f>
        <v/>
      </c>
      <c r="CL38" s="226" t="str">
        <f>IF(BN38="","",IF(BT38&lt;&gt;BN38,INDEX(regKlub_id,MATCH(BT38,regKlub_naziv,0)),IF(AND(BO38&lt;&gt;"",BO38&lt;&gt;"NEMA"),BO38,IF(CF38&lt;&gt;"",CF38,IF(CB38&lt;&gt;"",CB38,IFERROR(INDEX(CL$12:CL37,MATCH(BN38,BN$12:BN37,0)),"GREŠKA"))))))</f>
        <v/>
      </c>
      <c r="CM38" s="114" t="str">
        <f>IF(BP38="","",IF(BP38&lt;&gt;"NEMA",BP38,IF(CE38&lt;&gt;"",CE38,IFERROR(INDEX(CM$12:CM37,MATCH(BN38,BN$12:BN37,0)),""))))</f>
        <v/>
      </c>
      <c r="CN38" s="27" t="s">
        <v>0</v>
      </c>
      <c r="CO38" s="38" t="str">
        <f t="shared" si="51"/>
        <v/>
      </c>
      <c r="CP38" s="53" t="str">
        <f t="shared" si="52"/>
        <v/>
      </c>
      <c r="CQ38" s="180" t="str">
        <f t="shared" si="53"/>
        <v/>
      </c>
      <c r="CR38" s="181" t="str">
        <f t="shared" si="4"/>
        <v/>
      </c>
      <c r="CS38" s="114" t="str">
        <f t="shared" si="5"/>
        <v/>
      </c>
      <c r="CT38" s="27" t="s">
        <v>0</v>
      </c>
      <c r="CU38" s="240" t="str">
        <f t="shared" si="54"/>
        <v xml:space="preserve">
</v>
      </c>
      <c r="CV38" s="27" t="s">
        <v>0</v>
      </c>
      <c r="CW38" s="200" t="str">
        <f t="shared" si="6"/>
        <v/>
      </c>
      <c r="CX38" t="s">
        <v>0</v>
      </c>
      <c r="CY38" s="90" t="str">
        <f t="shared" si="7"/>
        <v/>
      </c>
      <c r="CZ38" t="s">
        <v>0</v>
      </c>
      <c r="DA38" s="32" t="str">
        <f t="shared" si="8"/>
        <v/>
      </c>
      <c r="DB38" s="46" t="str">
        <f t="shared" si="9"/>
        <v/>
      </c>
      <c r="DC38" t="s">
        <v>0</v>
      </c>
      <c r="DD38" s="14" t="str">
        <f t="shared" si="55"/>
        <v/>
      </c>
      <c r="DE38" s="27" t="s">
        <v>0</v>
      </c>
      <c r="DF38" s="14" t="str">
        <f t="shared" si="56"/>
        <v/>
      </c>
      <c r="DG38" s="27" t="s">
        <v>0</v>
      </c>
      <c r="DH38" s="32" t="str">
        <f t="shared" si="57"/>
        <v/>
      </c>
      <c r="DI38" s="33" t="str">
        <f t="shared" si="58"/>
        <v/>
      </c>
      <c r="DJ38" s="27" t="s">
        <v>0</v>
      </c>
      <c r="DK38" s="32" t="str">
        <f t="shared" si="59"/>
        <v/>
      </c>
      <c r="DL38" s="33" t="str">
        <f t="shared" si="60"/>
        <v/>
      </c>
      <c r="DM38" s="27" t="s">
        <v>0</v>
      </c>
      <c r="DN38" s="32" t="str">
        <f t="shared" si="61"/>
        <v/>
      </c>
      <c r="DO38" s="33" t="str">
        <f t="shared" si="62"/>
        <v/>
      </c>
      <c r="DP38" s="27" t="s">
        <v>0</v>
      </c>
      <c r="DQ38" s="38" t="str">
        <f t="shared" si="63"/>
        <v/>
      </c>
      <c r="DR38" s="33" t="str" cm="1">
        <f t="array" ref="DR38">IF(DQ38&lt;&gt;"",INDEX(regNatjecatelj_id,DQ38,0),IF(BF38&lt;&gt;"",BF38,""))</f>
        <v/>
      </c>
      <c r="DS38" s="27" t="s">
        <v>0</v>
      </c>
      <c r="DT38" s="38" t="str">
        <f t="shared" si="64"/>
        <v/>
      </c>
      <c r="DU38" s="53" t="str">
        <f t="shared" si="10"/>
        <v/>
      </c>
      <c r="DV38" s="53" t="str">
        <f t="shared" si="65"/>
        <v/>
      </c>
      <c r="DW38" s="53" t="str">
        <f t="shared" si="66"/>
        <v/>
      </c>
      <c r="DX38" s="46" t="str">
        <f t="shared" si="67"/>
        <v/>
      </c>
      <c r="DY38" s="27" t="s">
        <v>0</v>
      </c>
      <c r="DZ38" s="38" t="str">
        <f>IF(AN38="","",MAX(DZ$12:DZ37)+1)</f>
        <v/>
      </c>
      <c r="EA38" s="53" t="str">
        <f t="shared" si="68"/>
        <v/>
      </c>
      <c r="EB38" s="53" t="str">
        <f t="shared" si="69"/>
        <v/>
      </c>
      <c r="EC38" s="53" t="str">
        <f t="shared" si="70"/>
        <v/>
      </c>
      <c r="ED38" s="53" t="str">
        <f t="shared" si="71"/>
        <v/>
      </c>
      <c r="EE38" s="53" t="str">
        <f t="shared" si="11"/>
        <v/>
      </c>
      <c r="EF38" s="53" t="str">
        <f t="shared" si="72"/>
        <v/>
      </c>
      <c r="EG38" s="53" t="str">
        <f t="shared" si="73"/>
        <v/>
      </c>
      <c r="EH38" s="53" t="str">
        <f t="shared" si="12"/>
        <v/>
      </c>
      <c r="EI38" s="53" t="str">
        <f t="shared" si="74"/>
        <v/>
      </c>
      <c r="EJ38" s="33" t="str">
        <f t="shared" si="75"/>
        <v/>
      </c>
      <c r="EK38" s="27" t="s">
        <v>0</v>
      </c>
      <c r="EL38" s="14" t="str">
        <f t="shared" si="76"/>
        <v/>
      </c>
      <c r="EM38" s="27" t="s">
        <v>0</v>
      </c>
      <c r="EN38" s="14" t="str">
        <f t="shared" si="13"/>
        <v/>
      </c>
      <c r="EO38" s="27" t="s">
        <v>0</v>
      </c>
      <c r="EP38" s="131" t="str">
        <f t="shared" si="77"/>
        <v/>
      </c>
      <c r="EQ38" s="27" t="s">
        <v>0</v>
      </c>
    </row>
    <row r="39" spans="1:147" x14ac:dyDescent="0.25">
      <c r="A39" t="s">
        <v>0</v>
      </c>
      <c r="B39" s="32" t="str">
        <f>IF(csv!F29="","",TRIM(csv!T29))</f>
        <v/>
      </c>
      <c r="C39" s="21" t="s">
        <v>0</v>
      </c>
      <c r="D39" s="21" t="str">
        <f>IF(csv!F29="","",TRIM(csv!F29))</f>
        <v/>
      </c>
      <c r="E39" s="21" t="str">
        <f>IF(csv!E29="","",TRIM(csv!E29))</f>
        <v/>
      </c>
      <c r="F39" s="21" t="s">
        <v>0</v>
      </c>
      <c r="G39" s="53" t="str">
        <f>IF(csv!M29="","",TRIM(csv!M29))</f>
        <v/>
      </c>
      <c r="H39" s="53" t="str">
        <f>IF(csv!N29="","",TRIM(csv!N29))</f>
        <v/>
      </c>
      <c r="I39" s="21" t="s">
        <v>0</v>
      </c>
      <c r="J39" s="21" t="str">
        <f>IF(csv!P29="","",TRIM(csv!P29))</f>
        <v/>
      </c>
      <c r="K39" s="21" t="str">
        <f>IF(csv!Q29="","",TRIM(csv!Q29))</f>
        <v/>
      </c>
      <c r="L39" s="21" t="s">
        <v>0</v>
      </c>
      <c r="M39" s="46" t="str">
        <f>IF(csv!R29="","",TRIM(csv!R29))</f>
        <v/>
      </c>
      <c r="N39" s="27" t="s">
        <v>0</v>
      </c>
      <c r="O39" s="188" t="str">
        <f t="shared" si="14"/>
        <v/>
      </c>
      <c r="P39" s="27"/>
      <c r="Q39" s="32" t="str">
        <f t="shared" si="15"/>
        <v/>
      </c>
      <c r="R39" s="53" t="str">
        <f>IF(Q39="","",IF(COUNTIF(Q$12:Q38,Q39)=0,R38+1,R38))</f>
        <v/>
      </c>
      <c r="S39" s="53" t="str">
        <f t="shared" si="16"/>
        <v/>
      </c>
      <c r="T39" s="53" t="str">
        <f t="shared" si="17"/>
        <v/>
      </c>
      <c r="U39" s="46" t="str">
        <f t="shared" si="18"/>
        <v/>
      </c>
      <c r="V39" s="27" t="s">
        <v>0</v>
      </c>
      <c r="W39" s="173" t="str">
        <f t="shared" si="19"/>
        <v/>
      </c>
      <c r="X39" s="223" t="str">
        <f t="shared" si="20"/>
        <v/>
      </c>
      <c r="Y39" s="174" t="str">
        <f t="shared" si="0"/>
        <v/>
      </c>
      <c r="Z39" s="27" t="s">
        <v>0</v>
      </c>
      <c r="AA39" s="32" t="str">
        <f t="shared" si="21"/>
        <v/>
      </c>
      <c r="AB39" s="53" t="str">
        <f t="shared" si="22"/>
        <v/>
      </c>
      <c r="AC39" s="21" t="str">
        <f>IF(OR(AB39="",AB39&lt;&gt;"NEMA"),"",IF(IFERROR(MATCH(AA39,AA$12:AA38,0),0)&lt;&gt;0,"",AA39))</f>
        <v/>
      </c>
      <c r="AD39" s="46" t="str">
        <f>IF(AC39="","",MAX(AD$12:AD38)+1)</f>
        <v/>
      </c>
      <c r="AE39" s="27" t="s">
        <v>0</v>
      </c>
      <c r="AF39" s="88"/>
      <c r="AG39" s="27" t="s">
        <v>0</v>
      </c>
      <c r="AH39" s="14" t="str">
        <f t="shared" si="23"/>
        <v/>
      </c>
      <c r="AI39" s="27" t="s">
        <v>0</v>
      </c>
      <c r="AJ39" s="173" t="str">
        <f t="shared" si="24"/>
        <v/>
      </c>
      <c r="AK39" s="114" t="str">
        <f t="shared" si="25"/>
        <v/>
      </c>
      <c r="AL39" s="27"/>
      <c r="AM39" s="32" t="str">
        <f t="shared" si="26"/>
        <v/>
      </c>
      <c r="AN39" s="21" t="str">
        <f t="shared" si="27"/>
        <v/>
      </c>
      <c r="AO39" s="53" t="str">
        <f t="shared" si="28"/>
        <v/>
      </c>
      <c r="AP39" s="53" t="str">
        <f t="shared" si="29"/>
        <v/>
      </c>
      <c r="AQ39" s="21" t="str">
        <f t="shared" si="30"/>
        <v/>
      </c>
      <c r="AR39" s="46" t="str">
        <f t="shared" si="31"/>
        <v/>
      </c>
      <c r="AS39" s="27" t="s">
        <v>0</v>
      </c>
      <c r="AT39" s="62" t="str">
        <f t="shared" si="32"/>
        <v/>
      </c>
      <c r="AU39" s="27" t="s">
        <v>0</v>
      </c>
      <c r="AV39" s="244" t="str">
        <f t="shared" si="1"/>
        <v/>
      </c>
      <c r="AW39" s="27" t="s">
        <v>0</v>
      </c>
      <c r="AX39" s="81"/>
      <c r="AY39" s="83"/>
      <c r="AZ39" s="27" t="s">
        <v>0</v>
      </c>
      <c r="BA39" s="200" t="str">
        <f t="shared" si="33"/>
        <v/>
      </c>
      <c r="BB39" s="27" t="s">
        <v>0</v>
      </c>
      <c r="BC39" s="32" t="str">
        <f t="shared" si="34"/>
        <v/>
      </c>
      <c r="BD39" s="53" t="str">
        <f>IF(AX39&amp;AY39="","",MAX(BD$12:BD38)+1)</f>
        <v/>
      </c>
      <c r="BE39" s="212" t="str">
        <f t="shared" si="35"/>
        <v/>
      </c>
      <c r="BF39" s="33" t="str">
        <f>IF(AND(AO39="NEMA",AP39="NEMA",OR(AX39&amp;AY39="",BE39="NEMA")),MAX(BF$12:BF38)+1,"")</f>
        <v/>
      </c>
      <c r="BG39" s="27" t="s">
        <v>0</v>
      </c>
      <c r="BH39" s="32" t="str">
        <f t="shared" si="36"/>
        <v/>
      </c>
      <c r="BI39" s="21" t="str">
        <f t="shared" si="37"/>
        <v/>
      </c>
      <c r="BJ39" s="53" t="str">
        <f t="shared" si="38"/>
        <v/>
      </c>
      <c r="BK39" s="33" t="str">
        <f t="shared" si="39"/>
        <v/>
      </c>
      <c r="BL39" s="27" t="s">
        <v>0</v>
      </c>
      <c r="BM39" s="32" t="str">
        <f t="shared" si="40"/>
        <v/>
      </c>
      <c r="BN39" s="21" t="str">
        <f t="shared" si="41"/>
        <v/>
      </c>
      <c r="BO39" s="53" t="str">
        <f t="shared" si="42"/>
        <v/>
      </c>
      <c r="BP39" s="53" t="str">
        <f t="shared" si="2"/>
        <v/>
      </c>
      <c r="BQ39" s="21" t="str">
        <f t="shared" si="3"/>
        <v/>
      </c>
      <c r="BR39" s="21" t="str" cm="1">
        <f t="array" ref="BR39">IFERROR(""&amp;INDEX(regNatjecatelj_klub,DI39),"")</f>
        <v/>
      </c>
      <c r="BS39" s="66" t="str">
        <f t="shared" si="43"/>
        <v/>
      </c>
      <c r="BT39" s="46" t="str">
        <f t="shared" si="44"/>
        <v/>
      </c>
      <c r="BU39" s="27" t="s">
        <v>0</v>
      </c>
      <c r="BV39" s="62" t="str">
        <f>IF(BP39&lt;&gt;"NEMA","",IF(IFERROR(MATCH(BN39,BN$12:BN38,0),0)&lt;&gt;0,"",BN39))</f>
        <v/>
      </c>
      <c r="BW39" s="27" t="s">
        <v>0</v>
      </c>
      <c r="BX39" s="88"/>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73" t="str">
        <f>IF(BN39="","",IF(AND(BO39&lt;&gt;"",BO39&lt;&gt;"NEMA",BS39=1),BR39,IFERROR(INDEX(CK$12:CK38,MATCH(BN39,BN$12:BN38,0)),IF(BX39&lt;&gt;"",BX39,BT39))))</f>
        <v/>
      </c>
      <c r="CL39" s="226" t="str">
        <f>IF(BN39="","",IF(BT39&lt;&gt;BN39,INDEX(regKlub_id,MATCH(BT39,regKlub_naziv,0)),IF(AND(BO39&lt;&gt;"",BO39&lt;&gt;"NEMA"),BO39,IF(CF39&lt;&gt;"",CF39,IF(CB39&lt;&gt;"",CB39,IFERROR(INDEX(CL$12:CL38,MATCH(BN39,BN$12:BN38,0)),"GREŠKA"))))))</f>
        <v/>
      </c>
      <c r="CM39" s="114" t="str">
        <f>IF(BP39="","",IF(BP39&lt;&gt;"NEMA",BP39,IF(CE39&lt;&gt;"",CE39,IFERROR(INDEX(CM$12:CM38,MATCH(BN39,BN$12:BN38,0)),""))))</f>
        <v/>
      </c>
      <c r="CN39" s="27" t="s">
        <v>0</v>
      </c>
      <c r="CO39" s="38" t="str">
        <f t="shared" si="51"/>
        <v/>
      </c>
      <c r="CP39" s="53" t="str">
        <f t="shared" si="52"/>
        <v/>
      </c>
      <c r="CQ39" s="180" t="str">
        <f t="shared" si="53"/>
        <v/>
      </c>
      <c r="CR39" s="181" t="str">
        <f t="shared" si="4"/>
        <v/>
      </c>
      <c r="CS39" s="114" t="str">
        <f t="shared" si="5"/>
        <v/>
      </c>
      <c r="CT39" s="27" t="s">
        <v>0</v>
      </c>
      <c r="CU39" s="240" t="str">
        <f t="shared" si="54"/>
        <v xml:space="preserve">
</v>
      </c>
      <c r="CV39" s="27" t="s">
        <v>0</v>
      </c>
      <c r="CW39" s="200" t="str">
        <f t="shared" si="6"/>
        <v/>
      </c>
      <c r="CX39" t="s">
        <v>0</v>
      </c>
      <c r="CY39" s="90" t="str">
        <f t="shared" si="7"/>
        <v/>
      </c>
      <c r="CZ39" t="s">
        <v>0</v>
      </c>
      <c r="DA39" s="32" t="str">
        <f t="shared" si="8"/>
        <v/>
      </c>
      <c r="DB39" s="46" t="str">
        <f t="shared" si="9"/>
        <v/>
      </c>
      <c r="DC39" t="s">
        <v>0</v>
      </c>
      <c r="DD39" s="14" t="str">
        <f t="shared" si="55"/>
        <v/>
      </c>
      <c r="DE39" s="27" t="s">
        <v>0</v>
      </c>
      <c r="DF39" s="14" t="str">
        <f t="shared" si="56"/>
        <v/>
      </c>
      <c r="DG39" s="27" t="s">
        <v>0</v>
      </c>
      <c r="DH39" s="32" t="str">
        <f t="shared" si="57"/>
        <v/>
      </c>
      <c r="DI39" s="33" t="str">
        <f t="shared" si="58"/>
        <v/>
      </c>
      <c r="DJ39" s="27" t="s">
        <v>0</v>
      </c>
      <c r="DK39" s="32" t="str">
        <f t="shared" si="59"/>
        <v/>
      </c>
      <c r="DL39" s="33" t="str">
        <f t="shared" si="60"/>
        <v/>
      </c>
      <c r="DM39" s="27" t="s">
        <v>0</v>
      </c>
      <c r="DN39" s="32" t="str">
        <f t="shared" si="61"/>
        <v/>
      </c>
      <c r="DO39" s="33" t="str">
        <f t="shared" si="62"/>
        <v/>
      </c>
      <c r="DP39" s="27" t="s">
        <v>0</v>
      </c>
      <c r="DQ39" s="38" t="str">
        <f t="shared" si="63"/>
        <v/>
      </c>
      <c r="DR39" s="33" t="str" cm="1">
        <f t="array" ref="DR39">IF(DQ39&lt;&gt;"",INDEX(regNatjecatelj_id,DQ39,0),IF(BF39&lt;&gt;"",BF39,""))</f>
        <v/>
      </c>
      <c r="DS39" s="27" t="s">
        <v>0</v>
      </c>
      <c r="DT39" s="38" t="str">
        <f t="shared" si="64"/>
        <v/>
      </c>
      <c r="DU39" s="53" t="str">
        <f t="shared" si="10"/>
        <v/>
      </c>
      <c r="DV39" s="53" t="str">
        <f t="shared" si="65"/>
        <v/>
      </c>
      <c r="DW39" s="53" t="str">
        <f t="shared" si="66"/>
        <v/>
      </c>
      <c r="DX39" s="46" t="str">
        <f t="shared" si="67"/>
        <v/>
      </c>
      <c r="DY39" s="27" t="s">
        <v>0</v>
      </c>
      <c r="DZ39" s="38" t="str">
        <f>IF(AN39="","",MAX(DZ$12:DZ38)+1)</f>
        <v/>
      </c>
      <c r="EA39" s="53" t="str">
        <f t="shared" si="68"/>
        <v/>
      </c>
      <c r="EB39" s="53" t="str">
        <f t="shared" si="69"/>
        <v/>
      </c>
      <c r="EC39" s="53" t="str">
        <f t="shared" si="70"/>
        <v/>
      </c>
      <c r="ED39" s="53" t="str">
        <f t="shared" si="71"/>
        <v/>
      </c>
      <c r="EE39" s="53" t="str">
        <f t="shared" si="11"/>
        <v/>
      </c>
      <c r="EF39" s="53" t="str">
        <f t="shared" si="72"/>
        <v/>
      </c>
      <c r="EG39" s="53" t="str">
        <f t="shared" si="73"/>
        <v/>
      </c>
      <c r="EH39" s="53" t="str">
        <f t="shared" si="12"/>
        <v/>
      </c>
      <c r="EI39" s="53" t="str">
        <f t="shared" si="74"/>
        <v/>
      </c>
      <c r="EJ39" s="33" t="str">
        <f t="shared" si="75"/>
        <v/>
      </c>
      <c r="EK39" s="27" t="s">
        <v>0</v>
      </c>
      <c r="EL39" s="14" t="str">
        <f t="shared" si="76"/>
        <v/>
      </c>
      <c r="EM39" s="27" t="s">
        <v>0</v>
      </c>
      <c r="EN39" s="14" t="str">
        <f t="shared" si="13"/>
        <v/>
      </c>
      <c r="EO39" s="27" t="s">
        <v>0</v>
      </c>
      <c r="EP39" s="131" t="str">
        <f t="shared" si="77"/>
        <v/>
      </c>
      <c r="EQ39" s="27" t="s">
        <v>0</v>
      </c>
    </row>
    <row r="40" spans="1:147" x14ac:dyDescent="0.25">
      <c r="A40" t="s">
        <v>0</v>
      </c>
      <c r="B40" s="32" t="str">
        <f>IF(csv!F30="","",TRIM(csv!T30))</f>
        <v/>
      </c>
      <c r="C40" s="21" t="s">
        <v>0</v>
      </c>
      <c r="D40" s="21" t="str">
        <f>IF(csv!F30="","",TRIM(csv!F30))</f>
        <v/>
      </c>
      <c r="E40" s="21" t="str">
        <f>IF(csv!E30="","",TRIM(csv!E30))</f>
        <v/>
      </c>
      <c r="F40" s="21" t="s">
        <v>0</v>
      </c>
      <c r="G40" s="53" t="str">
        <f>IF(csv!M30="","",TRIM(csv!M30))</f>
        <v/>
      </c>
      <c r="H40" s="53" t="str">
        <f>IF(csv!N30="","",TRIM(csv!N30))</f>
        <v/>
      </c>
      <c r="I40" s="21" t="s">
        <v>0</v>
      </c>
      <c r="J40" s="21" t="str">
        <f>IF(csv!P30="","",TRIM(csv!P30))</f>
        <v/>
      </c>
      <c r="K40" s="21" t="str">
        <f>IF(csv!Q30="","",TRIM(csv!Q30))</f>
        <v/>
      </c>
      <c r="L40" s="21" t="s">
        <v>0</v>
      </c>
      <c r="M40" s="46" t="str">
        <f>IF(csv!R30="","",TRIM(csv!R30))</f>
        <v/>
      </c>
      <c r="N40" s="27" t="s">
        <v>0</v>
      </c>
      <c r="O40" s="188" t="str">
        <f t="shared" si="14"/>
        <v/>
      </c>
      <c r="P40" s="27"/>
      <c r="Q40" s="32" t="str">
        <f t="shared" si="15"/>
        <v/>
      </c>
      <c r="R40" s="53" t="str">
        <f>IF(Q40="","",IF(COUNTIF(Q$12:Q39,Q40)=0,R39+1,R39))</f>
        <v/>
      </c>
      <c r="S40" s="53" t="str">
        <f t="shared" si="16"/>
        <v/>
      </c>
      <c r="T40" s="53" t="str">
        <f t="shared" si="17"/>
        <v/>
      </c>
      <c r="U40" s="46" t="str">
        <f t="shared" si="18"/>
        <v/>
      </c>
      <c r="V40" s="27" t="s">
        <v>0</v>
      </c>
      <c r="W40" s="173" t="str">
        <f t="shared" si="19"/>
        <v/>
      </c>
      <c r="X40" s="223" t="str">
        <f t="shared" si="20"/>
        <v/>
      </c>
      <c r="Y40" s="174" t="str">
        <f t="shared" si="0"/>
        <v/>
      </c>
      <c r="Z40" s="27" t="s">
        <v>0</v>
      </c>
      <c r="AA40" s="32" t="str">
        <f t="shared" si="21"/>
        <v/>
      </c>
      <c r="AB40" s="53" t="str">
        <f t="shared" si="22"/>
        <v/>
      </c>
      <c r="AC40" s="21" t="str">
        <f>IF(OR(AB40="",AB40&lt;&gt;"NEMA"),"",IF(IFERROR(MATCH(AA40,AA$12:AA39,0),0)&lt;&gt;0,"",AA40))</f>
        <v/>
      </c>
      <c r="AD40" s="46" t="str">
        <f>IF(AC40="","",MAX(AD$12:AD39)+1)</f>
        <v/>
      </c>
      <c r="AE40" s="27" t="s">
        <v>0</v>
      </c>
      <c r="AF40" s="88"/>
      <c r="AG40" s="27" t="s">
        <v>0</v>
      </c>
      <c r="AH40" s="14" t="str">
        <f t="shared" si="23"/>
        <v/>
      </c>
      <c r="AI40" s="27" t="s">
        <v>0</v>
      </c>
      <c r="AJ40" s="173" t="str">
        <f t="shared" si="24"/>
        <v/>
      </c>
      <c r="AK40" s="114" t="str">
        <f t="shared" si="25"/>
        <v/>
      </c>
      <c r="AL40" s="27"/>
      <c r="AM40" s="32" t="str">
        <f t="shared" si="26"/>
        <v/>
      </c>
      <c r="AN40" s="21" t="str">
        <f t="shared" si="27"/>
        <v/>
      </c>
      <c r="AO40" s="53" t="str">
        <f t="shared" si="28"/>
        <v/>
      </c>
      <c r="AP40" s="53" t="str">
        <f t="shared" si="29"/>
        <v/>
      </c>
      <c r="AQ40" s="21" t="str">
        <f t="shared" si="30"/>
        <v/>
      </c>
      <c r="AR40" s="46" t="str">
        <f t="shared" si="31"/>
        <v/>
      </c>
      <c r="AS40" s="27" t="s">
        <v>0</v>
      </c>
      <c r="AT40" s="62" t="str">
        <f t="shared" si="32"/>
        <v/>
      </c>
      <c r="AU40" s="27" t="s">
        <v>0</v>
      </c>
      <c r="AV40" s="244" t="str">
        <f t="shared" si="1"/>
        <v/>
      </c>
      <c r="AW40" s="27" t="s">
        <v>0</v>
      </c>
      <c r="AX40" s="81"/>
      <c r="AY40" s="83"/>
      <c r="AZ40" s="27" t="s">
        <v>0</v>
      </c>
      <c r="BA40" s="200" t="str">
        <f t="shared" si="33"/>
        <v/>
      </c>
      <c r="BB40" s="27" t="s">
        <v>0</v>
      </c>
      <c r="BC40" s="32" t="str">
        <f t="shared" si="34"/>
        <v/>
      </c>
      <c r="BD40" s="53" t="str">
        <f>IF(AX40&amp;AY40="","",MAX(BD$12:BD39)+1)</f>
        <v/>
      </c>
      <c r="BE40" s="212" t="str">
        <f t="shared" si="35"/>
        <v/>
      </c>
      <c r="BF40" s="33" t="str">
        <f>IF(AND(AO40="NEMA",AP40="NEMA",OR(AX40&amp;AY40="",BE40="NEMA")),MAX(BF$12:BF39)+1,"")</f>
        <v/>
      </c>
      <c r="BG40" s="27" t="s">
        <v>0</v>
      </c>
      <c r="BH40" s="32" t="str">
        <f t="shared" si="36"/>
        <v/>
      </c>
      <c r="BI40" s="21" t="str">
        <f t="shared" si="37"/>
        <v/>
      </c>
      <c r="BJ40" s="53" t="str">
        <f t="shared" si="38"/>
        <v/>
      </c>
      <c r="BK40" s="33" t="str">
        <f t="shared" si="39"/>
        <v/>
      </c>
      <c r="BL40" s="27" t="s">
        <v>0</v>
      </c>
      <c r="BM40" s="32" t="str">
        <f t="shared" si="40"/>
        <v/>
      </c>
      <c r="BN40" s="21" t="str">
        <f t="shared" si="41"/>
        <v/>
      </c>
      <c r="BO40" s="53" t="str">
        <f t="shared" si="42"/>
        <v/>
      </c>
      <c r="BP40" s="53" t="str">
        <f t="shared" si="2"/>
        <v/>
      </c>
      <c r="BQ40" s="21" t="str">
        <f t="shared" si="3"/>
        <v/>
      </c>
      <c r="BR40" s="21" t="str" cm="1">
        <f t="array" ref="BR40">IFERROR(""&amp;INDEX(regNatjecatelj_klub,DI40),"")</f>
        <v/>
      </c>
      <c r="BS40" s="66" t="str">
        <f t="shared" si="43"/>
        <v/>
      </c>
      <c r="BT40" s="46" t="str">
        <f t="shared" si="44"/>
        <v/>
      </c>
      <c r="BU40" s="27" t="s">
        <v>0</v>
      </c>
      <c r="BV40" s="62" t="str">
        <f>IF(BP40&lt;&gt;"NEMA","",IF(IFERROR(MATCH(BN40,BN$12:BN39,0),0)&lt;&gt;0,"",BN40))</f>
        <v/>
      </c>
      <c r="BW40" s="27" t="s">
        <v>0</v>
      </c>
      <c r="BX40" s="88"/>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73" t="str">
        <f>IF(BN40="","",IF(AND(BO40&lt;&gt;"",BO40&lt;&gt;"NEMA",BS40=1),BR40,IFERROR(INDEX(CK$12:CK39,MATCH(BN40,BN$12:BN39,0)),IF(BX40&lt;&gt;"",BX40,BT40))))</f>
        <v/>
      </c>
      <c r="CL40" s="226" t="str">
        <f>IF(BN40="","",IF(BT40&lt;&gt;BN40,INDEX(regKlub_id,MATCH(BT40,regKlub_naziv,0)),IF(AND(BO40&lt;&gt;"",BO40&lt;&gt;"NEMA"),BO40,IF(CF40&lt;&gt;"",CF40,IF(CB40&lt;&gt;"",CB40,IFERROR(INDEX(CL$12:CL39,MATCH(BN40,BN$12:BN39,0)),"GREŠKA"))))))</f>
        <v/>
      </c>
      <c r="CM40" s="114" t="str">
        <f>IF(BP40="","",IF(BP40&lt;&gt;"NEMA",BP40,IF(CE40&lt;&gt;"",CE40,IFERROR(INDEX(CM$12:CM39,MATCH(BN40,BN$12:BN39,0)),""))))</f>
        <v/>
      </c>
      <c r="CN40" s="27" t="s">
        <v>0</v>
      </c>
      <c r="CO40" s="38" t="str">
        <f t="shared" si="51"/>
        <v/>
      </c>
      <c r="CP40" s="53" t="str">
        <f t="shared" si="52"/>
        <v/>
      </c>
      <c r="CQ40" s="180" t="str">
        <f t="shared" si="53"/>
        <v/>
      </c>
      <c r="CR40" s="181" t="str">
        <f t="shared" si="4"/>
        <v/>
      </c>
      <c r="CS40" s="114" t="str">
        <f t="shared" si="5"/>
        <v/>
      </c>
      <c r="CT40" s="27" t="s">
        <v>0</v>
      </c>
      <c r="CU40" s="240" t="str">
        <f t="shared" si="54"/>
        <v xml:space="preserve">
</v>
      </c>
      <c r="CV40" s="27" t="s">
        <v>0</v>
      </c>
      <c r="CW40" s="200" t="str">
        <f t="shared" si="6"/>
        <v/>
      </c>
      <c r="CX40" t="s">
        <v>0</v>
      </c>
      <c r="CY40" s="90" t="str">
        <f t="shared" si="7"/>
        <v/>
      </c>
      <c r="CZ40" t="s">
        <v>0</v>
      </c>
      <c r="DA40" s="32" t="str">
        <f t="shared" si="8"/>
        <v/>
      </c>
      <c r="DB40" s="46" t="str">
        <f t="shared" si="9"/>
        <v/>
      </c>
      <c r="DC40" t="s">
        <v>0</v>
      </c>
      <c r="DD40" s="14" t="str">
        <f t="shared" si="55"/>
        <v/>
      </c>
      <c r="DE40" s="27" t="s">
        <v>0</v>
      </c>
      <c r="DF40" s="14" t="str">
        <f t="shared" si="56"/>
        <v/>
      </c>
      <c r="DG40" s="27" t="s">
        <v>0</v>
      </c>
      <c r="DH40" s="32" t="str">
        <f t="shared" si="57"/>
        <v/>
      </c>
      <c r="DI40" s="33" t="str">
        <f t="shared" si="58"/>
        <v/>
      </c>
      <c r="DJ40" s="27" t="s">
        <v>0</v>
      </c>
      <c r="DK40" s="32" t="str">
        <f t="shared" si="59"/>
        <v/>
      </c>
      <c r="DL40" s="33" t="str">
        <f t="shared" si="60"/>
        <v/>
      </c>
      <c r="DM40" s="27" t="s">
        <v>0</v>
      </c>
      <c r="DN40" s="32" t="str">
        <f t="shared" si="61"/>
        <v/>
      </c>
      <c r="DO40" s="33" t="str">
        <f t="shared" si="62"/>
        <v/>
      </c>
      <c r="DP40" s="27" t="s">
        <v>0</v>
      </c>
      <c r="DQ40" s="38" t="str">
        <f t="shared" si="63"/>
        <v/>
      </c>
      <c r="DR40" s="33" t="str" cm="1">
        <f t="array" ref="DR40">IF(DQ40&lt;&gt;"",INDEX(regNatjecatelj_id,DQ40,0),IF(BF40&lt;&gt;"",BF40,""))</f>
        <v/>
      </c>
      <c r="DS40" s="27" t="s">
        <v>0</v>
      </c>
      <c r="DT40" s="38" t="str">
        <f t="shared" si="64"/>
        <v/>
      </c>
      <c r="DU40" s="53" t="str">
        <f t="shared" si="10"/>
        <v/>
      </c>
      <c r="DV40" s="53" t="str">
        <f t="shared" si="65"/>
        <v/>
      </c>
      <c r="DW40" s="53" t="str">
        <f t="shared" si="66"/>
        <v/>
      </c>
      <c r="DX40" s="46" t="str">
        <f t="shared" si="67"/>
        <v/>
      </c>
      <c r="DY40" s="27" t="s">
        <v>0</v>
      </c>
      <c r="DZ40" s="38" t="str">
        <f>IF(AN40="","",MAX(DZ$12:DZ39)+1)</f>
        <v/>
      </c>
      <c r="EA40" s="53" t="str">
        <f t="shared" si="68"/>
        <v/>
      </c>
      <c r="EB40" s="53" t="str">
        <f t="shared" si="69"/>
        <v/>
      </c>
      <c r="EC40" s="53" t="str">
        <f t="shared" si="70"/>
        <v/>
      </c>
      <c r="ED40" s="53" t="str">
        <f t="shared" si="71"/>
        <v/>
      </c>
      <c r="EE40" s="53" t="str">
        <f t="shared" si="11"/>
        <v/>
      </c>
      <c r="EF40" s="53" t="str">
        <f t="shared" si="72"/>
        <v/>
      </c>
      <c r="EG40" s="53" t="str">
        <f t="shared" si="73"/>
        <v/>
      </c>
      <c r="EH40" s="53" t="str">
        <f t="shared" si="12"/>
        <v/>
      </c>
      <c r="EI40" s="53" t="str">
        <f t="shared" si="74"/>
        <v/>
      </c>
      <c r="EJ40" s="33" t="str">
        <f t="shared" si="75"/>
        <v/>
      </c>
      <c r="EK40" s="27" t="s">
        <v>0</v>
      </c>
      <c r="EL40" s="14" t="str">
        <f t="shared" si="76"/>
        <v/>
      </c>
      <c r="EM40" s="27" t="s">
        <v>0</v>
      </c>
      <c r="EN40" s="14" t="str">
        <f t="shared" si="13"/>
        <v/>
      </c>
      <c r="EO40" s="27" t="s">
        <v>0</v>
      </c>
      <c r="EP40" s="131" t="str">
        <f t="shared" si="77"/>
        <v/>
      </c>
      <c r="EQ40" s="27" t="s">
        <v>0</v>
      </c>
    </row>
    <row r="41" spans="1:147" x14ac:dyDescent="0.25">
      <c r="A41" t="s">
        <v>0</v>
      </c>
      <c r="B41" s="32" t="str">
        <f>IF(csv!F31="","",TRIM(csv!T31))</f>
        <v/>
      </c>
      <c r="C41" s="21" t="s">
        <v>0</v>
      </c>
      <c r="D41" s="21" t="str">
        <f>IF(csv!F31="","",TRIM(csv!F31))</f>
        <v/>
      </c>
      <c r="E41" s="21" t="str">
        <f>IF(csv!E31="","",TRIM(csv!E31))</f>
        <v/>
      </c>
      <c r="F41" s="21" t="s">
        <v>0</v>
      </c>
      <c r="G41" s="53" t="str">
        <f>IF(csv!M31="","",TRIM(csv!M31))</f>
        <v/>
      </c>
      <c r="H41" s="53" t="str">
        <f>IF(csv!N31="","",TRIM(csv!N31))</f>
        <v/>
      </c>
      <c r="I41" s="21" t="s">
        <v>0</v>
      </c>
      <c r="J41" s="21" t="str">
        <f>IF(csv!P31="","",TRIM(csv!P31))</f>
        <v/>
      </c>
      <c r="K41" s="21" t="str">
        <f>IF(csv!Q31="","",TRIM(csv!Q31))</f>
        <v/>
      </c>
      <c r="L41" s="21" t="s">
        <v>0</v>
      </c>
      <c r="M41" s="46" t="str">
        <f>IF(csv!R31="","",TRIM(csv!R31))</f>
        <v/>
      </c>
      <c r="N41" s="27" t="s">
        <v>0</v>
      </c>
      <c r="O41" s="188" t="str">
        <f t="shared" si="14"/>
        <v/>
      </c>
      <c r="P41" s="27"/>
      <c r="Q41" s="32" t="str">
        <f t="shared" si="15"/>
        <v/>
      </c>
      <c r="R41" s="53" t="str">
        <f>IF(Q41="","",IF(COUNTIF(Q$12:Q40,Q41)=0,R40+1,R40))</f>
        <v/>
      </c>
      <c r="S41" s="53" t="str">
        <f t="shared" si="16"/>
        <v/>
      </c>
      <c r="T41" s="53" t="str">
        <f t="shared" si="17"/>
        <v/>
      </c>
      <c r="U41" s="46" t="str">
        <f t="shared" si="18"/>
        <v/>
      </c>
      <c r="V41" s="27" t="s">
        <v>0</v>
      </c>
      <c r="W41" s="173" t="str">
        <f t="shared" si="19"/>
        <v/>
      </c>
      <c r="X41" s="223" t="str">
        <f t="shared" si="20"/>
        <v/>
      </c>
      <c r="Y41" s="174" t="str">
        <f t="shared" si="0"/>
        <v/>
      </c>
      <c r="Z41" s="27" t="s">
        <v>0</v>
      </c>
      <c r="AA41" s="32" t="str">
        <f t="shared" si="21"/>
        <v/>
      </c>
      <c r="AB41" s="53" t="str">
        <f t="shared" si="22"/>
        <v/>
      </c>
      <c r="AC41" s="21" t="str">
        <f>IF(OR(AB41="",AB41&lt;&gt;"NEMA"),"",IF(IFERROR(MATCH(AA41,AA$12:AA40,0),0)&lt;&gt;0,"",AA41))</f>
        <v/>
      </c>
      <c r="AD41" s="46" t="str">
        <f>IF(AC41="","",MAX(AD$12:AD40)+1)</f>
        <v/>
      </c>
      <c r="AE41" s="27" t="s">
        <v>0</v>
      </c>
      <c r="AF41" s="88"/>
      <c r="AG41" s="27" t="s">
        <v>0</v>
      </c>
      <c r="AH41" s="14" t="str">
        <f t="shared" si="23"/>
        <v/>
      </c>
      <c r="AI41" s="27" t="s">
        <v>0</v>
      </c>
      <c r="AJ41" s="173" t="str">
        <f t="shared" si="24"/>
        <v/>
      </c>
      <c r="AK41" s="114" t="str">
        <f t="shared" si="25"/>
        <v/>
      </c>
      <c r="AL41" s="27"/>
      <c r="AM41" s="32" t="str">
        <f t="shared" si="26"/>
        <v/>
      </c>
      <c r="AN41" s="21" t="str">
        <f t="shared" si="27"/>
        <v/>
      </c>
      <c r="AO41" s="53" t="str">
        <f t="shared" si="28"/>
        <v/>
      </c>
      <c r="AP41" s="53" t="str">
        <f t="shared" si="29"/>
        <v/>
      </c>
      <c r="AQ41" s="21" t="str">
        <f t="shared" si="30"/>
        <v/>
      </c>
      <c r="AR41" s="46" t="str">
        <f t="shared" si="31"/>
        <v/>
      </c>
      <c r="AS41" s="27" t="s">
        <v>0</v>
      </c>
      <c r="AT41" s="62" t="str">
        <f t="shared" si="32"/>
        <v/>
      </c>
      <c r="AU41" s="27" t="s">
        <v>0</v>
      </c>
      <c r="AV41" s="244" t="str">
        <f t="shared" si="1"/>
        <v/>
      </c>
      <c r="AW41" s="27" t="s">
        <v>0</v>
      </c>
      <c r="AX41" s="81"/>
      <c r="AY41" s="83"/>
      <c r="AZ41" s="27" t="s">
        <v>0</v>
      </c>
      <c r="BA41" s="200" t="str">
        <f t="shared" si="33"/>
        <v/>
      </c>
      <c r="BB41" s="27" t="s">
        <v>0</v>
      </c>
      <c r="BC41" s="32" t="str">
        <f t="shared" si="34"/>
        <v/>
      </c>
      <c r="BD41" s="53" t="str">
        <f>IF(AX41&amp;AY41="","",MAX(BD$12:BD40)+1)</f>
        <v/>
      </c>
      <c r="BE41" s="212" t="str">
        <f t="shared" si="35"/>
        <v/>
      </c>
      <c r="BF41" s="33" t="str">
        <f>IF(AND(AO41="NEMA",AP41="NEMA",OR(AX41&amp;AY41="",BE41="NEMA")),MAX(BF$12:BF40)+1,"")</f>
        <v/>
      </c>
      <c r="BG41" s="27" t="s">
        <v>0</v>
      </c>
      <c r="BH41" s="32" t="str">
        <f t="shared" si="36"/>
        <v/>
      </c>
      <c r="BI41" s="21" t="str">
        <f t="shared" si="37"/>
        <v/>
      </c>
      <c r="BJ41" s="53" t="str">
        <f t="shared" si="38"/>
        <v/>
      </c>
      <c r="BK41" s="33" t="str">
        <f t="shared" si="39"/>
        <v/>
      </c>
      <c r="BL41" s="27" t="s">
        <v>0</v>
      </c>
      <c r="BM41" s="32" t="str">
        <f t="shared" si="40"/>
        <v/>
      </c>
      <c r="BN41" s="21" t="str">
        <f t="shared" si="41"/>
        <v/>
      </c>
      <c r="BO41" s="53" t="str">
        <f t="shared" si="42"/>
        <v/>
      </c>
      <c r="BP41" s="53" t="str">
        <f t="shared" si="2"/>
        <v/>
      </c>
      <c r="BQ41" s="21" t="str">
        <f t="shared" si="3"/>
        <v/>
      </c>
      <c r="BR41" s="21" t="str" cm="1">
        <f t="array" ref="BR41">IFERROR(""&amp;INDEX(regNatjecatelj_klub,DI41),"")</f>
        <v/>
      </c>
      <c r="BS41" s="66" t="str">
        <f t="shared" si="43"/>
        <v/>
      </c>
      <c r="BT41" s="46" t="str">
        <f t="shared" si="44"/>
        <v/>
      </c>
      <c r="BU41" s="27" t="s">
        <v>0</v>
      </c>
      <c r="BV41" s="62" t="str">
        <f>IF(BP41&lt;&gt;"NEMA","",IF(IFERROR(MATCH(BN41,BN$12:BN40,0),0)&lt;&gt;0,"",BN41))</f>
        <v/>
      </c>
      <c r="BW41" s="27" t="s">
        <v>0</v>
      </c>
      <c r="BX41" s="88"/>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73" t="str">
        <f>IF(BN41="","",IF(AND(BO41&lt;&gt;"",BO41&lt;&gt;"NEMA",BS41=1),BR41,IFERROR(INDEX(CK$12:CK40,MATCH(BN41,BN$12:BN40,0)),IF(BX41&lt;&gt;"",BX41,BT41))))</f>
        <v/>
      </c>
      <c r="CL41" s="226" t="str">
        <f>IF(BN41="","",IF(BT41&lt;&gt;BN41,INDEX(regKlub_id,MATCH(BT41,regKlub_naziv,0)),IF(AND(BO41&lt;&gt;"",BO41&lt;&gt;"NEMA"),BO41,IF(CF41&lt;&gt;"",CF41,IF(CB41&lt;&gt;"",CB41,IFERROR(INDEX(CL$12:CL40,MATCH(BN41,BN$12:BN40,0)),"GREŠKA"))))))</f>
        <v/>
      </c>
      <c r="CM41" s="114" t="str">
        <f>IF(BP41="","",IF(BP41&lt;&gt;"NEMA",BP41,IF(CE41&lt;&gt;"",CE41,IFERROR(INDEX(CM$12:CM40,MATCH(BN41,BN$12:BN40,0)),""))))</f>
        <v/>
      </c>
      <c r="CN41" s="27" t="s">
        <v>0</v>
      </c>
      <c r="CO41" s="38" t="str">
        <f t="shared" si="51"/>
        <v/>
      </c>
      <c r="CP41" s="53" t="str">
        <f t="shared" si="52"/>
        <v/>
      </c>
      <c r="CQ41" s="180" t="str">
        <f t="shared" si="53"/>
        <v/>
      </c>
      <c r="CR41" s="181" t="str">
        <f t="shared" si="4"/>
        <v/>
      </c>
      <c r="CS41" s="114" t="str">
        <f t="shared" si="5"/>
        <v/>
      </c>
      <c r="CT41" s="27" t="s">
        <v>0</v>
      </c>
      <c r="CU41" s="240" t="str">
        <f t="shared" si="54"/>
        <v xml:space="preserve">
</v>
      </c>
      <c r="CV41" s="27" t="s">
        <v>0</v>
      </c>
      <c r="CW41" s="200" t="str">
        <f t="shared" si="6"/>
        <v/>
      </c>
      <c r="CX41" t="s">
        <v>0</v>
      </c>
      <c r="CY41" s="90" t="str">
        <f t="shared" si="7"/>
        <v/>
      </c>
      <c r="CZ41" t="s">
        <v>0</v>
      </c>
      <c r="DA41" s="32" t="str">
        <f t="shared" si="8"/>
        <v/>
      </c>
      <c r="DB41" s="46" t="str">
        <f t="shared" si="9"/>
        <v/>
      </c>
      <c r="DC41" t="s">
        <v>0</v>
      </c>
      <c r="DD41" s="14" t="str">
        <f t="shared" si="55"/>
        <v/>
      </c>
      <c r="DE41" s="27" t="s">
        <v>0</v>
      </c>
      <c r="DF41" s="14" t="str">
        <f t="shared" si="56"/>
        <v/>
      </c>
      <c r="DG41" s="27" t="s">
        <v>0</v>
      </c>
      <c r="DH41" s="32" t="str">
        <f t="shared" si="57"/>
        <v/>
      </c>
      <c r="DI41" s="33" t="str">
        <f t="shared" si="58"/>
        <v/>
      </c>
      <c r="DJ41" s="27" t="s">
        <v>0</v>
      </c>
      <c r="DK41" s="32" t="str">
        <f t="shared" si="59"/>
        <v/>
      </c>
      <c r="DL41" s="33" t="str">
        <f t="shared" si="60"/>
        <v/>
      </c>
      <c r="DM41" s="27" t="s">
        <v>0</v>
      </c>
      <c r="DN41" s="32" t="str">
        <f t="shared" si="61"/>
        <v/>
      </c>
      <c r="DO41" s="33" t="str">
        <f t="shared" si="62"/>
        <v/>
      </c>
      <c r="DP41" s="27" t="s">
        <v>0</v>
      </c>
      <c r="DQ41" s="38" t="str">
        <f t="shared" si="63"/>
        <v/>
      </c>
      <c r="DR41" s="33" t="str" cm="1">
        <f t="array" ref="DR41">IF(DQ41&lt;&gt;"",INDEX(regNatjecatelj_id,DQ41,0),IF(BF41&lt;&gt;"",BF41,""))</f>
        <v/>
      </c>
      <c r="DS41" s="27" t="s">
        <v>0</v>
      </c>
      <c r="DT41" s="38" t="str">
        <f t="shared" si="64"/>
        <v/>
      </c>
      <c r="DU41" s="53" t="str">
        <f t="shared" si="10"/>
        <v/>
      </c>
      <c r="DV41" s="53" t="str">
        <f t="shared" si="65"/>
        <v/>
      </c>
      <c r="DW41" s="53" t="str">
        <f t="shared" si="66"/>
        <v/>
      </c>
      <c r="DX41" s="46" t="str">
        <f t="shared" si="67"/>
        <v/>
      </c>
      <c r="DY41" s="27" t="s">
        <v>0</v>
      </c>
      <c r="DZ41" s="38" t="str">
        <f>IF(AN41="","",MAX(DZ$12:DZ40)+1)</f>
        <v/>
      </c>
      <c r="EA41" s="53" t="str">
        <f t="shared" si="68"/>
        <v/>
      </c>
      <c r="EB41" s="53" t="str">
        <f t="shared" si="69"/>
        <v/>
      </c>
      <c r="EC41" s="53" t="str">
        <f t="shared" si="70"/>
        <v/>
      </c>
      <c r="ED41" s="53" t="str">
        <f t="shared" si="71"/>
        <v/>
      </c>
      <c r="EE41" s="53" t="str">
        <f t="shared" si="11"/>
        <v/>
      </c>
      <c r="EF41" s="53" t="str">
        <f t="shared" si="72"/>
        <v/>
      </c>
      <c r="EG41" s="53" t="str">
        <f t="shared" si="73"/>
        <v/>
      </c>
      <c r="EH41" s="53" t="str">
        <f t="shared" si="12"/>
        <v/>
      </c>
      <c r="EI41" s="53" t="str">
        <f t="shared" si="74"/>
        <v/>
      </c>
      <c r="EJ41" s="33" t="str">
        <f t="shared" si="75"/>
        <v/>
      </c>
      <c r="EK41" s="27" t="s">
        <v>0</v>
      </c>
      <c r="EL41" s="14" t="str">
        <f t="shared" si="76"/>
        <v/>
      </c>
      <c r="EM41" s="27" t="s">
        <v>0</v>
      </c>
      <c r="EN41" s="14" t="str">
        <f t="shared" si="13"/>
        <v/>
      </c>
      <c r="EO41" s="27" t="s">
        <v>0</v>
      </c>
      <c r="EP41" s="131" t="str">
        <f t="shared" si="77"/>
        <v/>
      </c>
      <c r="EQ41" s="27" t="s">
        <v>0</v>
      </c>
    </row>
    <row r="42" spans="1:147" x14ac:dyDescent="0.25">
      <c r="A42" t="s">
        <v>0</v>
      </c>
      <c r="B42" s="32" t="str">
        <f>IF(csv!F32="","",TRIM(csv!T32))</f>
        <v/>
      </c>
      <c r="C42" s="21" t="s">
        <v>0</v>
      </c>
      <c r="D42" s="21" t="str">
        <f>IF(csv!F32="","",TRIM(csv!F32))</f>
        <v/>
      </c>
      <c r="E42" s="21" t="str">
        <f>IF(csv!E32="","",TRIM(csv!E32))</f>
        <v/>
      </c>
      <c r="F42" s="21" t="s">
        <v>0</v>
      </c>
      <c r="G42" s="53" t="str">
        <f>IF(csv!M32="","",TRIM(csv!M32))</f>
        <v/>
      </c>
      <c r="H42" s="53" t="str">
        <f>IF(csv!N32="","",TRIM(csv!N32))</f>
        <v/>
      </c>
      <c r="I42" s="21" t="s">
        <v>0</v>
      </c>
      <c r="J42" s="21" t="str">
        <f>IF(csv!P32="","",TRIM(csv!P32))</f>
        <v/>
      </c>
      <c r="K42" s="21" t="str">
        <f>IF(csv!Q32="","",TRIM(csv!Q32))</f>
        <v/>
      </c>
      <c r="L42" s="21" t="s">
        <v>0</v>
      </c>
      <c r="M42" s="46" t="str">
        <f>IF(csv!R32="","",TRIM(csv!R32))</f>
        <v/>
      </c>
      <c r="N42" s="27" t="s">
        <v>0</v>
      </c>
      <c r="O42" s="188" t="str">
        <f t="shared" si="14"/>
        <v/>
      </c>
      <c r="P42" s="27"/>
      <c r="Q42" s="32" t="str">
        <f t="shared" si="15"/>
        <v/>
      </c>
      <c r="R42" s="53" t="str">
        <f>IF(Q42="","",IF(COUNTIF(Q$12:Q41,Q42)=0,R41+1,R41))</f>
        <v/>
      </c>
      <c r="S42" s="53" t="str">
        <f t="shared" si="16"/>
        <v/>
      </c>
      <c r="T42" s="53" t="str">
        <f t="shared" si="17"/>
        <v/>
      </c>
      <c r="U42" s="46" t="str">
        <f t="shared" si="18"/>
        <v/>
      </c>
      <c r="V42" s="27" t="s">
        <v>0</v>
      </c>
      <c r="W42" s="173" t="str">
        <f t="shared" si="19"/>
        <v/>
      </c>
      <c r="X42" s="223" t="str">
        <f t="shared" si="20"/>
        <v/>
      </c>
      <c r="Y42" s="174" t="str">
        <f t="shared" si="0"/>
        <v/>
      </c>
      <c r="Z42" s="27" t="s">
        <v>0</v>
      </c>
      <c r="AA42" s="32" t="str">
        <f t="shared" si="21"/>
        <v/>
      </c>
      <c r="AB42" s="53" t="str">
        <f t="shared" si="22"/>
        <v/>
      </c>
      <c r="AC42" s="21" t="str">
        <f>IF(OR(AB42="",AB42&lt;&gt;"NEMA"),"",IF(IFERROR(MATCH(AA42,AA$12:AA41,0),0)&lt;&gt;0,"",AA42))</f>
        <v/>
      </c>
      <c r="AD42" s="46" t="str">
        <f>IF(AC42="","",MAX(AD$12:AD41)+1)</f>
        <v/>
      </c>
      <c r="AE42" s="27" t="s">
        <v>0</v>
      </c>
      <c r="AF42" s="88"/>
      <c r="AG42" s="27" t="s">
        <v>0</v>
      </c>
      <c r="AH42" s="14" t="str">
        <f t="shared" si="23"/>
        <v/>
      </c>
      <c r="AI42" s="27" t="s">
        <v>0</v>
      </c>
      <c r="AJ42" s="173" t="str">
        <f t="shared" si="24"/>
        <v/>
      </c>
      <c r="AK42" s="114" t="str">
        <f t="shared" si="25"/>
        <v/>
      </c>
      <c r="AL42" s="27"/>
      <c r="AM42" s="32" t="str">
        <f t="shared" si="26"/>
        <v/>
      </c>
      <c r="AN42" s="21" t="str">
        <f t="shared" si="27"/>
        <v/>
      </c>
      <c r="AO42" s="53" t="str">
        <f t="shared" si="28"/>
        <v/>
      </c>
      <c r="AP42" s="53" t="str">
        <f t="shared" si="29"/>
        <v/>
      </c>
      <c r="AQ42" s="21" t="str">
        <f t="shared" si="30"/>
        <v/>
      </c>
      <c r="AR42" s="46" t="str">
        <f t="shared" si="31"/>
        <v/>
      </c>
      <c r="AS42" s="27" t="s">
        <v>0</v>
      </c>
      <c r="AT42" s="62" t="str">
        <f t="shared" si="32"/>
        <v/>
      </c>
      <c r="AU42" s="27" t="s">
        <v>0</v>
      </c>
      <c r="AV42" s="244" t="str">
        <f t="shared" si="1"/>
        <v/>
      </c>
      <c r="AW42" s="27" t="s">
        <v>0</v>
      </c>
      <c r="AX42" s="81"/>
      <c r="AY42" s="83"/>
      <c r="AZ42" s="27" t="s">
        <v>0</v>
      </c>
      <c r="BA42" s="200" t="str">
        <f t="shared" si="33"/>
        <v/>
      </c>
      <c r="BB42" s="27" t="s">
        <v>0</v>
      </c>
      <c r="BC42" s="32" t="str">
        <f t="shared" si="34"/>
        <v/>
      </c>
      <c r="BD42" s="53" t="str">
        <f>IF(AX42&amp;AY42="","",MAX(BD$12:BD41)+1)</f>
        <v/>
      </c>
      <c r="BE42" s="212" t="str">
        <f t="shared" si="35"/>
        <v/>
      </c>
      <c r="BF42" s="33" t="str">
        <f>IF(AND(AO42="NEMA",AP42="NEMA",OR(AX42&amp;AY42="",BE42="NEMA")),MAX(BF$12:BF41)+1,"")</f>
        <v/>
      </c>
      <c r="BG42" s="27" t="s">
        <v>0</v>
      </c>
      <c r="BH42" s="32" t="str">
        <f t="shared" si="36"/>
        <v/>
      </c>
      <c r="BI42" s="21" t="str">
        <f t="shared" si="37"/>
        <v/>
      </c>
      <c r="BJ42" s="53" t="str">
        <f t="shared" si="38"/>
        <v/>
      </c>
      <c r="BK42" s="33" t="str">
        <f t="shared" si="39"/>
        <v/>
      </c>
      <c r="BL42" s="27" t="s">
        <v>0</v>
      </c>
      <c r="BM42" s="32" t="str">
        <f t="shared" si="40"/>
        <v/>
      </c>
      <c r="BN42" s="21" t="str">
        <f t="shared" si="41"/>
        <v/>
      </c>
      <c r="BO42" s="53" t="str">
        <f t="shared" si="42"/>
        <v/>
      </c>
      <c r="BP42" s="53" t="str">
        <f t="shared" si="2"/>
        <v/>
      </c>
      <c r="BQ42" s="21" t="str">
        <f t="shared" si="3"/>
        <v/>
      </c>
      <c r="BR42" s="21" t="str" cm="1">
        <f t="array" ref="BR42">IFERROR(""&amp;INDEX(regNatjecatelj_klub,DI42),"")</f>
        <v/>
      </c>
      <c r="BS42" s="66" t="str">
        <f t="shared" si="43"/>
        <v/>
      </c>
      <c r="BT42" s="46" t="str">
        <f t="shared" si="44"/>
        <v/>
      </c>
      <c r="BU42" s="27" t="s">
        <v>0</v>
      </c>
      <c r="BV42" s="62" t="str">
        <f>IF(BP42&lt;&gt;"NEMA","",IF(IFERROR(MATCH(BN42,BN$12:BN41,0),0)&lt;&gt;0,"",BN42))</f>
        <v/>
      </c>
      <c r="BW42" s="27" t="s">
        <v>0</v>
      </c>
      <c r="BX42" s="88"/>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73" t="str">
        <f>IF(BN42="","",IF(AND(BO42&lt;&gt;"",BO42&lt;&gt;"NEMA",BS42=1),BR42,IFERROR(INDEX(CK$12:CK41,MATCH(BN42,BN$12:BN41,0)),IF(BX42&lt;&gt;"",BX42,BT42))))</f>
        <v/>
      </c>
      <c r="CL42" s="226" t="str">
        <f>IF(BN42="","",IF(BT42&lt;&gt;BN42,INDEX(regKlub_id,MATCH(BT42,regKlub_naziv,0)),IF(AND(BO42&lt;&gt;"",BO42&lt;&gt;"NEMA"),BO42,IF(CF42&lt;&gt;"",CF42,IF(CB42&lt;&gt;"",CB42,IFERROR(INDEX(CL$12:CL41,MATCH(BN42,BN$12:BN41,0)),"GREŠKA"))))))</f>
        <v/>
      </c>
      <c r="CM42" s="114" t="str">
        <f>IF(BP42="","",IF(BP42&lt;&gt;"NEMA",BP42,IF(CE42&lt;&gt;"",CE42,IFERROR(INDEX(CM$12:CM41,MATCH(BN42,BN$12:BN41,0)),""))))</f>
        <v/>
      </c>
      <c r="CN42" s="27" t="s">
        <v>0</v>
      </c>
      <c r="CO42" s="38" t="str">
        <f t="shared" si="51"/>
        <v/>
      </c>
      <c r="CP42" s="53" t="str">
        <f t="shared" si="52"/>
        <v/>
      </c>
      <c r="CQ42" s="180" t="str">
        <f t="shared" si="53"/>
        <v/>
      </c>
      <c r="CR42" s="181" t="str">
        <f t="shared" si="4"/>
        <v/>
      </c>
      <c r="CS42" s="114" t="str">
        <f t="shared" si="5"/>
        <v/>
      </c>
      <c r="CT42" s="27" t="s">
        <v>0</v>
      </c>
      <c r="CU42" s="240" t="str">
        <f t="shared" si="54"/>
        <v xml:space="preserve">
</v>
      </c>
      <c r="CV42" s="27" t="s">
        <v>0</v>
      </c>
      <c r="CW42" s="200" t="str">
        <f t="shared" si="6"/>
        <v/>
      </c>
      <c r="CX42" t="s">
        <v>0</v>
      </c>
      <c r="CY42" s="90" t="str">
        <f t="shared" si="7"/>
        <v/>
      </c>
      <c r="CZ42" t="s">
        <v>0</v>
      </c>
      <c r="DA42" s="32" t="str">
        <f t="shared" si="8"/>
        <v/>
      </c>
      <c r="DB42" s="46" t="str">
        <f t="shared" si="9"/>
        <v/>
      </c>
      <c r="DC42" t="s">
        <v>0</v>
      </c>
      <c r="DD42" s="14" t="str">
        <f t="shared" si="55"/>
        <v/>
      </c>
      <c r="DE42" s="27" t="s">
        <v>0</v>
      </c>
      <c r="DF42" s="14" t="str">
        <f t="shared" si="56"/>
        <v/>
      </c>
      <c r="DG42" s="27" t="s">
        <v>0</v>
      </c>
      <c r="DH42" s="32" t="str">
        <f t="shared" si="57"/>
        <v/>
      </c>
      <c r="DI42" s="33" t="str">
        <f t="shared" si="58"/>
        <v/>
      </c>
      <c r="DJ42" s="27" t="s">
        <v>0</v>
      </c>
      <c r="DK42" s="32" t="str">
        <f t="shared" si="59"/>
        <v/>
      </c>
      <c r="DL42" s="33" t="str">
        <f t="shared" si="60"/>
        <v/>
      </c>
      <c r="DM42" s="27" t="s">
        <v>0</v>
      </c>
      <c r="DN42" s="32" t="str">
        <f t="shared" si="61"/>
        <v/>
      </c>
      <c r="DO42" s="33" t="str">
        <f t="shared" si="62"/>
        <v/>
      </c>
      <c r="DP42" s="27" t="s">
        <v>0</v>
      </c>
      <c r="DQ42" s="38" t="str">
        <f t="shared" si="63"/>
        <v/>
      </c>
      <c r="DR42" s="33" t="str" cm="1">
        <f t="array" ref="DR42">IF(DQ42&lt;&gt;"",INDEX(regNatjecatelj_id,DQ42,0),IF(BF42&lt;&gt;"",BF42,""))</f>
        <v/>
      </c>
      <c r="DS42" s="27" t="s">
        <v>0</v>
      </c>
      <c r="DT42" s="38" t="str">
        <f t="shared" si="64"/>
        <v/>
      </c>
      <c r="DU42" s="53" t="str">
        <f t="shared" si="10"/>
        <v/>
      </c>
      <c r="DV42" s="53" t="str">
        <f t="shared" si="65"/>
        <v/>
      </c>
      <c r="DW42" s="53" t="str">
        <f t="shared" si="66"/>
        <v/>
      </c>
      <c r="DX42" s="46" t="str">
        <f t="shared" si="67"/>
        <v/>
      </c>
      <c r="DY42" s="27" t="s">
        <v>0</v>
      </c>
      <c r="DZ42" s="38" t="str">
        <f>IF(AN42="","",MAX(DZ$12:DZ41)+1)</f>
        <v/>
      </c>
      <c r="EA42" s="53" t="str">
        <f t="shared" si="68"/>
        <v/>
      </c>
      <c r="EB42" s="53" t="str">
        <f t="shared" si="69"/>
        <v/>
      </c>
      <c r="EC42" s="53" t="str">
        <f t="shared" si="70"/>
        <v/>
      </c>
      <c r="ED42" s="53" t="str">
        <f t="shared" si="71"/>
        <v/>
      </c>
      <c r="EE42" s="53" t="str">
        <f t="shared" si="11"/>
        <v/>
      </c>
      <c r="EF42" s="53" t="str">
        <f t="shared" si="72"/>
        <v/>
      </c>
      <c r="EG42" s="53" t="str">
        <f t="shared" si="73"/>
        <v/>
      </c>
      <c r="EH42" s="53" t="str">
        <f t="shared" si="12"/>
        <v/>
      </c>
      <c r="EI42" s="53" t="str">
        <f t="shared" si="74"/>
        <v/>
      </c>
      <c r="EJ42" s="33" t="str">
        <f t="shared" si="75"/>
        <v/>
      </c>
      <c r="EK42" s="27" t="s">
        <v>0</v>
      </c>
      <c r="EL42" s="14" t="str">
        <f t="shared" si="76"/>
        <v/>
      </c>
      <c r="EM42" s="27" t="s">
        <v>0</v>
      </c>
      <c r="EN42" s="14" t="str">
        <f t="shared" si="13"/>
        <v/>
      </c>
      <c r="EO42" s="27" t="s">
        <v>0</v>
      </c>
      <c r="EP42" s="131" t="str">
        <f t="shared" si="77"/>
        <v/>
      </c>
      <c r="EQ42" s="27" t="s">
        <v>0</v>
      </c>
    </row>
    <row r="43" spans="1:147" x14ac:dyDescent="0.25">
      <c r="A43" t="s">
        <v>0</v>
      </c>
      <c r="B43" s="32" t="str">
        <f>IF(csv!F33="","",TRIM(csv!T33))</f>
        <v/>
      </c>
      <c r="C43" s="21" t="s">
        <v>0</v>
      </c>
      <c r="D43" s="21" t="str">
        <f>IF(csv!F33="","",TRIM(csv!F33))</f>
        <v/>
      </c>
      <c r="E43" s="21" t="str">
        <f>IF(csv!E33="","",TRIM(csv!E33))</f>
        <v/>
      </c>
      <c r="F43" s="21" t="s">
        <v>0</v>
      </c>
      <c r="G43" s="53" t="str">
        <f>IF(csv!M33="","",TRIM(csv!M33))</f>
        <v/>
      </c>
      <c r="H43" s="53" t="str">
        <f>IF(csv!N33="","",TRIM(csv!N33))</f>
        <v/>
      </c>
      <c r="I43" s="21" t="s">
        <v>0</v>
      </c>
      <c r="J43" s="21" t="str">
        <f>IF(csv!P33="","",TRIM(csv!P33))</f>
        <v/>
      </c>
      <c r="K43" s="21" t="str">
        <f>IF(csv!Q33="","",TRIM(csv!Q33))</f>
        <v/>
      </c>
      <c r="L43" s="21" t="s">
        <v>0</v>
      </c>
      <c r="M43" s="46" t="str">
        <f>IF(csv!R33="","",TRIM(csv!R33))</f>
        <v/>
      </c>
      <c r="N43" s="27" t="s">
        <v>0</v>
      </c>
      <c r="O43" s="188" t="str">
        <f t="shared" si="14"/>
        <v/>
      </c>
      <c r="P43" s="27"/>
      <c r="Q43" s="32" t="str">
        <f t="shared" si="15"/>
        <v/>
      </c>
      <c r="R43" s="53" t="str">
        <f>IF(Q43="","",IF(COUNTIF(Q$12:Q42,Q43)=0,R42+1,R42))</f>
        <v/>
      </c>
      <c r="S43" s="53" t="str">
        <f t="shared" si="16"/>
        <v/>
      </c>
      <c r="T43" s="53" t="str">
        <f t="shared" si="17"/>
        <v/>
      </c>
      <c r="U43" s="46" t="str">
        <f t="shared" si="18"/>
        <v/>
      </c>
      <c r="V43" s="27" t="s">
        <v>0</v>
      </c>
      <c r="W43" s="173" t="str">
        <f t="shared" si="19"/>
        <v/>
      </c>
      <c r="X43" s="223" t="str">
        <f t="shared" si="20"/>
        <v/>
      </c>
      <c r="Y43" s="174" t="str">
        <f t="shared" si="0"/>
        <v/>
      </c>
      <c r="Z43" s="27" t="s">
        <v>0</v>
      </c>
      <c r="AA43" s="32" t="str">
        <f t="shared" si="21"/>
        <v/>
      </c>
      <c r="AB43" s="53" t="str">
        <f t="shared" si="22"/>
        <v/>
      </c>
      <c r="AC43" s="21" t="str">
        <f>IF(OR(AB43="",AB43&lt;&gt;"NEMA"),"",IF(IFERROR(MATCH(AA43,AA$12:AA42,0),0)&lt;&gt;0,"",AA43))</f>
        <v/>
      </c>
      <c r="AD43" s="46" t="str">
        <f>IF(AC43="","",MAX(AD$12:AD42)+1)</f>
        <v/>
      </c>
      <c r="AE43" s="27" t="s">
        <v>0</v>
      </c>
      <c r="AF43" s="88"/>
      <c r="AG43" s="27" t="s">
        <v>0</v>
      </c>
      <c r="AH43" s="14" t="str">
        <f t="shared" si="23"/>
        <v/>
      </c>
      <c r="AI43" s="27" t="s">
        <v>0</v>
      </c>
      <c r="AJ43" s="173" t="str">
        <f t="shared" si="24"/>
        <v/>
      </c>
      <c r="AK43" s="114"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44" t="str">
        <f t="shared" si="1"/>
        <v/>
      </c>
      <c r="AW43" s="27" t="s">
        <v>0</v>
      </c>
      <c r="AX43" s="81"/>
      <c r="AY43" s="83"/>
      <c r="AZ43" s="27" t="s">
        <v>0</v>
      </c>
      <c r="BA43" s="200" t="str">
        <f t="shared" si="33"/>
        <v/>
      </c>
      <c r="BB43" s="27" t="s">
        <v>0</v>
      </c>
      <c r="BC43" s="32" t="str">
        <f t="shared" si="34"/>
        <v/>
      </c>
      <c r="BD43" s="53" t="str">
        <f>IF(AX43&amp;AY43="","",MAX(BD$12:BD42)+1)</f>
        <v/>
      </c>
      <c r="BE43" s="212"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8"/>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73" t="str">
        <f>IF(BN43="","",IF(AND(BO43&lt;&gt;"",BO43&lt;&gt;"NEMA",BS43=1),BR43,IFERROR(INDEX(CK$12:CK42,MATCH(BN43,BN$12:BN42,0)),IF(BX43&lt;&gt;"",BX43,BT43))))</f>
        <v/>
      </c>
      <c r="CL43" s="226" t="str">
        <f>IF(BN43="","",IF(BT43&lt;&gt;BN43,INDEX(regKlub_id,MATCH(BT43,regKlub_naziv,0)),IF(AND(BO43&lt;&gt;"",BO43&lt;&gt;"NEMA"),BO43,IF(CF43&lt;&gt;"",CF43,IF(CB43&lt;&gt;"",CB43,IFERROR(INDEX(CL$12:CL42,MATCH(BN43,BN$12:BN42,0)),"GREŠKA"))))))</f>
        <v/>
      </c>
      <c r="CM43" s="114" t="str">
        <f>IF(BP43="","",IF(BP43&lt;&gt;"NEMA",BP43,IF(CE43&lt;&gt;"",CE43,IFERROR(INDEX(CM$12:CM42,MATCH(BN43,BN$12:BN42,0)),""))))</f>
        <v/>
      </c>
      <c r="CN43" s="27" t="s">
        <v>0</v>
      </c>
      <c r="CO43" s="38" t="str">
        <f t="shared" si="51"/>
        <v/>
      </c>
      <c r="CP43" s="53" t="str">
        <f t="shared" si="52"/>
        <v/>
      </c>
      <c r="CQ43" s="180" t="str">
        <f t="shared" si="53"/>
        <v/>
      </c>
      <c r="CR43" s="181" t="str">
        <f t="shared" si="4"/>
        <v/>
      </c>
      <c r="CS43" s="114" t="str">
        <f t="shared" si="5"/>
        <v/>
      </c>
      <c r="CT43" s="27" t="s">
        <v>0</v>
      </c>
      <c r="CU43" s="240" t="str">
        <f t="shared" si="54"/>
        <v xml:space="preserve">
</v>
      </c>
      <c r="CV43" s="27" t="s">
        <v>0</v>
      </c>
      <c r="CW43" s="200" t="str">
        <f t="shared" si="6"/>
        <v/>
      </c>
      <c r="CX43" t="s">
        <v>0</v>
      </c>
      <c r="CY43" s="90" t="str">
        <f t="shared" si="7"/>
        <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31" t="str">
        <f t="shared" si="77"/>
        <v/>
      </c>
      <c r="EQ43" s="27" t="s">
        <v>0</v>
      </c>
    </row>
    <row r="44" spans="1:147" x14ac:dyDescent="0.25">
      <c r="A44" t="s">
        <v>0</v>
      </c>
      <c r="B44" s="32" t="str">
        <f>IF(csv!F34="","",TRIM(csv!T34))</f>
        <v/>
      </c>
      <c r="C44" s="21" t="s">
        <v>0</v>
      </c>
      <c r="D44" s="21" t="str">
        <f>IF(csv!F34="","",TRIM(csv!F34))</f>
        <v/>
      </c>
      <c r="E44" s="21" t="str">
        <f>IF(csv!E34="","",TRIM(csv!E34))</f>
        <v/>
      </c>
      <c r="F44" s="21" t="s">
        <v>0</v>
      </c>
      <c r="G44" s="53" t="str">
        <f>IF(csv!M34="","",TRIM(csv!M34))</f>
        <v/>
      </c>
      <c r="H44" s="53" t="str">
        <f>IF(csv!N34="","",TRIM(csv!N34))</f>
        <v/>
      </c>
      <c r="I44" s="21" t="s">
        <v>0</v>
      </c>
      <c r="J44" s="21" t="str">
        <f>IF(csv!P34="","",TRIM(csv!P34))</f>
        <v/>
      </c>
      <c r="K44" s="21" t="str">
        <f>IF(csv!Q34="","",TRIM(csv!Q34))</f>
        <v/>
      </c>
      <c r="L44" s="21" t="s">
        <v>0</v>
      </c>
      <c r="M44" s="46" t="str">
        <f>IF(csv!R34="","",TRIM(csv!R34))</f>
        <v/>
      </c>
      <c r="N44" s="27" t="s">
        <v>0</v>
      </c>
      <c r="O44" s="188" t="str">
        <f t="shared" si="14"/>
        <v/>
      </c>
      <c r="P44" s="27"/>
      <c r="Q44" s="32" t="str">
        <f t="shared" si="15"/>
        <v/>
      </c>
      <c r="R44" s="53" t="str">
        <f>IF(Q44="","",IF(COUNTIF(Q$12:Q43,Q44)=0,R43+1,R43))</f>
        <v/>
      </c>
      <c r="S44" s="53" t="str">
        <f t="shared" si="16"/>
        <v/>
      </c>
      <c r="T44" s="53" t="str">
        <f t="shared" si="17"/>
        <v/>
      </c>
      <c r="U44" s="46" t="str">
        <f t="shared" si="18"/>
        <v/>
      </c>
      <c r="V44" s="27" t="s">
        <v>0</v>
      </c>
      <c r="W44" s="173" t="str">
        <f t="shared" si="19"/>
        <v/>
      </c>
      <c r="X44" s="223" t="str">
        <f t="shared" si="20"/>
        <v/>
      </c>
      <c r="Y44" s="174" t="str">
        <f t="shared" si="0"/>
        <v/>
      </c>
      <c r="Z44" s="27" t="s">
        <v>0</v>
      </c>
      <c r="AA44" s="32" t="str">
        <f t="shared" si="21"/>
        <v/>
      </c>
      <c r="AB44" s="53" t="str">
        <f t="shared" si="22"/>
        <v/>
      </c>
      <c r="AC44" s="21" t="str">
        <f>IF(OR(AB44="",AB44&lt;&gt;"NEMA"),"",IF(IFERROR(MATCH(AA44,AA$12:AA43,0),0)&lt;&gt;0,"",AA44))</f>
        <v/>
      </c>
      <c r="AD44" s="46" t="str">
        <f>IF(AC44="","",MAX(AD$12:AD43)+1)</f>
        <v/>
      </c>
      <c r="AE44" s="27" t="s">
        <v>0</v>
      </c>
      <c r="AF44" s="88"/>
      <c r="AG44" s="27" t="s">
        <v>0</v>
      </c>
      <c r="AH44" s="14" t="str">
        <f t="shared" si="23"/>
        <v/>
      </c>
      <c r="AI44" s="27" t="s">
        <v>0</v>
      </c>
      <c r="AJ44" s="173" t="str">
        <f t="shared" si="24"/>
        <v/>
      </c>
      <c r="AK44" s="114" t="str">
        <f t="shared" si="25"/>
        <v/>
      </c>
      <c r="AL44" s="27"/>
      <c r="AM44" s="32" t="str">
        <f t="shared" si="26"/>
        <v/>
      </c>
      <c r="AN44" s="21" t="str">
        <f t="shared" si="27"/>
        <v/>
      </c>
      <c r="AO44" s="53" t="str">
        <f t="shared" si="28"/>
        <v/>
      </c>
      <c r="AP44" s="53" t="str">
        <f t="shared" si="29"/>
        <v/>
      </c>
      <c r="AQ44" s="21" t="str">
        <f t="shared" si="30"/>
        <v/>
      </c>
      <c r="AR44" s="46" t="str">
        <f t="shared" si="31"/>
        <v/>
      </c>
      <c r="AS44" s="27" t="s">
        <v>0</v>
      </c>
      <c r="AT44" s="62" t="str">
        <f t="shared" si="32"/>
        <v/>
      </c>
      <c r="AU44" s="27" t="s">
        <v>0</v>
      </c>
      <c r="AV44" s="244" t="str">
        <f t="shared" si="1"/>
        <v/>
      </c>
      <c r="AW44" s="27" t="s">
        <v>0</v>
      </c>
      <c r="AX44" s="81"/>
      <c r="AY44" s="83"/>
      <c r="AZ44" s="27" t="s">
        <v>0</v>
      </c>
      <c r="BA44" s="200" t="str">
        <f t="shared" si="33"/>
        <v/>
      </c>
      <c r="BB44" s="27" t="s">
        <v>0</v>
      </c>
      <c r="BC44" s="32" t="str">
        <f t="shared" si="34"/>
        <v/>
      </c>
      <c r="BD44" s="53" t="str">
        <f>IF(AX44&amp;AY44="","",MAX(BD$12:BD43)+1)</f>
        <v/>
      </c>
      <c r="BE44" s="212" t="str">
        <f t="shared" si="35"/>
        <v/>
      </c>
      <c r="BF44" s="33" t="str">
        <f>IF(AND(AO44="NEMA",AP44="NEMA",OR(AX44&amp;AY44="",BE44="NEMA")),MAX(BF$12:BF43)+1,"")</f>
        <v/>
      </c>
      <c r="BG44" s="27" t="s">
        <v>0</v>
      </c>
      <c r="BH44" s="32" t="str">
        <f t="shared" si="36"/>
        <v/>
      </c>
      <c r="BI44" s="21" t="str">
        <f t="shared" si="37"/>
        <v/>
      </c>
      <c r="BJ44" s="53" t="str">
        <f t="shared" si="38"/>
        <v/>
      </c>
      <c r="BK44" s="33" t="str">
        <f t="shared" si="39"/>
        <v/>
      </c>
      <c r="BL44" s="27" t="s">
        <v>0</v>
      </c>
      <c r="BM44" s="32" t="str">
        <f t="shared" si="40"/>
        <v/>
      </c>
      <c r="BN44" s="21" t="str">
        <f t="shared" si="41"/>
        <v/>
      </c>
      <c r="BO44" s="53" t="str">
        <f t="shared" si="42"/>
        <v/>
      </c>
      <c r="BP44" s="53" t="str">
        <f t="shared" si="2"/>
        <v/>
      </c>
      <c r="BQ44" s="21" t="str">
        <f t="shared" si="3"/>
        <v/>
      </c>
      <c r="BR44" s="21" t="str" cm="1">
        <f t="array" ref="BR44">IFERROR(""&amp;INDEX(regNatjecatelj_klub,DI44),"")</f>
        <v/>
      </c>
      <c r="BS44" s="66" t="str">
        <f t="shared" si="43"/>
        <v/>
      </c>
      <c r="BT44" s="46" t="str">
        <f t="shared" si="44"/>
        <v/>
      </c>
      <c r="BU44" s="27" t="s">
        <v>0</v>
      </c>
      <c r="BV44" s="62" t="str">
        <f>IF(BP44&lt;&gt;"NEMA","",IF(IFERROR(MATCH(BN44,BN$12:BN43,0),0)&lt;&gt;0,"",BN44))</f>
        <v/>
      </c>
      <c r="BW44" s="27" t="s">
        <v>0</v>
      </c>
      <c r="BX44" s="88"/>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73" t="str">
        <f>IF(BN44="","",IF(AND(BO44&lt;&gt;"",BO44&lt;&gt;"NEMA",BS44=1),BR44,IFERROR(INDEX(CK$12:CK43,MATCH(BN44,BN$12:BN43,0)),IF(BX44&lt;&gt;"",BX44,BT44))))</f>
        <v/>
      </c>
      <c r="CL44" s="226" t="str">
        <f>IF(BN44="","",IF(BT44&lt;&gt;BN44,INDEX(regKlub_id,MATCH(BT44,regKlub_naziv,0)),IF(AND(BO44&lt;&gt;"",BO44&lt;&gt;"NEMA"),BO44,IF(CF44&lt;&gt;"",CF44,IF(CB44&lt;&gt;"",CB44,IFERROR(INDEX(CL$12:CL43,MATCH(BN44,BN$12:BN43,0)),"GREŠKA"))))))</f>
        <v/>
      </c>
      <c r="CM44" s="114" t="str">
        <f>IF(BP44="","",IF(BP44&lt;&gt;"NEMA",BP44,IF(CE44&lt;&gt;"",CE44,IFERROR(INDEX(CM$12:CM43,MATCH(BN44,BN$12:BN43,0)),""))))</f>
        <v/>
      </c>
      <c r="CN44" s="27" t="s">
        <v>0</v>
      </c>
      <c r="CO44" s="38" t="str">
        <f t="shared" si="51"/>
        <v/>
      </c>
      <c r="CP44" s="53" t="str">
        <f t="shared" si="52"/>
        <v/>
      </c>
      <c r="CQ44" s="180" t="str">
        <f t="shared" si="53"/>
        <v/>
      </c>
      <c r="CR44" s="181" t="str">
        <f t="shared" si="4"/>
        <v/>
      </c>
      <c r="CS44" s="114" t="str">
        <f t="shared" si="5"/>
        <v/>
      </c>
      <c r="CT44" s="27" t="s">
        <v>0</v>
      </c>
      <c r="CU44" s="240" t="str">
        <f t="shared" si="54"/>
        <v xml:space="preserve">
</v>
      </c>
      <c r="CV44" s="27" t="s">
        <v>0</v>
      </c>
      <c r="CW44" s="200" t="str">
        <f t="shared" si="6"/>
        <v/>
      </c>
      <c r="CX44" t="s">
        <v>0</v>
      </c>
      <c r="CY44" s="90" t="str">
        <f t="shared" si="7"/>
        <v/>
      </c>
      <c r="CZ44" t="s">
        <v>0</v>
      </c>
      <c r="DA44" s="32" t="str">
        <f t="shared" si="8"/>
        <v/>
      </c>
      <c r="DB44" s="46" t="str">
        <f t="shared" si="9"/>
        <v/>
      </c>
      <c r="DC44" t="s">
        <v>0</v>
      </c>
      <c r="DD44" s="14" t="str">
        <f t="shared" si="55"/>
        <v/>
      </c>
      <c r="DE44" s="27" t="s">
        <v>0</v>
      </c>
      <c r="DF44" s="14" t="str">
        <f t="shared" si="56"/>
        <v/>
      </c>
      <c r="DG44" s="27" t="s">
        <v>0</v>
      </c>
      <c r="DH44" s="32" t="str">
        <f t="shared" si="57"/>
        <v/>
      </c>
      <c r="DI44" s="33" t="str">
        <f t="shared" si="58"/>
        <v/>
      </c>
      <c r="DJ44" s="27" t="s">
        <v>0</v>
      </c>
      <c r="DK44" s="32" t="str">
        <f t="shared" si="59"/>
        <v/>
      </c>
      <c r="DL44" s="33" t="str">
        <f t="shared" si="60"/>
        <v/>
      </c>
      <c r="DM44" s="27" t="s">
        <v>0</v>
      </c>
      <c r="DN44" s="32" t="str">
        <f t="shared" si="61"/>
        <v/>
      </c>
      <c r="DO44" s="33" t="str">
        <f t="shared" si="62"/>
        <v/>
      </c>
      <c r="DP44" s="27" t="s">
        <v>0</v>
      </c>
      <c r="DQ44" s="38" t="str">
        <f t="shared" si="63"/>
        <v/>
      </c>
      <c r="DR44" s="33" t="str" cm="1">
        <f t="array" ref="DR44">IF(DQ44&lt;&gt;"",INDEX(regNatjecatelj_id,DQ44,0),IF(BF44&lt;&gt;"",BF44,""))</f>
        <v/>
      </c>
      <c r="DS44" s="27" t="s">
        <v>0</v>
      </c>
      <c r="DT44" s="38" t="str">
        <f t="shared" si="64"/>
        <v/>
      </c>
      <c r="DU44" s="53" t="str">
        <f t="shared" si="10"/>
        <v/>
      </c>
      <c r="DV44" s="53" t="str">
        <f t="shared" si="65"/>
        <v/>
      </c>
      <c r="DW44" s="53" t="str">
        <f t="shared" si="66"/>
        <v/>
      </c>
      <c r="DX44" s="46" t="str">
        <f t="shared" si="67"/>
        <v/>
      </c>
      <c r="DY44" s="27" t="s">
        <v>0</v>
      </c>
      <c r="DZ44" s="38" t="str">
        <f>IF(AN44="","",MAX(DZ$12:DZ43)+1)</f>
        <v/>
      </c>
      <c r="EA44" s="53" t="str">
        <f t="shared" si="68"/>
        <v/>
      </c>
      <c r="EB44" s="53" t="str">
        <f t="shared" si="69"/>
        <v/>
      </c>
      <c r="EC44" s="53" t="str">
        <f t="shared" si="70"/>
        <v/>
      </c>
      <c r="ED44" s="53" t="str">
        <f t="shared" si="71"/>
        <v/>
      </c>
      <c r="EE44" s="53" t="str">
        <f t="shared" si="11"/>
        <v/>
      </c>
      <c r="EF44" s="53" t="str">
        <f t="shared" si="72"/>
        <v/>
      </c>
      <c r="EG44" s="53" t="str">
        <f t="shared" si="73"/>
        <v/>
      </c>
      <c r="EH44" s="53" t="str">
        <f t="shared" si="12"/>
        <v/>
      </c>
      <c r="EI44" s="53" t="str">
        <f t="shared" si="74"/>
        <v/>
      </c>
      <c r="EJ44" s="33" t="str">
        <f t="shared" si="75"/>
        <v/>
      </c>
      <c r="EK44" s="27" t="s">
        <v>0</v>
      </c>
      <c r="EL44" s="14" t="str">
        <f t="shared" si="76"/>
        <v/>
      </c>
      <c r="EM44" s="27" t="s">
        <v>0</v>
      </c>
      <c r="EN44" s="14" t="str">
        <f t="shared" si="13"/>
        <v/>
      </c>
      <c r="EO44" s="27" t="s">
        <v>0</v>
      </c>
      <c r="EP44" s="131" t="str">
        <f t="shared" si="77"/>
        <v/>
      </c>
      <c r="EQ44" s="27" t="s">
        <v>0</v>
      </c>
    </row>
    <row r="45" spans="1:147" x14ac:dyDescent="0.25">
      <c r="A45" t="s">
        <v>0</v>
      </c>
      <c r="B45" s="32" t="str">
        <f>IF(csv!F35="","",TRIM(csv!T35))</f>
        <v/>
      </c>
      <c r="C45" s="21" t="s">
        <v>0</v>
      </c>
      <c r="D45" s="21" t="str">
        <f>IF(csv!F35="","",TRIM(csv!F35))</f>
        <v/>
      </c>
      <c r="E45" s="21" t="str">
        <f>IF(csv!E35="","",TRIM(csv!E35))</f>
        <v/>
      </c>
      <c r="F45" s="21" t="s">
        <v>0</v>
      </c>
      <c r="G45" s="53" t="str">
        <f>IF(csv!M35="","",TRIM(csv!M35))</f>
        <v/>
      </c>
      <c r="H45" s="53" t="str">
        <f>IF(csv!N35="","",TRIM(csv!N35))</f>
        <v/>
      </c>
      <c r="I45" s="21" t="s">
        <v>0</v>
      </c>
      <c r="J45" s="21" t="str">
        <f>IF(csv!P35="","",TRIM(csv!P35))</f>
        <v/>
      </c>
      <c r="K45" s="21" t="str">
        <f>IF(csv!Q35="","",TRIM(csv!Q35))</f>
        <v/>
      </c>
      <c r="L45" s="21" t="s">
        <v>0</v>
      </c>
      <c r="M45" s="46" t="str">
        <f>IF(csv!R35="","",TRIM(csv!R35))</f>
        <v/>
      </c>
      <c r="N45" s="27" t="s">
        <v>0</v>
      </c>
      <c r="O45" s="188" t="str">
        <f t="shared" si="14"/>
        <v/>
      </c>
      <c r="P45" s="27"/>
      <c r="Q45" s="32" t="str">
        <f t="shared" si="15"/>
        <v/>
      </c>
      <c r="R45" s="53" t="str">
        <f>IF(Q45="","",IF(COUNTIF(Q$12:Q44,Q45)=0,R44+1,R44))</f>
        <v/>
      </c>
      <c r="S45" s="53" t="str">
        <f t="shared" si="16"/>
        <v/>
      </c>
      <c r="T45" s="53" t="str">
        <f t="shared" si="17"/>
        <v/>
      </c>
      <c r="U45" s="46" t="str">
        <f t="shared" si="18"/>
        <v/>
      </c>
      <c r="V45" s="27" t="s">
        <v>0</v>
      </c>
      <c r="W45" s="173" t="str">
        <f t="shared" si="19"/>
        <v/>
      </c>
      <c r="X45" s="223" t="str">
        <f t="shared" si="20"/>
        <v/>
      </c>
      <c r="Y45" s="174" t="str">
        <f t="shared" si="0"/>
        <v/>
      </c>
      <c r="Z45" s="27" t="s">
        <v>0</v>
      </c>
      <c r="AA45" s="32" t="str">
        <f t="shared" si="21"/>
        <v/>
      </c>
      <c r="AB45" s="53" t="str">
        <f t="shared" si="22"/>
        <v/>
      </c>
      <c r="AC45" s="21" t="str">
        <f>IF(OR(AB45="",AB45&lt;&gt;"NEMA"),"",IF(IFERROR(MATCH(AA45,AA$12:AA44,0),0)&lt;&gt;0,"",AA45))</f>
        <v/>
      </c>
      <c r="AD45" s="46" t="str">
        <f>IF(AC45="","",MAX(AD$12:AD44)+1)</f>
        <v/>
      </c>
      <c r="AE45" s="27" t="s">
        <v>0</v>
      </c>
      <c r="AF45" s="88"/>
      <c r="AG45" s="27" t="s">
        <v>0</v>
      </c>
      <c r="AH45" s="14" t="str">
        <f t="shared" si="23"/>
        <v/>
      </c>
      <c r="AI45" s="27" t="s">
        <v>0</v>
      </c>
      <c r="AJ45" s="173" t="str">
        <f t="shared" si="24"/>
        <v/>
      </c>
      <c r="AK45" s="114" t="str">
        <f t="shared" si="25"/>
        <v/>
      </c>
      <c r="AL45" s="27"/>
      <c r="AM45" s="32" t="str">
        <f t="shared" si="26"/>
        <v/>
      </c>
      <c r="AN45" s="21" t="str">
        <f t="shared" si="27"/>
        <v/>
      </c>
      <c r="AO45" s="53" t="str">
        <f t="shared" si="28"/>
        <v/>
      </c>
      <c r="AP45" s="53" t="str">
        <f t="shared" si="29"/>
        <v/>
      </c>
      <c r="AQ45" s="21" t="str">
        <f t="shared" si="30"/>
        <v/>
      </c>
      <c r="AR45" s="46" t="str">
        <f t="shared" si="31"/>
        <v/>
      </c>
      <c r="AS45" s="27" t="s">
        <v>0</v>
      </c>
      <c r="AT45" s="62" t="str">
        <f t="shared" si="32"/>
        <v/>
      </c>
      <c r="AU45" s="27" t="s">
        <v>0</v>
      </c>
      <c r="AV45" s="244" t="str">
        <f t="shared" si="1"/>
        <v/>
      </c>
      <c r="AW45" s="27" t="s">
        <v>0</v>
      </c>
      <c r="AX45" s="81"/>
      <c r="AY45" s="83"/>
      <c r="AZ45" s="27" t="s">
        <v>0</v>
      </c>
      <c r="BA45" s="200" t="str">
        <f t="shared" si="33"/>
        <v/>
      </c>
      <c r="BB45" s="27" t="s">
        <v>0</v>
      </c>
      <c r="BC45" s="32" t="str">
        <f t="shared" si="34"/>
        <v/>
      </c>
      <c r="BD45" s="53" t="str">
        <f>IF(AX45&amp;AY45="","",MAX(BD$12:BD44)+1)</f>
        <v/>
      </c>
      <c r="BE45" s="212" t="str">
        <f t="shared" si="35"/>
        <v/>
      </c>
      <c r="BF45" s="33" t="str">
        <f>IF(AND(AO45="NEMA",AP45="NEMA",OR(AX45&amp;AY45="",BE45="NEMA")),MAX(BF$12:BF44)+1,"")</f>
        <v/>
      </c>
      <c r="BG45" s="27" t="s">
        <v>0</v>
      </c>
      <c r="BH45" s="32" t="str">
        <f t="shared" si="36"/>
        <v/>
      </c>
      <c r="BI45" s="21" t="str">
        <f t="shared" si="37"/>
        <v/>
      </c>
      <c r="BJ45" s="53" t="str">
        <f t="shared" si="38"/>
        <v/>
      </c>
      <c r="BK45" s="33" t="str">
        <f t="shared" si="39"/>
        <v/>
      </c>
      <c r="BL45" s="27" t="s">
        <v>0</v>
      </c>
      <c r="BM45" s="32" t="str">
        <f t="shared" si="40"/>
        <v/>
      </c>
      <c r="BN45" s="21" t="str">
        <f t="shared" si="41"/>
        <v/>
      </c>
      <c r="BO45" s="53" t="str">
        <f t="shared" si="42"/>
        <v/>
      </c>
      <c r="BP45" s="53" t="str">
        <f t="shared" si="2"/>
        <v/>
      </c>
      <c r="BQ45" s="21" t="str">
        <f t="shared" si="3"/>
        <v/>
      </c>
      <c r="BR45" s="21" t="str" cm="1">
        <f t="array" ref="BR45">IFERROR(""&amp;INDEX(regNatjecatelj_klub,DI45),"")</f>
        <v/>
      </c>
      <c r="BS45" s="66" t="str">
        <f t="shared" si="43"/>
        <v/>
      </c>
      <c r="BT45" s="46" t="str">
        <f t="shared" si="44"/>
        <v/>
      </c>
      <c r="BU45" s="27" t="s">
        <v>0</v>
      </c>
      <c r="BV45" s="62" t="str">
        <f>IF(BP45&lt;&gt;"NEMA","",IF(IFERROR(MATCH(BN45,BN$12:BN44,0),0)&lt;&gt;0,"",BN45))</f>
        <v/>
      </c>
      <c r="BW45" s="27" t="s">
        <v>0</v>
      </c>
      <c r="BX45" s="88"/>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73" t="str">
        <f>IF(BN45="","",IF(AND(BO45&lt;&gt;"",BO45&lt;&gt;"NEMA",BS45=1),BR45,IFERROR(INDEX(CK$12:CK44,MATCH(BN45,BN$12:BN44,0)),IF(BX45&lt;&gt;"",BX45,BT45))))</f>
        <v/>
      </c>
      <c r="CL45" s="226" t="str">
        <f>IF(BN45="","",IF(BT45&lt;&gt;BN45,INDEX(regKlub_id,MATCH(BT45,regKlub_naziv,0)),IF(AND(BO45&lt;&gt;"",BO45&lt;&gt;"NEMA"),BO45,IF(CF45&lt;&gt;"",CF45,IF(CB45&lt;&gt;"",CB45,IFERROR(INDEX(CL$12:CL44,MATCH(BN45,BN$12:BN44,0)),"GREŠKA"))))))</f>
        <v/>
      </c>
      <c r="CM45" s="114" t="str">
        <f>IF(BP45="","",IF(BP45&lt;&gt;"NEMA",BP45,IF(CE45&lt;&gt;"",CE45,IFERROR(INDEX(CM$12:CM44,MATCH(BN45,BN$12:BN44,0)),""))))</f>
        <v/>
      </c>
      <c r="CN45" s="27" t="s">
        <v>0</v>
      </c>
      <c r="CO45" s="38" t="str">
        <f t="shared" si="51"/>
        <v/>
      </c>
      <c r="CP45" s="53" t="str">
        <f t="shared" si="52"/>
        <v/>
      </c>
      <c r="CQ45" s="180" t="str">
        <f t="shared" si="53"/>
        <v/>
      </c>
      <c r="CR45" s="181" t="str">
        <f t="shared" si="4"/>
        <v/>
      </c>
      <c r="CS45" s="114" t="str">
        <f t="shared" si="5"/>
        <v/>
      </c>
      <c r="CT45" s="27" t="s">
        <v>0</v>
      </c>
      <c r="CU45" s="240" t="str">
        <f t="shared" si="54"/>
        <v xml:space="preserve">
</v>
      </c>
      <c r="CV45" s="27" t="s">
        <v>0</v>
      </c>
      <c r="CW45" s="200" t="str">
        <f t="shared" si="6"/>
        <v/>
      </c>
      <c r="CX45" t="s">
        <v>0</v>
      </c>
      <c r="CY45" s="90" t="str">
        <f t="shared" si="7"/>
        <v/>
      </c>
      <c r="CZ45" t="s">
        <v>0</v>
      </c>
      <c r="DA45" s="32" t="str">
        <f t="shared" si="8"/>
        <v/>
      </c>
      <c r="DB45" s="46" t="str">
        <f t="shared" si="9"/>
        <v/>
      </c>
      <c r="DC45" t="s">
        <v>0</v>
      </c>
      <c r="DD45" s="14" t="str">
        <f t="shared" si="55"/>
        <v/>
      </c>
      <c r="DE45" s="27" t="s">
        <v>0</v>
      </c>
      <c r="DF45" s="14" t="str">
        <f t="shared" si="56"/>
        <v/>
      </c>
      <c r="DG45" s="27" t="s">
        <v>0</v>
      </c>
      <c r="DH45" s="32" t="str">
        <f t="shared" si="57"/>
        <v/>
      </c>
      <c r="DI45" s="33" t="str">
        <f t="shared" si="58"/>
        <v/>
      </c>
      <c r="DJ45" s="27" t="s">
        <v>0</v>
      </c>
      <c r="DK45" s="32" t="str">
        <f t="shared" si="59"/>
        <v/>
      </c>
      <c r="DL45" s="33" t="str">
        <f t="shared" si="60"/>
        <v/>
      </c>
      <c r="DM45" s="27" t="s">
        <v>0</v>
      </c>
      <c r="DN45" s="32" t="str">
        <f t="shared" si="61"/>
        <v/>
      </c>
      <c r="DO45" s="33" t="str">
        <f t="shared" si="62"/>
        <v/>
      </c>
      <c r="DP45" s="27" t="s">
        <v>0</v>
      </c>
      <c r="DQ45" s="38" t="str">
        <f t="shared" si="63"/>
        <v/>
      </c>
      <c r="DR45" s="33" t="str" cm="1">
        <f t="array" ref="DR45">IF(DQ45&lt;&gt;"",INDEX(regNatjecatelj_id,DQ45,0),IF(BF45&lt;&gt;"",BF45,""))</f>
        <v/>
      </c>
      <c r="DS45" s="27" t="s">
        <v>0</v>
      </c>
      <c r="DT45" s="38" t="str">
        <f t="shared" si="64"/>
        <v/>
      </c>
      <c r="DU45" s="53" t="str">
        <f t="shared" si="10"/>
        <v/>
      </c>
      <c r="DV45" s="53" t="str">
        <f t="shared" si="65"/>
        <v/>
      </c>
      <c r="DW45" s="53" t="str">
        <f t="shared" si="66"/>
        <v/>
      </c>
      <c r="DX45" s="46" t="str">
        <f t="shared" si="67"/>
        <v/>
      </c>
      <c r="DY45" s="27" t="s">
        <v>0</v>
      </c>
      <c r="DZ45" s="38" t="str">
        <f>IF(AN45="","",MAX(DZ$12:DZ44)+1)</f>
        <v/>
      </c>
      <c r="EA45" s="53" t="str">
        <f t="shared" si="68"/>
        <v/>
      </c>
      <c r="EB45" s="53" t="str">
        <f t="shared" si="69"/>
        <v/>
      </c>
      <c r="EC45" s="53" t="str">
        <f t="shared" si="70"/>
        <v/>
      </c>
      <c r="ED45" s="53" t="str">
        <f t="shared" si="71"/>
        <v/>
      </c>
      <c r="EE45" s="53" t="str">
        <f t="shared" si="11"/>
        <v/>
      </c>
      <c r="EF45" s="53" t="str">
        <f t="shared" si="72"/>
        <v/>
      </c>
      <c r="EG45" s="53" t="str">
        <f t="shared" si="73"/>
        <v/>
      </c>
      <c r="EH45" s="53" t="str">
        <f t="shared" si="12"/>
        <v/>
      </c>
      <c r="EI45" s="53" t="str">
        <f t="shared" si="74"/>
        <v/>
      </c>
      <c r="EJ45" s="33" t="str">
        <f t="shared" si="75"/>
        <v/>
      </c>
      <c r="EK45" s="27" t="s">
        <v>0</v>
      </c>
      <c r="EL45" s="14" t="str">
        <f t="shared" si="76"/>
        <v/>
      </c>
      <c r="EM45" s="27" t="s">
        <v>0</v>
      </c>
      <c r="EN45" s="14" t="str">
        <f t="shared" si="13"/>
        <v/>
      </c>
      <c r="EO45" s="27" t="s">
        <v>0</v>
      </c>
      <c r="EP45" s="131" t="str">
        <f t="shared" si="77"/>
        <v/>
      </c>
      <c r="EQ45" s="27" t="s">
        <v>0</v>
      </c>
    </row>
    <row r="46" spans="1:147" x14ac:dyDescent="0.25">
      <c r="A46" t="s">
        <v>0</v>
      </c>
      <c r="B46" s="32" t="str">
        <f>IF(csv!F36="","",TRIM(csv!T36))</f>
        <v/>
      </c>
      <c r="C46" s="21" t="s">
        <v>0</v>
      </c>
      <c r="D46" s="21" t="str">
        <f>IF(csv!F36="","",TRIM(csv!F36))</f>
        <v/>
      </c>
      <c r="E46" s="21" t="str">
        <f>IF(csv!E36="","",TRIM(csv!E36))</f>
        <v/>
      </c>
      <c r="F46" s="21" t="s">
        <v>0</v>
      </c>
      <c r="G46" s="53" t="str">
        <f>IF(csv!M36="","",TRIM(csv!M36))</f>
        <v/>
      </c>
      <c r="H46" s="53" t="str">
        <f>IF(csv!N36="","",TRIM(csv!N36))</f>
        <v/>
      </c>
      <c r="I46" s="21" t="s">
        <v>0</v>
      </c>
      <c r="J46" s="21" t="str">
        <f>IF(csv!P36="","",TRIM(csv!P36))</f>
        <v/>
      </c>
      <c r="K46" s="21" t="str">
        <f>IF(csv!Q36="","",TRIM(csv!Q36))</f>
        <v/>
      </c>
      <c r="L46" s="21" t="s">
        <v>0</v>
      </c>
      <c r="M46" s="46" t="str">
        <f>IF(csv!R36="","",TRIM(csv!R36))</f>
        <v/>
      </c>
      <c r="N46" s="27" t="s">
        <v>0</v>
      </c>
      <c r="O46" s="188" t="str">
        <f t="shared" si="14"/>
        <v/>
      </c>
      <c r="P46" s="27"/>
      <c r="Q46" s="32" t="str">
        <f t="shared" si="15"/>
        <v/>
      </c>
      <c r="R46" s="53" t="str">
        <f>IF(Q46="","",IF(COUNTIF(Q$12:Q45,Q46)=0,R45+1,R45))</f>
        <v/>
      </c>
      <c r="S46" s="53" t="str">
        <f t="shared" si="16"/>
        <v/>
      </c>
      <c r="T46" s="53" t="str">
        <f t="shared" si="17"/>
        <v/>
      </c>
      <c r="U46" s="46" t="str">
        <f t="shared" si="18"/>
        <v/>
      </c>
      <c r="V46" s="27" t="s">
        <v>0</v>
      </c>
      <c r="W46" s="173" t="str">
        <f t="shared" si="19"/>
        <v/>
      </c>
      <c r="X46" s="223" t="str">
        <f t="shared" si="20"/>
        <v/>
      </c>
      <c r="Y46" s="174" t="str">
        <f t="shared" si="0"/>
        <v/>
      </c>
      <c r="Z46" s="27" t="s">
        <v>0</v>
      </c>
      <c r="AA46" s="32" t="str">
        <f t="shared" si="21"/>
        <v/>
      </c>
      <c r="AB46" s="53" t="str">
        <f t="shared" si="22"/>
        <v/>
      </c>
      <c r="AC46" s="21" t="str">
        <f>IF(OR(AB46="",AB46&lt;&gt;"NEMA"),"",IF(IFERROR(MATCH(AA46,AA$12:AA45,0),0)&lt;&gt;0,"",AA46))</f>
        <v/>
      </c>
      <c r="AD46" s="46" t="str">
        <f>IF(AC46="","",MAX(AD$12:AD45)+1)</f>
        <v/>
      </c>
      <c r="AE46" s="27" t="s">
        <v>0</v>
      </c>
      <c r="AF46" s="88"/>
      <c r="AG46" s="27" t="s">
        <v>0</v>
      </c>
      <c r="AH46" s="14" t="str">
        <f t="shared" si="23"/>
        <v/>
      </c>
      <c r="AI46" s="27" t="s">
        <v>0</v>
      </c>
      <c r="AJ46" s="173" t="str">
        <f t="shared" si="24"/>
        <v/>
      </c>
      <c r="AK46" s="114" t="str">
        <f t="shared" si="25"/>
        <v/>
      </c>
      <c r="AL46" s="27"/>
      <c r="AM46" s="32" t="str">
        <f t="shared" si="26"/>
        <v/>
      </c>
      <c r="AN46" s="21" t="str">
        <f t="shared" si="27"/>
        <v/>
      </c>
      <c r="AO46" s="53" t="str">
        <f t="shared" si="28"/>
        <v/>
      </c>
      <c r="AP46" s="53" t="str">
        <f t="shared" si="29"/>
        <v/>
      </c>
      <c r="AQ46" s="21" t="str">
        <f t="shared" si="30"/>
        <v/>
      </c>
      <c r="AR46" s="46" t="str">
        <f t="shared" si="31"/>
        <v/>
      </c>
      <c r="AS46" s="27" t="s">
        <v>0</v>
      </c>
      <c r="AT46" s="62" t="str">
        <f t="shared" si="32"/>
        <v/>
      </c>
      <c r="AU46" s="27" t="s">
        <v>0</v>
      </c>
      <c r="AV46" s="244" t="str">
        <f t="shared" si="1"/>
        <v/>
      </c>
      <c r="AW46" s="27" t="s">
        <v>0</v>
      </c>
      <c r="AX46" s="81"/>
      <c r="AY46" s="83"/>
      <c r="AZ46" s="27" t="s">
        <v>0</v>
      </c>
      <c r="BA46" s="200" t="str">
        <f t="shared" si="33"/>
        <v/>
      </c>
      <c r="BB46" s="27" t="s">
        <v>0</v>
      </c>
      <c r="BC46" s="32" t="str">
        <f t="shared" si="34"/>
        <v/>
      </c>
      <c r="BD46" s="53" t="str">
        <f>IF(AX46&amp;AY46="","",MAX(BD$12:BD45)+1)</f>
        <v/>
      </c>
      <c r="BE46" s="212" t="str">
        <f t="shared" si="35"/>
        <v/>
      </c>
      <c r="BF46" s="33" t="str">
        <f>IF(AND(AO46="NEMA",AP46="NEMA",OR(AX46&amp;AY46="",BE46="NEMA")),MAX(BF$12:BF45)+1,"")</f>
        <v/>
      </c>
      <c r="BG46" s="27" t="s">
        <v>0</v>
      </c>
      <c r="BH46" s="32" t="str">
        <f t="shared" si="36"/>
        <v/>
      </c>
      <c r="BI46" s="21" t="str">
        <f t="shared" si="37"/>
        <v/>
      </c>
      <c r="BJ46" s="53" t="str">
        <f t="shared" si="38"/>
        <v/>
      </c>
      <c r="BK46" s="33" t="str">
        <f t="shared" si="39"/>
        <v/>
      </c>
      <c r="BL46" s="27" t="s">
        <v>0</v>
      </c>
      <c r="BM46" s="32" t="str">
        <f t="shared" si="40"/>
        <v/>
      </c>
      <c r="BN46" s="21" t="str">
        <f t="shared" si="41"/>
        <v/>
      </c>
      <c r="BO46" s="53" t="str">
        <f t="shared" si="42"/>
        <v/>
      </c>
      <c r="BP46" s="53" t="str">
        <f t="shared" si="2"/>
        <v/>
      </c>
      <c r="BQ46" s="21" t="str">
        <f t="shared" si="3"/>
        <v/>
      </c>
      <c r="BR46" s="21" t="str" cm="1">
        <f t="array" ref="BR46">IFERROR(""&amp;INDEX(regNatjecatelj_klub,DI46),"")</f>
        <v/>
      </c>
      <c r="BS46" s="66" t="str">
        <f t="shared" si="43"/>
        <v/>
      </c>
      <c r="BT46" s="46" t="str">
        <f t="shared" si="44"/>
        <v/>
      </c>
      <c r="BU46" s="27" t="s">
        <v>0</v>
      </c>
      <c r="BV46" s="62" t="str">
        <f>IF(BP46&lt;&gt;"NEMA","",IF(IFERROR(MATCH(BN46,BN$12:BN45,0),0)&lt;&gt;0,"",BN46))</f>
        <v/>
      </c>
      <c r="BW46" s="27" t="s">
        <v>0</v>
      </c>
      <c r="BX46" s="88"/>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73" t="str">
        <f>IF(BN46="","",IF(AND(BO46&lt;&gt;"",BO46&lt;&gt;"NEMA",BS46=1),BR46,IFERROR(INDEX(CK$12:CK45,MATCH(BN46,BN$12:BN45,0)),IF(BX46&lt;&gt;"",BX46,BT46))))</f>
        <v/>
      </c>
      <c r="CL46" s="226" t="str">
        <f>IF(BN46="","",IF(BT46&lt;&gt;BN46,INDEX(regKlub_id,MATCH(BT46,regKlub_naziv,0)),IF(AND(BO46&lt;&gt;"",BO46&lt;&gt;"NEMA"),BO46,IF(CF46&lt;&gt;"",CF46,IF(CB46&lt;&gt;"",CB46,IFERROR(INDEX(CL$12:CL45,MATCH(BN46,BN$12:BN45,0)),"GREŠKA"))))))</f>
        <v/>
      </c>
      <c r="CM46" s="114" t="str">
        <f>IF(BP46="","",IF(BP46&lt;&gt;"NEMA",BP46,IF(CE46&lt;&gt;"",CE46,IFERROR(INDEX(CM$12:CM45,MATCH(BN46,BN$12:BN45,0)),""))))</f>
        <v/>
      </c>
      <c r="CN46" s="27" t="s">
        <v>0</v>
      </c>
      <c r="CO46" s="38" t="str">
        <f t="shared" si="51"/>
        <v/>
      </c>
      <c r="CP46" s="53" t="str">
        <f t="shared" si="52"/>
        <v/>
      </c>
      <c r="CQ46" s="180" t="str">
        <f t="shared" si="53"/>
        <v/>
      </c>
      <c r="CR46" s="181" t="str">
        <f t="shared" si="4"/>
        <v/>
      </c>
      <c r="CS46" s="114" t="str">
        <f t="shared" si="5"/>
        <v/>
      </c>
      <c r="CT46" s="27" t="s">
        <v>0</v>
      </c>
      <c r="CU46" s="240" t="str">
        <f t="shared" si="54"/>
        <v xml:space="preserve">
</v>
      </c>
      <c r="CV46" s="27" t="s">
        <v>0</v>
      </c>
      <c r="CW46" s="200" t="str">
        <f t="shared" si="6"/>
        <v/>
      </c>
      <c r="CX46" t="s">
        <v>0</v>
      </c>
      <c r="CY46" s="90" t="str">
        <f t="shared" si="7"/>
        <v/>
      </c>
      <c r="CZ46" t="s">
        <v>0</v>
      </c>
      <c r="DA46" s="32" t="str">
        <f t="shared" si="8"/>
        <v/>
      </c>
      <c r="DB46" s="46" t="str">
        <f t="shared" si="9"/>
        <v/>
      </c>
      <c r="DC46" t="s">
        <v>0</v>
      </c>
      <c r="DD46" s="14" t="str">
        <f t="shared" si="55"/>
        <v/>
      </c>
      <c r="DE46" s="27" t="s">
        <v>0</v>
      </c>
      <c r="DF46" s="14" t="str">
        <f t="shared" si="56"/>
        <v/>
      </c>
      <c r="DG46" s="27" t="s">
        <v>0</v>
      </c>
      <c r="DH46" s="32" t="str">
        <f t="shared" si="57"/>
        <v/>
      </c>
      <c r="DI46" s="33" t="str">
        <f t="shared" si="58"/>
        <v/>
      </c>
      <c r="DJ46" s="27" t="s">
        <v>0</v>
      </c>
      <c r="DK46" s="32" t="str">
        <f t="shared" si="59"/>
        <v/>
      </c>
      <c r="DL46" s="33" t="str">
        <f t="shared" si="60"/>
        <v/>
      </c>
      <c r="DM46" s="27" t="s">
        <v>0</v>
      </c>
      <c r="DN46" s="32" t="str">
        <f t="shared" si="61"/>
        <v/>
      </c>
      <c r="DO46" s="33" t="str">
        <f t="shared" si="62"/>
        <v/>
      </c>
      <c r="DP46" s="27" t="s">
        <v>0</v>
      </c>
      <c r="DQ46" s="38" t="str">
        <f t="shared" si="63"/>
        <v/>
      </c>
      <c r="DR46" s="33" t="str" cm="1">
        <f t="array" ref="DR46">IF(DQ46&lt;&gt;"",INDEX(regNatjecatelj_id,DQ46,0),IF(BF46&lt;&gt;"",BF46,""))</f>
        <v/>
      </c>
      <c r="DS46" s="27" t="s">
        <v>0</v>
      </c>
      <c r="DT46" s="38" t="str">
        <f t="shared" si="64"/>
        <v/>
      </c>
      <c r="DU46" s="53" t="str">
        <f t="shared" si="10"/>
        <v/>
      </c>
      <c r="DV46" s="53" t="str">
        <f t="shared" si="65"/>
        <v/>
      </c>
      <c r="DW46" s="53" t="str">
        <f t="shared" si="66"/>
        <v/>
      </c>
      <c r="DX46" s="46" t="str">
        <f t="shared" si="67"/>
        <v/>
      </c>
      <c r="DY46" s="27" t="s">
        <v>0</v>
      </c>
      <c r="DZ46" s="38" t="str">
        <f>IF(AN46="","",MAX(DZ$12:DZ45)+1)</f>
        <v/>
      </c>
      <c r="EA46" s="53" t="str">
        <f t="shared" si="68"/>
        <v/>
      </c>
      <c r="EB46" s="53" t="str">
        <f t="shared" si="69"/>
        <v/>
      </c>
      <c r="EC46" s="53" t="str">
        <f t="shared" si="70"/>
        <v/>
      </c>
      <c r="ED46" s="53" t="str">
        <f t="shared" si="71"/>
        <v/>
      </c>
      <c r="EE46" s="53" t="str">
        <f t="shared" si="11"/>
        <v/>
      </c>
      <c r="EF46" s="53" t="str">
        <f t="shared" si="72"/>
        <v/>
      </c>
      <c r="EG46" s="53" t="str">
        <f t="shared" si="73"/>
        <v/>
      </c>
      <c r="EH46" s="53" t="str">
        <f t="shared" si="12"/>
        <v/>
      </c>
      <c r="EI46" s="53" t="str">
        <f t="shared" si="74"/>
        <v/>
      </c>
      <c r="EJ46" s="33" t="str">
        <f t="shared" si="75"/>
        <v/>
      </c>
      <c r="EK46" s="27" t="s">
        <v>0</v>
      </c>
      <c r="EL46" s="14" t="str">
        <f t="shared" si="76"/>
        <v/>
      </c>
      <c r="EM46" s="27" t="s">
        <v>0</v>
      </c>
      <c r="EN46" s="14" t="str">
        <f t="shared" si="13"/>
        <v/>
      </c>
      <c r="EO46" s="27" t="s">
        <v>0</v>
      </c>
      <c r="EP46" s="131" t="str">
        <f t="shared" si="77"/>
        <v/>
      </c>
      <c r="EQ46" s="27" t="s">
        <v>0</v>
      </c>
    </row>
    <row r="47" spans="1:147" x14ac:dyDescent="0.25">
      <c r="A47" t="s">
        <v>0</v>
      </c>
      <c r="B47" s="32" t="str">
        <f>IF(csv!F37="","",TRIM(csv!T37))</f>
        <v/>
      </c>
      <c r="C47" s="21" t="s">
        <v>0</v>
      </c>
      <c r="D47" s="21" t="str">
        <f>IF(csv!F37="","",TRIM(csv!F37))</f>
        <v/>
      </c>
      <c r="E47" s="21" t="str">
        <f>IF(csv!E37="","",TRIM(csv!E37))</f>
        <v/>
      </c>
      <c r="F47" s="21" t="s">
        <v>0</v>
      </c>
      <c r="G47" s="53" t="str">
        <f>IF(csv!M37="","",TRIM(csv!M37))</f>
        <v/>
      </c>
      <c r="H47" s="53" t="str">
        <f>IF(csv!N37="","",TRIM(csv!N37))</f>
        <v/>
      </c>
      <c r="I47" s="21" t="s">
        <v>0</v>
      </c>
      <c r="J47" s="21" t="str">
        <f>IF(csv!P37="","",TRIM(csv!P37))</f>
        <v/>
      </c>
      <c r="K47" s="21" t="str">
        <f>IF(csv!Q37="","",TRIM(csv!Q37))</f>
        <v/>
      </c>
      <c r="L47" s="21" t="s">
        <v>0</v>
      </c>
      <c r="M47" s="46" t="str">
        <f>IF(csv!R37="","",TRIM(csv!R37))</f>
        <v/>
      </c>
      <c r="N47" s="27" t="s">
        <v>0</v>
      </c>
      <c r="O47" s="188" t="str">
        <f t="shared" si="14"/>
        <v/>
      </c>
      <c r="P47" s="27"/>
      <c r="Q47" s="32" t="str">
        <f t="shared" si="15"/>
        <v/>
      </c>
      <c r="R47" s="53" t="str">
        <f>IF(Q47="","",IF(COUNTIF(Q$12:Q46,Q47)=0,R46+1,R46))</f>
        <v/>
      </c>
      <c r="S47" s="53" t="str">
        <f t="shared" si="16"/>
        <v/>
      </c>
      <c r="T47" s="53" t="str">
        <f t="shared" si="17"/>
        <v/>
      </c>
      <c r="U47" s="46" t="str">
        <f t="shared" si="18"/>
        <v/>
      </c>
      <c r="V47" s="27" t="s">
        <v>0</v>
      </c>
      <c r="W47" s="173" t="str">
        <f t="shared" si="19"/>
        <v/>
      </c>
      <c r="X47" s="223" t="str">
        <f t="shared" si="20"/>
        <v/>
      </c>
      <c r="Y47" s="174" t="str">
        <f t="shared" si="0"/>
        <v/>
      </c>
      <c r="Z47" s="27" t="s">
        <v>0</v>
      </c>
      <c r="AA47" s="32" t="str">
        <f t="shared" si="21"/>
        <v/>
      </c>
      <c r="AB47" s="53" t="str">
        <f t="shared" si="22"/>
        <v/>
      </c>
      <c r="AC47" s="21" t="str">
        <f>IF(OR(AB47="",AB47&lt;&gt;"NEMA"),"",IF(IFERROR(MATCH(AA47,AA$12:AA46,0),0)&lt;&gt;0,"",AA47))</f>
        <v/>
      </c>
      <c r="AD47" s="46" t="str">
        <f>IF(AC47="","",MAX(AD$12:AD46)+1)</f>
        <v/>
      </c>
      <c r="AE47" s="27" t="s">
        <v>0</v>
      </c>
      <c r="AF47" s="88"/>
      <c r="AG47" s="27" t="s">
        <v>0</v>
      </c>
      <c r="AH47" s="14" t="str">
        <f t="shared" si="23"/>
        <v/>
      </c>
      <c r="AI47" s="27" t="s">
        <v>0</v>
      </c>
      <c r="AJ47" s="173" t="str">
        <f t="shared" si="24"/>
        <v/>
      </c>
      <c r="AK47" s="114" t="str">
        <f t="shared" si="25"/>
        <v/>
      </c>
      <c r="AL47" s="27"/>
      <c r="AM47" s="32" t="str">
        <f t="shared" si="26"/>
        <v/>
      </c>
      <c r="AN47" s="21" t="str">
        <f t="shared" si="27"/>
        <v/>
      </c>
      <c r="AO47" s="53" t="str">
        <f t="shared" si="28"/>
        <v/>
      </c>
      <c r="AP47" s="53" t="str">
        <f t="shared" si="29"/>
        <v/>
      </c>
      <c r="AQ47" s="21" t="str">
        <f t="shared" si="30"/>
        <v/>
      </c>
      <c r="AR47" s="46" t="str">
        <f t="shared" si="31"/>
        <v/>
      </c>
      <c r="AS47" s="27" t="s">
        <v>0</v>
      </c>
      <c r="AT47" s="62" t="str">
        <f t="shared" si="32"/>
        <v/>
      </c>
      <c r="AU47" s="27" t="s">
        <v>0</v>
      </c>
      <c r="AV47" s="244" t="str">
        <f t="shared" si="1"/>
        <v/>
      </c>
      <c r="AW47" s="27" t="s">
        <v>0</v>
      </c>
      <c r="AX47" s="81"/>
      <c r="AY47" s="83"/>
      <c r="AZ47" s="27" t="s">
        <v>0</v>
      </c>
      <c r="BA47" s="200" t="str">
        <f t="shared" si="33"/>
        <v/>
      </c>
      <c r="BB47" s="27" t="s">
        <v>0</v>
      </c>
      <c r="BC47" s="32" t="str">
        <f t="shared" si="34"/>
        <v/>
      </c>
      <c r="BD47" s="53" t="str">
        <f>IF(AX47&amp;AY47="","",MAX(BD$12:BD46)+1)</f>
        <v/>
      </c>
      <c r="BE47" s="212" t="str">
        <f t="shared" si="35"/>
        <v/>
      </c>
      <c r="BF47" s="33" t="str">
        <f>IF(AND(AO47="NEMA",AP47="NEMA",OR(AX47&amp;AY47="",BE47="NEMA")),MAX(BF$12:BF46)+1,"")</f>
        <v/>
      </c>
      <c r="BG47" s="27" t="s">
        <v>0</v>
      </c>
      <c r="BH47" s="32" t="str">
        <f t="shared" si="36"/>
        <v/>
      </c>
      <c r="BI47" s="21" t="str">
        <f t="shared" si="37"/>
        <v/>
      </c>
      <c r="BJ47" s="53" t="str">
        <f t="shared" si="38"/>
        <v/>
      </c>
      <c r="BK47" s="33" t="str">
        <f t="shared" si="39"/>
        <v/>
      </c>
      <c r="BL47" s="27" t="s">
        <v>0</v>
      </c>
      <c r="BM47" s="32" t="str">
        <f t="shared" si="40"/>
        <v/>
      </c>
      <c r="BN47" s="21" t="str">
        <f t="shared" si="41"/>
        <v/>
      </c>
      <c r="BO47" s="53" t="str">
        <f t="shared" si="42"/>
        <v/>
      </c>
      <c r="BP47" s="53" t="str">
        <f t="shared" si="2"/>
        <v/>
      </c>
      <c r="BQ47" s="21" t="str">
        <f t="shared" si="3"/>
        <v/>
      </c>
      <c r="BR47" s="21" t="str" cm="1">
        <f t="array" ref="BR47">IFERROR(""&amp;INDEX(regNatjecatelj_klub,DI47),"")</f>
        <v/>
      </c>
      <c r="BS47" s="66" t="str">
        <f t="shared" si="43"/>
        <v/>
      </c>
      <c r="BT47" s="46" t="str">
        <f t="shared" si="44"/>
        <v/>
      </c>
      <c r="BU47" s="27" t="s">
        <v>0</v>
      </c>
      <c r="BV47" s="62" t="str">
        <f>IF(BP47&lt;&gt;"NEMA","",IF(IFERROR(MATCH(BN47,BN$12:BN46,0),0)&lt;&gt;0,"",BN47))</f>
        <v/>
      </c>
      <c r="BW47" s="27" t="s">
        <v>0</v>
      </c>
      <c r="BX47" s="88"/>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73" t="str">
        <f>IF(BN47="","",IF(AND(BO47&lt;&gt;"",BO47&lt;&gt;"NEMA",BS47=1),BR47,IFERROR(INDEX(CK$12:CK46,MATCH(BN47,BN$12:BN46,0)),IF(BX47&lt;&gt;"",BX47,BT47))))</f>
        <v/>
      </c>
      <c r="CL47" s="226" t="str">
        <f>IF(BN47="","",IF(BT47&lt;&gt;BN47,INDEX(regKlub_id,MATCH(BT47,regKlub_naziv,0)),IF(AND(BO47&lt;&gt;"",BO47&lt;&gt;"NEMA"),BO47,IF(CF47&lt;&gt;"",CF47,IF(CB47&lt;&gt;"",CB47,IFERROR(INDEX(CL$12:CL46,MATCH(BN47,BN$12:BN46,0)),"GREŠKA"))))))</f>
        <v/>
      </c>
      <c r="CM47" s="114" t="str">
        <f>IF(BP47="","",IF(BP47&lt;&gt;"NEMA",BP47,IF(CE47&lt;&gt;"",CE47,IFERROR(INDEX(CM$12:CM46,MATCH(BN47,BN$12:BN46,0)),""))))</f>
        <v/>
      </c>
      <c r="CN47" s="27" t="s">
        <v>0</v>
      </c>
      <c r="CO47" s="38" t="str">
        <f t="shared" si="51"/>
        <v/>
      </c>
      <c r="CP47" s="53" t="str">
        <f t="shared" si="52"/>
        <v/>
      </c>
      <c r="CQ47" s="180" t="str">
        <f t="shared" si="53"/>
        <v/>
      </c>
      <c r="CR47" s="181" t="str">
        <f t="shared" si="4"/>
        <v/>
      </c>
      <c r="CS47" s="114" t="str">
        <f t="shared" si="5"/>
        <v/>
      </c>
      <c r="CT47" s="27" t="s">
        <v>0</v>
      </c>
      <c r="CU47" s="240" t="str">
        <f t="shared" si="54"/>
        <v xml:space="preserve">
</v>
      </c>
      <c r="CV47" s="27" t="s">
        <v>0</v>
      </c>
      <c r="CW47" s="200" t="str">
        <f t="shared" si="6"/>
        <v/>
      </c>
      <c r="CX47" t="s">
        <v>0</v>
      </c>
      <c r="CY47" s="90" t="str">
        <f t="shared" si="7"/>
        <v/>
      </c>
      <c r="CZ47" t="s">
        <v>0</v>
      </c>
      <c r="DA47" s="32" t="str">
        <f t="shared" si="8"/>
        <v/>
      </c>
      <c r="DB47" s="46" t="str">
        <f t="shared" si="9"/>
        <v/>
      </c>
      <c r="DC47" t="s">
        <v>0</v>
      </c>
      <c r="DD47" s="14" t="str">
        <f t="shared" si="55"/>
        <v/>
      </c>
      <c r="DE47" s="27" t="s">
        <v>0</v>
      </c>
      <c r="DF47" s="14" t="str">
        <f t="shared" si="56"/>
        <v/>
      </c>
      <c r="DG47" s="27" t="s">
        <v>0</v>
      </c>
      <c r="DH47" s="32" t="str">
        <f t="shared" si="57"/>
        <v/>
      </c>
      <c r="DI47" s="33" t="str">
        <f t="shared" si="58"/>
        <v/>
      </c>
      <c r="DJ47" s="27" t="s">
        <v>0</v>
      </c>
      <c r="DK47" s="32" t="str">
        <f t="shared" si="59"/>
        <v/>
      </c>
      <c r="DL47" s="33" t="str">
        <f t="shared" si="60"/>
        <v/>
      </c>
      <c r="DM47" s="27" t="s">
        <v>0</v>
      </c>
      <c r="DN47" s="32" t="str">
        <f t="shared" si="61"/>
        <v/>
      </c>
      <c r="DO47" s="33" t="str">
        <f t="shared" si="62"/>
        <v/>
      </c>
      <c r="DP47" s="27" t="s">
        <v>0</v>
      </c>
      <c r="DQ47" s="38" t="str">
        <f t="shared" si="63"/>
        <v/>
      </c>
      <c r="DR47" s="33" t="str" cm="1">
        <f t="array" ref="DR47">IF(DQ47&lt;&gt;"",INDEX(regNatjecatelj_id,DQ47,0),IF(BF47&lt;&gt;"",BF47,""))</f>
        <v/>
      </c>
      <c r="DS47" s="27" t="s">
        <v>0</v>
      </c>
      <c r="DT47" s="38" t="str">
        <f t="shared" si="64"/>
        <v/>
      </c>
      <c r="DU47" s="53" t="str">
        <f t="shared" si="10"/>
        <v/>
      </c>
      <c r="DV47" s="53" t="str">
        <f t="shared" si="65"/>
        <v/>
      </c>
      <c r="DW47" s="53" t="str">
        <f t="shared" si="66"/>
        <v/>
      </c>
      <c r="DX47" s="46" t="str">
        <f t="shared" si="67"/>
        <v/>
      </c>
      <c r="DY47" s="27" t="s">
        <v>0</v>
      </c>
      <c r="DZ47" s="38" t="str">
        <f>IF(AN47="","",MAX(DZ$12:DZ46)+1)</f>
        <v/>
      </c>
      <c r="EA47" s="53" t="str">
        <f t="shared" si="68"/>
        <v/>
      </c>
      <c r="EB47" s="53" t="str">
        <f t="shared" si="69"/>
        <v/>
      </c>
      <c r="EC47" s="53" t="str">
        <f t="shared" si="70"/>
        <v/>
      </c>
      <c r="ED47" s="53" t="str">
        <f t="shared" si="71"/>
        <v/>
      </c>
      <c r="EE47" s="53" t="str">
        <f t="shared" si="11"/>
        <v/>
      </c>
      <c r="EF47" s="53" t="str">
        <f t="shared" si="72"/>
        <v/>
      </c>
      <c r="EG47" s="53" t="str">
        <f t="shared" si="73"/>
        <v/>
      </c>
      <c r="EH47" s="53" t="str">
        <f t="shared" si="12"/>
        <v/>
      </c>
      <c r="EI47" s="53" t="str">
        <f t="shared" si="74"/>
        <v/>
      </c>
      <c r="EJ47" s="33" t="str">
        <f t="shared" si="75"/>
        <v/>
      </c>
      <c r="EK47" s="27" t="s">
        <v>0</v>
      </c>
      <c r="EL47" s="14" t="str">
        <f t="shared" si="76"/>
        <v/>
      </c>
      <c r="EM47" s="27" t="s">
        <v>0</v>
      </c>
      <c r="EN47" s="14" t="str">
        <f t="shared" si="13"/>
        <v/>
      </c>
      <c r="EO47" s="27" t="s">
        <v>0</v>
      </c>
      <c r="EP47" s="131" t="str">
        <f t="shared" si="77"/>
        <v/>
      </c>
      <c r="EQ47" s="27" t="s">
        <v>0</v>
      </c>
    </row>
    <row r="48" spans="1:147" x14ac:dyDescent="0.25">
      <c r="A48" t="s">
        <v>0</v>
      </c>
      <c r="B48" s="32" t="str">
        <f>IF(csv!F38="","",TRIM(csv!T38))</f>
        <v/>
      </c>
      <c r="C48" s="21" t="s">
        <v>0</v>
      </c>
      <c r="D48" s="21" t="str">
        <f>IF(csv!F38="","",TRIM(csv!F38))</f>
        <v/>
      </c>
      <c r="E48" s="21" t="str">
        <f>IF(csv!E38="","",TRIM(csv!E38))</f>
        <v/>
      </c>
      <c r="F48" s="21" t="s">
        <v>0</v>
      </c>
      <c r="G48" s="53" t="str">
        <f>IF(csv!M38="","",TRIM(csv!M38))</f>
        <v/>
      </c>
      <c r="H48" s="53" t="str">
        <f>IF(csv!N38="","",TRIM(csv!N38))</f>
        <v/>
      </c>
      <c r="I48" s="21" t="s">
        <v>0</v>
      </c>
      <c r="J48" s="21" t="str">
        <f>IF(csv!P38="","",TRIM(csv!P38))</f>
        <v/>
      </c>
      <c r="K48" s="21" t="str">
        <f>IF(csv!Q38="","",TRIM(csv!Q38))</f>
        <v/>
      </c>
      <c r="L48" s="21" t="s">
        <v>0</v>
      </c>
      <c r="M48" s="46" t="str">
        <f>IF(csv!R38="","",TRIM(csv!R38))</f>
        <v/>
      </c>
      <c r="N48" s="27" t="s">
        <v>0</v>
      </c>
      <c r="O48" s="188" t="str">
        <f t="shared" si="14"/>
        <v/>
      </c>
      <c r="P48" s="27"/>
      <c r="Q48" s="32" t="str">
        <f t="shared" si="15"/>
        <v/>
      </c>
      <c r="R48" s="53" t="str">
        <f>IF(Q48="","",IF(COUNTIF(Q$12:Q47,Q48)=0,R47+1,R47))</f>
        <v/>
      </c>
      <c r="S48" s="53" t="str">
        <f t="shared" si="16"/>
        <v/>
      </c>
      <c r="T48" s="53" t="str">
        <f t="shared" si="17"/>
        <v/>
      </c>
      <c r="U48" s="46" t="str">
        <f t="shared" si="18"/>
        <v/>
      </c>
      <c r="V48" s="27" t="s">
        <v>0</v>
      </c>
      <c r="W48" s="173" t="str">
        <f t="shared" si="19"/>
        <v/>
      </c>
      <c r="X48" s="223" t="str">
        <f t="shared" si="20"/>
        <v/>
      </c>
      <c r="Y48" s="174" t="str">
        <f t="shared" si="0"/>
        <v/>
      </c>
      <c r="Z48" s="27" t="s">
        <v>0</v>
      </c>
      <c r="AA48" s="32" t="str">
        <f t="shared" si="21"/>
        <v/>
      </c>
      <c r="AB48" s="53" t="str">
        <f t="shared" si="22"/>
        <v/>
      </c>
      <c r="AC48" s="21" t="str">
        <f>IF(OR(AB48="",AB48&lt;&gt;"NEMA"),"",IF(IFERROR(MATCH(AA48,AA$12:AA47,0),0)&lt;&gt;0,"",AA48))</f>
        <v/>
      </c>
      <c r="AD48" s="46" t="str">
        <f>IF(AC48="","",MAX(AD$12:AD47)+1)</f>
        <v/>
      </c>
      <c r="AE48" s="27" t="s">
        <v>0</v>
      </c>
      <c r="AF48" s="88"/>
      <c r="AG48" s="27" t="s">
        <v>0</v>
      </c>
      <c r="AH48" s="14" t="str">
        <f t="shared" si="23"/>
        <v/>
      </c>
      <c r="AI48" s="27" t="s">
        <v>0</v>
      </c>
      <c r="AJ48" s="173" t="str">
        <f t="shared" si="24"/>
        <v/>
      </c>
      <c r="AK48" s="114" t="str">
        <f t="shared" si="25"/>
        <v/>
      </c>
      <c r="AL48" s="27"/>
      <c r="AM48" s="32" t="str">
        <f t="shared" si="26"/>
        <v/>
      </c>
      <c r="AN48" s="21" t="str">
        <f t="shared" si="27"/>
        <v/>
      </c>
      <c r="AO48" s="53" t="str">
        <f t="shared" si="28"/>
        <v/>
      </c>
      <c r="AP48" s="53" t="str">
        <f t="shared" si="29"/>
        <v/>
      </c>
      <c r="AQ48" s="21" t="str">
        <f t="shared" si="30"/>
        <v/>
      </c>
      <c r="AR48" s="46" t="str">
        <f t="shared" si="31"/>
        <v/>
      </c>
      <c r="AS48" s="27" t="s">
        <v>0</v>
      </c>
      <c r="AT48" s="62" t="str">
        <f t="shared" si="32"/>
        <v/>
      </c>
      <c r="AU48" s="27" t="s">
        <v>0</v>
      </c>
      <c r="AV48" s="244" t="str">
        <f t="shared" si="1"/>
        <v/>
      </c>
      <c r="AW48" s="27" t="s">
        <v>0</v>
      </c>
      <c r="AX48" s="81"/>
      <c r="AY48" s="83"/>
      <c r="AZ48" s="27" t="s">
        <v>0</v>
      </c>
      <c r="BA48" s="200" t="str">
        <f t="shared" si="33"/>
        <v/>
      </c>
      <c r="BB48" s="27" t="s">
        <v>0</v>
      </c>
      <c r="BC48" s="32" t="str">
        <f t="shared" si="34"/>
        <v/>
      </c>
      <c r="BD48" s="53" t="str">
        <f>IF(AX48&amp;AY48="","",MAX(BD$12:BD47)+1)</f>
        <v/>
      </c>
      <c r="BE48" s="212" t="str">
        <f t="shared" si="35"/>
        <v/>
      </c>
      <c r="BF48" s="33" t="str">
        <f>IF(AND(AO48="NEMA",AP48="NEMA",OR(AX48&amp;AY48="",BE48="NEMA")),MAX(BF$12:BF47)+1,"")</f>
        <v/>
      </c>
      <c r="BG48" s="27" t="s">
        <v>0</v>
      </c>
      <c r="BH48" s="32" t="str">
        <f t="shared" si="36"/>
        <v/>
      </c>
      <c r="BI48" s="21" t="str">
        <f t="shared" si="37"/>
        <v/>
      </c>
      <c r="BJ48" s="53" t="str">
        <f t="shared" si="38"/>
        <v/>
      </c>
      <c r="BK48" s="33" t="str">
        <f t="shared" si="39"/>
        <v/>
      </c>
      <c r="BL48" s="27" t="s">
        <v>0</v>
      </c>
      <c r="BM48" s="32" t="str">
        <f t="shared" si="40"/>
        <v/>
      </c>
      <c r="BN48" s="21" t="str">
        <f t="shared" si="41"/>
        <v/>
      </c>
      <c r="BO48" s="53" t="str">
        <f t="shared" si="42"/>
        <v/>
      </c>
      <c r="BP48" s="53" t="str">
        <f t="shared" si="2"/>
        <v/>
      </c>
      <c r="BQ48" s="21" t="str">
        <f t="shared" si="3"/>
        <v/>
      </c>
      <c r="BR48" s="21" t="str" cm="1">
        <f t="array" ref="BR48">IFERROR(""&amp;INDEX(regNatjecatelj_klub,DI48),"")</f>
        <v/>
      </c>
      <c r="BS48" s="66" t="str">
        <f t="shared" si="43"/>
        <v/>
      </c>
      <c r="BT48" s="46" t="str">
        <f t="shared" si="44"/>
        <v/>
      </c>
      <c r="BU48" s="27" t="s">
        <v>0</v>
      </c>
      <c r="BV48" s="62" t="str">
        <f>IF(BP48&lt;&gt;"NEMA","",IF(IFERROR(MATCH(BN48,BN$12:BN47,0),0)&lt;&gt;0,"",BN48))</f>
        <v/>
      </c>
      <c r="BW48" s="27" t="s">
        <v>0</v>
      </c>
      <c r="BX48" s="88"/>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73" t="str">
        <f>IF(BN48="","",IF(AND(BO48&lt;&gt;"",BO48&lt;&gt;"NEMA",BS48=1),BR48,IFERROR(INDEX(CK$12:CK47,MATCH(BN48,BN$12:BN47,0)),IF(BX48&lt;&gt;"",BX48,BT48))))</f>
        <v/>
      </c>
      <c r="CL48" s="226" t="str">
        <f>IF(BN48="","",IF(BT48&lt;&gt;BN48,INDEX(regKlub_id,MATCH(BT48,regKlub_naziv,0)),IF(AND(BO48&lt;&gt;"",BO48&lt;&gt;"NEMA"),BO48,IF(CF48&lt;&gt;"",CF48,IF(CB48&lt;&gt;"",CB48,IFERROR(INDEX(CL$12:CL47,MATCH(BN48,BN$12:BN47,0)),"GREŠKA"))))))</f>
        <v/>
      </c>
      <c r="CM48" s="114" t="str">
        <f>IF(BP48="","",IF(BP48&lt;&gt;"NEMA",BP48,IF(CE48&lt;&gt;"",CE48,IFERROR(INDEX(CM$12:CM47,MATCH(BN48,BN$12:BN47,0)),""))))</f>
        <v/>
      </c>
      <c r="CN48" s="27" t="s">
        <v>0</v>
      </c>
      <c r="CO48" s="38" t="str">
        <f t="shared" si="51"/>
        <v/>
      </c>
      <c r="CP48" s="53" t="str">
        <f t="shared" si="52"/>
        <v/>
      </c>
      <c r="CQ48" s="180" t="str">
        <f t="shared" si="53"/>
        <v/>
      </c>
      <c r="CR48" s="181" t="str">
        <f t="shared" si="4"/>
        <v/>
      </c>
      <c r="CS48" s="114" t="str">
        <f t="shared" si="5"/>
        <v/>
      </c>
      <c r="CT48" s="27" t="s">
        <v>0</v>
      </c>
      <c r="CU48" s="240" t="str">
        <f t="shared" si="54"/>
        <v xml:space="preserve">
</v>
      </c>
      <c r="CV48" s="27" t="s">
        <v>0</v>
      </c>
      <c r="CW48" s="200" t="str">
        <f t="shared" si="6"/>
        <v/>
      </c>
      <c r="CX48" t="s">
        <v>0</v>
      </c>
      <c r="CY48" s="90" t="str">
        <f t="shared" si="7"/>
        <v/>
      </c>
      <c r="CZ48" t="s">
        <v>0</v>
      </c>
      <c r="DA48" s="32" t="str">
        <f t="shared" si="8"/>
        <v/>
      </c>
      <c r="DB48" s="46" t="str">
        <f t="shared" si="9"/>
        <v/>
      </c>
      <c r="DC48" t="s">
        <v>0</v>
      </c>
      <c r="DD48" s="14" t="str">
        <f t="shared" si="55"/>
        <v/>
      </c>
      <c r="DE48" s="27" t="s">
        <v>0</v>
      </c>
      <c r="DF48" s="14" t="str">
        <f t="shared" si="56"/>
        <v/>
      </c>
      <c r="DG48" s="27" t="s">
        <v>0</v>
      </c>
      <c r="DH48" s="32" t="str">
        <f t="shared" si="57"/>
        <v/>
      </c>
      <c r="DI48" s="33" t="str">
        <f t="shared" si="58"/>
        <v/>
      </c>
      <c r="DJ48" s="27" t="s">
        <v>0</v>
      </c>
      <c r="DK48" s="32" t="str">
        <f t="shared" si="59"/>
        <v/>
      </c>
      <c r="DL48" s="33" t="str">
        <f t="shared" si="60"/>
        <v/>
      </c>
      <c r="DM48" s="27" t="s">
        <v>0</v>
      </c>
      <c r="DN48" s="32" t="str">
        <f t="shared" si="61"/>
        <v/>
      </c>
      <c r="DO48" s="33" t="str">
        <f t="shared" si="62"/>
        <v/>
      </c>
      <c r="DP48" s="27" t="s">
        <v>0</v>
      </c>
      <c r="DQ48" s="38" t="str">
        <f t="shared" si="63"/>
        <v/>
      </c>
      <c r="DR48" s="33" t="str" cm="1">
        <f t="array" ref="DR48">IF(DQ48&lt;&gt;"",INDEX(regNatjecatelj_id,DQ48,0),IF(BF48&lt;&gt;"",BF48,""))</f>
        <v/>
      </c>
      <c r="DS48" s="27" t="s">
        <v>0</v>
      </c>
      <c r="DT48" s="38" t="str">
        <f t="shared" si="64"/>
        <v/>
      </c>
      <c r="DU48" s="53" t="str">
        <f t="shared" si="10"/>
        <v/>
      </c>
      <c r="DV48" s="53" t="str">
        <f t="shared" si="65"/>
        <v/>
      </c>
      <c r="DW48" s="53" t="str">
        <f t="shared" si="66"/>
        <v/>
      </c>
      <c r="DX48" s="46" t="str">
        <f t="shared" si="67"/>
        <v/>
      </c>
      <c r="DY48" s="27" t="s">
        <v>0</v>
      </c>
      <c r="DZ48" s="38" t="str">
        <f>IF(AN48="","",MAX(DZ$12:DZ47)+1)</f>
        <v/>
      </c>
      <c r="EA48" s="53" t="str">
        <f t="shared" si="68"/>
        <v/>
      </c>
      <c r="EB48" s="53" t="str">
        <f t="shared" si="69"/>
        <v/>
      </c>
      <c r="EC48" s="53" t="str">
        <f t="shared" si="70"/>
        <v/>
      </c>
      <c r="ED48" s="53" t="str">
        <f t="shared" si="71"/>
        <v/>
      </c>
      <c r="EE48" s="53" t="str">
        <f t="shared" si="11"/>
        <v/>
      </c>
      <c r="EF48" s="53" t="str">
        <f t="shared" si="72"/>
        <v/>
      </c>
      <c r="EG48" s="53" t="str">
        <f t="shared" si="73"/>
        <v/>
      </c>
      <c r="EH48" s="53" t="str">
        <f t="shared" si="12"/>
        <v/>
      </c>
      <c r="EI48" s="53" t="str">
        <f t="shared" si="74"/>
        <v/>
      </c>
      <c r="EJ48" s="33" t="str">
        <f t="shared" si="75"/>
        <v/>
      </c>
      <c r="EK48" s="27" t="s">
        <v>0</v>
      </c>
      <c r="EL48" s="14" t="str">
        <f t="shared" si="76"/>
        <v/>
      </c>
      <c r="EM48" s="27" t="s">
        <v>0</v>
      </c>
      <c r="EN48" s="14" t="str">
        <f t="shared" si="13"/>
        <v/>
      </c>
      <c r="EO48" s="27" t="s">
        <v>0</v>
      </c>
      <c r="EP48" s="131" t="str">
        <f t="shared" si="77"/>
        <v/>
      </c>
      <c r="EQ48" s="27" t="s">
        <v>0</v>
      </c>
    </row>
    <row r="49" spans="1:147" x14ac:dyDescent="0.25">
      <c r="A49" t="s">
        <v>0</v>
      </c>
      <c r="B49" s="32" t="str">
        <f>IF(csv!F39="","",TRIM(csv!T39))</f>
        <v/>
      </c>
      <c r="C49" s="21" t="s">
        <v>0</v>
      </c>
      <c r="D49" s="21" t="str">
        <f>IF(csv!F39="","",TRIM(csv!F39))</f>
        <v/>
      </c>
      <c r="E49" s="21" t="str">
        <f>IF(csv!E39="","",TRIM(csv!E39))</f>
        <v/>
      </c>
      <c r="F49" s="21" t="s">
        <v>0</v>
      </c>
      <c r="G49" s="53" t="str">
        <f>IF(csv!M39="","",TRIM(csv!M39))</f>
        <v/>
      </c>
      <c r="H49" s="53" t="str">
        <f>IF(csv!N39="","",TRIM(csv!N39))</f>
        <v/>
      </c>
      <c r="I49" s="21" t="s">
        <v>0</v>
      </c>
      <c r="J49" s="21" t="str">
        <f>IF(csv!P39="","",TRIM(csv!P39))</f>
        <v/>
      </c>
      <c r="K49" s="21" t="str">
        <f>IF(csv!Q39="","",TRIM(csv!Q39))</f>
        <v/>
      </c>
      <c r="L49" s="21" t="s">
        <v>0</v>
      </c>
      <c r="M49" s="46" t="str">
        <f>IF(csv!R39="","",TRIM(csv!R39))</f>
        <v/>
      </c>
      <c r="N49" s="27" t="s">
        <v>0</v>
      </c>
      <c r="O49" s="188" t="str">
        <f t="shared" si="14"/>
        <v/>
      </c>
      <c r="P49" s="27"/>
      <c r="Q49" s="32" t="str">
        <f t="shared" si="15"/>
        <v/>
      </c>
      <c r="R49" s="53" t="str">
        <f>IF(Q49="","",IF(COUNTIF(Q$12:Q48,Q49)=0,R48+1,R48))</f>
        <v/>
      </c>
      <c r="S49" s="53" t="str">
        <f t="shared" si="16"/>
        <v/>
      </c>
      <c r="T49" s="53" t="str">
        <f t="shared" si="17"/>
        <v/>
      </c>
      <c r="U49" s="46" t="str">
        <f t="shared" si="18"/>
        <v/>
      </c>
      <c r="V49" s="27" t="s">
        <v>0</v>
      </c>
      <c r="W49" s="173" t="str">
        <f t="shared" si="19"/>
        <v/>
      </c>
      <c r="X49" s="223" t="str">
        <f t="shared" si="20"/>
        <v/>
      </c>
      <c r="Y49" s="174" t="str">
        <f t="shared" si="0"/>
        <v/>
      </c>
      <c r="Z49" s="27" t="s">
        <v>0</v>
      </c>
      <c r="AA49" s="32" t="str">
        <f t="shared" si="21"/>
        <v/>
      </c>
      <c r="AB49" s="53" t="str">
        <f t="shared" si="22"/>
        <v/>
      </c>
      <c r="AC49" s="21" t="str">
        <f>IF(OR(AB49="",AB49&lt;&gt;"NEMA"),"",IF(IFERROR(MATCH(AA49,AA$12:AA48,0),0)&lt;&gt;0,"",AA49))</f>
        <v/>
      </c>
      <c r="AD49" s="46" t="str">
        <f>IF(AC49="","",MAX(AD$12:AD48)+1)</f>
        <v/>
      </c>
      <c r="AE49" s="27" t="s">
        <v>0</v>
      </c>
      <c r="AF49" s="88"/>
      <c r="AG49" s="27" t="s">
        <v>0</v>
      </c>
      <c r="AH49" s="14" t="str">
        <f t="shared" si="23"/>
        <v/>
      </c>
      <c r="AI49" s="27" t="s">
        <v>0</v>
      </c>
      <c r="AJ49" s="173" t="str">
        <f t="shared" si="24"/>
        <v/>
      </c>
      <c r="AK49" s="114"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44" t="str">
        <f t="shared" si="1"/>
        <v/>
      </c>
      <c r="AW49" s="27" t="s">
        <v>0</v>
      </c>
      <c r="AX49" s="81"/>
      <c r="AY49" s="83"/>
      <c r="AZ49" s="27" t="s">
        <v>0</v>
      </c>
      <c r="BA49" s="200" t="str">
        <f t="shared" si="33"/>
        <v/>
      </c>
      <c r="BB49" s="27" t="s">
        <v>0</v>
      </c>
      <c r="BC49" s="32" t="str">
        <f t="shared" si="34"/>
        <v/>
      </c>
      <c r="BD49" s="53" t="str">
        <f>IF(AX49&amp;AY49="","",MAX(BD$12:BD48)+1)</f>
        <v/>
      </c>
      <c r="BE49" s="212"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8"/>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73" t="str">
        <f>IF(BN49="","",IF(AND(BO49&lt;&gt;"",BO49&lt;&gt;"NEMA",BS49=1),BR49,IFERROR(INDEX(CK$12:CK48,MATCH(BN49,BN$12:BN48,0)),IF(BX49&lt;&gt;"",BX49,BT49))))</f>
        <v/>
      </c>
      <c r="CL49" s="226" t="str">
        <f>IF(BN49="","",IF(BT49&lt;&gt;BN49,INDEX(regKlub_id,MATCH(BT49,regKlub_naziv,0)),IF(AND(BO49&lt;&gt;"",BO49&lt;&gt;"NEMA"),BO49,IF(CF49&lt;&gt;"",CF49,IF(CB49&lt;&gt;"",CB49,IFERROR(INDEX(CL$12:CL48,MATCH(BN49,BN$12:BN48,0)),"GREŠKA"))))))</f>
        <v/>
      </c>
      <c r="CM49" s="114" t="str">
        <f>IF(BP49="","",IF(BP49&lt;&gt;"NEMA",BP49,IF(CE49&lt;&gt;"",CE49,IFERROR(INDEX(CM$12:CM48,MATCH(BN49,BN$12:BN48,0)),""))))</f>
        <v/>
      </c>
      <c r="CN49" s="27" t="s">
        <v>0</v>
      </c>
      <c r="CO49" s="38" t="str">
        <f t="shared" si="51"/>
        <v/>
      </c>
      <c r="CP49" s="53" t="str">
        <f t="shared" si="52"/>
        <v/>
      </c>
      <c r="CQ49" s="180" t="str">
        <f t="shared" si="53"/>
        <v/>
      </c>
      <c r="CR49" s="181" t="str">
        <f t="shared" si="4"/>
        <v/>
      </c>
      <c r="CS49" s="114" t="str">
        <f t="shared" si="5"/>
        <v/>
      </c>
      <c r="CT49" s="27" t="s">
        <v>0</v>
      </c>
      <c r="CU49" s="240" t="str">
        <f t="shared" si="54"/>
        <v xml:space="preserve">
</v>
      </c>
      <c r="CV49" s="27" t="s">
        <v>0</v>
      </c>
      <c r="CW49" s="200" t="str">
        <f t="shared" si="6"/>
        <v/>
      </c>
      <c r="CX49" t="s">
        <v>0</v>
      </c>
      <c r="CY49" s="90" t="str">
        <f t="shared" si="7"/>
        <v/>
      </c>
      <c r="CZ49" t="s">
        <v>0</v>
      </c>
      <c r="DA49" s="32" t="str">
        <f t="shared" si="8"/>
        <v/>
      </c>
      <c r="DB49" s="46" t="str">
        <f t="shared" si="9"/>
        <v/>
      </c>
      <c r="DC49" t="s">
        <v>0</v>
      </c>
      <c r="DD49" s="14" t="str">
        <f t="shared" si="55"/>
        <v/>
      </c>
      <c r="DE49" s="27" t="s">
        <v>0</v>
      </c>
      <c r="DF49" s="14" t="str">
        <f t="shared" si="56"/>
        <v/>
      </c>
      <c r="DG49" s="27" t="s">
        <v>0</v>
      </c>
      <c r="DH49" s="32" t="str">
        <f t="shared" si="57"/>
        <v/>
      </c>
      <c r="DI49" s="33" t="str">
        <f t="shared" si="58"/>
        <v/>
      </c>
      <c r="DJ49" s="27" t="s">
        <v>0</v>
      </c>
      <c r="DK49" s="32" t="str">
        <f t="shared" si="59"/>
        <v/>
      </c>
      <c r="DL49" s="33" t="str">
        <f t="shared" si="60"/>
        <v/>
      </c>
      <c r="DM49" s="27" t="s">
        <v>0</v>
      </c>
      <c r="DN49" s="32" t="str">
        <f t="shared" si="61"/>
        <v/>
      </c>
      <c r="DO49" s="33" t="str">
        <f t="shared" si="62"/>
        <v/>
      </c>
      <c r="DP49" s="27" t="s">
        <v>0</v>
      </c>
      <c r="DQ49" s="38" t="str">
        <f t="shared" si="63"/>
        <v/>
      </c>
      <c r="DR49" s="33" t="str" cm="1">
        <f t="array" ref="DR49">IF(DQ49&lt;&gt;"",INDEX(regNatjecatelj_id,DQ49,0),IF(BF49&lt;&gt;"",BF49,""))</f>
        <v/>
      </c>
      <c r="DS49" s="27" t="s">
        <v>0</v>
      </c>
      <c r="DT49" s="38" t="str">
        <f t="shared" si="64"/>
        <v/>
      </c>
      <c r="DU49" s="53" t="str">
        <f t="shared" si="10"/>
        <v/>
      </c>
      <c r="DV49" s="53" t="str">
        <f t="shared" si="65"/>
        <v/>
      </c>
      <c r="DW49" s="53" t="str">
        <f t="shared" si="66"/>
        <v/>
      </c>
      <c r="DX49" s="46" t="str">
        <f t="shared" si="67"/>
        <v/>
      </c>
      <c r="DY49" s="27" t="s">
        <v>0</v>
      </c>
      <c r="DZ49" s="38" t="str">
        <f>IF(AN49="","",MAX(DZ$12:DZ48)+1)</f>
        <v/>
      </c>
      <c r="EA49" s="53" t="str">
        <f t="shared" si="68"/>
        <v/>
      </c>
      <c r="EB49" s="53" t="str">
        <f t="shared" si="69"/>
        <v/>
      </c>
      <c r="EC49" s="53" t="str">
        <f t="shared" si="70"/>
        <v/>
      </c>
      <c r="ED49" s="53" t="str">
        <f t="shared" si="71"/>
        <v/>
      </c>
      <c r="EE49" s="53" t="str">
        <f t="shared" si="11"/>
        <v/>
      </c>
      <c r="EF49" s="53" t="str">
        <f t="shared" si="72"/>
        <v/>
      </c>
      <c r="EG49" s="53" t="str">
        <f t="shared" si="73"/>
        <v/>
      </c>
      <c r="EH49" s="53" t="str">
        <f t="shared" si="12"/>
        <v/>
      </c>
      <c r="EI49" s="53" t="str">
        <f t="shared" si="74"/>
        <v/>
      </c>
      <c r="EJ49" s="33" t="str">
        <f t="shared" si="75"/>
        <v/>
      </c>
      <c r="EK49" s="27" t="s">
        <v>0</v>
      </c>
      <c r="EL49" s="14" t="str">
        <f t="shared" si="76"/>
        <v/>
      </c>
      <c r="EM49" s="27" t="s">
        <v>0</v>
      </c>
      <c r="EN49" s="14" t="str">
        <f t="shared" si="13"/>
        <v/>
      </c>
      <c r="EO49" s="27" t="s">
        <v>0</v>
      </c>
      <c r="EP49" s="131" t="str">
        <f t="shared" si="77"/>
        <v/>
      </c>
      <c r="EQ49" s="27" t="s">
        <v>0</v>
      </c>
    </row>
    <row r="50" spans="1:147" x14ac:dyDescent="0.25">
      <c r="A50" t="s">
        <v>0</v>
      </c>
      <c r="B50" s="32" t="str">
        <f>IF(csv!F40="","",TRIM(csv!T40))</f>
        <v/>
      </c>
      <c r="C50" s="21" t="s">
        <v>0</v>
      </c>
      <c r="D50" s="21" t="str">
        <f>IF(csv!F40="","",TRIM(csv!F40))</f>
        <v/>
      </c>
      <c r="E50" s="21" t="str">
        <f>IF(csv!E40="","",TRIM(csv!E40))</f>
        <v/>
      </c>
      <c r="F50" s="21" t="s">
        <v>0</v>
      </c>
      <c r="G50" s="53" t="str">
        <f>IF(csv!M40="","",TRIM(csv!M40))</f>
        <v/>
      </c>
      <c r="H50" s="53" t="str">
        <f>IF(csv!N40="","",TRIM(csv!N40))</f>
        <v/>
      </c>
      <c r="I50" s="21" t="s">
        <v>0</v>
      </c>
      <c r="J50" s="21" t="str">
        <f>IF(csv!P40="","",TRIM(csv!P40))</f>
        <v/>
      </c>
      <c r="K50" s="21" t="str">
        <f>IF(csv!Q40="","",TRIM(csv!Q40))</f>
        <v/>
      </c>
      <c r="L50" s="21" t="s">
        <v>0</v>
      </c>
      <c r="M50" s="46" t="str">
        <f>IF(csv!R40="","",TRIM(csv!R40))</f>
        <v/>
      </c>
      <c r="N50" s="27" t="s">
        <v>0</v>
      </c>
      <c r="O50" s="188" t="str">
        <f t="shared" si="14"/>
        <v/>
      </c>
      <c r="P50" s="27"/>
      <c r="Q50" s="32" t="str">
        <f t="shared" si="15"/>
        <v/>
      </c>
      <c r="R50" s="53" t="str">
        <f>IF(Q50="","",IF(COUNTIF(Q$12:Q49,Q50)=0,R49+1,R49))</f>
        <v/>
      </c>
      <c r="S50" s="53" t="str">
        <f t="shared" si="16"/>
        <v/>
      </c>
      <c r="T50" s="53" t="str">
        <f t="shared" si="17"/>
        <v/>
      </c>
      <c r="U50" s="46" t="str">
        <f t="shared" si="18"/>
        <v/>
      </c>
      <c r="V50" s="27" t="s">
        <v>0</v>
      </c>
      <c r="W50" s="173" t="str">
        <f t="shared" si="19"/>
        <v/>
      </c>
      <c r="X50" s="223" t="str">
        <f t="shared" si="20"/>
        <v/>
      </c>
      <c r="Y50" s="174" t="str">
        <f t="shared" si="0"/>
        <v/>
      </c>
      <c r="Z50" s="27" t="s">
        <v>0</v>
      </c>
      <c r="AA50" s="32" t="str">
        <f t="shared" si="21"/>
        <v/>
      </c>
      <c r="AB50" s="53" t="str">
        <f t="shared" si="22"/>
        <v/>
      </c>
      <c r="AC50" s="21" t="str">
        <f>IF(OR(AB50="",AB50&lt;&gt;"NEMA"),"",IF(IFERROR(MATCH(AA50,AA$12:AA49,0),0)&lt;&gt;0,"",AA50))</f>
        <v/>
      </c>
      <c r="AD50" s="46" t="str">
        <f>IF(AC50="","",MAX(AD$12:AD49)+1)</f>
        <v/>
      </c>
      <c r="AE50" s="27" t="s">
        <v>0</v>
      </c>
      <c r="AF50" s="88"/>
      <c r="AG50" s="27" t="s">
        <v>0</v>
      </c>
      <c r="AH50" s="14" t="str">
        <f t="shared" si="23"/>
        <v/>
      </c>
      <c r="AI50" s="27" t="s">
        <v>0</v>
      </c>
      <c r="AJ50" s="173" t="str">
        <f t="shared" si="24"/>
        <v/>
      </c>
      <c r="AK50" s="114" t="str">
        <f t="shared" si="25"/>
        <v/>
      </c>
      <c r="AL50" s="27"/>
      <c r="AM50" s="32" t="str">
        <f t="shared" si="26"/>
        <v/>
      </c>
      <c r="AN50" s="21" t="str">
        <f t="shared" si="27"/>
        <v/>
      </c>
      <c r="AO50" s="53" t="str">
        <f t="shared" si="28"/>
        <v/>
      </c>
      <c r="AP50" s="53" t="str">
        <f t="shared" si="29"/>
        <v/>
      </c>
      <c r="AQ50" s="21" t="str">
        <f t="shared" si="30"/>
        <v/>
      </c>
      <c r="AR50" s="46" t="str">
        <f t="shared" si="31"/>
        <v/>
      </c>
      <c r="AS50" s="27" t="s">
        <v>0</v>
      </c>
      <c r="AT50" s="62" t="str">
        <f t="shared" si="32"/>
        <v/>
      </c>
      <c r="AU50" s="27" t="s">
        <v>0</v>
      </c>
      <c r="AV50" s="244" t="str">
        <f t="shared" si="1"/>
        <v/>
      </c>
      <c r="AW50" s="27" t="s">
        <v>0</v>
      </c>
      <c r="AX50" s="81"/>
      <c r="AY50" s="83"/>
      <c r="AZ50" s="27" t="s">
        <v>0</v>
      </c>
      <c r="BA50" s="200" t="str">
        <f t="shared" si="33"/>
        <v/>
      </c>
      <c r="BB50" s="27" t="s">
        <v>0</v>
      </c>
      <c r="BC50" s="32" t="str">
        <f t="shared" si="34"/>
        <v/>
      </c>
      <c r="BD50" s="53" t="str">
        <f>IF(AX50&amp;AY50="","",MAX(BD$12:BD49)+1)</f>
        <v/>
      </c>
      <c r="BE50" s="212" t="str">
        <f t="shared" si="35"/>
        <v/>
      </c>
      <c r="BF50" s="33" t="str">
        <f>IF(AND(AO50="NEMA",AP50="NEMA",OR(AX50&amp;AY50="",BE50="NEMA")),MAX(BF$12:BF49)+1,"")</f>
        <v/>
      </c>
      <c r="BG50" s="27" t="s">
        <v>0</v>
      </c>
      <c r="BH50" s="32" t="str">
        <f t="shared" si="36"/>
        <v/>
      </c>
      <c r="BI50" s="21" t="str">
        <f t="shared" si="37"/>
        <v/>
      </c>
      <c r="BJ50" s="53" t="str">
        <f t="shared" si="38"/>
        <v/>
      </c>
      <c r="BK50" s="33" t="str">
        <f t="shared" si="39"/>
        <v/>
      </c>
      <c r="BL50" s="27" t="s">
        <v>0</v>
      </c>
      <c r="BM50" s="32" t="str">
        <f t="shared" si="40"/>
        <v/>
      </c>
      <c r="BN50" s="21" t="str">
        <f t="shared" si="41"/>
        <v/>
      </c>
      <c r="BO50" s="53" t="str">
        <f t="shared" si="42"/>
        <v/>
      </c>
      <c r="BP50" s="53" t="str">
        <f t="shared" si="2"/>
        <v/>
      </c>
      <c r="BQ50" s="21" t="str">
        <f t="shared" si="3"/>
        <v/>
      </c>
      <c r="BR50" s="21" t="str" cm="1">
        <f t="array" ref="BR50">IFERROR(""&amp;INDEX(regNatjecatelj_klub,DI50),"")</f>
        <v/>
      </c>
      <c r="BS50" s="66" t="str">
        <f t="shared" si="43"/>
        <v/>
      </c>
      <c r="BT50" s="46" t="str">
        <f t="shared" si="44"/>
        <v/>
      </c>
      <c r="BU50" s="27" t="s">
        <v>0</v>
      </c>
      <c r="BV50" s="62" t="str">
        <f>IF(BP50&lt;&gt;"NEMA","",IF(IFERROR(MATCH(BN50,BN$12:BN49,0),0)&lt;&gt;0,"",BN50))</f>
        <v/>
      </c>
      <c r="BW50" s="27" t="s">
        <v>0</v>
      </c>
      <c r="BX50" s="88"/>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73" t="str">
        <f>IF(BN50="","",IF(AND(BO50&lt;&gt;"",BO50&lt;&gt;"NEMA",BS50=1),BR50,IFERROR(INDEX(CK$12:CK49,MATCH(BN50,BN$12:BN49,0)),IF(BX50&lt;&gt;"",BX50,BT50))))</f>
        <v/>
      </c>
      <c r="CL50" s="226" t="str">
        <f>IF(BN50="","",IF(BT50&lt;&gt;BN50,INDEX(regKlub_id,MATCH(BT50,regKlub_naziv,0)),IF(AND(BO50&lt;&gt;"",BO50&lt;&gt;"NEMA"),BO50,IF(CF50&lt;&gt;"",CF50,IF(CB50&lt;&gt;"",CB50,IFERROR(INDEX(CL$12:CL49,MATCH(BN50,BN$12:BN49,0)),"GREŠKA"))))))</f>
        <v/>
      </c>
      <c r="CM50" s="114" t="str">
        <f>IF(BP50="","",IF(BP50&lt;&gt;"NEMA",BP50,IF(CE50&lt;&gt;"",CE50,IFERROR(INDEX(CM$12:CM49,MATCH(BN50,BN$12:BN49,0)),""))))</f>
        <v/>
      </c>
      <c r="CN50" s="27" t="s">
        <v>0</v>
      </c>
      <c r="CO50" s="38" t="str">
        <f t="shared" si="51"/>
        <v/>
      </c>
      <c r="CP50" s="53" t="str">
        <f t="shared" si="52"/>
        <v/>
      </c>
      <c r="CQ50" s="180" t="str">
        <f t="shared" si="53"/>
        <v/>
      </c>
      <c r="CR50" s="181" t="str">
        <f t="shared" si="4"/>
        <v/>
      </c>
      <c r="CS50" s="114" t="str">
        <f t="shared" si="5"/>
        <v/>
      </c>
      <c r="CT50" s="27" t="s">
        <v>0</v>
      </c>
      <c r="CU50" s="240" t="str">
        <f t="shared" si="54"/>
        <v xml:space="preserve">
</v>
      </c>
      <c r="CV50" s="27" t="s">
        <v>0</v>
      </c>
      <c r="CW50" s="200" t="str">
        <f t="shared" si="6"/>
        <v/>
      </c>
      <c r="CX50" t="s">
        <v>0</v>
      </c>
      <c r="CY50" s="90" t="str">
        <f t="shared" si="7"/>
        <v/>
      </c>
      <c r="CZ50" t="s">
        <v>0</v>
      </c>
      <c r="DA50" s="32" t="str">
        <f t="shared" si="8"/>
        <v/>
      </c>
      <c r="DB50" s="46" t="str">
        <f t="shared" si="9"/>
        <v/>
      </c>
      <c r="DC50" t="s">
        <v>0</v>
      </c>
      <c r="DD50" s="14" t="str">
        <f t="shared" si="55"/>
        <v/>
      </c>
      <c r="DE50" s="27" t="s">
        <v>0</v>
      </c>
      <c r="DF50" s="14" t="str">
        <f t="shared" si="56"/>
        <v/>
      </c>
      <c r="DG50" s="27" t="s">
        <v>0</v>
      </c>
      <c r="DH50" s="32" t="str">
        <f t="shared" si="57"/>
        <v/>
      </c>
      <c r="DI50" s="33" t="str">
        <f t="shared" si="58"/>
        <v/>
      </c>
      <c r="DJ50" s="27" t="s">
        <v>0</v>
      </c>
      <c r="DK50" s="32" t="str">
        <f t="shared" si="59"/>
        <v/>
      </c>
      <c r="DL50" s="33" t="str">
        <f t="shared" si="60"/>
        <v/>
      </c>
      <c r="DM50" s="27" t="s">
        <v>0</v>
      </c>
      <c r="DN50" s="32" t="str">
        <f t="shared" si="61"/>
        <v/>
      </c>
      <c r="DO50" s="33" t="str">
        <f t="shared" si="62"/>
        <v/>
      </c>
      <c r="DP50" s="27" t="s">
        <v>0</v>
      </c>
      <c r="DQ50" s="38" t="str">
        <f t="shared" si="63"/>
        <v/>
      </c>
      <c r="DR50" s="33" t="str" cm="1">
        <f t="array" ref="DR50">IF(DQ50&lt;&gt;"",INDEX(regNatjecatelj_id,DQ50,0),IF(BF50&lt;&gt;"",BF50,""))</f>
        <v/>
      </c>
      <c r="DS50" s="27" t="s">
        <v>0</v>
      </c>
      <c r="DT50" s="38" t="str">
        <f t="shared" si="64"/>
        <v/>
      </c>
      <c r="DU50" s="53" t="str">
        <f t="shared" si="10"/>
        <v/>
      </c>
      <c r="DV50" s="53" t="str">
        <f t="shared" si="65"/>
        <v/>
      </c>
      <c r="DW50" s="53" t="str">
        <f t="shared" si="66"/>
        <v/>
      </c>
      <c r="DX50" s="46" t="str">
        <f t="shared" si="67"/>
        <v/>
      </c>
      <c r="DY50" s="27" t="s">
        <v>0</v>
      </c>
      <c r="DZ50" s="38" t="str">
        <f>IF(AN50="","",MAX(DZ$12:DZ49)+1)</f>
        <v/>
      </c>
      <c r="EA50" s="53" t="str">
        <f t="shared" si="68"/>
        <v/>
      </c>
      <c r="EB50" s="53" t="str">
        <f t="shared" si="69"/>
        <v/>
      </c>
      <c r="EC50" s="53" t="str">
        <f t="shared" si="70"/>
        <v/>
      </c>
      <c r="ED50" s="53" t="str">
        <f t="shared" si="71"/>
        <v/>
      </c>
      <c r="EE50" s="53" t="str">
        <f t="shared" si="11"/>
        <v/>
      </c>
      <c r="EF50" s="53" t="str">
        <f t="shared" si="72"/>
        <v/>
      </c>
      <c r="EG50" s="53" t="str">
        <f t="shared" si="73"/>
        <v/>
      </c>
      <c r="EH50" s="53" t="str">
        <f t="shared" si="12"/>
        <v/>
      </c>
      <c r="EI50" s="53" t="str">
        <f t="shared" si="74"/>
        <v/>
      </c>
      <c r="EJ50" s="33" t="str">
        <f t="shared" si="75"/>
        <v/>
      </c>
      <c r="EK50" s="27" t="s">
        <v>0</v>
      </c>
      <c r="EL50" s="14" t="str">
        <f t="shared" si="76"/>
        <v/>
      </c>
      <c r="EM50" s="27" t="s">
        <v>0</v>
      </c>
      <c r="EN50" s="14" t="str">
        <f t="shared" si="13"/>
        <v/>
      </c>
      <c r="EO50" s="27" t="s">
        <v>0</v>
      </c>
      <c r="EP50" s="131" t="str">
        <f t="shared" si="77"/>
        <v/>
      </c>
      <c r="EQ50" s="27" t="s">
        <v>0</v>
      </c>
    </row>
    <row r="51" spans="1:147" x14ac:dyDescent="0.25">
      <c r="A51" t="s">
        <v>0</v>
      </c>
      <c r="B51" s="32" t="str">
        <f>IF(csv!F41="","",TRIM(csv!T41))</f>
        <v/>
      </c>
      <c r="C51" s="21" t="s">
        <v>0</v>
      </c>
      <c r="D51" s="21" t="str">
        <f>IF(csv!F41="","",TRIM(csv!F41))</f>
        <v/>
      </c>
      <c r="E51" s="21" t="str">
        <f>IF(csv!E41="","",TRIM(csv!E41))</f>
        <v/>
      </c>
      <c r="F51" s="21" t="s">
        <v>0</v>
      </c>
      <c r="G51" s="53" t="str">
        <f>IF(csv!M41="","",TRIM(csv!M41))</f>
        <v/>
      </c>
      <c r="H51" s="53" t="str">
        <f>IF(csv!N41="","",TRIM(csv!N41))</f>
        <v/>
      </c>
      <c r="I51" s="21" t="s">
        <v>0</v>
      </c>
      <c r="J51" s="21" t="str">
        <f>IF(csv!P41="","",TRIM(csv!P41))</f>
        <v/>
      </c>
      <c r="K51" s="21" t="str">
        <f>IF(csv!Q41="","",TRIM(csv!Q41))</f>
        <v/>
      </c>
      <c r="L51" s="21" t="s">
        <v>0</v>
      </c>
      <c r="M51" s="46" t="str">
        <f>IF(csv!R41="","",TRIM(csv!R41))</f>
        <v/>
      </c>
      <c r="N51" s="27" t="s">
        <v>0</v>
      </c>
      <c r="O51" s="188" t="str">
        <f t="shared" si="14"/>
        <v/>
      </c>
      <c r="P51" s="27"/>
      <c r="Q51" s="32" t="str">
        <f t="shared" si="15"/>
        <v/>
      </c>
      <c r="R51" s="53" t="str">
        <f>IF(Q51="","",IF(COUNTIF(Q$12:Q50,Q51)=0,R50+1,R50))</f>
        <v/>
      </c>
      <c r="S51" s="53" t="str">
        <f t="shared" si="16"/>
        <v/>
      </c>
      <c r="T51" s="53" t="str">
        <f t="shared" si="17"/>
        <v/>
      </c>
      <c r="U51" s="46" t="str">
        <f t="shared" si="18"/>
        <v/>
      </c>
      <c r="V51" s="27" t="s">
        <v>0</v>
      </c>
      <c r="W51" s="173" t="str">
        <f t="shared" si="19"/>
        <v/>
      </c>
      <c r="X51" s="223" t="str">
        <f t="shared" si="20"/>
        <v/>
      </c>
      <c r="Y51" s="174" t="str">
        <f t="shared" si="0"/>
        <v/>
      </c>
      <c r="Z51" s="27" t="s">
        <v>0</v>
      </c>
      <c r="AA51" s="32" t="str">
        <f t="shared" si="21"/>
        <v/>
      </c>
      <c r="AB51" s="53" t="str">
        <f t="shared" si="22"/>
        <v/>
      </c>
      <c r="AC51" s="21" t="str">
        <f>IF(OR(AB51="",AB51&lt;&gt;"NEMA"),"",IF(IFERROR(MATCH(AA51,AA$12:AA50,0),0)&lt;&gt;0,"",AA51))</f>
        <v/>
      </c>
      <c r="AD51" s="46" t="str">
        <f>IF(AC51="","",MAX(AD$12:AD50)+1)</f>
        <v/>
      </c>
      <c r="AE51" s="27" t="s">
        <v>0</v>
      </c>
      <c r="AF51" s="88"/>
      <c r="AG51" s="27" t="s">
        <v>0</v>
      </c>
      <c r="AH51" s="14" t="str">
        <f t="shared" si="23"/>
        <v/>
      </c>
      <c r="AI51" s="27" t="s">
        <v>0</v>
      </c>
      <c r="AJ51" s="173" t="str">
        <f t="shared" si="24"/>
        <v/>
      </c>
      <c r="AK51" s="114" t="str">
        <f t="shared" si="25"/>
        <v/>
      </c>
      <c r="AL51" s="27"/>
      <c r="AM51" s="32" t="str">
        <f t="shared" si="26"/>
        <v/>
      </c>
      <c r="AN51" s="21" t="str">
        <f t="shared" si="27"/>
        <v/>
      </c>
      <c r="AO51" s="53" t="str">
        <f t="shared" si="28"/>
        <v/>
      </c>
      <c r="AP51" s="53" t="str">
        <f t="shared" si="29"/>
        <v/>
      </c>
      <c r="AQ51" s="21" t="str">
        <f t="shared" si="30"/>
        <v/>
      </c>
      <c r="AR51" s="46" t="str">
        <f t="shared" si="31"/>
        <v/>
      </c>
      <c r="AS51" s="27" t="s">
        <v>0</v>
      </c>
      <c r="AT51" s="62" t="str">
        <f t="shared" si="32"/>
        <v/>
      </c>
      <c r="AU51" s="27" t="s">
        <v>0</v>
      </c>
      <c r="AV51" s="244" t="str">
        <f t="shared" si="1"/>
        <v/>
      </c>
      <c r="AW51" s="27" t="s">
        <v>0</v>
      </c>
      <c r="AX51" s="81"/>
      <c r="AY51" s="83"/>
      <c r="AZ51" s="27" t="s">
        <v>0</v>
      </c>
      <c r="BA51" s="200" t="str">
        <f t="shared" si="33"/>
        <v/>
      </c>
      <c r="BB51" s="27" t="s">
        <v>0</v>
      </c>
      <c r="BC51" s="32" t="str">
        <f t="shared" si="34"/>
        <v/>
      </c>
      <c r="BD51" s="53" t="str">
        <f>IF(AX51&amp;AY51="","",MAX(BD$12:BD50)+1)</f>
        <v/>
      </c>
      <c r="BE51" s="212" t="str">
        <f t="shared" si="35"/>
        <v/>
      </c>
      <c r="BF51" s="33" t="str">
        <f>IF(AND(AO51="NEMA",AP51="NEMA",OR(AX51&amp;AY51="",BE51="NEMA")),MAX(BF$12:BF50)+1,"")</f>
        <v/>
      </c>
      <c r="BG51" s="27" t="s">
        <v>0</v>
      </c>
      <c r="BH51" s="32" t="str">
        <f t="shared" si="36"/>
        <v/>
      </c>
      <c r="BI51" s="21" t="str">
        <f t="shared" si="37"/>
        <v/>
      </c>
      <c r="BJ51" s="53" t="str">
        <f t="shared" si="38"/>
        <v/>
      </c>
      <c r="BK51" s="33" t="str">
        <f t="shared" si="39"/>
        <v/>
      </c>
      <c r="BL51" s="27" t="s">
        <v>0</v>
      </c>
      <c r="BM51" s="32" t="str">
        <f t="shared" si="40"/>
        <v/>
      </c>
      <c r="BN51" s="21" t="str">
        <f t="shared" si="41"/>
        <v/>
      </c>
      <c r="BO51" s="53" t="str">
        <f t="shared" si="42"/>
        <v/>
      </c>
      <c r="BP51" s="53" t="str">
        <f t="shared" si="2"/>
        <v/>
      </c>
      <c r="BQ51" s="21" t="str">
        <f t="shared" si="3"/>
        <v/>
      </c>
      <c r="BR51" s="21" t="str" cm="1">
        <f t="array" ref="BR51">IFERROR(""&amp;INDEX(regNatjecatelj_klub,DI51),"")</f>
        <v/>
      </c>
      <c r="BS51" s="66" t="str">
        <f t="shared" si="43"/>
        <v/>
      </c>
      <c r="BT51" s="46" t="str">
        <f t="shared" si="44"/>
        <v/>
      </c>
      <c r="BU51" s="27" t="s">
        <v>0</v>
      </c>
      <c r="BV51" s="62" t="str">
        <f>IF(BP51&lt;&gt;"NEMA","",IF(IFERROR(MATCH(BN51,BN$12:BN50,0),0)&lt;&gt;0,"",BN51))</f>
        <v/>
      </c>
      <c r="BW51" s="27" t="s">
        <v>0</v>
      </c>
      <c r="BX51" s="88"/>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73" t="str">
        <f>IF(BN51="","",IF(AND(BO51&lt;&gt;"",BO51&lt;&gt;"NEMA",BS51=1),BR51,IFERROR(INDEX(CK$12:CK50,MATCH(BN51,BN$12:BN50,0)),IF(BX51&lt;&gt;"",BX51,BT51))))</f>
        <v/>
      </c>
      <c r="CL51" s="226" t="str">
        <f>IF(BN51="","",IF(BT51&lt;&gt;BN51,INDEX(regKlub_id,MATCH(BT51,regKlub_naziv,0)),IF(AND(BO51&lt;&gt;"",BO51&lt;&gt;"NEMA"),BO51,IF(CF51&lt;&gt;"",CF51,IF(CB51&lt;&gt;"",CB51,IFERROR(INDEX(CL$12:CL50,MATCH(BN51,BN$12:BN50,0)),"GREŠKA"))))))</f>
        <v/>
      </c>
      <c r="CM51" s="114" t="str">
        <f>IF(BP51="","",IF(BP51&lt;&gt;"NEMA",BP51,IF(CE51&lt;&gt;"",CE51,IFERROR(INDEX(CM$12:CM50,MATCH(BN51,BN$12:BN50,0)),""))))</f>
        <v/>
      </c>
      <c r="CN51" s="27" t="s">
        <v>0</v>
      </c>
      <c r="CO51" s="38" t="str">
        <f t="shared" si="51"/>
        <v/>
      </c>
      <c r="CP51" s="53" t="str">
        <f t="shared" si="52"/>
        <v/>
      </c>
      <c r="CQ51" s="180" t="str">
        <f t="shared" si="53"/>
        <v/>
      </c>
      <c r="CR51" s="181" t="str">
        <f t="shared" si="4"/>
        <v/>
      </c>
      <c r="CS51" s="114" t="str">
        <f t="shared" si="5"/>
        <v/>
      </c>
      <c r="CT51" s="27" t="s">
        <v>0</v>
      </c>
      <c r="CU51" s="240" t="str">
        <f t="shared" si="54"/>
        <v xml:space="preserve">
</v>
      </c>
      <c r="CV51" s="27" t="s">
        <v>0</v>
      </c>
      <c r="CW51" s="200" t="str">
        <f t="shared" si="6"/>
        <v/>
      </c>
      <c r="CX51" t="s">
        <v>0</v>
      </c>
      <c r="CY51" s="90" t="str">
        <f t="shared" si="7"/>
        <v/>
      </c>
      <c r="CZ51" t="s">
        <v>0</v>
      </c>
      <c r="DA51" s="32" t="str">
        <f t="shared" si="8"/>
        <v/>
      </c>
      <c r="DB51" s="46" t="str">
        <f t="shared" si="9"/>
        <v/>
      </c>
      <c r="DC51" t="s">
        <v>0</v>
      </c>
      <c r="DD51" s="14" t="str">
        <f t="shared" si="55"/>
        <v/>
      </c>
      <c r="DE51" s="27" t="s">
        <v>0</v>
      </c>
      <c r="DF51" s="14" t="str">
        <f t="shared" si="56"/>
        <v/>
      </c>
      <c r="DG51" s="27" t="s">
        <v>0</v>
      </c>
      <c r="DH51" s="32" t="str">
        <f t="shared" si="57"/>
        <v/>
      </c>
      <c r="DI51" s="33" t="str">
        <f t="shared" si="58"/>
        <v/>
      </c>
      <c r="DJ51" s="27" t="s">
        <v>0</v>
      </c>
      <c r="DK51" s="32" t="str">
        <f t="shared" si="59"/>
        <v/>
      </c>
      <c r="DL51" s="33" t="str">
        <f t="shared" si="60"/>
        <v/>
      </c>
      <c r="DM51" s="27" t="s">
        <v>0</v>
      </c>
      <c r="DN51" s="32" t="str">
        <f t="shared" si="61"/>
        <v/>
      </c>
      <c r="DO51" s="33" t="str">
        <f t="shared" si="62"/>
        <v/>
      </c>
      <c r="DP51" s="27" t="s">
        <v>0</v>
      </c>
      <c r="DQ51" s="38" t="str">
        <f t="shared" si="63"/>
        <v/>
      </c>
      <c r="DR51" s="33" t="str" cm="1">
        <f t="array" ref="DR51">IF(DQ51&lt;&gt;"",INDEX(regNatjecatelj_id,DQ51,0),IF(BF51&lt;&gt;"",BF51,""))</f>
        <v/>
      </c>
      <c r="DS51" s="27" t="s">
        <v>0</v>
      </c>
      <c r="DT51" s="38" t="str">
        <f t="shared" si="64"/>
        <v/>
      </c>
      <c r="DU51" s="53" t="str">
        <f t="shared" si="10"/>
        <v/>
      </c>
      <c r="DV51" s="53" t="str">
        <f t="shared" si="65"/>
        <v/>
      </c>
      <c r="DW51" s="53" t="str">
        <f t="shared" si="66"/>
        <v/>
      </c>
      <c r="DX51" s="46" t="str">
        <f t="shared" si="67"/>
        <v/>
      </c>
      <c r="DY51" s="27" t="s">
        <v>0</v>
      </c>
      <c r="DZ51" s="38" t="str">
        <f>IF(AN51="","",MAX(DZ$12:DZ50)+1)</f>
        <v/>
      </c>
      <c r="EA51" s="53" t="str">
        <f t="shared" si="68"/>
        <v/>
      </c>
      <c r="EB51" s="53" t="str">
        <f t="shared" si="69"/>
        <v/>
      </c>
      <c r="EC51" s="53" t="str">
        <f t="shared" si="70"/>
        <v/>
      </c>
      <c r="ED51" s="53" t="str">
        <f t="shared" si="71"/>
        <v/>
      </c>
      <c r="EE51" s="53" t="str">
        <f t="shared" si="11"/>
        <v/>
      </c>
      <c r="EF51" s="53" t="str">
        <f t="shared" si="72"/>
        <v/>
      </c>
      <c r="EG51" s="53" t="str">
        <f t="shared" si="73"/>
        <v/>
      </c>
      <c r="EH51" s="53" t="str">
        <f t="shared" si="12"/>
        <v/>
      </c>
      <c r="EI51" s="53" t="str">
        <f t="shared" si="74"/>
        <v/>
      </c>
      <c r="EJ51" s="33" t="str">
        <f t="shared" si="75"/>
        <v/>
      </c>
      <c r="EK51" s="27" t="s">
        <v>0</v>
      </c>
      <c r="EL51" s="14" t="str">
        <f t="shared" si="76"/>
        <v/>
      </c>
      <c r="EM51" s="27" t="s">
        <v>0</v>
      </c>
      <c r="EN51" s="14" t="str">
        <f t="shared" si="13"/>
        <v/>
      </c>
      <c r="EO51" s="27" t="s">
        <v>0</v>
      </c>
      <c r="EP51" s="131" t="str">
        <f t="shared" si="77"/>
        <v/>
      </c>
      <c r="EQ51" s="27" t="s">
        <v>0</v>
      </c>
    </row>
    <row r="52" spans="1:147" x14ac:dyDescent="0.25">
      <c r="A52" t="s">
        <v>0</v>
      </c>
      <c r="B52" s="32" t="str">
        <f>IF(csv!F42="","",TRIM(csv!T42))</f>
        <v/>
      </c>
      <c r="C52" s="21" t="s">
        <v>0</v>
      </c>
      <c r="D52" s="21" t="str">
        <f>IF(csv!F42="","",TRIM(csv!F42))</f>
        <v/>
      </c>
      <c r="E52" s="21" t="str">
        <f>IF(csv!E42="","",TRIM(csv!E42))</f>
        <v/>
      </c>
      <c r="F52" s="21" t="s">
        <v>0</v>
      </c>
      <c r="G52" s="53" t="str">
        <f>IF(csv!M42="","",TRIM(csv!M42))</f>
        <v/>
      </c>
      <c r="H52" s="53" t="str">
        <f>IF(csv!N42="","",TRIM(csv!N42))</f>
        <v/>
      </c>
      <c r="I52" s="21" t="s">
        <v>0</v>
      </c>
      <c r="J52" s="21" t="str">
        <f>IF(csv!P42="","",TRIM(csv!P42))</f>
        <v/>
      </c>
      <c r="K52" s="21" t="str">
        <f>IF(csv!Q42="","",TRIM(csv!Q42))</f>
        <v/>
      </c>
      <c r="L52" s="21" t="s">
        <v>0</v>
      </c>
      <c r="M52" s="46" t="str">
        <f>IF(csv!R42="","",TRIM(csv!R42))</f>
        <v/>
      </c>
      <c r="N52" s="27" t="s">
        <v>0</v>
      </c>
      <c r="O52" s="188" t="str">
        <f t="shared" si="14"/>
        <v/>
      </c>
      <c r="P52" s="27"/>
      <c r="Q52" s="32" t="str">
        <f t="shared" si="15"/>
        <v/>
      </c>
      <c r="R52" s="53" t="str">
        <f>IF(Q52="","",IF(COUNTIF(Q$12:Q51,Q52)=0,R51+1,R51))</f>
        <v/>
      </c>
      <c r="S52" s="53" t="str">
        <f t="shared" si="16"/>
        <v/>
      </c>
      <c r="T52" s="53" t="str">
        <f t="shared" si="17"/>
        <v/>
      </c>
      <c r="U52" s="46" t="str">
        <f t="shared" si="18"/>
        <v/>
      </c>
      <c r="V52" s="27" t="s">
        <v>0</v>
      </c>
      <c r="W52" s="173" t="str">
        <f t="shared" si="19"/>
        <v/>
      </c>
      <c r="X52" s="223" t="str">
        <f t="shared" si="20"/>
        <v/>
      </c>
      <c r="Y52" s="174" t="str">
        <f t="shared" si="0"/>
        <v/>
      </c>
      <c r="Z52" s="27" t="s">
        <v>0</v>
      </c>
      <c r="AA52" s="32" t="str">
        <f t="shared" si="21"/>
        <v/>
      </c>
      <c r="AB52" s="53" t="str">
        <f t="shared" si="22"/>
        <v/>
      </c>
      <c r="AC52" s="21" t="str">
        <f>IF(OR(AB52="",AB52&lt;&gt;"NEMA"),"",IF(IFERROR(MATCH(AA52,AA$12:AA51,0),0)&lt;&gt;0,"",AA52))</f>
        <v/>
      </c>
      <c r="AD52" s="46" t="str">
        <f>IF(AC52="","",MAX(AD$12:AD51)+1)</f>
        <v/>
      </c>
      <c r="AE52" s="27" t="s">
        <v>0</v>
      </c>
      <c r="AF52" s="88"/>
      <c r="AG52" s="27" t="s">
        <v>0</v>
      </c>
      <c r="AH52" s="14" t="str">
        <f t="shared" si="23"/>
        <v/>
      </c>
      <c r="AI52" s="27" t="s">
        <v>0</v>
      </c>
      <c r="AJ52" s="173" t="str">
        <f t="shared" si="24"/>
        <v/>
      </c>
      <c r="AK52" s="114"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44" t="str">
        <f t="shared" si="1"/>
        <v/>
      </c>
      <c r="AW52" s="27" t="s">
        <v>0</v>
      </c>
      <c r="AX52" s="81"/>
      <c r="AY52" s="83"/>
      <c r="AZ52" s="27" t="s">
        <v>0</v>
      </c>
      <c r="BA52" s="200" t="str">
        <f t="shared" si="33"/>
        <v/>
      </c>
      <c r="BB52" s="27" t="s">
        <v>0</v>
      </c>
      <c r="BC52" s="32" t="str">
        <f t="shared" si="34"/>
        <v/>
      </c>
      <c r="BD52" s="53" t="str">
        <f>IF(AX52&amp;AY52="","",MAX(BD$12:BD51)+1)</f>
        <v/>
      </c>
      <c r="BE52" s="212"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8"/>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73" t="str">
        <f>IF(BN52="","",IF(AND(BO52&lt;&gt;"",BO52&lt;&gt;"NEMA",BS52=1),BR52,IFERROR(INDEX(CK$12:CK51,MATCH(BN52,BN$12:BN51,0)),IF(BX52&lt;&gt;"",BX52,BT52))))</f>
        <v/>
      </c>
      <c r="CL52" s="226" t="str">
        <f>IF(BN52="","",IF(BT52&lt;&gt;BN52,INDEX(regKlub_id,MATCH(BT52,regKlub_naziv,0)),IF(AND(BO52&lt;&gt;"",BO52&lt;&gt;"NEMA"),BO52,IF(CF52&lt;&gt;"",CF52,IF(CB52&lt;&gt;"",CB52,IFERROR(INDEX(CL$12:CL51,MATCH(BN52,BN$12:BN51,0)),"GREŠKA"))))))</f>
        <v/>
      </c>
      <c r="CM52" s="114" t="str">
        <f>IF(BP52="","",IF(BP52&lt;&gt;"NEMA",BP52,IF(CE52&lt;&gt;"",CE52,IFERROR(INDEX(CM$12:CM51,MATCH(BN52,BN$12:BN51,0)),""))))</f>
        <v/>
      </c>
      <c r="CN52" s="27" t="s">
        <v>0</v>
      </c>
      <c r="CO52" s="38" t="str">
        <f t="shared" si="51"/>
        <v/>
      </c>
      <c r="CP52" s="53" t="str">
        <f t="shared" si="52"/>
        <v/>
      </c>
      <c r="CQ52" s="180" t="str">
        <f t="shared" si="53"/>
        <v/>
      </c>
      <c r="CR52" s="181" t="str">
        <f t="shared" si="4"/>
        <v/>
      </c>
      <c r="CS52" s="114" t="str">
        <f t="shared" si="5"/>
        <v/>
      </c>
      <c r="CT52" s="27" t="s">
        <v>0</v>
      </c>
      <c r="CU52" s="240" t="str">
        <f t="shared" si="54"/>
        <v xml:space="preserve">
</v>
      </c>
      <c r="CV52" s="27" t="s">
        <v>0</v>
      </c>
      <c r="CW52" s="200" t="str">
        <f t="shared" si="6"/>
        <v/>
      </c>
      <c r="CX52" t="s">
        <v>0</v>
      </c>
      <c r="CY52" s="90" t="str">
        <f t="shared" si="7"/>
        <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31" t="str">
        <f t="shared" si="77"/>
        <v/>
      </c>
      <c r="EQ52" s="27" t="s">
        <v>0</v>
      </c>
    </row>
    <row r="53" spans="1:147" x14ac:dyDescent="0.25">
      <c r="A53" t="s">
        <v>0</v>
      </c>
      <c r="B53" s="32" t="str">
        <f>IF(csv!F43="","",TRIM(csv!T43))</f>
        <v/>
      </c>
      <c r="C53" s="21" t="s">
        <v>0</v>
      </c>
      <c r="D53" s="21" t="str">
        <f>IF(csv!F43="","",TRIM(csv!F43))</f>
        <v/>
      </c>
      <c r="E53" s="21" t="str">
        <f>IF(csv!E43="","",TRIM(csv!E43))</f>
        <v/>
      </c>
      <c r="F53" s="21" t="s">
        <v>0</v>
      </c>
      <c r="G53" s="53" t="str">
        <f>IF(csv!M43="","",TRIM(csv!M43))</f>
        <v/>
      </c>
      <c r="H53" s="53" t="str">
        <f>IF(csv!N43="","",TRIM(csv!N43))</f>
        <v/>
      </c>
      <c r="I53" s="21" t="s">
        <v>0</v>
      </c>
      <c r="J53" s="21" t="str">
        <f>IF(csv!P43="","",TRIM(csv!P43))</f>
        <v/>
      </c>
      <c r="K53" s="21" t="str">
        <f>IF(csv!Q43="","",TRIM(csv!Q43))</f>
        <v/>
      </c>
      <c r="L53" s="21" t="s">
        <v>0</v>
      </c>
      <c r="M53" s="46" t="str">
        <f>IF(csv!R43="","",TRIM(csv!R43))</f>
        <v/>
      </c>
      <c r="N53" s="27" t="s">
        <v>0</v>
      </c>
      <c r="O53" s="188" t="str">
        <f t="shared" si="14"/>
        <v/>
      </c>
      <c r="P53" s="27"/>
      <c r="Q53" s="32" t="str">
        <f t="shared" si="15"/>
        <v/>
      </c>
      <c r="R53" s="53" t="str">
        <f>IF(Q53="","",IF(COUNTIF(Q$12:Q52,Q53)=0,R52+1,R52))</f>
        <v/>
      </c>
      <c r="S53" s="53" t="str">
        <f t="shared" si="16"/>
        <v/>
      </c>
      <c r="T53" s="53" t="str">
        <f t="shared" si="17"/>
        <v/>
      </c>
      <c r="U53" s="46" t="str">
        <f t="shared" si="18"/>
        <v/>
      </c>
      <c r="V53" s="27" t="s">
        <v>0</v>
      </c>
      <c r="W53" s="173" t="str">
        <f t="shared" si="19"/>
        <v/>
      </c>
      <c r="X53" s="223" t="str">
        <f t="shared" si="20"/>
        <v/>
      </c>
      <c r="Y53" s="174" t="str">
        <f t="shared" si="0"/>
        <v/>
      </c>
      <c r="Z53" s="27" t="s">
        <v>0</v>
      </c>
      <c r="AA53" s="32" t="str">
        <f t="shared" si="21"/>
        <v/>
      </c>
      <c r="AB53" s="53" t="str">
        <f t="shared" si="22"/>
        <v/>
      </c>
      <c r="AC53" s="21" t="str">
        <f>IF(OR(AB53="",AB53&lt;&gt;"NEMA"),"",IF(IFERROR(MATCH(AA53,AA$12:AA52,0),0)&lt;&gt;0,"",AA53))</f>
        <v/>
      </c>
      <c r="AD53" s="46" t="str">
        <f>IF(AC53="","",MAX(AD$12:AD52)+1)</f>
        <v/>
      </c>
      <c r="AE53" s="27" t="s">
        <v>0</v>
      </c>
      <c r="AF53" s="88"/>
      <c r="AG53" s="27" t="s">
        <v>0</v>
      </c>
      <c r="AH53" s="14" t="str">
        <f t="shared" si="23"/>
        <v/>
      </c>
      <c r="AI53" s="27" t="s">
        <v>0</v>
      </c>
      <c r="AJ53" s="173" t="str">
        <f t="shared" si="24"/>
        <v/>
      </c>
      <c r="AK53" s="114" t="str">
        <f t="shared" si="25"/>
        <v/>
      </c>
      <c r="AL53" s="27"/>
      <c r="AM53" s="32" t="str">
        <f t="shared" si="26"/>
        <v/>
      </c>
      <c r="AN53" s="21" t="str">
        <f t="shared" si="27"/>
        <v/>
      </c>
      <c r="AO53" s="53" t="str">
        <f t="shared" si="28"/>
        <v/>
      </c>
      <c r="AP53" s="53" t="str">
        <f t="shared" si="29"/>
        <v/>
      </c>
      <c r="AQ53" s="21" t="str">
        <f t="shared" si="30"/>
        <v/>
      </c>
      <c r="AR53" s="46" t="str">
        <f t="shared" si="31"/>
        <v/>
      </c>
      <c r="AS53" s="27" t="s">
        <v>0</v>
      </c>
      <c r="AT53" s="62" t="str">
        <f t="shared" si="32"/>
        <v/>
      </c>
      <c r="AU53" s="27" t="s">
        <v>0</v>
      </c>
      <c r="AV53" s="244" t="str">
        <f t="shared" si="1"/>
        <v/>
      </c>
      <c r="AW53" s="27" t="s">
        <v>0</v>
      </c>
      <c r="AX53" s="81"/>
      <c r="AY53" s="83"/>
      <c r="AZ53" s="27" t="s">
        <v>0</v>
      </c>
      <c r="BA53" s="200" t="str">
        <f t="shared" si="33"/>
        <v/>
      </c>
      <c r="BB53" s="27" t="s">
        <v>0</v>
      </c>
      <c r="BC53" s="32" t="str">
        <f t="shared" si="34"/>
        <v/>
      </c>
      <c r="BD53" s="53" t="str">
        <f>IF(AX53&amp;AY53="","",MAX(BD$12:BD52)+1)</f>
        <v/>
      </c>
      <c r="BE53" s="212" t="str">
        <f t="shared" si="35"/>
        <v/>
      </c>
      <c r="BF53" s="33" t="str">
        <f>IF(AND(AO53="NEMA",AP53="NEMA",OR(AX53&amp;AY53="",BE53="NEMA")),MAX(BF$12:BF52)+1,"")</f>
        <v/>
      </c>
      <c r="BG53" s="27" t="s">
        <v>0</v>
      </c>
      <c r="BH53" s="32" t="str">
        <f t="shared" si="36"/>
        <v/>
      </c>
      <c r="BI53" s="21" t="str">
        <f t="shared" si="37"/>
        <v/>
      </c>
      <c r="BJ53" s="53" t="str">
        <f t="shared" si="38"/>
        <v/>
      </c>
      <c r="BK53" s="33" t="str">
        <f t="shared" si="39"/>
        <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8"/>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73" t="str">
        <f>IF(BN53="","",IF(AND(BO53&lt;&gt;"",BO53&lt;&gt;"NEMA",BS53=1),BR53,IFERROR(INDEX(CK$12:CK52,MATCH(BN53,BN$12:BN52,0)),IF(BX53&lt;&gt;"",BX53,BT53))))</f>
        <v/>
      </c>
      <c r="CL53" s="226" t="str">
        <f>IF(BN53="","",IF(BT53&lt;&gt;BN53,INDEX(regKlub_id,MATCH(BT53,regKlub_naziv,0)),IF(AND(BO53&lt;&gt;"",BO53&lt;&gt;"NEMA"),BO53,IF(CF53&lt;&gt;"",CF53,IF(CB53&lt;&gt;"",CB53,IFERROR(INDEX(CL$12:CL52,MATCH(BN53,BN$12:BN52,0)),"GREŠKA"))))))</f>
        <v/>
      </c>
      <c r="CM53" s="114" t="str">
        <f>IF(BP53="","",IF(BP53&lt;&gt;"NEMA",BP53,IF(CE53&lt;&gt;"",CE53,IFERROR(INDEX(CM$12:CM52,MATCH(BN53,BN$12:BN52,0)),""))))</f>
        <v/>
      </c>
      <c r="CN53" s="27" t="s">
        <v>0</v>
      </c>
      <c r="CO53" s="38" t="str">
        <f t="shared" si="51"/>
        <v/>
      </c>
      <c r="CP53" s="53" t="str">
        <f t="shared" si="52"/>
        <v/>
      </c>
      <c r="CQ53" s="180" t="str">
        <f t="shared" si="53"/>
        <v/>
      </c>
      <c r="CR53" s="181" t="str">
        <f t="shared" si="4"/>
        <v/>
      </c>
      <c r="CS53" s="114" t="str">
        <f t="shared" si="5"/>
        <v/>
      </c>
      <c r="CT53" s="27" t="s">
        <v>0</v>
      </c>
      <c r="CU53" s="240" t="str">
        <f t="shared" si="54"/>
        <v xml:space="preserve">
</v>
      </c>
      <c r="CV53" s="27" t="s">
        <v>0</v>
      </c>
      <c r="CW53" s="200" t="str">
        <f t="shared" si="6"/>
        <v/>
      </c>
      <c r="CX53" t="s">
        <v>0</v>
      </c>
      <c r="CY53" s="90" t="str">
        <f t="shared" si="7"/>
        <v/>
      </c>
      <c r="CZ53" t="s">
        <v>0</v>
      </c>
      <c r="DA53" s="32" t="str">
        <f t="shared" si="8"/>
        <v/>
      </c>
      <c r="DB53" s="46" t="str">
        <f t="shared" si="9"/>
        <v/>
      </c>
      <c r="DC53" t="s">
        <v>0</v>
      </c>
      <c r="DD53" s="14" t="str">
        <f t="shared" si="55"/>
        <v/>
      </c>
      <c r="DE53" s="27" t="s">
        <v>0</v>
      </c>
      <c r="DF53" s="14" t="str">
        <f t="shared" si="56"/>
        <v/>
      </c>
      <c r="DG53" s="27" t="s">
        <v>0</v>
      </c>
      <c r="DH53" s="32" t="str">
        <f t="shared" si="57"/>
        <v/>
      </c>
      <c r="DI53" s="33" t="str">
        <f t="shared" si="58"/>
        <v/>
      </c>
      <c r="DJ53" s="27" t="s">
        <v>0</v>
      </c>
      <c r="DK53" s="32" t="str">
        <f t="shared" si="59"/>
        <v/>
      </c>
      <c r="DL53" s="33" t="str">
        <f t="shared" si="60"/>
        <v/>
      </c>
      <c r="DM53" s="27" t="s">
        <v>0</v>
      </c>
      <c r="DN53" s="32" t="str">
        <f t="shared" si="61"/>
        <v/>
      </c>
      <c r="DO53" s="33" t="str">
        <f t="shared" si="62"/>
        <v/>
      </c>
      <c r="DP53" s="27" t="s">
        <v>0</v>
      </c>
      <c r="DQ53" s="38" t="str">
        <f t="shared" si="63"/>
        <v/>
      </c>
      <c r="DR53" s="33" t="str" cm="1">
        <f t="array" ref="DR53">IF(DQ53&lt;&gt;"",INDEX(regNatjecatelj_id,DQ53,0),IF(BF53&lt;&gt;"",BF53,""))</f>
        <v/>
      </c>
      <c r="DS53" s="27" t="s">
        <v>0</v>
      </c>
      <c r="DT53" s="38" t="str">
        <f t="shared" si="64"/>
        <v/>
      </c>
      <c r="DU53" s="53" t="str">
        <f t="shared" si="10"/>
        <v/>
      </c>
      <c r="DV53" s="53" t="str">
        <f t="shared" si="65"/>
        <v/>
      </c>
      <c r="DW53" s="53" t="str">
        <f t="shared" si="66"/>
        <v/>
      </c>
      <c r="DX53" s="46" t="str">
        <f t="shared" si="67"/>
        <v/>
      </c>
      <c r="DY53" s="27" t="s">
        <v>0</v>
      </c>
      <c r="DZ53" s="38" t="str">
        <f>IF(AN53="","",MAX(DZ$12:DZ52)+1)</f>
        <v/>
      </c>
      <c r="EA53" s="53" t="str">
        <f t="shared" si="68"/>
        <v/>
      </c>
      <c r="EB53" s="53" t="str">
        <f t="shared" si="69"/>
        <v/>
      </c>
      <c r="EC53" s="53" t="str">
        <f t="shared" si="70"/>
        <v/>
      </c>
      <c r="ED53" s="53" t="str">
        <f t="shared" si="71"/>
        <v/>
      </c>
      <c r="EE53" s="53" t="str">
        <f t="shared" si="11"/>
        <v/>
      </c>
      <c r="EF53" s="53" t="str">
        <f t="shared" si="72"/>
        <v/>
      </c>
      <c r="EG53" s="53" t="str">
        <f t="shared" si="73"/>
        <v/>
      </c>
      <c r="EH53" s="53" t="str">
        <f t="shared" si="12"/>
        <v/>
      </c>
      <c r="EI53" s="53" t="str">
        <f t="shared" si="74"/>
        <v/>
      </c>
      <c r="EJ53" s="33" t="str">
        <f t="shared" si="75"/>
        <v/>
      </c>
      <c r="EK53" s="27" t="s">
        <v>0</v>
      </c>
      <c r="EL53" s="14" t="str">
        <f t="shared" si="76"/>
        <v/>
      </c>
      <c r="EM53" s="27" t="s">
        <v>0</v>
      </c>
      <c r="EN53" s="14" t="str">
        <f t="shared" si="13"/>
        <v/>
      </c>
      <c r="EO53" s="27" t="s">
        <v>0</v>
      </c>
      <c r="EP53" s="131" t="str">
        <f t="shared" si="77"/>
        <v/>
      </c>
      <c r="EQ53" s="27" t="s">
        <v>0</v>
      </c>
    </row>
    <row r="54" spans="1:147" x14ac:dyDescent="0.25">
      <c r="A54" t="s">
        <v>0</v>
      </c>
      <c r="B54" s="32" t="str">
        <f>IF(csv!F44="","",TRIM(csv!T44))</f>
        <v/>
      </c>
      <c r="C54" s="21" t="s">
        <v>0</v>
      </c>
      <c r="D54" s="21" t="str">
        <f>IF(csv!F44="","",TRIM(csv!F44))</f>
        <v/>
      </c>
      <c r="E54" s="21" t="str">
        <f>IF(csv!E44="","",TRIM(csv!E44))</f>
        <v/>
      </c>
      <c r="F54" s="21" t="s">
        <v>0</v>
      </c>
      <c r="G54" s="53" t="str">
        <f>IF(csv!M44="","",TRIM(csv!M44))</f>
        <v/>
      </c>
      <c r="H54" s="53" t="str">
        <f>IF(csv!N44="","",TRIM(csv!N44))</f>
        <v/>
      </c>
      <c r="I54" s="21" t="s">
        <v>0</v>
      </c>
      <c r="J54" s="21" t="str">
        <f>IF(csv!P44="","",TRIM(csv!P44))</f>
        <v/>
      </c>
      <c r="K54" s="21" t="str">
        <f>IF(csv!Q44="","",TRIM(csv!Q44))</f>
        <v/>
      </c>
      <c r="L54" s="21" t="s">
        <v>0</v>
      </c>
      <c r="M54" s="46" t="str">
        <f>IF(csv!R44="","",TRIM(csv!R44))</f>
        <v/>
      </c>
      <c r="N54" s="27" t="s">
        <v>0</v>
      </c>
      <c r="O54" s="188" t="str">
        <f t="shared" si="14"/>
        <v/>
      </c>
      <c r="P54" s="27"/>
      <c r="Q54" s="32" t="str">
        <f t="shared" si="15"/>
        <v/>
      </c>
      <c r="R54" s="53" t="str">
        <f>IF(Q54="","",IF(COUNTIF(Q$12:Q53,Q54)=0,R53+1,R53))</f>
        <v/>
      </c>
      <c r="S54" s="53" t="str">
        <f t="shared" si="16"/>
        <v/>
      </c>
      <c r="T54" s="53" t="str">
        <f t="shared" si="17"/>
        <v/>
      </c>
      <c r="U54" s="46" t="str">
        <f t="shared" si="18"/>
        <v/>
      </c>
      <c r="V54" s="27" t="s">
        <v>0</v>
      </c>
      <c r="W54" s="173" t="str">
        <f t="shared" si="19"/>
        <v/>
      </c>
      <c r="X54" s="223" t="str">
        <f t="shared" si="20"/>
        <v/>
      </c>
      <c r="Y54" s="174" t="str">
        <f t="shared" si="0"/>
        <v/>
      </c>
      <c r="Z54" s="27" t="s">
        <v>0</v>
      </c>
      <c r="AA54" s="32" t="str">
        <f t="shared" si="21"/>
        <v/>
      </c>
      <c r="AB54" s="53" t="str">
        <f t="shared" si="22"/>
        <v/>
      </c>
      <c r="AC54" s="21" t="str">
        <f>IF(OR(AB54="",AB54&lt;&gt;"NEMA"),"",IF(IFERROR(MATCH(AA54,AA$12:AA53,0),0)&lt;&gt;0,"",AA54))</f>
        <v/>
      </c>
      <c r="AD54" s="46" t="str">
        <f>IF(AC54="","",MAX(AD$12:AD53)+1)</f>
        <v/>
      </c>
      <c r="AE54" s="27" t="s">
        <v>0</v>
      </c>
      <c r="AF54" s="88"/>
      <c r="AG54" s="27" t="s">
        <v>0</v>
      </c>
      <c r="AH54" s="14" t="str">
        <f t="shared" si="23"/>
        <v/>
      </c>
      <c r="AI54" s="27" t="s">
        <v>0</v>
      </c>
      <c r="AJ54" s="173" t="str">
        <f t="shared" si="24"/>
        <v/>
      </c>
      <c r="AK54" s="114" t="str">
        <f t="shared" si="25"/>
        <v/>
      </c>
      <c r="AL54" s="27"/>
      <c r="AM54" s="32" t="str">
        <f t="shared" si="26"/>
        <v/>
      </c>
      <c r="AN54" s="21" t="str">
        <f t="shared" si="27"/>
        <v/>
      </c>
      <c r="AO54" s="53" t="str">
        <f t="shared" si="28"/>
        <v/>
      </c>
      <c r="AP54" s="53" t="str">
        <f t="shared" si="29"/>
        <v/>
      </c>
      <c r="AQ54" s="21" t="str">
        <f t="shared" si="30"/>
        <v/>
      </c>
      <c r="AR54" s="46" t="str">
        <f t="shared" si="31"/>
        <v/>
      </c>
      <c r="AS54" s="27" t="s">
        <v>0</v>
      </c>
      <c r="AT54" s="62" t="str">
        <f t="shared" si="32"/>
        <v/>
      </c>
      <c r="AU54" s="27" t="s">
        <v>0</v>
      </c>
      <c r="AV54" s="244" t="str">
        <f t="shared" si="1"/>
        <v/>
      </c>
      <c r="AW54" s="27" t="s">
        <v>0</v>
      </c>
      <c r="AX54" s="81"/>
      <c r="AY54" s="83"/>
      <c r="AZ54" s="27" t="s">
        <v>0</v>
      </c>
      <c r="BA54" s="200" t="str">
        <f t="shared" si="33"/>
        <v/>
      </c>
      <c r="BB54" s="27" t="s">
        <v>0</v>
      </c>
      <c r="BC54" s="32" t="str">
        <f t="shared" si="34"/>
        <v/>
      </c>
      <c r="BD54" s="53" t="str">
        <f>IF(AX54&amp;AY54="","",MAX(BD$12:BD53)+1)</f>
        <v/>
      </c>
      <c r="BE54" s="212" t="str">
        <f t="shared" si="35"/>
        <v/>
      </c>
      <c r="BF54" s="33" t="str">
        <f>IF(AND(AO54="NEMA",AP54="NEMA",OR(AX54&amp;AY54="",BE54="NEMA")),MAX(BF$12:BF53)+1,"")</f>
        <v/>
      </c>
      <c r="BG54" s="27" t="s">
        <v>0</v>
      </c>
      <c r="BH54" s="32" t="str">
        <f t="shared" si="36"/>
        <v/>
      </c>
      <c r="BI54" s="21" t="str">
        <f t="shared" si="37"/>
        <v/>
      </c>
      <c r="BJ54" s="53" t="str">
        <f t="shared" si="38"/>
        <v/>
      </c>
      <c r="BK54" s="33" t="str">
        <f t="shared" si="39"/>
        <v/>
      </c>
      <c r="BL54" s="27" t="s">
        <v>0</v>
      </c>
      <c r="BM54" s="32" t="str">
        <f t="shared" si="40"/>
        <v/>
      </c>
      <c r="BN54" s="21" t="str">
        <f t="shared" si="41"/>
        <v/>
      </c>
      <c r="BO54" s="53" t="str">
        <f t="shared" si="42"/>
        <v/>
      </c>
      <c r="BP54" s="53" t="str">
        <f t="shared" si="2"/>
        <v/>
      </c>
      <c r="BQ54" s="21" t="str">
        <f t="shared" si="3"/>
        <v/>
      </c>
      <c r="BR54" s="21" t="str" cm="1">
        <f t="array" ref="BR54">IFERROR(""&amp;INDEX(regNatjecatelj_klub,DI54),"")</f>
        <v/>
      </c>
      <c r="BS54" s="66" t="str">
        <f t="shared" si="43"/>
        <v/>
      </c>
      <c r="BT54" s="46" t="str">
        <f t="shared" si="44"/>
        <v/>
      </c>
      <c r="BU54" s="27" t="s">
        <v>0</v>
      </c>
      <c r="BV54" s="62" t="str">
        <f>IF(BP54&lt;&gt;"NEMA","",IF(IFERROR(MATCH(BN54,BN$12:BN53,0),0)&lt;&gt;0,"",BN54))</f>
        <v/>
      </c>
      <c r="BW54" s="27" t="s">
        <v>0</v>
      </c>
      <c r="BX54" s="88"/>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73" t="str">
        <f>IF(BN54="","",IF(AND(BO54&lt;&gt;"",BO54&lt;&gt;"NEMA",BS54=1),BR54,IFERROR(INDEX(CK$12:CK53,MATCH(BN54,BN$12:BN53,0)),IF(BX54&lt;&gt;"",BX54,BT54))))</f>
        <v/>
      </c>
      <c r="CL54" s="226" t="str">
        <f>IF(BN54="","",IF(BT54&lt;&gt;BN54,INDEX(regKlub_id,MATCH(BT54,regKlub_naziv,0)),IF(AND(BO54&lt;&gt;"",BO54&lt;&gt;"NEMA"),BO54,IF(CF54&lt;&gt;"",CF54,IF(CB54&lt;&gt;"",CB54,IFERROR(INDEX(CL$12:CL53,MATCH(BN54,BN$12:BN53,0)),"GREŠKA"))))))</f>
        <v/>
      </c>
      <c r="CM54" s="114" t="str">
        <f>IF(BP54="","",IF(BP54&lt;&gt;"NEMA",BP54,IF(CE54&lt;&gt;"",CE54,IFERROR(INDEX(CM$12:CM53,MATCH(BN54,BN$12:BN53,0)),""))))</f>
        <v/>
      </c>
      <c r="CN54" s="27" t="s">
        <v>0</v>
      </c>
      <c r="CO54" s="38" t="str">
        <f t="shared" si="51"/>
        <v/>
      </c>
      <c r="CP54" s="53" t="str">
        <f t="shared" si="52"/>
        <v/>
      </c>
      <c r="CQ54" s="180" t="str">
        <f t="shared" si="53"/>
        <v/>
      </c>
      <c r="CR54" s="181" t="str">
        <f t="shared" si="4"/>
        <v/>
      </c>
      <c r="CS54" s="114" t="str">
        <f t="shared" si="5"/>
        <v/>
      </c>
      <c r="CT54" s="27" t="s">
        <v>0</v>
      </c>
      <c r="CU54" s="240" t="str">
        <f t="shared" si="54"/>
        <v xml:space="preserve">
</v>
      </c>
      <c r="CV54" s="27" t="s">
        <v>0</v>
      </c>
      <c r="CW54" s="200" t="str">
        <f t="shared" si="6"/>
        <v/>
      </c>
      <c r="CX54" t="s">
        <v>0</v>
      </c>
      <c r="CY54" s="90" t="str">
        <f t="shared" si="7"/>
        <v/>
      </c>
      <c r="CZ54" t="s">
        <v>0</v>
      </c>
      <c r="DA54" s="32" t="str">
        <f t="shared" si="8"/>
        <v/>
      </c>
      <c r="DB54" s="46" t="str">
        <f t="shared" si="9"/>
        <v/>
      </c>
      <c r="DC54" t="s">
        <v>0</v>
      </c>
      <c r="DD54" s="14" t="str">
        <f t="shared" si="55"/>
        <v/>
      </c>
      <c r="DE54" s="27" t="s">
        <v>0</v>
      </c>
      <c r="DF54" s="14" t="str">
        <f t="shared" si="56"/>
        <v/>
      </c>
      <c r="DG54" s="27" t="s">
        <v>0</v>
      </c>
      <c r="DH54" s="32" t="str">
        <f t="shared" si="57"/>
        <v/>
      </c>
      <c r="DI54" s="33" t="str">
        <f t="shared" si="58"/>
        <v/>
      </c>
      <c r="DJ54" s="27" t="s">
        <v>0</v>
      </c>
      <c r="DK54" s="32" t="str">
        <f t="shared" si="59"/>
        <v/>
      </c>
      <c r="DL54" s="33" t="str">
        <f t="shared" si="60"/>
        <v/>
      </c>
      <c r="DM54" s="27" t="s">
        <v>0</v>
      </c>
      <c r="DN54" s="32" t="str">
        <f t="shared" si="61"/>
        <v/>
      </c>
      <c r="DO54" s="33" t="str">
        <f t="shared" si="62"/>
        <v/>
      </c>
      <c r="DP54" s="27" t="s">
        <v>0</v>
      </c>
      <c r="DQ54" s="38" t="str">
        <f t="shared" si="63"/>
        <v/>
      </c>
      <c r="DR54" s="33" t="str" cm="1">
        <f t="array" ref="DR54">IF(DQ54&lt;&gt;"",INDEX(regNatjecatelj_id,DQ54,0),IF(BF54&lt;&gt;"",BF54,""))</f>
        <v/>
      </c>
      <c r="DS54" s="27" t="s">
        <v>0</v>
      </c>
      <c r="DT54" s="38" t="str">
        <f t="shared" si="64"/>
        <v/>
      </c>
      <c r="DU54" s="53" t="str">
        <f t="shared" si="10"/>
        <v/>
      </c>
      <c r="DV54" s="53" t="str">
        <f t="shared" si="65"/>
        <v/>
      </c>
      <c r="DW54" s="53" t="str">
        <f t="shared" si="66"/>
        <v/>
      </c>
      <c r="DX54" s="46" t="str">
        <f t="shared" si="67"/>
        <v/>
      </c>
      <c r="DY54" s="27" t="s">
        <v>0</v>
      </c>
      <c r="DZ54" s="38" t="str">
        <f>IF(AN54="","",MAX(DZ$12:DZ53)+1)</f>
        <v/>
      </c>
      <c r="EA54" s="53" t="str">
        <f t="shared" si="68"/>
        <v/>
      </c>
      <c r="EB54" s="53" t="str">
        <f t="shared" si="69"/>
        <v/>
      </c>
      <c r="EC54" s="53" t="str">
        <f t="shared" si="70"/>
        <v/>
      </c>
      <c r="ED54" s="53" t="str">
        <f t="shared" si="71"/>
        <v/>
      </c>
      <c r="EE54" s="53" t="str">
        <f t="shared" si="11"/>
        <v/>
      </c>
      <c r="EF54" s="53" t="str">
        <f t="shared" si="72"/>
        <v/>
      </c>
      <c r="EG54" s="53" t="str">
        <f t="shared" si="73"/>
        <v/>
      </c>
      <c r="EH54" s="53" t="str">
        <f t="shared" si="12"/>
        <v/>
      </c>
      <c r="EI54" s="53" t="str">
        <f t="shared" si="74"/>
        <v/>
      </c>
      <c r="EJ54" s="33" t="str">
        <f t="shared" si="75"/>
        <v/>
      </c>
      <c r="EK54" s="27" t="s">
        <v>0</v>
      </c>
      <c r="EL54" s="14" t="str">
        <f t="shared" si="76"/>
        <v/>
      </c>
      <c r="EM54" s="27" t="s">
        <v>0</v>
      </c>
      <c r="EN54" s="14" t="str">
        <f t="shared" si="13"/>
        <v/>
      </c>
      <c r="EO54" s="27" t="s">
        <v>0</v>
      </c>
      <c r="EP54" s="131" t="str">
        <f t="shared" si="77"/>
        <v/>
      </c>
      <c r="EQ54" s="27" t="s">
        <v>0</v>
      </c>
    </row>
    <row r="55" spans="1:147" x14ac:dyDescent="0.25">
      <c r="A55" t="s">
        <v>0</v>
      </c>
      <c r="B55" s="32" t="str">
        <f>IF(csv!F45="","",TRIM(csv!T45))</f>
        <v/>
      </c>
      <c r="C55" s="21" t="s">
        <v>0</v>
      </c>
      <c r="D55" s="21" t="str">
        <f>IF(csv!F45="","",TRIM(csv!F45))</f>
        <v/>
      </c>
      <c r="E55" s="21" t="str">
        <f>IF(csv!E45="","",TRIM(csv!E45))</f>
        <v/>
      </c>
      <c r="F55" s="21" t="s">
        <v>0</v>
      </c>
      <c r="G55" s="53" t="str">
        <f>IF(csv!M45="","",TRIM(csv!M45))</f>
        <v/>
      </c>
      <c r="H55" s="53" t="str">
        <f>IF(csv!N45="","",TRIM(csv!N45))</f>
        <v/>
      </c>
      <c r="I55" s="21" t="s">
        <v>0</v>
      </c>
      <c r="J55" s="21" t="str">
        <f>IF(csv!P45="","",TRIM(csv!P45))</f>
        <v/>
      </c>
      <c r="K55" s="21" t="str">
        <f>IF(csv!Q45="","",TRIM(csv!Q45))</f>
        <v/>
      </c>
      <c r="L55" s="21" t="s">
        <v>0</v>
      </c>
      <c r="M55" s="46" t="str">
        <f>IF(csv!R45="","",TRIM(csv!R45))</f>
        <v/>
      </c>
      <c r="N55" s="27" t="s">
        <v>0</v>
      </c>
      <c r="O55" s="188" t="str">
        <f t="shared" si="14"/>
        <v/>
      </c>
      <c r="P55" s="27"/>
      <c r="Q55" s="32" t="str">
        <f t="shared" si="15"/>
        <v/>
      </c>
      <c r="R55" s="53" t="str">
        <f>IF(Q55="","",IF(COUNTIF(Q$12:Q54,Q55)=0,R54+1,R54))</f>
        <v/>
      </c>
      <c r="S55" s="53" t="str">
        <f t="shared" si="16"/>
        <v/>
      </c>
      <c r="T55" s="53" t="str">
        <f t="shared" si="17"/>
        <v/>
      </c>
      <c r="U55" s="46" t="str">
        <f t="shared" si="18"/>
        <v/>
      </c>
      <c r="V55" s="27" t="s">
        <v>0</v>
      </c>
      <c r="W55" s="173" t="str">
        <f t="shared" si="19"/>
        <v/>
      </c>
      <c r="X55" s="223" t="str">
        <f t="shared" si="20"/>
        <v/>
      </c>
      <c r="Y55" s="174" t="str">
        <f t="shared" si="0"/>
        <v/>
      </c>
      <c r="Z55" s="27" t="s">
        <v>0</v>
      </c>
      <c r="AA55" s="32" t="str">
        <f t="shared" si="21"/>
        <v/>
      </c>
      <c r="AB55" s="53" t="str">
        <f t="shared" si="22"/>
        <v/>
      </c>
      <c r="AC55" s="21" t="str">
        <f>IF(OR(AB55="",AB55&lt;&gt;"NEMA"),"",IF(IFERROR(MATCH(AA55,AA$12:AA54,0),0)&lt;&gt;0,"",AA55))</f>
        <v/>
      </c>
      <c r="AD55" s="46" t="str">
        <f>IF(AC55="","",MAX(AD$12:AD54)+1)</f>
        <v/>
      </c>
      <c r="AE55" s="27" t="s">
        <v>0</v>
      </c>
      <c r="AF55" s="88"/>
      <c r="AG55" s="27" t="s">
        <v>0</v>
      </c>
      <c r="AH55" s="14" t="str">
        <f t="shared" si="23"/>
        <v/>
      </c>
      <c r="AI55" s="27" t="s">
        <v>0</v>
      </c>
      <c r="AJ55" s="173" t="str">
        <f t="shared" si="24"/>
        <v/>
      </c>
      <c r="AK55" s="114" t="str">
        <f t="shared" si="25"/>
        <v/>
      </c>
      <c r="AL55" s="27"/>
      <c r="AM55" s="32" t="str">
        <f t="shared" si="26"/>
        <v/>
      </c>
      <c r="AN55" s="21" t="str">
        <f t="shared" si="27"/>
        <v/>
      </c>
      <c r="AO55" s="53" t="str">
        <f t="shared" si="28"/>
        <v/>
      </c>
      <c r="AP55" s="53" t="str">
        <f t="shared" si="29"/>
        <v/>
      </c>
      <c r="AQ55" s="21" t="str">
        <f t="shared" si="30"/>
        <v/>
      </c>
      <c r="AR55" s="46" t="str">
        <f t="shared" si="31"/>
        <v/>
      </c>
      <c r="AS55" s="27" t="s">
        <v>0</v>
      </c>
      <c r="AT55" s="62" t="str">
        <f t="shared" si="32"/>
        <v/>
      </c>
      <c r="AU55" s="27" t="s">
        <v>0</v>
      </c>
      <c r="AV55" s="244" t="str">
        <f t="shared" si="1"/>
        <v/>
      </c>
      <c r="AW55" s="27" t="s">
        <v>0</v>
      </c>
      <c r="AX55" s="81"/>
      <c r="AY55" s="83"/>
      <c r="AZ55" s="27" t="s">
        <v>0</v>
      </c>
      <c r="BA55" s="200" t="str">
        <f t="shared" si="33"/>
        <v/>
      </c>
      <c r="BB55" s="27" t="s">
        <v>0</v>
      </c>
      <c r="BC55" s="32" t="str">
        <f t="shared" si="34"/>
        <v/>
      </c>
      <c r="BD55" s="53" t="str">
        <f>IF(AX55&amp;AY55="","",MAX(BD$12:BD54)+1)</f>
        <v/>
      </c>
      <c r="BE55" s="212" t="str">
        <f t="shared" si="35"/>
        <v/>
      </c>
      <c r="BF55" s="33" t="str">
        <f>IF(AND(AO55="NEMA",AP55="NEMA",OR(AX55&amp;AY55="",BE55="NEMA")),MAX(BF$12:BF54)+1,"")</f>
        <v/>
      </c>
      <c r="BG55" s="27" t="s">
        <v>0</v>
      </c>
      <c r="BH55" s="32" t="str">
        <f t="shared" si="36"/>
        <v/>
      </c>
      <c r="BI55" s="21" t="str">
        <f t="shared" si="37"/>
        <v/>
      </c>
      <c r="BJ55" s="53" t="str">
        <f t="shared" si="38"/>
        <v/>
      </c>
      <c r="BK55" s="33" t="str">
        <f t="shared" si="39"/>
        <v/>
      </c>
      <c r="BL55" s="27" t="s">
        <v>0</v>
      </c>
      <c r="BM55" s="32" t="str">
        <f t="shared" si="40"/>
        <v/>
      </c>
      <c r="BN55" s="21" t="str">
        <f t="shared" si="41"/>
        <v/>
      </c>
      <c r="BO55" s="53" t="str">
        <f t="shared" si="42"/>
        <v/>
      </c>
      <c r="BP55" s="53" t="str">
        <f t="shared" si="2"/>
        <v/>
      </c>
      <c r="BQ55" s="21" t="str">
        <f t="shared" si="3"/>
        <v/>
      </c>
      <c r="BR55" s="21" t="str" cm="1">
        <f t="array" ref="BR55">IFERROR(""&amp;INDEX(regNatjecatelj_klub,DI55),"")</f>
        <v/>
      </c>
      <c r="BS55" s="66" t="str">
        <f t="shared" si="43"/>
        <v/>
      </c>
      <c r="BT55" s="46" t="str">
        <f t="shared" si="44"/>
        <v/>
      </c>
      <c r="BU55" s="27" t="s">
        <v>0</v>
      </c>
      <c r="BV55" s="62" t="str">
        <f>IF(BP55&lt;&gt;"NEMA","",IF(IFERROR(MATCH(BN55,BN$12:BN54,0),0)&lt;&gt;0,"",BN55))</f>
        <v/>
      </c>
      <c r="BW55" s="27" t="s">
        <v>0</v>
      </c>
      <c r="BX55" s="88"/>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73" t="str">
        <f>IF(BN55="","",IF(AND(BO55&lt;&gt;"",BO55&lt;&gt;"NEMA",BS55=1),BR55,IFERROR(INDEX(CK$12:CK54,MATCH(BN55,BN$12:BN54,0)),IF(BX55&lt;&gt;"",BX55,BT55))))</f>
        <v/>
      </c>
      <c r="CL55" s="226" t="str">
        <f>IF(BN55="","",IF(BT55&lt;&gt;BN55,INDEX(regKlub_id,MATCH(BT55,regKlub_naziv,0)),IF(AND(BO55&lt;&gt;"",BO55&lt;&gt;"NEMA"),BO55,IF(CF55&lt;&gt;"",CF55,IF(CB55&lt;&gt;"",CB55,IFERROR(INDEX(CL$12:CL54,MATCH(BN55,BN$12:BN54,0)),"GREŠKA"))))))</f>
        <v/>
      </c>
      <c r="CM55" s="114" t="str">
        <f>IF(BP55="","",IF(BP55&lt;&gt;"NEMA",BP55,IF(CE55&lt;&gt;"",CE55,IFERROR(INDEX(CM$12:CM54,MATCH(BN55,BN$12:BN54,0)),""))))</f>
        <v/>
      </c>
      <c r="CN55" s="27" t="s">
        <v>0</v>
      </c>
      <c r="CO55" s="38" t="str">
        <f t="shared" si="51"/>
        <v/>
      </c>
      <c r="CP55" s="53" t="str">
        <f t="shared" si="52"/>
        <v/>
      </c>
      <c r="CQ55" s="180" t="str">
        <f t="shared" si="53"/>
        <v/>
      </c>
      <c r="CR55" s="181" t="str">
        <f t="shared" si="4"/>
        <v/>
      </c>
      <c r="CS55" s="114" t="str">
        <f t="shared" si="5"/>
        <v/>
      </c>
      <c r="CT55" s="27" t="s">
        <v>0</v>
      </c>
      <c r="CU55" s="240" t="str">
        <f t="shared" si="54"/>
        <v xml:space="preserve">
</v>
      </c>
      <c r="CV55" s="27" t="s">
        <v>0</v>
      </c>
      <c r="CW55" s="200" t="str">
        <f t="shared" si="6"/>
        <v/>
      </c>
      <c r="CX55" t="s">
        <v>0</v>
      </c>
      <c r="CY55" s="90" t="str">
        <f t="shared" si="7"/>
        <v/>
      </c>
      <c r="CZ55" t="s">
        <v>0</v>
      </c>
      <c r="DA55" s="32" t="str">
        <f t="shared" si="8"/>
        <v/>
      </c>
      <c r="DB55" s="46" t="str">
        <f t="shared" si="9"/>
        <v/>
      </c>
      <c r="DC55" t="s">
        <v>0</v>
      </c>
      <c r="DD55" s="14" t="str">
        <f t="shared" si="55"/>
        <v/>
      </c>
      <c r="DE55" s="27" t="s">
        <v>0</v>
      </c>
      <c r="DF55" s="14" t="str">
        <f t="shared" si="56"/>
        <v/>
      </c>
      <c r="DG55" s="27" t="s">
        <v>0</v>
      </c>
      <c r="DH55" s="32" t="str">
        <f t="shared" si="57"/>
        <v/>
      </c>
      <c r="DI55" s="33" t="str">
        <f t="shared" si="58"/>
        <v/>
      </c>
      <c r="DJ55" s="27" t="s">
        <v>0</v>
      </c>
      <c r="DK55" s="32" t="str">
        <f t="shared" si="59"/>
        <v/>
      </c>
      <c r="DL55" s="33" t="str">
        <f t="shared" si="60"/>
        <v/>
      </c>
      <c r="DM55" s="27" t="s">
        <v>0</v>
      </c>
      <c r="DN55" s="32" t="str">
        <f t="shared" si="61"/>
        <v/>
      </c>
      <c r="DO55" s="33" t="str">
        <f t="shared" si="62"/>
        <v/>
      </c>
      <c r="DP55" s="27" t="s">
        <v>0</v>
      </c>
      <c r="DQ55" s="38" t="str">
        <f t="shared" si="63"/>
        <v/>
      </c>
      <c r="DR55" s="33" t="str" cm="1">
        <f t="array" ref="DR55">IF(DQ55&lt;&gt;"",INDEX(regNatjecatelj_id,DQ55,0),IF(BF55&lt;&gt;"",BF55,""))</f>
        <v/>
      </c>
      <c r="DS55" s="27" t="s">
        <v>0</v>
      </c>
      <c r="DT55" s="38" t="str">
        <f t="shared" si="64"/>
        <v/>
      </c>
      <c r="DU55" s="53" t="str">
        <f t="shared" si="10"/>
        <v/>
      </c>
      <c r="DV55" s="53" t="str">
        <f t="shared" si="65"/>
        <v/>
      </c>
      <c r="DW55" s="53" t="str">
        <f t="shared" si="66"/>
        <v/>
      </c>
      <c r="DX55" s="46" t="str">
        <f t="shared" si="67"/>
        <v/>
      </c>
      <c r="DY55" s="27" t="s">
        <v>0</v>
      </c>
      <c r="DZ55" s="38" t="str">
        <f>IF(AN55="","",MAX(DZ$12:DZ54)+1)</f>
        <v/>
      </c>
      <c r="EA55" s="53" t="str">
        <f t="shared" si="68"/>
        <v/>
      </c>
      <c r="EB55" s="53" t="str">
        <f t="shared" si="69"/>
        <v/>
      </c>
      <c r="EC55" s="53" t="str">
        <f t="shared" si="70"/>
        <v/>
      </c>
      <c r="ED55" s="53" t="str">
        <f t="shared" si="71"/>
        <v/>
      </c>
      <c r="EE55" s="53" t="str">
        <f t="shared" si="11"/>
        <v/>
      </c>
      <c r="EF55" s="53" t="str">
        <f t="shared" si="72"/>
        <v/>
      </c>
      <c r="EG55" s="53" t="str">
        <f t="shared" si="73"/>
        <v/>
      </c>
      <c r="EH55" s="53" t="str">
        <f t="shared" si="12"/>
        <v/>
      </c>
      <c r="EI55" s="53" t="str">
        <f t="shared" si="74"/>
        <v/>
      </c>
      <c r="EJ55" s="33" t="str">
        <f t="shared" si="75"/>
        <v/>
      </c>
      <c r="EK55" s="27" t="s">
        <v>0</v>
      </c>
      <c r="EL55" s="14" t="str">
        <f t="shared" si="76"/>
        <v/>
      </c>
      <c r="EM55" s="27" t="s">
        <v>0</v>
      </c>
      <c r="EN55" s="14" t="str">
        <f t="shared" si="13"/>
        <v/>
      </c>
      <c r="EO55" s="27" t="s">
        <v>0</v>
      </c>
      <c r="EP55" s="131" t="str">
        <f t="shared" si="77"/>
        <v/>
      </c>
      <c r="EQ55" s="27" t="s">
        <v>0</v>
      </c>
    </row>
    <row r="56" spans="1:147" x14ac:dyDescent="0.25">
      <c r="A56" t="s">
        <v>0</v>
      </c>
      <c r="B56" s="32" t="str">
        <f>IF(csv!F46="","",TRIM(csv!T46))</f>
        <v/>
      </c>
      <c r="C56" s="21" t="s">
        <v>0</v>
      </c>
      <c r="D56" s="21" t="str">
        <f>IF(csv!F46="","",TRIM(csv!F46))</f>
        <v/>
      </c>
      <c r="E56" s="21" t="str">
        <f>IF(csv!E46="","",TRIM(csv!E46))</f>
        <v/>
      </c>
      <c r="F56" s="21" t="s">
        <v>0</v>
      </c>
      <c r="G56" s="53" t="str">
        <f>IF(csv!M46="","",TRIM(csv!M46))</f>
        <v/>
      </c>
      <c r="H56" s="53" t="str">
        <f>IF(csv!N46="","",TRIM(csv!N46))</f>
        <v/>
      </c>
      <c r="I56" s="21" t="s">
        <v>0</v>
      </c>
      <c r="J56" s="21" t="str">
        <f>IF(csv!P46="","",TRIM(csv!P46))</f>
        <v/>
      </c>
      <c r="K56" s="21" t="str">
        <f>IF(csv!Q46="","",TRIM(csv!Q46))</f>
        <v/>
      </c>
      <c r="L56" s="21" t="s">
        <v>0</v>
      </c>
      <c r="M56" s="46" t="str">
        <f>IF(csv!R46="","",TRIM(csv!R46))</f>
        <v/>
      </c>
      <c r="N56" s="27" t="s">
        <v>0</v>
      </c>
      <c r="O56" s="188" t="str">
        <f t="shared" si="14"/>
        <v/>
      </c>
      <c r="P56" s="27"/>
      <c r="Q56" s="32" t="str">
        <f t="shared" si="15"/>
        <v/>
      </c>
      <c r="R56" s="53" t="str">
        <f>IF(Q56="","",IF(COUNTIF(Q$12:Q55,Q56)=0,R55+1,R55))</f>
        <v/>
      </c>
      <c r="S56" s="53" t="str">
        <f t="shared" si="16"/>
        <v/>
      </c>
      <c r="T56" s="53" t="str">
        <f t="shared" si="17"/>
        <v/>
      </c>
      <c r="U56" s="46" t="str">
        <f t="shared" si="18"/>
        <v/>
      </c>
      <c r="V56" s="27" t="s">
        <v>0</v>
      </c>
      <c r="W56" s="173" t="str">
        <f t="shared" si="19"/>
        <v/>
      </c>
      <c r="X56" s="223" t="str">
        <f t="shared" si="20"/>
        <v/>
      </c>
      <c r="Y56" s="174" t="str">
        <f t="shared" si="0"/>
        <v/>
      </c>
      <c r="Z56" s="27" t="s">
        <v>0</v>
      </c>
      <c r="AA56" s="32" t="str">
        <f t="shared" si="21"/>
        <v/>
      </c>
      <c r="AB56" s="53" t="str">
        <f t="shared" si="22"/>
        <v/>
      </c>
      <c r="AC56" s="21" t="str">
        <f>IF(OR(AB56="",AB56&lt;&gt;"NEMA"),"",IF(IFERROR(MATCH(AA56,AA$12:AA55,0),0)&lt;&gt;0,"",AA56))</f>
        <v/>
      </c>
      <c r="AD56" s="46" t="str">
        <f>IF(AC56="","",MAX(AD$12:AD55)+1)</f>
        <v/>
      </c>
      <c r="AE56" s="27" t="s">
        <v>0</v>
      </c>
      <c r="AF56" s="88"/>
      <c r="AG56" s="27" t="s">
        <v>0</v>
      </c>
      <c r="AH56" s="14" t="str">
        <f t="shared" si="23"/>
        <v/>
      </c>
      <c r="AI56" s="27" t="s">
        <v>0</v>
      </c>
      <c r="AJ56" s="173" t="str">
        <f t="shared" si="24"/>
        <v/>
      </c>
      <c r="AK56" s="114" t="str">
        <f t="shared" si="25"/>
        <v/>
      </c>
      <c r="AL56" s="27"/>
      <c r="AM56" s="32" t="str">
        <f t="shared" si="26"/>
        <v/>
      </c>
      <c r="AN56" s="21" t="str">
        <f t="shared" si="27"/>
        <v/>
      </c>
      <c r="AO56" s="53" t="str">
        <f t="shared" si="28"/>
        <v/>
      </c>
      <c r="AP56" s="53" t="str">
        <f t="shared" si="29"/>
        <v/>
      </c>
      <c r="AQ56" s="21" t="str">
        <f t="shared" si="30"/>
        <v/>
      </c>
      <c r="AR56" s="46" t="str">
        <f t="shared" si="31"/>
        <v/>
      </c>
      <c r="AS56" s="27" t="s">
        <v>0</v>
      </c>
      <c r="AT56" s="62" t="str">
        <f t="shared" si="32"/>
        <v/>
      </c>
      <c r="AU56" s="27" t="s">
        <v>0</v>
      </c>
      <c r="AV56" s="244" t="str">
        <f t="shared" si="1"/>
        <v/>
      </c>
      <c r="AW56" s="27" t="s">
        <v>0</v>
      </c>
      <c r="AX56" s="81"/>
      <c r="AY56" s="83"/>
      <c r="AZ56" s="27" t="s">
        <v>0</v>
      </c>
      <c r="BA56" s="200" t="str">
        <f t="shared" si="33"/>
        <v/>
      </c>
      <c r="BB56" s="27" t="s">
        <v>0</v>
      </c>
      <c r="BC56" s="32" t="str">
        <f t="shared" si="34"/>
        <v/>
      </c>
      <c r="BD56" s="53" t="str">
        <f>IF(AX56&amp;AY56="","",MAX(BD$12:BD55)+1)</f>
        <v/>
      </c>
      <c r="BE56" s="212" t="str">
        <f t="shared" si="35"/>
        <v/>
      </c>
      <c r="BF56" s="33" t="str">
        <f>IF(AND(AO56="NEMA",AP56="NEMA",OR(AX56&amp;AY56="",BE56="NEMA")),MAX(BF$12:BF55)+1,"")</f>
        <v/>
      </c>
      <c r="BG56" s="27" t="s">
        <v>0</v>
      </c>
      <c r="BH56" s="32" t="str">
        <f t="shared" si="36"/>
        <v/>
      </c>
      <c r="BI56" s="21" t="str">
        <f t="shared" si="37"/>
        <v/>
      </c>
      <c r="BJ56" s="53" t="str">
        <f t="shared" si="38"/>
        <v/>
      </c>
      <c r="BK56" s="33" t="str">
        <f t="shared" si="39"/>
        <v/>
      </c>
      <c r="BL56" s="27" t="s">
        <v>0</v>
      </c>
      <c r="BM56" s="32" t="str">
        <f t="shared" si="40"/>
        <v/>
      </c>
      <c r="BN56" s="21" t="str">
        <f t="shared" si="41"/>
        <v/>
      </c>
      <c r="BO56" s="53" t="str">
        <f t="shared" si="42"/>
        <v/>
      </c>
      <c r="BP56" s="53" t="str">
        <f t="shared" si="2"/>
        <v/>
      </c>
      <c r="BQ56" s="21" t="str">
        <f t="shared" si="3"/>
        <v/>
      </c>
      <c r="BR56" s="21" t="str" cm="1">
        <f t="array" ref="BR56">IFERROR(""&amp;INDEX(regNatjecatelj_klub,DI56),"")</f>
        <v/>
      </c>
      <c r="BS56" s="66" t="str">
        <f t="shared" si="43"/>
        <v/>
      </c>
      <c r="BT56" s="46" t="str">
        <f t="shared" si="44"/>
        <v/>
      </c>
      <c r="BU56" s="27" t="s">
        <v>0</v>
      </c>
      <c r="BV56" s="62" t="str">
        <f>IF(BP56&lt;&gt;"NEMA","",IF(IFERROR(MATCH(BN56,BN$12:BN55,0),0)&lt;&gt;0,"",BN56))</f>
        <v/>
      </c>
      <c r="BW56" s="27" t="s">
        <v>0</v>
      </c>
      <c r="BX56" s="88"/>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73" t="str">
        <f>IF(BN56="","",IF(AND(BO56&lt;&gt;"",BO56&lt;&gt;"NEMA",BS56=1),BR56,IFERROR(INDEX(CK$12:CK55,MATCH(BN56,BN$12:BN55,0)),IF(BX56&lt;&gt;"",BX56,BT56))))</f>
        <v/>
      </c>
      <c r="CL56" s="226" t="str">
        <f>IF(BN56="","",IF(BT56&lt;&gt;BN56,INDEX(regKlub_id,MATCH(BT56,regKlub_naziv,0)),IF(AND(BO56&lt;&gt;"",BO56&lt;&gt;"NEMA"),BO56,IF(CF56&lt;&gt;"",CF56,IF(CB56&lt;&gt;"",CB56,IFERROR(INDEX(CL$12:CL55,MATCH(BN56,BN$12:BN55,0)),"GREŠKA"))))))</f>
        <v/>
      </c>
      <c r="CM56" s="114" t="str">
        <f>IF(BP56="","",IF(BP56&lt;&gt;"NEMA",BP56,IF(CE56&lt;&gt;"",CE56,IFERROR(INDEX(CM$12:CM55,MATCH(BN56,BN$12:BN55,0)),""))))</f>
        <v/>
      </c>
      <c r="CN56" s="27" t="s">
        <v>0</v>
      </c>
      <c r="CO56" s="38" t="str">
        <f t="shared" si="51"/>
        <v/>
      </c>
      <c r="CP56" s="53" t="str">
        <f t="shared" si="52"/>
        <v/>
      </c>
      <c r="CQ56" s="180" t="str">
        <f t="shared" si="53"/>
        <v/>
      </c>
      <c r="CR56" s="181" t="str">
        <f>IF(CO56="","",IF(VALUE(LEFT(CO56,SEARCH(":",CO56)-1))&gt;999,59999,VALUE(LEFT(CO56,SEARCH(":",CO56)-1))*60+VALUE(RIGHT(CO56,2))))</f>
        <v/>
      </c>
      <c r="CS56" s="114" t="str">
        <f t="shared" si="5"/>
        <v/>
      </c>
      <c r="CT56" s="27" t="s">
        <v>0</v>
      </c>
      <c r="CU56" s="240" t="str">
        <f t="shared" si="54"/>
        <v xml:space="preserve">
</v>
      </c>
      <c r="CV56" s="27" t="s">
        <v>0</v>
      </c>
      <c r="CW56" s="200" t="str">
        <f t="shared" si="6"/>
        <v/>
      </c>
      <c r="CX56" t="s">
        <v>0</v>
      </c>
      <c r="CY56" s="90" t="str">
        <f t="shared" si="7"/>
        <v/>
      </c>
      <c r="CZ56" t="s">
        <v>0</v>
      </c>
      <c r="DA56" s="32" t="str">
        <f t="shared" si="8"/>
        <v/>
      </c>
      <c r="DB56" s="46" t="str">
        <f t="shared" si="9"/>
        <v/>
      </c>
      <c r="DC56" t="s">
        <v>0</v>
      </c>
      <c r="DD56" s="14" t="str">
        <f t="shared" si="55"/>
        <v/>
      </c>
      <c r="DE56" s="27" t="s">
        <v>0</v>
      </c>
      <c r="DF56" s="14" t="str">
        <f t="shared" si="56"/>
        <v/>
      </c>
      <c r="DG56" s="27" t="s">
        <v>0</v>
      </c>
      <c r="DH56" s="32" t="str">
        <f t="shared" si="57"/>
        <v/>
      </c>
      <c r="DI56" s="33" t="str">
        <f t="shared" si="58"/>
        <v/>
      </c>
      <c r="DJ56" s="27" t="s">
        <v>0</v>
      </c>
      <c r="DK56" s="32" t="str">
        <f t="shared" si="59"/>
        <v/>
      </c>
      <c r="DL56" s="33" t="str">
        <f t="shared" si="60"/>
        <v/>
      </c>
      <c r="DM56" s="27" t="s">
        <v>0</v>
      </c>
      <c r="DN56" s="32" t="str">
        <f t="shared" si="61"/>
        <v/>
      </c>
      <c r="DO56" s="33" t="str">
        <f t="shared" si="62"/>
        <v/>
      </c>
      <c r="DP56" s="27" t="s">
        <v>0</v>
      </c>
      <c r="DQ56" s="38" t="str">
        <f t="shared" si="63"/>
        <v/>
      </c>
      <c r="DR56" s="33" t="str" cm="1">
        <f t="array" ref="DR56">IF(DQ56&lt;&gt;"",INDEX(regNatjecatelj_id,DQ56,0),IF(BF56&lt;&gt;"",BF56,""))</f>
        <v/>
      </c>
      <c r="DS56" s="27" t="s">
        <v>0</v>
      </c>
      <c r="DT56" s="38" t="str">
        <f t="shared" si="64"/>
        <v/>
      </c>
      <c r="DU56" s="53" t="str">
        <f t="shared" si="10"/>
        <v/>
      </c>
      <c r="DV56" s="53" t="str">
        <f t="shared" si="65"/>
        <v/>
      </c>
      <c r="DW56" s="53" t="str">
        <f t="shared" si="66"/>
        <v/>
      </c>
      <c r="DX56" s="46" t="str">
        <f t="shared" si="67"/>
        <v/>
      </c>
      <c r="DY56" s="27" t="s">
        <v>0</v>
      </c>
      <c r="DZ56" s="38" t="str">
        <f>IF(AN56="","",MAX(DZ$12:DZ55)+1)</f>
        <v/>
      </c>
      <c r="EA56" s="53" t="str">
        <f t="shared" si="68"/>
        <v/>
      </c>
      <c r="EB56" s="53" t="str">
        <f t="shared" si="69"/>
        <v/>
      </c>
      <c r="EC56" s="53" t="str">
        <f t="shared" si="70"/>
        <v/>
      </c>
      <c r="ED56" s="53" t="str">
        <f t="shared" si="71"/>
        <v/>
      </c>
      <c r="EE56" s="53" t="str">
        <f t="shared" si="11"/>
        <v/>
      </c>
      <c r="EF56" s="53" t="str">
        <f t="shared" si="72"/>
        <v/>
      </c>
      <c r="EG56" s="53" t="str">
        <f t="shared" si="73"/>
        <v/>
      </c>
      <c r="EH56" s="53" t="str">
        <f t="shared" si="12"/>
        <v/>
      </c>
      <c r="EI56" s="53" t="str">
        <f t="shared" si="74"/>
        <v/>
      </c>
      <c r="EJ56" s="33" t="str">
        <f t="shared" si="75"/>
        <v/>
      </c>
      <c r="EK56" s="27" t="s">
        <v>0</v>
      </c>
      <c r="EL56" s="14" t="str">
        <f t="shared" si="76"/>
        <v/>
      </c>
      <c r="EM56" s="27" t="s">
        <v>0</v>
      </c>
      <c r="EN56" s="14" t="str">
        <f t="shared" si="13"/>
        <v/>
      </c>
      <c r="EO56" s="27" t="s">
        <v>0</v>
      </c>
      <c r="EP56" s="131" t="str">
        <f t="shared" si="77"/>
        <v/>
      </c>
      <c r="EQ56" s="27" t="s">
        <v>0</v>
      </c>
    </row>
    <row r="57" spans="1:147" x14ac:dyDescent="0.25">
      <c r="A57" t="s">
        <v>0</v>
      </c>
      <c r="B57" s="32" t="str">
        <f>IF(csv!F47="","",TRIM(csv!T47))</f>
        <v/>
      </c>
      <c r="C57" s="21" t="s">
        <v>0</v>
      </c>
      <c r="D57" s="21" t="str">
        <f>IF(csv!F47="","",TRIM(csv!F47))</f>
        <v/>
      </c>
      <c r="E57" s="21" t="str">
        <f>IF(csv!E47="","",TRIM(csv!E47))</f>
        <v/>
      </c>
      <c r="F57" s="21" t="s">
        <v>0</v>
      </c>
      <c r="G57" s="53" t="str">
        <f>IF(csv!M47="","",TRIM(csv!M47))</f>
        <v/>
      </c>
      <c r="H57" s="53" t="str">
        <f>IF(csv!N47="","",TRIM(csv!N47))</f>
        <v/>
      </c>
      <c r="I57" s="21" t="s">
        <v>0</v>
      </c>
      <c r="J57" s="21" t="str">
        <f>IF(csv!P47="","",TRIM(csv!P47))</f>
        <v/>
      </c>
      <c r="K57" s="21" t="str">
        <f>IF(csv!Q47="","",TRIM(csv!Q47))</f>
        <v/>
      </c>
      <c r="L57" s="21" t="s">
        <v>0</v>
      </c>
      <c r="M57" s="46" t="str">
        <f>IF(csv!R47="","",TRIM(csv!R47))</f>
        <v/>
      </c>
      <c r="N57" s="27" t="s">
        <v>0</v>
      </c>
      <c r="O57" s="188" t="str">
        <f t="shared" si="14"/>
        <v/>
      </c>
      <c r="P57" s="27"/>
      <c r="Q57" s="32" t="str">
        <f t="shared" si="15"/>
        <v/>
      </c>
      <c r="R57" s="53" t="str">
        <f>IF(Q57="","",IF(COUNTIF(Q$12:Q56,Q57)=0,R56+1,R56))</f>
        <v/>
      </c>
      <c r="S57" s="53" t="str">
        <f t="shared" si="16"/>
        <v/>
      </c>
      <c r="T57" s="53" t="str">
        <f t="shared" si="17"/>
        <v/>
      </c>
      <c r="U57" s="46" t="str">
        <f t="shared" si="18"/>
        <v/>
      </c>
      <c r="V57" s="27" t="s">
        <v>0</v>
      </c>
      <c r="W57" s="173" t="str">
        <f t="shared" si="19"/>
        <v/>
      </c>
      <c r="X57" s="223" t="str">
        <f t="shared" si="20"/>
        <v/>
      </c>
      <c r="Y57" s="174" t="str">
        <f t="shared" si="0"/>
        <v/>
      </c>
      <c r="Z57" s="27" t="s">
        <v>0</v>
      </c>
      <c r="AA57" s="32" t="str">
        <f t="shared" si="21"/>
        <v/>
      </c>
      <c r="AB57" s="53" t="str">
        <f t="shared" si="22"/>
        <v/>
      </c>
      <c r="AC57" s="21" t="str">
        <f>IF(OR(AB57="",AB57&lt;&gt;"NEMA"),"",IF(IFERROR(MATCH(AA57,AA$12:AA56,0),0)&lt;&gt;0,"",AA57))</f>
        <v/>
      </c>
      <c r="AD57" s="46" t="str">
        <f>IF(AC57="","",MAX(AD$12:AD56)+1)</f>
        <v/>
      </c>
      <c r="AE57" s="27" t="s">
        <v>0</v>
      </c>
      <c r="AF57" s="88"/>
      <c r="AG57" s="27" t="s">
        <v>0</v>
      </c>
      <c r="AH57" s="14" t="str">
        <f t="shared" si="23"/>
        <v/>
      </c>
      <c r="AI57" s="27" t="s">
        <v>0</v>
      </c>
      <c r="AJ57" s="173" t="str">
        <f t="shared" si="24"/>
        <v/>
      </c>
      <c r="AK57" s="114" t="str">
        <f t="shared" si="25"/>
        <v/>
      </c>
      <c r="AL57" s="27"/>
      <c r="AM57" s="32" t="str">
        <f t="shared" si="26"/>
        <v/>
      </c>
      <c r="AN57" s="21" t="str">
        <f t="shared" si="27"/>
        <v/>
      </c>
      <c r="AO57" s="53" t="str">
        <f t="shared" si="28"/>
        <v/>
      </c>
      <c r="AP57" s="53" t="str">
        <f t="shared" si="29"/>
        <v/>
      </c>
      <c r="AQ57" s="21" t="str">
        <f t="shared" si="30"/>
        <v/>
      </c>
      <c r="AR57" s="46" t="str">
        <f t="shared" si="31"/>
        <v/>
      </c>
      <c r="AS57" s="27" t="s">
        <v>0</v>
      </c>
      <c r="AT57" s="62" t="str">
        <f t="shared" si="32"/>
        <v/>
      </c>
      <c r="AU57" s="27" t="s">
        <v>0</v>
      </c>
      <c r="AV57" s="244" t="str">
        <f t="shared" si="1"/>
        <v/>
      </c>
      <c r="AW57" s="27" t="s">
        <v>0</v>
      </c>
      <c r="AX57" s="81"/>
      <c r="AY57" s="83"/>
      <c r="AZ57" s="27" t="s">
        <v>0</v>
      </c>
      <c r="BA57" s="200" t="str">
        <f t="shared" si="33"/>
        <v/>
      </c>
      <c r="BB57" s="27" t="s">
        <v>0</v>
      </c>
      <c r="BC57" s="32" t="str">
        <f t="shared" si="34"/>
        <v/>
      </c>
      <c r="BD57" s="53" t="str">
        <f>IF(AX57&amp;AY57="","",MAX(BD$12:BD56)+1)</f>
        <v/>
      </c>
      <c r="BE57" s="212" t="str">
        <f t="shared" si="35"/>
        <v/>
      </c>
      <c r="BF57" s="33" t="str">
        <f>IF(AND(AO57="NEMA",AP57="NEMA",OR(AX57&amp;AY57="",BE57="NEMA")),MAX(BF$12:BF56)+1,"")</f>
        <v/>
      </c>
      <c r="BG57" s="27" t="s">
        <v>0</v>
      </c>
      <c r="BH57" s="32" t="str">
        <f t="shared" si="36"/>
        <v/>
      </c>
      <c r="BI57" s="21" t="str">
        <f t="shared" si="37"/>
        <v/>
      </c>
      <c r="BJ57" s="53" t="str">
        <f t="shared" si="38"/>
        <v/>
      </c>
      <c r="BK57" s="33" t="str">
        <f t="shared" si="39"/>
        <v/>
      </c>
      <c r="BL57" s="27" t="s">
        <v>0</v>
      </c>
      <c r="BM57" s="32" t="str">
        <f t="shared" si="40"/>
        <v/>
      </c>
      <c r="BN57" s="21" t="str">
        <f t="shared" si="41"/>
        <v/>
      </c>
      <c r="BO57" s="53" t="str">
        <f t="shared" si="42"/>
        <v/>
      </c>
      <c r="BP57" s="53" t="str">
        <f t="shared" si="2"/>
        <v/>
      </c>
      <c r="BQ57" s="21" t="str">
        <f t="shared" si="3"/>
        <v/>
      </c>
      <c r="BR57" s="21" t="str" cm="1">
        <f t="array" ref="BR57">IFERROR(""&amp;INDEX(regNatjecatelj_klub,DI57),"")</f>
        <v/>
      </c>
      <c r="BS57" s="66" t="str">
        <f t="shared" si="43"/>
        <v/>
      </c>
      <c r="BT57" s="46" t="str">
        <f t="shared" si="44"/>
        <v/>
      </c>
      <c r="BU57" s="27" t="s">
        <v>0</v>
      </c>
      <c r="BV57" s="62" t="str">
        <f>IF(BP57&lt;&gt;"NEMA","",IF(IFERROR(MATCH(BN57,BN$12:BN56,0),0)&lt;&gt;0,"",BN57))</f>
        <v/>
      </c>
      <c r="BW57" s="27" t="s">
        <v>0</v>
      </c>
      <c r="BX57" s="88"/>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73" t="str">
        <f>IF(BN57="","",IF(AND(BO57&lt;&gt;"",BO57&lt;&gt;"NEMA",BS57=1),BR57,IFERROR(INDEX(CK$12:CK56,MATCH(BN57,BN$12:BN56,0)),IF(BX57&lt;&gt;"",BX57,BT57))))</f>
        <v/>
      </c>
      <c r="CL57" s="226" t="str">
        <f>IF(BN57="","",IF(BT57&lt;&gt;BN57,INDEX(regKlub_id,MATCH(BT57,regKlub_naziv,0)),IF(AND(BO57&lt;&gt;"",BO57&lt;&gt;"NEMA"),BO57,IF(CF57&lt;&gt;"",CF57,IF(CB57&lt;&gt;"",CB57,IFERROR(INDEX(CL$12:CL56,MATCH(BN57,BN$12:BN56,0)),"GREŠKA"))))))</f>
        <v/>
      </c>
      <c r="CM57" s="114" t="str">
        <f>IF(BP57="","",IF(BP57&lt;&gt;"NEMA",BP57,IF(CE57&lt;&gt;"",CE57,IFERROR(INDEX(CM$12:CM56,MATCH(BN57,BN$12:BN56,0)),""))))</f>
        <v/>
      </c>
      <c r="CN57" s="27" t="s">
        <v>0</v>
      </c>
      <c r="CO57" s="38" t="str">
        <f t="shared" si="51"/>
        <v/>
      </c>
      <c r="CP57" s="53" t="str">
        <f t="shared" si="52"/>
        <v/>
      </c>
      <c r="CQ57" s="180" t="str">
        <f t="shared" si="53"/>
        <v/>
      </c>
      <c r="CR57" s="181" t="str">
        <f t="shared" ref="CR57:CR120" si="78">IF(CO57="","",IF(VALUE(LEFT(CO57,SEARCH(":",CO57)-1))&gt;999,59999,VALUE(LEFT(CO57,SEARCH(":",CO57)-1))*60+VALUE(RIGHT(CO57,2))))</f>
        <v/>
      </c>
      <c r="CS57" s="114" t="str">
        <f t="shared" si="5"/>
        <v/>
      </c>
      <c r="CT57" s="27" t="s">
        <v>0</v>
      </c>
      <c r="CU57" s="240" t="str">
        <f t="shared" si="54"/>
        <v xml:space="preserve">
</v>
      </c>
      <c r="CV57" s="27" t="s">
        <v>0</v>
      </c>
      <c r="CW57" s="200" t="str">
        <f t="shared" si="6"/>
        <v/>
      </c>
      <c r="CX57" t="s">
        <v>0</v>
      </c>
      <c r="CY57" s="90" t="str">
        <f t="shared" si="7"/>
        <v/>
      </c>
      <c r="CZ57" t="s">
        <v>0</v>
      </c>
      <c r="DA57" s="32" t="str">
        <f t="shared" si="8"/>
        <v/>
      </c>
      <c r="DB57" s="46" t="str">
        <f t="shared" si="9"/>
        <v/>
      </c>
      <c r="DC57" t="s">
        <v>0</v>
      </c>
      <c r="DD57" s="14" t="str">
        <f t="shared" si="55"/>
        <v/>
      </c>
      <c r="DE57" s="27" t="s">
        <v>0</v>
      </c>
      <c r="DF57" s="14" t="str">
        <f t="shared" si="56"/>
        <v/>
      </c>
      <c r="DG57" s="27" t="s">
        <v>0</v>
      </c>
      <c r="DH57" s="32" t="str">
        <f t="shared" si="57"/>
        <v/>
      </c>
      <c r="DI57" s="33" t="str">
        <f t="shared" si="58"/>
        <v/>
      </c>
      <c r="DJ57" s="27" t="s">
        <v>0</v>
      </c>
      <c r="DK57" s="32" t="str">
        <f t="shared" si="59"/>
        <v/>
      </c>
      <c r="DL57" s="33" t="str">
        <f t="shared" si="60"/>
        <v/>
      </c>
      <c r="DM57" s="27" t="s">
        <v>0</v>
      </c>
      <c r="DN57" s="32" t="str">
        <f t="shared" si="61"/>
        <v/>
      </c>
      <c r="DO57" s="33" t="str">
        <f t="shared" si="62"/>
        <v/>
      </c>
      <c r="DP57" s="27" t="s">
        <v>0</v>
      </c>
      <c r="DQ57" s="38" t="str">
        <f t="shared" si="63"/>
        <v/>
      </c>
      <c r="DR57" s="33" t="str" cm="1">
        <f t="array" ref="DR57">IF(DQ57&lt;&gt;"",INDEX(regNatjecatelj_id,DQ57,0),IF(BF57&lt;&gt;"",BF57,""))</f>
        <v/>
      </c>
      <c r="DS57" s="27" t="s">
        <v>0</v>
      </c>
      <c r="DT57" s="38" t="str">
        <f t="shared" si="64"/>
        <v/>
      </c>
      <c r="DU57" s="53" t="str">
        <f t="shared" si="10"/>
        <v/>
      </c>
      <c r="DV57" s="53" t="str">
        <f t="shared" si="65"/>
        <v/>
      </c>
      <c r="DW57" s="53" t="str">
        <f t="shared" si="66"/>
        <v/>
      </c>
      <c r="DX57" s="46" t="str">
        <f t="shared" si="67"/>
        <v/>
      </c>
      <c r="DY57" s="27" t="s">
        <v>0</v>
      </c>
      <c r="DZ57" s="38" t="str">
        <f>IF(AN57="","",MAX(DZ$12:DZ56)+1)</f>
        <v/>
      </c>
      <c r="EA57" s="53" t="str">
        <f t="shared" si="68"/>
        <v/>
      </c>
      <c r="EB57" s="53" t="str">
        <f t="shared" si="69"/>
        <v/>
      </c>
      <c r="EC57" s="53" t="str">
        <f t="shared" si="70"/>
        <v/>
      </c>
      <c r="ED57" s="53" t="str">
        <f t="shared" si="71"/>
        <v/>
      </c>
      <c r="EE57" s="53" t="str">
        <f t="shared" si="11"/>
        <v/>
      </c>
      <c r="EF57" s="53" t="str">
        <f t="shared" si="72"/>
        <v/>
      </c>
      <c r="EG57" s="53" t="str">
        <f t="shared" si="73"/>
        <v/>
      </c>
      <c r="EH57" s="53" t="str">
        <f t="shared" si="12"/>
        <v/>
      </c>
      <c r="EI57" s="53" t="str">
        <f t="shared" si="74"/>
        <v/>
      </c>
      <c r="EJ57" s="33" t="str">
        <f t="shared" si="75"/>
        <v/>
      </c>
      <c r="EK57" s="27" t="s">
        <v>0</v>
      </c>
      <c r="EL57" s="14" t="str">
        <f t="shared" si="76"/>
        <v/>
      </c>
      <c r="EM57" s="27" t="s">
        <v>0</v>
      </c>
      <c r="EN57" s="14" t="str">
        <f t="shared" si="13"/>
        <v/>
      </c>
      <c r="EO57" s="27" t="s">
        <v>0</v>
      </c>
      <c r="EP57" s="131" t="str">
        <f t="shared" si="77"/>
        <v/>
      </c>
      <c r="EQ57" s="27" t="s">
        <v>0</v>
      </c>
    </row>
    <row r="58" spans="1:147" x14ac:dyDescent="0.25">
      <c r="A58" t="s">
        <v>0</v>
      </c>
      <c r="B58" s="32" t="str">
        <f>IF(csv!F48="","",TRIM(csv!T48))</f>
        <v/>
      </c>
      <c r="C58" s="21" t="s">
        <v>0</v>
      </c>
      <c r="D58" s="21" t="str">
        <f>IF(csv!F48="","",TRIM(csv!F48))</f>
        <v/>
      </c>
      <c r="E58" s="21" t="str">
        <f>IF(csv!E48="","",TRIM(csv!E48))</f>
        <v/>
      </c>
      <c r="F58" s="21" t="s">
        <v>0</v>
      </c>
      <c r="G58" s="53" t="str">
        <f>IF(csv!M48="","",TRIM(csv!M48))</f>
        <v/>
      </c>
      <c r="H58" s="53" t="str">
        <f>IF(csv!N48="","",TRIM(csv!N48))</f>
        <v/>
      </c>
      <c r="I58" s="21" t="s">
        <v>0</v>
      </c>
      <c r="J58" s="21" t="str">
        <f>IF(csv!P48="","",TRIM(csv!P48))</f>
        <v/>
      </c>
      <c r="K58" s="21" t="str">
        <f>IF(csv!Q48="","",TRIM(csv!Q48))</f>
        <v/>
      </c>
      <c r="L58" s="21" t="s">
        <v>0</v>
      </c>
      <c r="M58" s="46" t="str">
        <f>IF(csv!R48="","",TRIM(csv!R48))</f>
        <v/>
      </c>
      <c r="N58" s="27" t="s">
        <v>0</v>
      </c>
      <c r="O58" s="188" t="str">
        <f t="shared" si="14"/>
        <v/>
      </c>
      <c r="P58" s="27"/>
      <c r="Q58" s="32" t="str">
        <f t="shared" si="15"/>
        <v/>
      </c>
      <c r="R58" s="53" t="str">
        <f>IF(Q58="","",IF(COUNTIF(Q$12:Q57,Q58)=0,R57+1,R57))</f>
        <v/>
      </c>
      <c r="S58" s="53" t="str">
        <f t="shared" si="16"/>
        <v/>
      </c>
      <c r="T58" s="53" t="str">
        <f t="shared" si="17"/>
        <v/>
      </c>
      <c r="U58" s="46" t="str">
        <f t="shared" si="18"/>
        <v/>
      </c>
      <c r="V58" s="27" t="s">
        <v>0</v>
      </c>
      <c r="W58" s="173" t="str">
        <f t="shared" si="19"/>
        <v/>
      </c>
      <c r="X58" s="223" t="str">
        <f t="shared" si="20"/>
        <v/>
      </c>
      <c r="Y58" s="174" t="str">
        <f t="shared" si="0"/>
        <v/>
      </c>
      <c r="Z58" s="27" t="s">
        <v>0</v>
      </c>
      <c r="AA58" s="32" t="str">
        <f t="shared" si="21"/>
        <v/>
      </c>
      <c r="AB58" s="53" t="str">
        <f t="shared" si="22"/>
        <v/>
      </c>
      <c r="AC58" s="21" t="str">
        <f>IF(OR(AB58="",AB58&lt;&gt;"NEMA"),"",IF(IFERROR(MATCH(AA58,AA$12:AA57,0),0)&lt;&gt;0,"",AA58))</f>
        <v/>
      </c>
      <c r="AD58" s="46" t="str">
        <f>IF(AC58="","",MAX(AD$12:AD57)+1)</f>
        <v/>
      </c>
      <c r="AE58" s="27" t="s">
        <v>0</v>
      </c>
      <c r="AF58" s="88"/>
      <c r="AG58" s="27" t="s">
        <v>0</v>
      </c>
      <c r="AH58" s="14" t="str">
        <f t="shared" si="23"/>
        <v/>
      </c>
      <c r="AI58" s="27" t="s">
        <v>0</v>
      </c>
      <c r="AJ58" s="173" t="str">
        <f t="shared" si="24"/>
        <v/>
      </c>
      <c r="AK58" s="114" t="str">
        <f t="shared" si="25"/>
        <v/>
      </c>
      <c r="AL58" s="27"/>
      <c r="AM58" s="32" t="str">
        <f t="shared" si="26"/>
        <v/>
      </c>
      <c r="AN58" s="21" t="str">
        <f t="shared" si="27"/>
        <v/>
      </c>
      <c r="AO58" s="53" t="str">
        <f t="shared" si="28"/>
        <v/>
      </c>
      <c r="AP58" s="53" t="str">
        <f t="shared" si="29"/>
        <v/>
      </c>
      <c r="AQ58" s="21" t="str">
        <f t="shared" si="30"/>
        <v/>
      </c>
      <c r="AR58" s="46" t="str">
        <f t="shared" si="31"/>
        <v/>
      </c>
      <c r="AS58" s="27" t="s">
        <v>0</v>
      </c>
      <c r="AT58" s="62" t="str">
        <f t="shared" si="32"/>
        <v/>
      </c>
      <c r="AU58" s="27" t="s">
        <v>0</v>
      </c>
      <c r="AV58" s="244" t="str">
        <f t="shared" si="1"/>
        <v/>
      </c>
      <c r="AW58" s="27" t="s">
        <v>0</v>
      </c>
      <c r="AX58" s="81"/>
      <c r="AY58" s="83"/>
      <c r="AZ58" s="27" t="s">
        <v>0</v>
      </c>
      <c r="BA58" s="200" t="str">
        <f t="shared" si="33"/>
        <v/>
      </c>
      <c r="BB58" s="27" t="s">
        <v>0</v>
      </c>
      <c r="BC58" s="32" t="str">
        <f t="shared" si="34"/>
        <v/>
      </c>
      <c r="BD58" s="53" t="str">
        <f>IF(AX58&amp;AY58="","",MAX(BD$12:BD57)+1)</f>
        <v/>
      </c>
      <c r="BE58" s="212" t="str">
        <f t="shared" si="35"/>
        <v/>
      </c>
      <c r="BF58" s="33" t="str">
        <f>IF(AND(AO58="NEMA",AP58="NEMA",OR(AX58&amp;AY58="",BE58="NEMA")),MAX(BF$12:BF57)+1,"")</f>
        <v/>
      </c>
      <c r="BG58" s="27" t="s">
        <v>0</v>
      </c>
      <c r="BH58" s="32" t="str">
        <f t="shared" si="36"/>
        <v/>
      </c>
      <c r="BI58" s="21" t="str">
        <f t="shared" si="37"/>
        <v/>
      </c>
      <c r="BJ58" s="53" t="str">
        <f t="shared" si="38"/>
        <v/>
      </c>
      <c r="BK58" s="33" t="str">
        <f t="shared" si="39"/>
        <v/>
      </c>
      <c r="BL58" s="27" t="s">
        <v>0</v>
      </c>
      <c r="BM58" s="32" t="str">
        <f t="shared" si="40"/>
        <v/>
      </c>
      <c r="BN58" s="21" t="str">
        <f t="shared" si="41"/>
        <v/>
      </c>
      <c r="BO58" s="53" t="str">
        <f t="shared" si="42"/>
        <v/>
      </c>
      <c r="BP58" s="53" t="str">
        <f t="shared" si="2"/>
        <v/>
      </c>
      <c r="BQ58" s="21" t="str">
        <f t="shared" si="3"/>
        <v/>
      </c>
      <c r="BR58" s="21" t="str" cm="1">
        <f t="array" ref="BR58">IFERROR(""&amp;INDEX(regNatjecatelj_klub,DI58),"")</f>
        <v/>
      </c>
      <c r="BS58" s="66" t="str">
        <f t="shared" si="43"/>
        <v/>
      </c>
      <c r="BT58" s="46" t="str">
        <f t="shared" si="44"/>
        <v/>
      </c>
      <c r="BU58" s="27" t="s">
        <v>0</v>
      </c>
      <c r="BV58" s="62" t="str">
        <f>IF(BP58&lt;&gt;"NEMA","",IF(IFERROR(MATCH(BN58,BN$12:BN57,0),0)&lt;&gt;0,"",BN58))</f>
        <v/>
      </c>
      <c r="BW58" s="27" t="s">
        <v>0</v>
      </c>
      <c r="BX58" s="88"/>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73" t="str">
        <f>IF(BN58="","",IF(AND(BO58&lt;&gt;"",BO58&lt;&gt;"NEMA",BS58=1),BR58,IFERROR(INDEX(CK$12:CK57,MATCH(BN58,BN$12:BN57,0)),IF(BX58&lt;&gt;"",BX58,BT58))))</f>
        <v/>
      </c>
      <c r="CL58" s="226" t="str">
        <f>IF(BN58="","",IF(BT58&lt;&gt;BN58,INDEX(regKlub_id,MATCH(BT58,regKlub_naziv,0)),IF(AND(BO58&lt;&gt;"",BO58&lt;&gt;"NEMA"),BO58,IF(CF58&lt;&gt;"",CF58,IF(CB58&lt;&gt;"",CB58,IFERROR(INDEX(CL$12:CL57,MATCH(BN58,BN$12:BN57,0)),"GREŠKA"))))))</f>
        <v/>
      </c>
      <c r="CM58" s="114" t="str">
        <f>IF(BP58="","",IF(BP58&lt;&gt;"NEMA",BP58,IF(CE58&lt;&gt;"",CE58,IFERROR(INDEX(CM$12:CM57,MATCH(BN58,BN$12:BN57,0)),""))))</f>
        <v/>
      </c>
      <c r="CN58" s="27" t="s">
        <v>0</v>
      </c>
      <c r="CO58" s="38" t="str">
        <f t="shared" si="51"/>
        <v/>
      </c>
      <c r="CP58" s="53" t="str">
        <f t="shared" si="52"/>
        <v/>
      </c>
      <c r="CQ58" s="180" t="str">
        <f t="shared" si="53"/>
        <v/>
      </c>
      <c r="CR58" s="181" t="str">
        <f t="shared" si="78"/>
        <v/>
      </c>
      <c r="CS58" s="114" t="str">
        <f t="shared" si="5"/>
        <v/>
      </c>
      <c r="CT58" s="27" t="s">
        <v>0</v>
      </c>
      <c r="CU58" s="240" t="str">
        <f t="shared" si="54"/>
        <v xml:space="preserve">
</v>
      </c>
      <c r="CV58" s="27" t="s">
        <v>0</v>
      </c>
      <c r="CW58" s="200" t="str">
        <f t="shared" si="6"/>
        <v/>
      </c>
      <c r="CX58" t="s">
        <v>0</v>
      </c>
      <c r="CY58" s="90" t="str">
        <f t="shared" si="7"/>
        <v/>
      </c>
      <c r="CZ58" t="s">
        <v>0</v>
      </c>
      <c r="DA58" s="32" t="str">
        <f t="shared" si="8"/>
        <v/>
      </c>
      <c r="DB58" s="46" t="str">
        <f t="shared" si="9"/>
        <v/>
      </c>
      <c r="DC58" t="s">
        <v>0</v>
      </c>
      <c r="DD58" s="14" t="str">
        <f t="shared" si="55"/>
        <v/>
      </c>
      <c r="DE58" s="27" t="s">
        <v>0</v>
      </c>
      <c r="DF58" s="14" t="str">
        <f t="shared" si="56"/>
        <v/>
      </c>
      <c r="DG58" s="27" t="s">
        <v>0</v>
      </c>
      <c r="DH58" s="32" t="str">
        <f t="shared" si="57"/>
        <v/>
      </c>
      <c r="DI58" s="33" t="str">
        <f t="shared" si="58"/>
        <v/>
      </c>
      <c r="DJ58" s="27" t="s">
        <v>0</v>
      </c>
      <c r="DK58" s="32" t="str">
        <f t="shared" si="59"/>
        <v/>
      </c>
      <c r="DL58" s="33" t="str">
        <f t="shared" si="60"/>
        <v/>
      </c>
      <c r="DM58" s="27" t="s">
        <v>0</v>
      </c>
      <c r="DN58" s="32" t="str">
        <f t="shared" si="61"/>
        <v/>
      </c>
      <c r="DO58" s="33" t="str">
        <f t="shared" si="62"/>
        <v/>
      </c>
      <c r="DP58" s="27" t="s">
        <v>0</v>
      </c>
      <c r="DQ58" s="38" t="str">
        <f t="shared" si="63"/>
        <v/>
      </c>
      <c r="DR58" s="33" t="str" cm="1">
        <f t="array" ref="DR58">IF(DQ58&lt;&gt;"",INDEX(regNatjecatelj_id,DQ58,0),IF(BF58&lt;&gt;"",BF58,""))</f>
        <v/>
      </c>
      <c r="DS58" s="27" t="s">
        <v>0</v>
      </c>
      <c r="DT58" s="38" t="str">
        <f t="shared" si="64"/>
        <v/>
      </c>
      <c r="DU58" s="53" t="str">
        <f t="shared" si="10"/>
        <v/>
      </c>
      <c r="DV58" s="53" t="str">
        <f t="shared" si="65"/>
        <v/>
      </c>
      <c r="DW58" s="53" t="str">
        <f t="shared" si="66"/>
        <v/>
      </c>
      <c r="DX58" s="46" t="str">
        <f t="shared" si="67"/>
        <v/>
      </c>
      <c r="DY58" s="27" t="s">
        <v>0</v>
      </c>
      <c r="DZ58" s="38" t="str">
        <f>IF(AN58="","",MAX(DZ$12:DZ57)+1)</f>
        <v/>
      </c>
      <c r="EA58" s="53" t="str">
        <f t="shared" si="68"/>
        <v/>
      </c>
      <c r="EB58" s="53" t="str">
        <f t="shared" si="69"/>
        <v/>
      </c>
      <c r="EC58" s="53" t="str">
        <f t="shared" si="70"/>
        <v/>
      </c>
      <c r="ED58" s="53" t="str">
        <f t="shared" si="71"/>
        <v/>
      </c>
      <c r="EE58" s="53" t="str">
        <f t="shared" si="11"/>
        <v/>
      </c>
      <c r="EF58" s="53" t="str">
        <f t="shared" si="72"/>
        <v/>
      </c>
      <c r="EG58" s="53" t="str">
        <f t="shared" si="73"/>
        <v/>
      </c>
      <c r="EH58" s="53" t="str">
        <f t="shared" si="12"/>
        <v/>
      </c>
      <c r="EI58" s="53" t="str">
        <f t="shared" si="74"/>
        <v/>
      </c>
      <c r="EJ58" s="33" t="str">
        <f t="shared" si="75"/>
        <v/>
      </c>
      <c r="EK58" s="27" t="s">
        <v>0</v>
      </c>
      <c r="EL58" s="14" t="str">
        <f t="shared" si="76"/>
        <v/>
      </c>
      <c r="EM58" s="27" t="s">
        <v>0</v>
      </c>
      <c r="EN58" s="14" t="str">
        <f t="shared" si="13"/>
        <v/>
      </c>
      <c r="EO58" s="27" t="s">
        <v>0</v>
      </c>
      <c r="EP58" s="131" t="str">
        <f t="shared" si="77"/>
        <v/>
      </c>
      <c r="EQ58" s="27" t="s">
        <v>0</v>
      </c>
    </row>
    <row r="59" spans="1:147" x14ac:dyDescent="0.25">
      <c r="A59" t="s">
        <v>0</v>
      </c>
      <c r="B59" s="32" t="str">
        <f>IF(csv!F49="","",TRIM(csv!T49))</f>
        <v/>
      </c>
      <c r="C59" s="21" t="s">
        <v>0</v>
      </c>
      <c r="D59" s="21" t="str">
        <f>IF(csv!F49="","",TRIM(csv!F49))</f>
        <v/>
      </c>
      <c r="E59" s="21" t="str">
        <f>IF(csv!E49="","",TRIM(csv!E49))</f>
        <v/>
      </c>
      <c r="F59" s="21" t="s">
        <v>0</v>
      </c>
      <c r="G59" s="53" t="str">
        <f>IF(csv!M49="","",TRIM(csv!M49))</f>
        <v/>
      </c>
      <c r="H59" s="53" t="str">
        <f>IF(csv!N49="","",TRIM(csv!N49))</f>
        <v/>
      </c>
      <c r="I59" s="21" t="s">
        <v>0</v>
      </c>
      <c r="J59" s="21" t="str">
        <f>IF(csv!P49="","",TRIM(csv!P49))</f>
        <v/>
      </c>
      <c r="K59" s="21" t="str">
        <f>IF(csv!Q49="","",TRIM(csv!Q49))</f>
        <v/>
      </c>
      <c r="L59" s="21" t="s">
        <v>0</v>
      </c>
      <c r="M59" s="46" t="str">
        <f>IF(csv!R49="","",TRIM(csv!R49))</f>
        <v/>
      </c>
      <c r="N59" s="27" t="s">
        <v>0</v>
      </c>
      <c r="O59" s="188" t="str">
        <f t="shared" si="14"/>
        <v/>
      </c>
      <c r="P59" s="27"/>
      <c r="Q59" s="32" t="str">
        <f t="shared" si="15"/>
        <v/>
      </c>
      <c r="R59" s="53" t="str">
        <f>IF(Q59="","",IF(COUNTIF(Q$12:Q58,Q59)=0,R58+1,R58))</f>
        <v/>
      </c>
      <c r="S59" s="53" t="str">
        <f t="shared" si="16"/>
        <v/>
      </c>
      <c r="T59" s="53" t="str">
        <f t="shared" si="17"/>
        <v/>
      </c>
      <c r="U59" s="46" t="str">
        <f t="shared" si="18"/>
        <v/>
      </c>
      <c r="V59" s="27" t="s">
        <v>0</v>
      </c>
      <c r="W59" s="173" t="str">
        <f t="shared" si="19"/>
        <v/>
      </c>
      <c r="X59" s="223" t="str">
        <f t="shared" si="20"/>
        <v/>
      </c>
      <c r="Y59" s="174" t="str">
        <f t="shared" si="0"/>
        <v/>
      </c>
      <c r="Z59" s="27" t="s">
        <v>0</v>
      </c>
      <c r="AA59" s="32" t="str">
        <f t="shared" si="21"/>
        <v/>
      </c>
      <c r="AB59" s="53" t="str">
        <f t="shared" si="22"/>
        <v/>
      </c>
      <c r="AC59" s="21" t="str">
        <f>IF(OR(AB59="",AB59&lt;&gt;"NEMA"),"",IF(IFERROR(MATCH(AA59,AA$12:AA58,0),0)&lt;&gt;0,"",AA59))</f>
        <v/>
      </c>
      <c r="AD59" s="46" t="str">
        <f>IF(AC59="","",MAX(AD$12:AD58)+1)</f>
        <v/>
      </c>
      <c r="AE59" s="27" t="s">
        <v>0</v>
      </c>
      <c r="AF59" s="88"/>
      <c r="AG59" s="27" t="s">
        <v>0</v>
      </c>
      <c r="AH59" s="14" t="str">
        <f t="shared" si="23"/>
        <v/>
      </c>
      <c r="AI59" s="27" t="s">
        <v>0</v>
      </c>
      <c r="AJ59" s="173" t="str">
        <f t="shared" si="24"/>
        <v/>
      </c>
      <c r="AK59" s="114" t="str">
        <f t="shared" si="25"/>
        <v/>
      </c>
      <c r="AL59" s="27"/>
      <c r="AM59" s="32" t="str">
        <f t="shared" si="26"/>
        <v/>
      </c>
      <c r="AN59" s="21" t="str">
        <f t="shared" si="27"/>
        <v/>
      </c>
      <c r="AO59" s="53" t="str">
        <f t="shared" si="28"/>
        <v/>
      </c>
      <c r="AP59" s="53" t="str">
        <f t="shared" si="29"/>
        <v/>
      </c>
      <c r="AQ59" s="21" t="str">
        <f t="shared" si="30"/>
        <v/>
      </c>
      <c r="AR59" s="46" t="str">
        <f t="shared" si="31"/>
        <v/>
      </c>
      <c r="AS59" s="27" t="s">
        <v>0</v>
      </c>
      <c r="AT59" s="62" t="str">
        <f t="shared" si="32"/>
        <v/>
      </c>
      <c r="AU59" s="27" t="s">
        <v>0</v>
      </c>
      <c r="AV59" s="244" t="str">
        <f t="shared" si="1"/>
        <v/>
      </c>
      <c r="AW59" s="27" t="s">
        <v>0</v>
      </c>
      <c r="AX59" s="81"/>
      <c r="AY59" s="83"/>
      <c r="AZ59" s="27" t="s">
        <v>0</v>
      </c>
      <c r="BA59" s="200" t="str">
        <f t="shared" si="33"/>
        <v/>
      </c>
      <c r="BB59" s="27" t="s">
        <v>0</v>
      </c>
      <c r="BC59" s="32" t="str">
        <f t="shared" si="34"/>
        <v/>
      </c>
      <c r="BD59" s="53" t="str">
        <f>IF(AX59&amp;AY59="","",MAX(BD$12:BD58)+1)</f>
        <v/>
      </c>
      <c r="BE59" s="212" t="str">
        <f t="shared" si="35"/>
        <v/>
      </c>
      <c r="BF59" s="33" t="str">
        <f>IF(AND(AO59="NEMA",AP59="NEMA",OR(AX59&amp;AY59="",BE59="NEMA")),MAX(BF$12:BF58)+1,"")</f>
        <v/>
      </c>
      <c r="BG59" s="27" t="s">
        <v>0</v>
      </c>
      <c r="BH59" s="32" t="str">
        <f t="shared" si="36"/>
        <v/>
      </c>
      <c r="BI59" s="21" t="str">
        <f t="shared" si="37"/>
        <v/>
      </c>
      <c r="BJ59" s="53" t="str">
        <f t="shared" si="38"/>
        <v/>
      </c>
      <c r="BK59" s="33" t="str">
        <f t="shared" si="39"/>
        <v/>
      </c>
      <c r="BL59" s="27" t="s">
        <v>0</v>
      </c>
      <c r="BM59" s="32" t="str">
        <f t="shared" si="40"/>
        <v/>
      </c>
      <c r="BN59" s="21" t="str">
        <f t="shared" si="41"/>
        <v/>
      </c>
      <c r="BO59" s="53" t="str">
        <f t="shared" si="42"/>
        <v/>
      </c>
      <c r="BP59" s="53" t="str">
        <f t="shared" si="2"/>
        <v/>
      </c>
      <c r="BQ59" s="21" t="str">
        <f t="shared" si="3"/>
        <v/>
      </c>
      <c r="BR59" s="21" t="str" cm="1">
        <f t="array" ref="BR59">IFERROR(""&amp;INDEX(regNatjecatelj_klub,DI59),"")</f>
        <v/>
      </c>
      <c r="BS59" s="66" t="str">
        <f t="shared" si="43"/>
        <v/>
      </c>
      <c r="BT59" s="46" t="str">
        <f t="shared" si="44"/>
        <v/>
      </c>
      <c r="BU59" s="27" t="s">
        <v>0</v>
      </c>
      <c r="BV59" s="62" t="str">
        <f>IF(BP59&lt;&gt;"NEMA","",IF(IFERROR(MATCH(BN59,BN$12:BN58,0),0)&lt;&gt;0,"",BN59))</f>
        <v/>
      </c>
      <c r="BW59" s="27" t="s">
        <v>0</v>
      </c>
      <c r="BX59" s="88"/>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73" t="str">
        <f>IF(BN59="","",IF(AND(BO59&lt;&gt;"",BO59&lt;&gt;"NEMA",BS59=1),BR59,IFERROR(INDEX(CK$12:CK58,MATCH(BN59,BN$12:BN58,0)),IF(BX59&lt;&gt;"",BX59,BT59))))</f>
        <v/>
      </c>
      <c r="CL59" s="226" t="str">
        <f>IF(BN59="","",IF(BT59&lt;&gt;BN59,INDEX(regKlub_id,MATCH(BT59,regKlub_naziv,0)),IF(AND(BO59&lt;&gt;"",BO59&lt;&gt;"NEMA"),BO59,IF(CF59&lt;&gt;"",CF59,IF(CB59&lt;&gt;"",CB59,IFERROR(INDEX(CL$12:CL58,MATCH(BN59,BN$12:BN58,0)),"GREŠKA"))))))</f>
        <v/>
      </c>
      <c r="CM59" s="114" t="str">
        <f>IF(BP59="","",IF(BP59&lt;&gt;"NEMA",BP59,IF(CE59&lt;&gt;"",CE59,IFERROR(INDEX(CM$12:CM58,MATCH(BN59,BN$12:BN58,0)),""))))</f>
        <v/>
      </c>
      <c r="CN59" s="27" t="s">
        <v>0</v>
      </c>
      <c r="CO59" s="38" t="str">
        <f t="shared" si="51"/>
        <v/>
      </c>
      <c r="CP59" s="53" t="str">
        <f t="shared" si="52"/>
        <v/>
      </c>
      <c r="CQ59" s="180" t="str">
        <f t="shared" si="53"/>
        <v/>
      </c>
      <c r="CR59" s="181" t="str">
        <f t="shared" si="78"/>
        <v/>
      </c>
      <c r="CS59" s="114" t="str">
        <f t="shared" si="5"/>
        <v/>
      </c>
      <c r="CT59" s="27" t="s">
        <v>0</v>
      </c>
      <c r="CU59" s="240" t="str">
        <f t="shared" si="54"/>
        <v xml:space="preserve">
</v>
      </c>
      <c r="CV59" s="27" t="s">
        <v>0</v>
      </c>
      <c r="CW59" s="200" t="str">
        <f t="shared" si="6"/>
        <v/>
      </c>
      <c r="CX59" t="s">
        <v>0</v>
      </c>
      <c r="CY59" s="90" t="str">
        <f t="shared" si="7"/>
        <v/>
      </c>
      <c r="CZ59" t="s">
        <v>0</v>
      </c>
      <c r="DA59" s="32" t="str">
        <f t="shared" si="8"/>
        <v/>
      </c>
      <c r="DB59" s="46" t="str">
        <f t="shared" si="9"/>
        <v/>
      </c>
      <c r="DC59" t="s">
        <v>0</v>
      </c>
      <c r="DD59" s="14" t="str">
        <f t="shared" si="55"/>
        <v/>
      </c>
      <c r="DE59" s="27" t="s">
        <v>0</v>
      </c>
      <c r="DF59" s="14" t="str">
        <f t="shared" si="56"/>
        <v/>
      </c>
      <c r="DG59" s="27" t="s">
        <v>0</v>
      </c>
      <c r="DH59" s="32" t="str">
        <f t="shared" si="57"/>
        <v/>
      </c>
      <c r="DI59" s="33" t="str">
        <f t="shared" si="58"/>
        <v/>
      </c>
      <c r="DJ59" s="27" t="s">
        <v>0</v>
      </c>
      <c r="DK59" s="32" t="str">
        <f t="shared" si="59"/>
        <v/>
      </c>
      <c r="DL59" s="33" t="str">
        <f t="shared" si="60"/>
        <v/>
      </c>
      <c r="DM59" s="27" t="s">
        <v>0</v>
      </c>
      <c r="DN59" s="32" t="str">
        <f t="shared" si="61"/>
        <v/>
      </c>
      <c r="DO59" s="33" t="str">
        <f t="shared" si="62"/>
        <v/>
      </c>
      <c r="DP59" s="27" t="s">
        <v>0</v>
      </c>
      <c r="DQ59" s="38" t="str">
        <f t="shared" si="63"/>
        <v/>
      </c>
      <c r="DR59" s="33" t="str" cm="1">
        <f t="array" ref="DR59">IF(DQ59&lt;&gt;"",INDEX(regNatjecatelj_id,DQ59,0),IF(BF59&lt;&gt;"",BF59,""))</f>
        <v/>
      </c>
      <c r="DS59" s="27" t="s">
        <v>0</v>
      </c>
      <c r="DT59" s="38" t="str">
        <f t="shared" si="64"/>
        <v/>
      </c>
      <c r="DU59" s="53" t="str">
        <f t="shared" si="10"/>
        <v/>
      </c>
      <c r="DV59" s="53" t="str">
        <f t="shared" si="65"/>
        <v/>
      </c>
      <c r="DW59" s="53" t="str">
        <f t="shared" si="66"/>
        <v/>
      </c>
      <c r="DX59" s="46" t="str">
        <f t="shared" si="67"/>
        <v/>
      </c>
      <c r="DY59" s="27" t="s">
        <v>0</v>
      </c>
      <c r="DZ59" s="38" t="str">
        <f>IF(AN59="","",MAX(DZ$12:DZ58)+1)</f>
        <v/>
      </c>
      <c r="EA59" s="53" t="str">
        <f t="shared" si="68"/>
        <v/>
      </c>
      <c r="EB59" s="53" t="str">
        <f t="shared" si="69"/>
        <v/>
      </c>
      <c r="EC59" s="53" t="str">
        <f t="shared" si="70"/>
        <v/>
      </c>
      <c r="ED59" s="53" t="str">
        <f t="shared" si="71"/>
        <v/>
      </c>
      <c r="EE59" s="53" t="str">
        <f t="shared" si="11"/>
        <v/>
      </c>
      <c r="EF59" s="53" t="str">
        <f t="shared" si="72"/>
        <v/>
      </c>
      <c r="EG59" s="53" t="str">
        <f t="shared" si="73"/>
        <v/>
      </c>
      <c r="EH59" s="53" t="str">
        <f t="shared" si="12"/>
        <v/>
      </c>
      <c r="EI59" s="53" t="str">
        <f t="shared" si="74"/>
        <v/>
      </c>
      <c r="EJ59" s="33" t="str">
        <f t="shared" si="75"/>
        <v/>
      </c>
      <c r="EK59" s="27" t="s">
        <v>0</v>
      </c>
      <c r="EL59" s="14" t="str">
        <f t="shared" si="76"/>
        <v/>
      </c>
      <c r="EM59" s="27" t="s">
        <v>0</v>
      </c>
      <c r="EN59" s="14" t="str">
        <f t="shared" si="13"/>
        <v/>
      </c>
      <c r="EO59" s="27" t="s">
        <v>0</v>
      </c>
      <c r="EP59" s="131" t="str">
        <f t="shared" si="77"/>
        <v/>
      </c>
      <c r="EQ59" s="27" t="s">
        <v>0</v>
      </c>
    </row>
    <row r="60" spans="1:147" x14ac:dyDescent="0.25">
      <c r="A60" t="s">
        <v>0</v>
      </c>
      <c r="B60" s="32" t="str">
        <f>IF(csv!F50="","",TRIM(csv!T50))</f>
        <v/>
      </c>
      <c r="C60" s="21" t="s">
        <v>0</v>
      </c>
      <c r="D60" s="21" t="str">
        <f>IF(csv!F50="","",TRIM(csv!F50))</f>
        <v/>
      </c>
      <c r="E60" s="21" t="str">
        <f>IF(csv!E50="","",TRIM(csv!E50))</f>
        <v/>
      </c>
      <c r="F60" s="21" t="s">
        <v>0</v>
      </c>
      <c r="G60" s="53" t="str">
        <f>IF(csv!M50="","",TRIM(csv!M50))</f>
        <v/>
      </c>
      <c r="H60" s="53" t="str">
        <f>IF(csv!N50="","",TRIM(csv!N50))</f>
        <v/>
      </c>
      <c r="I60" s="21" t="s">
        <v>0</v>
      </c>
      <c r="J60" s="21" t="str">
        <f>IF(csv!P50="","",TRIM(csv!P50))</f>
        <v/>
      </c>
      <c r="K60" s="21" t="str">
        <f>IF(csv!Q50="","",TRIM(csv!Q50))</f>
        <v/>
      </c>
      <c r="L60" s="21" t="s">
        <v>0</v>
      </c>
      <c r="M60" s="46" t="str">
        <f>IF(csv!R50="","",TRIM(csv!R50))</f>
        <v/>
      </c>
      <c r="N60" s="27" t="s">
        <v>0</v>
      </c>
      <c r="O60" s="188" t="str">
        <f t="shared" si="14"/>
        <v/>
      </c>
      <c r="P60" s="27"/>
      <c r="Q60" s="32" t="str">
        <f t="shared" si="15"/>
        <v/>
      </c>
      <c r="R60" s="53" t="str">
        <f>IF(Q60="","",IF(COUNTIF(Q$12:Q59,Q60)=0,R59+1,R59))</f>
        <v/>
      </c>
      <c r="S60" s="53" t="str">
        <f t="shared" si="16"/>
        <v/>
      </c>
      <c r="T60" s="53" t="str">
        <f t="shared" si="17"/>
        <v/>
      </c>
      <c r="U60" s="46" t="str">
        <f t="shared" si="18"/>
        <v/>
      </c>
      <c r="V60" s="27" t="s">
        <v>0</v>
      </c>
      <c r="W60" s="173" t="str">
        <f t="shared" si="19"/>
        <v/>
      </c>
      <c r="X60" s="223" t="str">
        <f t="shared" si="20"/>
        <v/>
      </c>
      <c r="Y60" s="174" t="str">
        <f t="shared" si="0"/>
        <v/>
      </c>
      <c r="Z60" s="27" t="s">
        <v>0</v>
      </c>
      <c r="AA60" s="32" t="str">
        <f t="shared" si="21"/>
        <v/>
      </c>
      <c r="AB60" s="53" t="str">
        <f t="shared" si="22"/>
        <v/>
      </c>
      <c r="AC60" s="21" t="str">
        <f>IF(OR(AB60="",AB60&lt;&gt;"NEMA"),"",IF(IFERROR(MATCH(AA60,AA$12:AA59,0),0)&lt;&gt;0,"",AA60))</f>
        <v/>
      </c>
      <c r="AD60" s="46" t="str">
        <f>IF(AC60="","",MAX(AD$12:AD59)+1)</f>
        <v/>
      </c>
      <c r="AE60" s="27" t="s">
        <v>0</v>
      </c>
      <c r="AF60" s="88"/>
      <c r="AG60" s="27" t="s">
        <v>0</v>
      </c>
      <c r="AH60" s="14" t="str">
        <f t="shared" si="23"/>
        <v/>
      </c>
      <c r="AI60" s="27" t="s">
        <v>0</v>
      </c>
      <c r="AJ60" s="173" t="str">
        <f t="shared" si="24"/>
        <v/>
      </c>
      <c r="AK60" s="114" t="str">
        <f t="shared" si="25"/>
        <v/>
      </c>
      <c r="AL60" s="27"/>
      <c r="AM60" s="32" t="str">
        <f t="shared" si="26"/>
        <v/>
      </c>
      <c r="AN60" s="21" t="str">
        <f t="shared" si="27"/>
        <v/>
      </c>
      <c r="AO60" s="53" t="str">
        <f t="shared" si="28"/>
        <v/>
      </c>
      <c r="AP60" s="53" t="str">
        <f t="shared" si="29"/>
        <v/>
      </c>
      <c r="AQ60" s="21" t="str">
        <f t="shared" si="30"/>
        <v/>
      </c>
      <c r="AR60" s="46" t="str">
        <f t="shared" si="31"/>
        <v/>
      </c>
      <c r="AS60" s="27" t="s">
        <v>0</v>
      </c>
      <c r="AT60" s="62" t="str">
        <f t="shared" si="32"/>
        <v/>
      </c>
      <c r="AU60" s="27" t="s">
        <v>0</v>
      </c>
      <c r="AV60" s="244" t="str">
        <f t="shared" si="1"/>
        <v/>
      </c>
      <c r="AW60" s="27" t="s">
        <v>0</v>
      </c>
      <c r="AX60" s="81"/>
      <c r="AY60" s="83"/>
      <c r="AZ60" s="27" t="s">
        <v>0</v>
      </c>
      <c r="BA60" s="200" t="str">
        <f t="shared" si="33"/>
        <v/>
      </c>
      <c r="BB60" s="27" t="s">
        <v>0</v>
      </c>
      <c r="BC60" s="32" t="str">
        <f t="shared" si="34"/>
        <v/>
      </c>
      <c r="BD60" s="53" t="str">
        <f>IF(AX60&amp;AY60="","",MAX(BD$12:BD59)+1)</f>
        <v/>
      </c>
      <c r="BE60" s="212" t="str">
        <f t="shared" si="35"/>
        <v/>
      </c>
      <c r="BF60" s="33" t="str">
        <f>IF(AND(AO60="NEMA",AP60="NEMA",OR(AX60&amp;AY60="",BE60="NEMA")),MAX(BF$12:BF59)+1,"")</f>
        <v/>
      </c>
      <c r="BG60" s="27" t="s">
        <v>0</v>
      </c>
      <c r="BH60" s="32" t="str">
        <f t="shared" si="36"/>
        <v/>
      </c>
      <c r="BI60" s="21" t="str">
        <f t="shared" si="37"/>
        <v/>
      </c>
      <c r="BJ60" s="53" t="str">
        <f t="shared" si="38"/>
        <v/>
      </c>
      <c r="BK60" s="33" t="str">
        <f t="shared" si="39"/>
        <v/>
      </c>
      <c r="BL60" s="27" t="s">
        <v>0</v>
      </c>
      <c r="BM60" s="32" t="str">
        <f t="shared" si="40"/>
        <v/>
      </c>
      <c r="BN60" s="21" t="str">
        <f t="shared" si="41"/>
        <v/>
      </c>
      <c r="BO60" s="53" t="str">
        <f t="shared" si="42"/>
        <v/>
      </c>
      <c r="BP60" s="53" t="str">
        <f t="shared" si="2"/>
        <v/>
      </c>
      <c r="BQ60" s="21" t="str">
        <f t="shared" si="3"/>
        <v/>
      </c>
      <c r="BR60" s="21" t="str" cm="1">
        <f t="array" ref="BR60">IFERROR(""&amp;INDEX(regNatjecatelj_klub,DI60),"")</f>
        <v/>
      </c>
      <c r="BS60" s="66" t="str">
        <f t="shared" si="43"/>
        <v/>
      </c>
      <c r="BT60" s="46" t="str">
        <f t="shared" si="44"/>
        <v/>
      </c>
      <c r="BU60" s="27" t="s">
        <v>0</v>
      </c>
      <c r="BV60" s="62" t="str">
        <f>IF(BP60&lt;&gt;"NEMA","",IF(IFERROR(MATCH(BN60,BN$12:BN59,0),0)&lt;&gt;0,"",BN60))</f>
        <v/>
      </c>
      <c r="BW60" s="27" t="s">
        <v>0</v>
      </c>
      <c r="BX60" s="88"/>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73" t="str">
        <f>IF(BN60="","",IF(AND(BO60&lt;&gt;"",BO60&lt;&gt;"NEMA",BS60=1),BR60,IFERROR(INDEX(CK$12:CK59,MATCH(BN60,BN$12:BN59,0)),IF(BX60&lt;&gt;"",BX60,BT60))))</f>
        <v/>
      </c>
      <c r="CL60" s="226" t="str">
        <f>IF(BN60="","",IF(BT60&lt;&gt;BN60,INDEX(regKlub_id,MATCH(BT60,regKlub_naziv,0)),IF(AND(BO60&lt;&gt;"",BO60&lt;&gt;"NEMA"),BO60,IF(CF60&lt;&gt;"",CF60,IF(CB60&lt;&gt;"",CB60,IFERROR(INDEX(CL$12:CL59,MATCH(BN60,BN$12:BN59,0)),"GREŠKA"))))))</f>
        <v/>
      </c>
      <c r="CM60" s="114" t="str">
        <f>IF(BP60="","",IF(BP60&lt;&gt;"NEMA",BP60,IF(CE60&lt;&gt;"",CE60,IFERROR(INDEX(CM$12:CM59,MATCH(BN60,BN$12:BN59,0)),""))))</f>
        <v/>
      </c>
      <c r="CN60" s="27" t="s">
        <v>0</v>
      </c>
      <c r="CO60" s="38" t="str">
        <f t="shared" si="51"/>
        <v/>
      </c>
      <c r="CP60" s="53" t="str">
        <f t="shared" si="52"/>
        <v/>
      </c>
      <c r="CQ60" s="180" t="str">
        <f t="shared" si="53"/>
        <v/>
      </c>
      <c r="CR60" s="181" t="str">
        <f t="shared" si="78"/>
        <v/>
      </c>
      <c r="CS60" s="114" t="str">
        <f t="shared" si="5"/>
        <v/>
      </c>
      <c r="CT60" s="27" t="s">
        <v>0</v>
      </c>
      <c r="CU60" s="240" t="str">
        <f t="shared" si="54"/>
        <v xml:space="preserve">
</v>
      </c>
      <c r="CV60" s="27" t="s">
        <v>0</v>
      </c>
      <c r="CW60" s="200" t="str">
        <f t="shared" si="6"/>
        <v/>
      </c>
      <c r="CX60" t="s">
        <v>0</v>
      </c>
      <c r="CY60" s="90" t="str">
        <f t="shared" si="7"/>
        <v/>
      </c>
      <c r="CZ60" t="s">
        <v>0</v>
      </c>
      <c r="DA60" s="32" t="str">
        <f t="shared" si="8"/>
        <v/>
      </c>
      <c r="DB60" s="46" t="str">
        <f t="shared" si="9"/>
        <v/>
      </c>
      <c r="DC60" t="s">
        <v>0</v>
      </c>
      <c r="DD60" s="14" t="str">
        <f t="shared" si="55"/>
        <v/>
      </c>
      <c r="DE60" s="27" t="s">
        <v>0</v>
      </c>
      <c r="DF60" s="14" t="str">
        <f t="shared" si="56"/>
        <v/>
      </c>
      <c r="DG60" s="27" t="s">
        <v>0</v>
      </c>
      <c r="DH60" s="32" t="str">
        <f t="shared" si="57"/>
        <v/>
      </c>
      <c r="DI60" s="33" t="str">
        <f t="shared" si="58"/>
        <v/>
      </c>
      <c r="DJ60" s="27" t="s">
        <v>0</v>
      </c>
      <c r="DK60" s="32" t="str">
        <f t="shared" si="59"/>
        <v/>
      </c>
      <c r="DL60" s="33" t="str">
        <f t="shared" si="60"/>
        <v/>
      </c>
      <c r="DM60" s="27" t="s">
        <v>0</v>
      </c>
      <c r="DN60" s="32" t="str">
        <f t="shared" si="61"/>
        <v/>
      </c>
      <c r="DO60" s="33" t="str">
        <f t="shared" si="62"/>
        <v/>
      </c>
      <c r="DP60" s="27" t="s">
        <v>0</v>
      </c>
      <c r="DQ60" s="38" t="str">
        <f t="shared" si="63"/>
        <v/>
      </c>
      <c r="DR60" s="33" t="str" cm="1">
        <f t="array" ref="DR60">IF(DQ60&lt;&gt;"",INDEX(regNatjecatelj_id,DQ60,0),IF(BF60&lt;&gt;"",BF60,""))</f>
        <v/>
      </c>
      <c r="DS60" s="27" t="s">
        <v>0</v>
      </c>
      <c r="DT60" s="38" t="str">
        <f t="shared" si="64"/>
        <v/>
      </c>
      <c r="DU60" s="53" t="str">
        <f t="shared" si="10"/>
        <v/>
      </c>
      <c r="DV60" s="53" t="str">
        <f t="shared" si="65"/>
        <v/>
      </c>
      <c r="DW60" s="53" t="str">
        <f t="shared" si="66"/>
        <v/>
      </c>
      <c r="DX60" s="46" t="str">
        <f t="shared" si="67"/>
        <v/>
      </c>
      <c r="DY60" s="27" t="s">
        <v>0</v>
      </c>
      <c r="DZ60" s="38" t="str">
        <f>IF(AN60="","",MAX(DZ$12:DZ59)+1)</f>
        <v/>
      </c>
      <c r="EA60" s="53" t="str">
        <f t="shared" si="68"/>
        <v/>
      </c>
      <c r="EB60" s="53" t="str">
        <f t="shared" si="69"/>
        <v/>
      </c>
      <c r="EC60" s="53" t="str">
        <f t="shared" si="70"/>
        <v/>
      </c>
      <c r="ED60" s="53" t="str">
        <f t="shared" si="71"/>
        <v/>
      </c>
      <c r="EE60" s="53" t="str">
        <f t="shared" si="11"/>
        <v/>
      </c>
      <c r="EF60" s="53" t="str">
        <f t="shared" si="72"/>
        <v/>
      </c>
      <c r="EG60" s="53" t="str">
        <f t="shared" si="73"/>
        <v/>
      </c>
      <c r="EH60" s="53" t="str">
        <f t="shared" si="12"/>
        <v/>
      </c>
      <c r="EI60" s="53" t="str">
        <f t="shared" si="74"/>
        <v/>
      </c>
      <c r="EJ60" s="33" t="str">
        <f t="shared" si="75"/>
        <v/>
      </c>
      <c r="EK60" s="27" t="s">
        <v>0</v>
      </c>
      <c r="EL60" s="14" t="str">
        <f t="shared" si="76"/>
        <v/>
      </c>
      <c r="EM60" s="27" t="s">
        <v>0</v>
      </c>
      <c r="EN60" s="14" t="str">
        <f t="shared" si="13"/>
        <v/>
      </c>
      <c r="EO60" s="27" t="s">
        <v>0</v>
      </c>
      <c r="EP60" s="131" t="str">
        <f t="shared" si="77"/>
        <v/>
      </c>
      <c r="EQ60" s="27" t="s">
        <v>0</v>
      </c>
    </row>
    <row r="61" spans="1:147" x14ac:dyDescent="0.25">
      <c r="A61" t="s">
        <v>0</v>
      </c>
      <c r="B61" s="32" t="str">
        <f>IF(csv!F51="","",TRIM(csv!T51))</f>
        <v/>
      </c>
      <c r="C61" s="21" t="s">
        <v>0</v>
      </c>
      <c r="D61" s="21" t="str">
        <f>IF(csv!F51="","",TRIM(csv!F51))</f>
        <v/>
      </c>
      <c r="E61" s="21" t="str">
        <f>IF(csv!E51="","",TRIM(csv!E51))</f>
        <v/>
      </c>
      <c r="F61" s="21" t="s">
        <v>0</v>
      </c>
      <c r="G61" s="53" t="str">
        <f>IF(csv!M51="","",TRIM(csv!M51))</f>
        <v/>
      </c>
      <c r="H61" s="53" t="str">
        <f>IF(csv!N51="","",TRIM(csv!N51))</f>
        <v/>
      </c>
      <c r="I61" s="21" t="s">
        <v>0</v>
      </c>
      <c r="J61" s="21" t="str">
        <f>IF(csv!P51="","",TRIM(csv!P51))</f>
        <v/>
      </c>
      <c r="K61" s="21" t="str">
        <f>IF(csv!Q51="","",TRIM(csv!Q51))</f>
        <v/>
      </c>
      <c r="L61" s="21" t="s">
        <v>0</v>
      </c>
      <c r="M61" s="46" t="str">
        <f>IF(csv!R51="","",TRIM(csv!R51))</f>
        <v/>
      </c>
      <c r="N61" s="27" t="s">
        <v>0</v>
      </c>
      <c r="O61" s="188" t="str">
        <f t="shared" si="14"/>
        <v/>
      </c>
      <c r="P61" s="27"/>
      <c r="Q61" s="32" t="str">
        <f t="shared" si="15"/>
        <v/>
      </c>
      <c r="R61" s="53" t="str">
        <f>IF(Q61="","",IF(COUNTIF(Q$12:Q60,Q61)=0,R60+1,R60))</f>
        <v/>
      </c>
      <c r="S61" s="53" t="str">
        <f t="shared" si="16"/>
        <v/>
      </c>
      <c r="T61" s="53" t="str">
        <f t="shared" si="17"/>
        <v/>
      </c>
      <c r="U61" s="46" t="str">
        <f t="shared" si="18"/>
        <v/>
      </c>
      <c r="V61" s="27" t="s">
        <v>0</v>
      </c>
      <c r="W61" s="173" t="str">
        <f t="shared" si="19"/>
        <v/>
      </c>
      <c r="X61" s="223" t="str">
        <f t="shared" si="20"/>
        <v/>
      </c>
      <c r="Y61" s="174" t="str">
        <f t="shared" si="0"/>
        <v/>
      </c>
      <c r="Z61" s="27" t="s">
        <v>0</v>
      </c>
      <c r="AA61" s="32" t="str">
        <f t="shared" si="21"/>
        <v/>
      </c>
      <c r="AB61" s="53" t="str">
        <f t="shared" si="22"/>
        <v/>
      </c>
      <c r="AC61" s="21" t="str">
        <f>IF(OR(AB61="",AB61&lt;&gt;"NEMA"),"",IF(IFERROR(MATCH(AA61,AA$12:AA60,0),0)&lt;&gt;0,"",AA61))</f>
        <v/>
      </c>
      <c r="AD61" s="46" t="str">
        <f>IF(AC61="","",MAX(AD$12:AD60)+1)</f>
        <v/>
      </c>
      <c r="AE61" s="27" t="s">
        <v>0</v>
      </c>
      <c r="AF61" s="88"/>
      <c r="AG61" s="27" t="s">
        <v>0</v>
      </c>
      <c r="AH61" s="14" t="str">
        <f t="shared" si="23"/>
        <v/>
      </c>
      <c r="AI61" s="27" t="s">
        <v>0</v>
      </c>
      <c r="AJ61" s="173" t="str">
        <f t="shared" si="24"/>
        <v/>
      </c>
      <c r="AK61" s="114" t="str">
        <f t="shared" si="25"/>
        <v/>
      </c>
      <c r="AL61" s="27"/>
      <c r="AM61" s="32" t="str">
        <f t="shared" si="26"/>
        <v/>
      </c>
      <c r="AN61" s="21" t="str">
        <f t="shared" si="27"/>
        <v/>
      </c>
      <c r="AO61" s="53" t="str">
        <f t="shared" si="28"/>
        <v/>
      </c>
      <c r="AP61" s="53" t="str">
        <f t="shared" si="29"/>
        <v/>
      </c>
      <c r="AQ61" s="21" t="str">
        <f t="shared" si="30"/>
        <v/>
      </c>
      <c r="AR61" s="46" t="str">
        <f t="shared" si="31"/>
        <v/>
      </c>
      <c r="AS61" s="27" t="s">
        <v>0</v>
      </c>
      <c r="AT61" s="62" t="str">
        <f t="shared" si="32"/>
        <v/>
      </c>
      <c r="AU61" s="27" t="s">
        <v>0</v>
      </c>
      <c r="AV61" s="244" t="str">
        <f t="shared" si="1"/>
        <v/>
      </c>
      <c r="AW61" s="27" t="s">
        <v>0</v>
      </c>
      <c r="AX61" s="81"/>
      <c r="AY61" s="83"/>
      <c r="AZ61" s="27" t="s">
        <v>0</v>
      </c>
      <c r="BA61" s="200" t="str">
        <f t="shared" si="33"/>
        <v/>
      </c>
      <c r="BB61" s="27" t="s">
        <v>0</v>
      </c>
      <c r="BC61" s="32" t="str">
        <f t="shared" si="34"/>
        <v/>
      </c>
      <c r="BD61" s="53" t="str">
        <f>IF(AX61&amp;AY61="","",MAX(BD$12:BD60)+1)</f>
        <v/>
      </c>
      <c r="BE61" s="212" t="str">
        <f t="shared" si="35"/>
        <v/>
      </c>
      <c r="BF61" s="33" t="str">
        <f>IF(AND(AO61="NEMA",AP61="NEMA",OR(AX61&amp;AY61="",BE61="NEMA")),MAX(BF$12:BF60)+1,"")</f>
        <v/>
      </c>
      <c r="BG61" s="27" t="s">
        <v>0</v>
      </c>
      <c r="BH61" s="32" t="str">
        <f t="shared" si="36"/>
        <v/>
      </c>
      <c r="BI61" s="21" t="str">
        <f t="shared" si="37"/>
        <v/>
      </c>
      <c r="BJ61" s="53" t="str">
        <f t="shared" si="38"/>
        <v/>
      </c>
      <c r="BK61" s="33" t="str">
        <f t="shared" si="39"/>
        <v/>
      </c>
      <c r="BL61" s="27" t="s">
        <v>0</v>
      </c>
      <c r="BM61" s="32" t="str">
        <f t="shared" si="40"/>
        <v/>
      </c>
      <c r="BN61" s="21" t="str">
        <f t="shared" si="41"/>
        <v/>
      </c>
      <c r="BO61" s="53" t="str">
        <f t="shared" si="42"/>
        <v/>
      </c>
      <c r="BP61" s="53" t="str">
        <f t="shared" si="2"/>
        <v/>
      </c>
      <c r="BQ61" s="21" t="str">
        <f t="shared" si="3"/>
        <v/>
      </c>
      <c r="BR61" s="21" t="str" cm="1">
        <f t="array" ref="BR61">IFERROR(""&amp;INDEX(regNatjecatelj_klub,DI61),"")</f>
        <v/>
      </c>
      <c r="BS61" s="66" t="str">
        <f t="shared" si="43"/>
        <v/>
      </c>
      <c r="BT61" s="46" t="str">
        <f t="shared" si="44"/>
        <v/>
      </c>
      <c r="BU61" s="27" t="s">
        <v>0</v>
      </c>
      <c r="BV61" s="62" t="str">
        <f>IF(BP61&lt;&gt;"NEMA","",IF(IFERROR(MATCH(BN61,BN$12:BN60,0),0)&lt;&gt;0,"",BN61))</f>
        <v/>
      </c>
      <c r="BW61" s="27" t="s">
        <v>0</v>
      </c>
      <c r="BX61" s="88"/>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73" t="str">
        <f>IF(BN61="","",IF(AND(BO61&lt;&gt;"",BO61&lt;&gt;"NEMA",BS61=1),BR61,IFERROR(INDEX(CK$12:CK60,MATCH(BN61,BN$12:BN60,0)),IF(BX61&lt;&gt;"",BX61,BT61))))</f>
        <v/>
      </c>
      <c r="CL61" s="226" t="str">
        <f>IF(BN61="","",IF(BT61&lt;&gt;BN61,INDEX(regKlub_id,MATCH(BT61,regKlub_naziv,0)),IF(AND(BO61&lt;&gt;"",BO61&lt;&gt;"NEMA"),BO61,IF(CF61&lt;&gt;"",CF61,IF(CB61&lt;&gt;"",CB61,IFERROR(INDEX(CL$12:CL60,MATCH(BN61,BN$12:BN60,0)),"GREŠKA"))))))</f>
        <v/>
      </c>
      <c r="CM61" s="114" t="str">
        <f>IF(BP61="","",IF(BP61&lt;&gt;"NEMA",BP61,IF(CE61&lt;&gt;"",CE61,IFERROR(INDEX(CM$12:CM60,MATCH(BN61,BN$12:BN60,0)),""))))</f>
        <v/>
      </c>
      <c r="CN61" s="27" t="s">
        <v>0</v>
      </c>
      <c r="CO61" s="38" t="str">
        <f t="shared" si="51"/>
        <v/>
      </c>
      <c r="CP61" s="53" t="str">
        <f t="shared" si="52"/>
        <v/>
      </c>
      <c r="CQ61" s="180" t="str">
        <f t="shared" si="53"/>
        <v/>
      </c>
      <c r="CR61" s="181" t="str">
        <f t="shared" si="78"/>
        <v/>
      </c>
      <c r="CS61" s="114" t="str">
        <f t="shared" si="5"/>
        <v/>
      </c>
      <c r="CT61" s="27" t="s">
        <v>0</v>
      </c>
      <c r="CU61" s="240" t="str">
        <f t="shared" si="54"/>
        <v xml:space="preserve">
</v>
      </c>
      <c r="CV61" s="27" t="s">
        <v>0</v>
      </c>
      <c r="CW61" s="200" t="str">
        <f t="shared" si="6"/>
        <v/>
      </c>
      <c r="CX61" t="s">
        <v>0</v>
      </c>
      <c r="CY61" s="90" t="str">
        <f t="shared" si="7"/>
        <v/>
      </c>
      <c r="CZ61" t="s">
        <v>0</v>
      </c>
      <c r="DA61" s="32" t="str">
        <f t="shared" si="8"/>
        <v/>
      </c>
      <c r="DB61" s="46" t="str">
        <f t="shared" si="9"/>
        <v/>
      </c>
      <c r="DC61" t="s">
        <v>0</v>
      </c>
      <c r="DD61" s="14" t="str">
        <f t="shared" si="55"/>
        <v/>
      </c>
      <c r="DE61" s="27" t="s">
        <v>0</v>
      </c>
      <c r="DF61" s="14" t="str">
        <f t="shared" si="56"/>
        <v/>
      </c>
      <c r="DG61" s="27" t="s">
        <v>0</v>
      </c>
      <c r="DH61" s="32" t="str">
        <f t="shared" si="57"/>
        <v/>
      </c>
      <c r="DI61" s="33" t="str">
        <f t="shared" si="58"/>
        <v/>
      </c>
      <c r="DJ61" s="27" t="s">
        <v>0</v>
      </c>
      <c r="DK61" s="32" t="str">
        <f t="shared" si="59"/>
        <v/>
      </c>
      <c r="DL61" s="33" t="str">
        <f t="shared" si="60"/>
        <v/>
      </c>
      <c r="DM61" s="27" t="s">
        <v>0</v>
      </c>
      <c r="DN61" s="32" t="str">
        <f t="shared" si="61"/>
        <v/>
      </c>
      <c r="DO61" s="33" t="str">
        <f t="shared" si="62"/>
        <v/>
      </c>
      <c r="DP61" s="27" t="s">
        <v>0</v>
      </c>
      <c r="DQ61" s="38" t="str">
        <f t="shared" si="63"/>
        <v/>
      </c>
      <c r="DR61" s="33" t="str" cm="1">
        <f t="array" ref="DR61">IF(DQ61&lt;&gt;"",INDEX(regNatjecatelj_id,DQ61,0),IF(BF61&lt;&gt;"",BF61,""))</f>
        <v/>
      </c>
      <c r="DS61" s="27" t="s">
        <v>0</v>
      </c>
      <c r="DT61" s="38" t="str">
        <f t="shared" si="64"/>
        <v/>
      </c>
      <c r="DU61" s="53" t="str">
        <f t="shared" si="10"/>
        <v/>
      </c>
      <c r="DV61" s="53" t="str">
        <f t="shared" si="65"/>
        <v/>
      </c>
      <c r="DW61" s="53" t="str">
        <f t="shared" si="66"/>
        <v/>
      </c>
      <c r="DX61" s="46" t="str">
        <f t="shared" si="67"/>
        <v/>
      </c>
      <c r="DY61" s="27" t="s">
        <v>0</v>
      </c>
      <c r="DZ61" s="38" t="str">
        <f>IF(AN61="","",MAX(DZ$12:DZ60)+1)</f>
        <v/>
      </c>
      <c r="EA61" s="53" t="str">
        <f t="shared" si="68"/>
        <v/>
      </c>
      <c r="EB61" s="53" t="str">
        <f t="shared" si="69"/>
        <v/>
      </c>
      <c r="EC61" s="53" t="str">
        <f t="shared" si="70"/>
        <v/>
      </c>
      <c r="ED61" s="53" t="str">
        <f t="shared" si="71"/>
        <v/>
      </c>
      <c r="EE61" s="53" t="str">
        <f t="shared" si="11"/>
        <v/>
      </c>
      <c r="EF61" s="53" t="str">
        <f t="shared" si="72"/>
        <v/>
      </c>
      <c r="EG61" s="53" t="str">
        <f t="shared" si="73"/>
        <v/>
      </c>
      <c r="EH61" s="53" t="str">
        <f t="shared" si="12"/>
        <v/>
      </c>
      <c r="EI61" s="53" t="str">
        <f t="shared" si="74"/>
        <v/>
      </c>
      <c r="EJ61" s="33" t="str">
        <f t="shared" si="75"/>
        <v/>
      </c>
      <c r="EK61" s="27" t="s">
        <v>0</v>
      </c>
      <c r="EL61" s="14" t="str">
        <f t="shared" si="76"/>
        <v/>
      </c>
      <c r="EM61" s="27" t="s">
        <v>0</v>
      </c>
      <c r="EN61" s="14" t="str">
        <f t="shared" si="13"/>
        <v/>
      </c>
      <c r="EO61" s="27" t="s">
        <v>0</v>
      </c>
      <c r="EP61" s="131" t="str">
        <f t="shared" si="77"/>
        <v/>
      </c>
      <c r="EQ61" s="27" t="s">
        <v>0</v>
      </c>
    </row>
    <row r="62" spans="1:147" x14ac:dyDescent="0.25">
      <c r="A62" t="s">
        <v>0</v>
      </c>
      <c r="B62" s="32" t="str">
        <f>IF(csv!F52="","",TRIM(csv!T52))</f>
        <v/>
      </c>
      <c r="C62" s="21" t="s">
        <v>0</v>
      </c>
      <c r="D62" s="21" t="str">
        <f>IF(csv!F52="","",TRIM(csv!F52))</f>
        <v/>
      </c>
      <c r="E62" s="21" t="str">
        <f>IF(csv!E52="","",TRIM(csv!E52))</f>
        <v/>
      </c>
      <c r="F62" s="21" t="s">
        <v>0</v>
      </c>
      <c r="G62" s="53" t="str">
        <f>IF(csv!M52="","",TRIM(csv!M52))</f>
        <v/>
      </c>
      <c r="H62" s="53" t="str">
        <f>IF(csv!N52="","",TRIM(csv!N52))</f>
        <v/>
      </c>
      <c r="I62" s="21" t="s">
        <v>0</v>
      </c>
      <c r="J62" s="21" t="str">
        <f>IF(csv!P52="","",TRIM(csv!P52))</f>
        <v/>
      </c>
      <c r="K62" s="21" t="str">
        <f>IF(csv!Q52="","",TRIM(csv!Q52))</f>
        <v/>
      </c>
      <c r="L62" s="21" t="s">
        <v>0</v>
      </c>
      <c r="M62" s="46" t="str">
        <f>IF(csv!R52="","",TRIM(csv!R52))</f>
        <v/>
      </c>
      <c r="N62" s="27" t="s">
        <v>0</v>
      </c>
      <c r="O62" s="188" t="str">
        <f t="shared" si="14"/>
        <v/>
      </c>
      <c r="P62" s="27"/>
      <c r="Q62" s="32" t="str">
        <f t="shared" si="15"/>
        <v/>
      </c>
      <c r="R62" s="53" t="str">
        <f>IF(Q62="","",IF(COUNTIF(Q$12:Q61,Q62)=0,R61+1,R61))</f>
        <v/>
      </c>
      <c r="S62" s="53" t="str">
        <f t="shared" si="16"/>
        <v/>
      </c>
      <c r="T62" s="53" t="str">
        <f t="shared" si="17"/>
        <v/>
      </c>
      <c r="U62" s="46" t="str">
        <f t="shared" si="18"/>
        <v/>
      </c>
      <c r="V62" s="27" t="s">
        <v>0</v>
      </c>
      <c r="W62" s="173" t="str">
        <f t="shared" si="19"/>
        <v/>
      </c>
      <c r="X62" s="223" t="str">
        <f t="shared" si="20"/>
        <v/>
      </c>
      <c r="Y62" s="174" t="str">
        <f t="shared" si="0"/>
        <v/>
      </c>
      <c r="Z62" s="27" t="s">
        <v>0</v>
      </c>
      <c r="AA62" s="32" t="str">
        <f t="shared" si="21"/>
        <v/>
      </c>
      <c r="AB62" s="53" t="str">
        <f t="shared" si="22"/>
        <v/>
      </c>
      <c r="AC62" s="21" t="str">
        <f>IF(OR(AB62="",AB62&lt;&gt;"NEMA"),"",IF(IFERROR(MATCH(AA62,AA$12:AA61,0),0)&lt;&gt;0,"",AA62))</f>
        <v/>
      </c>
      <c r="AD62" s="46" t="str">
        <f>IF(AC62="","",MAX(AD$12:AD61)+1)</f>
        <v/>
      </c>
      <c r="AE62" s="27" t="s">
        <v>0</v>
      </c>
      <c r="AF62" s="88"/>
      <c r="AG62" s="27" t="s">
        <v>0</v>
      </c>
      <c r="AH62" s="14" t="str">
        <f t="shared" si="23"/>
        <v/>
      </c>
      <c r="AI62" s="27" t="s">
        <v>0</v>
      </c>
      <c r="AJ62" s="173" t="str">
        <f t="shared" si="24"/>
        <v/>
      </c>
      <c r="AK62" s="114" t="str">
        <f t="shared" si="25"/>
        <v/>
      </c>
      <c r="AL62" s="27"/>
      <c r="AM62" s="32" t="str">
        <f t="shared" si="26"/>
        <v/>
      </c>
      <c r="AN62" s="21" t="str">
        <f t="shared" si="27"/>
        <v/>
      </c>
      <c r="AO62" s="53" t="str">
        <f t="shared" si="28"/>
        <v/>
      </c>
      <c r="AP62" s="53" t="str">
        <f t="shared" si="29"/>
        <v/>
      </c>
      <c r="AQ62" s="21" t="str">
        <f t="shared" si="30"/>
        <v/>
      </c>
      <c r="AR62" s="46" t="str">
        <f t="shared" si="31"/>
        <v/>
      </c>
      <c r="AS62" s="27" t="s">
        <v>0</v>
      </c>
      <c r="AT62" s="62" t="str">
        <f t="shared" si="32"/>
        <v/>
      </c>
      <c r="AU62" s="27" t="s">
        <v>0</v>
      </c>
      <c r="AV62" s="244" t="str">
        <f t="shared" si="1"/>
        <v/>
      </c>
      <c r="AW62" s="27" t="s">
        <v>0</v>
      </c>
      <c r="AX62" s="81"/>
      <c r="AY62" s="83"/>
      <c r="AZ62" s="27" t="s">
        <v>0</v>
      </c>
      <c r="BA62" s="200" t="str">
        <f t="shared" si="33"/>
        <v/>
      </c>
      <c r="BB62" s="27" t="s">
        <v>0</v>
      </c>
      <c r="BC62" s="32" t="str">
        <f t="shared" si="34"/>
        <v/>
      </c>
      <c r="BD62" s="53" t="str">
        <f>IF(AX62&amp;AY62="","",MAX(BD$12:BD61)+1)</f>
        <v/>
      </c>
      <c r="BE62" s="212" t="str">
        <f t="shared" si="35"/>
        <v/>
      </c>
      <c r="BF62" s="33" t="str">
        <f>IF(AND(AO62="NEMA",AP62="NEMA",OR(AX62&amp;AY62="",BE62="NEMA")),MAX(BF$12:BF61)+1,"")</f>
        <v/>
      </c>
      <c r="BG62" s="27" t="s">
        <v>0</v>
      </c>
      <c r="BH62" s="32" t="str">
        <f t="shared" si="36"/>
        <v/>
      </c>
      <c r="BI62" s="21" t="str">
        <f t="shared" si="37"/>
        <v/>
      </c>
      <c r="BJ62" s="53" t="str">
        <f t="shared" si="38"/>
        <v/>
      </c>
      <c r="BK62" s="33" t="str">
        <f t="shared" si="39"/>
        <v/>
      </c>
      <c r="BL62" s="27" t="s">
        <v>0</v>
      </c>
      <c r="BM62" s="32" t="str">
        <f t="shared" si="40"/>
        <v/>
      </c>
      <c r="BN62" s="21" t="str">
        <f t="shared" si="41"/>
        <v/>
      </c>
      <c r="BO62" s="53" t="str">
        <f t="shared" si="42"/>
        <v/>
      </c>
      <c r="BP62" s="53" t="str">
        <f t="shared" si="2"/>
        <v/>
      </c>
      <c r="BQ62" s="21" t="str">
        <f t="shared" si="3"/>
        <v/>
      </c>
      <c r="BR62" s="21" t="str" cm="1">
        <f t="array" ref="BR62">IFERROR(""&amp;INDEX(regNatjecatelj_klub,DI62),"")</f>
        <v/>
      </c>
      <c r="BS62" s="66" t="str">
        <f t="shared" si="43"/>
        <v/>
      </c>
      <c r="BT62" s="46" t="str">
        <f t="shared" si="44"/>
        <v/>
      </c>
      <c r="BU62" s="27" t="s">
        <v>0</v>
      </c>
      <c r="BV62" s="62" t="str">
        <f>IF(BP62&lt;&gt;"NEMA","",IF(IFERROR(MATCH(BN62,BN$12:BN61,0),0)&lt;&gt;0,"",BN62))</f>
        <v/>
      </c>
      <c r="BW62" s="27" t="s">
        <v>0</v>
      </c>
      <c r="BX62" s="88"/>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73" t="str">
        <f>IF(BN62="","",IF(AND(BO62&lt;&gt;"",BO62&lt;&gt;"NEMA",BS62=1),BR62,IFERROR(INDEX(CK$12:CK61,MATCH(BN62,BN$12:BN61,0)),IF(BX62&lt;&gt;"",BX62,BT62))))</f>
        <v/>
      </c>
      <c r="CL62" s="226" t="str">
        <f>IF(BN62="","",IF(BT62&lt;&gt;BN62,INDEX(regKlub_id,MATCH(BT62,regKlub_naziv,0)),IF(AND(BO62&lt;&gt;"",BO62&lt;&gt;"NEMA"),BO62,IF(CF62&lt;&gt;"",CF62,IF(CB62&lt;&gt;"",CB62,IFERROR(INDEX(CL$12:CL61,MATCH(BN62,BN$12:BN61,0)),"GREŠKA"))))))</f>
        <v/>
      </c>
      <c r="CM62" s="114" t="str">
        <f>IF(BP62="","",IF(BP62&lt;&gt;"NEMA",BP62,IF(CE62&lt;&gt;"",CE62,IFERROR(INDEX(CM$12:CM61,MATCH(BN62,BN$12:BN61,0)),""))))</f>
        <v/>
      </c>
      <c r="CN62" s="27" t="s">
        <v>0</v>
      </c>
      <c r="CO62" s="38" t="str">
        <f t="shared" si="51"/>
        <v/>
      </c>
      <c r="CP62" s="53" t="str">
        <f t="shared" si="52"/>
        <v/>
      </c>
      <c r="CQ62" s="180" t="str">
        <f t="shared" si="53"/>
        <v/>
      </c>
      <c r="CR62" s="181" t="str">
        <f t="shared" si="78"/>
        <v/>
      </c>
      <c r="CS62" s="114" t="str">
        <f t="shared" si="5"/>
        <v/>
      </c>
      <c r="CT62" s="27" t="s">
        <v>0</v>
      </c>
      <c r="CU62" s="240" t="str">
        <f t="shared" si="54"/>
        <v xml:space="preserve">
</v>
      </c>
      <c r="CV62" s="27" t="s">
        <v>0</v>
      </c>
      <c r="CW62" s="200" t="str">
        <f t="shared" si="6"/>
        <v/>
      </c>
      <c r="CX62" t="s">
        <v>0</v>
      </c>
      <c r="CY62" s="90" t="str">
        <f t="shared" si="7"/>
        <v/>
      </c>
      <c r="CZ62" t="s">
        <v>0</v>
      </c>
      <c r="DA62" s="32" t="str">
        <f t="shared" si="8"/>
        <v/>
      </c>
      <c r="DB62" s="46" t="str">
        <f t="shared" si="9"/>
        <v/>
      </c>
      <c r="DC62" t="s">
        <v>0</v>
      </c>
      <c r="DD62" s="14" t="str">
        <f t="shared" si="55"/>
        <v/>
      </c>
      <c r="DE62" s="27" t="s">
        <v>0</v>
      </c>
      <c r="DF62" s="14" t="str">
        <f t="shared" si="56"/>
        <v/>
      </c>
      <c r="DG62" s="27" t="s">
        <v>0</v>
      </c>
      <c r="DH62" s="32" t="str">
        <f t="shared" si="57"/>
        <v/>
      </c>
      <c r="DI62" s="33" t="str">
        <f t="shared" si="58"/>
        <v/>
      </c>
      <c r="DJ62" s="27" t="s">
        <v>0</v>
      </c>
      <c r="DK62" s="32" t="str">
        <f t="shared" si="59"/>
        <v/>
      </c>
      <c r="DL62" s="33" t="str">
        <f t="shared" si="60"/>
        <v/>
      </c>
      <c r="DM62" s="27" t="s">
        <v>0</v>
      </c>
      <c r="DN62" s="32" t="str">
        <f t="shared" si="61"/>
        <v/>
      </c>
      <c r="DO62" s="33" t="str">
        <f t="shared" si="62"/>
        <v/>
      </c>
      <c r="DP62" s="27" t="s">
        <v>0</v>
      </c>
      <c r="DQ62" s="38" t="str">
        <f t="shared" si="63"/>
        <v/>
      </c>
      <c r="DR62" s="33" t="str" cm="1">
        <f t="array" ref="DR62">IF(DQ62&lt;&gt;"",INDEX(regNatjecatelj_id,DQ62,0),IF(BF62&lt;&gt;"",BF62,""))</f>
        <v/>
      </c>
      <c r="DS62" s="27" t="s">
        <v>0</v>
      </c>
      <c r="DT62" s="38" t="str">
        <f t="shared" si="64"/>
        <v/>
      </c>
      <c r="DU62" s="53" t="str">
        <f t="shared" si="10"/>
        <v/>
      </c>
      <c r="DV62" s="53" t="str">
        <f t="shared" si="65"/>
        <v/>
      </c>
      <c r="DW62" s="53" t="str">
        <f t="shared" si="66"/>
        <v/>
      </c>
      <c r="DX62" s="46" t="str">
        <f t="shared" si="67"/>
        <v/>
      </c>
      <c r="DY62" s="27" t="s">
        <v>0</v>
      </c>
      <c r="DZ62" s="38" t="str">
        <f>IF(AN62="","",MAX(DZ$12:DZ61)+1)</f>
        <v/>
      </c>
      <c r="EA62" s="53" t="str">
        <f t="shared" si="68"/>
        <v/>
      </c>
      <c r="EB62" s="53" t="str">
        <f t="shared" si="69"/>
        <v/>
      </c>
      <c r="EC62" s="53" t="str">
        <f t="shared" si="70"/>
        <v/>
      </c>
      <c r="ED62" s="53" t="str">
        <f t="shared" si="71"/>
        <v/>
      </c>
      <c r="EE62" s="53" t="str">
        <f t="shared" si="11"/>
        <v/>
      </c>
      <c r="EF62" s="53" t="str">
        <f t="shared" si="72"/>
        <v/>
      </c>
      <c r="EG62" s="53" t="str">
        <f t="shared" si="73"/>
        <v/>
      </c>
      <c r="EH62" s="53" t="str">
        <f t="shared" si="12"/>
        <v/>
      </c>
      <c r="EI62" s="53" t="str">
        <f t="shared" si="74"/>
        <v/>
      </c>
      <c r="EJ62" s="33" t="str">
        <f t="shared" si="75"/>
        <v/>
      </c>
      <c r="EK62" s="27" t="s">
        <v>0</v>
      </c>
      <c r="EL62" s="14" t="str">
        <f t="shared" si="76"/>
        <v/>
      </c>
      <c r="EM62" s="27" t="s">
        <v>0</v>
      </c>
      <c r="EN62" s="14" t="str">
        <f t="shared" si="13"/>
        <v/>
      </c>
      <c r="EO62" s="27" t="s">
        <v>0</v>
      </c>
      <c r="EP62" s="131" t="str">
        <f t="shared" si="77"/>
        <v/>
      </c>
      <c r="EQ62" s="27" t="s">
        <v>0</v>
      </c>
    </row>
    <row r="63" spans="1:147" x14ac:dyDescent="0.25">
      <c r="A63" t="s">
        <v>0</v>
      </c>
      <c r="B63" s="32" t="str">
        <f>IF(csv!F53="","",TRIM(csv!T53))</f>
        <v/>
      </c>
      <c r="C63" s="21" t="s">
        <v>0</v>
      </c>
      <c r="D63" s="21" t="str">
        <f>IF(csv!F53="","",TRIM(csv!F53))</f>
        <v/>
      </c>
      <c r="E63" s="21" t="str">
        <f>IF(csv!E53="","",TRIM(csv!E53))</f>
        <v/>
      </c>
      <c r="F63" s="21" t="s">
        <v>0</v>
      </c>
      <c r="G63" s="53" t="str">
        <f>IF(csv!M53="","",TRIM(csv!M53))</f>
        <v/>
      </c>
      <c r="H63" s="53" t="str">
        <f>IF(csv!N53="","",TRIM(csv!N53))</f>
        <v/>
      </c>
      <c r="I63" s="21" t="s">
        <v>0</v>
      </c>
      <c r="J63" s="21" t="str">
        <f>IF(csv!P53="","",TRIM(csv!P53))</f>
        <v/>
      </c>
      <c r="K63" s="21" t="str">
        <f>IF(csv!Q53="","",TRIM(csv!Q53))</f>
        <v/>
      </c>
      <c r="L63" s="21" t="s">
        <v>0</v>
      </c>
      <c r="M63" s="46" t="str">
        <f>IF(csv!R53="","",TRIM(csv!R53))</f>
        <v/>
      </c>
      <c r="N63" s="27" t="s">
        <v>0</v>
      </c>
      <c r="O63" s="188" t="str">
        <f t="shared" si="14"/>
        <v/>
      </c>
      <c r="P63" s="27"/>
      <c r="Q63" s="32" t="str">
        <f t="shared" si="15"/>
        <v/>
      </c>
      <c r="R63" s="53" t="str">
        <f>IF(Q63="","",IF(COUNTIF(Q$12:Q62,Q63)=0,R62+1,R62))</f>
        <v/>
      </c>
      <c r="S63" s="53" t="str">
        <f t="shared" si="16"/>
        <v/>
      </c>
      <c r="T63" s="53" t="str">
        <f t="shared" si="17"/>
        <v/>
      </c>
      <c r="U63" s="46" t="str">
        <f t="shared" si="18"/>
        <v/>
      </c>
      <c r="V63" s="27" t="s">
        <v>0</v>
      </c>
      <c r="W63" s="173" t="str">
        <f t="shared" si="19"/>
        <v/>
      </c>
      <c r="X63" s="223" t="str">
        <f t="shared" si="20"/>
        <v/>
      </c>
      <c r="Y63" s="174" t="str">
        <f t="shared" si="0"/>
        <v/>
      </c>
      <c r="Z63" s="27" t="s">
        <v>0</v>
      </c>
      <c r="AA63" s="32" t="str">
        <f t="shared" si="21"/>
        <v/>
      </c>
      <c r="AB63" s="53" t="str">
        <f t="shared" si="22"/>
        <v/>
      </c>
      <c r="AC63" s="21" t="str">
        <f>IF(OR(AB63="",AB63&lt;&gt;"NEMA"),"",IF(IFERROR(MATCH(AA63,AA$12:AA62,0),0)&lt;&gt;0,"",AA63))</f>
        <v/>
      </c>
      <c r="AD63" s="46" t="str">
        <f>IF(AC63="","",MAX(AD$12:AD62)+1)</f>
        <v/>
      </c>
      <c r="AE63" s="27" t="s">
        <v>0</v>
      </c>
      <c r="AF63" s="88"/>
      <c r="AG63" s="27" t="s">
        <v>0</v>
      </c>
      <c r="AH63" s="14" t="str">
        <f t="shared" si="23"/>
        <v/>
      </c>
      <c r="AI63" s="27" t="s">
        <v>0</v>
      </c>
      <c r="AJ63" s="173" t="str">
        <f t="shared" si="24"/>
        <v/>
      </c>
      <c r="AK63" s="114"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44" t="str">
        <f t="shared" si="1"/>
        <v/>
      </c>
      <c r="AW63" s="27" t="s">
        <v>0</v>
      </c>
      <c r="AX63" s="81"/>
      <c r="AY63" s="83"/>
      <c r="AZ63" s="27" t="s">
        <v>0</v>
      </c>
      <c r="BA63" s="200" t="str">
        <f t="shared" si="33"/>
        <v/>
      </c>
      <c r="BB63" s="27" t="s">
        <v>0</v>
      </c>
      <c r="BC63" s="32" t="str">
        <f t="shared" si="34"/>
        <v/>
      </c>
      <c r="BD63" s="53" t="str">
        <f>IF(AX63&amp;AY63="","",MAX(BD$12:BD62)+1)</f>
        <v/>
      </c>
      <c r="BE63" s="212"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8"/>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73" t="str">
        <f>IF(BN63="","",IF(AND(BO63&lt;&gt;"",BO63&lt;&gt;"NEMA",BS63=1),BR63,IFERROR(INDEX(CK$12:CK62,MATCH(BN63,BN$12:BN62,0)),IF(BX63&lt;&gt;"",BX63,BT63))))</f>
        <v/>
      </c>
      <c r="CL63" s="226" t="str">
        <f>IF(BN63="","",IF(BT63&lt;&gt;BN63,INDEX(regKlub_id,MATCH(BT63,regKlub_naziv,0)),IF(AND(BO63&lt;&gt;"",BO63&lt;&gt;"NEMA"),BO63,IF(CF63&lt;&gt;"",CF63,IF(CB63&lt;&gt;"",CB63,IFERROR(INDEX(CL$12:CL62,MATCH(BN63,BN$12:BN62,0)),"GREŠKA"))))))</f>
        <v/>
      </c>
      <c r="CM63" s="114" t="str">
        <f>IF(BP63="","",IF(BP63&lt;&gt;"NEMA",BP63,IF(CE63&lt;&gt;"",CE63,IFERROR(INDEX(CM$12:CM62,MATCH(BN63,BN$12:BN62,0)),""))))</f>
        <v/>
      </c>
      <c r="CN63" s="27" t="s">
        <v>0</v>
      </c>
      <c r="CO63" s="38" t="str">
        <f t="shared" si="51"/>
        <v/>
      </c>
      <c r="CP63" s="53" t="str">
        <f t="shared" si="52"/>
        <v/>
      </c>
      <c r="CQ63" s="180" t="str">
        <f t="shared" si="53"/>
        <v/>
      </c>
      <c r="CR63" s="181" t="str">
        <f t="shared" si="78"/>
        <v/>
      </c>
      <c r="CS63" s="114" t="str">
        <f t="shared" si="5"/>
        <v/>
      </c>
      <c r="CT63" s="27" t="s">
        <v>0</v>
      </c>
      <c r="CU63" s="240" t="str">
        <f t="shared" si="54"/>
        <v xml:space="preserve">
</v>
      </c>
      <c r="CV63" s="27" t="s">
        <v>0</v>
      </c>
      <c r="CW63" s="200" t="str">
        <f t="shared" si="6"/>
        <v/>
      </c>
      <c r="CX63" t="s">
        <v>0</v>
      </c>
      <c r="CY63" s="90" t="str">
        <f t="shared" si="7"/>
        <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31" t="str">
        <f t="shared" si="77"/>
        <v/>
      </c>
      <c r="EQ63" s="27" t="s">
        <v>0</v>
      </c>
    </row>
    <row r="64" spans="1:147" x14ac:dyDescent="0.25">
      <c r="A64" t="s">
        <v>0</v>
      </c>
      <c r="B64" s="32" t="str">
        <f>IF(csv!F54="","",TRIM(csv!T54))</f>
        <v/>
      </c>
      <c r="C64" s="21" t="s">
        <v>0</v>
      </c>
      <c r="D64" s="21" t="str">
        <f>IF(csv!F54="","",TRIM(csv!F54))</f>
        <v/>
      </c>
      <c r="E64" s="21" t="str">
        <f>IF(csv!E54="","",TRIM(csv!E54))</f>
        <v/>
      </c>
      <c r="F64" s="21" t="s">
        <v>0</v>
      </c>
      <c r="G64" s="53" t="str">
        <f>IF(csv!M54="","",TRIM(csv!M54))</f>
        <v/>
      </c>
      <c r="H64" s="53" t="str">
        <f>IF(csv!N54="","",TRIM(csv!N54))</f>
        <v/>
      </c>
      <c r="I64" s="21" t="s">
        <v>0</v>
      </c>
      <c r="J64" s="21" t="str">
        <f>IF(csv!P54="","",TRIM(csv!P54))</f>
        <v/>
      </c>
      <c r="K64" s="21" t="str">
        <f>IF(csv!Q54="","",TRIM(csv!Q54))</f>
        <v/>
      </c>
      <c r="L64" s="21" t="s">
        <v>0</v>
      </c>
      <c r="M64" s="46" t="str">
        <f>IF(csv!R54="","",TRIM(csv!R54))</f>
        <v/>
      </c>
      <c r="N64" s="27" t="s">
        <v>0</v>
      </c>
      <c r="O64" s="188" t="str">
        <f t="shared" si="14"/>
        <v/>
      </c>
      <c r="P64" s="27"/>
      <c r="Q64" s="32" t="str">
        <f t="shared" si="15"/>
        <v/>
      </c>
      <c r="R64" s="53" t="str">
        <f>IF(Q64="","",IF(COUNTIF(Q$12:Q63,Q64)=0,R63+1,R63))</f>
        <v/>
      </c>
      <c r="S64" s="53" t="str">
        <f t="shared" si="16"/>
        <v/>
      </c>
      <c r="T64" s="53" t="str">
        <f t="shared" si="17"/>
        <v/>
      </c>
      <c r="U64" s="46" t="str">
        <f t="shared" si="18"/>
        <v/>
      </c>
      <c r="V64" s="27" t="s">
        <v>0</v>
      </c>
      <c r="W64" s="173" t="str">
        <f t="shared" si="19"/>
        <v/>
      </c>
      <c r="X64" s="223" t="str">
        <f t="shared" si="20"/>
        <v/>
      </c>
      <c r="Y64" s="174" t="str">
        <f t="shared" si="0"/>
        <v/>
      </c>
      <c r="Z64" s="27" t="s">
        <v>0</v>
      </c>
      <c r="AA64" s="32" t="str">
        <f t="shared" si="21"/>
        <v/>
      </c>
      <c r="AB64" s="53" t="str">
        <f t="shared" si="22"/>
        <v/>
      </c>
      <c r="AC64" s="21" t="str">
        <f>IF(OR(AB64="",AB64&lt;&gt;"NEMA"),"",IF(IFERROR(MATCH(AA64,AA$12:AA63,0),0)&lt;&gt;0,"",AA64))</f>
        <v/>
      </c>
      <c r="AD64" s="46" t="str">
        <f>IF(AC64="","",MAX(AD$12:AD63)+1)</f>
        <v/>
      </c>
      <c r="AE64" s="27" t="s">
        <v>0</v>
      </c>
      <c r="AF64" s="88"/>
      <c r="AG64" s="27" t="s">
        <v>0</v>
      </c>
      <c r="AH64" s="14" t="str">
        <f t="shared" si="23"/>
        <v/>
      </c>
      <c r="AI64" s="27" t="s">
        <v>0</v>
      </c>
      <c r="AJ64" s="173" t="str">
        <f t="shared" si="24"/>
        <v/>
      </c>
      <c r="AK64" s="114" t="str">
        <f t="shared" si="25"/>
        <v/>
      </c>
      <c r="AL64" s="27"/>
      <c r="AM64" s="32" t="str">
        <f t="shared" si="26"/>
        <v/>
      </c>
      <c r="AN64" s="21" t="str">
        <f t="shared" si="27"/>
        <v/>
      </c>
      <c r="AO64" s="53" t="str">
        <f t="shared" si="28"/>
        <v/>
      </c>
      <c r="AP64" s="53" t="str">
        <f t="shared" si="29"/>
        <v/>
      </c>
      <c r="AQ64" s="21" t="str">
        <f t="shared" si="30"/>
        <v/>
      </c>
      <c r="AR64" s="46" t="str">
        <f t="shared" si="31"/>
        <v/>
      </c>
      <c r="AS64" s="27" t="s">
        <v>0</v>
      </c>
      <c r="AT64" s="62" t="str">
        <f t="shared" si="32"/>
        <v/>
      </c>
      <c r="AU64" s="27" t="s">
        <v>0</v>
      </c>
      <c r="AV64" s="244" t="str">
        <f t="shared" si="1"/>
        <v/>
      </c>
      <c r="AW64" s="27" t="s">
        <v>0</v>
      </c>
      <c r="AX64" s="81"/>
      <c r="AY64" s="83"/>
      <c r="AZ64" s="27" t="s">
        <v>0</v>
      </c>
      <c r="BA64" s="200" t="str">
        <f t="shared" si="33"/>
        <v/>
      </c>
      <c r="BB64" s="27" t="s">
        <v>0</v>
      </c>
      <c r="BC64" s="32" t="str">
        <f t="shared" si="34"/>
        <v/>
      </c>
      <c r="BD64" s="53" t="str">
        <f>IF(AX64&amp;AY64="","",MAX(BD$12:BD63)+1)</f>
        <v/>
      </c>
      <c r="BE64" s="212" t="str">
        <f t="shared" si="35"/>
        <v/>
      </c>
      <c r="BF64" s="33" t="str">
        <f>IF(AND(AO64="NEMA",AP64="NEMA",OR(AX64&amp;AY64="",BE64="NEMA")),MAX(BF$12:BF63)+1,"")</f>
        <v/>
      </c>
      <c r="BG64" s="27" t="s">
        <v>0</v>
      </c>
      <c r="BH64" s="32" t="str">
        <f t="shared" si="36"/>
        <v/>
      </c>
      <c r="BI64" s="21" t="str">
        <f t="shared" si="37"/>
        <v/>
      </c>
      <c r="BJ64" s="53" t="str">
        <f t="shared" si="38"/>
        <v/>
      </c>
      <c r="BK64" s="33" t="str">
        <f t="shared" si="39"/>
        <v/>
      </c>
      <c r="BL64" s="27" t="s">
        <v>0</v>
      </c>
      <c r="BM64" s="32" t="str">
        <f t="shared" si="40"/>
        <v/>
      </c>
      <c r="BN64" s="21" t="str">
        <f t="shared" si="41"/>
        <v/>
      </c>
      <c r="BO64" s="53" t="str">
        <f t="shared" si="42"/>
        <v/>
      </c>
      <c r="BP64" s="53" t="str">
        <f t="shared" si="2"/>
        <v/>
      </c>
      <c r="BQ64" s="21" t="str">
        <f t="shared" si="3"/>
        <v/>
      </c>
      <c r="BR64" s="21" t="str" cm="1">
        <f t="array" ref="BR64">IFERROR(""&amp;INDEX(regNatjecatelj_klub,DI64),"")</f>
        <v/>
      </c>
      <c r="BS64" s="66" t="str">
        <f t="shared" si="43"/>
        <v/>
      </c>
      <c r="BT64" s="46" t="str">
        <f t="shared" si="44"/>
        <v/>
      </c>
      <c r="BU64" s="27" t="s">
        <v>0</v>
      </c>
      <c r="BV64" s="62" t="str">
        <f>IF(BP64&lt;&gt;"NEMA","",IF(IFERROR(MATCH(BN64,BN$12:BN63,0),0)&lt;&gt;0,"",BN64))</f>
        <v/>
      </c>
      <c r="BW64" s="27" t="s">
        <v>0</v>
      </c>
      <c r="BX64" s="88"/>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73" t="str">
        <f>IF(BN64="","",IF(AND(BO64&lt;&gt;"",BO64&lt;&gt;"NEMA",BS64=1),BR64,IFERROR(INDEX(CK$12:CK63,MATCH(BN64,BN$12:BN63,0)),IF(BX64&lt;&gt;"",BX64,BT64))))</f>
        <v/>
      </c>
      <c r="CL64" s="226" t="str">
        <f>IF(BN64="","",IF(BT64&lt;&gt;BN64,INDEX(regKlub_id,MATCH(BT64,regKlub_naziv,0)),IF(AND(BO64&lt;&gt;"",BO64&lt;&gt;"NEMA"),BO64,IF(CF64&lt;&gt;"",CF64,IF(CB64&lt;&gt;"",CB64,IFERROR(INDEX(CL$12:CL63,MATCH(BN64,BN$12:BN63,0)),"GREŠKA"))))))</f>
        <v/>
      </c>
      <c r="CM64" s="114" t="str">
        <f>IF(BP64="","",IF(BP64&lt;&gt;"NEMA",BP64,IF(CE64&lt;&gt;"",CE64,IFERROR(INDEX(CM$12:CM63,MATCH(BN64,BN$12:BN63,0)),""))))</f>
        <v/>
      </c>
      <c r="CN64" s="27" t="s">
        <v>0</v>
      </c>
      <c r="CO64" s="38" t="str">
        <f t="shared" si="51"/>
        <v/>
      </c>
      <c r="CP64" s="53" t="str">
        <f t="shared" si="52"/>
        <v/>
      </c>
      <c r="CQ64" s="180" t="str">
        <f t="shared" si="53"/>
        <v/>
      </c>
      <c r="CR64" s="181" t="str">
        <f t="shared" si="78"/>
        <v/>
      </c>
      <c r="CS64" s="114" t="str">
        <f t="shared" si="5"/>
        <v/>
      </c>
      <c r="CT64" s="27" t="s">
        <v>0</v>
      </c>
      <c r="CU64" s="240" t="str">
        <f t="shared" si="54"/>
        <v xml:space="preserve">
</v>
      </c>
      <c r="CV64" s="27" t="s">
        <v>0</v>
      </c>
      <c r="CW64" s="200" t="str">
        <f t="shared" si="6"/>
        <v/>
      </c>
      <c r="CX64" t="s">
        <v>0</v>
      </c>
      <c r="CY64" s="90" t="str">
        <f t="shared" si="7"/>
        <v/>
      </c>
      <c r="CZ64" t="s">
        <v>0</v>
      </c>
      <c r="DA64" s="32" t="str">
        <f t="shared" si="8"/>
        <v/>
      </c>
      <c r="DB64" s="46" t="str">
        <f t="shared" si="9"/>
        <v/>
      </c>
      <c r="DC64" t="s">
        <v>0</v>
      </c>
      <c r="DD64" s="14" t="str">
        <f t="shared" si="55"/>
        <v/>
      </c>
      <c r="DE64" s="27" t="s">
        <v>0</v>
      </c>
      <c r="DF64" s="14" t="str">
        <f t="shared" si="56"/>
        <v/>
      </c>
      <c r="DG64" s="27" t="s">
        <v>0</v>
      </c>
      <c r="DH64" s="32" t="str">
        <f t="shared" si="57"/>
        <v/>
      </c>
      <c r="DI64" s="33" t="str">
        <f t="shared" si="58"/>
        <v/>
      </c>
      <c r="DJ64" s="27" t="s">
        <v>0</v>
      </c>
      <c r="DK64" s="32" t="str">
        <f t="shared" si="59"/>
        <v/>
      </c>
      <c r="DL64" s="33" t="str">
        <f t="shared" si="60"/>
        <v/>
      </c>
      <c r="DM64" s="27" t="s">
        <v>0</v>
      </c>
      <c r="DN64" s="32" t="str">
        <f t="shared" si="61"/>
        <v/>
      </c>
      <c r="DO64" s="33" t="str">
        <f t="shared" si="62"/>
        <v/>
      </c>
      <c r="DP64" s="27" t="s">
        <v>0</v>
      </c>
      <c r="DQ64" s="38" t="str">
        <f t="shared" si="63"/>
        <v/>
      </c>
      <c r="DR64" s="33" t="str" cm="1">
        <f t="array" ref="DR64">IF(DQ64&lt;&gt;"",INDEX(regNatjecatelj_id,DQ64,0),IF(BF64&lt;&gt;"",BF64,""))</f>
        <v/>
      </c>
      <c r="DS64" s="27" t="s">
        <v>0</v>
      </c>
      <c r="DT64" s="38" t="str">
        <f t="shared" si="64"/>
        <v/>
      </c>
      <c r="DU64" s="53" t="str">
        <f t="shared" si="10"/>
        <v/>
      </c>
      <c r="DV64" s="53" t="str">
        <f t="shared" si="65"/>
        <v/>
      </c>
      <c r="DW64" s="53" t="str">
        <f t="shared" si="66"/>
        <v/>
      </c>
      <c r="DX64" s="46" t="str">
        <f t="shared" si="67"/>
        <v/>
      </c>
      <c r="DY64" s="27" t="s">
        <v>0</v>
      </c>
      <c r="DZ64" s="38" t="str">
        <f>IF(AN64="","",MAX(DZ$12:DZ63)+1)</f>
        <v/>
      </c>
      <c r="EA64" s="53" t="str">
        <f t="shared" si="68"/>
        <v/>
      </c>
      <c r="EB64" s="53" t="str">
        <f t="shared" si="69"/>
        <v/>
      </c>
      <c r="EC64" s="53" t="str">
        <f t="shared" si="70"/>
        <v/>
      </c>
      <c r="ED64" s="53" t="str">
        <f t="shared" si="71"/>
        <v/>
      </c>
      <c r="EE64" s="53" t="str">
        <f t="shared" si="11"/>
        <v/>
      </c>
      <c r="EF64" s="53" t="str">
        <f t="shared" si="72"/>
        <v/>
      </c>
      <c r="EG64" s="53" t="str">
        <f t="shared" si="73"/>
        <v/>
      </c>
      <c r="EH64" s="53" t="str">
        <f t="shared" si="12"/>
        <v/>
      </c>
      <c r="EI64" s="53" t="str">
        <f t="shared" si="74"/>
        <v/>
      </c>
      <c r="EJ64" s="33" t="str">
        <f t="shared" si="75"/>
        <v/>
      </c>
      <c r="EK64" s="27" t="s">
        <v>0</v>
      </c>
      <c r="EL64" s="14" t="str">
        <f t="shared" si="76"/>
        <v/>
      </c>
      <c r="EM64" s="27" t="s">
        <v>0</v>
      </c>
      <c r="EN64" s="14" t="str">
        <f t="shared" si="13"/>
        <v/>
      </c>
      <c r="EO64" s="27" t="s">
        <v>0</v>
      </c>
      <c r="EP64" s="131" t="str">
        <f t="shared" si="77"/>
        <v/>
      </c>
      <c r="EQ64" s="27" t="s">
        <v>0</v>
      </c>
    </row>
    <row r="65" spans="1:147" x14ac:dyDescent="0.25">
      <c r="A65" t="s">
        <v>0</v>
      </c>
      <c r="B65" s="32" t="str">
        <f>IF(csv!F55="","",TRIM(csv!T55))</f>
        <v/>
      </c>
      <c r="C65" s="21" t="s">
        <v>0</v>
      </c>
      <c r="D65" s="21" t="str">
        <f>IF(csv!F55="","",TRIM(csv!F55))</f>
        <v/>
      </c>
      <c r="E65" s="21" t="str">
        <f>IF(csv!E55="","",TRIM(csv!E55))</f>
        <v/>
      </c>
      <c r="F65" s="21" t="s">
        <v>0</v>
      </c>
      <c r="G65" s="53" t="str">
        <f>IF(csv!M55="","",TRIM(csv!M55))</f>
        <v/>
      </c>
      <c r="H65" s="53" t="str">
        <f>IF(csv!N55="","",TRIM(csv!N55))</f>
        <v/>
      </c>
      <c r="I65" s="21" t="s">
        <v>0</v>
      </c>
      <c r="J65" s="21" t="str">
        <f>IF(csv!P55="","",TRIM(csv!P55))</f>
        <v/>
      </c>
      <c r="K65" s="21" t="str">
        <f>IF(csv!Q55="","",TRIM(csv!Q55))</f>
        <v/>
      </c>
      <c r="L65" s="21" t="s">
        <v>0</v>
      </c>
      <c r="M65" s="46" t="str">
        <f>IF(csv!R55="","",TRIM(csv!R55))</f>
        <v/>
      </c>
      <c r="N65" s="27" t="s">
        <v>0</v>
      </c>
      <c r="O65" s="188" t="str">
        <f t="shared" si="14"/>
        <v/>
      </c>
      <c r="P65" s="27"/>
      <c r="Q65" s="32" t="str">
        <f t="shared" si="15"/>
        <v/>
      </c>
      <c r="R65" s="53" t="str">
        <f>IF(Q65="","",IF(COUNTIF(Q$12:Q64,Q65)=0,R64+1,R64))</f>
        <v/>
      </c>
      <c r="S65" s="53" t="str">
        <f t="shared" si="16"/>
        <v/>
      </c>
      <c r="T65" s="53" t="str">
        <f t="shared" si="17"/>
        <v/>
      </c>
      <c r="U65" s="46" t="str">
        <f t="shared" si="18"/>
        <v/>
      </c>
      <c r="V65" s="27" t="s">
        <v>0</v>
      </c>
      <c r="W65" s="173" t="str">
        <f t="shared" si="19"/>
        <v/>
      </c>
      <c r="X65" s="223" t="str">
        <f t="shared" si="20"/>
        <v/>
      </c>
      <c r="Y65" s="174" t="str">
        <f t="shared" si="0"/>
        <v/>
      </c>
      <c r="Z65" s="27" t="s">
        <v>0</v>
      </c>
      <c r="AA65" s="32" t="str">
        <f t="shared" si="21"/>
        <v/>
      </c>
      <c r="AB65" s="53" t="str">
        <f t="shared" si="22"/>
        <v/>
      </c>
      <c r="AC65" s="21" t="str">
        <f>IF(OR(AB65="",AB65&lt;&gt;"NEMA"),"",IF(IFERROR(MATCH(AA65,AA$12:AA64,0),0)&lt;&gt;0,"",AA65))</f>
        <v/>
      </c>
      <c r="AD65" s="46" t="str">
        <f>IF(AC65="","",MAX(AD$12:AD64)+1)</f>
        <v/>
      </c>
      <c r="AE65" s="27" t="s">
        <v>0</v>
      </c>
      <c r="AF65" s="88"/>
      <c r="AG65" s="27" t="s">
        <v>0</v>
      </c>
      <c r="AH65" s="14" t="str">
        <f t="shared" si="23"/>
        <v/>
      </c>
      <c r="AI65" s="27" t="s">
        <v>0</v>
      </c>
      <c r="AJ65" s="173" t="str">
        <f t="shared" si="24"/>
        <v/>
      </c>
      <c r="AK65" s="114" t="str">
        <f t="shared" si="25"/>
        <v/>
      </c>
      <c r="AL65" s="27"/>
      <c r="AM65" s="32" t="str">
        <f t="shared" si="26"/>
        <v/>
      </c>
      <c r="AN65" s="21" t="str">
        <f t="shared" si="27"/>
        <v/>
      </c>
      <c r="AO65" s="53" t="str">
        <f t="shared" si="28"/>
        <v/>
      </c>
      <c r="AP65" s="53" t="str">
        <f t="shared" si="29"/>
        <v/>
      </c>
      <c r="AQ65" s="21" t="str">
        <f t="shared" si="30"/>
        <v/>
      </c>
      <c r="AR65" s="46" t="str">
        <f t="shared" si="31"/>
        <v/>
      </c>
      <c r="AS65" s="27" t="s">
        <v>0</v>
      </c>
      <c r="AT65" s="62" t="str">
        <f t="shared" si="32"/>
        <v/>
      </c>
      <c r="AU65" s="27" t="s">
        <v>0</v>
      </c>
      <c r="AV65" s="244" t="str">
        <f t="shared" si="1"/>
        <v/>
      </c>
      <c r="AW65" s="27" t="s">
        <v>0</v>
      </c>
      <c r="AX65" s="81"/>
      <c r="AY65" s="83"/>
      <c r="AZ65" s="27" t="s">
        <v>0</v>
      </c>
      <c r="BA65" s="200" t="str">
        <f t="shared" si="33"/>
        <v/>
      </c>
      <c r="BB65" s="27" t="s">
        <v>0</v>
      </c>
      <c r="BC65" s="32" t="str">
        <f t="shared" si="34"/>
        <v/>
      </c>
      <c r="BD65" s="53" t="str">
        <f>IF(AX65&amp;AY65="","",MAX(BD$12:BD64)+1)</f>
        <v/>
      </c>
      <c r="BE65" s="212" t="str">
        <f t="shared" si="35"/>
        <v/>
      </c>
      <c r="BF65" s="33" t="str">
        <f>IF(AND(AO65="NEMA",AP65="NEMA",OR(AX65&amp;AY65="",BE65="NEMA")),MAX(BF$12:BF64)+1,"")</f>
        <v/>
      </c>
      <c r="BG65" s="27" t="s">
        <v>0</v>
      </c>
      <c r="BH65" s="32" t="str">
        <f t="shared" si="36"/>
        <v/>
      </c>
      <c r="BI65" s="21" t="str">
        <f t="shared" si="37"/>
        <v/>
      </c>
      <c r="BJ65" s="53" t="str">
        <f t="shared" si="38"/>
        <v/>
      </c>
      <c r="BK65" s="33" t="str">
        <f t="shared" si="39"/>
        <v/>
      </c>
      <c r="BL65" s="27" t="s">
        <v>0</v>
      </c>
      <c r="BM65" s="32" t="str">
        <f t="shared" si="40"/>
        <v/>
      </c>
      <c r="BN65" s="21" t="str">
        <f t="shared" si="41"/>
        <v/>
      </c>
      <c r="BO65" s="53" t="str">
        <f t="shared" si="42"/>
        <v/>
      </c>
      <c r="BP65" s="53" t="str">
        <f t="shared" si="2"/>
        <v/>
      </c>
      <c r="BQ65" s="21" t="str">
        <f t="shared" si="3"/>
        <v/>
      </c>
      <c r="BR65" s="21" t="str" cm="1">
        <f t="array" ref="BR65">IFERROR(""&amp;INDEX(regNatjecatelj_klub,DI65),"")</f>
        <v/>
      </c>
      <c r="BS65" s="66" t="str">
        <f t="shared" si="43"/>
        <v/>
      </c>
      <c r="BT65" s="46" t="str">
        <f t="shared" si="44"/>
        <v/>
      </c>
      <c r="BU65" s="27" t="s">
        <v>0</v>
      </c>
      <c r="BV65" s="62" t="str">
        <f>IF(BP65&lt;&gt;"NEMA","",IF(IFERROR(MATCH(BN65,BN$12:BN64,0),0)&lt;&gt;0,"",BN65))</f>
        <v/>
      </c>
      <c r="BW65" s="27" t="s">
        <v>0</v>
      </c>
      <c r="BX65" s="88"/>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73" t="str">
        <f>IF(BN65="","",IF(AND(BO65&lt;&gt;"",BO65&lt;&gt;"NEMA",BS65=1),BR65,IFERROR(INDEX(CK$12:CK64,MATCH(BN65,BN$12:BN64,0)),IF(BX65&lt;&gt;"",BX65,BT65))))</f>
        <v/>
      </c>
      <c r="CL65" s="226" t="str">
        <f>IF(BN65="","",IF(BT65&lt;&gt;BN65,INDEX(regKlub_id,MATCH(BT65,regKlub_naziv,0)),IF(AND(BO65&lt;&gt;"",BO65&lt;&gt;"NEMA"),BO65,IF(CF65&lt;&gt;"",CF65,IF(CB65&lt;&gt;"",CB65,IFERROR(INDEX(CL$12:CL64,MATCH(BN65,BN$12:BN64,0)),"GREŠKA"))))))</f>
        <v/>
      </c>
      <c r="CM65" s="114" t="str">
        <f>IF(BP65="","",IF(BP65&lt;&gt;"NEMA",BP65,IF(CE65&lt;&gt;"",CE65,IFERROR(INDEX(CM$12:CM64,MATCH(BN65,BN$12:BN64,0)),""))))</f>
        <v/>
      </c>
      <c r="CN65" s="27" t="s">
        <v>0</v>
      </c>
      <c r="CO65" s="38" t="str">
        <f t="shared" si="51"/>
        <v/>
      </c>
      <c r="CP65" s="53" t="str">
        <f t="shared" si="52"/>
        <v/>
      </c>
      <c r="CQ65" s="180" t="str">
        <f t="shared" si="53"/>
        <v/>
      </c>
      <c r="CR65" s="181" t="str">
        <f t="shared" si="78"/>
        <v/>
      </c>
      <c r="CS65" s="114" t="str">
        <f t="shared" si="5"/>
        <v/>
      </c>
      <c r="CT65" s="27" t="s">
        <v>0</v>
      </c>
      <c r="CU65" s="240" t="str">
        <f t="shared" si="54"/>
        <v xml:space="preserve">
</v>
      </c>
      <c r="CV65" s="27" t="s">
        <v>0</v>
      </c>
      <c r="CW65" s="200" t="str">
        <f t="shared" si="6"/>
        <v/>
      </c>
      <c r="CX65" t="s">
        <v>0</v>
      </c>
      <c r="CY65" s="90" t="str">
        <f t="shared" si="7"/>
        <v/>
      </c>
      <c r="CZ65" t="s">
        <v>0</v>
      </c>
      <c r="DA65" s="32" t="str">
        <f t="shared" si="8"/>
        <v/>
      </c>
      <c r="DB65" s="46" t="str">
        <f t="shared" si="9"/>
        <v/>
      </c>
      <c r="DC65" t="s">
        <v>0</v>
      </c>
      <c r="DD65" s="14" t="str">
        <f t="shared" si="55"/>
        <v/>
      </c>
      <c r="DE65" s="27" t="s">
        <v>0</v>
      </c>
      <c r="DF65" s="14" t="str">
        <f t="shared" si="56"/>
        <v/>
      </c>
      <c r="DG65" s="27" t="s">
        <v>0</v>
      </c>
      <c r="DH65" s="32" t="str">
        <f t="shared" si="57"/>
        <v/>
      </c>
      <c r="DI65" s="33" t="str">
        <f t="shared" si="58"/>
        <v/>
      </c>
      <c r="DJ65" s="27" t="s">
        <v>0</v>
      </c>
      <c r="DK65" s="32" t="str">
        <f t="shared" si="59"/>
        <v/>
      </c>
      <c r="DL65" s="33" t="str">
        <f t="shared" si="60"/>
        <v/>
      </c>
      <c r="DM65" s="27" t="s">
        <v>0</v>
      </c>
      <c r="DN65" s="32" t="str">
        <f t="shared" si="61"/>
        <v/>
      </c>
      <c r="DO65" s="33" t="str">
        <f t="shared" si="62"/>
        <v/>
      </c>
      <c r="DP65" s="27" t="s">
        <v>0</v>
      </c>
      <c r="DQ65" s="38" t="str">
        <f t="shared" si="63"/>
        <v/>
      </c>
      <c r="DR65" s="33" t="str" cm="1">
        <f t="array" ref="DR65">IF(DQ65&lt;&gt;"",INDEX(regNatjecatelj_id,DQ65,0),IF(BF65&lt;&gt;"",BF65,""))</f>
        <v/>
      </c>
      <c r="DS65" s="27" t="s">
        <v>0</v>
      </c>
      <c r="DT65" s="38" t="str">
        <f t="shared" si="64"/>
        <v/>
      </c>
      <c r="DU65" s="53" t="str">
        <f t="shared" si="10"/>
        <v/>
      </c>
      <c r="DV65" s="53" t="str">
        <f t="shared" si="65"/>
        <v/>
      </c>
      <c r="DW65" s="53" t="str">
        <f t="shared" si="66"/>
        <v/>
      </c>
      <c r="DX65" s="46" t="str">
        <f t="shared" si="67"/>
        <v/>
      </c>
      <c r="DY65" s="27" t="s">
        <v>0</v>
      </c>
      <c r="DZ65" s="38" t="str">
        <f>IF(AN65="","",MAX(DZ$12:DZ64)+1)</f>
        <v/>
      </c>
      <c r="EA65" s="53" t="str">
        <f t="shared" si="68"/>
        <v/>
      </c>
      <c r="EB65" s="53" t="str">
        <f t="shared" si="69"/>
        <v/>
      </c>
      <c r="EC65" s="53" t="str">
        <f t="shared" si="70"/>
        <v/>
      </c>
      <c r="ED65" s="53" t="str">
        <f t="shared" si="71"/>
        <v/>
      </c>
      <c r="EE65" s="53" t="str">
        <f t="shared" si="11"/>
        <v/>
      </c>
      <c r="EF65" s="53" t="str">
        <f t="shared" si="72"/>
        <v/>
      </c>
      <c r="EG65" s="53" t="str">
        <f t="shared" si="73"/>
        <v/>
      </c>
      <c r="EH65" s="53" t="str">
        <f t="shared" si="12"/>
        <v/>
      </c>
      <c r="EI65" s="53" t="str">
        <f t="shared" si="74"/>
        <v/>
      </c>
      <c r="EJ65" s="33" t="str">
        <f t="shared" si="75"/>
        <v/>
      </c>
      <c r="EK65" s="27" t="s">
        <v>0</v>
      </c>
      <c r="EL65" s="14" t="str">
        <f t="shared" si="76"/>
        <v/>
      </c>
      <c r="EM65" s="27" t="s">
        <v>0</v>
      </c>
      <c r="EN65" s="14" t="str">
        <f t="shared" si="13"/>
        <v/>
      </c>
      <c r="EO65" s="27" t="s">
        <v>0</v>
      </c>
      <c r="EP65" s="131" t="str">
        <f t="shared" si="77"/>
        <v/>
      </c>
      <c r="EQ65" s="27" t="s">
        <v>0</v>
      </c>
    </row>
    <row r="66" spans="1:147" x14ac:dyDescent="0.25">
      <c r="A66" t="s">
        <v>0</v>
      </c>
      <c r="B66" s="32" t="str">
        <f>IF(csv!F56="","",TRIM(csv!T56))</f>
        <v/>
      </c>
      <c r="C66" s="21" t="s">
        <v>0</v>
      </c>
      <c r="D66" s="21" t="str">
        <f>IF(csv!F56="","",TRIM(csv!F56))</f>
        <v/>
      </c>
      <c r="E66" s="21" t="str">
        <f>IF(csv!E56="","",TRIM(csv!E56))</f>
        <v/>
      </c>
      <c r="F66" s="21" t="s">
        <v>0</v>
      </c>
      <c r="G66" s="53" t="str">
        <f>IF(csv!M56="","",TRIM(csv!M56))</f>
        <v/>
      </c>
      <c r="H66" s="53" t="str">
        <f>IF(csv!N56="","",TRIM(csv!N56))</f>
        <v/>
      </c>
      <c r="I66" s="21" t="s">
        <v>0</v>
      </c>
      <c r="J66" s="21" t="str">
        <f>IF(csv!P56="","",TRIM(csv!P56))</f>
        <v/>
      </c>
      <c r="K66" s="21" t="str">
        <f>IF(csv!Q56="","",TRIM(csv!Q56))</f>
        <v/>
      </c>
      <c r="L66" s="21" t="s">
        <v>0</v>
      </c>
      <c r="M66" s="46" t="str">
        <f>IF(csv!R56="","",TRIM(csv!R56))</f>
        <v/>
      </c>
      <c r="N66" s="27" t="s">
        <v>0</v>
      </c>
      <c r="O66" s="188" t="str">
        <f t="shared" si="14"/>
        <v/>
      </c>
      <c r="P66" s="27"/>
      <c r="Q66" s="32" t="str">
        <f t="shared" si="15"/>
        <v/>
      </c>
      <c r="R66" s="53" t="str">
        <f>IF(Q66="","",IF(COUNTIF(Q$12:Q65,Q66)=0,R65+1,R65))</f>
        <v/>
      </c>
      <c r="S66" s="53" t="str">
        <f t="shared" si="16"/>
        <v/>
      </c>
      <c r="T66" s="53" t="str">
        <f t="shared" si="17"/>
        <v/>
      </c>
      <c r="U66" s="46" t="str">
        <f t="shared" si="18"/>
        <v/>
      </c>
      <c r="V66" s="27" t="s">
        <v>0</v>
      </c>
      <c r="W66" s="173" t="str">
        <f t="shared" si="19"/>
        <v/>
      </c>
      <c r="X66" s="223" t="str">
        <f t="shared" si="20"/>
        <v/>
      </c>
      <c r="Y66" s="174" t="str">
        <f t="shared" si="0"/>
        <v/>
      </c>
      <c r="Z66" s="27" t="s">
        <v>0</v>
      </c>
      <c r="AA66" s="32" t="str">
        <f t="shared" si="21"/>
        <v/>
      </c>
      <c r="AB66" s="53" t="str">
        <f t="shared" si="22"/>
        <v/>
      </c>
      <c r="AC66" s="21" t="str">
        <f>IF(OR(AB66="",AB66&lt;&gt;"NEMA"),"",IF(IFERROR(MATCH(AA66,AA$12:AA65,0),0)&lt;&gt;0,"",AA66))</f>
        <v/>
      </c>
      <c r="AD66" s="46" t="str">
        <f>IF(AC66="","",MAX(AD$12:AD65)+1)</f>
        <v/>
      </c>
      <c r="AE66" s="27" t="s">
        <v>0</v>
      </c>
      <c r="AF66" s="88"/>
      <c r="AG66" s="27" t="s">
        <v>0</v>
      </c>
      <c r="AH66" s="14" t="str">
        <f t="shared" si="23"/>
        <v/>
      </c>
      <c r="AI66" s="27" t="s">
        <v>0</v>
      </c>
      <c r="AJ66" s="173" t="str">
        <f t="shared" si="24"/>
        <v/>
      </c>
      <c r="AK66" s="114" t="str">
        <f t="shared" si="25"/>
        <v/>
      </c>
      <c r="AL66" s="27"/>
      <c r="AM66" s="32" t="str">
        <f t="shared" si="26"/>
        <v/>
      </c>
      <c r="AN66" s="21" t="str">
        <f t="shared" si="27"/>
        <v/>
      </c>
      <c r="AO66" s="53" t="str">
        <f t="shared" si="28"/>
        <v/>
      </c>
      <c r="AP66" s="53" t="str">
        <f t="shared" si="29"/>
        <v/>
      </c>
      <c r="AQ66" s="21" t="str">
        <f t="shared" si="30"/>
        <v/>
      </c>
      <c r="AR66" s="46" t="str">
        <f t="shared" si="31"/>
        <v/>
      </c>
      <c r="AS66" s="27" t="s">
        <v>0</v>
      </c>
      <c r="AT66" s="62" t="str">
        <f t="shared" si="32"/>
        <v/>
      </c>
      <c r="AU66" s="27" t="s">
        <v>0</v>
      </c>
      <c r="AV66" s="244" t="str">
        <f t="shared" si="1"/>
        <v/>
      </c>
      <c r="AW66" s="27" t="s">
        <v>0</v>
      </c>
      <c r="AX66" s="81"/>
      <c r="AY66" s="83"/>
      <c r="AZ66" s="27" t="s">
        <v>0</v>
      </c>
      <c r="BA66" s="200" t="str">
        <f t="shared" si="33"/>
        <v/>
      </c>
      <c r="BB66" s="27" t="s">
        <v>0</v>
      </c>
      <c r="BC66" s="32" t="str">
        <f t="shared" si="34"/>
        <v/>
      </c>
      <c r="BD66" s="53" t="str">
        <f>IF(AX66&amp;AY66="","",MAX(BD$12:BD65)+1)</f>
        <v/>
      </c>
      <c r="BE66" s="212" t="str">
        <f t="shared" si="35"/>
        <v/>
      </c>
      <c r="BF66" s="33" t="str">
        <f>IF(AND(AO66="NEMA",AP66="NEMA",OR(AX66&amp;AY66="",BE66="NEMA")),MAX(BF$12:BF65)+1,"")</f>
        <v/>
      </c>
      <c r="BG66" s="27" t="s">
        <v>0</v>
      </c>
      <c r="BH66" s="32" t="str">
        <f t="shared" si="36"/>
        <v/>
      </c>
      <c r="BI66" s="21" t="str">
        <f t="shared" si="37"/>
        <v/>
      </c>
      <c r="BJ66" s="53" t="str">
        <f t="shared" si="38"/>
        <v/>
      </c>
      <c r="BK66" s="33" t="str">
        <f t="shared" si="39"/>
        <v/>
      </c>
      <c r="BL66" s="27" t="s">
        <v>0</v>
      </c>
      <c r="BM66" s="32" t="str">
        <f t="shared" si="40"/>
        <v/>
      </c>
      <c r="BN66" s="21" t="str">
        <f t="shared" si="41"/>
        <v/>
      </c>
      <c r="BO66" s="53" t="str">
        <f t="shared" si="42"/>
        <v/>
      </c>
      <c r="BP66" s="53" t="str">
        <f t="shared" si="2"/>
        <v/>
      </c>
      <c r="BQ66" s="21" t="str">
        <f t="shared" si="3"/>
        <v/>
      </c>
      <c r="BR66" s="21" t="str" cm="1">
        <f t="array" ref="BR66">IFERROR(""&amp;INDEX(regNatjecatelj_klub,DI66),"")</f>
        <v/>
      </c>
      <c r="BS66" s="66" t="str">
        <f t="shared" si="43"/>
        <v/>
      </c>
      <c r="BT66" s="46" t="str">
        <f t="shared" si="44"/>
        <v/>
      </c>
      <c r="BU66" s="27" t="s">
        <v>0</v>
      </c>
      <c r="BV66" s="62" t="str">
        <f>IF(BP66&lt;&gt;"NEMA","",IF(IFERROR(MATCH(BN66,BN$12:BN65,0),0)&lt;&gt;0,"",BN66))</f>
        <v/>
      </c>
      <c r="BW66" s="27" t="s">
        <v>0</v>
      </c>
      <c r="BX66" s="88"/>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73" t="str">
        <f>IF(BN66="","",IF(AND(BO66&lt;&gt;"",BO66&lt;&gt;"NEMA",BS66=1),BR66,IFERROR(INDEX(CK$12:CK65,MATCH(BN66,BN$12:BN65,0)),IF(BX66&lt;&gt;"",BX66,BT66))))</f>
        <v/>
      </c>
      <c r="CL66" s="226" t="str">
        <f>IF(BN66="","",IF(BT66&lt;&gt;BN66,INDEX(regKlub_id,MATCH(BT66,regKlub_naziv,0)),IF(AND(BO66&lt;&gt;"",BO66&lt;&gt;"NEMA"),BO66,IF(CF66&lt;&gt;"",CF66,IF(CB66&lt;&gt;"",CB66,IFERROR(INDEX(CL$12:CL65,MATCH(BN66,BN$12:BN65,0)),"GREŠKA"))))))</f>
        <v/>
      </c>
      <c r="CM66" s="114" t="str">
        <f>IF(BP66="","",IF(BP66&lt;&gt;"NEMA",BP66,IF(CE66&lt;&gt;"",CE66,IFERROR(INDEX(CM$12:CM65,MATCH(BN66,BN$12:BN65,0)),""))))</f>
        <v/>
      </c>
      <c r="CN66" s="27" t="s">
        <v>0</v>
      </c>
      <c r="CO66" s="38" t="str">
        <f t="shared" si="51"/>
        <v/>
      </c>
      <c r="CP66" s="53" t="str">
        <f t="shared" si="52"/>
        <v/>
      </c>
      <c r="CQ66" s="180" t="str">
        <f t="shared" si="53"/>
        <v/>
      </c>
      <c r="CR66" s="181" t="str">
        <f t="shared" si="78"/>
        <v/>
      </c>
      <c r="CS66" s="114" t="str">
        <f t="shared" si="5"/>
        <v/>
      </c>
      <c r="CT66" s="27" t="s">
        <v>0</v>
      </c>
      <c r="CU66" s="240" t="str">
        <f t="shared" si="54"/>
        <v xml:space="preserve">
</v>
      </c>
      <c r="CV66" s="27" t="s">
        <v>0</v>
      </c>
      <c r="CW66" s="200" t="str">
        <f t="shared" si="6"/>
        <v/>
      </c>
      <c r="CX66" t="s">
        <v>0</v>
      </c>
      <c r="CY66" s="90" t="str">
        <f t="shared" si="7"/>
        <v/>
      </c>
      <c r="CZ66" t="s">
        <v>0</v>
      </c>
      <c r="DA66" s="32" t="str">
        <f t="shared" si="8"/>
        <v/>
      </c>
      <c r="DB66" s="46" t="str">
        <f t="shared" si="9"/>
        <v/>
      </c>
      <c r="DC66" t="s">
        <v>0</v>
      </c>
      <c r="DD66" s="14" t="str">
        <f t="shared" si="55"/>
        <v/>
      </c>
      <c r="DE66" s="27" t="s">
        <v>0</v>
      </c>
      <c r="DF66" s="14" t="str">
        <f t="shared" si="56"/>
        <v/>
      </c>
      <c r="DG66" s="27" t="s">
        <v>0</v>
      </c>
      <c r="DH66" s="32" t="str">
        <f t="shared" si="57"/>
        <v/>
      </c>
      <c r="DI66" s="33" t="str">
        <f t="shared" si="58"/>
        <v/>
      </c>
      <c r="DJ66" s="27" t="s">
        <v>0</v>
      </c>
      <c r="DK66" s="32" t="str">
        <f t="shared" si="59"/>
        <v/>
      </c>
      <c r="DL66" s="33" t="str">
        <f t="shared" si="60"/>
        <v/>
      </c>
      <c r="DM66" s="27" t="s">
        <v>0</v>
      </c>
      <c r="DN66" s="32" t="str">
        <f t="shared" si="61"/>
        <v/>
      </c>
      <c r="DO66" s="33" t="str">
        <f t="shared" si="62"/>
        <v/>
      </c>
      <c r="DP66" s="27" t="s">
        <v>0</v>
      </c>
      <c r="DQ66" s="38" t="str">
        <f t="shared" si="63"/>
        <v/>
      </c>
      <c r="DR66" s="33" t="str" cm="1">
        <f t="array" ref="DR66">IF(DQ66&lt;&gt;"",INDEX(regNatjecatelj_id,DQ66,0),IF(BF66&lt;&gt;"",BF66,""))</f>
        <v/>
      </c>
      <c r="DS66" s="27" t="s">
        <v>0</v>
      </c>
      <c r="DT66" s="38" t="str">
        <f t="shared" si="64"/>
        <v/>
      </c>
      <c r="DU66" s="53" t="str">
        <f t="shared" si="10"/>
        <v/>
      </c>
      <c r="DV66" s="53" t="str">
        <f t="shared" si="65"/>
        <v/>
      </c>
      <c r="DW66" s="53" t="str">
        <f t="shared" si="66"/>
        <v/>
      </c>
      <c r="DX66" s="46" t="str">
        <f t="shared" si="67"/>
        <v/>
      </c>
      <c r="DY66" s="27" t="s">
        <v>0</v>
      </c>
      <c r="DZ66" s="38" t="str">
        <f>IF(AN66="","",MAX(DZ$12:DZ65)+1)</f>
        <v/>
      </c>
      <c r="EA66" s="53" t="str">
        <f t="shared" si="68"/>
        <v/>
      </c>
      <c r="EB66" s="53" t="str">
        <f t="shared" si="69"/>
        <v/>
      </c>
      <c r="EC66" s="53" t="str">
        <f t="shared" si="70"/>
        <v/>
      </c>
      <c r="ED66" s="53" t="str">
        <f t="shared" si="71"/>
        <v/>
      </c>
      <c r="EE66" s="53" t="str">
        <f t="shared" si="11"/>
        <v/>
      </c>
      <c r="EF66" s="53" t="str">
        <f t="shared" si="72"/>
        <v/>
      </c>
      <c r="EG66" s="53" t="str">
        <f t="shared" si="73"/>
        <v/>
      </c>
      <c r="EH66" s="53" t="str">
        <f t="shared" si="12"/>
        <v/>
      </c>
      <c r="EI66" s="53" t="str">
        <f t="shared" si="74"/>
        <v/>
      </c>
      <c r="EJ66" s="33" t="str">
        <f t="shared" si="75"/>
        <v/>
      </c>
      <c r="EK66" s="27" t="s">
        <v>0</v>
      </c>
      <c r="EL66" s="14" t="str">
        <f t="shared" si="76"/>
        <v/>
      </c>
      <c r="EM66" s="27" t="s">
        <v>0</v>
      </c>
      <c r="EN66" s="14" t="str">
        <f t="shared" si="13"/>
        <v/>
      </c>
      <c r="EO66" s="27" t="s">
        <v>0</v>
      </c>
      <c r="EP66" s="131" t="str">
        <f t="shared" si="77"/>
        <v/>
      </c>
      <c r="EQ66" s="27" t="s">
        <v>0</v>
      </c>
    </row>
    <row r="67" spans="1:147" x14ac:dyDescent="0.25">
      <c r="A67" t="s">
        <v>0</v>
      </c>
      <c r="B67" s="32" t="str">
        <f>IF(csv!F57="","",TRIM(csv!T57))</f>
        <v/>
      </c>
      <c r="C67" s="21" t="s">
        <v>0</v>
      </c>
      <c r="D67" s="21" t="str">
        <f>IF(csv!F57="","",TRIM(csv!F57))</f>
        <v/>
      </c>
      <c r="E67" s="21" t="str">
        <f>IF(csv!E57="","",TRIM(csv!E57))</f>
        <v/>
      </c>
      <c r="F67" s="21" t="s">
        <v>0</v>
      </c>
      <c r="G67" s="53" t="str">
        <f>IF(csv!M57="","",TRIM(csv!M57))</f>
        <v/>
      </c>
      <c r="H67" s="53" t="str">
        <f>IF(csv!N57="","",TRIM(csv!N57))</f>
        <v/>
      </c>
      <c r="I67" s="21" t="s">
        <v>0</v>
      </c>
      <c r="J67" s="21" t="str">
        <f>IF(csv!P57="","",TRIM(csv!P57))</f>
        <v/>
      </c>
      <c r="K67" s="21" t="str">
        <f>IF(csv!Q57="","",TRIM(csv!Q57))</f>
        <v/>
      </c>
      <c r="L67" s="21" t="s">
        <v>0</v>
      </c>
      <c r="M67" s="46" t="str">
        <f>IF(csv!R57="","",TRIM(csv!R57))</f>
        <v/>
      </c>
      <c r="N67" s="27" t="s">
        <v>0</v>
      </c>
      <c r="O67" s="188" t="str">
        <f t="shared" si="14"/>
        <v/>
      </c>
      <c r="P67" s="27"/>
      <c r="Q67" s="32" t="str">
        <f t="shared" si="15"/>
        <v/>
      </c>
      <c r="R67" s="53" t="str">
        <f>IF(Q67="","",IF(COUNTIF(Q$12:Q66,Q67)=0,R66+1,R66))</f>
        <v/>
      </c>
      <c r="S67" s="53" t="str">
        <f t="shared" si="16"/>
        <v/>
      </c>
      <c r="T67" s="53" t="str">
        <f t="shared" si="17"/>
        <v/>
      </c>
      <c r="U67" s="46" t="str">
        <f t="shared" si="18"/>
        <v/>
      </c>
      <c r="V67" s="27" t="s">
        <v>0</v>
      </c>
      <c r="W67" s="173" t="str">
        <f t="shared" si="19"/>
        <v/>
      </c>
      <c r="X67" s="223" t="str">
        <f t="shared" si="20"/>
        <v/>
      </c>
      <c r="Y67" s="174" t="str">
        <f t="shared" si="0"/>
        <v/>
      </c>
      <c r="Z67" s="27" t="s">
        <v>0</v>
      </c>
      <c r="AA67" s="32" t="str">
        <f t="shared" si="21"/>
        <v/>
      </c>
      <c r="AB67" s="53" t="str">
        <f t="shared" si="22"/>
        <v/>
      </c>
      <c r="AC67" s="21" t="str">
        <f>IF(OR(AB67="",AB67&lt;&gt;"NEMA"),"",IF(IFERROR(MATCH(AA67,AA$12:AA66,0),0)&lt;&gt;0,"",AA67))</f>
        <v/>
      </c>
      <c r="AD67" s="46" t="str">
        <f>IF(AC67="","",MAX(AD$12:AD66)+1)</f>
        <v/>
      </c>
      <c r="AE67" s="27" t="s">
        <v>0</v>
      </c>
      <c r="AF67" s="88"/>
      <c r="AG67" s="27" t="s">
        <v>0</v>
      </c>
      <c r="AH67" s="14" t="str">
        <f t="shared" si="23"/>
        <v/>
      </c>
      <c r="AI67" s="27" t="s">
        <v>0</v>
      </c>
      <c r="AJ67" s="173" t="str">
        <f t="shared" si="24"/>
        <v/>
      </c>
      <c r="AK67" s="114" t="str">
        <f t="shared" si="25"/>
        <v/>
      </c>
      <c r="AL67" s="27"/>
      <c r="AM67" s="32" t="str">
        <f t="shared" si="26"/>
        <v/>
      </c>
      <c r="AN67" s="21" t="str">
        <f t="shared" si="27"/>
        <v/>
      </c>
      <c r="AO67" s="53" t="str">
        <f t="shared" si="28"/>
        <v/>
      </c>
      <c r="AP67" s="53" t="str">
        <f t="shared" si="29"/>
        <v/>
      </c>
      <c r="AQ67" s="21" t="str">
        <f t="shared" si="30"/>
        <v/>
      </c>
      <c r="AR67" s="46" t="str">
        <f t="shared" si="31"/>
        <v/>
      </c>
      <c r="AS67" s="27" t="s">
        <v>0</v>
      </c>
      <c r="AT67" s="62" t="str">
        <f t="shared" si="32"/>
        <v/>
      </c>
      <c r="AU67" s="27" t="s">
        <v>0</v>
      </c>
      <c r="AV67" s="244" t="str">
        <f t="shared" si="1"/>
        <v/>
      </c>
      <c r="AW67" s="27" t="s">
        <v>0</v>
      </c>
      <c r="AX67" s="81"/>
      <c r="AY67" s="83"/>
      <c r="AZ67" s="27" t="s">
        <v>0</v>
      </c>
      <c r="BA67" s="200" t="str">
        <f t="shared" si="33"/>
        <v/>
      </c>
      <c r="BB67" s="27" t="s">
        <v>0</v>
      </c>
      <c r="BC67" s="32" t="str">
        <f t="shared" si="34"/>
        <v/>
      </c>
      <c r="BD67" s="53" t="str">
        <f>IF(AX67&amp;AY67="","",MAX(BD$12:BD66)+1)</f>
        <v/>
      </c>
      <c r="BE67" s="212" t="str">
        <f t="shared" si="35"/>
        <v/>
      </c>
      <c r="BF67" s="33" t="str">
        <f>IF(AND(AO67="NEMA",AP67="NEMA",OR(AX67&amp;AY67="",BE67="NEMA")),MAX(BF$12:BF66)+1,"")</f>
        <v/>
      </c>
      <c r="BG67" s="27" t="s">
        <v>0</v>
      </c>
      <c r="BH67" s="32" t="str">
        <f t="shared" si="36"/>
        <v/>
      </c>
      <c r="BI67" s="21" t="str">
        <f t="shared" si="37"/>
        <v/>
      </c>
      <c r="BJ67" s="53" t="str">
        <f t="shared" si="38"/>
        <v/>
      </c>
      <c r="BK67" s="33" t="str">
        <f t="shared" si="39"/>
        <v/>
      </c>
      <c r="BL67" s="27" t="s">
        <v>0</v>
      </c>
      <c r="BM67" s="32" t="str">
        <f t="shared" si="40"/>
        <v/>
      </c>
      <c r="BN67" s="21" t="str">
        <f t="shared" si="41"/>
        <v/>
      </c>
      <c r="BO67" s="53" t="str">
        <f t="shared" si="42"/>
        <v/>
      </c>
      <c r="BP67" s="53" t="str">
        <f t="shared" si="2"/>
        <v/>
      </c>
      <c r="BQ67" s="21" t="str">
        <f t="shared" si="3"/>
        <v/>
      </c>
      <c r="BR67" s="21" t="str" cm="1">
        <f t="array" ref="BR67">IFERROR(""&amp;INDEX(regNatjecatelj_klub,DI67),"")</f>
        <v/>
      </c>
      <c r="BS67" s="66" t="str">
        <f t="shared" si="43"/>
        <v/>
      </c>
      <c r="BT67" s="46" t="str">
        <f t="shared" si="44"/>
        <v/>
      </c>
      <c r="BU67" s="27" t="s">
        <v>0</v>
      </c>
      <c r="BV67" s="62" t="str">
        <f>IF(BP67&lt;&gt;"NEMA","",IF(IFERROR(MATCH(BN67,BN$12:BN66,0),0)&lt;&gt;0,"",BN67))</f>
        <v/>
      </c>
      <c r="BW67" s="27" t="s">
        <v>0</v>
      </c>
      <c r="BX67" s="88"/>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73" t="str">
        <f>IF(BN67="","",IF(AND(BO67&lt;&gt;"",BO67&lt;&gt;"NEMA",BS67=1),BR67,IFERROR(INDEX(CK$12:CK66,MATCH(BN67,BN$12:BN66,0)),IF(BX67&lt;&gt;"",BX67,BT67))))</f>
        <v/>
      </c>
      <c r="CL67" s="226" t="str">
        <f>IF(BN67="","",IF(BT67&lt;&gt;BN67,INDEX(regKlub_id,MATCH(BT67,regKlub_naziv,0)),IF(AND(BO67&lt;&gt;"",BO67&lt;&gt;"NEMA"),BO67,IF(CF67&lt;&gt;"",CF67,IF(CB67&lt;&gt;"",CB67,IFERROR(INDEX(CL$12:CL66,MATCH(BN67,BN$12:BN66,0)),"GREŠKA"))))))</f>
        <v/>
      </c>
      <c r="CM67" s="114" t="str">
        <f>IF(BP67="","",IF(BP67&lt;&gt;"NEMA",BP67,IF(CE67&lt;&gt;"",CE67,IFERROR(INDEX(CM$12:CM66,MATCH(BN67,BN$12:BN66,0)),""))))</f>
        <v/>
      </c>
      <c r="CN67" s="27" t="s">
        <v>0</v>
      </c>
      <c r="CO67" s="38" t="str">
        <f t="shared" si="51"/>
        <v/>
      </c>
      <c r="CP67" s="53" t="str">
        <f t="shared" si="52"/>
        <v/>
      </c>
      <c r="CQ67" s="180" t="str">
        <f t="shared" si="53"/>
        <v/>
      </c>
      <c r="CR67" s="181" t="str">
        <f t="shared" si="78"/>
        <v/>
      </c>
      <c r="CS67" s="114" t="str">
        <f t="shared" si="5"/>
        <v/>
      </c>
      <c r="CT67" s="27" t="s">
        <v>0</v>
      </c>
      <c r="CU67" s="240" t="str">
        <f t="shared" si="54"/>
        <v xml:space="preserve">
</v>
      </c>
      <c r="CV67" s="27" t="s">
        <v>0</v>
      </c>
      <c r="CW67" s="200" t="str">
        <f t="shared" si="6"/>
        <v/>
      </c>
      <c r="CX67" t="s">
        <v>0</v>
      </c>
      <c r="CY67" s="90" t="str">
        <f t="shared" si="7"/>
        <v/>
      </c>
      <c r="CZ67" t="s">
        <v>0</v>
      </c>
      <c r="DA67" s="32" t="str">
        <f t="shared" si="8"/>
        <v/>
      </c>
      <c r="DB67" s="46" t="str">
        <f t="shared" si="9"/>
        <v/>
      </c>
      <c r="DC67" t="s">
        <v>0</v>
      </c>
      <c r="DD67" s="14" t="str">
        <f t="shared" si="55"/>
        <v/>
      </c>
      <c r="DE67" s="27" t="s">
        <v>0</v>
      </c>
      <c r="DF67" s="14" t="str">
        <f t="shared" si="56"/>
        <v/>
      </c>
      <c r="DG67" s="27" t="s">
        <v>0</v>
      </c>
      <c r="DH67" s="32" t="str">
        <f t="shared" si="57"/>
        <v/>
      </c>
      <c r="DI67" s="33" t="str">
        <f t="shared" si="58"/>
        <v/>
      </c>
      <c r="DJ67" s="27" t="s">
        <v>0</v>
      </c>
      <c r="DK67" s="32" t="str">
        <f t="shared" si="59"/>
        <v/>
      </c>
      <c r="DL67" s="33" t="str">
        <f t="shared" si="60"/>
        <v/>
      </c>
      <c r="DM67" s="27" t="s">
        <v>0</v>
      </c>
      <c r="DN67" s="32" t="str">
        <f t="shared" si="61"/>
        <v/>
      </c>
      <c r="DO67" s="33" t="str">
        <f t="shared" si="62"/>
        <v/>
      </c>
      <c r="DP67" s="27" t="s">
        <v>0</v>
      </c>
      <c r="DQ67" s="38" t="str">
        <f t="shared" si="63"/>
        <v/>
      </c>
      <c r="DR67" s="33" t="str" cm="1">
        <f t="array" ref="DR67">IF(DQ67&lt;&gt;"",INDEX(regNatjecatelj_id,DQ67,0),IF(BF67&lt;&gt;"",BF67,""))</f>
        <v/>
      </c>
      <c r="DS67" s="27" t="s">
        <v>0</v>
      </c>
      <c r="DT67" s="38" t="str">
        <f t="shared" si="64"/>
        <v/>
      </c>
      <c r="DU67" s="53" t="str">
        <f t="shared" si="10"/>
        <v/>
      </c>
      <c r="DV67" s="53" t="str">
        <f t="shared" si="65"/>
        <v/>
      </c>
      <c r="DW67" s="53" t="str">
        <f t="shared" si="66"/>
        <v/>
      </c>
      <c r="DX67" s="46" t="str">
        <f t="shared" si="67"/>
        <v/>
      </c>
      <c r="DY67" s="27" t="s">
        <v>0</v>
      </c>
      <c r="DZ67" s="38" t="str">
        <f>IF(AN67="","",MAX(DZ$12:DZ66)+1)</f>
        <v/>
      </c>
      <c r="EA67" s="53" t="str">
        <f t="shared" si="68"/>
        <v/>
      </c>
      <c r="EB67" s="53" t="str">
        <f t="shared" si="69"/>
        <v/>
      </c>
      <c r="EC67" s="53" t="str">
        <f t="shared" si="70"/>
        <v/>
      </c>
      <c r="ED67" s="53" t="str">
        <f t="shared" si="71"/>
        <v/>
      </c>
      <c r="EE67" s="53" t="str">
        <f t="shared" si="11"/>
        <v/>
      </c>
      <c r="EF67" s="53" t="str">
        <f t="shared" si="72"/>
        <v/>
      </c>
      <c r="EG67" s="53" t="str">
        <f t="shared" si="73"/>
        <v/>
      </c>
      <c r="EH67" s="53" t="str">
        <f t="shared" si="12"/>
        <v/>
      </c>
      <c r="EI67" s="53" t="str">
        <f t="shared" si="74"/>
        <v/>
      </c>
      <c r="EJ67" s="33" t="str">
        <f t="shared" si="75"/>
        <v/>
      </c>
      <c r="EK67" s="27" t="s">
        <v>0</v>
      </c>
      <c r="EL67" s="14" t="str">
        <f t="shared" si="76"/>
        <v/>
      </c>
      <c r="EM67" s="27" t="s">
        <v>0</v>
      </c>
      <c r="EN67" s="14" t="str">
        <f t="shared" si="13"/>
        <v/>
      </c>
      <c r="EO67" s="27" t="s">
        <v>0</v>
      </c>
      <c r="EP67" s="131" t="str">
        <f t="shared" si="77"/>
        <v/>
      </c>
      <c r="EQ67" s="27" t="s">
        <v>0</v>
      </c>
    </row>
    <row r="68" spans="1:147" x14ac:dyDescent="0.25">
      <c r="A68" t="s">
        <v>0</v>
      </c>
      <c r="B68" s="32" t="str">
        <f>IF(csv!F58="","",TRIM(csv!T58))</f>
        <v/>
      </c>
      <c r="C68" s="21" t="s">
        <v>0</v>
      </c>
      <c r="D68" s="21" t="str">
        <f>IF(csv!F58="","",TRIM(csv!F58))</f>
        <v/>
      </c>
      <c r="E68" s="21" t="str">
        <f>IF(csv!E58="","",TRIM(csv!E58))</f>
        <v/>
      </c>
      <c r="F68" s="21" t="s">
        <v>0</v>
      </c>
      <c r="G68" s="53" t="str">
        <f>IF(csv!M58="","",TRIM(csv!M58))</f>
        <v/>
      </c>
      <c r="H68" s="53" t="str">
        <f>IF(csv!N58="","",TRIM(csv!N58))</f>
        <v/>
      </c>
      <c r="I68" s="21" t="s">
        <v>0</v>
      </c>
      <c r="J68" s="21" t="str">
        <f>IF(csv!P58="","",TRIM(csv!P58))</f>
        <v/>
      </c>
      <c r="K68" s="21" t="str">
        <f>IF(csv!Q58="","",TRIM(csv!Q58))</f>
        <v/>
      </c>
      <c r="L68" s="21" t="s">
        <v>0</v>
      </c>
      <c r="M68" s="46" t="str">
        <f>IF(csv!R58="","",TRIM(csv!R58))</f>
        <v/>
      </c>
      <c r="N68" s="27" t="s">
        <v>0</v>
      </c>
      <c r="O68" s="188" t="str">
        <f t="shared" si="14"/>
        <v/>
      </c>
      <c r="P68" s="27"/>
      <c r="Q68" s="32" t="str">
        <f t="shared" si="15"/>
        <v/>
      </c>
      <c r="R68" s="53" t="str">
        <f>IF(Q68="","",IF(COUNTIF(Q$12:Q67,Q68)=0,R67+1,R67))</f>
        <v/>
      </c>
      <c r="S68" s="53" t="str">
        <f t="shared" si="16"/>
        <v/>
      </c>
      <c r="T68" s="53" t="str">
        <f t="shared" si="17"/>
        <v/>
      </c>
      <c r="U68" s="46" t="str">
        <f t="shared" si="18"/>
        <v/>
      </c>
      <c r="V68" s="27" t="s">
        <v>0</v>
      </c>
      <c r="W68" s="173" t="str">
        <f t="shared" si="19"/>
        <v/>
      </c>
      <c r="X68" s="223" t="str">
        <f t="shared" si="20"/>
        <v/>
      </c>
      <c r="Y68" s="174" t="str">
        <f t="shared" si="0"/>
        <v/>
      </c>
      <c r="Z68" s="27" t="s">
        <v>0</v>
      </c>
      <c r="AA68" s="32" t="str">
        <f t="shared" si="21"/>
        <v/>
      </c>
      <c r="AB68" s="53" t="str">
        <f t="shared" si="22"/>
        <v/>
      </c>
      <c r="AC68" s="21" t="str">
        <f>IF(OR(AB68="",AB68&lt;&gt;"NEMA"),"",IF(IFERROR(MATCH(AA68,AA$12:AA67,0),0)&lt;&gt;0,"",AA68))</f>
        <v/>
      </c>
      <c r="AD68" s="46" t="str">
        <f>IF(AC68="","",MAX(AD$12:AD67)+1)</f>
        <v/>
      </c>
      <c r="AE68" s="27" t="s">
        <v>0</v>
      </c>
      <c r="AF68" s="88"/>
      <c r="AG68" s="27" t="s">
        <v>0</v>
      </c>
      <c r="AH68" s="14" t="str">
        <f t="shared" si="23"/>
        <v/>
      </c>
      <c r="AI68" s="27" t="s">
        <v>0</v>
      </c>
      <c r="AJ68" s="173" t="str">
        <f t="shared" si="24"/>
        <v/>
      </c>
      <c r="AK68" s="114" t="str">
        <f t="shared" si="25"/>
        <v/>
      </c>
      <c r="AL68" s="27"/>
      <c r="AM68" s="32" t="str">
        <f t="shared" si="26"/>
        <v/>
      </c>
      <c r="AN68" s="21" t="str">
        <f t="shared" si="27"/>
        <v/>
      </c>
      <c r="AO68" s="53" t="str">
        <f t="shared" si="28"/>
        <v/>
      </c>
      <c r="AP68" s="53" t="str">
        <f t="shared" si="29"/>
        <v/>
      </c>
      <c r="AQ68" s="21" t="str">
        <f t="shared" si="30"/>
        <v/>
      </c>
      <c r="AR68" s="46" t="str">
        <f t="shared" si="31"/>
        <v/>
      </c>
      <c r="AS68" s="27" t="s">
        <v>0</v>
      </c>
      <c r="AT68" s="62" t="str">
        <f t="shared" si="32"/>
        <v/>
      </c>
      <c r="AU68" s="27" t="s">
        <v>0</v>
      </c>
      <c r="AV68" s="244" t="str">
        <f t="shared" si="1"/>
        <v/>
      </c>
      <c r="AW68" s="27" t="s">
        <v>0</v>
      </c>
      <c r="AX68" s="81"/>
      <c r="AY68" s="83"/>
      <c r="AZ68" s="27" t="s">
        <v>0</v>
      </c>
      <c r="BA68" s="200" t="str">
        <f t="shared" si="33"/>
        <v/>
      </c>
      <c r="BB68" s="27" t="s">
        <v>0</v>
      </c>
      <c r="BC68" s="32" t="str">
        <f t="shared" si="34"/>
        <v/>
      </c>
      <c r="BD68" s="53" t="str">
        <f>IF(AX68&amp;AY68="","",MAX(BD$12:BD67)+1)</f>
        <v/>
      </c>
      <c r="BE68" s="212" t="str">
        <f t="shared" si="35"/>
        <v/>
      </c>
      <c r="BF68" s="33" t="str">
        <f>IF(AND(AO68="NEMA",AP68="NEMA",OR(AX68&amp;AY68="",BE68="NEMA")),MAX(BF$12:BF67)+1,"")</f>
        <v/>
      </c>
      <c r="BG68" s="27" t="s">
        <v>0</v>
      </c>
      <c r="BH68" s="32" t="str">
        <f t="shared" si="36"/>
        <v/>
      </c>
      <c r="BI68" s="21" t="str">
        <f t="shared" si="37"/>
        <v/>
      </c>
      <c r="BJ68" s="53" t="str">
        <f t="shared" si="38"/>
        <v/>
      </c>
      <c r="BK68" s="33" t="str">
        <f t="shared" si="39"/>
        <v/>
      </c>
      <c r="BL68" s="27" t="s">
        <v>0</v>
      </c>
      <c r="BM68" s="32" t="str">
        <f t="shared" si="40"/>
        <v/>
      </c>
      <c r="BN68" s="21" t="str">
        <f t="shared" si="41"/>
        <v/>
      </c>
      <c r="BO68" s="53" t="str">
        <f t="shared" si="42"/>
        <v/>
      </c>
      <c r="BP68" s="53" t="str">
        <f t="shared" si="2"/>
        <v/>
      </c>
      <c r="BQ68" s="21" t="str">
        <f t="shared" si="3"/>
        <v/>
      </c>
      <c r="BR68" s="21" t="str" cm="1">
        <f t="array" ref="BR68">IFERROR(""&amp;INDEX(regNatjecatelj_klub,DI68),"")</f>
        <v/>
      </c>
      <c r="BS68" s="66" t="str">
        <f t="shared" si="43"/>
        <v/>
      </c>
      <c r="BT68" s="46" t="str">
        <f t="shared" si="44"/>
        <v/>
      </c>
      <c r="BU68" s="27" t="s">
        <v>0</v>
      </c>
      <c r="BV68" s="62" t="str">
        <f>IF(BP68&lt;&gt;"NEMA","",IF(IFERROR(MATCH(BN68,BN$12:BN67,0),0)&lt;&gt;0,"",BN68))</f>
        <v/>
      </c>
      <c r="BW68" s="27" t="s">
        <v>0</v>
      </c>
      <c r="BX68" s="88"/>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73" t="str">
        <f>IF(BN68="","",IF(AND(BO68&lt;&gt;"",BO68&lt;&gt;"NEMA",BS68=1),BR68,IFERROR(INDEX(CK$12:CK67,MATCH(BN68,BN$12:BN67,0)),IF(BX68&lt;&gt;"",BX68,BT68))))</f>
        <v/>
      </c>
      <c r="CL68" s="226" t="str">
        <f>IF(BN68="","",IF(BT68&lt;&gt;BN68,INDEX(regKlub_id,MATCH(BT68,regKlub_naziv,0)),IF(AND(BO68&lt;&gt;"",BO68&lt;&gt;"NEMA"),BO68,IF(CF68&lt;&gt;"",CF68,IF(CB68&lt;&gt;"",CB68,IFERROR(INDEX(CL$12:CL67,MATCH(BN68,BN$12:BN67,0)),"GREŠKA"))))))</f>
        <v/>
      </c>
      <c r="CM68" s="114" t="str">
        <f>IF(BP68="","",IF(BP68&lt;&gt;"NEMA",BP68,IF(CE68&lt;&gt;"",CE68,IFERROR(INDEX(CM$12:CM67,MATCH(BN68,BN$12:BN67,0)),""))))</f>
        <v/>
      </c>
      <c r="CN68" s="27" t="s">
        <v>0</v>
      </c>
      <c r="CO68" s="38" t="str">
        <f t="shared" si="51"/>
        <v/>
      </c>
      <c r="CP68" s="53" t="str">
        <f t="shared" si="52"/>
        <v/>
      </c>
      <c r="CQ68" s="180" t="str">
        <f t="shared" si="53"/>
        <v/>
      </c>
      <c r="CR68" s="181" t="str">
        <f t="shared" si="78"/>
        <v/>
      </c>
      <c r="CS68" s="114" t="str">
        <f t="shared" si="5"/>
        <v/>
      </c>
      <c r="CT68" s="27" t="s">
        <v>0</v>
      </c>
      <c r="CU68" s="240" t="str">
        <f t="shared" si="54"/>
        <v xml:space="preserve">
</v>
      </c>
      <c r="CV68" s="27" t="s">
        <v>0</v>
      </c>
      <c r="CW68" s="200" t="str">
        <f t="shared" si="6"/>
        <v/>
      </c>
      <c r="CX68" t="s">
        <v>0</v>
      </c>
      <c r="CY68" s="90" t="str">
        <f t="shared" si="7"/>
        <v/>
      </c>
      <c r="CZ68" t="s">
        <v>0</v>
      </c>
      <c r="DA68" s="32" t="str">
        <f t="shared" si="8"/>
        <v/>
      </c>
      <c r="DB68" s="46" t="str">
        <f t="shared" si="9"/>
        <v/>
      </c>
      <c r="DC68" t="s">
        <v>0</v>
      </c>
      <c r="DD68" s="14" t="str">
        <f t="shared" si="55"/>
        <v/>
      </c>
      <c r="DE68" s="27" t="s">
        <v>0</v>
      </c>
      <c r="DF68" s="14" t="str">
        <f t="shared" si="56"/>
        <v/>
      </c>
      <c r="DG68" s="27" t="s">
        <v>0</v>
      </c>
      <c r="DH68" s="32" t="str">
        <f t="shared" si="57"/>
        <v/>
      </c>
      <c r="DI68" s="33" t="str">
        <f t="shared" si="58"/>
        <v/>
      </c>
      <c r="DJ68" s="27" t="s">
        <v>0</v>
      </c>
      <c r="DK68" s="32" t="str">
        <f t="shared" si="59"/>
        <v/>
      </c>
      <c r="DL68" s="33" t="str">
        <f t="shared" si="60"/>
        <v/>
      </c>
      <c r="DM68" s="27" t="s">
        <v>0</v>
      </c>
      <c r="DN68" s="32" t="str">
        <f t="shared" si="61"/>
        <v/>
      </c>
      <c r="DO68" s="33" t="str">
        <f t="shared" si="62"/>
        <v/>
      </c>
      <c r="DP68" s="27" t="s">
        <v>0</v>
      </c>
      <c r="DQ68" s="38" t="str">
        <f t="shared" si="63"/>
        <v/>
      </c>
      <c r="DR68" s="33" t="str" cm="1">
        <f t="array" ref="DR68">IF(DQ68&lt;&gt;"",INDEX(regNatjecatelj_id,DQ68,0),IF(BF68&lt;&gt;"",BF68,""))</f>
        <v/>
      </c>
      <c r="DS68" s="27" t="s">
        <v>0</v>
      </c>
      <c r="DT68" s="38" t="str">
        <f t="shared" si="64"/>
        <v/>
      </c>
      <c r="DU68" s="53" t="str">
        <f t="shared" si="10"/>
        <v/>
      </c>
      <c r="DV68" s="53" t="str">
        <f t="shared" si="65"/>
        <v/>
      </c>
      <c r="DW68" s="53" t="str">
        <f t="shared" si="66"/>
        <v/>
      </c>
      <c r="DX68" s="46" t="str">
        <f t="shared" si="67"/>
        <v/>
      </c>
      <c r="DY68" s="27" t="s">
        <v>0</v>
      </c>
      <c r="DZ68" s="38" t="str">
        <f>IF(AN68="","",MAX(DZ$12:DZ67)+1)</f>
        <v/>
      </c>
      <c r="EA68" s="53" t="str">
        <f t="shared" si="68"/>
        <v/>
      </c>
      <c r="EB68" s="53" t="str">
        <f t="shared" si="69"/>
        <v/>
      </c>
      <c r="EC68" s="53" t="str">
        <f t="shared" si="70"/>
        <v/>
      </c>
      <c r="ED68" s="53" t="str">
        <f t="shared" si="71"/>
        <v/>
      </c>
      <c r="EE68" s="53" t="str">
        <f t="shared" si="11"/>
        <v/>
      </c>
      <c r="EF68" s="53" t="str">
        <f t="shared" si="72"/>
        <v/>
      </c>
      <c r="EG68" s="53" t="str">
        <f t="shared" si="73"/>
        <v/>
      </c>
      <c r="EH68" s="53" t="str">
        <f t="shared" si="12"/>
        <v/>
      </c>
      <c r="EI68" s="53" t="str">
        <f t="shared" si="74"/>
        <v/>
      </c>
      <c r="EJ68" s="33" t="str">
        <f t="shared" si="75"/>
        <v/>
      </c>
      <c r="EK68" s="27" t="s">
        <v>0</v>
      </c>
      <c r="EL68" s="14" t="str">
        <f t="shared" si="76"/>
        <v/>
      </c>
      <c r="EM68" s="27" t="s">
        <v>0</v>
      </c>
      <c r="EN68" s="14" t="str">
        <f t="shared" si="13"/>
        <v/>
      </c>
      <c r="EO68" s="27" t="s">
        <v>0</v>
      </c>
      <c r="EP68" s="131" t="str">
        <f t="shared" si="77"/>
        <v/>
      </c>
      <c r="EQ68" s="27" t="s">
        <v>0</v>
      </c>
    </row>
    <row r="69" spans="1:147" x14ac:dyDescent="0.25">
      <c r="A69" t="s">
        <v>0</v>
      </c>
      <c r="B69" s="32" t="str">
        <f>IF(csv!F59="","",TRIM(csv!T59))</f>
        <v/>
      </c>
      <c r="C69" s="21" t="s">
        <v>0</v>
      </c>
      <c r="D69" s="21" t="str">
        <f>IF(csv!F59="","",TRIM(csv!F59))</f>
        <v/>
      </c>
      <c r="E69" s="21" t="str">
        <f>IF(csv!E59="","",TRIM(csv!E59))</f>
        <v/>
      </c>
      <c r="F69" s="21" t="s">
        <v>0</v>
      </c>
      <c r="G69" s="53" t="str">
        <f>IF(csv!M59="","",TRIM(csv!M59))</f>
        <v/>
      </c>
      <c r="H69" s="53" t="str">
        <f>IF(csv!N59="","",TRIM(csv!N59))</f>
        <v/>
      </c>
      <c r="I69" s="21" t="s">
        <v>0</v>
      </c>
      <c r="J69" s="21" t="str">
        <f>IF(csv!P59="","",TRIM(csv!P59))</f>
        <v/>
      </c>
      <c r="K69" s="21" t="str">
        <f>IF(csv!Q59="","",TRIM(csv!Q59))</f>
        <v/>
      </c>
      <c r="L69" s="21" t="s">
        <v>0</v>
      </c>
      <c r="M69" s="46" t="str">
        <f>IF(csv!R59="","",TRIM(csv!R59))</f>
        <v/>
      </c>
      <c r="N69" s="27" t="s">
        <v>0</v>
      </c>
      <c r="O69" s="188" t="str">
        <f t="shared" si="14"/>
        <v/>
      </c>
      <c r="P69" s="27"/>
      <c r="Q69" s="32" t="str">
        <f t="shared" si="15"/>
        <v/>
      </c>
      <c r="R69" s="53" t="str">
        <f>IF(Q69="","",IF(COUNTIF(Q$12:Q68,Q69)=0,R68+1,R68))</f>
        <v/>
      </c>
      <c r="S69" s="53" t="str">
        <f t="shared" si="16"/>
        <v/>
      </c>
      <c r="T69" s="53" t="str">
        <f t="shared" si="17"/>
        <v/>
      </c>
      <c r="U69" s="46" t="str">
        <f t="shared" si="18"/>
        <v/>
      </c>
      <c r="V69" s="27" t="s">
        <v>0</v>
      </c>
      <c r="W69" s="173" t="str">
        <f t="shared" si="19"/>
        <v/>
      </c>
      <c r="X69" s="223" t="str">
        <f t="shared" si="20"/>
        <v/>
      </c>
      <c r="Y69" s="174" t="str">
        <f t="shared" si="0"/>
        <v/>
      </c>
      <c r="Z69" s="27" t="s">
        <v>0</v>
      </c>
      <c r="AA69" s="32" t="str">
        <f t="shared" si="21"/>
        <v/>
      </c>
      <c r="AB69" s="53" t="str">
        <f t="shared" si="22"/>
        <v/>
      </c>
      <c r="AC69" s="21" t="str">
        <f>IF(OR(AB69="",AB69&lt;&gt;"NEMA"),"",IF(IFERROR(MATCH(AA69,AA$12:AA68,0),0)&lt;&gt;0,"",AA69))</f>
        <v/>
      </c>
      <c r="AD69" s="46" t="str">
        <f>IF(AC69="","",MAX(AD$12:AD68)+1)</f>
        <v/>
      </c>
      <c r="AE69" s="27" t="s">
        <v>0</v>
      </c>
      <c r="AF69" s="88"/>
      <c r="AG69" s="27" t="s">
        <v>0</v>
      </c>
      <c r="AH69" s="14" t="str">
        <f t="shared" si="23"/>
        <v/>
      </c>
      <c r="AI69" s="27" t="s">
        <v>0</v>
      </c>
      <c r="AJ69" s="173" t="str">
        <f t="shared" si="24"/>
        <v/>
      </c>
      <c r="AK69" s="114" t="str">
        <f t="shared" si="25"/>
        <v/>
      </c>
      <c r="AL69" s="27"/>
      <c r="AM69" s="32" t="str">
        <f t="shared" si="26"/>
        <v/>
      </c>
      <c r="AN69" s="21" t="str">
        <f t="shared" si="27"/>
        <v/>
      </c>
      <c r="AO69" s="53" t="str">
        <f t="shared" si="28"/>
        <v/>
      </c>
      <c r="AP69" s="53" t="str">
        <f t="shared" si="29"/>
        <v/>
      </c>
      <c r="AQ69" s="21" t="str">
        <f t="shared" si="30"/>
        <v/>
      </c>
      <c r="AR69" s="46" t="str">
        <f t="shared" si="31"/>
        <v/>
      </c>
      <c r="AS69" s="27" t="s">
        <v>0</v>
      </c>
      <c r="AT69" s="62" t="str">
        <f t="shared" si="32"/>
        <v/>
      </c>
      <c r="AU69" s="27" t="s">
        <v>0</v>
      </c>
      <c r="AV69" s="244" t="str">
        <f t="shared" si="1"/>
        <v/>
      </c>
      <c r="AW69" s="27" t="s">
        <v>0</v>
      </c>
      <c r="AX69" s="81"/>
      <c r="AY69" s="83"/>
      <c r="AZ69" s="27" t="s">
        <v>0</v>
      </c>
      <c r="BA69" s="200" t="str">
        <f t="shared" si="33"/>
        <v/>
      </c>
      <c r="BB69" s="27" t="s">
        <v>0</v>
      </c>
      <c r="BC69" s="32" t="str">
        <f t="shared" si="34"/>
        <v/>
      </c>
      <c r="BD69" s="53" t="str">
        <f>IF(AX69&amp;AY69="","",MAX(BD$12:BD68)+1)</f>
        <v/>
      </c>
      <c r="BE69" s="212" t="str">
        <f t="shared" si="35"/>
        <v/>
      </c>
      <c r="BF69" s="33" t="str">
        <f>IF(AND(AO69="NEMA",AP69="NEMA",OR(AX69&amp;AY69="",BE69="NEMA")),MAX(BF$12:BF68)+1,"")</f>
        <v/>
      </c>
      <c r="BG69" s="27" t="s">
        <v>0</v>
      </c>
      <c r="BH69" s="32" t="str">
        <f t="shared" si="36"/>
        <v/>
      </c>
      <c r="BI69" s="21" t="str">
        <f t="shared" si="37"/>
        <v/>
      </c>
      <c r="BJ69" s="53" t="str">
        <f t="shared" si="38"/>
        <v/>
      </c>
      <c r="BK69" s="33" t="str">
        <f t="shared" si="39"/>
        <v/>
      </c>
      <c r="BL69" s="27" t="s">
        <v>0</v>
      </c>
      <c r="BM69" s="32" t="str">
        <f t="shared" si="40"/>
        <v/>
      </c>
      <c r="BN69" s="21" t="str">
        <f t="shared" si="41"/>
        <v/>
      </c>
      <c r="BO69" s="53" t="str">
        <f t="shared" si="42"/>
        <v/>
      </c>
      <c r="BP69" s="53" t="str">
        <f t="shared" si="2"/>
        <v/>
      </c>
      <c r="BQ69" s="21" t="str">
        <f t="shared" si="3"/>
        <v/>
      </c>
      <c r="BR69" s="21" t="str" cm="1">
        <f t="array" ref="BR69">IFERROR(""&amp;INDEX(regNatjecatelj_klub,DI69),"")</f>
        <v/>
      </c>
      <c r="BS69" s="66" t="str">
        <f t="shared" si="43"/>
        <v/>
      </c>
      <c r="BT69" s="46" t="str">
        <f t="shared" si="44"/>
        <v/>
      </c>
      <c r="BU69" s="27" t="s">
        <v>0</v>
      </c>
      <c r="BV69" s="62" t="str">
        <f>IF(BP69&lt;&gt;"NEMA","",IF(IFERROR(MATCH(BN69,BN$12:BN68,0),0)&lt;&gt;0,"",BN69))</f>
        <v/>
      </c>
      <c r="BW69" s="27" t="s">
        <v>0</v>
      </c>
      <c r="BX69" s="88"/>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73" t="str">
        <f>IF(BN69="","",IF(AND(BO69&lt;&gt;"",BO69&lt;&gt;"NEMA",BS69=1),BR69,IFERROR(INDEX(CK$12:CK68,MATCH(BN69,BN$12:BN68,0)),IF(BX69&lt;&gt;"",BX69,BT69))))</f>
        <v/>
      </c>
      <c r="CL69" s="226" t="str">
        <f>IF(BN69="","",IF(BT69&lt;&gt;BN69,INDEX(regKlub_id,MATCH(BT69,regKlub_naziv,0)),IF(AND(BO69&lt;&gt;"",BO69&lt;&gt;"NEMA"),BO69,IF(CF69&lt;&gt;"",CF69,IF(CB69&lt;&gt;"",CB69,IFERROR(INDEX(CL$12:CL68,MATCH(BN69,BN$12:BN68,0)),"GREŠKA"))))))</f>
        <v/>
      </c>
      <c r="CM69" s="114" t="str">
        <f>IF(BP69="","",IF(BP69&lt;&gt;"NEMA",BP69,IF(CE69&lt;&gt;"",CE69,IFERROR(INDEX(CM$12:CM68,MATCH(BN69,BN$12:BN68,0)),""))))</f>
        <v/>
      </c>
      <c r="CN69" s="27" t="s">
        <v>0</v>
      </c>
      <c r="CO69" s="38" t="str">
        <f t="shared" si="51"/>
        <v/>
      </c>
      <c r="CP69" s="53" t="str">
        <f t="shared" si="52"/>
        <v/>
      </c>
      <c r="CQ69" s="180" t="str">
        <f t="shared" si="53"/>
        <v/>
      </c>
      <c r="CR69" s="181" t="str">
        <f t="shared" si="78"/>
        <v/>
      </c>
      <c r="CS69" s="114" t="str">
        <f t="shared" si="5"/>
        <v/>
      </c>
      <c r="CT69" s="27" t="s">
        <v>0</v>
      </c>
      <c r="CU69" s="240" t="str">
        <f t="shared" si="54"/>
        <v xml:space="preserve">
</v>
      </c>
      <c r="CV69" s="27" t="s">
        <v>0</v>
      </c>
      <c r="CW69" s="200" t="str">
        <f t="shared" si="6"/>
        <v/>
      </c>
      <c r="CX69" t="s">
        <v>0</v>
      </c>
      <c r="CY69" s="90" t="str">
        <f t="shared" si="7"/>
        <v/>
      </c>
      <c r="CZ69" t="s">
        <v>0</v>
      </c>
      <c r="DA69" s="32" t="str">
        <f t="shared" si="8"/>
        <v/>
      </c>
      <c r="DB69" s="46" t="str">
        <f t="shared" si="9"/>
        <v/>
      </c>
      <c r="DC69" t="s">
        <v>0</v>
      </c>
      <c r="DD69" s="14" t="str">
        <f t="shared" si="55"/>
        <v/>
      </c>
      <c r="DE69" s="27" t="s">
        <v>0</v>
      </c>
      <c r="DF69" s="14" t="str">
        <f t="shared" si="56"/>
        <v/>
      </c>
      <c r="DG69" s="27" t="s">
        <v>0</v>
      </c>
      <c r="DH69" s="32" t="str">
        <f t="shared" si="57"/>
        <v/>
      </c>
      <c r="DI69" s="33" t="str">
        <f t="shared" si="58"/>
        <v/>
      </c>
      <c r="DJ69" s="27" t="s">
        <v>0</v>
      </c>
      <c r="DK69" s="32" t="str">
        <f t="shared" si="59"/>
        <v/>
      </c>
      <c r="DL69" s="33" t="str">
        <f t="shared" si="60"/>
        <v/>
      </c>
      <c r="DM69" s="27" t="s">
        <v>0</v>
      </c>
      <c r="DN69" s="32" t="str">
        <f t="shared" si="61"/>
        <v/>
      </c>
      <c r="DO69" s="33" t="str">
        <f t="shared" si="62"/>
        <v/>
      </c>
      <c r="DP69" s="27" t="s">
        <v>0</v>
      </c>
      <c r="DQ69" s="38" t="str">
        <f t="shared" si="63"/>
        <v/>
      </c>
      <c r="DR69" s="33" t="str" cm="1">
        <f t="array" ref="DR69">IF(DQ69&lt;&gt;"",INDEX(regNatjecatelj_id,DQ69,0),IF(BF69&lt;&gt;"",BF69,""))</f>
        <v/>
      </c>
      <c r="DS69" s="27" t="s">
        <v>0</v>
      </c>
      <c r="DT69" s="38" t="str">
        <f t="shared" si="64"/>
        <v/>
      </c>
      <c r="DU69" s="53" t="str">
        <f t="shared" si="10"/>
        <v/>
      </c>
      <c r="DV69" s="53" t="str">
        <f t="shared" si="65"/>
        <v/>
      </c>
      <c r="DW69" s="53" t="str">
        <f t="shared" si="66"/>
        <v/>
      </c>
      <c r="DX69" s="46" t="str">
        <f t="shared" si="67"/>
        <v/>
      </c>
      <c r="DY69" s="27" t="s">
        <v>0</v>
      </c>
      <c r="DZ69" s="38" t="str">
        <f>IF(AN69="","",MAX(DZ$12:DZ68)+1)</f>
        <v/>
      </c>
      <c r="EA69" s="53" t="str">
        <f t="shared" si="68"/>
        <v/>
      </c>
      <c r="EB69" s="53" t="str">
        <f t="shared" si="69"/>
        <v/>
      </c>
      <c r="EC69" s="53" t="str">
        <f t="shared" si="70"/>
        <v/>
      </c>
      <c r="ED69" s="53" t="str">
        <f t="shared" si="71"/>
        <v/>
      </c>
      <c r="EE69" s="53" t="str">
        <f t="shared" si="11"/>
        <v/>
      </c>
      <c r="EF69" s="53" t="str">
        <f t="shared" si="72"/>
        <v/>
      </c>
      <c r="EG69" s="53" t="str">
        <f t="shared" si="73"/>
        <v/>
      </c>
      <c r="EH69" s="53" t="str">
        <f t="shared" si="12"/>
        <v/>
      </c>
      <c r="EI69" s="53" t="str">
        <f t="shared" si="74"/>
        <v/>
      </c>
      <c r="EJ69" s="33" t="str">
        <f t="shared" si="75"/>
        <v/>
      </c>
      <c r="EK69" s="27" t="s">
        <v>0</v>
      </c>
      <c r="EL69" s="14" t="str">
        <f t="shared" si="76"/>
        <v/>
      </c>
      <c r="EM69" s="27" t="s">
        <v>0</v>
      </c>
      <c r="EN69" s="14" t="str">
        <f t="shared" si="13"/>
        <v/>
      </c>
      <c r="EO69" s="27" t="s">
        <v>0</v>
      </c>
      <c r="EP69" s="131" t="str">
        <f t="shared" si="77"/>
        <v/>
      </c>
      <c r="EQ69" s="27" t="s">
        <v>0</v>
      </c>
    </row>
    <row r="70" spans="1:147" x14ac:dyDescent="0.25">
      <c r="A70" t="s">
        <v>0</v>
      </c>
      <c r="B70" s="32" t="str">
        <f>IF(csv!F60="","",TRIM(csv!T60))</f>
        <v/>
      </c>
      <c r="C70" s="21" t="s">
        <v>0</v>
      </c>
      <c r="D70" s="21" t="str">
        <f>IF(csv!F60="","",TRIM(csv!F60))</f>
        <v/>
      </c>
      <c r="E70" s="21" t="str">
        <f>IF(csv!E60="","",TRIM(csv!E60))</f>
        <v/>
      </c>
      <c r="F70" s="21" t="s">
        <v>0</v>
      </c>
      <c r="G70" s="53" t="str">
        <f>IF(csv!M60="","",TRIM(csv!M60))</f>
        <v/>
      </c>
      <c r="H70" s="53" t="str">
        <f>IF(csv!N60="","",TRIM(csv!N60))</f>
        <v/>
      </c>
      <c r="I70" s="21" t="s">
        <v>0</v>
      </c>
      <c r="J70" s="21" t="str">
        <f>IF(csv!P60="","",TRIM(csv!P60))</f>
        <v/>
      </c>
      <c r="K70" s="21" t="str">
        <f>IF(csv!Q60="","",TRIM(csv!Q60))</f>
        <v/>
      </c>
      <c r="L70" s="21" t="s">
        <v>0</v>
      </c>
      <c r="M70" s="46" t="str">
        <f>IF(csv!R60="","",TRIM(csv!R60))</f>
        <v/>
      </c>
      <c r="N70" s="27" t="s">
        <v>0</v>
      </c>
      <c r="O70" s="188" t="str">
        <f t="shared" si="14"/>
        <v/>
      </c>
      <c r="P70" s="27"/>
      <c r="Q70" s="32" t="str">
        <f t="shared" si="15"/>
        <v/>
      </c>
      <c r="R70" s="53" t="str">
        <f>IF(Q70="","",IF(COUNTIF(Q$12:Q69,Q70)=0,R69+1,R69))</f>
        <v/>
      </c>
      <c r="S70" s="53" t="str">
        <f t="shared" si="16"/>
        <v/>
      </c>
      <c r="T70" s="53" t="str">
        <f t="shared" si="17"/>
        <v/>
      </c>
      <c r="U70" s="46" t="str">
        <f t="shared" si="18"/>
        <v/>
      </c>
      <c r="V70" s="27" t="s">
        <v>0</v>
      </c>
      <c r="W70" s="173" t="str">
        <f t="shared" si="19"/>
        <v/>
      </c>
      <c r="X70" s="223" t="str">
        <f t="shared" si="20"/>
        <v/>
      </c>
      <c r="Y70" s="174" t="str">
        <f t="shared" si="0"/>
        <v/>
      </c>
      <c r="Z70" s="27" t="s">
        <v>0</v>
      </c>
      <c r="AA70" s="32" t="str">
        <f t="shared" si="21"/>
        <v/>
      </c>
      <c r="AB70" s="53" t="str">
        <f t="shared" si="22"/>
        <v/>
      </c>
      <c r="AC70" s="21" t="str">
        <f>IF(OR(AB70="",AB70&lt;&gt;"NEMA"),"",IF(IFERROR(MATCH(AA70,AA$12:AA69,0),0)&lt;&gt;0,"",AA70))</f>
        <v/>
      </c>
      <c r="AD70" s="46" t="str">
        <f>IF(AC70="","",MAX(AD$12:AD69)+1)</f>
        <v/>
      </c>
      <c r="AE70" s="27" t="s">
        <v>0</v>
      </c>
      <c r="AF70" s="88"/>
      <c r="AG70" s="27" t="s">
        <v>0</v>
      </c>
      <c r="AH70" s="14" t="str">
        <f t="shared" si="23"/>
        <v/>
      </c>
      <c r="AI70" s="27" t="s">
        <v>0</v>
      </c>
      <c r="AJ70" s="173" t="str">
        <f t="shared" si="24"/>
        <v/>
      </c>
      <c r="AK70" s="114" t="str">
        <f t="shared" si="25"/>
        <v/>
      </c>
      <c r="AL70" s="27"/>
      <c r="AM70" s="32" t="str">
        <f t="shared" si="26"/>
        <v/>
      </c>
      <c r="AN70" s="21" t="str">
        <f t="shared" si="27"/>
        <v/>
      </c>
      <c r="AO70" s="53" t="str">
        <f t="shared" si="28"/>
        <v/>
      </c>
      <c r="AP70" s="53" t="str">
        <f t="shared" si="29"/>
        <v/>
      </c>
      <c r="AQ70" s="21" t="str">
        <f t="shared" si="30"/>
        <v/>
      </c>
      <c r="AR70" s="46" t="str">
        <f t="shared" si="31"/>
        <v/>
      </c>
      <c r="AS70" s="27" t="s">
        <v>0</v>
      </c>
      <c r="AT70" s="62" t="str">
        <f t="shared" si="32"/>
        <v/>
      </c>
      <c r="AU70" s="27" t="s">
        <v>0</v>
      </c>
      <c r="AV70" s="244" t="str">
        <f t="shared" si="1"/>
        <v/>
      </c>
      <c r="AW70" s="27" t="s">
        <v>0</v>
      </c>
      <c r="AX70" s="81"/>
      <c r="AY70" s="83"/>
      <c r="AZ70" s="27" t="s">
        <v>0</v>
      </c>
      <c r="BA70" s="200" t="str">
        <f t="shared" si="33"/>
        <v/>
      </c>
      <c r="BB70" s="27" t="s">
        <v>0</v>
      </c>
      <c r="BC70" s="32" t="str">
        <f t="shared" si="34"/>
        <v/>
      </c>
      <c r="BD70" s="53" t="str">
        <f>IF(AX70&amp;AY70="","",MAX(BD$12:BD69)+1)</f>
        <v/>
      </c>
      <c r="BE70" s="212" t="str">
        <f t="shared" si="35"/>
        <v/>
      </c>
      <c r="BF70" s="33" t="str">
        <f>IF(AND(AO70="NEMA",AP70="NEMA",OR(AX70&amp;AY70="",BE70="NEMA")),MAX(BF$12:BF69)+1,"")</f>
        <v/>
      </c>
      <c r="BG70" s="27" t="s">
        <v>0</v>
      </c>
      <c r="BH70" s="32" t="str">
        <f t="shared" si="36"/>
        <v/>
      </c>
      <c r="BI70" s="21" t="str">
        <f t="shared" si="37"/>
        <v/>
      </c>
      <c r="BJ70" s="53" t="str">
        <f t="shared" si="38"/>
        <v/>
      </c>
      <c r="BK70" s="33" t="str">
        <f t="shared" si="39"/>
        <v/>
      </c>
      <c r="BL70" s="27" t="s">
        <v>0</v>
      </c>
      <c r="BM70" s="32" t="str">
        <f t="shared" si="40"/>
        <v/>
      </c>
      <c r="BN70" s="21" t="str">
        <f t="shared" si="41"/>
        <v/>
      </c>
      <c r="BO70" s="53" t="str">
        <f t="shared" si="42"/>
        <v/>
      </c>
      <c r="BP70" s="53" t="str">
        <f t="shared" si="2"/>
        <v/>
      </c>
      <c r="BQ70" s="21" t="str">
        <f t="shared" si="3"/>
        <v/>
      </c>
      <c r="BR70" s="21" t="str" cm="1">
        <f t="array" ref="BR70">IFERROR(""&amp;INDEX(regNatjecatelj_klub,DI70),"")</f>
        <v/>
      </c>
      <c r="BS70" s="66" t="str">
        <f t="shared" si="43"/>
        <v/>
      </c>
      <c r="BT70" s="46" t="str">
        <f t="shared" si="44"/>
        <v/>
      </c>
      <c r="BU70" s="27" t="s">
        <v>0</v>
      </c>
      <c r="BV70" s="62" t="str">
        <f>IF(BP70&lt;&gt;"NEMA","",IF(IFERROR(MATCH(BN70,BN$12:BN69,0),0)&lt;&gt;0,"",BN70))</f>
        <v/>
      </c>
      <c r="BW70" s="27" t="s">
        <v>0</v>
      </c>
      <c r="BX70" s="88"/>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73" t="str">
        <f>IF(BN70="","",IF(AND(BO70&lt;&gt;"",BO70&lt;&gt;"NEMA",BS70=1),BR70,IFERROR(INDEX(CK$12:CK69,MATCH(BN70,BN$12:BN69,0)),IF(BX70&lt;&gt;"",BX70,BT70))))</f>
        <v/>
      </c>
      <c r="CL70" s="226" t="str">
        <f>IF(BN70="","",IF(BT70&lt;&gt;BN70,INDEX(regKlub_id,MATCH(BT70,regKlub_naziv,0)),IF(AND(BO70&lt;&gt;"",BO70&lt;&gt;"NEMA"),BO70,IF(CF70&lt;&gt;"",CF70,IF(CB70&lt;&gt;"",CB70,IFERROR(INDEX(CL$12:CL69,MATCH(BN70,BN$12:BN69,0)),"GREŠKA"))))))</f>
        <v/>
      </c>
      <c r="CM70" s="114" t="str">
        <f>IF(BP70="","",IF(BP70&lt;&gt;"NEMA",BP70,IF(CE70&lt;&gt;"",CE70,IFERROR(INDEX(CM$12:CM69,MATCH(BN70,BN$12:BN69,0)),""))))</f>
        <v/>
      </c>
      <c r="CN70" s="27" t="s">
        <v>0</v>
      </c>
      <c r="CO70" s="38" t="str">
        <f t="shared" si="51"/>
        <v/>
      </c>
      <c r="CP70" s="53" t="str">
        <f t="shared" si="52"/>
        <v/>
      </c>
      <c r="CQ70" s="180" t="str">
        <f t="shared" si="53"/>
        <v/>
      </c>
      <c r="CR70" s="181" t="str">
        <f t="shared" si="78"/>
        <v/>
      </c>
      <c r="CS70" s="114" t="str">
        <f t="shared" si="5"/>
        <v/>
      </c>
      <c r="CT70" s="27" t="s">
        <v>0</v>
      </c>
      <c r="CU70" s="240" t="str">
        <f t="shared" si="54"/>
        <v xml:space="preserve">
</v>
      </c>
      <c r="CV70" s="27" t="s">
        <v>0</v>
      </c>
      <c r="CW70" s="200" t="str">
        <f t="shared" si="6"/>
        <v/>
      </c>
      <c r="CX70" t="s">
        <v>0</v>
      </c>
      <c r="CY70" s="90" t="str">
        <f t="shared" si="7"/>
        <v/>
      </c>
      <c r="CZ70" t="s">
        <v>0</v>
      </c>
      <c r="DA70" s="32" t="str">
        <f t="shared" si="8"/>
        <v/>
      </c>
      <c r="DB70" s="46" t="str">
        <f t="shared" si="9"/>
        <v/>
      </c>
      <c r="DC70" t="s">
        <v>0</v>
      </c>
      <c r="DD70" s="14" t="str">
        <f t="shared" si="55"/>
        <v/>
      </c>
      <c r="DE70" s="27" t="s">
        <v>0</v>
      </c>
      <c r="DF70" s="14" t="str">
        <f t="shared" si="56"/>
        <v/>
      </c>
      <c r="DG70" s="27" t="s">
        <v>0</v>
      </c>
      <c r="DH70" s="32" t="str">
        <f t="shared" si="57"/>
        <v/>
      </c>
      <c r="DI70" s="33" t="str">
        <f t="shared" si="58"/>
        <v/>
      </c>
      <c r="DJ70" s="27" t="s">
        <v>0</v>
      </c>
      <c r="DK70" s="32" t="str">
        <f t="shared" si="59"/>
        <v/>
      </c>
      <c r="DL70" s="33" t="str">
        <f t="shared" si="60"/>
        <v/>
      </c>
      <c r="DM70" s="27" t="s">
        <v>0</v>
      </c>
      <c r="DN70" s="32" t="str">
        <f t="shared" si="61"/>
        <v/>
      </c>
      <c r="DO70" s="33" t="str">
        <f t="shared" si="62"/>
        <v/>
      </c>
      <c r="DP70" s="27" t="s">
        <v>0</v>
      </c>
      <c r="DQ70" s="38" t="str">
        <f t="shared" si="63"/>
        <v/>
      </c>
      <c r="DR70" s="33" t="str" cm="1">
        <f t="array" ref="DR70">IF(DQ70&lt;&gt;"",INDEX(regNatjecatelj_id,DQ70,0),IF(BF70&lt;&gt;"",BF70,""))</f>
        <v/>
      </c>
      <c r="DS70" s="27" t="s">
        <v>0</v>
      </c>
      <c r="DT70" s="38" t="str">
        <f t="shared" si="64"/>
        <v/>
      </c>
      <c r="DU70" s="53" t="str">
        <f t="shared" si="10"/>
        <v/>
      </c>
      <c r="DV70" s="53" t="str">
        <f t="shared" si="65"/>
        <v/>
      </c>
      <c r="DW70" s="53" t="str">
        <f t="shared" si="66"/>
        <v/>
      </c>
      <c r="DX70" s="46" t="str">
        <f t="shared" si="67"/>
        <v/>
      </c>
      <c r="DY70" s="27" t="s">
        <v>0</v>
      </c>
      <c r="DZ70" s="38" t="str">
        <f>IF(AN70="","",MAX(DZ$12:DZ69)+1)</f>
        <v/>
      </c>
      <c r="EA70" s="53" t="str">
        <f t="shared" si="68"/>
        <v/>
      </c>
      <c r="EB70" s="53" t="str">
        <f t="shared" si="69"/>
        <v/>
      </c>
      <c r="EC70" s="53" t="str">
        <f t="shared" si="70"/>
        <v/>
      </c>
      <c r="ED70" s="53" t="str">
        <f t="shared" si="71"/>
        <v/>
      </c>
      <c r="EE70" s="53" t="str">
        <f t="shared" si="11"/>
        <v/>
      </c>
      <c r="EF70" s="53" t="str">
        <f t="shared" si="72"/>
        <v/>
      </c>
      <c r="EG70" s="53" t="str">
        <f t="shared" si="73"/>
        <v/>
      </c>
      <c r="EH70" s="53" t="str">
        <f t="shared" si="12"/>
        <v/>
      </c>
      <c r="EI70" s="53" t="str">
        <f t="shared" si="74"/>
        <v/>
      </c>
      <c r="EJ70" s="33" t="str">
        <f t="shared" si="75"/>
        <v/>
      </c>
      <c r="EK70" s="27" t="s">
        <v>0</v>
      </c>
      <c r="EL70" s="14" t="str">
        <f t="shared" si="76"/>
        <v/>
      </c>
      <c r="EM70" s="27" t="s">
        <v>0</v>
      </c>
      <c r="EN70" s="14" t="str">
        <f t="shared" si="13"/>
        <v/>
      </c>
      <c r="EO70" s="27" t="s">
        <v>0</v>
      </c>
      <c r="EP70" s="131" t="str">
        <f t="shared" si="77"/>
        <v/>
      </c>
      <c r="EQ70" s="27" t="s">
        <v>0</v>
      </c>
    </row>
    <row r="71" spans="1:147" x14ac:dyDescent="0.25">
      <c r="A71" t="s">
        <v>0</v>
      </c>
      <c r="B71" s="32" t="str">
        <f>IF(csv!F61="","",TRIM(csv!T61))</f>
        <v/>
      </c>
      <c r="C71" s="21" t="s">
        <v>0</v>
      </c>
      <c r="D71" s="21" t="str">
        <f>IF(csv!F61="","",TRIM(csv!F61))</f>
        <v/>
      </c>
      <c r="E71" s="21" t="str">
        <f>IF(csv!E61="","",TRIM(csv!E61))</f>
        <v/>
      </c>
      <c r="F71" s="21" t="s">
        <v>0</v>
      </c>
      <c r="G71" s="53" t="str">
        <f>IF(csv!M61="","",TRIM(csv!M61))</f>
        <v/>
      </c>
      <c r="H71" s="53" t="str">
        <f>IF(csv!N61="","",TRIM(csv!N61))</f>
        <v/>
      </c>
      <c r="I71" s="21" t="s">
        <v>0</v>
      </c>
      <c r="J71" s="21" t="str">
        <f>IF(csv!P61="","",TRIM(csv!P61))</f>
        <v/>
      </c>
      <c r="K71" s="21" t="str">
        <f>IF(csv!Q61="","",TRIM(csv!Q61))</f>
        <v/>
      </c>
      <c r="L71" s="21" t="s">
        <v>0</v>
      </c>
      <c r="M71" s="46" t="str">
        <f>IF(csv!R61="","",TRIM(csv!R61))</f>
        <v/>
      </c>
      <c r="N71" s="27" t="s">
        <v>0</v>
      </c>
      <c r="O71" s="188" t="str">
        <f t="shared" si="14"/>
        <v/>
      </c>
      <c r="P71" s="27"/>
      <c r="Q71" s="32" t="str">
        <f t="shared" si="15"/>
        <v/>
      </c>
      <c r="R71" s="53" t="str">
        <f>IF(Q71="","",IF(COUNTIF(Q$12:Q70,Q71)=0,R70+1,R70))</f>
        <v/>
      </c>
      <c r="S71" s="53" t="str">
        <f t="shared" si="16"/>
        <v/>
      </c>
      <c r="T71" s="53" t="str">
        <f t="shared" si="17"/>
        <v/>
      </c>
      <c r="U71" s="46" t="str">
        <f t="shared" si="18"/>
        <v/>
      </c>
      <c r="V71" s="27" t="s">
        <v>0</v>
      </c>
      <c r="W71" s="173" t="str">
        <f t="shared" si="19"/>
        <v/>
      </c>
      <c r="X71" s="223" t="str">
        <f t="shared" si="20"/>
        <v/>
      </c>
      <c r="Y71" s="174" t="str">
        <f t="shared" si="0"/>
        <v/>
      </c>
      <c r="Z71" s="27" t="s">
        <v>0</v>
      </c>
      <c r="AA71" s="32" t="str">
        <f t="shared" si="21"/>
        <v/>
      </c>
      <c r="AB71" s="53" t="str">
        <f t="shared" si="22"/>
        <v/>
      </c>
      <c r="AC71" s="21" t="str">
        <f>IF(OR(AB71="",AB71&lt;&gt;"NEMA"),"",IF(IFERROR(MATCH(AA71,AA$12:AA70,0),0)&lt;&gt;0,"",AA71))</f>
        <v/>
      </c>
      <c r="AD71" s="46" t="str">
        <f>IF(AC71="","",MAX(AD$12:AD70)+1)</f>
        <v/>
      </c>
      <c r="AE71" s="27" t="s">
        <v>0</v>
      </c>
      <c r="AF71" s="88"/>
      <c r="AG71" s="27" t="s">
        <v>0</v>
      </c>
      <c r="AH71" s="14" t="str">
        <f t="shared" si="23"/>
        <v/>
      </c>
      <c r="AI71" s="27" t="s">
        <v>0</v>
      </c>
      <c r="AJ71" s="173" t="str">
        <f t="shared" si="24"/>
        <v/>
      </c>
      <c r="AK71" s="114" t="str">
        <f t="shared" si="25"/>
        <v/>
      </c>
      <c r="AL71" s="27"/>
      <c r="AM71" s="32" t="str">
        <f t="shared" si="26"/>
        <v/>
      </c>
      <c r="AN71" s="21" t="str">
        <f t="shared" si="27"/>
        <v/>
      </c>
      <c r="AO71" s="53" t="str">
        <f t="shared" si="28"/>
        <v/>
      </c>
      <c r="AP71" s="53" t="str">
        <f t="shared" si="29"/>
        <v/>
      </c>
      <c r="AQ71" s="21" t="str">
        <f t="shared" si="30"/>
        <v/>
      </c>
      <c r="AR71" s="46" t="str">
        <f t="shared" si="31"/>
        <v/>
      </c>
      <c r="AS71" s="27" t="s">
        <v>0</v>
      </c>
      <c r="AT71" s="62" t="str">
        <f t="shared" si="32"/>
        <v/>
      </c>
      <c r="AU71" s="27" t="s">
        <v>0</v>
      </c>
      <c r="AV71" s="244" t="str">
        <f t="shared" si="1"/>
        <v/>
      </c>
      <c r="AW71" s="27" t="s">
        <v>0</v>
      </c>
      <c r="AX71" s="81"/>
      <c r="AY71" s="83"/>
      <c r="AZ71" s="27" t="s">
        <v>0</v>
      </c>
      <c r="BA71" s="200" t="str">
        <f t="shared" si="33"/>
        <v/>
      </c>
      <c r="BB71" s="27" t="s">
        <v>0</v>
      </c>
      <c r="BC71" s="32" t="str">
        <f t="shared" si="34"/>
        <v/>
      </c>
      <c r="BD71" s="53" t="str">
        <f>IF(AX71&amp;AY71="","",MAX(BD$12:BD70)+1)</f>
        <v/>
      </c>
      <c r="BE71" s="212" t="str">
        <f t="shared" si="35"/>
        <v/>
      </c>
      <c r="BF71" s="33" t="str">
        <f>IF(AND(AO71="NEMA",AP71="NEMA",OR(AX71&amp;AY71="",BE71="NEMA")),MAX(BF$12:BF70)+1,"")</f>
        <v/>
      </c>
      <c r="BG71" s="27" t="s">
        <v>0</v>
      </c>
      <c r="BH71" s="32" t="str">
        <f t="shared" si="36"/>
        <v/>
      </c>
      <c r="BI71" s="21" t="str">
        <f t="shared" si="37"/>
        <v/>
      </c>
      <c r="BJ71" s="53" t="str">
        <f t="shared" si="38"/>
        <v/>
      </c>
      <c r="BK71" s="33" t="str">
        <f t="shared" si="39"/>
        <v/>
      </c>
      <c r="BL71" s="27" t="s">
        <v>0</v>
      </c>
      <c r="BM71" s="32" t="str">
        <f t="shared" si="40"/>
        <v/>
      </c>
      <c r="BN71" s="21" t="str">
        <f t="shared" si="41"/>
        <v/>
      </c>
      <c r="BO71" s="53" t="str">
        <f t="shared" si="42"/>
        <v/>
      </c>
      <c r="BP71" s="53" t="str">
        <f t="shared" si="2"/>
        <v/>
      </c>
      <c r="BQ71" s="21" t="str">
        <f t="shared" si="3"/>
        <v/>
      </c>
      <c r="BR71" s="21" t="str" cm="1">
        <f t="array" ref="BR71">IFERROR(""&amp;INDEX(regNatjecatelj_klub,DI71),"")</f>
        <v/>
      </c>
      <c r="BS71" s="66" t="str">
        <f t="shared" si="43"/>
        <v/>
      </c>
      <c r="BT71" s="46" t="str">
        <f t="shared" si="44"/>
        <v/>
      </c>
      <c r="BU71" s="27" t="s">
        <v>0</v>
      </c>
      <c r="BV71" s="62" t="str">
        <f>IF(BP71&lt;&gt;"NEMA","",IF(IFERROR(MATCH(BN71,BN$12:BN70,0),0)&lt;&gt;0,"",BN71))</f>
        <v/>
      </c>
      <c r="BW71" s="27" t="s">
        <v>0</v>
      </c>
      <c r="BX71" s="88"/>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73" t="str">
        <f>IF(BN71="","",IF(AND(BO71&lt;&gt;"",BO71&lt;&gt;"NEMA",BS71=1),BR71,IFERROR(INDEX(CK$12:CK70,MATCH(BN71,BN$12:BN70,0)),IF(BX71&lt;&gt;"",BX71,BT71))))</f>
        <v/>
      </c>
      <c r="CL71" s="226" t="str">
        <f>IF(BN71="","",IF(BT71&lt;&gt;BN71,INDEX(regKlub_id,MATCH(BT71,regKlub_naziv,0)),IF(AND(BO71&lt;&gt;"",BO71&lt;&gt;"NEMA"),BO71,IF(CF71&lt;&gt;"",CF71,IF(CB71&lt;&gt;"",CB71,IFERROR(INDEX(CL$12:CL70,MATCH(BN71,BN$12:BN70,0)),"GREŠKA"))))))</f>
        <v/>
      </c>
      <c r="CM71" s="114" t="str">
        <f>IF(BP71="","",IF(BP71&lt;&gt;"NEMA",BP71,IF(CE71&lt;&gt;"",CE71,IFERROR(INDEX(CM$12:CM70,MATCH(BN71,BN$12:BN70,0)),""))))</f>
        <v/>
      </c>
      <c r="CN71" s="27" t="s">
        <v>0</v>
      </c>
      <c r="CO71" s="38" t="str">
        <f t="shared" si="51"/>
        <v/>
      </c>
      <c r="CP71" s="53" t="str">
        <f t="shared" si="52"/>
        <v/>
      </c>
      <c r="CQ71" s="180" t="str">
        <f t="shared" si="53"/>
        <v/>
      </c>
      <c r="CR71" s="181" t="str">
        <f t="shared" si="78"/>
        <v/>
      </c>
      <c r="CS71" s="114" t="str">
        <f t="shared" si="5"/>
        <v/>
      </c>
      <c r="CT71" s="27" t="s">
        <v>0</v>
      </c>
      <c r="CU71" s="240" t="str">
        <f t="shared" si="54"/>
        <v xml:space="preserve">
</v>
      </c>
      <c r="CV71" s="27" t="s">
        <v>0</v>
      </c>
      <c r="CW71" s="200" t="str">
        <f t="shared" si="6"/>
        <v/>
      </c>
      <c r="CX71" t="s">
        <v>0</v>
      </c>
      <c r="CY71" s="90" t="str">
        <f t="shared" si="7"/>
        <v/>
      </c>
      <c r="CZ71" t="s">
        <v>0</v>
      </c>
      <c r="DA71" s="32" t="str">
        <f t="shared" si="8"/>
        <v/>
      </c>
      <c r="DB71" s="46" t="str">
        <f t="shared" si="9"/>
        <v/>
      </c>
      <c r="DC71" t="s">
        <v>0</v>
      </c>
      <c r="DD71" s="14" t="str">
        <f t="shared" si="55"/>
        <v/>
      </c>
      <c r="DE71" s="27" t="s">
        <v>0</v>
      </c>
      <c r="DF71" s="14" t="str">
        <f t="shared" si="56"/>
        <v/>
      </c>
      <c r="DG71" s="27" t="s">
        <v>0</v>
      </c>
      <c r="DH71" s="32" t="str">
        <f t="shared" si="57"/>
        <v/>
      </c>
      <c r="DI71" s="33" t="str">
        <f t="shared" si="58"/>
        <v/>
      </c>
      <c r="DJ71" s="27" t="s">
        <v>0</v>
      </c>
      <c r="DK71" s="32" t="str">
        <f t="shared" si="59"/>
        <v/>
      </c>
      <c r="DL71" s="33" t="str">
        <f t="shared" si="60"/>
        <v/>
      </c>
      <c r="DM71" s="27" t="s">
        <v>0</v>
      </c>
      <c r="DN71" s="32" t="str">
        <f t="shared" si="61"/>
        <v/>
      </c>
      <c r="DO71" s="33" t="str">
        <f t="shared" si="62"/>
        <v/>
      </c>
      <c r="DP71" s="27" t="s">
        <v>0</v>
      </c>
      <c r="DQ71" s="38" t="str">
        <f t="shared" si="63"/>
        <v/>
      </c>
      <c r="DR71" s="33" t="str" cm="1">
        <f t="array" ref="DR71">IF(DQ71&lt;&gt;"",INDEX(regNatjecatelj_id,DQ71,0),IF(BF71&lt;&gt;"",BF71,""))</f>
        <v/>
      </c>
      <c r="DS71" s="27" t="s">
        <v>0</v>
      </c>
      <c r="DT71" s="38" t="str">
        <f t="shared" si="64"/>
        <v/>
      </c>
      <c r="DU71" s="53" t="str">
        <f t="shared" si="10"/>
        <v/>
      </c>
      <c r="DV71" s="53" t="str">
        <f t="shared" si="65"/>
        <v/>
      </c>
      <c r="DW71" s="53" t="str">
        <f t="shared" si="66"/>
        <v/>
      </c>
      <c r="DX71" s="46" t="str">
        <f t="shared" si="67"/>
        <v/>
      </c>
      <c r="DY71" s="27" t="s">
        <v>0</v>
      </c>
      <c r="DZ71" s="38" t="str">
        <f>IF(AN71="","",MAX(DZ$12:DZ70)+1)</f>
        <v/>
      </c>
      <c r="EA71" s="53" t="str">
        <f t="shared" si="68"/>
        <v/>
      </c>
      <c r="EB71" s="53" t="str">
        <f t="shared" si="69"/>
        <v/>
      </c>
      <c r="EC71" s="53" t="str">
        <f t="shared" si="70"/>
        <v/>
      </c>
      <c r="ED71" s="53" t="str">
        <f t="shared" si="71"/>
        <v/>
      </c>
      <c r="EE71" s="53" t="str">
        <f t="shared" si="11"/>
        <v/>
      </c>
      <c r="EF71" s="53" t="str">
        <f t="shared" si="72"/>
        <v/>
      </c>
      <c r="EG71" s="53" t="str">
        <f t="shared" si="73"/>
        <v/>
      </c>
      <c r="EH71" s="53" t="str">
        <f t="shared" si="12"/>
        <v/>
      </c>
      <c r="EI71" s="53" t="str">
        <f t="shared" si="74"/>
        <v/>
      </c>
      <c r="EJ71" s="33" t="str">
        <f t="shared" si="75"/>
        <v/>
      </c>
      <c r="EK71" s="27" t="s">
        <v>0</v>
      </c>
      <c r="EL71" s="14" t="str">
        <f t="shared" si="76"/>
        <v/>
      </c>
      <c r="EM71" s="27" t="s">
        <v>0</v>
      </c>
      <c r="EN71" s="14" t="str">
        <f t="shared" si="13"/>
        <v/>
      </c>
      <c r="EO71" s="27" t="s">
        <v>0</v>
      </c>
      <c r="EP71" s="131" t="str">
        <f t="shared" si="77"/>
        <v/>
      </c>
      <c r="EQ71" s="27" t="s">
        <v>0</v>
      </c>
    </row>
    <row r="72" spans="1:147" x14ac:dyDescent="0.25">
      <c r="A72" t="s">
        <v>0</v>
      </c>
      <c r="B72" s="32" t="str">
        <f>IF(csv!F62="","",TRIM(csv!T62))</f>
        <v/>
      </c>
      <c r="C72" s="21" t="s">
        <v>0</v>
      </c>
      <c r="D72" s="21" t="str">
        <f>IF(csv!F62="","",TRIM(csv!F62))</f>
        <v/>
      </c>
      <c r="E72" s="21" t="str">
        <f>IF(csv!E62="","",TRIM(csv!E62))</f>
        <v/>
      </c>
      <c r="F72" s="21" t="s">
        <v>0</v>
      </c>
      <c r="G72" s="53" t="str">
        <f>IF(csv!M62="","",TRIM(csv!M62))</f>
        <v/>
      </c>
      <c r="H72" s="53" t="str">
        <f>IF(csv!N62="","",TRIM(csv!N62))</f>
        <v/>
      </c>
      <c r="I72" s="21" t="s">
        <v>0</v>
      </c>
      <c r="J72" s="21" t="str">
        <f>IF(csv!P62="","",TRIM(csv!P62))</f>
        <v/>
      </c>
      <c r="K72" s="21" t="str">
        <f>IF(csv!Q62="","",TRIM(csv!Q62))</f>
        <v/>
      </c>
      <c r="L72" s="21" t="s">
        <v>0</v>
      </c>
      <c r="M72" s="46" t="str">
        <f>IF(csv!R62="","",TRIM(csv!R62))</f>
        <v/>
      </c>
      <c r="N72" s="27" t="s">
        <v>0</v>
      </c>
      <c r="O72" s="188" t="str">
        <f t="shared" si="14"/>
        <v/>
      </c>
      <c r="P72" s="27"/>
      <c r="Q72" s="32" t="str">
        <f t="shared" si="15"/>
        <v/>
      </c>
      <c r="R72" s="53" t="str">
        <f>IF(Q72="","",IF(COUNTIF(Q$12:Q71,Q72)=0,R71+1,R71))</f>
        <v/>
      </c>
      <c r="S72" s="53" t="str">
        <f t="shared" si="16"/>
        <v/>
      </c>
      <c r="T72" s="53" t="str">
        <f t="shared" si="17"/>
        <v/>
      </c>
      <c r="U72" s="46" t="str">
        <f t="shared" si="18"/>
        <v/>
      </c>
      <c r="V72" s="27" t="s">
        <v>0</v>
      </c>
      <c r="W72" s="173" t="str">
        <f t="shared" si="19"/>
        <v/>
      </c>
      <c r="X72" s="223" t="str">
        <f t="shared" si="20"/>
        <v/>
      </c>
      <c r="Y72" s="174" t="str">
        <f t="shared" si="0"/>
        <v/>
      </c>
      <c r="Z72" s="27" t="s">
        <v>0</v>
      </c>
      <c r="AA72" s="32" t="str">
        <f t="shared" si="21"/>
        <v/>
      </c>
      <c r="AB72" s="53" t="str">
        <f t="shared" si="22"/>
        <v/>
      </c>
      <c r="AC72" s="21" t="str">
        <f>IF(OR(AB72="",AB72&lt;&gt;"NEMA"),"",IF(IFERROR(MATCH(AA72,AA$12:AA71,0),0)&lt;&gt;0,"",AA72))</f>
        <v/>
      </c>
      <c r="AD72" s="46" t="str">
        <f>IF(AC72="","",MAX(AD$12:AD71)+1)</f>
        <v/>
      </c>
      <c r="AE72" s="27" t="s">
        <v>0</v>
      </c>
      <c r="AF72" s="88"/>
      <c r="AG72" s="27" t="s">
        <v>0</v>
      </c>
      <c r="AH72" s="14" t="str">
        <f t="shared" si="23"/>
        <v/>
      </c>
      <c r="AI72" s="27" t="s">
        <v>0</v>
      </c>
      <c r="AJ72" s="173" t="str">
        <f t="shared" si="24"/>
        <v/>
      </c>
      <c r="AK72" s="114" t="str">
        <f t="shared" si="25"/>
        <v/>
      </c>
      <c r="AL72" s="27"/>
      <c r="AM72" s="32" t="str">
        <f t="shared" si="26"/>
        <v/>
      </c>
      <c r="AN72" s="21" t="str">
        <f t="shared" si="27"/>
        <v/>
      </c>
      <c r="AO72" s="53" t="str">
        <f t="shared" si="28"/>
        <v/>
      </c>
      <c r="AP72" s="53" t="str">
        <f t="shared" si="29"/>
        <v/>
      </c>
      <c r="AQ72" s="21" t="str">
        <f t="shared" si="30"/>
        <v/>
      </c>
      <c r="AR72" s="46" t="str">
        <f t="shared" si="31"/>
        <v/>
      </c>
      <c r="AS72" s="27" t="s">
        <v>0</v>
      </c>
      <c r="AT72" s="62" t="str">
        <f t="shared" si="32"/>
        <v/>
      </c>
      <c r="AU72" s="27" t="s">
        <v>0</v>
      </c>
      <c r="AV72" s="244" t="str">
        <f t="shared" si="1"/>
        <v/>
      </c>
      <c r="AW72" s="27" t="s">
        <v>0</v>
      </c>
      <c r="AX72" s="81"/>
      <c r="AY72" s="83"/>
      <c r="AZ72" s="27" t="s">
        <v>0</v>
      </c>
      <c r="BA72" s="200" t="str">
        <f t="shared" si="33"/>
        <v/>
      </c>
      <c r="BB72" s="27" t="s">
        <v>0</v>
      </c>
      <c r="BC72" s="32" t="str">
        <f t="shared" si="34"/>
        <v/>
      </c>
      <c r="BD72" s="53" t="str">
        <f>IF(AX72&amp;AY72="","",MAX(BD$12:BD71)+1)</f>
        <v/>
      </c>
      <c r="BE72" s="212" t="str">
        <f t="shared" si="35"/>
        <v/>
      </c>
      <c r="BF72" s="33" t="str">
        <f>IF(AND(AO72="NEMA",AP72="NEMA",OR(AX72&amp;AY72="",BE72="NEMA")),MAX(BF$12:BF71)+1,"")</f>
        <v/>
      </c>
      <c r="BG72" s="27" t="s">
        <v>0</v>
      </c>
      <c r="BH72" s="32" t="str">
        <f t="shared" si="36"/>
        <v/>
      </c>
      <c r="BI72" s="21" t="str">
        <f t="shared" si="37"/>
        <v/>
      </c>
      <c r="BJ72" s="53" t="str">
        <f t="shared" si="38"/>
        <v/>
      </c>
      <c r="BK72" s="33" t="str">
        <f t="shared" si="39"/>
        <v/>
      </c>
      <c r="BL72" s="27" t="s">
        <v>0</v>
      </c>
      <c r="BM72" s="32" t="str">
        <f t="shared" si="40"/>
        <v/>
      </c>
      <c r="BN72" s="21" t="str">
        <f t="shared" si="41"/>
        <v/>
      </c>
      <c r="BO72" s="53" t="str">
        <f t="shared" si="42"/>
        <v/>
      </c>
      <c r="BP72" s="53" t="str">
        <f t="shared" si="2"/>
        <v/>
      </c>
      <c r="BQ72" s="21" t="str">
        <f t="shared" si="3"/>
        <v/>
      </c>
      <c r="BR72" s="21" t="str" cm="1">
        <f t="array" ref="BR72">IFERROR(""&amp;INDEX(regNatjecatelj_klub,DI72),"")</f>
        <v/>
      </c>
      <c r="BS72" s="66" t="str">
        <f t="shared" si="43"/>
        <v/>
      </c>
      <c r="BT72" s="46" t="str">
        <f t="shared" si="44"/>
        <v/>
      </c>
      <c r="BU72" s="27" t="s">
        <v>0</v>
      </c>
      <c r="BV72" s="62" t="str">
        <f>IF(BP72&lt;&gt;"NEMA","",IF(IFERROR(MATCH(BN72,BN$12:BN71,0),0)&lt;&gt;0,"",BN72))</f>
        <v/>
      </c>
      <c r="BW72" s="27" t="s">
        <v>0</v>
      </c>
      <c r="BX72" s="88"/>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73" t="str">
        <f>IF(BN72="","",IF(AND(BO72&lt;&gt;"",BO72&lt;&gt;"NEMA",BS72=1),BR72,IFERROR(INDEX(CK$12:CK71,MATCH(BN72,BN$12:BN71,0)),IF(BX72&lt;&gt;"",BX72,BT72))))</f>
        <v/>
      </c>
      <c r="CL72" s="226" t="str">
        <f>IF(BN72="","",IF(BT72&lt;&gt;BN72,INDEX(regKlub_id,MATCH(BT72,regKlub_naziv,0)),IF(AND(BO72&lt;&gt;"",BO72&lt;&gt;"NEMA"),BO72,IF(CF72&lt;&gt;"",CF72,IF(CB72&lt;&gt;"",CB72,IFERROR(INDEX(CL$12:CL71,MATCH(BN72,BN$12:BN71,0)),"GREŠKA"))))))</f>
        <v/>
      </c>
      <c r="CM72" s="114" t="str">
        <f>IF(BP72="","",IF(BP72&lt;&gt;"NEMA",BP72,IF(CE72&lt;&gt;"",CE72,IFERROR(INDEX(CM$12:CM71,MATCH(BN72,BN$12:BN71,0)),""))))</f>
        <v/>
      </c>
      <c r="CN72" s="27" t="s">
        <v>0</v>
      </c>
      <c r="CO72" s="38" t="str">
        <f t="shared" si="51"/>
        <v/>
      </c>
      <c r="CP72" s="53" t="str">
        <f t="shared" si="52"/>
        <v/>
      </c>
      <c r="CQ72" s="180" t="str">
        <f t="shared" si="53"/>
        <v/>
      </c>
      <c r="CR72" s="181" t="str">
        <f t="shared" si="78"/>
        <v/>
      </c>
      <c r="CS72" s="114" t="str">
        <f t="shared" si="5"/>
        <v/>
      </c>
      <c r="CT72" s="27" t="s">
        <v>0</v>
      </c>
      <c r="CU72" s="240" t="str">
        <f t="shared" si="54"/>
        <v xml:space="preserve">
</v>
      </c>
      <c r="CV72" s="27" t="s">
        <v>0</v>
      </c>
      <c r="CW72" s="200" t="str">
        <f t="shared" si="6"/>
        <v/>
      </c>
      <c r="CX72" t="s">
        <v>0</v>
      </c>
      <c r="CY72" s="90" t="str">
        <f t="shared" si="7"/>
        <v/>
      </c>
      <c r="CZ72" t="s">
        <v>0</v>
      </c>
      <c r="DA72" s="32" t="str">
        <f t="shared" si="8"/>
        <v/>
      </c>
      <c r="DB72" s="46" t="str">
        <f t="shared" si="9"/>
        <v/>
      </c>
      <c r="DC72" t="s">
        <v>0</v>
      </c>
      <c r="DD72" s="14" t="str">
        <f t="shared" si="55"/>
        <v/>
      </c>
      <c r="DE72" s="27" t="s">
        <v>0</v>
      </c>
      <c r="DF72" s="14" t="str">
        <f t="shared" si="56"/>
        <v/>
      </c>
      <c r="DG72" s="27" t="s">
        <v>0</v>
      </c>
      <c r="DH72" s="32" t="str">
        <f t="shared" si="57"/>
        <v/>
      </c>
      <c r="DI72" s="33" t="str">
        <f t="shared" si="58"/>
        <v/>
      </c>
      <c r="DJ72" s="27" t="s">
        <v>0</v>
      </c>
      <c r="DK72" s="32" t="str">
        <f t="shared" si="59"/>
        <v/>
      </c>
      <c r="DL72" s="33" t="str">
        <f t="shared" si="60"/>
        <v/>
      </c>
      <c r="DM72" s="27" t="s">
        <v>0</v>
      </c>
      <c r="DN72" s="32" t="str">
        <f t="shared" si="61"/>
        <v/>
      </c>
      <c r="DO72" s="33" t="str">
        <f t="shared" si="62"/>
        <v/>
      </c>
      <c r="DP72" s="27" t="s">
        <v>0</v>
      </c>
      <c r="DQ72" s="38" t="str">
        <f t="shared" si="63"/>
        <v/>
      </c>
      <c r="DR72" s="33" t="str" cm="1">
        <f t="array" ref="DR72">IF(DQ72&lt;&gt;"",INDEX(regNatjecatelj_id,DQ72,0),IF(BF72&lt;&gt;"",BF72,""))</f>
        <v/>
      </c>
      <c r="DS72" s="27" t="s">
        <v>0</v>
      </c>
      <c r="DT72" s="38" t="str">
        <f t="shared" si="64"/>
        <v/>
      </c>
      <c r="DU72" s="53" t="str">
        <f t="shared" si="10"/>
        <v/>
      </c>
      <c r="DV72" s="53" t="str">
        <f t="shared" si="65"/>
        <v/>
      </c>
      <c r="DW72" s="53" t="str">
        <f t="shared" si="66"/>
        <v/>
      </c>
      <c r="DX72" s="46" t="str">
        <f t="shared" si="67"/>
        <v/>
      </c>
      <c r="DY72" s="27" t="s">
        <v>0</v>
      </c>
      <c r="DZ72" s="38" t="str">
        <f>IF(AN72="","",MAX(DZ$12:DZ71)+1)</f>
        <v/>
      </c>
      <c r="EA72" s="53" t="str">
        <f t="shared" si="68"/>
        <v/>
      </c>
      <c r="EB72" s="53" t="str">
        <f t="shared" si="69"/>
        <v/>
      </c>
      <c r="EC72" s="53" t="str">
        <f t="shared" si="70"/>
        <v/>
      </c>
      <c r="ED72" s="53" t="str">
        <f t="shared" si="71"/>
        <v/>
      </c>
      <c r="EE72" s="53" t="str">
        <f t="shared" si="11"/>
        <v/>
      </c>
      <c r="EF72" s="53" t="str">
        <f t="shared" si="72"/>
        <v/>
      </c>
      <c r="EG72" s="53" t="str">
        <f t="shared" si="73"/>
        <v/>
      </c>
      <c r="EH72" s="53" t="str">
        <f t="shared" si="12"/>
        <v/>
      </c>
      <c r="EI72" s="53" t="str">
        <f t="shared" si="74"/>
        <v/>
      </c>
      <c r="EJ72" s="33" t="str">
        <f t="shared" si="75"/>
        <v/>
      </c>
      <c r="EK72" s="27" t="s">
        <v>0</v>
      </c>
      <c r="EL72" s="14" t="str">
        <f t="shared" si="76"/>
        <v/>
      </c>
      <c r="EM72" s="27" t="s">
        <v>0</v>
      </c>
      <c r="EN72" s="14" t="str">
        <f t="shared" si="13"/>
        <v/>
      </c>
      <c r="EO72" s="27" t="s">
        <v>0</v>
      </c>
      <c r="EP72" s="131" t="str">
        <f t="shared" si="77"/>
        <v/>
      </c>
      <c r="EQ72" s="27" t="s">
        <v>0</v>
      </c>
    </row>
    <row r="73" spans="1:147" x14ac:dyDescent="0.25">
      <c r="A73" t="s">
        <v>0</v>
      </c>
      <c r="B73" s="32" t="str">
        <f>IF(csv!F63="","",TRIM(csv!T63))</f>
        <v/>
      </c>
      <c r="C73" s="21" t="s">
        <v>0</v>
      </c>
      <c r="D73" s="21" t="str">
        <f>IF(csv!F63="","",TRIM(csv!F63))</f>
        <v/>
      </c>
      <c r="E73" s="21" t="str">
        <f>IF(csv!E63="","",TRIM(csv!E63))</f>
        <v/>
      </c>
      <c r="F73" s="21" t="s">
        <v>0</v>
      </c>
      <c r="G73" s="53" t="str">
        <f>IF(csv!M63="","",TRIM(csv!M63))</f>
        <v/>
      </c>
      <c r="H73" s="53" t="str">
        <f>IF(csv!N63="","",TRIM(csv!N63))</f>
        <v/>
      </c>
      <c r="I73" s="21" t="s">
        <v>0</v>
      </c>
      <c r="J73" s="21" t="str">
        <f>IF(csv!P63="","",TRIM(csv!P63))</f>
        <v/>
      </c>
      <c r="K73" s="21" t="str">
        <f>IF(csv!Q63="","",TRIM(csv!Q63))</f>
        <v/>
      </c>
      <c r="L73" s="21" t="s">
        <v>0</v>
      </c>
      <c r="M73" s="46" t="str">
        <f>IF(csv!R63="","",TRIM(csv!R63))</f>
        <v/>
      </c>
      <c r="N73" s="27" t="s">
        <v>0</v>
      </c>
      <c r="O73" s="188" t="str">
        <f t="shared" si="14"/>
        <v/>
      </c>
      <c r="P73" s="27"/>
      <c r="Q73" s="32" t="str">
        <f t="shared" si="15"/>
        <v/>
      </c>
      <c r="R73" s="53" t="str">
        <f>IF(Q73="","",IF(COUNTIF(Q$12:Q72,Q73)=0,R72+1,R72))</f>
        <v/>
      </c>
      <c r="S73" s="53" t="str">
        <f t="shared" si="16"/>
        <v/>
      </c>
      <c r="T73" s="53" t="str">
        <f t="shared" si="17"/>
        <v/>
      </c>
      <c r="U73" s="46" t="str">
        <f t="shared" si="18"/>
        <v/>
      </c>
      <c r="V73" s="27" t="s">
        <v>0</v>
      </c>
      <c r="W73" s="173" t="str">
        <f t="shared" si="19"/>
        <v/>
      </c>
      <c r="X73" s="223" t="str">
        <f t="shared" si="20"/>
        <v/>
      </c>
      <c r="Y73" s="174" t="str">
        <f t="shared" si="0"/>
        <v/>
      </c>
      <c r="Z73" s="27" t="s">
        <v>0</v>
      </c>
      <c r="AA73" s="32" t="str">
        <f t="shared" si="21"/>
        <v/>
      </c>
      <c r="AB73" s="53" t="str">
        <f t="shared" si="22"/>
        <v/>
      </c>
      <c r="AC73" s="21" t="str">
        <f>IF(OR(AB73="",AB73&lt;&gt;"NEMA"),"",IF(IFERROR(MATCH(AA73,AA$12:AA72,0),0)&lt;&gt;0,"",AA73))</f>
        <v/>
      </c>
      <c r="AD73" s="46" t="str">
        <f>IF(AC73="","",MAX(AD$12:AD72)+1)</f>
        <v/>
      </c>
      <c r="AE73" s="27" t="s">
        <v>0</v>
      </c>
      <c r="AF73" s="88"/>
      <c r="AG73" s="27" t="s">
        <v>0</v>
      </c>
      <c r="AH73" s="14" t="str">
        <f t="shared" si="23"/>
        <v/>
      </c>
      <c r="AI73" s="27" t="s">
        <v>0</v>
      </c>
      <c r="AJ73" s="173" t="str">
        <f t="shared" si="24"/>
        <v/>
      </c>
      <c r="AK73" s="114" t="str">
        <f t="shared" si="25"/>
        <v/>
      </c>
      <c r="AL73" s="27"/>
      <c r="AM73" s="32" t="str">
        <f t="shared" si="26"/>
        <v/>
      </c>
      <c r="AN73" s="21" t="str">
        <f t="shared" si="27"/>
        <v/>
      </c>
      <c r="AO73" s="53" t="str">
        <f t="shared" si="28"/>
        <v/>
      </c>
      <c r="AP73" s="53" t="str">
        <f t="shared" si="29"/>
        <v/>
      </c>
      <c r="AQ73" s="21" t="str">
        <f t="shared" si="30"/>
        <v/>
      </c>
      <c r="AR73" s="46" t="str">
        <f t="shared" si="31"/>
        <v/>
      </c>
      <c r="AS73" s="27" t="s">
        <v>0</v>
      </c>
      <c r="AT73" s="62" t="str">
        <f t="shared" si="32"/>
        <v/>
      </c>
      <c r="AU73" s="27" t="s">
        <v>0</v>
      </c>
      <c r="AV73" s="244" t="str">
        <f t="shared" si="1"/>
        <v/>
      </c>
      <c r="AW73" s="27" t="s">
        <v>0</v>
      </c>
      <c r="AX73" s="81"/>
      <c r="AY73" s="83"/>
      <c r="AZ73" s="27" t="s">
        <v>0</v>
      </c>
      <c r="BA73" s="200" t="str">
        <f t="shared" si="33"/>
        <v/>
      </c>
      <c r="BB73" s="27" t="s">
        <v>0</v>
      </c>
      <c r="BC73" s="32" t="str">
        <f t="shared" si="34"/>
        <v/>
      </c>
      <c r="BD73" s="53" t="str">
        <f>IF(AX73&amp;AY73="","",MAX(BD$12:BD72)+1)</f>
        <v/>
      </c>
      <c r="BE73" s="212" t="str">
        <f t="shared" si="35"/>
        <v/>
      </c>
      <c r="BF73" s="33" t="str">
        <f>IF(AND(AO73="NEMA",AP73="NEMA",OR(AX73&amp;AY73="",BE73="NEMA")),MAX(BF$12:BF72)+1,"")</f>
        <v/>
      </c>
      <c r="BG73" s="27" t="s">
        <v>0</v>
      </c>
      <c r="BH73" s="32" t="str">
        <f t="shared" si="36"/>
        <v/>
      </c>
      <c r="BI73" s="21" t="str">
        <f t="shared" si="37"/>
        <v/>
      </c>
      <c r="BJ73" s="53" t="str">
        <f t="shared" si="38"/>
        <v/>
      </c>
      <c r="BK73" s="33" t="str">
        <f t="shared" si="39"/>
        <v/>
      </c>
      <c r="BL73" s="27" t="s">
        <v>0</v>
      </c>
      <c r="BM73" s="32" t="str">
        <f t="shared" si="40"/>
        <v/>
      </c>
      <c r="BN73" s="21" t="str">
        <f t="shared" si="41"/>
        <v/>
      </c>
      <c r="BO73" s="53" t="str">
        <f t="shared" si="42"/>
        <v/>
      </c>
      <c r="BP73" s="53" t="str">
        <f t="shared" si="2"/>
        <v/>
      </c>
      <c r="BQ73" s="21" t="str">
        <f t="shared" si="3"/>
        <v/>
      </c>
      <c r="BR73" s="21" t="str" cm="1">
        <f t="array" ref="BR73">IFERROR(""&amp;INDEX(regNatjecatelj_klub,DI73),"")</f>
        <v/>
      </c>
      <c r="BS73" s="66" t="str">
        <f t="shared" si="43"/>
        <v/>
      </c>
      <c r="BT73" s="46" t="str">
        <f t="shared" si="44"/>
        <v/>
      </c>
      <c r="BU73" s="27" t="s">
        <v>0</v>
      </c>
      <c r="BV73" s="62" t="str">
        <f>IF(BP73&lt;&gt;"NEMA","",IF(IFERROR(MATCH(BN73,BN$12:BN72,0),0)&lt;&gt;0,"",BN73))</f>
        <v/>
      </c>
      <c r="BW73" s="27" t="s">
        <v>0</v>
      </c>
      <c r="BX73" s="88"/>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73" t="str">
        <f>IF(BN73="","",IF(AND(BO73&lt;&gt;"",BO73&lt;&gt;"NEMA",BS73=1),BR73,IFERROR(INDEX(CK$12:CK72,MATCH(BN73,BN$12:BN72,0)),IF(BX73&lt;&gt;"",BX73,BT73))))</f>
        <v/>
      </c>
      <c r="CL73" s="226" t="str">
        <f>IF(BN73="","",IF(BT73&lt;&gt;BN73,INDEX(regKlub_id,MATCH(BT73,regKlub_naziv,0)),IF(AND(BO73&lt;&gt;"",BO73&lt;&gt;"NEMA"),BO73,IF(CF73&lt;&gt;"",CF73,IF(CB73&lt;&gt;"",CB73,IFERROR(INDEX(CL$12:CL72,MATCH(BN73,BN$12:BN72,0)),"GREŠKA"))))))</f>
        <v/>
      </c>
      <c r="CM73" s="114" t="str">
        <f>IF(BP73="","",IF(BP73&lt;&gt;"NEMA",BP73,IF(CE73&lt;&gt;"",CE73,IFERROR(INDEX(CM$12:CM72,MATCH(BN73,BN$12:BN72,0)),""))))</f>
        <v/>
      </c>
      <c r="CN73" s="27" t="s">
        <v>0</v>
      </c>
      <c r="CO73" s="38" t="str">
        <f t="shared" si="51"/>
        <v/>
      </c>
      <c r="CP73" s="53" t="str">
        <f t="shared" si="52"/>
        <v/>
      </c>
      <c r="CQ73" s="180" t="str">
        <f t="shared" si="53"/>
        <v/>
      </c>
      <c r="CR73" s="181" t="str">
        <f t="shared" si="78"/>
        <v/>
      </c>
      <c r="CS73" s="114" t="str">
        <f t="shared" si="5"/>
        <v/>
      </c>
      <c r="CT73" s="27" t="s">
        <v>0</v>
      </c>
      <c r="CU73" s="240" t="str">
        <f t="shared" si="54"/>
        <v xml:space="preserve">
</v>
      </c>
      <c r="CV73" s="27" t="s">
        <v>0</v>
      </c>
      <c r="CW73" s="200" t="str">
        <f t="shared" si="6"/>
        <v/>
      </c>
      <c r="CX73" t="s">
        <v>0</v>
      </c>
      <c r="CY73" s="90" t="str">
        <f t="shared" si="7"/>
        <v/>
      </c>
      <c r="CZ73" t="s">
        <v>0</v>
      </c>
      <c r="DA73" s="32" t="str">
        <f t="shared" si="8"/>
        <v/>
      </c>
      <c r="DB73" s="46" t="str">
        <f t="shared" si="9"/>
        <v/>
      </c>
      <c r="DC73" t="s">
        <v>0</v>
      </c>
      <c r="DD73" s="14" t="str">
        <f t="shared" si="55"/>
        <v/>
      </c>
      <c r="DE73" s="27" t="s">
        <v>0</v>
      </c>
      <c r="DF73" s="14" t="str">
        <f t="shared" si="56"/>
        <v/>
      </c>
      <c r="DG73" s="27" t="s">
        <v>0</v>
      </c>
      <c r="DH73" s="32" t="str">
        <f t="shared" si="57"/>
        <v/>
      </c>
      <c r="DI73" s="33" t="str">
        <f t="shared" si="58"/>
        <v/>
      </c>
      <c r="DJ73" s="27" t="s">
        <v>0</v>
      </c>
      <c r="DK73" s="32" t="str">
        <f t="shared" si="59"/>
        <v/>
      </c>
      <c r="DL73" s="33" t="str">
        <f t="shared" si="60"/>
        <v/>
      </c>
      <c r="DM73" s="27" t="s">
        <v>0</v>
      </c>
      <c r="DN73" s="32" t="str">
        <f t="shared" si="61"/>
        <v/>
      </c>
      <c r="DO73" s="33" t="str">
        <f t="shared" si="62"/>
        <v/>
      </c>
      <c r="DP73" s="27" t="s">
        <v>0</v>
      </c>
      <c r="DQ73" s="38" t="str">
        <f t="shared" si="63"/>
        <v/>
      </c>
      <c r="DR73" s="33" t="str" cm="1">
        <f t="array" ref="DR73">IF(DQ73&lt;&gt;"",INDEX(regNatjecatelj_id,DQ73,0),IF(BF73&lt;&gt;"",BF73,""))</f>
        <v/>
      </c>
      <c r="DS73" s="27" t="s">
        <v>0</v>
      </c>
      <c r="DT73" s="38" t="str">
        <f t="shared" si="64"/>
        <v/>
      </c>
      <c r="DU73" s="53" t="str">
        <f t="shared" si="10"/>
        <v/>
      </c>
      <c r="DV73" s="53" t="str">
        <f t="shared" si="65"/>
        <v/>
      </c>
      <c r="DW73" s="53" t="str">
        <f t="shared" si="66"/>
        <v/>
      </c>
      <c r="DX73" s="46" t="str">
        <f t="shared" si="67"/>
        <v/>
      </c>
      <c r="DY73" s="27" t="s">
        <v>0</v>
      </c>
      <c r="DZ73" s="38" t="str">
        <f>IF(AN73="","",MAX(DZ$12:DZ72)+1)</f>
        <v/>
      </c>
      <c r="EA73" s="53" t="str">
        <f t="shared" si="68"/>
        <v/>
      </c>
      <c r="EB73" s="53" t="str">
        <f t="shared" si="69"/>
        <v/>
      </c>
      <c r="EC73" s="53" t="str">
        <f t="shared" si="70"/>
        <v/>
      </c>
      <c r="ED73" s="53" t="str">
        <f t="shared" si="71"/>
        <v/>
      </c>
      <c r="EE73" s="53" t="str">
        <f t="shared" si="11"/>
        <v/>
      </c>
      <c r="EF73" s="53" t="str">
        <f t="shared" si="72"/>
        <v/>
      </c>
      <c r="EG73" s="53" t="str">
        <f t="shared" si="73"/>
        <v/>
      </c>
      <c r="EH73" s="53" t="str">
        <f t="shared" si="12"/>
        <v/>
      </c>
      <c r="EI73" s="53" t="str">
        <f t="shared" si="74"/>
        <v/>
      </c>
      <c r="EJ73" s="33" t="str">
        <f t="shared" si="75"/>
        <v/>
      </c>
      <c r="EK73" s="27" t="s">
        <v>0</v>
      </c>
      <c r="EL73" s="14" t="str">
        <f t="shared" si="76"/>
        <v/>
      </c>
      <c r="EM73" s="27" t="s">
        <v>0</v>
      </c>
      <c r="EN73" s="14" t="str">
        <f t="shared" si="13"/>
        <v/>
      </c>
      <c r="EO73" s="27" t="s">
        <v>0</v>
      </c>
      <c r="EP73" s="131" t="str">
        <f t="shared" si="77"/>
        <v/>
      </c>
      <c r="EQ73" s="27" t="s">
        <v>0</v>
      </c>
    </row>
    <row r="74" spans="1:147" x14ac:dyDescent="0.25">
      <c r="A74" t="s">
        <v>0</v>
      </c>
      <c r="B74" s="32" t="str">
        <f>IF(csv!F64="","",TRIM(csv!T64))</f>
        <v/>
      </c>
      <c r="C74" s="21" t="s">
        <v>0</v>
      </c>
      <c r="D74" s="21" t="str">
        <f>IF(csv!F64="","",TRIM(csv!F64))</f>
        <v/>
      </c>
      <c r="E74" s="21" t="str">
        <f>IF(csv!E64="","",TRIM(csv!E64))</f>
        <v/>
      </c>
      <c r="F74" s="21" t="s">
        <v>0</v>
      </c>
      <c r="G74" s="53" t="str">
        <f>IF(csv!M64="","",TRIM(csv!M64))</f>
        <v/>
      </c>
      <c r="H74" s="53" t="str">
        <f>IF(csv!N64="","",TRIM(csv!N64))</f>
        <v/>
      </c>
      <c r="I74" s="21" t="s">
        <v>0</v>
      </c>
      <c r="J74" s="21" t="str">
        <f>IF(csv!P64="","",TRIM(csv!P64))</f>
        <v/>
      </c>
      <c r="K74" s="21" t="str">
        <f>IF(csv!Q64="","",TRIM(csv!Q64))</f>
        <v/>
      </c>
      <c r="L74" s="21" t="s">
        <v>0</v>
      </c>
      <c r="M74" s="46" t="str">
        <f>IF(csv!R64="","",TRIM(csv!R64))</f>
        <v/>
      </c>
      <c r="N74" s="27" t="s">
        <v>0</v>
      </c>
      <c r="O74" s="188" t="str">
        <f t="shared" si="14"/>
        <v/>
      </c>
      <c r="P74" s="27"/>
      <c r="Q74" s="32" t="str">
        <f t="shared" si="15"/>
        <v/>
      </c>
      <c r="R74" s="53" t="str">
        <f>IF(Q74="","",IF(COUNTIF(Q$12:Q73,Q74)=0,R73+1,R73))</f>
        <v/>
      </c>
      <c r="S74" s="53" t="str">
        <f t="shared" si="16"/>
        <v/>
      </c>
      <c r="T74" s="53" t="str">
        <f t="shared" si="17"/>
        <v/>
      </c>
      <c r="U74" s="46" t="str">
        <f t="shared" si="18"/>
        <v/>
      </c>
      <c r="V74" s="27" t="s">
        <v>0</v>
      </c>
      <c r="W74" s="173" t="str">
        <f t="shared" si="19"/>
        <v/>
      </c>
      <c r="X74" s="223" t="str">
        <f t="shared" si="20"/>
        <v/>
      </c>
      <c r="Y74" s="174" t="str">
        <f t="shared" si="0"/>
        <v/>
      </c>
      <c r="Z74" s="27" t="s">
        <v>0</v>
      </c>
      <c r="AA74" s="32" t="str">
        <f t="shared" si="21"/>
        <v/>
      </c>
      <c r="AB74" s="53" t="str">
        <f t="shared" si="22"/>
        <v/>
      </c>
      <c r="AC74" s="21" t="str">
        <f>IF(OR(AB74="",AB74&lt;&gt;"NEMA"),"",IF(IFERROR(MATCH(AA74,AA$12:AA73,0),0)&lt;&gt;0,"",AA74))</f>
        <v/>
      </c>
      <c r="AD74" s="46" t="str">
        <f>IF(AC74="","",MAX(AD$12:AD73)+1)</f>
        <v/>
      </c>
      <c r="AE74" s="27" t="s">
        <v>0</v>
      </c>
      <c r="AF74" s="88"/>
      <c r="AG74" s="27" t="s">
        <v>0</v>
      </c>
      <c r="AH74" s="14" t="str">
        <f t="shared" si="23"/>
        <v/>
      </c>
      <c r="AI74" s="27" t="s">
        <v>0</v>
      </c>
      <c r="AJ74" s="173" t="str">
        <f t="shared" si="24"/>
        <v/>
      </c>
      <c r="AK74" s="114" t="str">
        <f t="shared" si="25"/>
        <v/>
      </c>
      <c r="AL74" s="27"/>
      <c r="AM74" s="32" t="str">
        <f t="shared" si="26"/>
        <v/>
      </c>
      <c r="AN74" s="21" t="str">
        <f t="shared" si="27"/>
        <v/>
      </c>
      <c r="AO74" s="53" t="str">
        <f t="shared" si="28"/>
        <v/>
      </c>
      <c r="AP74" s="53" t="str">
        <f t="shared" si="29"/>
        <v/>
      </c>
      <c r="AQ74" s="21" t="str">
        <f t="shared" si="30"/>
        <v/>
      </c>
      <c r="AR74" s="46" t="str">
        <f t="shared" si="31"/>
        <v/>
      </c>
      <c r="AS74" s="27" t="s">
        <v>0</v>
      </c>
      <c r="AT74" s="62" t="str">
        <f t="shared" si="32"/>
        <v/>
      </c>
      <c r="AU74" s="27" t="s">
        <v>0</v>
      </c>
      <c r="AV74" s="244" t="str">
        <f t="shared" si="1"/>
        <v/>
      </c>
      <c r="AW74" s="27" t="s">
        <v>0</v>
      </c>
      <c r="AX74" s="81"/>
      <c r="AY74" s="83"/>
      <c r="AZ74" s="27" t="s">
        <v>0</v>
      </c>
      <c r="BA74" s="200" t="str">
        <f t="shared" si="33"/>
        <v/>
      </c>
      <c r="BB74" s="27" t="s">
        <v>0</v>
      </c>
      <c r="BC74" s="32" t="str">
        <f t="shared" si="34"/>
        <v/>
      </c>
      <c r="BD74" s="53" t="str">
        <f>IF(AX74&amp;AY74="","",MAX(BD$12:BD73)+1)</f>
        <v/>
      </c>
      <c r="BE74" s="212" t="str">
        <f t="shared" si="35"/>
        <v/>
      </c>
      <c r="BF74" s="33" t="str">
        <f>IF(AND(AO74="NEMA",AP74="NEMA",OR(AX74&amp;AY74="",BE74="NEMA")),MAX(BF$12:BF73)+1,"")</f>
        <v/>
      </c>
      <c r="BG74" s="27" t="s">
        <v>0</v>
      </c>
      <c r="BH74" s="32" t="str">
        <f t="shared" si="36"/>
        <v/>
      </c>
      <c r="BI74" s="21" t="str">
        <f t="shared" si="37"/>
        <v/>
      </c>
      <c r="BJ74" s="53" t="str">
        <f t="shared" si="38"/>
        <v/>
      </c>
      <c r="BK74" s="33" t="str">
        <f t="shared" si="39"/>
        <v/>
      </c>
      <c r="BL74" s="27" t="s">
        <v>0</v>
      </c>
      <c r="BM74" s="32" t="str">
        <f t="shared" si="40"/>
        <v/>
      </c>
      <c r="BN74" s="21" t="str">
        <f t="shared" si="41"/>
        <v/>
      </c>
      <c r="BO74" s="53" t="str">
        <f t="shared" si="42"/>
        <v/>
      </c>
      <c r="BP74" s="53" t="str">
        <f t="shared" si="2"/>
        <v/>
      </c>
      <c r="BQ74" s="21" t="str">
        <f t="shared" si="3"/>
        <v/>
      </c>
      <c r="BR74" s="21" t="str" cm="1">
        <f t="array" ref="BR74">IFERROR(""&amp;INDEX(regNatjecatelj_klub,DI74),"")</f>
        <v/>
      </c>
      <c r="BS74" s="66" t="str">
        <f t="shared" si="43"/>
        <v/>
      </c>
      <c r="BT74" s="46" t="str">
        <f t="shared" si="44"/>
        <v/>
      </c>
      <c r="BU74" s="27" t="s">
        <v>0</v>
      </c>
      <c r="BV74" s="62" t="str">
        <f>IF(BP74&lt;&gt;"NEMA","",IF(IFERROR(MATCH(BN74,BN$12:BN73,0),0)&lt;&gt;0,"",BN74))</f>
        <v/>
      </c>
      <c r="BW74" s="27" t="s">
        <v>0</v>
      </c>
      <c r="BX74" s="88"/>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73" t="str">
        <f>IF(BN74="","",IF(AND(BO74&lt;&gt;"",BO74&lt;&gt;"NEMA",BS74=1),BR74,IFERROR(INDEX(CK$12:CK73,MATCH(BN74,BN$12:BN73,0)),IF(BX74&lt;&gt;"",BX74,BT74))))</f>
        <v/>
      </c>
      <c r="CL74" s="226" t="str">
        <f>IF(BN74="","",IF(BT74&lt;&gt;BN74,INDEX(regKlub_id,MATCH(BT74,regKlub_naziv,0)),IF(AND(BO74&lt;&gt;"",BO74&lt;&gt;"NEMA"),BO74,IF(CF74&lt;&gt;"",CF74,IF(CB74&lt;&gt;"",CB74,IFERROR(INDEX(CL$12:CL73,MATCH(BN74,BN$12:BN73,0)),"GREŠKA"))))))</f>
        <v/>
      </c>
      <c r="CM74" s="114" t="str">
        <f>IF(BP74="","",IF(BP74&lt;&gt;"NEMA",BP74,IF(CE74&lt;&gt;"",CE74,IFERROR(INDEX(CM$12:CM73,MATCH(BN74,BN$12:BN73,0)),""))))</f>
        <v/>
      </c>
      <c r="CN74" s="27" t="s">
        <v>0</v>
      </c>
      <c r="CO74" s="38" t="str">
        <f t="shared" si="51"/>
        <v/>
      </c>
      <c r="CP74" s="53" t="str">
        <f t="shared" si="52"/>
        <v/>
      </c>
      <c r="CQ74" s="180" t="str">
        <f t="shared" si="53"/>
        <v/>
      </c>
      <c r="CR74" s="181" t="str">
        <f t="shared" si="78"/>
        <v/>
      </c>
      <c r="CS74" s="114" t="str">
        <f t="shared" si="5"/>
        <v/>
      </c>
      <c r="CT74" s="27" t="s">
        <v>0</v>
      </c>
      <c r="CU74" s="240" t="str">
        <f t="shared" si="54"/>
        <v xml:space="preserve">
</v>
      </c>
      <c r="CV74" s="27" t="s">
        <v>0</v>
      </c>
      <c r="CW74" s="200" t="str">
        <f t="shared" si="6"/>
        <v/>
      </c>
      <c r="CX74" t="s">
        <v>0</v>
      </c>
      <c r="CY74" s="90" t="str">
        <f t="shared" si="7"/>
        <v/>
      </c>
      <c r="CZ74" t="s">
        <v>0</v>
      </c>
      <c r="DA74" s="32" t="str">
        <f t="shared" si="8"/>
        <v/>
      </c>
      <c r="DB74" s="46" t="str">
        <f t="shared" si="9"/>
        <v/>
      </c>
      <c r="DC74" t="s">
        <v>0</v>
      </c>
      <c r="DD74" s="14" t="str">
        <f t="shared" si="55"/>
        <v/>
      </c>
      <c r="DE74" s="27" t="s">
        <v>0</v>
      </c>
      <c r="DF74" s="14" t="str">
        <f t="shared" si="56"/>
        <v/>
      </c>
      <c r="DG74" s="27" t="s">
        <v>0</v>
      </c>
      <c r="DH74" s="32" t="str">
        <f t="shared" si="57"/>
        <v/>
      </c>
      <c r="DI74" s="33" t="str">
        <f t="shared" si="58"/>
        <v/>
      </c>
      <c r="DJ74" s="27" t="s">
        <v>0</v>
      </c>
      <c r="DK74" s="32" t="str">
        <f t="shared" si="59"/>
        <v/>
      </c>
      <c r="DL74" s="33" t="str">
        <f t="shared" si="60"/>
        <v/>
      </c>
      <c r="DM74" s="27" t="s">
        <v>0</v>
      </c>
      <c r="DN74" s="32" t="str">
        <f t="shared" si="61"/>
        <v/>
      </c>
      <c r="DO74" s="33" t="str">
        <f t="shared" si="62"/>
        <v/>
      </c>
      <c r="DP74" s="27" t="s">
        <v>0</v>
      </c>
      <c r="DQ74" s="38" t="str">
        <f t="shared" si="63"/>
        <v/>
      </c>
      <c r="DR74" s="33" t="str" cm="1">
        <f t="array" ref="DR74">IF(DQ74&lt;&gt;"",INDEX(regNatjecatelj_id,DQ74,0),IF(BF74&lt;&gt;"",BF74,""))</f>
        <v/>
      </c>
      <c r="DS74" s="27" t="s">
        <v>0</v>
      </c>
      <c r="DT74" s="38" t="str">
        <f t="shared" si="64"/>
        <v/>
      </c>
      <c r="DU74" s="53" t="str">
        <f t="shared" si="10"/>
        <v/>
      </c>
      <c r="DV74" s="53" t="str">
        <f t="shared" si="65"/>
        <v/>
      </c>
      <c r="DW74" s="53" t="str">
        <f t="shared" si="66"/>
        <v/>
      </c>
      <c r="DX74" s="46" t="str">
        <f t="shared" si="67"/>
        <v/>
      </c>
      <c r="DY74" s="27" t="s">
        <v>0</v>
      </c>
      <c r="DZ74" s="38" t="str">
        <f>IF(AN74="","",MAX(DZ$12:DZ73)+1)</f>
        <v/>
      </c>
      <c r="EA74" s="53" t="str">
        <f t="shared" si="68"/>
        <v/>
      </c>
      <c r="EB74" s="53" t="str">
        <f t="shared" si="69"/>
        <v/>
      </c>
      <c r="EC74" s="53" t="str">
        <f t="shared" si="70"/>
        <v/>
      </c>
      <c r="ED74" s="53" t="str">
        <f t="shared" si="71"/>
        <v/>
      </c>
      <c r="EE74" s="53" t="str">
        <f t="shared" si="11"/>
        <v/>
      </c>
      <c r="EF74" s="53" t="str">
        <f t="shared" si="72"/>
        <v/>
      </c>
      <c r="EG74" s="53" t="str">
        <f t="shared" si="73"/>
        <v/>
      </c>
      <c r="EH74" s="53" t="str">
        <f t="shared" si="12"/>
        <v/>
      </c>
      <c r="EI74" s="53" t="str">
        <f t="shared" si="74"/>
        <v/>
      </c>
      <c r="EJ74" s="33" t="str">
        <f t="shared" si="75"/>
        <v/>
      </c>
      <c r="EK74" s="27" t="s">
        <v>0</v>
      </c>
      <c r="EL74" s="14" t="str">
        <f t="shared" si="76"/>
        <v/>
      </c>
      <c r="EM74" s="27" t="s">
        <v>0</v>
      </c>
      <c r="EN74" s="14" t="str">
        <f t="shared" si="13"/>
        <v/>
      </c>
      <c r="EO74" s="27" t="s">
        <v>0</v>
      </c>
      <c r="EP74" s="131" t="str">
        <f t="shared" si="77"/>
        <v/>
      </c>
      <c r="EQ74" s="27" t="s">
        <v>0</v>
      </c>
    </row>
    <row r="75" spans="1:147" x14ac:dyDescent="0.25">
      <c r="A75" t="s">
        <v>0</v>
      </c>
      <c r="B75" s="32" t="str">
        <f>IF(csv!F65="","",TRIM(csv!T65))</f>
        <v/>
      </c>
      <c r="C75" s="21" t="s">
        <v>0</v>
      </c>
      <c r="D75" s="21" t="str">
        <f>IF(csv!F65="","",TRIM(csv!F65))</f>
        <v/>
      </c>
      <c r="E75" s="21" t="str">
        <f>IF(csv!E65="","",TRIM(csv!E65))</f>
        <v/>
      </c>
      <c r="F75" s="21" t="s">
        <v>0</v>
      </c>
      <c r="G75" s="53" t="str">
        <f>IF(csv!M65="","",TRIM(csv!M65))</f>
        <v/>
      </c>
      <c r="H75" s="53" t="str">
        <f>IF(csv!N65="","",TRIM(csv!N65))</f>
        <v/>
      </c>
      <c r="I75" s="21" t="s">
        <v>0</v>
      </c>
      <c r="J75" s="21" t="str">
        <f>IF(csv!P65="","",TRIM(csv!P65))</f>
        <v/>
      </c>
      <c r="K75" s="21" t="str">
        <f>IF(csv!Q65="","",TRIM(csv!Q65))</f>
        <v/>
      </c>
      <c r="L75" s="21" t="s">
        <v>0</v>
      </c>
      <c r="M75" s="46" t="str">
        <f>IF(csv!R65="","",TRIM(csv!R65))</f>
        <v/>
      </c>
      <c r="N75" s="27" t="s">
        <v>0</v>
      </c>
      <c r="O75" s="188" t="str">
        <f t="shared" si="14"/>
        <v/>
      </c>
      <c r="P75" s="27"/>
      <c r="Q75" s="32" t="str">
        <f t="shared" si="15"/>
        <v/>
      </c>
      <c r="R75" s="53" t="str">
        <f>IF(Q75="","",IF(COUNTIF(Q$12:Q74,Q75)=0,R74+1,R74))</f>
        <v/>
      </c>
      <c r="S75" s="53" t="str">
        <f t="shared" si="16"/>
        <v/>
      </c>
      <c r="T75" s="53" t="str">
        <f t="shared" si="17"/>
        <v/>
      </c>
      <c r="U75" s="46" t="str">
        <f t="shared" si="18"/>
        <v/>
      </c>
      <c r="V75" s="27" t="s">
        <v>0</v>
      </c>
      <c r="W75" s="173" t="str">
        <f t="shared" si="19"/>
        <v/>
      </c>
      <c r="X75" s="223" t="str">
        <f t="shared" si="20"/>
        <v/>
      </c>
      <c r="Y75" s="174" t="str">
        <f t="shared" si="0"/>
        <v/>
      </c>
      <c r="Z75" s="27" t="s">
        <v>0</v>
      </c>
      <c r="AA75" s="32" t="str">
        <f t="shared" si="21"/>
        <v/>
      </c>
      <c r="AB75" s="53" t="str">
        <f t="shared" si="22"/>
        <v/>
      </c>
      <c r="AC75" s="21" t="str">
        <f>IF(OR(AB75="",AB75&lt;&gt;"NEMA"),"",IF(IFERROR(MATCH(AA75,AA$12:AA74,0),0)&lt;&gt;0,"",AA75))</f>
        <v/>
      </c>
      <c r="AD75" s="46" t="str">
        <f>IF(AC75="","",MAX(AD$12:AD74)+1)</f>
        <v/>
      </c>
      <c r="AE75" s="27" t="s">
        <v>0</v>
      </c>
      <c r="AF75" s="88"/>
      <c r="AG75" s="27" t="s">
        <v>0</v>
      </c>
      <c r="AH75" s="14" t="str">
        <f t="shared" si="23"/>
        <v/>
      </c>
      <c r="AI75" s="27" t="s">
        <v>0</v>
      </c>
      <c r="AJ75" s="173" t="str">
        <f t="shared" si="24"/>
        <v/>
      </c>
      <c r="AK75" s="114"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44" t="str">
        <f t="shared" si="1"/>
        <v/>
      </c>
      <c r="AW75" s="27" t="s">
        <v>0</v>
      </c>
      <c r="AX75" s="81"/>
      <c r="AY75" s="83"/>
      <c r="AZ75" s="27" t="s">
        <v>0</v>
      </c>
      <c r="BA75" s="200" t="str">
        <f t="shared" si="33"/>
        <v/>
      </c>
      <c r="BB75" s="27" t="s">
        <v>0</v>
      </c>
      <c r="BC75" s="32" t="str">
        <f t="shared" si="34"/>
        <v/>
      </c>
      <c r="BD75" s="53" t="str">
        <f>IF(AX75&amp;AY75="","",MAX(BD$12:BD74)+1)</f>
        <v/>
      </c>
      <c r="BE75" s="212"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8"/>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73" t="str">
        <f>IF(BN75="","",IF(AND(BO75&lt;&gt;"",BO75&lt;&gt;"NEMA",BS75=1),BR75,IFERROR(INDEX(CK$12:CK74,MATCH(BN75,BN$12:BN74,0)),IF(BX75&lt;&gt;"",BX75,BT75))))</f>
        <v/>
      </c>
      <c r="CL75" s="226" t="str">
        <f>IF(BN75="","",IF(BT75&lt;&gt;BN75,INDEX(regKlub_id,MATCH(BT75,regKlub_naziv,0)),IF(AND(BO75&lt;&gt;"",BO75&lt;&gt;"NEMA"),BO75,IF(CF75&lt;&gt;"",CF75,IF(CB75&lt;&gt;"",CB75,IFERROR(INDEX(CL$12:CL74,MATCH(BN75,BN$12:BN74,0)),"GREŠKA"))))))</f>
        <v/>
      </c>
      <c r="CM75" s="114" t="str">
        <f>IF(BP75="","",IF(BP75&lt;&gt;"NEMA",BP75,IF(CE75&lt;&gt;"",CE75,IFERROR(INDEX(CM$12:CM74,MATCH(BN75,BN$12:BN74,0)),""))))</f>
        <v/>
      </c>
      <c r="CN75" s="27" t="s">
        <v>0</v>
      </c>
      <c r="CO75" s="38" t="str">
        <f t="shared" si="51"/>
        <v/>
      </c>
      <c r="CP75" s="53" t="str">
        <f t="shared" si="52"/>
        <v/>
      </c>
      <c r="CQ75" s="180" t="str">
        <f t="shared" si="53"/>
        <v/>
      </c>
      <c r="CR75" s="181" t="str">
        <f t="shared" si="78"/>
        <v/>
      </c>
      <c r="CS75" s="114" t="str">
        <f t="shared" si="5"/>
        <v/>
      </c>
      <c r="CT75" s="27" t="s">
        <v>0</v>
      </c>
      <c r="CU75" s="240" t="str">
        <f t="shared" si="54"/>
        <v xml:space="preserve">
</v>
      </c>
      <c r="CV75" s="27" t="s">
        <v>0</v>
      </c>
      <c r="CW75" s="200" t="str">
        <f t="shared" si="6"/>
        <v/>
      </c>
      <c r="CX75" t="s">
        <v>0</v>
      </c>
      <c r="CY75" s="90" t="str">
        <f t="shared" si="7"/>
        <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31" t="str">
        <f t="shared" si="77"/>
        <v/>
      </c>
      <c r="EQ75" s="27" t="s">
        <v>0</v>
      </c>
    </row>
    <row r="76" spans="1:147" x14ac:dyDescent="0.25">
      <c r="A76" t="s">
        <v>0</v>
      </c>
      <c r="B76" s="32" t="str">
        <f>IF(csv!F66="","",TRIM(csv!T66))</f>
        <v/>
      </c>
      <c r="C76" s="21" t="s">
        <v>0</v>
      </c>
      <c r="D76" s="21" t="str">
        <f>IF(csv!F66="","",TRIM(csv!F66))</f>
        <v/>
      </c>
      <c r="E76" s="21" t="str">
        <f>IF(csv!E66="","",TRIM(csv!E66))</f>
        <v/>
      </c>
      <c r="F76" s="21" t="s">
        <v>0</v>
      </c>
      <c r="G76" s="53" t="str">
        <f>IF(csv!M66="","",TRIM(csv!M66))</f>
        <v/>
      </c>
      <c r="H76" s="53" t="str">
        <f>IF(csv!N66="","",TRIM(csv!N66))</f>
        <v/>
      </c>
      <c r="I76" s="21" t="s">
        <v>0</v>
      </c>
      <c r="J76" s="21" t="str">
        <f>IF(csv!P66="","",TRIM(csv!P66))</f>
        <v/>
      </c>
      <c r="K76" s="21" t="str">
        <f>IF(csv!Q66="","",TRIM(csv!Q66))</f>
        <v/>
      </c>
      <c r="L76" s="21" t="s">
        <v>0</v>
      </c>
      <c r="M76" s="46" t="str">
        <f>IF(csv!R66="","",TRIM(csv!R66))</f>
        <v/>
      </c>
      <c r="N76" s="27" t="s">
        <v>0</v>
      </c>
      <c r="O76" s="188" t="str">
        <f t="shared" si="14"/>
        <v/>
      </c>
      <c r="P76" s="27"/>
      <c r="Q76" s="32" t="str">
        <f t="shared" si="15"/>
        <v/>
      </c>
      <c r="R76" s="53" t="str">
        <f>IF(Q76="","",IF(COUNTIF(Q$12:Q75,Q76)=0,R75+1,R75))</f>
        <v/>
      </c>
      <c r="S76" s="53" t="str">
        <f t="shared" si="16"/>
        <v/>
      </c>
      <c r="T76" s="53" t="str">
        <f t="shared" si="17"/>
        <v/>
      </c>
      <c r="U76" s="46" t="str">
        <f t="shared" si="18"/>
        <v/>
      </c>
      <c r="V76" s="27" t="s">
        <v>0</v>
      </c>
      <c r="W76" s="173" t="str">
        <f t="shared" si="19"/>
        <v/>
      </c>
      <c r="X76" s="223" t="str">
        <f t="shared" si="20"/>
        <v/>
      </c>
      <c r="Y76" s="174" t="str">
        <f t="shared" si="0"/>
        <v/>
      </c>
      <c r="Z76" s="27" t="s">
        <v>0</v>
      </c>
      <c r="AA76" s="32" t="str">
        <f t="shared" si="21"/>
        <v/>
      </c>
      <c r="AB76" s="53" t="str">
        <f t="shared" si="22"/>
        <v/>
      </c>
      <c r="AC76" s="21" t="str">
        <f>IF(OR(AB76="",AB76&lt;&gt;"NEMA"),"",IF(IFERROR(MATCH(AA76,AA$12:AA75,0),0)&lt;&gt;0,"",AA76))</f>
        <v/>
      </c>
      <c r="AD76" s="46" t="str">
        <f>IF(AC76="","",MAX(AD$12:AD75)+1)</f>
        <v/>
      </c>
      <c r="AE76" s="27" t="s">
        <v>0</v>
      </c>
      <c r="AF76" s="88"/>
      <c r="AG76" s="27" t="s">
        <v>0</v>
      </c>
      <c r="AH76" s="14" t="str">
        <f t="shared" si="23"/>
        <v/>
      </c>
      <c r="AI76" s="27" t="s">
        <v>0</v>
      </c>
      <c r="AJ76" s="173" t="str">
        <f t="shared" si="24"/>
        <v/>
      </c>
      <c r="AK76" s="114" t="str">
        <f t="shared" si="25"/>
        <v/>
      </c>
      <c r="AL76" s="27"/>
      <c r="AM76" s="32" t="str">
        <f t="shared" si="26"/>
        <v/>
      </c>
      <c r="AN76" s="21" t="str">
        <f t="shared" si="27"/>
        <v/>
      </c>
      <c r="AO76" s="53" t="str">
        <f t="shared" si="28"/>
        <v/>
      </c>
      <c r="AP76" s="53" t="str">
        <f t="shared" si="29"/>
        <v/>
      </c>
      <c r="AQ76" s="21" t="str">
        <f t="shared" si="30"/>
        <v/>
      </c>
      <c r="AR76" s="46" t="str">
        <f t="shared" si="31"/>
        <v/>
      </c>
      <c r="AS76" s="27" t="s">
        <v>0</v>
      </c>
      <c r="AT76" s="62" t="str">
        <f t="shared" si="32"/>
        <v/>
      </c>
      <c r="AU76" s="27" t="s">
        <v>0</v>
      </c>
      <c r="AV76" s="244" t="str">
        <f t="shared" si="1"/>
        <v/>
      </c>
      <c r="AW76" s="27" t="s">
        <v>0</v>
      </c>
      <c r="AX76" s="81"/>
      <c r="AY76" s="83"/>
      <c r="AZ76" s="27" t="s">
        <v>0</v>
      </c>
      <c r="BA76" s="200" t="str">
        <f t="shared" si="33"/>
        <v/>
      </c>
      <c r="BB76" s="27" t="s">
        <v>0</v>
      </c>
      <c r="BC76" s="32" t="str">
        <f t="shared" si="34"/>
        <v/>
      </c>
      <c r="BD76" s="53" t="str">
        <f>IF(AX76&amp;AY76="","",MAX(BD$12:BD75)+1)</f>
        <v/>
      </c>
      <c r="BE76" s="212" t="str">
        <f t="shared" si="35"/>
        <v/>
      </c>
      <c r="BF76" s="33" t="str">
        <f>IF(AND(AO76="NEMA",AP76="NEMA",OR(AX76&amp;AY76="",BE76="NEMA")),MAX(BF$12:BF75)+1,"")</f>
        <v/>
      </c>
      <c r="BG76" s="27" t="s">
        <v>0</v>
      </c>
      <c r="BH76" s="32" t="str">
        <f t="shared" si="36"/>
        <v/>
      </c>
      <c r="BI76" s="21" t="str">
        <f t="shared" si="37"/>
        <v/>
      </c>
      <c r="BJ76" s="53" t="str">
        <f t="shared" si="38"/>
        <v/>
      </c>
      <c r="BK76" s="33" t="str">
        <f t="shared" si="39"/>
        <v/>
      </c>
      <c r="BL76" s="27" t="s">
        <v>0</v>
      </c>
      <c r="BM76" s="32" t="str">
        <f t="shared" si="40"/>
        <v/>
      </c>
      <c r="BN76" s="21" t="str">
        <f t="shared" si="41"/>
        <v/>
      </c>
      <c r="BO76" s="53" t="str">
        <f t="shared" si="42"/>
        <v/>
      </c>
      <c r="BP76" s="53" t="str">
        <f t="shared" si="2"/>
        <v/>
      </c>
      <c r="BQ76" s="21" t="str">
        <f t="shared" si="3"/>
        <v/>
      </c>
      <c r="BR76" s="21" t="str" cm="1">
        <f t="array" ref="BR76">IFERROR(""&amp;INDEX(regNatjecatelj_klub,DI76),"")</f>
        <v/>
      </c>
      <c r="BS76" s="66" t="str">
        <f t="shared" si="43"/>
        <v/>
      </c>
      <c r="BT76" s="46" t="str">
        <f t="shared" si="44"/>
        <v/>
      </c>
      <c r="BU76" s="27" t="s">
        <v>0</v>
      </c>
      <c r="BV76" s="62" t="str">
        <f>IF(BP76&lt;&gt;"NEMA","",IF(IFERROR(MATCH(BN76,BN$12:BN75,0),0)&lt;&gt;0,"",BN76))</f>
        <v/>
      </c>
      <c r="BW76" s="27" t="s">
        <v>0</v>
      </c>
      <c r="BX76" s="88"/>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73" t="str">
        <f>IF(BN76="","",IF(AND(BO76&lt;&gt;"",BO76&lt;&gt;"NEMA",BS76=1),BR76,IFERROR(INDEX(CK$12:CK75,MATCH(BN76,BN$12:BN75,0)),IF(BX76&lt;&gt;"",BX76,BT76))))</f>
        <v/>
      </c>
      <c r="CL76" s="226" t="str">
        <f>IF(BN76="","",IF(BT76&lt;&gt;BN76,INDEX(regKlub_id,MATCH(BT76,regKlub_naziv,0)),IF(AND(BO76&lt;&gt;"",BO76&lt;&gt;"NEMA"),BO76,IF(CF76&lt;&gt;"",CF76,IF(CB76&lt;&gt;"",CB76,IFERROR(INDEX(CL$12:CL75,MATCH(BN76,BN$12:BN75,0)),"GREŠKA"))))))</f>
        <v/>
      </c>
      <c r="CM76" s="114" t="str">
        <f>IF(BP76="","",IF(BP76&lt;&gt;"NEMA",BP76,IF(CE76&lt;&gt;"",CE76,IFERROR(INDEX(CM$12:CM75,MATCH(BN76,BN$12:BN75,0)),""))))</f>
        <v/>
      </c>
      <c r="CN76" s="27" t="s">
        <v>0</v>
      </c>
      <c r="CO76" s="38" t="str">
        <f t="shared" si="51"/>
        <v/>
      </c>
      <c r="CP76" s="53" t="str">
        <f t="shared" si="52"/>
        <v/>
      </c>
      <c r="CQ76" s="180" t="str">
        <f t="shared" si="53"/>
        <v/>
      </c>
      <c r="CR76" s="181" t="str">
        <f t="shared" si="78"/>
        <v/>
      </c>
      <c r="CS76" s="114" t="str">
        <f t="shared" si="5"/>
        <v/>
      </c>
      <c r="CT76" s="27" t="s">
        <v>0</v>
      </c>
      <c r="CU76" s="240" t="str">
        <f t="shared" si="54"/>
        <v xml:space="preserve">
</v>
      </c>
      <c r="CV76" s="27" t="s">
        <v>0</v>
      </c>
      <c r="CW76" s="200" t="str">
        <f t="shared" si="6"/>
        <v/>
      </c>
      <c r="CX76" t="s">
        <v>0</v>
      </c>
      <c r="CY76" s="90" t="str">
        <f t="shared" si="7"/>
        <v/>
      </c>
      <c r="CZ76" t="s">
        <v>0</v>
      </c>
      <c r="DA76" s="32" t="str">
        <f t="shared" si="8"/>
        <v/>
      </c>
      <c r="DB76" s="46" t="str">
        <f t="shared" si="9"/>
        <v/>
      </c>
      <c r="DC76" t="s">
        <v>0</v>
      </c>
      <c r="DD76" s="14" t="str">
        <f t="shared" si="55"/>
        <v/>
      </c>
      <c r="DE76" s="27" t="s">
        <v>0</v>
      </c>
      <c r="DF76" s="14" t="str">
        <f t="shared" si="56"/>
        <v/>
      </c>
      <c r="DG76" s="27" t="s">
        <v>0</v>
      </c>
      <c r="DH76" s="32" t="str">
        <f t="shared" si="57"/>
        <v/>
      </c>
      <c r="DI76" s="33" t="str">
        <f t="shared" si="58"/>
        <v/>
      </c>
      <c r="DJ76" s="27" t="s">
        <v>0</v>
      </c>
      <c r="DK76" s="32" t="str">
        <f t="shared" si="59"/>
        <v/>
      </c>
      <c r="DL76" s="33" t="str">
        <f t="shared" si="60"/>
        <v/>
      </c>
      <c r="DM76" s="27" t="s">
        <v>0</v>
      </c>
      <c r="DN76" s="32" t="str">
        <f t="shared" si="61"/>
        <v/>
      </c>
      <c r="DO76" s="33" t="str">
        <f t="shared" si="62"/>
        <v/>
      </c>
      <c r="DP76" s="27" t="s">
        <v>0</v>
      </c>
      <c r="DQ76" s="38" t="str">
        <f t="shared" si="63"/>
        <v/>
      </c>
      <c r="DR76" s="33" t="str" cm="1">
        <f t="array" ref="DR76">IF(DQ76&lt;&gt;"",INDEX(regNatjecatelj_id,DQ76,0),IF(BF76&lt;&gt;"",BF76,""))</f>
        <v/>
      </c>
      <c r="DS76" s="27" t="s">
        <v>0</v>
      </c>
      <c r="DT76" s="38" t="str">
        <f t="shared" si="64"/>
        <v/>
      </c>
      <c r="DU76" s="53" t="str">
        <f t="shared" si="10"/>
        <v/>
      </c>
      <c r="DV76" s="53" t="str">
        <f t="shared" si="65"/>
        <v/>
      </c>
      <c r="DW76" s="53" t="str">
        <f t="shared" si="66"/>
        <v/>
      </c>
      <c r="DX76" s="46" t="str">
        <f t="shared" si="67"/>
        <v/>
      </c>
      <c r="DY76" s="27" t="s">
        <v>0</v>
      </c>
      <c r="DZ76" s="38" t="str">
        <f>IF(AN76="","",MAX(DZ$12:DZ75)+1)</f>
        <v/>
      </c>
      <c r="EA76" s="53" t="str">
        <f t="shared" si="68"/>
        <v/>
      </c>
      <c r="EB76" s="53" t="str">
        <f t="shared" si="69"/>
        <v/>
      </c>
      <c r="EC76" s="53" t="str">
        <f t="shared" si="70"/>
        <v/>
      </c>
      <c r="ED76" s="53" t="str">
        <f t="shared" si="71"/>
        <v/>
      </c>
      <c r="EE76" s="53" t="str">
        <f t="shared" si="11"/>
        <v/>
      </c>
      <c r="EF76" s="53" t="str">
        <f t="shared" si="72"/>
        <v/>
      </c>
      <c r="EG76" s="53" t="str">
        <f t="shared" si="73"/>
        <v/>
      </c>
      <c r="EH76" s="53" t="str">
        <f t="shared" si="12"/>
        <v/>
      </c>
      <c r="EI76" s="53" t="str">
        <f t="shared" si="74"/>
        <v/>
      </c>
      <c r="EJ76" s="33" t="str">
        <f t="shared" si="75"/>
        <v/>
      </c>
      <c r="EK76" s="27" t="s">
        <v>0</v>
      </c>
      <c r="EL76" s="14" t="str">
        <f t="shared" si="76"/>
        <v/>
      </c>
      <c r="EM76" s="27" t="s">
        <v>0</v>
      </c>
      <c r="EN76" s="14" t="str">
        <f t="shared" si="13"/>
        <v/>
      </c>
      <c r="EO76" s="27" t="s">
        <v>0</v>
      </c>
      <c r="EP76" s="131" t="str">
        <f t="shared" si="77"/>
        <v/>
      </c>
      <c r="EQ76" s="27" t="s">
        <v>0</v>
      </c>
    </row>
    <row r="77" spans="1:147" x14ac:dyDescent="0.25">
      <c r="A77" t="s">
        <v>0</v>
      </c>
      <c r="B77" s="32" t="str">
        <f>IF(csv!F67="","",TRIM(csv!T67))</f>
        <v/>
      </c>
      <c r="C77" s="21" t="s">
        <v>0</v>
      </c>
      <c r="D77" s="21" t="str">
        <f>IF(csv!F67="","",TRIM(csv!F67))</f>
        <v/>
      </c>
      <c r="E77" s="21" t="str">
        <f>IF(csv!E67="","",TRIM(csv!E67))</f>
        <v/>
      </c>
      <c r="F77" s="21" t="s">
        <v>0</v>
      </c>
      <c r="G77" s="53" t="str">
        <f>IF(csv!M67="","",TRIM(csv!M67))</f>
        <v/>
      </c>
      <c r="H77" s="53" t="str">
        <f>IF(csv!N67="","",TRIM(csv!N67))</f>
        <v/>
      </c>
      <c r="I77" s="21" t="s">
        <v>0</v>
      </c>
      <c r="J77" s="21" t="str">
        <f>IF(csv!P67="","",TRIM(csv!P67))</f>
        <v/>
      </c>
      <c r="K77" s="21" t="str">
        <f>IF(csv!Q67="","",TRIM(csv!Q67))</f>
        <v/>
      </c>
      <c r="L77" s="21" t="s">
        <v>0</v>
      </c>
      <c r="M77" s="46" t="str">
        <f>IF(csv!R67="","",TRIM(csv!R67))</f>
        <v/>
      </c>
      <c r="N77" s="27" t="s">
        <v>0</v>
      </c>
      <c r="O77" s="188" t="str">
        <f t="shared" si="14"/>
        <v/>
      </c>
      <c r="P77" s="27"/>
      <c r="Q77" s="32" t="str">
        <f t="shared" si="15"/>
        <v/>
      </c>
      <c r="R77" s="53" t="str">
        <f>IF(Q77="","",IF(COUNTIF(Q$12:Q76,Q77)=0,R76+1,R76))</f>
        <v/>
      </c>
      <c r="S77" s="53" t="str">
        <f t="shared" si="16"/>
        <v/>
      </c>
      <c r="T77" s="53" t="str">
        <f t="shared" si="17"/>
        <v/>
      </c>
      <c r="U77" s="46" t="str">
        <f t="shared" si="18"/>
        <v/>
      </c>
      <c r="V77" s="27" t="s">
        <v>0</v>
      </c>
      <c r="W77" s="173" t="str">
        <f t="shared" si="19"/>
        <v/>
      </c>
      <c r="X77" s="223" t="str">
        <f t="shared" si="20"/>
        <v/>
      </c>
      <c r="Y77" s="174" t="str">
        <f t="shared" ref="Y77:Y140" si="79">IF(W77="","",INDEX(natKategorija_aliasId,MATCH(X77,natKategorija_stazaKatId,0)))</f>
        <v/>
      </c>
      <c r="Z77" s="27" t="s">
        <v>0</v>
      </c>
      <c r="AA77" s="32" t="str">
        <f t="shared" si="21"/>
        <v/>
      </c>
      <c r="AB77" s="53" t="str">
        <f t="shared" si="22"/>
        <v/>
      </c>
      <c r="AC77" s="21" t="str">
        <f>IF(OR(AB77="",AB77&lt;&gt;"NEMA"),"",IF(IFERROR(MATCH(AA77,AA$12:AA76,0),0)&lt;&gt;0,"",AA77))</f>
        <v/>
      </c>
      <c r="AD77" s="46" t="str">
        <f>IF(AC77="","",MAX(AD$12:AD76)+1)</f>
        <v/>
      </c>
      <c r="AE77" s="27" t="s">
        <v>0</v>
      </c>
      <c r="AF77" s="88"/>
      <c r="AG77" s="27" t="s">
        <v>0</v>
      </c>
      <c r="AH77" s="14" t="str">
        <f t="shared" si="23"/>
        <v/>
      </c>
      <c r="AI77" s="27" t="s">
        <v>0</v>
      </c>
      <c r="AJ77" s="173" t="str">
        <f t="shared" si="24"/>
        <v/>
      </c>
      <c r="AK77" s="114" t="str">
        <f t="shared" si="25"/>
        <v/>
      </c>
      <c r="AL77" s="27"/>
      <c r="AM77" s="32" t="str">
        <f t="shared" si="26"/>
        <v/>
      </c>
      <c r="AN77" s="21" t="str">
        <f t="shared" si="27"/>
        <v/>
      </c>
      <c r="AO77" s="53" t="str">
        <f t="shared" si="28"/>
        <v/>
      </c>
      <c r="AP77" s="53" t="str">
        <f t="shared" si="29"/>
        <v/>
      </c>
      <c r="AQ77" s="21" t="str">
        <f t="shared" si="30"/>
        <v/>
      </c>
      <c r="AR77" s="46" t="str">
        <f t="shared" si="31"/>
        <v/>
      </c>
      <c r="AS77" s="27" t="s">
        <v>0</v>
      </c>
      <c r="AT77" s="62" t="str">
        <f t="shared" si="32"/>
        <v/>
      </c>
      <c r="AU77" s="27" t="s">
        <v>0</v>
      </c>
      <c r="AV77" s="244"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81"/>
      <c r="AY77" s="83"/>
      <c r="AZ77" s="27" t="s">
        <v>0</v>
      </c>
      <c r="BA77" s="200" t="str">
        <f t="shared" si="33"/>
        <v/>
      </c>
      <c r="BB77" s="27" t="s">
        <v>0</v>
      </c>
      <c r="BC77" s="32" t="str">
        <f t="shared" si="34"/>
        <v/>
      </c>
      <c r="BD77" s="53" t="str">
        <f>IF(AX77&amp;AY77="","",MAX(BD$12:BD76)+1)</f>
        <v/>
      </c>
      <c r="BE77" s="212" t="str">
        <f t="shared" si="35"/>
        <v/>
      </c>
      <c r="BF77" s="33" t="str">
        <f>IF(AND(AO77="NEMA",AP77="NEMA",OR(AX77&amp;AY77="",BE77="NEMA")),MAX(BF$12:BF76)+1,"")</f>
        <v/>
      </c>
      <c r="BG77" s="27" t="s">
        <v>0</v>
      </c>
      <c r="BH77" s="32" t="str">
        <f t="shared" si="36"/>
        <v/>
      </c>
      <c r="BI77" s="21" t="str">
        <f t="shared" si="37"/>
        <v/>
      </c>
      <c r="BJ77" s="53" t="str">
        <f t="shared" si="38"/>
        <v/>
      </c>
      <c r="BK77" s="33" t="str">
        <f t="shared" si="39"/>
        <v/>
      </c>
      <c r="BL77" s="27" t="s">
        <v>0</v>
      </c>
      <c r="BM77" s="32" t="str">
        <f t="shared" si="40"/>
        <v/>
      </c>
      <c r="BN77" s="21" t="str">
        <f t="shared" si="41"/>
        <v/>
      </c>
      <c r="BO77" s="53" t="str">
        <f t="shared" si="42"/>
        <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
      </c>
      <c r="BR77" s="21" t="str" cm="1">
        <f t="array" ref="BR77">IFERROR(""&amp;INDEX(regNatjecatelj_klub,DI77),"")</f>
        <v/>
      </c>
      <c r="BS77" s="66" t="str">
        <f t="shared" si="43"/>
        <v/>
      </c>
      <c r="BT77" s="46" t="str">
        <f t="shared" si="44"/>
        <v/>
      </c>
      <c r="BU77" s="27" t="s">
        <v>0</v>
      </c>
      <c r="BV77" s="62" t="str">
        <f>IF(BP77&lt;&gt;"NEMA","",IF(IFERROR(MATCH(BN77,BN$12:BN76,0),0)&lt;&gt;0,"",BN77))</f>
        <v/>
      </c>
      <c r="BW77" s="27" t="s">
        <v>0</v>
      </c>
      <c r="BX77" s="88"/>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73" t="str">
        <f>IF(BN77="","",IF(AND(BO77&lt;&gt;"",BO77&lt;&gt;"NEMA",BS77=1),BR77,IFERROR(INDEX(CK$12:CK76,MATCH(BN77,BN$12:BN76,0)),IF(BX77&lt;&gt;"",BX77,BT77))))</f>
        <v/>
      </c>
      <c r="CL77" s="226" t="str">
        <f>IF(BN77="","",IF(BT77&lt;&gt;BN77,INDEX(regKlub_id,MATCH(BT77,regKlub_naziv,0)),IF(AND(BO77&lt;&gt;"",BO77&lt;&gt;"NEMA"),BO77,IF(CF77&lt;&gt;"",CF77,IF(CB77&lt;&gt;"",CB77,IFERROR(INDEX(CL$12:CL76,MATCH(BN77,BN$12:BN76,0)),"GREŠKA"))))))</f>
        <v/>
      </c>
      <c r="CM77" s="114" t="str">
        <f>IF(BP77="","",IF(BP77&lt;&gt;"NEMA",BP77,IF(CE77&lt;&gt;"",CE77,IFERROR(INDEX(CM$12:CM76,MATCH(BN77,BN$12:BN76,0)),""))))</f>
        <v/>
      </c>
      <c r="CN77" s="27" t="s">
        <v>0</v>
      </c>
      <c r="CO77" s="38" t="str">
        <f t="shared" si="51"/>
        <v/>
      </c>
      <c r="CP77" s="53" t="str">
        <f t="shared" si="52"/>
        <v/>
      </c>
      <c r="CQ77" s="180" t="str">
        <f t="shared" si="53"/>
        <v/>
      </c>
      <c r="CR77" s="181" t="str">
        <f t="shared" si="78"/>
        <v/>
      </c>
      <c r="CS77" s="114" t="str">
        <f t="shared" ref="CS77:CS140" si="83">IF(DH77="","",IF(AND(CP77="0",N(CR77)&gt;data_max_minuta*60),2,INDEX(regStatusRezultat_id,MATCH(VALUE(CP77),regStatusRezultat_oEvent,0))))</f>
        <v/>
      </c>
      <c r="CT77" s="27" t="s">
        <v>0</v>
      </c>
      <c r="CU77" s="240" t="str">
        <f t="shared" si="54"/>
        <v xml:space="preserve">
</v>
      </c>
      <c r="CV77" s="27" t="s">
        <v>0</v>
      </c>
      <c r="CW77" s="200" t="str">
        <f t="shared" ref="CW77:CW140" si="84">IF(BF77="","",IF(AND(CY77&lt;&gt;"M",CY77&lt;&gt;"Ž"),1,""))</f>
        <v/>
      </c>
      <c r="CX77" t="s">
        <v>0</v>
      </c>
      <c r="CY77" s="90" t="str">
        <f t="shared" ref="CY77:CY140" si="85">IF(Q77="","",LEFT(INDEX(regKategorija_oznaka,MATCH(S77,regKategorija_id,0)),1))</f>
        <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
      </c>
      <c r="DI77" s="33" t="str">
        <f t="shared" si="58"/>
        <v/>
      </c>
      <c r="DJ77" s="27" t="s">
        <v>0</v>
      </c>
      <c r="DK77" s="32" t="str">
        <f t="shared" si="59"/>
        <v/>
      </c>
      <c r="DL77" s="33" t="str">
        <f t="shared" si="60"/>
        <v/>
      </c>
      <c r="DM77" s="27" t="s">
        <v>0</v>
      </c>
      <c r="DN77" s="32" t="str">
        <f t="shared" si="61"/>
        <v/>
      </c>
      <c r="DO77" s="33" t="str">
        <f t="shared" si="62"/>
        <v/>
      </c>
      <c r="DP77" s="27" t="s">
        <v>0</v>
      </c>
      <c r="DQ77" s="38" t="str">
        <f t="shared" si="63"/>
        <v/>
      </c>
      <c r="DR77" s="33" t="str" cm="1">
        <f t="array" ref="DR77">IF(DQ77&lt;&gt;"",INDEX(regNatjecatelj_id,DQ77,0),IF(BF77&lt;&gt;"",BF77,""))</f>
        <v/>
      </c>
      <c r="DS77" s="27" t="s">
        <v>0</v>
      </c>
      <c r="DT77" s="38" t="str">
        <f t="shared" si="64"/>
        <v/>
      </c>
      <c r="DU77" s="53" t="str">
        <f t="shared" ref="DU77:DU140" si="88">IF(AN77="","",IF(BN77="",IF(BR77&lt;&gt;"","(raz-klu)",IF(IFERROR(INDEX(regNatjecatelj_klub,MATCH(DR77,regNatjecatelj_id,0)),"NEMA")="","klu","")),IF(OR(AND(BP77&lt;&gt;"",BP77&lt;&gt;"NEMA"),CF77&lt;&gt;""),"klu(ali)",IF(AND(BR77&lt;&gt;"",BR77&lt;&gt;BQ77),"(raz-klu)","klu"))))</f>
        <v/>
      </c>
      <c r="DV77" s="53" t="str">
        <f t="shared" si="65"/>
        <v/>
      </c>
      <c r="DW77" s="53" t="str">
        <f t="shared" si="66"/>
        <v/>
      </c>
      <c r="DX77" s="46" t="str">
        <f t="shared" si="67"/>
        <v/>
      </c>
      <c r="DY77" s="27" t="s">
        <v>0</v>
      </c>
      <c r="DZ77" s="38" t="str">
        <f>IF(AN77="","",MAX(DZ$12:DZ76)+1)</f>
        <v/>
      </c>
      <c r="EA77" s="53" t="str">
        <f t="shared" si="68"/>
        <v/>
      </c>
      <c r="EB77" s="53" t="str">
        <f t="shared" si="69"/>
        <v/>
      </c>
      <c r="EC77" s="53" t="str">
        <f t="shared" si="70"/>
        <v/>
      </c>
      <c r="ED77" s="53" t="str">
        <f t="shared" si="71"/>
        <v/>
      </c>
      <c r="EE77" s="53" t="str">
        <f t="shared" ref="EE77:EE140" si="89">IF(O77="","",IF(data_trka_je_rangirana=0,0,IF(OR(DO77="",DO77="NEMA"),0,1)))</f>
        <v/>
      </c>
      <c r="EF77" s="53" t="str">
        <f t="shared" si="72"/>
        <v/>
      </c>
      <c r="EG77" s="53" t="str">
        <f t="shared" si="73"/>
        <v/>
      </c>
      <c r="EH77" s="53" t="str">
        <f t="shared" ref="EH77:EH140" si="90">IF(OR(AP77="",AP77="NEMA"),BD77,INDEX(regNatjecatelj_alias_id,MATCH(AP77,regNatjecatelj_alias_natjecateljId,0)))</f>
        <v/>
      </c>
      <c r="EI77" s="53" t="str">
        <f t="shared" si="74"/>
        <v/>
      </c>
      <c r="EJ77" s="33" t="str">
        <f t="shared" si="75"/>
        <v/>
      </c>
      <c r="EK77" s="27" t="s">
        <v>0</v>
      </c>
      <c r="EL77" s="14" t="str">
        <f t="shared" si="76"/>
        <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31" t="str">
        <f t="shared" si="77"/>
        <v/>
      </c>
      <c r="EQ77" s="27" t="s">
        <v>0</v>
      </c>
    </row>
    <row r="78" spans="1:147" x14ac:dyDescent="0.25">
      <c r="A78" t="s">
        <v>0</v>
      </c>
      <c r="B78" s="32" t="str">
        <f>IF(csv!F68="","",TRIM(csv!T68))</f>
        <v/>
      </c>
      <c r="C78" s="21" t="s">
        <v>0</v>
      </c>
      <c r="D78" s="21" t="str">
        <f>IF(csv!F68="","",TRIM(csv!F68))</f>
        <v/>
      </c>
      <c r="E78" s="21" t="str">
        <f>IF(csv!E68="","",TRIM(csv!E68))</f>
        <v/>
      </c>
      <c r="F78" s="21" t="s">
        <v>0</v>
      </c>
      <c r="G78" s="53" t="str">
        <f>IF(csv!M68="","",TRIM(csv!M68))</f>
        <v/>
      </c>
      <c r="H78" s="53" t="str">
        <f>IF(csv!N68="","",TRIM(csv!N68))</f>
        <v/>
      </c>
      <c r="I78" s="21" t="s">
        <v>0</v>
      </c>
      <c r="J78" s="21" t="str">
        <f>IF(csv!P68="","",TRIM(csv!P68))</f>
        <v/>
      </c>
      <c r="K78" s="21" t="str">
        <f>IF(csv!Q68="","",TRIM(csv!Q68))</f>
        <v/>
      </c>
      <c r="L78" s="21" t="s">
        <v>0</v>
      </c>
      <c r="M78" s="46" t="str">
        <f>IF(csv!R68="","",TRIM(csv!R68))</f>
        <v/>
      </c>
      <c r="N78" s="27" t="s">
        <v>0</v>
      </c>
      <c r="O78" s="188" t="str">
        <f t="shared" ref="O78:O141" si="92">IF(E78="","","ok")</f>
        <v/>
      </c>
      <c r="P78" s="27"/>
      <c r="Q78" s="32" t="str">
        <f t="shared" ref="Q78:Q141" si="93">IF(B78="","",B78)</f>
        <v/>
      </c>
      <c r="R78" s="53" t="str">
        <f>IF(Q78="","",IF(COUNTIF(Q$12:Q77,Q78)=0,R77+1,R77))</f>
        <v/>
      </c>
      <c r="S78" s="53" t="str">
        <f t="shared" ref="S78:S141" si="94">IF(Q78="","",IFERROR(INDEX(regKategorija_id,MATCH(Q78,regKategorija_oznaka,0)),IFERROR(INDEX(regKategorija_alias_kategorijaId,MATCH(Q78,regKategorija_alias_oznaka,0)),INDEX(natKategorija_katRegId,MATCH(Q78,natKategorija_kategorija,0)))))</f>
        <v/>
      </c>
      <c r="T78" s="53" t="str">
        <f t="shared" ref="T78:T141" si="95">IF(Q78="","",IFERROR(INDEX(natStaza_id,MATCH(Q78,natStaza_kategorija,0)),""))</f>
        <v/>
      </c>
      <c r="U78" s="46" t="str">
        <f t="shared" ref="U78:U141" si="96">IF(T78="","",INDEX(natStaza_naziv,MATCH(T78,natStaza_id,0)))</f>
        <v/>
      </c>
      <c r="V78" s="27" t="s">
        <v>0</v>
      </c>
      <c r="W78" s="173" t="str">
        <f t="shared" ref="W78:W141" si="97">IF(O78="","",INDEX(regKategorija_oznaka,MATCH(S78,regKategorija_id,0)))</f>
        <v/>
      </c>
      <c r="X78" s="223" t="str">
        <f t="shared" ref="X78:X141" si="98">IF(W78="","",INDEX(natKategorija_stazaKatId,MATCH(S78,natKategorija_katRegId,0)))</f>
        <v/>
      </c>
      <c r="Y78" s="174" t="str">
        <f t="shared" si="79"/>
        <v/>
      </c>
      <c r="Z78" s="27" t="s">
        <v>0</v>
      </c>
      <c r="AA78" s="32" t="str">
        <f t="shared" ref="AA78:AA141" si="99">IF(O78="","",M78)</f>
        <v/>
      </c>
      <c r="AB78" s="53" t="str">
        <f t="shared" ref="AB78:AB141" si="100">IF(AA78="","",IFERROR(INDEX(regDrzava_id,MATCH(AA78,regDrzava_oznaka,0)),"NEMA"))</f>
        <v/>
      </c>
      <c r="AC78" s="21" t="str">
        <f>IF(OR(AB78="",AB78&lt;&gt;"NEMA"),"",IF(IFERROR(MATCH(AA78,AA$12:AA77,0),0)&lt;&gt;0,"",AA78))</f>
        <v/>
      </c>
      <c r="AD78" s="46" t="str">
        <f>IF(AC78="","",MAX(AD$12:AD77)+1)</f>
        <v/>
      </c>
      <c r="AE78" s="27" t="s">
        <v>0</v>
      </c>
      <c r="AF78" s="88"/>
      <c r="AG78" s="27" t="s">
        <v>0</v>
      </c>
      <c r="AH78" s="14" t="str">
        <f t="shared" ref="AH78:AH141" si="101">IF(AC78="","","INSERT INTO drzava(id,naziv,oznaka) VALUES ("&amp;AD78&amp;",'"&amp;AF78&amp;"','"&amp;UPPER(LEFT(AC78,1))&amp;LOWER(RIGHT(AC78,2))&amp;"');")</f>
        <v/>
      </c>
      <c r="AI78" s="27" t="s">
        <v>0</v>
      </c>
      <c r="AJ78" s="173" t="str">
        <f t="shared" ref="AJ78:AJ141" si="102">IF(AB78="","",IF(AB78="NEMA",AC78,AA78))</f>
        <v/>
      </c>
      <c r="AK78" s="114" t="str">
        <f t="shared" ref="AK78:AK141" si="103">IF(AB78="","",IF(AB78="NEMA",AD78,AB78))</f>
        <v/>
      </c>
      <c r="AL78" s="27"/>
      <c r="AM78" s="32" t="str">
        <f t="shared" ref="AM78:AM141" si="104">IF(O78="","",D78)</f>
        <v/>
      </c>
      <c r="AN78" s="21" t="str">
        <f t="shared" ref="AN78:AN141" si="105">IF(O78="","",E78)</f>
        <v/>
      </c>
      <c r="AO78" s="53" t="str">
        <f t="shared" ref="AO78:AO141" si="106">IF(AN78="","",IFERROR(INDEX(regNatjecatelj_id,MATCH(AM78&amp;" – "&amp;AN78,regNatjecatelj_imePrezime,0)),"NEMA"))</f>
        <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
      </c>
      <c r="AR78" s="46" t="str">
        <f t="shared" ref="AR78:AR141" si="109">IF(O78="","",IF(OR(AP78="",AP78="NEMA"),AN78,INDEX(regNatjecatelj_prezime,MATCH(AP78,regNatjecatelj_id,0))))</f>
        <v/>
      </c>
      <c r="AS78" s="27" t="s">
        <v>0</v>
      </c>
      <c r="AT78" s="62" t="str">
        <f t="shared" ref="AT78:AT141" si="110">IF(OR(O78="",AP78&lt;&gt;"NEMA"),"",AM78&amp;" "&amp;AN78)</f>
        <v/>
      </c>
      <c r="AU78" s="27" t="s">
        <v>0</v>
      </c>
      <c r="AV78" s="244" t="str">
        <f t="shared" si="80"/>
        <v/>
      </c>
      <c r="AW78" s="27" t="s">
        <v>0</v>
      </c>
      <c r="AX78" s="81"/>
      <c r="AY78" s="83"/>
      <c r="AZ78" s="27" t="s">
        <v>0</v>
      </c>
      <c r="BA78" s="200"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212"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
      </c>
      <c r="BI78" s="21" t="str">
        <f t="shared" ref="BI78:BI141" si="115">IF(O78="","",IF(BE78="",AR78,IF(BE78="NEMA",AY78,INDEX(regNatjecatelj_prezime,MATCH(BE78,regNatjecatelj_id,0)))))</f>
        <v/>
      </c>
      <c r="BJ78" s="53" t="str">
        <f t="shared" ref="BJ78:BJ141" si="116">IF(AND(AP78&lt;&gt;"",AP78&lt;&gt;"NEMA"),AP78,IF(BD78&lt;&gt;"",BD78,""))</f>
        <v/>
      </c>
      <c r="BK78" s="33" t="str">
        <f t="shared" ref="BK78:BK141" si="117">IF(AND(AO78&lt;&gt;"",AO78&lt;&gt;"NEMA"),AO78,IF(AND(BE78&lt;&gt;"",BE78&lt;&gt;"NEMA"),BE78,IF(BF78&lt;&gt;"",BF78,"")))</f>
        <v/>
      </c>
      <c r="BL78" s="27" t="s">
        <v>0</v>
      </c>
      <c r="BM78" s="32" t="str">
        <f t="shared" ref="BM78:BM141" si="118">IF(O78="","",J78)</f>
        <v/>
      </c>
      <c r="BN78" s="21" t="str">
        <f t="shared" ref="BN78:BN141" si="119">IF(O78="","",K78)</f>
        <v/>
      </c>
      <c r="BO78" s="53" t="str">
        <f t="shared" ref="BO78:BO141" si="120">IF(BN78="","",IFERROR(INDEX(regKlub_id,MATCH(BN78,regKlub_naziv,0)),"NEMA"))</f>
        <v/>
      </c>
      <c r="BP78" s="53" t="str">
        <f t="shared" si="81"/>
        <v/>
      </c>
      <c r="BQ78" s="21" t="str">
        <f t="shared" si="82"/>
        <v/>
      </c>
      <c r="BR78" s="21" t="str" cm="1">
        <f t="array" ref="BR78">IFERROR(""&amp;INDEX(regNatjecatelj_klub,DI78),"")</f>
        <v/>
      </c>
      <c r="BS78" s="66" t="str">
        <f t="shared" ref="BS78:BS141" si="121">IF(BQ78=BR78,"",IF(BR78="","",1))</f>
        <v/>
      </c>
      <c r="BT78" s="46" t="str">
        <f t="shared" ref="BT78:BT141" si="122">IF(AND(BR78&lt;&gt;"",BR78&lt;&gt;BQ78),BR78,""&amp;BQ78)</f>
        <v/>
      </c>
      <c r="BU78" s="27" t="s">
        <v>0</v>
      </c>
      <c r="BV78" s="62" t="str">
        <f>IF(BP78&lt;&gt;"NEMA","",IF(IFERROR(MATCH(BN78,BN$12:BN77,0),0)&lt;&gt;0,"",BN78))</f>
        <v/>
      </c>
      <c r="BW78" s="27" t="s">
        <v>0</v>
      </c>
      <c r="BX78" s="88"/>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73" t="str">
        <f>IF(BN78="","",IF(AND(BO78&lt;&gt;"",BO78&lt;&gt;"NEMA",BS78=1),BR78,IFERROR(INDEX(CK$12:CK77,MATCH(BN78,BN$12:BN77,0)),IF(BX78&lt;&gt;"",BX78,BT78))))</f>
        <v/>
      </c>
      <c r="CL78" s="226" t="str">
        <f>IF(BN78="","",IF(BT78&lt;&gt;BN78,INDEX(regKlub_id,MATCH(BT78,regKlub_naziv,0)),IF(AND(BO78&lt;&gt;"",BO78&lt;&gt;"NEMA"),BO78,IF(CF78&lt;&gt;"",CF78,IF(CB78&lt;&gt;"",CB78,IFERROR(INDEX(CL$12:CL77,MATCH(BN78,BN$12:BN77,0)),"GREŠKA"))))))</f>
        <v/>
      </c>
      <c r="CM78" s="114" t="str">
        <f>IF(BP78="","",IF(BP78&lt;&gt;"NEMA",BP78,IF(CE78&lt;&gt;"",CE78,IFERROR(INDEX(CM$12:CM77,MATCH(BN78,BN$12:BN77,0)),""))))</f>
        <v/>
      </c>
      <c r="CN78" s="27" t="s">
        <v>0</v>
      </c>
      <c r="CO78" s="38" t="str">
        <f t="shared" ref="CO78:CO141" si="129">IF(G78="","",G78)</f>
        <v/>
      </c>
      <c r="CP78" s="53" t="str">
        <f t="shared" ref="CP78:CP141" si="130">IF(H78="","",H78)</f>
        <v/>
      </c>
      <c r="CQ78" s="180" t="str">
        <f t="shared" ref="CQ78:CQ141" si="131">IF(CO78="",IF(OR(O78="",CP78&lt;&gt;"0"),"","GREŠKA-1"),IF(AND(65535&gt;=VALUE(LEFT(CO78,SEARCH(":",CO78)-1))*60+VALUE(RIGHT(CO78,2)),OR(CP78="0",CP78="1",CP78="2",CP78="3",CP78="4")),IF(VALUE(RIGHT(CO78,2))&gt;=60,"GREŠKA-2",""),"GREŠKA-3"))</f>
        <v/>
      </c>
      <c r="CR78" s="181" t="str">
        <f t="shared" si="78"/>
        <v/>
      </c>
      <c r="CS78" s="114" t="str">
        <f t="shared" si="83"/>
        <v/>
      </c>
      <c r="CT78" s="27" t="s">
        <v>0</v>
      </c>
      <c r="CU78" s="240"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200" t="str">
        <f t="shared" si="84"/>
        <v/>
      </c>
      <c r="CX78" t="s">
        <v>0</v>
      </c>
      <c r="CY78" s="90" t="str">
        <f t="shared" si="85"/>
        <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
      </c>
      <c r="DI78" s="33" t="str">
        <f t="shared" ref="DI78:DI141" si="136">IF(DH78="","",IFERROR(MATCH(DH78,regNatjecatelj_imePrezime,0),"NEMA"))</f>
        <v/>
      </c>
      <c r="DJ78" s="27" t="s">
        <v>0</v>
      </c>
      <c r="DK78" s="32" t="str">
        <f t="shared" ref="DK78:DK141" si="137">IF(O78="","",DH78 &amp; IF(CK78="",""," – " &amp; CK78))</f>
        <v/>
      </c>
      <c r="DL78" s="33" t="str">
        <f t="shared" ref="DL78:DL141" si="138">IF(DK78="","",IFERROR(MATCH(DK78,regNatjecatelj_imePrezimeKlub,0),"NEMA"))</f>
        <v/>
      </c>
      <c r="DM78" s="27" t="s">
        <v>0</v>
      </c>
      <c r="DN78" s="32" t="str">
        <f t="shared" ref="DN78:DN141" si="139">IF(O78="","",DK78 &amp; IF(W78="",""," – " &amp; W78))</f>
        <v/>
      </c>
      <c r="DO78" s="33" t="str">
        <f t="shared" ref="DO78:DO141" si="140">IF(DN78="","",IFERROR(MATCH(DN78,regNatjecatelj_imePrezimeKlubKategorija,0),"NEMA"))</f>
        <v/>
      </c>
      <c r="DP78" s="27" t="s">
        <v>0</v>
      </c>
      <c r="DQ78" s="38" t="str">
        <f t="shared" ref="DQ78:DQ141" si="141">IF(DO78="","",IF(DO78&lt;&gt;"NEMA",DO78,IF(DL78&lt;&gt;"NEMA",DL78,IF(DI78&lt;&gt;"NEMA",DI78,""))))</f>
        <v/>
      </c>
      <c r="DR78" s="33" t="str" cm="1">
        <f t="array" ref="DR78">IF(DQ78&lt;&gt;"",INDEX(regNatjecatelj_id,DQ78,0),IF(BF78&lt;&gt;"",BF78,""))</f>
        <v/>
      </c>
      <c r="DS78" s="27" t="s">
        <v>0</v>
      </c>
      <c r="DT78" s="38" t="str">
        <f t="shared" ref="DT78:DT141" si="142">IF(AN78="","",IF(BF78&lt;&gt;"","novo",IF(AP78="","imepre","imepre(ali)")))</f>
        <v/>
      </c>
      <c r="DU78" s="53" t="str">
        <f t="shared" si="88"/>
        <v/>
      </c>
      <c r="DV78" s="53" t="str">
        <f t="shared" ref="DV78:DV141" si="143">IF(AN78="","","kat"&amp;IF(AND(W78&lt;&gt;Q78,Q78&lt;&gt;"Open"),"(ali)",""))</f>
        <v/>
      </c>
      <c r="DW78" s="53" t="str">
        <f t="shared" ref="DW78:DW141" si="144">IF(OR(CQ78&lt;&gt;"",CS78=2),"ot","")</f>
        <v/>
      </c>
      <c r="DX78" s="46" t="str">
        <f t="shared" ref="DX78:DX141" si="145">IF(AN78="","",DT78&amp;IF(DT78="novo","","-"&amp;DU78&amp;"-"&amp;DV78)&amp;IF(DW78="","","-"&amp;DW78))</f>
        <v/>
      </c>
      <c r="DY78" s="27" t="s">
        <v>0</v>
      </c>
      <c r="DZ78" s="38" t="str">
        <f>IF(AN78="","",MAX(DZ$12:DZ77)+1)</f>
        <v/>
      </c>
      <c r="EA78" s="53" t="str">
        <f t="shared" ref="EA78:EA141" si="146">IF(AQ78="","",X78)</f>
        <v/>
      </c>
      <c r="EB78" s="53" t="str">
        <f t="shared" ref="EB78:EB141" si="147">IF(DR78="","",DR78)</f>
        <v/>
      </c>
      <c r="EC78" s="53" t="str">
        <f t="shared" ref="EC78:EC141" si="148">IF(CR78="","",CR78)</f>
        <v/>
      </c>
      <c r="ED78" s="53" t="str">
        <f t="shared" ref="ED78:ED141" si="149">IF(CS78="","",IF(AND(EC78="",CS78=1),6,CS78))</f>
        <v/>
      </c>
      <c r="EE78" s="53" t="str">
        <f t="shared" si="89"/>
        <v/>
      </c>
      <c r="EF78" s="53" t="str">
        <f t="shared" ref="EF78:EF141" si="150">IF(DZ78="","",INDEX(regUparivanje_id,MATCH(DX78,regUparivanje_oznaka,0)))</f>
        <v/>
      </c>
      <c r="EG78" s="53" t="str">
        <f t="shared" ref="EG78:EG141" si="151">IF(CS78="","",CP78)</f>
        <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
      </c>
      <c r="EM78" s="27" t="s">
        <v>0</v>
      </c>
      <c r="EN78" s="14" t="str">
        <f t="shared" si="91"/>
        <v/>
      </c>
      <c r="EO78" s="27" t="s">
        <v>0</v>
      </c>
      <c r="EP78" s="131" t="str">
        <f t="shared" ref="EP78:EP141" si="155">AH78&amp;IF(CI78="","","
")&amp;CI78&amp;IF(DD78="","","
")&amp;DD78&amp;IF(DF78="","","
")&amp;DF78&amp;IF(EL78="","","
")&amp;EL78&amp;IF(EN78="","","
")&amp;EN78</f>
        <v/>
      </c>
      <c r="EQ78" s="27" t="s">
        <v>0</v>
      </c>
    </row>
    <row r="79" spans="1:147" x14ac:dyDescent="0.25">
      <c r="A79" t="s">
        <v>0</v>
      </c>
      <c r="B79" s="32" t="str">
        <f>IF(csv!F69="","",TRIM(csv!T69))</f>
        <v/>
      </c>
      <c r="C79" s="21" t="s">
        <v>0</v>
      </c>
      <c r="D79" s="21" t="str">
        <f>IF(csv!F69="","",TRIM(csv!F69))</f>
        <v/>
      </c>
      <c r="E79" s="21" t="str">
        <f>IF(csv!E69="","",TRIM(csv!E69))</f>
        <v/>
      </c>
      <c r="F79" s="21" t="s">
        <v>0</v>
      </c>
      <c r="G79" s="53" t="str">
        <f>IF(csv!M69="","",TRIM(csv!M69))</f>
        <v/>
      </c>
      <c r="H79" s="53" t="str">
        <f>IF(csv!N69="","",TRIM(csv!N69))</f>
        <v/>
      </c>
      <c r="I79" s="21" t="s">
        <v>0</v>
      </c>
      <c r="J79" s="21" t="str">
        <f>IF(csv!P69="","",TRIM(csv!P69))</f>
        <v/>
      </c>
      <c r="K79" s="21" t="str">
        <f>IF(csv!Q69="","",TRIM(csv!Q69))</f>
        <v/>
      </c>
      <c r="L79" s="21" t="s">
        <v>0</v>
      </c>
      <c r="M79" s="46" t="str">
        <f>IF(csv!R69="","",TRIM(csv!R69))</f>
        <v/>
      </c>
      <c r="N79" s="27" t="s">
        <v>0</v>
      </c>
      <c r="O79" s="188" t="str">
        <f t="shared" si="92"/>
        <v/>
      </c>
      <c r="P79" s="27"/>
      <c r="Q79" s="32" t="str">
        <f t="shared" si="93"/>
        <v/>
      </c>
      <c r="R79" s="53" t="str">
        <f>IF(Q79="","",IF(COUNTIF(Q$12:Q78,Q79)=0,R78+1,R78))</f>
        <v/>
      </c>
      <c r="S79" s="53" t="str">
        <f t="shared" si="94"/>
        <v/>
      </c>
      <c r="T79" s="53" t="str">
        <f t="shared" si="95"/>
        <v/>
      </c>
      <c r="U79" s="46" t="str">
        <f t="shared" si="96"/>
        <v/>
      </c>
      <c r="V79" s="27" t="s">
        <v>0</v>
      </c>
      <c r="W79" s="173" t="str">
        <f t="shared" si="97"/>
        <v/>
      </c>
      <c r="X79" s="223" t="str">
        <f t="shared" si="98"/>
        <v/>
      </c>
      <c r="Y79" s="174" t="str">
        <f t="shared" si="79"/>
        <v/>
      </c>
      <c r="Z79" s="27" t="s">
        <v>0</v>
      </c>
      <c r="AA79" s="32" t="str">
        <f t="shared" si="99"/>
        <v/>
      </c>
      <c r="AB79" s="53" t="str">
        <f t="shared" si="100"/>
        <v/>
      </c>
      <c r="AC79" s="21" t="str">
        <f>IF(OR(AB79="",AB79&lt;&gt;"NEMA"),"",IF(IFERROR(MATCH(AA79,AA$12:AA78,0),0)&lt;&gt;0,"",AA79))</f>
        <v/>
      </c>
      <c r="AD79" s="46" t="str">
        <f>IF(AC79="","",MAX(AD$12:AD78)+1)</f>
        <v/>
      </c>
      <c r="AE79" s="27" t="s">
        <v>0</v>
      </c>
      <c r="AF79" s="88"/>
      <c r="AG79" s="27" t="s">
        <v>0</v>
      </c>
      <c r="AH79" s="14" t="str">
        <f t="shared" si="101"/>
        <v/>
      </c>
      <c r="AI79" s="27" t="s">
        <v>0</v>
      </c>
      <c r="AJ79" s="173" t="str">
        <f t="shared" si="102"/>
        <v/>
      </c>
      <c r="AK79" s="114" t="str">
        <f t="shared" si="103"/>
        <v/>
      </c>
      <c r="AL79" s="27"/>
      <c r="AM79" s="32" t="str">
        <f t="shared" si="104"/>
        <v/>
      </c>
      <c r="AN79" s="21" t="str">
        <f t="shared" si="105"/>
        <v/>
      </c>
      <c r="AO79" s="53" t="str">
        <f t="shared" si="106"/>
        <v/>
      </c>
      <c r="AP79" s="53" t="str">
        <f t="shared" si="107"/>
        <v/>
      </c>
      <c r="AQ79" s="21" t="str">
        <f t="shared" si="108"/>
        <v/>
      </c>
      <c r="AR79" s="46" t="str">
        <f t="shared" si="109"/>
        <v/>
      </c>
      <c r="AS79" s="27" t="s">
        <v>0</v>
      </c>
      <c r="AT79" s="62" t="str">
        <f t="shared" si="110"/>
        <v/>
      </c>
      <c r="AU79" s="27" t="s">
        <v>0</v>
      </c>
      <c r="AV79" s="244" t="str">
        <f t="shared" si="80"/>
        <v/>
      </c>
      <c r="AW79" s="27" t="s">
        <v>0</v>
      </c>
      <c r="AX79" s="81"/>
      <c r="AY79" s="83"/>
      <c r="AZ79" s="27" t="s">
        <v>0</v>
      </c>
      <c r="BA79" s="200" t="str">
        <f t="shared" si="111"/>
        <v/>
      </c>
      <c r="BB79" s="27" t="s">
        <v>0</v>
      </c>
      <c r="BC79" s="32" t="str">
        <f t="shared" si="112"/>
        <v/>
      </c>
      <c r="BD79" s="53" t="str">
        <f>IF(AX79&amp;AY79="","",MAX(BD$12:BD78)+1)</f>
        <v/>
      </c>
      <c r="BE79" s="212" t="str">
        <f t="shared" si="113"/>
        <v/>
      </c>
      <c r="BF79" s="33" t="str">
        <f>IF(AND(AO79="NEMA",AP79="NEMA",OR(AX79&amp;AY79="",BE79="NEMA")),MAX(BF$12:BF78)+1,"")</f>
        <v/>
      </c>
      <c r="BG79" s="27" t="s">
        <v>0</v>
      </c>
      <c r="BH79" s="32" t="str">
        <f t="shared" si="114"/>
        <v/>
      </c>
      <c r="BI79" s="21" t="str">
        <f t="shared" si="115"/>
        <v/>
      </c>
      <c r="BJ79" s="53" t="str">
        <f t="shared" si="116"/>
        <v/>
      </c>
      <c r="BK79" s="33" t="str">
        <f t="shared" si="117"/>
        <v/>
      </c>
      <c r="BL79" s="27" t="s">
        <v>0</v>
      </c>
      <c r="BM79" s="32" t="str">
        <f t="shared" si="118"/>
        <v/>
      </c>
      <c r="BN79" s="21" t="str">
        <f t="shared" si="119"/>
        <v/>
      </c>
      <c r="BO79" s="53" t="str">
        <f t="shared" si="120"/>
        <v/>
      </c>
      <c r="BP79" s="53" t="str">
        <f t="shared" si="81"/>
        <v/>
      </c>
      <c r="BQ79" s="21" t="str">
        <f t="shared" si="82"/>
        <v/>
      </c>
      <c r="BR79" s="21" t="str" cm="1">
        <f t="array" ref="BR79">IFERROR(""&amp;INDEX(regNatjecatelj_klub,DI79),"")</f>
        <v/>
      </c>
      <c r="BS79" s="66" t="str">
        <f t="shared" si="121"/>
        <v/>
      </c>
      <c r="BT79" s="46" t="str">
        <f t="shared" si="122"/>
        <v/>
      </c>
      <c r="BU79" s="27" t="s">
        <v>0</v>
      </c>
      <c r="BV79" s="62" t="str">
        <f>IF(BP79&lt;&gt;"NEMA","",IF(IFERROR(MATCH(BN79,BN$12:BN78,0),0)&lt;&gt;0,"",BN79))</f>
        <v/>
      </c>
      <c r="BW79" s="27" t="s">
        <v>0</v>
      </c>
      <c r="BX79" s="88"/>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73" t="str">
        <f>IF(BN79="","",IF(AND(BO79&lt;&gt;"",BO79&lt;&gt;"NEMA",BS79=1),BR79,IFERROR(INDEX(CK$12:CK78,MATCH(BN79,BN$12:BN78,0)),IF(BX79&lt;&gt;"",BX79,BT79))))</f>
        <v/>
      </c>
      <c r="CL79" s="226" t="str">
        <f>IF(BN79="","",IF(BT79&lt;&gt;BN79,INDEX(regKlub_id,MATCH(BT79,regKlub_naziv,0)),IF(AND(BO79&lt;&gt;"",BO79&lt;&gt;"NEMA"),BO79,IF(CF79&lt;&gt;"",CF79,IF(CB79&lt;&gt;"",CB79,IFERROR(INDEX(CL$12:CL78,MATCH(BN79,BN$12:BN78,0)),"GREŠKA"))))))</f>
        <v/>
      </c>
      <c r="CM79" s="114" t="str">
        <f>IF(BP79="","",IF(BP79&lt;&gt;"NEMA",BP79,IF(CE79&lt;&gt;"",CE79,IFERROR(INDEX(CM$12:CM78,MATCH(BN79,BN$12:BN78,0)),""))))</f>
        <v/>
      </c>
      <c r="CN79" s="27" t="s">
        <v>0</v>
      </c>
      <c r="CO79" s="38" t="str">
        <f t="shared" si="129"/>
        <v/>
      </c>
      <c r="CP79" s="53" t="str">
        <f t="shared" si="130"/>
        <v/>
      </c>
      <c r="CQ79" s="180" t="str">
        <f t="shared" si="131"/>
        <v/>
      </c>
      <c r="CR79" s="181" t="str">
        <f t="shared" si="78"/>
        <v/>
      </c>
      <c r="CS79" s="114" t="str">
        <f t="shared" si="83"/>
        <v/>
      </c>
      <c r="CT79" s="27" t="s">
        <v>0</v>
      </c>
      <c r="CU79" s="240" t="str">
        <f t="shared" si="132"/>
        <v xml:space="preserve">
</v>
      </c>
      <c r="CV79" s="27" t="s">
        <v>0</v>
      </c>
      <c r="CW79" s="200" t="str">
        <f t="shared" si="84"/>
        <v/>
      </c>
      <c r="CX79" t="s">
        <v>0</v>
      </c>
      <c r="CY79" s="90" t="str">
        <f t="shared" si="85"/>
        <v/>
      </c>
      <c r="CZ79" t="s">
        <v>0</v>
      </c>
      <c r="DA79" s="32" t="str">
        <f t="shared" si="86"/>
        <v/>
      </c>
      <c r="DB79" s="46" t="str">
        <f t="shared" si="87"/>
        <v/>
      </c>
      <c r="DC79" t="s">
        <v>0</v>
      </c>
      <c r="DD79" s="14" t="str">
        <f t="shared" si="133"/>
        <v/>
      </c>
      <c r="DE79" s="27" t="s">
        <v>0</v>
      </c>
      <c r="DF79" s="14" t="str">
        <f t="shared" si="134"/>
        <v/>
      </c>
      <c r="DG79" s="27" t="s">
        <v>0</v>
      </c>
      <c r="DH79" s="32" t="str">
        <f t="shared" si="135"/>
        <v/>
      </c>
      <c r="DI79" s="33" t="str">
        <f t="shared" si="136"/>
        <v/>
      </c>
      <c r="DJ79" s="27" t="s">
        <v>0</v>
      </c>
      <c r="DK79" s="32" t="str">
        <f t="shared" si="137"/>
        <v/>
      </c>
      <c r="DL79" s="33" t="str">
        <f t="shared" si="138"/>
        <v/>
      </c>
      <c r="DM79" s="27" t="s">
        <v>0</v>
      </c>
      <c r="DN79" s="32" t="str">
        <f t="shared" si="139"/>
        <v/>
      </c>
      <c r="DO79" s="33" t="str">
        <f t="shared" si="140"/>
        <v/>
      </c>
      <c r="DP79" s="27" t="s">
        <v>0</v>
      </c>
      <c r="DQ79" s="38" t="str">
        <f t="shared" si="141"/>
        <v/>
      </c>
      <c r="DR79" s="33" t="str" cm="1">
        <f t="array" ref="DR79">IF(DQ79&lt;&gt;"",INDEX(regNatjecatelj_id,DQ79,0),IF(BF79&lt;&gt;"",BF79,""))</f>
        <v/>
      </c>
      <c r="DS79" s="27" t="s">
        <v>0</v>
      </c>
      <c r="DT79" s="38" t="str">
        <f t="shared" si="142"/>
        <v/>
      </c>
      <c r="DU79" s="53" t="str">
        <f t="shared" si="88"/>
        <v/>
      </c>
      <c r="DV79" s="53" t="str">
        <f t="shared" si="143"/>
        <v/>
      </c>
      <c r="DW79" s="53" t="str">
        <f t="shared" si="144"/>
        <v/>
      </c>
      <c r="DX79" s="46" t="str">
        <f t="shared" si="145"/>
        <v/>
      </c>
      <c r="DY79" s="27" t="s">
        <v>0</v>
      </c>
      <c r="DZ79" s="38" t="str">
        <f>IF(AN79="","",MAX(DZ$12:DZ78)+1)</f>
        <v/>
      </c>
      <c r="EA79" s="53" t="str">
        <f t="shared" si="146"/>
        <v/>
      </c>
      <c r="EB79" s="53" t="str">
        <f t="shared" si="147"/>
        <v/>
      </c>
      <c r="EC79" s="53" t="str">
        <f t="shared" si="148"/>
        <v/>
      </c>
      <c r="ED79" s="53" t="str">
        <f t="shared" si="149"/>
        <v/>
      </c>
      <c r="EE79" s="53" t="str">
        <f t="shared" si="89"/>
        <v/>
      </c>
      <c r="EF79" s="53" t="str">
        <f t="shared" si="150"/>
        <v/>
      </c>
      <c r="EG79" s="53" t="str">
        <f t="shared" si="151"/>
        <v/>
      </c>
      <c r="EH79" s="53" t="str">
        <f t="shared" si="90"/>
        <v/>
      </c>
      <c r="EI79" s="53" t="str">
        <f t="shared" si="152"/>
        <v/>
      </c>
      <c r="EJ79" s="33" t="str">
        <f t="shared" si="153"/>
        <v/>
      </c>
      <c r="EK79" s="27" t="s">
        <v>0</v>
      </c>
      <c r="EL79" s="14" t="str">
        <f t="shared" si="154"/>
        <v/>
      </c>
      <c r="EM79" s="27" t="s">
        <v>0</v>
      </c>
      <c r="EN79" s="14" t="str">
        <f t="shared" si="91"/>
        <v/>
      </c>
      <c r="EO79" s="27" t="s">
        <v>0</v>
      </c>
      <c r="EP79" s="131" t="str">
        <f t="shared" si="155"/>
        <v/>
      </c>
      <c r="EQ79" s="27" t="s">
        <v>0</v>
      </c>
    </row>
    <row r="80" spans="1:147" x14ac:dyDescent="0.25">
      <c r="A80" t="s">
        <v>0</v>
      </c>
      <c r="B80" s="32" t="str">
        <f>IF(csv!F70="","",TRIM(csv!T70))</f>
        <v/>
      </c>
      <c r="C80" s="21" t="s">
        <v>0</v>
      </c>
      <c r="D80" s="21" t="str">
        <f>IF(csv!F70="","",TRIM(csv!F70))</f>
        <v/>
      </c>
      <c r="E80" s="21" t="str">
        <f>IF(csv!E70="","",TRIM(csv!E70))</f>
        <v/>
      </c>
      <c r="F80" s="21" t="s">
        <v>0</v>
      </c>
      <c r="G80" s="53" t="str">
        <f>IF(csv!M70="","",TRIM(csv!M70))</f>
        <v/>
      </c>
      <c r="H80" s="53" t="str">
        <f>IF(csv!N70="","",TRIM(csv!N70))</f>
        <v/>
      </c>
      <c r="I80" s="21" t="s">
        <v>0</v>
      </c>
      <c r="J80" s="21" t="str">
        <f>IF(csv!P70="","",TRIM(csv!P70))</f>
        <v/>
      </c>
      <c r="K80" s="21" t="str">
        <f>IF(csv!Q70="","",TRIM(csv!Q70))</f>
        <v/>
      </c>
      <c r="L80" s="21" t="s">
        <v>0</v>
      </c>
      <c r="M80" s="46" t="str">
        <f>IF(csv!R70="","",TRIM(csv!R70))</f>
        <v/>
      </c>
      <c r="N80" s="27" t="s">
        <v>0</v>
      </c>
      <c r="O80" s="188" t="str">
        <f t="shared" si="92"/>
        <v/>
      </c>
      <c r="P80" s="27"/>
      <c r="Q80" s="32" t="str">
        <f t="shared" si="93"/>
        <v/>
      </c>
      <c r="R80" s="53" t="str">
        <f>IF(Q80="","",IF(COUNTIF(Q$12:Q79,Q80)=0,R79+1,R79))</f>
        <v/>
      </c>
      <c r="S80" s="53" t="str">
        <f t="shared" si="94"/>
        <v/>
      </c>
      <c r="T80" s="53" t="str">
        <f t="shared" si="95"/>
        <v/>
      </c>
      <c r="U80" s="46" t="str">
        <f t="shared" si="96"/>
        <v/>
      </c>
      <c r="V80" s="27" t="s">
        <v>0</v>
      </c>
      <c r="W80" s="173" t="str">
        <f t="shared" si="97"/>
        <v/>
      </c>
      <c r="X80" s="223" t="str">
        <f t="shared" si="98"/>
        <v/>
      </c>
      <c r="Y80" s="174" t="str">
        <f t="shared" si="79"/>
        <v/>
      </c>
      <c r="Z80" s="27" t="s">
        <v>0</v>
      </c>
      <c r="AA80" s="32" t="str">
        <f t="shared" si="99"/>
        <v/>
      </c>
      <c r="AB80" s="53" t="str">
        <f t="shared" si="100"/>
        <v/>
      </c>
      <c r="AC80" s="21" t="str">
        <f>IF(OR(AB80="",AB80&lt;&gt;"NEMA"),"",IF(IFERROR(MATCH(AA80,AA$12:AA79,0),0)&lt;&gt;0,"",AA80))</f>
        <v/>
      </c>
      <c r="AD80" s="46" t="str">
        <f>IF(AC80="","",MAX(AD$12:AD79)+1)</f>
        <v/>
      </c>
      <c r="AE80" s="27" t="s">
        <v>0</v>
      </c>
      <c r="AF80" s="88"/>
      <c r="AG80" s="27" t="s">
        <v>0</v>
      </c>
      <c r="AH80" s="14" t="str">
        <f t="shared" si="101"/>
        <v/>
      </c>
      <c r="AI80" s="27" t="s">
        <v>0</v>
      </c>
      <c r="AJ80" s="173" t="str">
        <f t="shared" si="102"/>
        <v/>
      </c>
      <c r="AK80" s="114" t="str">
        <f t="shared" si="103"/>
        <v/>
      </c>
      <c r="AL80" s="27"/>
      <c r="AM80" s="32" t="str">
        <f t="shared" si="104"/>
        <v/>
      </c>
      <c r="AN80" s="21" t="str">
        <f t="shared" si="105"/>
        <v/>
      </c>
      <c r="AO80" s="53" t="str">
        <f t="shared" si="106"/>
        <v/>
      </c>
      <c r="AP80" s="53" t="str">
        <f t="shared" si="107"/>
        <v/>
      </c>
      <c r="AQ80" s="21" t="str">
        <f t="shared" si="108"/>
        <v/>
      </c>
      <c r="AR80" s="46" t="str">
        <f t="shared" si="109"/>
        <v/>
      </c>
      <c r="AS80" s="27" t="s">
        <v>0</v>
      </c>
      <c r="AT80" s="62" t="str">
        <f t="shared" si="110"/>
        <v/>
      </c>
      <c r="AU80" s="27" t="s">
        <v>0</v>
      </c>
      <c r="AV80" s="244" t="str">
        <f t="shared" si="80"/>
        <v/>
      </c>
      <c r="AW80" s="27" t="s">
        <v>0</v>
      </c>
      <c r="AX80" s="81"/>
      <c r="AY80" s="83"/>
      <c r="AZ80" s="27" t="s">
        <v>0</v>
      </c>
      <c r="BA80" s="200" t="str">
        <f t="shared" si="111"/>
        <v/>
      </c>
      <c r="BB80" s="27" t="s">
        <v>0</v>
      </c>
      <c r="BC80" s="32" t="str">
        <f t="shared" si="112"/>
        <v/>
      </c>
      <c r="BD80" s="53" t="str">
        <f>IF(AX80&amp;AY80="","",MAX(BD$12:BD79)+1)</f>
        <v/>
      </c>
      <c r="BE80" s="212" t="str">
        <f t="shared" si="113"/>
        <v/>
      </c>
      <c r="BF80" s="33" t="str">
        <f>IF(AND(AO80="NEMA",AP80="NEMA",OR(AX80&amp;AY80="",BE80="NEMA")),MAX(BF$12:BF79)+1,"")</f>
        <v/>
      </c>
      <c r="BG80" s="27" t="s">
        <v>0</v>
      </c>
      <c r="BH80" s="32" t="str">
        <f t="shared" si="114"/>
        <v/>
      </c>
      <c r="BI80" s="21" t="str">
        <f t="shared" si="115"/>
        <v/>
      </c>
      <c r="BJ80" s="53" t="str">
        <f t="shared" si="116"/>
        <v/>
      </c>
      <c r="BK80" s="33" t="str">
        <f t="shared" si="117"/>
        <v/>
      </c>
      <c r="BL80" s="27" t="s">
        <v>0</v>
      </c>
      <c r="BM80" s="32" t="str">
        <f t="shared" si="118"/>
        <v/>
      </c>
      <c r="BN80" s="21" t="str">
        <f t="shared" si="119"/>
        <v/>
      </c>
      <c r="BO80" s="53" t="str">
        <f t="shared" si="120"/>
        <v/>
      </c>
      <c r="BP80" s="53" t="str">
        <f t="shared" si="81"/>
        <v/>
      </c>
      <c r="BQ80" s="21" t="str">
        <f t="shared" si="82"/>
        <v/>
      </c>
      <c r="BR80" s="21" t="str" cm="1">
        <f t="array" ref="BR80">IFERROR(""&amp;INDEX(regNatjecatelj_klub,DI80),"")</f>
        <v/>
      </c>
      <c r="BS80" s="66" t="str">
        <f t="shared" si="121"/>
        <v/>
      </c>
      <c r="BT80" s="46" t="str">
        <f t="shared" si="122"/>
        <v/>
      </c>
      <c r="BU80" s="27" t="s">
        <v>0</v>
      </c>
      <c r="BV80" s="62" t="str">
        <f>IF(BP80&lt;&gt;"NEMA","",IF(IFERROR(MATCH(BN80,BN$12:BN79,0),0)&lt;&gt;0,"",BN80))</f>
        <v/>
      </c>
      <c r="BW80" s="27" t="s">
        <v>0</v>
      </c>
      <c r="BX80" s="88"/>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73" t="str">
        <f>IF(BN80="","",IF(AND(BO80&lt;&gt;"",BO80&lt;&gt;"NEMA",BS80=1),BR80,IFERROR(INDEX(CK$12:CK79,MATCH(BN80,BN$12:BN79,0)),IF(BX80&lt;&gt;"",BX80,BT80))))</f>
        <v/>
      </c>
      <c r="CL80" s="226" t="str">
        <f>IF(BN80="","",IF(BT80&lt;&gt;BN80,INDEX(regKlub_id,MATCH(BT80,regKlub_naziv,0)),IF(AND(BO80&lt;&gt;"",BO80&lt;&gt;"NEMA"),BO80,IF(CF80&lt;&gt;"",CF80,IF(CB80&lt;&gt;"",CB80,IFERROR(INDEX(CL$12:CL79,MATCH(BN80,BN$12:BN79,0)),"GREŠKA"))))))</f>
        <v/>
      </c>
      <c r="CM80" s="114" t="str">
        <f>IF(BP80="","",IF(BP80&lt;&gt;"NEMA",BP80,IF(CE80&lt;&gt;"",CE80,IFERROR(INDEX(CM$12:CM79,MATCH(BN80,BN$12:BN79,0)),""))))</f>
        <v/>
      </c>
      <c r="CN80" s="27" t="s">
        <v>0</v>
      </c>
      <c r="CO80" s="38" t="str">
        <f t="shared" si="129"/>
        <v/>
      </c>
      <c r="CP80" s="53" t="str">
        <f t="shared" si="130"/>
        <v/>
      </c>
      <c r="CQ80" s="180" t="str">
        <f t="shared" si="131"/>
        <v/>
      </c>
      <c r="CR80" s="181" t="str">
        <f t="shared" si="78"/>
        <v/>
      </c>
      <c r="CS80" s="114" t="str">
        <f t="shared" si="83"/>
        <v/>
      </c>
      <c r="CT80" s="27" t="s">
        <v>0</v>
      </c>
      <c r="CU80" s="240" t="str">
        <f t="shared" si="132"/>
        <v xml:space="preserve">
</v>
      </c>
      <c r="CV80" s="27" t="s">
        <v>0</v>
      </c>
      <c r="CW80" s="200" t="str">
        <f t="shared" si="84"/>
        <v/>
      </c>
      <c r="CX80" t="s">
        <v>0</v>
      </c>
      <c r="CY80" s="90" t="str">
        <f t="shared" si="85"/>
        <v/>
      </c>
      <c r="CZ80" t="s">
        <v>0</v>
      </c>
      <c r="DA80" s="32" t="str">
        <f t="shared" si="86"/>
        <v/>
      </c>
      <c r="DB80" s="46" t="str">
        <f t="shared" si="87"/>
        <v/>
      </c>
      <c r="DC80" t="s">
        <v>0</v>
      </c>
      <c r="DD80" s="14" t="str">
        <f t="shared" si="133"/>
        <v/>
      </c>
      <c r="DE80" s="27" t="s">
        <v>0</v>
      </c>
      <c r="DF80" s="14" t="str">
        <f t="shared" si="134"/>
        <v/>
      </c>
      <c r="DG80" s="27" t="s">
        <v>0</v>
      </c>
      <c r="DH80" s="32" t="str">
        <f t="shared" si="135"/>
        <v/>
      </c>
      <c r="DI80" s="33" t="str">
        <f t="shared" si="136"/>
        <v/>
      </c>
      <c r="DJ80" s="27" t="s">
        <v>0</v>
      </c>
      <c r="DK80" s="32" t="str">
        <f t="shared" si="137"/>
        <v/>
      </c>
      <c r="DL80" s="33" t="str">
        <f t="shared" si="138"/>
        <v/>
      </c>
      <c r="DM80" s="27" t="s">
        <v>0</v>
      </c>
      <c r="DN80" s="32" t="str">
        <f t="shared" si="139"/>
        <v/>
      </c>
      <c r="DO80" s="33" t="str">
        <f t="shared" si="140"/>
        <v/>
      </c>
      <c r="DP80" s="27" t="s">
        <v>0</v>
      </c>
      <c r="DQ80" s="38" t="str">
        <f t="shared" si="141"/>
        <v/>
      </c>
      <c r="DR80" s="33" t="str" cm="1">
        <f t="array" ref="DR80">IF(DQ80&lt;&gt;"",INDEX(regNatjecatelj_id,DQ80,0),IF(BF80&lt;&gt;"",BF80,""))</f>
        <v/>
      </c>
      <c r="DS80" s="27" t="s">
        <v>0</v>
      </c>
      <c r="DT80" s="38" t="str">
        <f t="shared" si="142"/>
        <v/>
      </c>
      <c r="DU80" s="53" t="str">
        <f t="shared" si="88"/>
        <v/>
      </c>
      <c r="DV80" s="53" t="str">
        <f t="shared" si="143"/>
        <v/>
      </c>
      <c r="DW80" s="53" t="str">
        <f t="shared" si="144"/>
        <v/>
      </c>
      <c r="DX80" s="46" t="str">
        <f t="shared" si="145"/>
        <v/>
      </c>
      <c r="DY80" s="27" t="s">
        <v>0</v>
      </c>
      <c r="DZ80" s="38" t="str">
        <f>IF(AN80="","",MAX(DZ$12:DZ79)+1)</f>
        <v/>
      </c>
      <c r="EA80" s="53" t="str">
        <f t="shared" si="146"/>
        <v/>
      </c>
      <c r="EB80" s="53" t="str">
        <f t="shared" si="147"/>
        <v/>
      </c>
      <c r="EC80" s="53" t="str">
        <f t="shared" si="148"/>
        <v/>
      </c>
      <c r="ED80" s="53" t="str">
        <f t="shared" si="149"/>
        <v/>
      </c>
      <c r="EE80" s="53" t="str">
        <f t="shared" si="89"/>
        <v/>
      </c>
      <c r="EF80" s="53" t="str">
        <f t="shared" si="150"/>
        <v/>
      </c>
      <c r="EG80" s="53" t="str">
        <f t="shared" si="151"/>
        <v/>
      </c>
      <c r="EH80" s="53" t="str">
        <f t="shared" si="90"/>
        <v/>
      </c>
      <c r="EI80" s="53" t="str">
        <f t="shared" si="152"/>
        <v/>
      </c>
      <c r="EJ80" s="33" t="str">
        <f t="shared" si="153"/>
        <v/>
      </c>
      <c r="EK80" s="27" t="s">
        <v>0</v>
      </c>
      <c r="EL80" s="14" t="str">
        <f t="shared" si="154"/>
        <v/>
      </c>
      <c r="EM80" s="27" t="s">
        <v>0</v>
      </c>
      <c r="EN80" s="14" t="str">
        <f t="shared" si="91"/>
        <v/>
      </c>
      <c r="EO80" s="27" t="s">
        <v>0</v>
      </c>
      <c r="EP80" s="131" t="str">
        <f t="shared" si="155"/>
        <v/>
      </c>
      <c r="EQ80" s="27" t="s">
        <v>0</v>
      </c>
    </row>
    <row r="81" spans="1:147" x14ac:dyDescent="0.25">
      <c r="A81" t="s">
        <v>0</v>
      </c>
      <c r="B81" s="32" t="str">
        <f>IF(csv!F71="","",TRIM(csv!T71))</f>
        <v/>
      </c>
      <c r="C81" s="21" t="s">
        <v>0</v>
      </c>
      <c r="D81" s="21" t="str">
        <f>IF(csv!F71="","",TRIM(csv!F71))</f>
        <v/>
      </c>
      <c r="E81" s="21" t="str">
        <f>IF(csv!E71="","",TRIM(csv!E71))</f>
        <v/>
      </c>
      <c r="F81" s="21" t="s">
        <v>0</v>
      </c>
      <c r="G81" s="53" t="str">
        <f>IF(csv!M71="","",TRIM(csv!M71))</f>
        <v/>
      </c>
      <c r="H81" s="53" t="str">
        <f>IF(csv!N71="","",TRIM(csv!N71))</f>
        <v/>
      </c>
      <c r="I81" s="21" t="s">
        <v>0</v>
      </c>
      <c r="J81" s="21" t="str">
        <f>IF(csv!P71="","",TRIM(csv!P71))</f>
        <v/>
      </c>
      <c r="K81" s="21" t="str">
        <f>IF(csv!Q71="","",TRIM(csv!Q71))</f>
        <v/>
      </c>
      <c r="L81" s="21" t="s">
        <v>0</v>
      </c>
      <c r="M81" s="46" t="str">
        <f>IF(csv!R71="","",TRIM(csv!R71))</f>
        <v/>
      </c>
      <c r="N81" s="27" t="s">
        <v>0</v>
      </c>
      <c r="O81" s="188" t="str">
        <f t="shared" si="92"/>
        <v/>
      </c>
      <c r="P81" s="27"/>
      <c r="Q81" s="32" t="str">
        <f t="shared" si="93"/>
        <v/>
      </c>
      <c r="R81" s="53" t="str">
        <f>IF(Q81="","",IF(COUNTIF(Q$12:Q80,Q81)=0,R80+1,R80))</f>
        <v/>
      </c>
      <c r="S81" s="53" t="str">
        <f t="shared" si="94"/>
        <v/>
      </c>
      <c r="T81" s="53" t="str">
        <f t="shared" si="95"/>
        <v/>
      </c>
      <c r="U81" s="46" t="str">
        <f t="shared" si="96"/>
        <v/>
      </c>
      <c r="V81" s="27" t="s">
        <v>0</v>
      </c>
      <c r="W81" s="173" t="str">
        <f t="shared" si="97"/>
        <v/>
      </c>
      <c r="X81" s="223" t="str">
        <f t="shared" si="98"/>
        <v/>
      </c>
      <c r="Y81" s="174" t="str">
        <f t="shared" si="79"/>
        <v/>
      </c>
      <c r="Z81" s="27" t="s">
        <v>0</v>
      </c>
      <c r="AA81" s="32" t="str">
        <f t="shared" si="99"/>
        <v/>
      </c>
      <c r="AB81" s="53" t="str">
        <f t="shared" si="100"/>
        <v/>
      </c>
      <c r="AC81" s="21" t="str">
        <f>IF(OR(AB81="",AB81&lt;&gt;"NEMA"),"",IF(IFERROR(MATCH(AA81,AA$12:AA80,0),0)&lt;&gt;0,"",AA81))</f>
        <v/>
      </c>
      <c r="AD81" s="46" t="str">
        <f>IF(AC81="","",MAX(AD$12:AD80)+1)</f>
        <v/>
      </c>
      <c r="AE81" s="27" t="s">
        <v>0</v>
      </c>
      <c r="AF81" s="88"/>
      <c r="AG81" s="27" t="s">
        <v>0</v>
      </c>
      <c r="AH81" s="14" t="str">
        <f t="shared" si="101"/>
        <v/>
      </c>
      <c r="AI81" s="27" t="s">
        <v>0</v>
      </c>
      <c r="AJ81" s="173" t="str">
        <f t="shared" si="102"/>
        <v/>
      </c>
      <c r="AK81" s="114" t="str">
        <f t="shared" si="103"/>
        <v/>
      </c>
      <c r="AL81" s="27"/>
      <c r="AM81" s="32" t="str">
        <f t="shared" si="104"/>
        <v/>
      </c>
      <c r="AN81" s="21" t="str">
        <f t="shared" si="105"/>
        <v/>
      </c>
      <c r="AO81" s="53" t="str">
        <f t="shared" si="106"/>
        <v/>
      </c>
      <c r="AP81" s="53" t="str">
        <f t="shared" si="107"/>
        <v/>
      </c>
      <c r="AQ81" s="21" t="str">
        <f t="shared" si="108"/>
        <v/>
      </c>
      <c r="AR81" s="46" t="str">
        <f t="shared" si="109"/>
        <v/>
      </c>
      <c r="AS81" s="27" t="s">
        <v>0</v>
      </c>
      <c r="AT81" s="62" t="str">
        <f t="shared" si="110"/>
        <v/>
      </c>
      <c r="AU81" s="27" t="s">
        <v>0</v>
      </c>
      <c r="AV81" s="244" t="str">
        <f t="shared" si="80"/>
        <v/>
      </c>
      <c r="AW81" s="27" t="s">
        <v>0</v>
      </c>
      <c r="AX81" s="81"/>
      <c r="AY81" s="83"/>
      <c r="AZ81" s="27" t="s">
        <v>0</v>
      </c>
      <c r="BA81" s="200" t="str">
        <f t="shared" si="111"/>
        <v/>
      </c>
      <c r="BB81" s="27" t="s">
        <v>0</v>
      </c>
      <c r="BC81" s="32" t="str">
        <f t="shared" si="112"/>
        <v/>
      </c>
      <c r="BD81" s="53" t="str">
        <f>IF(AX81&amp;AY81="","",MAX(BD$12:BD80)+1)</f>
        <v/>
      </c>
      <c r="BE81" s="212" t="str">
        <f t="shared" si="113"/>
        <v/>
      </c>
      <c r="BF81" s="33" t="str">
        <f>IF(AND(AO81="NEMA",AP81="NEMA",OR(AX81&amp;AY81="",BE81="NEMA")),MAX(BF$12:BF80)+1,"")</f>
        <v/>
      </c>
      <c r="BG81" s="27" t="s">
        <v>0</v>
      </c>
      <c r="BH81" s="32" t="str">
        <f t="shared" si="114"/>
        <v/>
      </c>
      <c r="BI81" s="21" t="str">
        <f t="shared" si="115"/>
        <v/>
      </c>
      <c r="BJ81" s="53" t="str">
        <f t="shared" si="116"/>
        <v/>
      </c>
      <c r="BK81" s="33" t="str">
        <f t="shared" si="117"/>
        <v/>
      </c>
      <c r="BL81" s="27" t="s">
        <v>0</v>
      </c>
      <c r="BM81" s="32" t="str">
        <f t="shared" si="118"/>
        <v/>
      </c>
      <c r="BN81" s="21" t="str">
        <f t="shared" si="119"/>
        <v/>
      </c>
      <c r="BO81" s="53" t="str">
        <f t="shared" si="120"/>
        <v/>
      </c>
      <c r="BP81" s="53" t="str">
        <f t="shared" si="81"/>
        <v/>
      </c>
      <c r="BQ81" s="21" t="str">
        <f t="shared" si="82"/>
        <v/>
      </c>
      <c r="BR81" s="21" t="str" cm="1">
        <f t="array" ref="BR81">IFERROR(""&amp;INDEX(regNatjecatelj_klub,DI81),"")</f>
        <v/>
      </c>
      <c r="BS81" s="66" t="str">
        <f t="shared" si="121"/>
        <v/>
      </c>
      <c r="BT81" s="46" t="str">
        <f t="shared" si="122"/>
        <v/>
      </c>
      <c r="BU81" s="27" t="s">
        <v>0</v>
      </c>
      <c r="BV81" s="62" t="str">
        <f>IF(BP81&lt;&gt;"NEMA","",IF(IFERROR(MATCH(BN81,BN$12:BN80,0),0)&lt;&gt;0,"",BN81))</f>
        <v/>
      </c>
      <c r="BW81" s="27" t="s">
        <v>0</v>
      </c>
      <c r="BX81" s="88"/>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73" t="str">
        <f>IF(BN81="","",IF(AND(BO81&lt;&gt;"",BO81&lt;&gt;"NEMA",BS81=1),BR81,IFERROR(INDEX(CK$12:CK80,MATCH(BN81,BN$12:BN80,0)),IF(BX81&lt;&gt;"",BX81,BT81))))</f>
        <v/>
      </c>
      <c r="CL81" s="226" t="str">
        <f>IF(BN81="","",IF(BT81&lt;&gt;BN81,INDEX(regKlub_id,MATCH(BT81,regKlub_naziv,0)),IF(AND(BO81&lt;&gt;"",BO81&lt;&gt;"NEMA"),BO81,IF(CF81&lt;&gt;"",CF81,IF(CB81&lt;&gt;"",CB81,IFERROR(INDEX(CL$12:CL80,MATCH(BN81,BN$12:BN80,0)),"GREŠKA"))))))</f>
        <v/>
      </c>
      <c r="CM81" s="114" t="str">
        <f>IF(BP81="","",IF(BP81&lt;&gt;"NEMA",BP81,IF(CE81&lt;&gt;"",CE81,IFERROR(INDEX(CM$12:CM80,MATCH(BN81,BN$12:BN80,0)),""))))</f>
        <v/>
      </c>
      <c r="CN81" s="27" t="s">
        <v>0</v>
      </c>
      <c r="CO81" s="38" t="str">
        <f t="shared" si="129"/>
        <v/>
      </c>
      <c r="CP81" s="53" t="str">
        <f t="shared" si="130"/>
        <v/>
      </c>
      <c r="CQ81" s="180" t="str">
        <f t="shared" si="131"/>
        <v/>
      </c>
      <c r="CR81" s="181" t="str">
        <f t="shared" si="78"/>
        <v/>
      </c>
      <c r="CS81" s="114" t="str">
        <f t="shared" si="83"/>
        <v/>
      </c>
      <c r="CT81" s="27" t="s">
        <v>0</v>
      </c>
      <c r="CU81" s="240" t="str">
        <f t="shared" si="132"/>
        <v xml:space="preserve">
</v>
      </c>
      <c r="CV81" s="27" t="s">
        <v>0</v>
      </c>
      <c r="CW81" s="200" t="str">
        <f t="shared" si="84"/>
        <v/>
      </c>
      <c r="CX81" t="s">
        <v>0</v>
      </c>
      <c r="CY81" s="90" t="str">
        <f t="shared" si="85"/>
        <v/>
      </c>
      <c r="CZ81" t="s">
        <v>0</v>
      </c>
      <c r="DA81" s="32" t="str">
        <f t="shared" si="86"/>
        <v/>
      </c>
      <c r="DB81" s="46" t="str">
        <f t="shared" si="87"/>
        <v/>
      </c>
      <c r="DC81" t="s">
        <v>0</v>
      </c>
      <c r="DD81" s="14" t="str">
        <f t="shared" si="133"/>
        <v/>
      </c>
      <c r="DE81" s="27" t="s">
        <v>0</v>
      </c>
      <c r="DF81" s="14" t="str">
        <f t="shared" si="134"/>
        <v/>
      </c>
      <c r="DG81" s="27" t="s">
        <v>0</v>
      </c>
      <c r="DH81" s="32" t="str">
        <f t="shared" si="135"/>
        <v/>
      </c>
      <c r="DI81" s="33" t="str">
        <f t="shared" si="136"/>
        <v/>
      </c>
      <c r="DJ81" s="27" t="s">
        <v>0</v>
      </c>
      <c r="DK81" s="32" t="str">
        <f t="shared" si="137"/>
        <v/>
      </c>
      <c r="DL81" s="33" t="str">
        <f t="shared" si="138"/>
        <v/>
      </c>
      <c r="DM81" s="27" t="s">
        <v>0</v>
      </c>
      <c r="DN81" s="32" t="str">
        <f t="shared" si="139"/>
        <v/>
      </c>
      <c r="DO81" s="33" t="str">
        <f t="shared" si="140"/>
        <v/>
      </c>
      <c r="DP81" s="27" t="s">
        <v>0</v>
      </c>
      <c r="DQ81" s="38" t="str">
        <f t="shared" si="141"/>
        <v/>
      </c>
      <c r="DR81" s="33" t="str" cm="1">
        <f t="array" ref="DR81">IF(DQ81&lt;&gt;"",INDEX(regNatjecatelj_id,DQ81,0),IF(BF81&lt;&gt;"",BF81,""))</f>
        <v/>
      </c>
      <c r="DS81" s="27" t="s">
        <v>0</v>
      </c>
      <c r="DT81" s="38" t="str">
        <f t="shared" si="142"/>
        <v/>
      </c>
      <c r="DU81" s="53" t="str">
        <f t="shared" si="88"/>
        <v/>
      </c>
      <c r="DV81" s="53" t="str">
        <f t="shared" si="143"/>
        <v/>
      </c>
      <c r="DW81" s="53" t="str">
        <f t="shared" si="144"/>
        <v/>
      </c>
      <c r="DX81" s="46" t="str">
        <f t="shared" si="145"/>
        <v/>
      </c>
      <c r="DY81" s="27" t="s">
        <v>0</v>
      </c>
      <c r="DZ81" s="38" t="str">
        <f>IF(AN81="","",MAX(DZ$12:DZ80)+1)</f>
        <v/>
      </c>
      <c r="EA81" s="53" t="str">
        <f t="shared" si="146"/>
        <v/>
      </c>
      <c r="EB81" s="53" t="str">
        <f t="shared" si="147"/>
        <v/>
      </c>
      <c r="EC81" s="53" t="str">
        <f t="shared" si="148"/>
        <v/>
      </c>
      <c r="ED81" s="53" t="str">
        <f t="shared" si="149"/>
        <v/>
      </c>
      <c r="EE81" s="53" t="str">
        <f t="shared" si="89"/>
        <v/>
      </c>
      <c r="EF81" s="53" t="str">
        <f t="shared" si="150"/>
        <v/>
      </c>
      <c r="EG81" s="53" t="str">
        <f t="shared" si="151"/>
        <v/>
      </c>
      <c r="EH81" s="53" t="str">
        <f t="shared" si="90"/>
        <v/>
      </c>
      <c r="EI81" s="53" t="str">
        <f t="shared" si="152"/>
        <v/>
      </c>
      <c r="EJ81" s="33" t="str">
        <f t="shared" si="153"/>
        <v/>
      </c>
      <c r="EK81" s="27" t="s">
        <v>0</v>
      </c>
      <c r="EL81" s="14" t="str">
        <f t="shared" si="154"/>
        <v/>
      </c>
      <c r="EM81" s="27" t="s">
        <v>0</v>
      </c>
      <c r="EN81" s="14" t="str">
        <f t="shared" si="91"/>
        <v/>
      </c>
      <c r="EO81" s="27" t="s">
        <v>0</v>
      </c>
      <c r="EP81" s="131" t="str">
        <f t="shared" si="155"/>
        <v/>
      </c>
      <c r="EQ81" s="27" t="s">
        <v>0</v>
      </c>
    </row>
    <row r="82" spans="1:147" x14ac:dyDescent="0.25">
      <c r="A82" t="s">
        <v>0</v>
      </c>
      <c r="B82" s="32" t="str">
        <f>IF(csv!F72="","",TRIM(csv!T72))</f>
        <v/>
      </c>
      <c r="C82" s="21" t="s">
        <v>0</v>
      </c>
      <c r="D82" s="21" t="str">
        <f>IF(csv!F72="","",TRIM(csv!F72))</f>
        <v/>
      </c>
      <c r="E82" s="21" t="str">
        <f>IF(csv!E72="","",TRIM(csv!E72))</f>
        <v/>
      </c>
      <c r="F82" s="21" t="s">
        <v>0</v>
      </c>
      <c r="G82" s="53" t="str">
        <f>IF(csv!M72="","",TRIM(csv!M72))</f>
        <v/>
      </c>
      <c r="H82" s="53" t="str">
        <f>IF(csv!N72="","",TRIM(csv!N72))</f>
        <v/>
      </c>
      <c r="I82" s="21" t="s">
        <v>0</v>
      </c>
      <c r="J82" s="21" t="str">
        <f>IF(csv!P72="","",TRIM(csv!P72))</f>
        <v/>
      </c>
      <c r="K82" s="21" t="str">
        <f>IF(csv!Q72="","",TRIM(csv!Q72))</f>
        <v/>
      </c>
      <c r="L82" s="21" t="s">
        <v>0</v>
      </c>
      <c r="M82" s="46" t="str">
        <f>IF(csv!R72="","",TRIM(csv!R72))</f>
        <v/>
      </c>
      <c r="N82" s="27" t="s">
        <v>0</v>
      </c>
      <c r="O82" s="188" t="str">
        <f t="shared" si="92"/>
        <v/>
      </c>
      <c r="P82" s="27"/>
      <c r="Q82" s="32" t="str">
        <f t="shared" si="93"/>
        <v/>
      </c>
      <c r="R82" s="53" t="str">
        <f>IF(Q82="","",IF(COUNTIF(Q$12:Q81,Q82)=0,R81+1,R81))</f>
        <v/>
      </c>
      <c r="S82" s="53" t="str">
        <f t="shared" si="94"/>
        <v/>
      </c>
      <c r="T82" s="53" t="str">
        <f t="shared" si="95"/>
        <v/>
      </c>
      <c r="U82" s="46" t="str">
        <f t="shared" si="96"/>
        <v/>
      </c>
      <c r="V82" s="27" t="s">
        <v>0</v>
      </c>
      <c r="W82" s="173" t="str">
        <f t="shared" si="97"/>
        <v/>
      </c>
      <c r="X82" s="223" t="str">
        <f t="shared" si="98"/>
        <v/>
      </c>
      <c r="Y82" s="174" t="str">
        <f t="shared" si="79"/>
        <v/>
      </c>
      <c r="Z82" s="27" t="s">
        <v>0</v>
      </c>
      <c r="AA82" s="32" t="str">
        <f t="shared" si="99"/>
        <v/>
      </c>
      <c r="AB82" s="53" t="str">
        <f t="shared" si="100"/>
        <v/>
      </c>
      <c r="AC82" s="21" t="str">
        <f>IF(OR(AB82="",AB82&lt;&gt;"NEMA"),"",IF(IFERROR(MATCH(AA82,AA$12:AA81,0),0)&lt;&gt;0,"",AA82))</f>
        <v/>
      </c>
      <c r="AD82" s="46" t="str">
        <f>IF(AC82="","",MAX(AD$12:AD81)+1)</f>
        <v/>
      </c>
      <c r="AE82" s="27" t="s">
        <v>0</v>
      </c>
      <c r="AF82" s="88"/>
      <c r="AG82" s="27" t="s">
        <v>0</v>
      </c>
      <c r="AH82" s="14" t="str">
        <f t="shared" si="101"/>
        <v/>
      </c>
      <c r="AI82" s="27" t="s">
        <v>0</v>
      </c>
      <c r="AJ82" s="173" t="str">
        <f t="shared" si="102"/>
        <v/>
      </c>
      <c r="AK82" s="114" t="str">
        <f t="shared" si="103"/>
        <v/>
      </c>
      <c r="AL82" s="27"/>
      <c r="AM82" s="32" t="str">
        <f t="shared" si="104"/>
        <v/>
      </c>
      <c r="AN82" s="21" t="str">
        <f t="shared" si="105"/>
        <v/>
      </c>
      <c r="AO82" s="53" t="str">
        <f t="shared" si="106"/>
        <v/>
      </c>
      <c r="AP82" s="53" t="str">
        <f t="shared" si="107"/>
        <v/>
      </c>
      <c r="AQ82" s="21" t="str">
        <f t="shared" si="108"/>
        <v/>
      </c>
      <c r="AR82" s="46" t="str">
        <f t="shared" si="109"/>
        <v/>
      </c>
      <c r="AS82" s="27" t="s">
        <v>0</v>
      </c>
      <c r="AT82" s="62" t="str">
        <f t="shared" si="110"/>
        <v/>
      </c>
      <c r="AU82" s="27" t="s">
        <v>0</v>
      </c>
      <c r="AV82" s="244" t="str">
        <f t="shared" si="80"/>
        <v/>
      </c>
      <c r="AW82" s="27" t="s">
        <v>0</v>
      </c>
      <c r="AX82" s="81"/>
      <c r="AY82" s="83"/>
      <c r="AZ82" s="27" t="s">
        <v>0</v>
      </c>
      <c r="BA82" s="200" t="str">
        <f t="shared" si="111"/>
        <v/>
      </c>
      <c r="BB82" s="27" t="s">
        <v>0</v>
      </c>
      <c r="BC82" s="32" t="str">
        <f t="shared" si="112"/>
        <v/>
      </c>
      <c r="BD82" s="53" t="str">
        <f>IF(AX82&amp;AY82="","",MAX(BD$12:BD81)+1)</f>
        <v/>
      </c>
      <c r="BE82" s="212" t="str">
        <f t="shared" si="113"/>
        <v/>
      </c>
      <c r="BF82" s="33" t="str">
        <f>IF(AND(AO82="NEMA",AP82="NEMA",OR(AX82&amp;AY82="",BE82="NEMA")),MAX(BF$12:BF81)+1,"")</f>
        <v/>
      </c>
      <c r="BG82" s="27" t="s">
        <v>0</v>
      </c>
      <c r="BH82" s="32" t="str">
        <f t="shared" si="114"/>
        <v/>
      </c>
      <c r="BI82" s="21" t="str">
        <f t="shared" si="115"/>
        <v/>
      </c>
      <c r="BJ82" s="53" t="str">
        <f t="shared" si="116"/>
        <v/>
      </c>
      <c r="BK82" s="33" t="str">
        <f t="shared" si="117"/>
        <v/>
      </c>
      <c r="BL82" s="27" t="s">
        <v>0</v>
      </c>
      <c r="BM82" s="32" t="str">
        <f t="shared" si="118"/>
        <v/>
      </c>
      <c r="BN82" s="21" t="str">
        <f t="shared" si="119"/>
        <v/>
      </c>
      <c r="BO82" s="53" t="str">
        <f t="shared" si="120"/>
        <v/>
      </c>
      <c r="BP82" s="53" t="str">
        <f t="shared" si="81"/>
        <v/>
      </c>
      <c r="BQ82" s="21" t="str">
        <f t="shared" si="82"/>
        <v/>
      </c>
      <c r="BR82" s="21" t="str" cm="1">
        <f t="array" ref="BR82">IFERROR(""&amp;INDEX(regNatjecatelj_klub,DI82),"")</f>
        <v/>
      </c>
      <c r="BS82" s="66" t="str">
        <f t="shared" si="121"/>
        <v/>
      </c>
      <c r="BT82" s="46" t="str">
        <f t="shared" si="122"/>
        <v/>
      </c>
      <c r="BU82" s="27" t="s">
        <v>0</v>
      </c>
      <c r="BV82" s="62" t="str">
        <f>IF(BP82&lt;&gt;"NEMA","",IF(IFERROR(MATCH(BN82,BN$12:BN81,0),0)&lt;&gt;0,"",BN82))</f>
        <v/>
      </c>
      <c r="BW82" s="27" t="s">
        <v>0</v>
      </c>
      <c r="BX82" s="88"/>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73" t="str">
        <f>IF(BN82="","",IF(AND(BO82&lt;&gt;"",BO82&lt;&gt;"NEMA",BS82=1),BR82,IFERROR(INDEX(CK$12:CK81,MATCH(BN82,BN$12:BN81,0)),IF(BX82&lt;&gt;"",BX82,BT82))))</f>
        <v/>
      </c>
      <c r="CL82" s="226" t="str">
        <f>IF(BN82="","",IF(BT82&lt;&gt;BN82,INDEX(regKlub_id,MATCH(BT82,regKlub_naziv,0)),IF(AND(BO82&lt;&gt;"",BO82&lt;&gt;"NEMA"),BO82,IF(CF82&lt;&gt;"",CF82,IF(CB82&lt;&gt;"",CB82,IFERROR(INDEX(CL$12:CL81,MATCH(BN82,BN$12:BN81,0)),"GREŠKA"))))))</f>
        <v/>
      </c>
      <c r="CM82" s="114" t="str">
        <f>IF(BP82="","",IF(BP82&lt;&gt;"NEMA",BP82,IF(CE82&lt;&gt;"",CE82,IFERROR(INDEX(CM$12:CM81,MATCH(BN82,BN$12:BN81,0)),""))))</f>
        <v/>
      </c>
      <c r="CN82" s="27" t="s">
        <v>0</v>
      </c>
      <c r="CO82" s="38" t="str">
        <f t="shared" si="129"/>
        <v/>
      </c>
      <c r="CP82" s="53" t="str">
        <f t="shared" si="130"/>
        <v/>
      </c>
      <c r="CQ82" s="180" t="str">
        <f t="shared" si="131"/>
        <v/>
      </c>
      <c r="CR82" s="181" t="str">
        <f t="shared" si="78"/>
        <v/>
      </c>
      <c r="CS82" s="114" t="str">
        <f t="shared" si="83"/>
        <v/>
      </c>
      <c r="CT82" s="27" t="s">
        <v>0</v>
      </c>
      <c r="CU82" s="240" t="str">
        <f t="shared" si="132"/>
        <v xml:space="preserve">
</v>
      </c>
      <c r="CV82" s="27" t="s">
        <v>0</v>
      </c>
      <c r="CW82" s="200" t="str">
        <f t="shared" si="84"/>
        <v/>
      </c>
      <c r="CX82" t="s">
        <v>0</v>
      </c>
      <c r="CY82" s="90" t="str">
        <f t="shared" si="85"/>
        <v/>
      </c>
      <c r="CZ82" t="s">
        <v>0</v>
      </c>
      <c r="DA82" s="32" t="str">
        <f t="shared" si="86"/>
        <v/>
      </c>
      <c r="DB82" s="46" t="str">
        <f t="shared" si="87"/>
        <v/>
      </c>
      <c r="DC82" t="s">
        <v>0</v>
      </c>
      <c r="DD82" s="14" t="str">
        <f t="shared" si="133"/>
        <v/>
      </c>
      <c r="DE82" s="27" t="s">
        <v>0</v>
      </c>
      <c r="DF82" s="14" t="str">
        <f t="shared" si="134"/>
        <v/>
      </c>
      <c r="DG82" s="27" t="s">
        <v>0</v>
      </c>
      <c r="DH82" s="32" t="str">
        <f t="shared" si="135"/>
        <v/>
      </c>
      <c r="DI82" s="33" t="str">
        <f t="shared" si="136"/>
        <v/>
      </c>
      <c r="DJ82" s="27" t="s">
        <v>0</v>
      </c>
      <c r="DK82" s="32" t="str">
        <f t="shared" si="137"/>
        <v/>
      </c>
      <c r="DL82" s="33" t="str">
        <f t="shared" si="138"/>
        <v/>
      </c>
      <c r="DM82" s="27" t="s">
        <v>0</v>
      </c>
      <c r="DN82" s="32" t="str">
        <f t="shared" si="139"/>
        <v/>
      </c>
      <c r="DO82" s="33" t="str">
        <f t="shared" si="140"/>
        <v/>
      </c>
      <c r="DP82" s="27" t="s">
        <v>0</v>
      </c>
      <c r="DQ82" s="38" t="str">
        <f t="shared" si="141"/>
        <v/>
      </c>
      <c r="DR82" s="33" t="str" cm="1">
        <f t="array" ref="DR82">IF(DQ82&lt;&gt;"",INDEX(regNatjecatelj_id,DQ82,0),IF(BF82&lt;&gt;"",BF82,""))</f>
        <v/>
      </c>
      <c r="DS82" s="27" t="s">
        <v>0</v>
      </c>
      <c r="DT82" s="38" t="str">
        <f t="shared" si="142"/>
        <v/>
      </c>
      <c r="DU82" s="53" t="str">
        <f t="shared" si="88"/>
        <v/>
      </c>
      <c r="DV82" s="53" t="str">
        <f t="shared" si="143"/>
        <v/>
      </c>
      <c r="DW82" s="53" t="str">
        <f t="shared" si="144"/>
        <v/>
      </c>
      <c r="DX82" s="46" t="str">
        <f t="shared" si="145"/>
        <v/>
      </c>
      <c r="DY82" s="27" t="s">
        <v>0</v>
      </c>
      <c r="DZ82" s="38" t="str">
        <f>IF(AN82="","",MAX(DZ$12:DZ81)+1)</f>
        <v/>
      </c>
      <c r="EA82" s="53" t="str">
        <f t="shared" si="146"/>
        <v/>
      </c>
      <c r="EB82" s="53" t="str">
        <f t="shared" si="147"/>
        <v/>
      </c>
      <c r="EC82" s="53" t="str">
        <f t="shared" si="148"/>
        <v/>
      </c>
      <c r="ED82" s="53" t="str">
        <f t="shared" si="149"/>
        <v/>
      </c>
      <c r="EE82" s="53" t="str">
        <f t="shared" si="89"/>
        <v/>
      </c>
      <c r="EF82" s="53" t="str">
        <f t="shared" si="150"/>
        <v/>
      </c>
      <c r="EG82" s="53" t="str">
        <f t="shared" si="151"/>
        <v/>
      </c>
      <c r="EH82" s="53" t="str">
        <f t="shared" si="90"/>
        <v/>
      </c>
      <c r="EI82" s="53" t="str">
        <f t="shared" si="152"/>
        <v/>
      </c>
      <c r="EJ82" s="33" t="str">
        <f t="shared" si="153"/>
        <v/>
      </c>
      <c r="EK82" s="27" t="s">
        <v>0</v>
      </c>
      <c r="EL82" s="14" t="str">
        <f t="shared" si="154"/>
        <v/>
      </c>
      <c r="EM82" s="27" t="s">
        <v>0</v>
      </c>
      <c r="EN82" s="14" t="str">
        <f t="shared" si="91"/>
        <v/>
      </c>
      <c r="EO82" s="27" t="s">
        <v>0</v>
      </c>
      <c r="EP82" s="131" t="str">
        <f t="shared" si="155"/>
        <v/>
      </c>
      <c r="EQ82" s="27" t="s">
        <v>0</v>
      </c>
    </row>
    <row r="83" spans="1:147" x14ac:dyDescent="0.25">
      <c r="A83" t="s">
        <v>0</v>
      </c>
      <c r="B83" s="32" t="str">
        <f>IF(csv!F73="","",TRIM(csv!T73))</f>
        <v/>
      </c>
      <c r="C83" s="21" t="s">
        <v>0</v>
      </c>
      <c r="D83" s="21" t="str">
        <f>IF(csv!F73="","",TRIM(csv!F73))</f>
        <v/>
      </c>
      <c r="E83" s="21" t="str">
        <f>IF(csv!E73="","",TRIM(csv!E73))</f>
        <v/>
      </c>
      <c r="F83" s="21" t="s">
        <v>0</v>
      </c>
      <c r="G83" s="53" t="str">
        <f>IF(csv!M73="","",TRIM(csv!M73))</f>
        <v/>
      </c>
      <c r="H83" s="53" t="str">
        <f>IF(csv!N73="","",TRIM(csv!N73))</f>
        <v/>
      </c>
      <c r="I83" s="21" t="s">
        <v>0</v>
      </c>
      <c r="J83" s="21" t="str">
        <f>IF(csv!P73="","",TRIM(csv!P73))</f>
        <v/>
      </c>
      <c r="K83" s="21" t="str">
        <f>IF(csv!Q73="","",TRIM(csv!Q73))</f>
        <v/>
      </c>
      <c r="L83" s="21" t="s">
        <v>0</v>
      </c>
      <c r="M83" s="46" t="str">
        <f>IF(csv!R73="","",TRIM(csv!R73))</f>
        <v/>
      </c>
      <c r="N83" s="27" t="s">
        <v>0</v>
      </c>
      <c r="O83" s="188" t="str">
        <f t="shared" si="92"/>
        <v/>
      </c>
      <c r="P83" s="27"/>
      <c r="Q83" s="32" t="str">
        <f t="shared" si="93"/>
        <v/>
      </c>
      <c r="R83" s="53" t="str">
        <f>IF(Q83="","",IF(COUNTIF(Q$12:Q82,Q83)=0,R82+1,R82))</f>
        <v/>
      </c>
      <c r="S83" s="53" t="str">
        <f t="shared" si="94"/>
        <v/>
      </c>
      <c r="T83" s="53" t="str">
        <f t="shared" si="95"/>
        <v/>
      </c>
      <c r="U83" s="46" t="str">
        <f t="shared" si="96"/>
        <v/>
      </c>
      <c r="V83" s="27" t="s">
        <v>0</v>
      </c>
      <c r="W83" s="173" t="str">
        <f t="shared" si="97"/>
        <v/>
      </c>
      <c r="X83" s="223" t="str">
        <f t="shared" si="98"/>
        <v/>
      </c>
      <c r="Y83" s="174" t="str">
        <f t="shared" si="79"/>
        <v/>
      </c>
      <c r="Z83" s="27" t="s">
        <v>0</v>
      </c>
      <c r="AA83" s="32" t="str">
        <f t="shared" si="99"/>
        <v/>
      </c>
      <c r="AB83" s="53" t="str">
        <f t="shared" si="100"/>
        <v/>
      </c>
      <c r="AC83" s="21" t="str">
        <f>IF(OR(AB83="",AB83&lt;&gt;"NEMA"),"",IF(IFERROR(MATCH(AA83,AA$12:AA82,0),0)&lt;&gt;0,"",AA83))</f>
        <v/>
      </c>
      <c r="AD83" s="46" t="str">
        <f>IF(AC83="","",MAX(AD$12:AD82)+1)</f>
        <v/>
      </c>
      <c r="AE83" s="27" t="s">
        <v>0</v>
      </c>
      <c r="AF83" s="88"/>
      <c r="AG83" s="27" t="s">
        <v>0</v>
      </c>
      <c r="AH83" s="14" t="str">
        <f t="shared" si="101"/>
        <v/>
      </c>
      <c r="AI83" s="27" t="s">
        <v>0</v>
      </c>
      <c r="AJ83" s="173" t="str">
        <f t="shared" si="102"/>
        <v/>
      </c>
      <c r="AK83" s="114" t="str">
        <f t="shared" si="103"/>
        <v/>
      </c>
      <c r="AL83" s="27"/>
      <c r="AM83" s="32" t="str">
        <f t="shared" si="104"/>
        <v/>
      </c>
      <c r="AN83" s="21" t="str">
        <f t="shared" si="105"/>
        <v/>
      </c>
      <c r="AO83" s="53" t="str">
        <f t="shared" si="106"/>
        <v/>
      </c>
      <c r="AP83" s="53" t="str">
        <f t="shared" si="107"/>
        <v/>
      </c>
      <c r="AQ83" s="21" t="str">
        <f t="shared" si="108"/>
        <v/>
      </c>
      <c r="AR83" s="46" t="str">
        <f t="shared" si="109"/>
        <v/>
      </c>
      <c r="AS83" s="27" t="s">
        <v>0</v>
      </c>
      <c r="AT83" s="62" t="str">
        <f t="shared" si="110"/>
        <v/>
      </c>
      <c r="AU83" s="27" t="s">
        <v>0</v>
      </c>
      <c r="AV83" s="244" t="str">
        <f t="shared" si="80"/>
        <v/>
      </c>
      <c r="AW83" s="27" t="s">
        <v>0</v>
      </c>
      <c r="AX83" s="81"/>
      <c r="AY83" s="83"/>
      <c r="AZ83" s="27" t="s">
        <v>0</v>
      </c>
      <c r="BA83" s="200" t="str">
        <f t="shared" si="111"/>
        <v/>
      </c>
      <c r="BB83" s="27" t="s">
        <v>0</v>
      </c>
      <c r="BC83" s="32" t="str">
        <f t="shared" si="112"/>
        <v/>
      </c>
      <c r="BD83" s="53" t="str">
        <f>IF(AX83&amp;AY83="","",MAX(BD$12:BD82)+1)</f>
        <v/>
      </c>
      <c r="BE83" s="212" t="str">
        <f t="shared" si="113"/>
        <v/>
      </c>
      <c r="BF83" s="33" t="str">
        <f>IF(AND(AO83="NEMA",AP83="NEMA",OR(AX83&amp;AY83="",BE83="NEMA")),MAX(BF$12:BF82)+1,"")</f>
        <v/>
      </c>
      <c r="BG83" s="27" t="s">
        <v>0</v>
      </c>
      <c r="BH83" s="32" t="str">
        <f t="shared" si="114"/>
        <v/>
      </c>
      <c r="BI83" s="21" t="str">
        <f t="shared" si="115"/>
        <v/>
      </c>
      <c r="BJ83" s="53" t="str">
        <f t="shared" si="116"/>
        <v/>
      </c>
      <c r="BK83" s="33" t="str">
        <f t="shared" si="117"/>
        <v/>
      </c>
      <c r="BL83" s="27" t="s">
        <v>0</v>
      </c>
      <c r="BM83" s="32" t="str">
        <f t="shared" si="118"/>
        <v/>
      </c>
      <c r="BN83" s="21" t="str">
        <f t="shared" si="119"/>
        <v/>
      </c>
      <c r="BO83" s="53" t="str">
        <f t="shared" si="120"/>
        <v/>
      </c>
      <c r="BP83" s="53" t="str">
        <f t="shared" si="81"/>
        <v/>
      </c>
      <c r="BQ83" s="21" t="str">
        <f t="shared" si="82"/>
        <v/>
      </c>
      <c r="BR83" s="21" t="str" cm="1">
        <f t="array" ref="BR83">IFERROR(""&amp;INDEX(regNatjecatelj_klub,DI83),"")</f>
        <v/>
      </c>
      <c r="BS83" s="66" t="str">
        <f t="shared" si="121"/>
        <v/>
      </c>
      <c r="BT83" s="46" t="str">
        <f t="shared" si="122"/>
        <v/>
      </c>
      <c r="BU83" s="27" t="s">
        <v>0</v>
      </c>
      <c r="BV83" s="62" t="str">
        <f>IF(BP83&lt;&gt;"NEMA","",IF(IFERROR(MATCH(BN83,BN$12:BN82,0),0)&lt;&gt;0,"",BN83))</f>
        <v/>
      </c>
      <c r="BW83" s="27" t="s">
        <v>0</v>
      </c>
      <c r="BX83" s="88"/>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73" t="str">
        <f>IF(BN83="","",IF(AND(BO83&lt;&gt;"",BO83&lt;&gt;"NEMA",BS83=1),BR83,IFERROR(INDEX(CK$12:CK82,MATCH(BN83,BN$12:BN82,0)),IF(BX83&lt;&gt;"",BX83,BT83))))</f>
        <v/>
      </c>
      <c r="CL83" s="226" t="str">
        <f>IF(BN83="","",IF(BT83&lt;&gt;BN83,INDEX(regKlub_id,MATCH(BT83,regKlub_naziv,0)),IF(AND(BO83&lt;&gt;"",BO83&lt;&gt;"NEMA"),BO83,IF(CF83&lt;&gt;"",CF83,IF(CB83&lt;&gt;"",CB83,IFERROR(INDEX(CL$12:CL82,MATCH(BN83,BN$12:BN82,0)),"GREŠKA"))))))</f>
        <v/>
      </c>
      <c r="CM83" s="114" t="str">
        <f>IF(BP83="","",IF(BP83&lt;&gt;"NEMA",BP83,IF(CE83&lt;&gt;"",CE83,IFERROR(INDEX(CM$12:CM82,MATCH(BN83,BN$12:BN82,0)),""))))</f>
        <v/>
      </c>
      <c r="CN83" s="27" t="s">
        <v>0</v>
      </c>
      <c r="CO83" s="38" t="str">
        <f t="shared" si="129"/>
        <v/>
      </c>
      <c r="CP83" s="53" t="str">
        <f t="shared" si="130"/>
        <v/>
      </c>
      <c r="CQ83" s="180" t="str">
        <f t="shared" si="131"/>
        <v/>
      </c>
      <c r="CR83" s="181" t="str">
        <f t="shared" si="78"/>
        <v/>
      </c>
      <c r="CS83" s="114" t="str">
        <f t="shared" si="83"/>
        <v/>
      </c>
      <c r="CT83" s="27" t="s">
        <v>0</v>
      </c>
      <c r="CU83" s="240" t="str">
        <f t="shared" si="132"/>
        <v xml:space="preserve">
</v>
      </c>
      <c r="CV83" s="27" t="s">
        <v>0</v>
      </c>
      <c r="CW83" s="200" t="str">
        <f t="shared" si="84"/>
        <v/>
      </c>
      <c r="CX83" t="s">
        <v>0</v>
      </c>
      <c r="CY83" s="90" t="str">
        <f t="shared" si="85"/>
        <v/>
      </c>
      <c r="CZ83" t="s">
        <v>0</v>
      </c>
      <c r="DA83" s="32" t="str">
        <f t="shared" si="86"/>
        <v/>
      </c>
      <c r="DB83" s="46" t="str">
        <f t="shared" si="87"/>
        <v/>
      </c>
      <c r="DC83" t="s">
        <v>0</v>
      </c>
      <c r="DD83" s="14" t="str">
        <f t="shared" si="133"/>
        <v/>
      </c>
      <c r="DE83" s="27" t="s">
        <v>0</v>
      </c>
      <c r="DF83" s="14" t="str">
        <f t="shared" si="134"/>
        <v/>
      </c>
      <c r="DG83" s="27" t="s">
        <v>0</v>
      </c>
      <c r="DH83" s="32" t="str">
        <f t="shared" si="135"/>
        <v/>
      </c>
      <c r="DI83" s="33" t="str">
        <f t="shared" si="136"/>
        <v/>
      </c>
      <c r="DJ83" s="27" t="s">
        <v>0</v>
      </c>
      <c r="DK83" s="32" t="str">
        <f t="shared" si="137"/>
        <v/>
      </c>
      <c r="DL83" s="33" t="str">
        <f t="shared" si="138"/>
        <v/>
      </c>
      <c r="DM83" s="27" t="s">
        <v>0</v>
      </c>
      <c r="DN83" s="32" t="str">
        <f t="shared" si="139"/>
        <v/>
      </c>
      <c r="DO83" s="33" t="str">
        <f t="shared" si="140"/>
        <v/>
      </c>
      <c r="DP83" s="27" t="s">
        <v>0</v>
      </c>
      <c r="DQ83" s="38" t="str">
        <f t="shared" si="141"/>
        <v/>
      </c>
      <c r="DR83" s="33" t="str" cm="1">
        <f t="array" ref="DR83">IF(DQ83&lt;&gt;"",INDEX(regNatjecatelj_id,DQ83,0),IF(BF83&lt;&gt;"",BF83,""))</f>
        <v/>
      </c>
      <c r="DS83" s="27" t="s">
        <v>0</v>
      </c>
      <c r="DT83" s="38" t="str">
        <f t="shared" si="142"/>
        <v/>
      </c>
      <c r="DU83" s="53" t="str">
        <f t="shared" si="88"/>
        <v/>
      </c>
      <c r="DV83" s="53" t="str">
        <f t="shared" si="143"/>
        <v/>
      </c>
      <c r="DW83" s="53" t="str">
        <f t="shared" si="144"/>
        <v/>
      </c>
      <c r="DX83" s="46" t="str">
        <f t="shared" si="145"/>
        <v/>
      </c>
      <c r="DY83" s="27" t="s">
        <v>0</v>
      </c>
      <c r="DZ83" s="38" t="str">
        <f>IF(AN83="","",MAX(DZ$12:DZ82)+1)</f>
        <v/>
      </c>
      <c r="EA83" s="53" t="str">
        <f t="shared" si="146"/>
        <v/>
      </c>
      <c r="EB83" s="53" t="str">
        <f t="shared" si="147"/>
        <v/>
      </c>
      <c r="EC83" s="53" t="str">
        <f t="shared" si="148"/>
        <v/>
      </c>
      <c r="ED83" s="53" t="str">
        <f t="shared" si="149"/>
        <v/>
      </c>
      <c r="EE83" s="53" t="str">
        <f t="shared" si="89"/>
        <v/>
      </c>
      <c r="EF83" s="53" t="str">
        <f t="shared" si="150"/>
        <v/>
      </c>
      <c r="EG83" s="53" t="str">
        <f t="shared" si="151"/>
        <v/>
      </c>
      <c r="EH83" s="53" t="str">
        <f t="shared" si="90"/>
        <v/>
      </c>
      <c r="EI83" s="53" t="str">
        <f t="shared" si="152"/>
        <v/>
      </c>
      <c r="EJ83" s="33" t="str">
        <f t="shared" si="153"/>
        <v/>
      </c>
      <c r="EK83" s="27" t="s">
        <v>0</v>
      </c>
      <c r="EL83" s="14" t="str">
        <f t="shared" si="154"/>
        <v/>
      </c>
      <c r="EM83" s="27" t="s">
        <v>0</v>
      </c>
      <c r="EN83" s="14" t="str">
        <f t="shared" si="91"/>
        <v/>
      </c>
      <c r="EO83" s="27" t="s">
        <v>0</v>
      </c>
      <c r="EP83" s="131" t="str">
        <f t="shared" si="155"/>
        <v/>
      </c>
      <c r="EQ83" s="27" t="s">
        <v>0</v>
      </c>
    </row>
    <row r="84" spans="1:147" x14ac:dyDescent="0.25">
      <c r="A84" t="s">
        <v>0</v>
      </c>
      <c r="B84" s="32" t="str">
        <f>IF(csv!F74="","",TRIM(csv!T74))</f>
        <v/>
      </c>
      <c r="C84" s="21" t="s">
        <v>0</v>
      </c>
      <c r="D84" s="21" t="str">
        <f>IF(csv!F74="","",TRIM(csv!F74))</f>
        <v/>
      </c>
      <c r="E84" s="21" t="str">
        <f>IF(csv!E74="","",TRIM(csv!E74))</f>
        <v/>
      </c>
      <c r="F84" s="21" t="s">
        <v>0</v>
      </c>
      <c r="G84" s="53" t="str">
        <f>IF(csv!M74="","",TRIM(csv!M74))</f>
        <v/>
      </c>
      <c r="H84" s="53" t="str">
        <f>IF(csv!N74="","",TRIM(csv!N74))</f>
        <v/>
      </c>
      <c r="I84" s="21" t="s">
        <v>0</v>
      </c>
      <c r="J84" s="21" t="str">
        <f>IF(csv!P74="","",TRIM(csv!P74))</f>
        <v/>
      </c>
      <c r="K84" s="21" t="str">
        <f>IF(csv!Q74="","",TRIM(csv!Q74))</f>
        <v/>
      </c>
      <c r="L84" s="21" t="s">
        <v>0</v>
      </c>
      <c r="M84" s="46" t="str">
        <f>IF(csv!R74="","",TRIM(csv!R74))</f>
        <v/>
      </c>
      <c r="N84" s="27" t="s">
        <v>0</v>
      </c>
      <c r="O84" s="188" t="str">
        <f t="shared" si="92"/>
        <v/>
      </c>
      <c r="P84" s="27"/>
      <c r="Q84" s="32" t="str">
        <f t="shared" si="93"/>
        <v/>
      </c>
      <c r="R84" s="53" t="str">
        <f>IF(Q84="","",IF(COUNTIF(Q$12:Q83,Q84)=0,R83+1,R83))</f>
        <v/>
      </c>
      <c r="S84" s="53" t="str">
        <f t="shared" si="94"/>
        <v/>
      </c>
      <c r="T84" s="53" t="str">
        <f t="shared" si="95"/>
        <v/>
      </c>
      <c r="U84" s="46" t="str">
        <f t="shared" si="96"/>
        <v/>
      </c>
      <c r="V84" s="27" t="s">
        <v>0</v>
      </c>
      <c r="W84" s="173" t="str">
        <f t="shared" si="97"/>
        <v/>
      </c>
      <c r="X84" s="223" t="str">
        <f t="shared" si="98"/>
        <v/>
      </c>
      <c r="Y84" s="174" t="str">
        <f t="shared" si="79"/>
        <v/>
      </c>
      <c r="Z84" s="27" t="s">
        <v>0</v>
      </c>
      <c r="AA84" s="32" t="str">
        <f t="shared" si="99"/>
        <v/>
      </c>
      <c r="AB84" s="53" t="str">
        <f t="shared" si="100"/>
        <v/>
      </c>
      <c r="AC84" s="21" t="str">
        <f>IF(OR(AB84="",AB84&lt;&gt;"NEMA"),"",IF(IFERROR(MATCH(AA84,AA$12:AA83,0),0)&lt;&gt;0,"",AA84))</f>
        <v/>
      </c>
      <c r="AD84" s="46" t="str">
        <f>IF(AC84="","",MAX(AD$12:AD83)+1)</f>
        <v/>
      </c>
      <c r="AE84" s="27" t="s">
        <v>0</v>
      </c>
      <c r="AF84" s="88"/>
      <c r="AG84" s="27" t="s">
        <v>0</v>
      </c>
      <c r="AH84" s="14" t="str">
        <f t="shared" si="101"/>
        <v/>
      </c>
      <c r="AI84" s="27" t="s">
        <v>0</v>
      </c>
      <c r="AJ84" s="173" t="str">
        <f t="shared" si="102"/>
        <v/>
      </c>
      <c r="AK84" s="114" t="str">
        <f t="shared" si="103"/>
        <v/>
      </c>
      <c r="AL84" s="27"/>
      <c r="AM84" s="32" t="str">
        <f t="shared" si="104"/>
        <v/>
      </c>
      <c r="AN84" s="21" t="str">
        <f t="shared" si="105"/>
        <v/>
      </c>
      <c r="AO84" s="53" t="str">
        <f t="shared" si="106"/>
        <v/>
      </c>
      <c r="AP84" s="53" t="str">
        <f t="shared" si="107"/>
        <v/>
      </c>
      <c r="AQ84" s="21" t="str">
        <f t="shared" si="108"/>
        <v/>
      </c>
      <c r="AR84" s="46" t="str">
        <f t="shared" si="109"/>
        <v/>
      </c>
      <c r="AS84" s="27" t="s">
        <v>0</v>
      </c>
      <c r="AT84" s="62" t="str">
        <f t="shared" si="110"/>
        <v/>
      </c>
      <c r="AU84" s="27" t="s">
        <v>0</v>
      </c>
      <c r="AV84" s="244" t="str">
        <f t="shared" si="80"/>
        <v/>
      </c>
      <c r="AW84" s="27" t="s">
        <v>0</v>
      </c>
      <c r="AX84" s="81"/>
      <c r="AY84" s="83"/>
      <c r="AZ84" s="27" t="s">
        <v>0</v>
      </c>
      <c r="BA84" s="200" t="str">
        <f t="shared" si="111"/>
        <v/>
      </c>
      <c r="BB84" s="27" t="s">
        <v>0</v>
      </c>
      <c r="BC84" s="32" t="str">
        <f t="shared" si="112"/>
        <v/>
      </c>
      <c r="BD84" s="53" t="str">
        <f>IF(AX84&amp;AY84="","",MAX(BD$12:BD83)+1)</f>
        <v/>
      </c>
      <c r="BE84" s="212" t="str">
        <f t="shared" si="113"/>
        <v/>
      </c>
      <c r="BF84" s="33" t="str">
        <f>IF(AND(AO84="NEMA",AP84="NEMA",OR(AX84&amp;AY84="",BE84="NEMA")),MAX(BF$12:BF83)+1,"")</f>
        <v/>
      </c>
      <c r="BG84" s="27" t="s">
        <v>0</v>
      </c>
      <c r="BH84" s="32" t="str">
        <f t="shared" si="114"/>
        <v/>
      </c>
      <c r="BI84" s="21" t="str">
        <f t="shared" si="115"/>
        <v/>
      </c>
      <c r="BJ84" s="53" t="str">
        <f t="shared" si="116"/>
        <v/>
      </c>
      <c r="BK84" s="33" t="str">
        <f t="shared" si="117"/>
        <v/>
      </c>
      <c r="BL84" s="27" t="s">
        <v>0</v>
      </c>
      <c r="BM84" s="32" t="str">
        <f t="shared" si="118"/>
        <v/>
      </c>
      <c r="BN84" s="21" t="str">
        <f t="shared" si="119"/>
        <v/>
      </c>
      <c r="BO84" s="53" t="str">
        <f t="shared" si="120"/>
        <v/>
      </c>
      <c r="BP84" s="53" t="str">
        <f t="shared" si="81"/>
        <v/>
      </c>
      <c r="BQ84" s="21" t="str">
        <f t="shared" si="82"/>
        <v/>
      </c>
      <c r="BR84" s="21" t="str" cm="1">
        <f t="array" ref="BR84">IFERROR(""&amp;INDEX(regNatjecatelj_klub,DI84),"")</f>
        <v/>
      </c>
      <c r="BS84" s="66" t="str">
        <f t="shared" si="121"/>
        <v/>
      </c>
      <c r="BT84" s="46" t="str">
        <f t="shared" si="122"/>
        <v/>
      </c>
      <c r="BU84" s="27" t="s">
        <v>0</v>
      </c>
      <c r="BV84" s="62" t="str">
        <f>IF(BP84&lt;&gt;"NEMA","",IF(IFERROR(MATCH(BN84,BN$12:BN83,0),0)&lt;&gt;0,"",BN84))</f>
        <v/>
      </c>
      <c r="BW84" s="27" t="s">
        <v>0</v>
      </c>
      <c r="BX84" s="88"/>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73" t="str">
        <f>IF(BN84="","",IF(AND(BO84&lt;&gt;"",BO84&lt;&gt;"NEMA",BS84=1),BR84,IFERROR(INDEX(CK$12:CK83,MATCH(BN84,BN$12:BN83,0)),IF(BX84&lt;&gt;"",BX84,BT84))))</f>
        <v/>
      </c>
      <c r="CL84" s="226" t="str">
        <f>IF(BN84="","",IF(BT84&lt;&gt;BN84,INDEX(regKlub_id,MATCH(BT84,regKlub_naziv,0)),IF(AND(BO84&lt;&gt;"",BO84&lt;&gt;"NEMA"),BO84,IF(CF84&lt;&gt;"",CF84,IF(CB84&lt;&gt;"",CB84,IFERROR(INDEX(CL$12:CL83,MATCH(BN84,BN$12:BN83,0)),"GREŠKA"))))))</f>
        <v/>
      </c>
      <c r="CM84" s="114" t="str">
        <f>IF(BP84="","",IF(BP84&lt;&gt;"NEMA",BP84,IF(CE84&lt;&gt;"",CE84,IFERROR(INDEX(CM$12:CM83,MATCH(BN84,BN$12:BN83,0)),""))))</f>
        <v/>
      </c>
      <c r="CN84" s="27" t="s">
        <v>0</v>
      </c>
      <c r="CO84" s="38" t="str">
        <f t="shared" si="129"/>
        <v/>
      </c>
      <c r="CP84" s="53" t="str">
        <f t="shared" si="130"/>
        <v/>
      </c>
      <c r="CQ84" s="180" t="str">
        <f t="shared" si="131"/>
        <v/>
      </c>
      <c r="CR84" s="181" t="str">
        <f t="shared" si="78"/>
        <v/>
      </c>
      <c r="CS84" s="114" t="str">
        <f t="shared" si="83"/>
        <v/>
      </c>
      <c r="CT84" s="27" t="s">
        <v>0</v>
      </c>
      <c r="CU84" s="240" t="str">
        <f t="shared" si="132"/>
        <v xml:space="preserve">
</v>
      </c>
      <c r="CV84" s="27" t="s">
        <v>0</v>
      </c>
      <c r="CW84" s="200" t="str">
        <f t="shared" si="84"/>
        <v/>
      </c>
      <c r="CX84" t="s">
        <v>0</v>
      </c>
      <c r="CY84" s="90" t="str">
        <f t="shared" si="85"/>
        <v/>
      </c>
      <c r="CZ84" t="s">
        <v>0</v>
      </c>
      <c r="DA84" s="32" t="str">
        <f t="shared" si="86"/>
        <v/>
      </c>
      <c r="DB84" s="46" t="str">
        <f t="shared" si="87"/>
        <v/>
      </c>
      <c r="DC84" t="s">
        <v>0</v>
      </c>
      <c r="DD84" s="14" t="str">
        <f t="shared" si="133"/>
        <v/>
      </c>
      <c r="DE84" s="27" t="s">
        <v>0</v>
      </c>
      <c r="DF84" s="14" t="str">
        <f t="shared" si="134"/>
        <v/>
      </c>
      <c r="DG84" s="27" t="s">
        <v>0</v>
      </c>
      <c r="DH84" s="32" t="str">
        <f t="shared" si="135"/>
        <v/>
      </c>
      <c r="DI84" s="33" t="str">
        <f t="shared" si="136"/>
        <v/>
      </c>
      <c r="DJ84" s="27" t="s">
        <v>0</v>
      </c>
      <c r="DK84" s="32" t="str">
        <f t="shared" si="137"/>
        <v/>
      </c>
      <c r="DL84" s="33" t="str">
        <f t="shared" si="138"/>
        <v/>
      </c>
      <c r="DM84" s="27" t="s">
        <v>0</v>
      </c>
      <c r="DN84" s="32" t="str">
        <f t="shared" si="139"/>
        <v/>
      </c>
      <c r="DO84" s="33" t="str">
        <f t="shared" si="140"/>
        <v/>
      </c>
      <c r="DP84" s="27" t="s">
        <v>0</v>
      </c>
      <c r="DQ84" s="38" t="str">
        <f t="shared" si="141"/>
        <v/>
      </c>
      <c r="DR84" s="33" t="str" cm="1">
        <f t="array" ref="DR84">IF(DQ84&lt;&gt;"",INDEX(regNatjecatelj_id,DQ84,0),IF(BF84&lt;&gt;"",BF84,""))</f>
        <v/>
      </c>
      <c r="DS84" s="27" t="s">
        <v>0</v>
      </c>
      <c r="DT84" s="38" t="str">
        <f t="shared" si="142"/>
        <v/>
      </c>
      <c r="DU84" s="53" t="str">
        <f t="shared" si="88"/>
        <v/>
      </c>
      <c r="DV84" s="53" t="str">
        <f t="shared" si="143"/>
        <v/>
      </c>
      <c r="DW84" s="53" t="str">
        <f t="shared" si="144"/>
        <v/>
      </c>
      <c r="DX84" s="46" t="str">
        <f t="shared" si="145"/>
        <v/>
      </c>
      <c r="DY84" s="27" t="s">
        <v>0</v>
      </c>
      <c r="DZ84" s="38" t="str">
        <f>IF(AN84="","",MAX(DZ$12:DZ83)+1)</f>
        <v/>
      </c>
      <c r="EA84" s="53" t="str">
        <f t="shared" si="146"/>
        <v/>
      </c>
      <c r="EB84" s="53" t="str">
        <f t="shared" si="147"/>
        <v/>
      </c>
      <c r="EC84" s="53" t="str">
        <f t="shared" si="148"/>
        <v/>
      </c>
      <c r="ED84" s="53" t="str">
        <f t="shared" si="149"/>
        <v/>
      </c>
      <c r="EE84" s="53" t="str">
        <f t="shared" si="89"/>
        <v/>
      </c>
      <c r="EF84" s="53" t="str">
        <f t="shared" si="150"/>
        <v/>
      </c>
      <c r="EG84" s="53" t="str">
        <f t="shared" si="151"/>
        <v/>
      </c>
      <c r="EH84" s="53" t="str">
        <f t="shared" si="90"/>
        <v/>
      </c>
      <c r="EI84" s="53" t="str">
        <f t="shared" si="152"/>
        <v/>
      </c>
      <c r="EJ84" s="33" t="str">
        <f t="shared" si="153"/>
        <v/>
      </c>
      <c r="EK84" s="27" t="s">
        <v>0</v>
      </c>
      <c r="EL84" s="14" t="str">
        <f t="shared" si="154"/>
        <v/>
      </c>
      <c r="EM84" s="27" t="s">
        <v>0</v>
      </c>
      <c r="EN84" s="14" t="str">
        <f t="shared" si="91"/>
        <v/>
      </c>
      <c r="EO84" s="27" t="s">
        <v>0</v>
      </c>
      <c r="EP84" s="131" t="str">
        <f t="shared" si="155"/>
        <v/>
      </c>
      <c r="EQ84" s="27" t="s">
        <v>0</v>
      </c>
    </row>
    <row r="85" spans="1:147" x14ac:dyDescent="0.25">
      <c r="A85" t="s">
        <v>0</v>
      </c>
      <c r="B85" s="32" t="str">
        <f>IF(csv!F75="","",TRIM(csv!T75))</f>
        <v/>
      </c>
      <c r="C85" s="21" t="s">
        <v>0</v>
      </c>
      <c r="D85" s="21" t="str">
        <f>IF(csv!F75="","",TRIM(csv!F75))</f>
        <v/>
      </c>
      <c r="E85" s="21" t="str">
        <f>IF(csv!E75="","",TRIM(csv!E75))</f>
        <v/>
      </c>
      <c r="F85" s="21" t="s">
        <v>0</v>
      </c>
      <c r="G85" s="53" t="str">
        <f>IF(csv!M75="","",TRIM(csv!M75))</f>
        <v/>
      </c>
      <c r="H85" s="53" t="str">
        <f>IF(csv!N75="","",TRIM(csv!N75))</f>
        <v/>
      </c>
      <c r="I85" s="21" t="s">
        <v>0</v>
      </c>
      <c r="J85" s="21" t="str">
        <f>IF(csv!P75="","",TRIM(csv!P75))</f>
        <v/>
      </c>
      <c r="K85" s="21" t="str">
        <f>IF(csv!Q75="","",TRIM(csv!Q75))</f>
        <v/>
      </c>
      <c r="L85" s="21" t="s">
        <v>0</v>
      </c>
      <c r="M85" s="46" t="str">
        <f>IF(csv!R75="","",TRIM(csv!R75))</f>
        <v/>
      </c>
      <c r="N85" s="27" t="s">
        <v>0</v>
      </c>
      <c r="O85" s="188" t="str">
        <f t="shared" si="92"/>
        <v/>
      </c>
      <c r="P85" s="27"/>
      <c r="Q85" s="32" t="str">
        <f t="shared" si="93"/>
        <v/>
      </c>
      <c r="R85" s="53" t="str">
        <f>IF(Q85="","",IF(COUNTIF(Q$12:Q84,Q85)=0,R84+1,R84))</f>
        <v/>
      </c>
      <c r="S85" s="53" t="str">
        <f t="shared" si="94"/>
        <v/>
      </c>
      <c r="T85" s="53" t="str">
        <f t="shared" si="95"/>
        <v/>
      </c>
      <c r="U85" s="46" t="str">
        <f t="shared" si="96"/>
        <v/>
      </c>
      <c r="V85" s="27" t="s">
        <v>0</v>
      </c>
      <c r="W85" s="173" t="str">
        <f t="shared" si="97"/>
        <v/>
      </c>
      <c r="X85" s="223" t="str">
        <f t="shared" si="98"/>
        <v/>
      </c>
      <c r="Y85" s="174" t="str">
        <f t="shared" si="79"/>
        <v/>
      </c>
      <c r="Z85" s="27" t="s">
        <v>0</v>
      </c>
      <c r="AA85" s="32" t="str">
        <f t="shared" si="99"/>
        <v/>
      </c>
      <c r="AB85" s="53" t="str">
        <f t="shared" si="100"/>
        <v/>
      </c>
      <c r="AC85" s="21" t="str">
        <f>IF(OR(AB85="",AB85&lt;&gt;"NEMA"),"",IF(IFERROR(MATCH(AA85,AA$12:AA84,0),0)&lt;&gt;0,"",AA85))</f>
        <v/>
      </c>
      <c r="AD85" s="46" t="str">
        <f>IF(AC85="","",MAX(AD$12:AD84)+1)</f>
        <v/>
      </c>
      <c r="AE85" s="27" t="s">
        <v>0</v>
      </c>
      <c r="AF85" s="88"/>
      <c r="AG85" s="27" t="s">
        <v>0</v>
      </c>
      <c r="AH85" s="14" t="str">
        <f t="shared" si="101"/>
        <v/>
      </c>
      <c r="AI85" s="27" t="s">
        <v>0</v>
      </c>
      <c r="AJ85" s="173" t="str">
        <f t="shared" si="102"/>
        <v/>
      </c>
      <c r="AK85" s="114" t="str">
        <f t="shared" si="103"/>
        <v/>
      </c>
      <c r="AL85" s="27"/>
      <c r="AM85" s="32" t="str">
        <f t="shared" si="104"/>
        <v/>
      </c>
      <c r="AN85" s="21" t="str">
        <f t="shared" si="105"/>
        <v/>
      </c>
      <c r="AO85" s="53" t="str">
        <f t="shared" si="106"/>
        <v/>
      </c>
      <c r="AP85" s="53" t="str">
        <f t="shared" si="107"/>
        <v/>
      </c>
      <c r="AQ85" s="21" t="str">
        <f t="shared" si="108"/>
        <v/>
      </c>
      <c r="AR85" s="46" t="str">
        <f t="shared" si="109"/>
        <v/>
      </c>
      <c r="AS85" s="27" t="s">
        <v>0</v>
      </c>
      <c r="AT85" s="62" t="str">
        <f t="shared" si="110"/>
        <v/>
      </c>
      <c r="AU85" s="27" t="s">
        <v>0</v>
      </c>
      <c r="AV85" s="244" t="str">
        <f t="shared" si="80"/>
        <v/>
      </c>
      <c r="AW85" s="27" t="s">
        <v>0</v>
      </c>
      <c r="AX85" s="81"/>
      <c r="AY85" s="83"/>
      <c r="AZ85" s="27" t="s">
        <v>0</v>
      </c>
      <c r="BA85" s="200" t="str">
        <f t="shared" si="111"/>
        <v/>
      </c>
      <c r="BB85" s="27" t="s">
        <v>0</v>
      </c>
      <c r="BC85" s="32" t="str">
        <f t="shared" si="112"/>
        <v/>
      </c>
      <c r="BD85" s="53" t="str">
        <f>IF(AX85&amp;AY85="","",MAX(BD$12:BD84)+1)</f>
        <v/>
      </c>
      <c r="BE85" s="212" t="str">
        <f t="shared" si="113"/>
        <v/>
      </c>
      <c r="BF85" s="33" t="str">
        <f>IF(AND(AO85="NEMA",AP85="NEMA",OR(AX85&amp;AY85="",BE85="NEMA")),MAX(BF$12:BF84)+1,"")</f>
        <v/>
      </c>
      <c r="BG85" s="27" t="s">
        <v>0</v>
      </c>
      <c r="BH85" s="32" t="str">
        <f t="shared" si="114"/>
        <v/>
      </c>
      <c r="BI85" s="21" t="str">
        <f t="shared" si="115"/>
        <v/>
      </c>
      <c r="BJ85" s="53" t="str">
        <f t="shared" si="116"/>
        <v/>
      </c>
      <c r="BK85" s="33" t="str">
        <f t="shared" si="117"/>
        <v/>
      </c>
      <c r="BL85" s="27" t="s">
        <v>0</v>
      </c>
      <c r="BM85" s="32" t="str">
        <f t="shared" si="118"/>
        <v/>
      </c>
      <c r="BN85" s="21" t="str">
        <f t="shared" si="119"/>
        <v/>
      </c>
      <c r="BO85" s="53" t="str">
        <f t="shared" si="120"/>
        <v/>
      </c>
      <c r="BP85" s="53" t="str">
        <f t="shared" si="81"/>
        <v/>
      </c>
      <c r="BQ85" s="21" t="str">
        <f t="shared" si="82"/>
        <v/>
      </c>
      <c r="BR85" s="21" t="str" cm="1">
        <f t="array" ref="BR85">IFERROR(""&amp;INDEX(regNatjecatelj_klub,DI85),"")</f>
        <v/>
      </c>
      <c r="BS85" s="66" t="str">
        <f t="shared" si="121"/>
        <v/>
      </c>
      <c r="BT85" s="46" t="str">
        <f t="shared" si="122"/>
        <v/>
      </c>
      <c r="BU85" s="27" t="s">
        <v>0</v>
      </c>
      <c r="BV85" s="62" t="str">
        <f>IF(BP85&lt;&gt;"NEMA","",IF(IFERROR(MATCH(BN85,BN$12:BN84,0),0)&lt;&gt;0,"",BN85))</f>
        <v/>
      </c>
      <c r="BW85" s="27" t="s">
        <v>0</v>
      </c>
      <c r="BX85" s="88"/>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73" t="str">
        <f>IF(BN85="","",IF(AND(BO85&lt;&gt;"",BO85&lt;&gt;"NEMA",BS85=1),BR85,IFERROR(INDEX(CK$12:CK84,MATCH(BN85,BN$12:BN84,0)),IF(BX85&lt;&gt;"",BX85,BT85))))</f>
        <v/>
      </c>
      <c r="CL85" s="226" t="str">
        <f>IF(BN85="","",IF(BT85&lt;&gt;BN85,INDEX(regKlub_id,MATCH(BT85,regKlub_naziv,0)),IF(AND(BO85&lt;&gt;"",BO85&lt;&gt;"NEMA"),BO85,IF(CF85&lt;&gt;"",CF85,IF(CB85&lt;&gt;"",CB85,IFERROR(INDEX(CL$12:CL84,MATCH(BN85,BN$12:BN84,0)),"GREŠKA"))))))</f>
        <v/>
      </c>
      <c r="CM85" s="114" t="str">
        <f>IF(BP85="","",IF(BP85&lt;&gt;"NEMA",BP85,IF(CE85&lt;&gt;"",CE85,IFERROR(INDEX(CM$12:CM84,MATCH(BN85,BN$12:BN84,0)),""))))</f>
        <v/>
      </c>
      <c r="CN85" s="27" t="s">
        <v>0</v>
      </c>
      <c r="CO85" s="38" t="str">
        <f t="shared" si="129"/>
        <v/>
      </c>
      <c r="CP85" s="53" t="str">
        <f t="shared" si="130"/>
        <v/>
      </c>
      <c r="CQ85" s="180" t="str">
        <f t="shared" si="131"/>
        <v/>
      </c>
      <c r="CR85" s="181" t="str">
        <f t="shared" si="78"/>
        <v/>
      </c>
      <c r="CS85" s="114" t="str">
        <f t="shared" si="83"/>
        <v/>
      </c>
      <c r="CT85" s="27" t="s">
        <v>0</v>
      </c>
      <c r="CU85" s="240" t="str">
        <f t="shared" si="132"/>
        <v xml:space="preserve">
</v>
      </c>
      <c r="CV85" s="27" t="s">
        <v>0</v>
      </c>
      <c r="CW85" s="200" t="str">
        <f t="shared" si="84"/>
        <v/>
      </c>
      <c r="CX85" t="s">
        <v>0</v>
      </c>
      <c r="CY85" s="90" t="str">
        <f t="shared" si="85"/>
        <v/>
      </c>
      <c r="CZ85" t="s">
        <v>0</v>
      </c>
      <c r="DA85" s="32" t="str">
        <f t="shared" si="86"/>
        <v/>
      </c>
      <c r="DB85" s="46" t="str">
        <f t="shared" si="87"/>
        <v/>
      </c>
      <c r="DC85" t="s">
        <v>0</v>
      </c>
      <c r="DD85" s="14" t="str">
        <f t="shared" si="133"/>
        <v/>
      </c>
      <c r="DE85" s="27" t="s">
        <v>0</v>
      </c>
      <c r="DF85" s="14" t="str">
        <f t="shared" si="134"/>
        <v/>
      </c>
      <c r="DG85" s="27" t="s">
        <v>0</v>
      </c>
      <c r="DH85" s="32" t="str">
        <f t="shared" si="135"/>
        <v/>
      </c>
      <c r="DI85" s="33" t="str">
        <f t="shared" si="136"/>
        <v/>
      </c>
      <c r="DJ85" s="27" t="s">
        <v>0</v>
      </c>
      <c r="DK85" s="32" t="str">
        <f t="shared" si="137"/>
        <v/>
      </c>
      <c r="DL85" s="33" t="str">
        <f t="shared" si="138"/>
        <v/>
      </c>
      <c r="DM85" s="27" t="s">
        <v>0</v>
      </c>
      <c r="DN85" s="32" t="str">
        <f t="shared" si="139"/>
        <v/>
      </c>
      <c r="DO85" s="33" t="str">
        <f t="shared" si="140"/>
        <v/>
      </c>
      <c r="DP85" s="27" t="s">
        <v>0</v>
      </c>
      <c r="DQ85" s="38" t="str">
        <f t="shared" si="141"/>
        <v/>
      </c>
      <c r="DR85" s="33" t="str" cm="1">
        <f t="array" ref="DR85">IF(DQ85&lt;&gt;"",INDEX(regNatjecatelj_id,DQ85,0),IF(BF85&lt;&gt;"",BF85,""))</f>
        <v/>
      </c>
      <c r="DS85" s="27" t="s">
        <v>0</v>
      </c>
      <c r="DT85" s="38" t="str">
        <f t="shared" si="142"/>
        <v/>
      </c>
      <c r="DU85" s="53" t="str">
        <f t="shared" si="88"/>
        <v/>
      </c>
      <c r="DV85" s="53" t="str">
        <f t="shared" si="143"/>
        <v/>
      </c>
      <c r="DW85" s="53" t="str">
        <f t="shared" si="144"/>
        <v/>
      </c>
      <c r="DX85" s="46" t="str">
        <f t="shared" si="145"/>
        <v/>
      </c>
      <c r="DY85" s="27" t="s">
        <v>0</v>
      </c>
      <c r="DZ85" s="38" t="str">
        <f>IF(AN85="","",MAX(DZ$12:DZ84)+1)</f>
        <v/>
      </c>
      <c r="EA85" s="53" t="str">
        <f t="shared" si="146"/>
        <v/>
      </c>
      <c r="EB85" s="53" t="str">
        <f t="shared" si="147"/>
        <v/>
      </c>
      <c r="EC85" s="53" t="str">
        <f t="shared" si="148"/>
        <v/>
      </c>
      <c r="ED85" s="53" t="str">
        <f t="shared" si="149"/>
        <v/>
      </c>
      <c r="EE85" s="53" t="str">
        <f t="shared" si="89"/>
        <v/>
      </c>
      <c r="EF85" s="53" t="str">
        <f t="shared" si="150"/>
        <v/>
      </c>
      <c r="EG85" s="53" t="str">
        <f t="shared" si="151"/>
        <v/>
      </c>
      <c r="EH85" s="53" t="str">
        <f t="shared" si="90"/>
        <v/>
      </c>
      <c r="EI85" s="53" t="str">
        <f t="shared" si="152"/>
        <v/>
      </c>
      <c r="EJ85" s="33" t="str">
        <f t="shared" si="153"/>
        <v/>
      </c>
      <c r="EK85" s="27" t="s">
        <v>0</v>
      </c>
      <c r="EL85" s="14" t="str">
        <f t="shared" si="154"/>
        <v/>
      </c>
      <c r="EM85" s="27" t="s">
        <v>0</v>
      </c>
      <c r="EN85" s="14" t="str">
        <f t="shared" si="91"/>
        <v/>
      </c>
      <c r="EO85" s="27" t="s">
        <v>0</v>
      </c>
      <c r="EP85" s="131" t="str">
        <f t="shared" si="155"/>
        <v/>
      </c>
      <c r="EQ85" s="27" t="s">
        <v>0</v>
      </c>
    </row>
    <row r="86" spans="1:147" x14ac:dyDescent="0.25">
      <c r="A86" t="s">
        <v>0</v>
      </c>
      <c r="B86" s="32" t="str">
        <f>IF(csv!F76="","",TRIM(csv!T76))</f>
        <v/>
      </c>
      <c r="C86" s="21" t="s">
        <v>0</v>
      </c>
      <c r="D86" s="21" t="str">
        <f>IF(csv!F76="","",TRIM(csv!F76))</f>
        <v/>
      </c>
      <c r="E86" s="21" t="str">
        <f>IF(csv!E76="","",TRIM(csv!E76))</f>
        <v/>
      </c>
      <c r="F86" s="21" t="s">
        <v>0</v>
      </c>
      <c r="G86" s="53" t="str">
        <f>IF(csv!M76="","",TRIM(csv!M76))</f>
        <v/>
      </c>
      <c r="H86" s="53" t="str">
        <f>IF(csv!N76="","",TRIM(csv!N76))</f>
        <v/>
      </c>
      <c r="I86" s="21" t="s">
        <v>0</v>
      </c>
      <c r="J86" s="21" t="str">
        <f>IF(csv!P76="","",TRIM(csv!P76))</f>
        <v/>
      </c>
      <c r="K86" s="21" t="str">
        <f>IF(csv!Q76="","",TRIM(csv!Q76))</f>
        <v/>
      </c>
      <c r="L86" s="21" t="s">
        <v>0</v>
      </c>
      <c r="M86" s="46" t="str">
        <f>IF(csv!R76="","",TRIM(csv!R76))</f>
        <v/>
      </c>
      <c r="N86" s="27" t="s">
        <v>0</v>
      </c>
      <c r="O86" s="188" t="str">
        <f t="shared" si="92"/>
        <v/>
      </c>
      <c r="P86" s="27"/>
      <c r="Q86" s="32" t="str">
        <f t="shared" si="93"/>
        <v/>
      </c>
      <c r="R86" s="53" t="str">
        <f>IF(Q86="","",IF(COUNTIF(Q$12:Q85,Q86)=0,R85+1,R85))</f>
        <v/>
      </c>
      <c r="S86" s="53" t="str">
        <f t="shared" si="94"/>
        <v/>
      </c>
      <c r="T86" s="53" t="str">
        <f t="shared" si="95"/>
        <v/>
      </c>
      <c r="U86" s="46" t="str">
        <f t="shared" si="96"/>
        <v/>
      </c>
      <c r="V86" s="27" t="s">
        <v>0</v>
      </c>
      <c r="W86" s="173" t="str">
        <f t="shared" si="97"/>
        <v/>
      </c>
      <c r="X86" s="223" t="str">
        <f t="shared" si="98"/>
        <v/>
      </c>
      <c r="Y86" s="174" t="str">
        <f t="shared" si="79"/>
        <v/>
      </c>
      <c r="Z86" s="27" t="s">
        <v>0</v>
      </c>
      <c r="AA86" s="32" t="str">
        <f t="shared" si="99"/>
        <v/>
      </c>
      <c r="AB86" s="53" t="str">
        <f t="shared" si="100"/>
        <v/>
      </c>
      <c r="AC86" s="21" t="str">
        <f>IF(OR(AB86="",AB86&lt;&gt;"NEMA"),"",IF(IFERROR(MATCH(AA86,AA$12:AA85,0),0)&lt;&gt;0,"",AA86))</f>
        <v/>
      </c>
      <c r="AD86" s="46" t="str">
        <f>IF(AC86="","",MAX(AD$12:AD85)+1)</f>
        <v/>
      </c>
      <c r="AE86" s="27" t="s">
        <v>0</v>
      </c>
      <c r="AF86" s="88"/>
      <c r="AG86" s="27" t="s">
        <v>0</v>
      </c>
      <c r="AH86" s="14" t="str">
        <f t="shared" si="101"/>
        <v/>
      </c>
      <c r="AI86" s="27" t="s">
        <v>0</v>
      </c>
      <c r="AJ86" s="173" t="str">
        <f t="shared" si="102"/>
        <v/>
      </c>
      <c r="AK86" s="114" t="str">
        <f t="shared" si="103"/>
        <v/>
      </c>
      <c r="AL86" s="27"/>
      <c r="AM86" s="32" t="str">
        <f t="shared" si="104"/>
        <v/>
      </c>
      <c r="AN86" s="21" t="str">
        <f t="shared" si="105"/>
        <v/>
      </c>
      <c r="AO86" s="53" t="str">
        <f t="shared" si="106"/>
        <v/>
      </c>
      <c r="AP86" s="53" t="str">
        <f t="shared" si="107"/>
        <v/>
      </c>
      <c r="AQ86" s="21" t="str">
        <f t="shared" si="108"/>
        <v/>
      </c>
      <c r="AR86" s="46" t="str">
        <f t="shared" si="109"/>
        <v/>
      </c>
      <c r="AS86" s="27" t="s">
        <v>0</v>
      </c>
      <c r="AT86" s="62" t="str">
        <f t="shared" si="110"/>
        <v/>
      </c>
      <c r="AU86" s="27" t="s">
        <v>0</v>
      </c>
      <c r="AV86" s="244" t="str">
        <f t="shared" si="80"/>
        <v/>
      </c>
      <c r="AW86" s="27" t="s">
        <v>0</v>
      </c>
      <c r="AX86" s="81"/>
      <c r="AY86" s="83"/>
      <c r="AZ86" s="27" t="s">
        <v>0</v>
      </c>
      <c r="BA86" s="200" t="str">
        <f t="shared" si="111"/>
        <v/>
      </c>
      <c r="BB86" s="27" t="s">
        <v>0</v>
      </c>
      <c r="BC86" s="32" t="str">
        <f t="shared" si="112"/>
        <v/>
      </c>
      <c r="BD86" s="53" t="str">
        <f>IF(AX86&amp;AY86="","",MAX(BD$12:BD85)+1)</f>
        <v/>
      </c>
      <c r="BE86" s="212" t="str">
        <f t="shared" si="113"/>
        <v/>
      </c>
      <c r="BF86" s="33" t="str">
        <f>IF(AND(AO86="NEMA",AP86="NEMA",OR(AX86&amp;AY86="",BE86="NEMA")),MAX(BF$12:BF85)+1,"")</f>
        <v/>
      </c>
      <c r="BG86" s="27" t="s">
        <v>0</v>
      </c>
      <c r="BH86" s="32" t="str">
        <f t="shared" si="114"/>
        <v/>
      </c>
      <c r="BI86" s="21" t="str">
        <f t="shared" si="115"/>
        <v/>
      </c>
      <c r="BJ86" s="53" t="str">
        <f t="shared" si="116"/>
        <v/>
      </c>
      <c r="BK86" s="33" t="str">
        <f t="shared" si="117"/>
        <v/>
      </c>
      <c r="BL86" s="27" t="s">
        <v>0</v>
      </c>
      <c r="BM86" s="32" t="str">
        <f t="shared" si="118"/>
        <v/>
      </c>
      <c r="BN86" s="21" t="str">
        <f t="shared" si="119"/>
        <v/>
      </c>
      <c r="BO86" s="53" t="str">
        <f t="shared" si="120"/>
        <v/>
      </c>
      <c r="BP86" s="53" t="str">
        <f t="shared" si="81"/>
        <v/>
      </c>
      <c r="BQ86" s="21" t="str">
        <f t="shared" si="82"/>
        <v/>
      </c>
      <c r="BR86" s="21" t="str" cm="1">
        <f t="array" ref="BR86">IFERROR(""&amp;INDEX(regNatjecatelj_klub,DI86),"")</f>
        <v/>
      </c>
      <c r="BS86" s="66" t="str">
        <f t="shared" si="121"/>
        <v/>
      </c>
      <c r="BT86" s="46" t="str">
        <f t="shared" si="122"/>
        <v/>
      </c>
      <c r="BU86" s="27" t="s">
        <v>0</v>
      </c>
      <c r="BV86" s="62" t="str">
        <f>IF(BP86&lt;&gt;"NEMA","",IF(IFERROR(MATCH(BN86,BN$12:BN85,0),0)&lt;&gt;0,"",BN86))</f>
        <v/>
      </c>
      <c r="BW86" s="27" t="s">
        <v>0</v>
      </c>
      <c r="BX86" s="88"/>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73" t="str">
        <f>IF(BN86="","",IF(AND(BO86&lt;&gt;"",BO86&lt;&gt;"NEMA",BS86=1),BR86,IFERROR(INDEX(CK$12:CK85,MATCH(BN86,BN$12:BN85,0)),IF(BX86&lt;&gt;"",BX86,BT86))))</f>
        <v/>
      </c>
      <c r="CL86" s="226" t="str">
        <f>IF(BN86="","",IF(BT86&lt;&gt;BN86,INDEX(regKlub_id,MATCH(BT86,regKlub_naziv,0)),IF(AND(BO86&lt;&gt;"",BO86&lt;&gt;"NEMA"),BO86,IF(CF86&lt;&gt;"",CF86,IF(CB86&lt;&gt;"",CB86,IFERROR(INDEX(CL$12:CL85,MATCH(BN86,BN$12:BN85,0)),"GREŠKA"))))))</f>
        <v/>
      </c>
      <c r="CM86" s="114" t="str">
        <f>IF(BP86="","",IF(BP86&lt;&gt;"NEMA",BP86,IF(CE86&lt;&gt;"",CE86,IFERROR(INDEX(CM$12:CM85,MATCH(BN86,BN$12:BN85,0)),""))))</f>
        <v/>
      </c>
      <c r="CN86" s="27" t="s">
        <v>0</v>
      </c>
      <c r="CO86" s="38" t="str">
        <f t="shared" si="129"/>
        <v/>
      </c>
      <c r="CP86" s="53" t="str">
        <f t="shared" si="130"/>
        <v/>
      </c>
      <c r="CQ86" s="180" t="str">
        <f t="shared" si="131"/>
        <v/>
      </c>
      <c r="CR86" s="181" t="str">
        <f t="shared" si="78"/>
        <v/>
      </c>
      <c r="CS86" s="114" t="str">
        <f t="shared" si="83"/>
        <v/>
      </c>
      <c r="CT86" s="27" t="s">
        <v>0</v>
      </c>
      <c r="CU86" s="240" t="str">
        <f t="shared" si="132"/>
        <v xml:space="preserve">
</v>
      </c>
      <c r="CV86" s="27" t="s">
        <v>0</v>
      </c>
      <c r="CW86" s="200" t="str">
        <f t="shared" si="84"/>
        <v/>
      </c>
      <c r="CX86" t="s">
        <v>0</v>
      </c>
      <c r="CY86" s="90" t="str">
        <f t="shared" si="85"/>
        <v/>
      </c>
      <c r="CZ86" t="s">
        <v>0</v>
      </c>
      <c r="DA86" s="32" t="str">
        <f t="shared" si="86"/>
        <v/>
      </c>
      <c r="DB86" s="46" t="str">
        <f t="shared" si="87"/>
        <v/>
      </c>
      <c r="DC86" t="s">
        <v>0</v>
      </c>
      <c r="DD86" s="14" t="str">
        <f t="shared" si="133"/>
        <v/>
      </c>
      <c r="DE86" s="27" t="s">
        <v>0</v>
      </c>
      <c r="DF86" s="14" t="str">
        <f t="shared" si="134"/>
        <v/>
      </c>
      <c r="DG86" s="27" t="s">
        <v>0</v>
      </c>
      <c r="DH86" s="32" t="str">
        <f t="shared" si="135"/>
        <v/>
      </c>
      <c r="DI86" s="33" t="str">
        <f t="shared" si="136"/>
        <v/>
      </c>
      <c r="DJ86" s="27" t="s">
        <v>0</v>
      </c>
      <c r="DK86" s="32" t="str">
        <f t="shared" si="137"/>
        <v/>
      </c>
      <c r="DL86" s="33" t="str">
        <f t="shared" si="138"/>
        <v/>
      </c>
      <c r="DM86" s="27" t="s">
        <v>0</v>
      </c>
      <c r="DN86" s="32" t="str">
        <f t="shared" si="139"/>
        <v/>
      </c>
      <c r="DO86" s="33" t="str">
        <f t="shared" si="140"/>
        <v/>
      </c>
      <c r="DP86" s="27" t="s">
        <v>0</v>
      </c>
      <c r="DQ86" s="38" t="str">
        <f t="shared" si="141"/>
        <v/>
      </c>
      <c r="DR86" s="33" t="str" cm="1">
        <f t="array" ref="DR86">IF(DQ86&lt;&gt;"",INDEX(regNatjecatelj_id,DQ86,0),IF(BF86&lt;&gt;"",BF86,""))</f>
        <v/>
      </c>
      <c r="DS86" s="27" t="s">
        <v>0</v>
      </c>
      <c r="DT86" s="38" t="str">
        <f t="shared" si="142"/>
        <v/>
      </c>
      <c r="DU86" s="53" t="str">
        <f t="shared" si="88"/>
        <v/>
      </c>
      <c r="DV86" s="53" t="str">
        <f t="shared" si="143"/>
        <v/>
      </c>
      <c r="DW86" s="53" t="str">
        <f t="shared" si="144"/>
        <v/>
      </c>
      <c r="DX86" s="46" t="str">
        <f t="shared" si="145"/>
        <v/>
      </c>
      <c r="DY86" s="27" t="s">
        <v>0</v>
      </c>
      <c r="DZ86" s="38" t="str">
        <f>IF(AN86="","",MAX(DZ$12:DZ85)+1)</f>
        <v/>
      </c>
      <c r="EA86" s="53" t="str">
        <f t="shared" si="146"/>
        <v/>
      </c>
      <c r="EB86" s="53" t="str">
        <f t="shared" si="147"/>
        <v/>
      </c>
      <c r="EC86" s="53" t="str">
        <f t="shared" si="148"/>
        <v/>
      </c>
      <c r="ED86" s="53" t="str">
        <f t="shared" si="149"/>
        <v/>
      </c>
      <c r="EE86" s="53" t="str">
        <f t="shared" si="89"/>
        <v/>
      </c>
      <c r="EF86" s="53" t="str">
        <f t="shared" si="150"/>
        <v/>
      </c>
      <c r="EG86" s="53" t="str">
        <f t="shared" si="151"/>
        <v/>
      </c>
      <c r="EH86" s="53" t="str">
        <f t="shared" si="90"/>
        <v/>
      </c>
      <c r="EI86" s="53" t="str">
        <f t="shared" si="152"/>
        <v/>
      </c>
      <c r="EJ86" s="33" t="str">
        <f t="shared" si="153"/>
        <v/>
      </c>
      <c r="EK86" s="27" t="s">
        <v>0</v>
      </c>
      <c r="EL86" s="14" t="str">
        <f t="shared" si="154"/>
        <v/>
      </c>
      <c r="EM86" s="27" t="s">
        <v>0</v>
      </c>
      <c r="EN86" s="14" t="str">
        <f t="shared" si="91"/>
        <v/>
      </c>
      <c r="EO86" s="27" t="s">
        <v>0</v>
      </c>
      <c r="EP86" s="131" t="str">
        <f t="shared" si="155"/>
        <v/>
      </c>
      <c r="EQ86" s="27" t="s">
        <v>0</v>
      </c>
    </row>
    <row r="87" spans="1:147" x14ac:dyDescent="0.25">
      <c r="A87" t="s">
        <v>0</v>
      </c>
      <c r="B87" s="32" t="str">
        <f>IF(csv!F77="","",TRIM(csv!T77))</f>
        <v/>
      </c>
      <c r="C87" s="21" t="s">
        <v>0</v>
      </c>
      <c r="D87" s="21" t="str">
        <f>IF(csv!F77="","",TRIM(csv!F77))</f>
        <v/>
      </c>
      <c r="E87" s="21" t="str">
        <f>IF(csv!E77="","",TRIM(csv!E77))</f>
        <v/>
      </c>
      <c r="F87" s="21" t="s">
        <v>0</v>
      </c>
      <c r="G87" s="53" t="str">
        <f>IF(csv!M77="","",TRIM(csv!M77))</f>
        <v/>
      </c>
      <c r="H87" s="53" t="str">
        <f>IF(csv!N77="","",TRIM(csv!N77))</f>
        <v/>
      </c>
      <c r="I87" s="21" t="s">
        <v>0</v>
      </c>
      <c r="J87" s="21" t="str">
        <f>IF(csv!P77="","",TRIM(csv!P77))</f>
        <v/>
      </c>
      <c r="K87" s="21" t="str">
        <f>IF(csv!Q77="","",TRIM(csv!Q77))</f>
        <v/>
      </c>
      <c r="L87" s="21" t="s">
        <v>0</v>
      </c>
      <c r="M87" s="46" t="str">
        <f>IF(csv!R77="","",TRIM(csv!R77))</f>
        <v/>
      </c>
      <c r="N87" s="27" t="s">
        <v>0</v>
      </c>
      <c r="O87" s="188" t="str">
        <f t="shared" si="92"/>
        <v/>
      </c>
      <c r="P87" s="27"/>
      <c r="Q87" s="32" t="str">
        <f t="shared" si="93"/>
        <v/>
      </c>
      <c r="R87" s="53" t="str">
        <f>IF(Q87="","",IF(COUNTIF(Q$12:Q86,Q87)=0,R86+1,R86))</f>
        <v/>
      </c>
      <c r="S87" s="53" t="str">
        <f t="shared" si="94"/>
        <v/>
      </c>
      <c r="T87" s="53" t="str">
        <f t="shared" si="95"/>
        <v/>
      </c>
      <c r="U87" s="46" t="str">
        <f t="shared" si="96"/>
        <v/>
      </c>
      <c r="V87" s="27" t="s">
        <v>0</v>
      </c>
      <c r="W87" s="173" t="str">
        <f t="shared" si="97"/>
        <v/>
      </c>
      <c r="X87" s="223" t="str">
        <f t="shared" si="98"/>
        <v/>
      </c>
      <c r="Y87" s="174" t="str">
        <f t="shared" si="79"/>
        <v/>
      </c>
      <c r="Z87" s="27" t="s">
        <v>0</v>
      </c>
      <c r="AA87" s="32" t="str">
        <f t="shared" si="99"/>
        <v/>
      </c>
      <c r="AB87" s="53" t="str">
        <f t="shared" si="100"/>
        <v/>
      </c>
      <c r="AC87" s="21" t="str">
        <f>IF(OR(AB87="",AB87&lt;&gt;"NEMA"),"",IF(IFERROR(MATCH(AA87,AA$12:AA86,0),0)&lt;&gt;0,"",AA87))</f>
        <v/>
      </c>
      <c r="AD87" s="46" t="str">
        <f>IF(AC87="","",MAX(AD$12:AD86)+1)</f>
        <v/>
      </c>
      <c r="AE87" s="27" t="s">
        <v>0</v>
      </c>
      <c r="AF87" s="88"/>
      <c r="AG87" s="27" t="s">
        <v>0</v>
      </c>
      <c r="AH87" s="14" t="str">
        <f t="shared" si="101"/>
        <v/>
      </c>
      <c r="AI87" s="27" t="s">
        <v>0</v>
      </c>
      <c r="AJ87" s="173" t="str">
        <f t="shared" si="102"/>
        <v/>
      </c>
      <c r="AK87" s="114" t="str">
        <f t="shared" si="103"/>
        <v/>
      </c>
      <c r="AL87" s="27"/>
      <c r="AM87" s="32" t="str">
        <f t="shared" si="104"/>
        <v/>
      </c>
      <c r="AN87" s="21" t="str">
        <f t="shared" si="105"/>
        <v/>
      </c>
      <c r="AO87" s="53" t="str">
        <f t="shared" si="106"/>
        <v/>
      </c>
      <c r="AP87" s="53" t="str">
        <f t="shared" si="107"/>
        <v/>
      </c>
      <c r="AQ87" s="21" t="str">
        <f t="shared" si="108"/>
        <v/>
      </c>
      <c r="AR87" s="46" t="str">
        <f t="shared" si="109"/>
        <v/>
      </c>
      <c r="AS87" s="27" t="s">
        <v>0</v>
      </c>
      <c r="AT87" s="62" t="str">
        <f t="shared" si="110"/>
        <v/>
      </c>
      <c r="AU87" s="27" t="s">
        <v>0</v>
      </c>
      <c r="AV87" s="244" t="str">
        <f t="shared" si="80"/>
        <v/>
      </c>
      <c r="AW87" s="27" t="s">
        <v>0</v>
      </c>
      <c r="AX87" s="81"/>
      <c r="AY87" s="83"/>
      <c r="AZ87" s="27" t="s">
        <v>0</v>
      </c>
      <c r="BA87" s="200" t="str">
        <f t="shared" si="111"/>
        <v/>
      </c>
      <c r="BB87" s="27" t="s">
        <v>0</v>
      </c>
      <c r="BC87" s="32" t="str">
        <f t="shared" si="112"/>
        <v/>
      </c>
      <c r="BD87" s="53" t="str">
        <f>IF(AX87&amp;AY87="","",MAX(BD$12:BD86)+1)</f>
        <v/>
      </c>
      <c r="BE87" s="212" t="str">
        <f t="shared" si="113"/>
        <v/>
      </c>
      <c r="BF87" s="33" t="str">
        <f>IF(AND(AO87="NEMA",AP87="NEMA",OR(AX87&amp;AY87="",BE87="NEMA")),MAX(BF$12:BF86)+1,"")</f>
        <v/>
      </c>
      <c r="BG87" s="27" t="s">
        <v>0</v>
      </c>
      <c r="BH87" s="32" t="str">
        <f t="shared" si="114"/>
        <v/>
      </c>
      <c r="BI87" s="21" t="str">
        <f t="shared" si="115"/>
        <v/>
      </c>
      <c r="BJ87" s="53" t="str">
        <f t="shared" si="116"/>
        <v/>
      </c>
      <c r="BK87" s="33" t="str">
        <f t="shared" si="117"/>
        <v/>
      </c>
      <c r="BL87" s="27" t="s">
        <v>0</v>
      </c>
      <c r="BM87" s="32" t="str">
        <f t="shared" si="118"/>
        <v/>
      </c>
      <c r="BN87" s="21" t="str">
        <f t="shared" si="119"/>
        <v/>
      </c>
      <c r="BO87" s="53" t="str">
        <f t="shared" si="120"/>
        <v/>
      </c>
      <c r="BP87" s="53" t="str">
        <f t="shared" si="81"/>
        <v/>
      </c>
      <c r="BQ87" s="21" t="str">
        <f t="shared" si="82"/>
        <v/>
      </c>
      <c r="BR87" s="21" t="str" cm="1">
        <f t="array" ref="BR87">IFERROR(""&amp;INDEX(regNatjecatelj_klub,DI87),"")</f>
        <v/>
      </c>
      <c r="BS87" s="66" t="str">
        <f t="shared" si="121"/>
        <v/>
      </c>
      <c r="BT87" s="46" t="str">
        <f t="shared" si="122"/>
        <v/>
      </c>
      <c r="BU87" s="27" t="s">
        <v>0</v>
      </c>
      <c r="BV87" s="62" t="str">
        <f>IF(BP87&lt;&gt;"NEMA","",IF(IFERROR(MATCH(BN87,BN$12:BN86,0),0)&lt;&gt;0,"",BN87))</f>
        <v/>
      </c>
      <c r="BW87" s="27" t="s">
        <v>0</v>
      </c>
      <c r="BX87" s="88"/>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73" t="str">
        <f>IF(BN87="","",IF(AND(BO87&lt;&gt;"",BO87&lt;&gt;"NEMA",BS87=1),BR87,IFERROR(INDEX(CK$12:CK86,MATCH(BN87,BN$12:BN86,0)),IF(BX87&lt;&gt;"",BX87,BT87))))</f>
        <v/>
      </c>
      <c r="CL87" s="226" t="str">
        <f>IF(BN87="","",IF(BT87&lt;&gt;BN87,INDEX(regKlub_id,MATCH(BT87,regKlub_naziv,0)),IF(AND(BO87&lt;&gt;"",BO87&lt;&gt;"NEMA"),BO87,IF(CF87&lt;&gt;"",CF87,IF(CB87&lt;&gt;"",CB87,IFERROR(INDEX(CL$12:CL86,MATCH(BN87,BN$12:BN86,0)),"GREŠKA"))))))</f>
        <v/>
      </c>
      <c r="CM87" s="114" t="str">
        <f>IF(BP87="","",IF(BP87&lt;&gt;"NEMA",BP87,IF(CE87&lt;&gt;"",CE87,IFERROR(INDEX(CM$12:CM86,MATCH(BN87,BN$12:BN86,0)),""))))</f>
        <v/>
      </c>
      <c r="CN87" s="27" t="s">
        <v>0</v>
      </c>
      <c r="CO87" s="38" t="str">
        <f t="shared" si="129"/>
        <v/>
      </c>
      <c r="CP87" s="53" t="str">
        <f t="shared" si="130"/>
        <v/>
      </c>
      <c r="CQ87" s="180" t="str">
        <f t="shared" si="131"/>
        <v/>
      </c>
      <c r="CR87" s="181" t="str">
        <f t="shared" si="78"/>
        <v/>
      </c>
      <c r="CS87" s="114" t="str">
        <f t="shared" si="83"/>
        <v/>
      </c>
      <c r="CT87" s="27" t="s">
        <v>0</v>
      </c>
      <c r="CU87" s="240" t="str">
        <f t="shared" si="132"/>
        <v xml:space="preserve">
</v>
      </c>
      <c r="CV87" s="27" t="s">
        <v>0</v>
      </c>
      <c r="CW87" s="200" t="str">
        <f t="shared" si="84"/>
        <v/>
      </c>
      <c r="CX87" t="s">
        <v>0</v>
      </c>
      <c r="CY87" s="90" t="str">
        <f t="shared" si="85"/>
        <v/>
      </c>
      <c r="CZ87" t="s">
        <v>0</v>
      </c>
      <c r="DA87" s="32" t="str">
        <f t="shared" si="86"/>
        <v/>
      </c>
      <c r="DB87" s="46" t="str">
        <f t="shared" si="87"/>
        <v/>
      </c>
      <c r="DC87" t="s">
        <v>0</v>
      </c>
      <c r="DD87" s="14" t="str">
        <f t="shared" si="133"/>
        <v/>
      </c>
      <c r="DE87" s="27" t="s">
        <v>0</v>
      </c>
      <c r="DF87" s="14" t="str">
        <f t="shared" si="134"/>
        <v/>
      </c>
      <c r="DG87" s="27" t="s">
        <v>0</v>
      </c>
      <c r="DH87" s="32" t="str">
        <f t="shared" si="135"/>
        <v/>
      </c>
      <c r="DI87" s="33" t="str">
        <f t="shared" si="136"/>
        <v/>
      </c>
      <c r="DJ87" s="27" t="s">
        <v>0</v>
      </c>
      <c r="DK87" s="32" t="str">
        <f t="shared" si="137"/>
        <v/>
      </c>
      <c r="DL87" s="33" t="str">
        <f t="shared" si="138"/>
        <v/>
      </c>
      <c r="DM87" s="27" t="s">
        <v>0</v>
      </c>
      <c r="DN87" s="32" t="str">
        <f t="shared" si="139"/>
        <v/>
      </c>
      <c r="DO87" s="33" t="str">
        <f t="shared" si="140"/>
        <v/>
      </c>
      <c r="DP87" s="27" t="s">
        <v>0</v>
      </c>
      <c r="DQ87" s="38" t="str">
        <f t="shared" si="141"/>
        <v/>
      </c>
      <c r="DR87" s="33" t="str" cm="1">
        <f t="array" ref="DR87">IF(DQ87&lt;&gt;"",INDEX(regNatjecatelj_id,DQ87,0),IF(BF87&lt;&gt;"",BF87,""))</f>
        <v/>
      </c>
      <c r="DS87" s="27" t="s">
        <v>0</v>
      </c>
      <c r="DT87" s="38" t="str">
        <f t="shared" si="142"/>
        <v/>
      </c>
      <c r="DU87" s="53" t="str">
        <f t="shared" si="88"/>
        <v/>
      </c>
      <c r="DV87" s="53" t="str">
        <f t="shared" si="143"/>
        <v/>
      </c>
      <c r="DW87" s="53" t="str">
        <f t="shared" si="144"/>
        <v/>
      </c>
      <c r="DX87" s="46" t="str">
        <f t="shared" si="145"/>
        <v/>
      </c>
      <c r="DY87" s="27" t="s">
        <v>0</v>
      </c>
      <c r="DZ87" s="38" t="str">
        <f>IF(AN87="","",MAX(DZ$12:DZ86)+1)</f>
        <v/>
      </c>
      <c r="EA87" s="53" t="str">
        <f t="shared" si="146"/>
        <v/>
      </c>
      <c r="EB87" s="53" t="str">
        <f t="shared" si="147"/>
        <v/>
      </c>
      <c r="EC87" s="53" t="str">
        <f t="shared" si="148"/>
        <v/>
      </c>
      <c r="ED87" s="53" t="str">
        <f t="shared" si="149"/>
        <v/>
      </c>
      <c r="EE87" s="53" t="str">
        <f t="shared" si="89"/>
        <v/>
      </c>
      <c r="EF87" s="53" t="str">
        <f t="shared" si="150"/>
        <v/>
      </c>
      <c r="EG87" s="53" t="str">
        <f t="shared" si="151"/>
        <v/>
      </c>
      <c r="EH87" s="53" t="str">
        <f t="shared" si="90"/>
        <v/>
      </c>
      <c r="EI87" s="53" t="str">
        <f t="shared" si="152"/>
        <v/>
      </c>
      <c r="EJ87" s="33" t="str">
        <f t="shared" si="153"/>
        <v/>
      </c>
      <c r="EK87" s="27" t="s">
        <v>0</v>
      </c>
      <c r="EL87" s="14" t="str">
        <f t="shared" si="154"/>
        <v/>
      </c>
      <c r="EM87" s="27" t="s">
        <v>0</v>
      </c>
      <c r="EN87" s="14" t="str">
        <f t="shared" si="91"/>
        <v/>
      </c>
      <c r="EO87" s="27" t="s">
        <v>0</v>
      </c>
      <c r="EP87" s="131" t="str">
        <f t="shared" si="155"/>
        <v/>
      </c>
      <c r="EQ87" s="27" t="s">
        <v>0</v>
      </c>
    </row>
    <row r="88" spans="1:147" x14ac:dyDescent="0.25">
      <c r="A88" t="s">
        <v>0</v>
      </c>
      <c r="B88" s="32" t="str">
        <f>IF(csv!F78="","",TRIM(csv!T78))</f>
        <v/>
      </c>
      <c r="C88" s="21" t="s">
        <v>0</v>
      </c>
      <c r="D88" s="21" t="str">
        <f>IF(csv!F78="","",TRIM(csv!F78))</f>
        <v/>
      </c>
      <c r="E88" s="21" t="str">
        <f>IF(csv!E78="","",TRIM(csv!E78))</f>
        <v/>
      </c>
      <c r="F88" s="21" t="s">
        <v>0</v>
      </c>
      <c r="G88" s="53" t="str">
        <f>IF(csv!M78="","",TRIM(csv!M78))</f>
        <v/>
      </c>
      <c r="H88" s="53" t="str">
        <f>IF(csv!N78="","",TRIM(csv!N78))</f>
        <v/>
      </c>
      <c r="I88" s="21" t="s">
        <v>0</v>
      </c>
      <c r="J88" s="21" t="str">
        <f>IF(csv!P78="","",TRIM(csv!P78))</f>
        <v/>
      </c>
      <c r="K88" s="21" t="str">
        <f>IF(csv!Q78="","",TRIM(csv!Q78))</f>
        <v/>
      </c>
      <c r="L88" s="21" t="s">
        <v>0</v>
      </c>
      <c r="M88" s="46" t="str">
        <f>IF(csv!R78="","",TRIM(csv!R78))</f>
        <v/>
      </c>
      <c r="N88" s="27" t="s">
        <v>0</v>
      </c>
      <c r="O88" s="188" t="str">
        <f t="shared" si="92"/>
        <v/>
      </c>
      <c r="P88" s="27"/>
      <c r="Q88" s="32" t="str">
        <f t="shared" si="93"/>
        <v/>
      </c>
      <c r="R88" s="53" t="str">
        <f>IF(Q88="","",IF(COUNTIF(Q$12:Q87,Q88)=0,R87+1,R87))</f>
        <v/>
      </c>
      <c r="S88" s="53" t="str">
        <f t="shared" si="94"/>
        <v/>
      </c>
      <c r="T88" s="53" t="str">
        <f t="shared" si="95"/>
        <v/>
      </c>
      <c r="U88" s="46" t="str">
        <f t="shared" si="96"/>
        <v/>
      </c>
      <c r="V88" s="27" t="s">
        <v>0</v>
      </c>
      <c r="W88" s="173" t="str">
        <f t="shared" si="97"/>
        <v/>
      </c>
      <c r="X88" s="223" t="str">
        <f t="shared" si="98"/>
        <v/>
      </c>
      <c r="Y88" s="174" t="str">
        <f t="shared" si="79"/>
        <v/>
      </c>
      <c r="Z88" s="27" t="s">
        <v>0</v>
      </c>
      <c r="AA88" s="32" t="str">
        <f t="shared" si="99"/>
        <v/>
      </c>
      <c r="AB88" s="53" t="str">
        <f t="shared" si="100"/>
        <v/>
      </c>
      <c r="AC88" s="21" t="str">
        <f>IF(OR(AB88="",AB88&lt;&gt;"NEMA"),"",IF(IFERROR(MATCH(AA88,AA$12:AA87,0),0)&lt;&gt;0,"",AA88))</f>
        <v/>
      </c>
      <c r="AD88" s="46" t="str">
        <f>IF(AC88="","",MAX(AD$12:AD87)+1)</f>
        <v/>
      </c>
      <c r="AE88" s="27" t="s">
        <v>0</v>
      </c>
      <c r="AF88" s="88"/>
      <c r="AG88" s="27" t="s">
        <v>0</v>
      </c>
      <c r="AH88" s="14" t="str">
        <f t="shared" si="101"/>
        <v/>
      </c>
      <c r="AI88" s="27" t="s">
        <v>0</v>
      </c>
      <c r="AJ88" s="173" t="str">
        <f t="shared" si="102"/>
        <v/>
      </c>
      <c r="AK88" s="114" t="str">
        <f t="shared" si="103"/>
        <v/>
      </c>
      <c r="AL88" s="27"/>
      <c r="AM88" s="32" t="str">
        <f t="shared" si="104"/>
        <v/>
      </c>
      <c r="AN88" s="21" t="str">
        <f t="shared" si="105"/>
        <v/>
      </c>
      <c r="AO88" s="53" t="str">
        <f t="shared" si="106"/>
        <v/>
      </c>
      <c r="AP88" s="53" t="str">
        <f t="shared" si="107"/>
        <v/>
      </c>
      <c r="AQ88" s="21" t="str">
        <f t="shared" si="108"/>
        <v/>
      </c>
      <c r="AR88" s="46" t="str">
        <f t="shared" si="109"/>
        <v/>
      </c>
      <c r="AS88" s="27" t="s">
        <v>0</v>
      </c>
      <c r="AT88" s="62" t="str">
        <f t="shared" si="110"/>
        <v/>
      </c>
      <c r="AU88" s="27" t="s">
        <v>0</v>
      </c>
      <c r="AV88" s="244" t="str">
        <f t="shared" si="80"/>
        <v/>
      </c>
      <c r="AW88" s="27" t="s">
        <v>0</v>
      </c>
      <c r="AX88" s="81"/>
      <c r="AY88" s="83"/>
      <c r="AZ88" s="27" t="s">
        <v>0</v>
      </c>
      <c r="BA88" s="200" t="str">
        <f t="shared" si="111"/>
        <v/>
      </c>
      <c r="BB88" s="27" t="s">
        <v>0</v>
      </c>
      <c r="BC88" s="32" t="str">
        <f t="shared" si="112"/>
        <v/>
      </c>
      <c r="BD88" s="53" t="str">
        <f>IF(AX88&amp;AY88="","",MAX(BD$12:BD87)+1)</f>
        <v/>
      </c>
      <c r="BE88" s="212" t="str">
        <f t="shared" si="113"/>
        <v/>
      </c>
      <c r="BF88" s="33" t="str">
        <f>IF(AND(AO88="NEMA",AP88="NEMA",OR(AX88&amp;AY88="",BE88="NEMA")),MAX(BF$12:BF87)+1,"")</f>
        <v/>
      </c>
      <c r="BG88" s="27" t="s">
        <v>0</v>
      </c>
      <c r="BH88" s="32" t="str">
        <f t="shared" si="114"/>
        <v/>
      </c>
      <c r="BI88" s="21" t="str">
        <f t="shared" si="115"/>
        <v/>
      </c>
      <c r="BJ88" s="53" t="str">
        <f t="shared" si="116"/>
        <v/>
      </c>
      <c r="BK88" s="33" t="str">
        <f t="shared" si="117"/>
        <v/>
      </c>
      <c r="BL88" s="27" t="s">
        <v>0</v>
      </c>
      <c r="BM88" s="32" t="str">
        <f t="shared" si="118"/>
        <v/>
      </c>
      <c r="BN88" s="21" t="str">
        <f t="shared" si="119"/>
        <v/>
      </c>
      <c r="BO88" s="53" t="str">
        <f t="shared" si="120"/>
        <v/>
      </c>
      <c r="BP88" s="53" t="str">
        <f t="shared" si="81"/>
        <v/>
      </c>
      <c r="BQ88" s="21" t="str">
        <f t="shared" si="82"/>
        <v/>
      </c>
      <c r="BR88" s="21" t="str" cm="1">
        <f t="array" ref="BR88">IFERROR(""&amp;INDEX(regNatjecatelj_klub,DI88),"")</f>
        <v/>
      </c>
      <c r="BS88" s="66" t="str">
        <f t="shared" si="121"/>
        <v/>
      </c>
      <c r="BT88" s="46" t="str">
        <f t="shared" si="122"/>
        <v/>
      </c>
      <c r="BU88" s="27" t="s">
        <v>0</v>
      </c>
      <c r="BV88" s="62" t="str">
        <f>IF(BP88&lt;&gt;"NEMA","",IF(IFERROR(MATCH(BN88,BN$12:BN87,0),0)&lt;&gt;0,"",BN88))</f>
        <v/>
      </c>
      <c r="BW88" s="27" t="s">
        <v>0</v>
      </c>
      <c r="BX88" s="88"/>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73" t="str">
        <f>IF(BN88="","",IF(AND(BO88&lt;&gt;"",BO88&lt;&gt;"NEMA",BS88=1),BR88,IFERROR(INDEX(CK$12:CK87,MATCH(BN88,BN$12:BN87,0)),IF(BX88&lt;&gt;"",BX88,BT88))))</f>
        <v/>
      </c>
      <c r="CL88" s="226" t="str">
        <f>IF(BN88="","",IF(BT88&lt;&gt;BN88,INDEX(regKlub_id,MATCH(BT88,regKlub_naziv,0)),IF(AND(BO88&lt;&gt;"",BO88&lt;&gt;"NEMA"),BO88,IF(CF88&lt;&gt;"",CF88,IF(CB88&lt;&gt;"",CB88,IFERROR(INDEX(CL$12:CL87,MATCH(BN88,BN$12:BN87,0)),"GREŠKA"))))))</f>
        <v/>
      </c>
      <c r="CM88" s="114" t="str">
        <f>IF(BP88="","",IF(BP88&lt;&gt;"NEMA",BP88,IF(CE88&lt;&gt;"",CE88,IFERROR(INDEX(CM$12:CM87,MATCH(BN88,BN$12:BN87,0)),""))))</f>
        <v/>
      </c>
      <c r="CN88" s="27" t="s">
        <v>0</v>
      </c>
      <c r="CO88" s="38" t="str">
        <f t="shared" si="129"/>
        <v/>
      </c>
      <c r="CP88" s="53" t="str">
        <f t="shared" si="130"/>
        <v/>
      </c>
      <c r="CQ88" s="180" t="str">
        <f t="shared" si="131"/>
        <v/>
      </c>
      <c r="CR88" s="181" t="str">
        <f t="shared" si="78"/>
        <v/>
      </c>
      <c r="CS88" s="114" t="str">
        <f t="shared" si="83"/>
        <v/>
      </c>
      <c r="CT88" s="27" t="s">
        <v>0</v>
      </c>
      <c r="CU88" s="240" t="str">
        <f t="shared" si="132"/>
        <v xml:space="preserve">
</v>
      </c>
      <c r="CV88" s="27" t="s">
        <v>0</v>
      </c>
      <c r="CW88" s="200" t="str">
        <f t="shared" si="84"/>
        <v/>
      </c>
      <c r="CX88" t="s">
        <v>0</v>
      </c>
      <c r="CY88" s="90" t="str">
        <f t="shared" si="85"/>
        <v/>
      </c>
      <c r="CZ88" t="s">
        <v>0</v>
      </c>
      <c r="DA88" s="32" t="str">
        <f t="shared" si="86"/>
        <v/>
      </c>
      <c r="DB88" s="46" t="str">
        <f t="shared" si="87"/>
        <v/>
      </c>
      <c r="DC88" t="s">
        <v>0</v>
      </c>
      <c r="DD88" s="14" t="str">
        <f t="shared" si="133"/>
        <v/>
      </c>
      <c r="DE88" s="27" t="s">
        <v>0</v>
      </c>
      <c r="DF88" s="14" t="str">
        <f t="shared" si="134"/>
        <v/>
      </c>
      <c r="DG88" s="27" t="s">
        <v>0</v>
      </c>
      <c r="DH88" s="32" t="str">
        <f t="shared" si="135"/>
        <v/>
      </c>
      <c r="DI88" s="33" t="str">
        <f t="shared" si="136"/>
        <v/>
      </c>
      <c r="DJ88" s="27" t="s">
        <v>0</v>
      </c>
      <c r="DK88" s="32" t="str">
        <f t="shared" si="137"/>
        <v/>
      </c>
      <c r="DL88" s="33" t="str">
        <f t="shared" si="138"/>
        <v/>
      </c>
      <c r="DM88" s="27" t="s">
        <v>0</v>
      </c>
      <c r="DN88" s="32" t="str">
        <f t="shared" si="139"/>
        <v/>
      </c>
      <c r="DO88" s="33" t="str">
        <f t="shared" si="140"/>
        <v/>
      </c>
      <c r="DP88" s="27" t="s">
        <v>0</v>
      </c>
      <c r="DQ88" s="38" t="str">
        <f t="shared" si="141"/>
        <v/>
      </c>
      <c r="DR88" s="33" t="str" cm="1">
        <f t="array" ref="DR88">IF(DQ88&lt;&gt;"",INDEX(regNatjecatelj_id,DQ88,0),IF(BF88&lt;&gt;"",BF88,""))</f>
        <v/>
      </c>
      <c r="DS88" s="27" t="s">
        <v>0</v>
      </c>
      <c r="DT88" s="38" t="str">
        <f t="shared" si="142"/>
        <v/>
      </c>
      <c r="DU88" s="53" t="str">
        <f t="shared" si="88"/>
        <v/>
      </c>
      <c r="DV88" s="53" t="str">
        <f t="shared" si="143"/>
        <v/>
      </c>
      <c r="DW88" s="53" t="str">
        <f t="shared" si="144"/>
        <v/>
      </c>
      <c r="DX88" s="46" t="str">
        <f t="shared" si="145"/>
        <v/>
      </c>
      <c r="DY88" s="27" t="s">
        <v>0</v>
      </c>
      <c r="DZ88" s="38" t="str">
        <f>IF(AN88="","",MAX(DZ$12:DZ87)+1)</f>
        <v/>
      </c>
      <c r="EA88" s="53" t="str">
        <f t="shared" si="146"/>
        <v/>
      </c>
      <c r="EB88" s="53" t="str">
        <f t="shared" si="147"/>
        <v/>
      </c>
      <c r="EC88" s="53" t="str">
        <f t="shared" si="148"/>
        <v/>
      </c>
      <c r="ED88" s="53" t="str">
        <f t="shared" si="149"/>
        <v/>
      </c>
      <c r="EE88" s="53" t="str">
        <f t="shared" si="89"/>
        <v/>
      </c>
      <c r="EF88" s="53" t="str">
        <f t="shared" si="150"/>
        <v/>
      </c>
      <c r="EG88" s="53" t="str">
        <f t="shared" si="151"/>
        <v/>
      </c>
      <c r="EH88" s="53" t="str">
        <f t="shared" si="90"/>
        <v/>
      </c>
      <c r="EI88" s="53" t="str">
        <f t="shared" si="152"/>
        <v/>
      </c>
      <c r="EJ88" s="33" t="str">
        <f t="shared" si="153"/>
        <v/>
      </c>
      <c r="EK88" s="27" t="s">
        <v>0</v>
      </c>
      <c r="EL88" s="14" t="str">
        <f t="shared" si="154"/>
        <v/>
      </c>
      <c r="EM88" s="27" t="s">
        <v>0</v>
      </c>
      <c r="EN88" s="14" t="str">
        <f t="shared" si="91"/>
        <v/>
      </c>
      <c r="EO88" s="27" t="s">
        <v>0</v>
      </c>
      <c r="EP88" s="131" t="str">
        <f t="shared" si="155"/>
        <v/>
      </c>
      <c r="EQ88" s="27" t="s">
        <v>0</v>
      </c>
    </row>
    <row r="89" spans="1:147" x14ac:dyDescent="0.25">
      <c r="A89" t="s">
        <v>0</v>
      </c>
      <c r="B89" s="32" t="str">
        <f>IF(csv!F79="","",TRIM(csv!T79))</f>
        <v/>
      </c>
      <c r="C89" s="21" t="s">
        <v>0</v>
      </c>
      <c r="D89" s="21" t="str">
        <f>IF(csv!F79="","",TRIM(csv!F79))</f>
        <v/>
      </c>
      <c r="E89" s="21" t="str">
        <f>IF(csv!E79="","",TRIM(csv!E79))</f>
        <v/>
      </c>
      <c r="F89" s="21" t="s">
        <v>0</v>
      </c>
      <c r="G89" s="53" t="str">
        <f>IF(csv!M79="","",TRIM(csv!M79))</f>
        <v/>
      </c>
      <c r="H89" s="53" t="str">
        <f>IF(csv!N79="","",TRIM(csv!N79))</f>
        <v/>
      </c>
      <c r="I89" s="21" t="s">
        <v>0</v>
      </c>
      <c r="J89" s="21" t="str">
        <f>IF(csv!P79="","",TRIM(csv!P79))</f>
        <v/>
      </c>
      <c r="K89" s="21" t="str">
        <f>IF(csv!Q79="","",TRIM(csv!Q79))</f>
        <v/>
      </c>
      <c r="L89" s="21" t="s">
        <v>0</v>
      </c>
      <c r="M89" s="46" t="str">
        <f>IF(csv!R79="","",TRIM(csv!R79))</f>
        <v/>
      </c>
      <c r="N89" s="27" t="s">
        <v>0</v>
      </c>
      <c r="O89" s="188" t="str">
        <f t="shared" si="92"/>
        <v/>
      </c>
      <c r="P89" s="27"/>
      <c r="Q89" s="32" t="str">
        <f t="shared" si="93"/>
        <v/>
      </c>
      <c r="R89" s="53" t="str">
        <f>IF(Q89="","",IF(COUNTIF(Q$12:Q88,Q89)=0,R88+1,R88))</f>
        <v/>
      </c>
      <c r="S89" s="53" t="str">
        <f t="shared" si="94"/>
        <v/>
      </c>
      <c r="T89" s="53" t="str">
        <f t="shared" si="95"/>
        <v/>
      </c>
      <c r="U89" s="46" t="str">
        <f t="shared" si="96"/>
        <v/>
      </c>
      <c r="V89" s="27" t="s">
        <v>0</v>
      </c>
      <c r="W89" s="173" t="str">
        <f t="shared" si="97"/>
        <v/>
      </c>
      <c r="X89" s="223" t="str">
        <f t="shared" si="98"/>
        <v/>
      </c>
      <c r="Y89" s="174" t="str">
        <f t="shared" si="79"/>
        <v/>
      </c>
      <c r="Z89" s="27" t="s">
        <v>0</v>
      </c>
      <c r="AA89" s="32" t="str">
        <f t="shared" si="99"/>
        <v/>
      </c>
      <c r="AB89" s="53" t="str">
        <f t="shared" si="100"/>
        <v/>
      </c>
      <c r="AC89" s="21" t="str">
        <f>IF(OR(AB89="",AB89&lt;&gt;"NEMA"),"",IF(IFERROR(MATCH(AA89,AA$12:AA88,0),0)&lt;&gt;0,"",AA89))</f>
        <v/>
      </c>
      <c r="AD89" s="46" t="str">
        <f>IF(AC89="","",MAX(AD$12:AD88)+1)</f>
        <v/>
      </c>
      <c r="AE89" s="27" t="s">
        <v>0</v>
      </c>
      <c r="AF89" s="88"/>
      <c r="AG89" s="27" t="s">
        <v>0</v>
      </c>
      <c r="AH89" s="14" t="str">
        <f t="shared" si="101"/>
        <v/>
      </c>
      <c r="AI89" s="27" t="s">
        <v>0</v>
      </c>
      <c r="AJ89" s="173" t="str">
        <f t="shared" si="102"/>
        <v/>
      </c>
      <c r="AK89" s="114" t="str">
        <f t="shared" si="103"/>
        <v/>
      </c>
      <c r="AL89" s="27"/>
      <c r="AM89" s="32" t="str">
        <f t="shared" si="104"/>
        <v/>
      </c>
      <c r="AN89" s="21" t="str">
        <f t="shared" si="105"/>
        <v/>
      </c>
      <c r="AO89" s="53" t="str">
        <f t="shared" si="106"/>
        <v/>
      </c>
      <c r="AP89" s="53" t="str">
        <f t="shared" si="107"/>
        <v/>
      </c>
      <c r="AQ89" s="21" t="str">
        <f t="shared" si="108"/>
        <v/>
      </c>
      <c r="AR89" s="46" t="str">
        <f t="shared" si="109"/>
        <v/>
      </c>
      <c r="AS89" s="27" t="s">
        <v>0</v>
      </c>
      <c r="AT89" s="62" t="str">
        <f t="shared" si="110"/>
        <v/>
      </c>
      <c r="AU89" s="27" t="s">
        <v>0</v>
      </c>
      <c r="AV89" s="244" t="str">
        <f t="shared" si="80"/>
        <v/>
      </c>
      <c r="AW89" s="27" t="s">
        <v>0</v>
      </c>
      <c r="AX89" s="81"/>
      <c r="AY89" s="83"/>
      <c r="AZ89" s="27" t="s">
        <v>0</v>
      </c>
      <c r="BA89" s="200" t="str">
        <f t="shared" si="111"/>
        <v/>
      </c>
      <c r="BB89" s="27" t="s">
        <v>0</v>
      </c>
      <c r="BC89" s="32" t="str">
        <f t="shared" si="112"/>
        <v/>
      </c>
      <c r="BD89" s="53" t="str">
        <f>IF(AX89&amp;AY89="","",MAX(BD$12:BD88)+1)</f>
        <v/>
      </c>
      <c r="BE89" s="212" t="str">
        <f t="shared" si="113"/>
        <v/>
      </c>
      <c r="BF89" s="33" t="str">
        <f>IF(AND(AO89="NEMA",AP89="NEMA",OR(AX89&amp;AY89="",BE89="NEMA")),MAX(BF$12:BF88)+1,"")</f>
        <v/>
      </c>
      <c r="BG89" s="27" t="s">
        <v>0</v>
      </c>
      <c r="BH89" s="32" t="str">
        <f t="shared" si="114"/>
        <v/>
      </c>
      <c r="BI89" s="21" t="str">
        <f t="shared" si="115"/>
        <v/>
      </c>
      <c r="BJ89" s="53" t="str">
        <f t="shared" si="116"/>
        <v/>
      </c>
      <c r="BK89" s="33" t="str">
        <f t="shared" si="117"/>
        <v/>
      </c>
      <c r="BL89" s="27" t="s">
        <v>0</v>
      </c>
      <c r="BM89" s="32" t="str">
        <f t="shared" si="118"/>
        <v/>
      </c>
      <c r="BN89" s="21" t="str">
        <f t="shared" si="119"/>
        <v/>
      </c>
      <c r="BO89" s="53" t="str">
        <f t="shared" si="120"/>
        <v/>
      </c>
      <c r="BP89" s="53" t="str">
        <f t="shared" si="81"/>
        <v/>
      </c>
      <c r="BQ89" s="21" t="str">
        <f t="shared" si="82"/>
        <v/>
      </c>
      <c r="BR89" s="21" t="str" cm="1">
        <f t="array" ref="BR89">IFERROR(""&amp;INDEX(regNatjecatelj_klub,DI89),"")</f>
        <v/>
      </c>
      <c r="BS89" s="66" t="str">
        <f t="shared" si="121"/>
        <v/>
      </c>
      <c r="BT89" s="46" t="str">
        <f t="shared" si="122"/>
        <v/>
      </c>
      <c r="BU89" s="27" t="s">
        <v>0</v>
      </c>
      <c r="BV89" s="62" t="str">
        <f>IF(BP89&lt;&gt;"NEMA","",IF(IFERROR(MATCH(BN89,BN$12:BN88,0),0)&lt;&gt;0,"",BN89))</f>
        <v/>
      </c>
      <c r="BW89" s="27" t="s">
        <v>0</v>
      </c>
      <c r="BX89" s="88"/>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73" t="str">
        <f>IF(BN89="","",IF(AND(BO89&lt;&gt;"",BO89&lt;&gt;"NEMA",BS89=1),BR89,IFERROR(INDEX(CK$12:CK88,MATCH(BN89,BN$12:BN88,0)),IF(BX89&lt;&gt;"",BX89,BT89))))</f>
        <v/>
      </c>
      <c r="CL89" s="226" t="str">
        <f>IF(BN89="","",IF(BT89&lt;&gt;BN89,INDEX(regKlub_id,MATCH(BT89,regKlub_naziv,0)),IF(AND(BO89&lt;&gt;"",BO89&lt;&gt;"NEMA"),BO89,IF(CF89&lt;&gt;"",CF89,IF(CB89&lt;&gt;"",CB89,IFERROR(INDEX(CL$12:CL88,MATCH(BN89,BN$12:BN88,0)),"GREŠKA"))))))</f>
        <v/>
      </c>
      <c r="CM89" s="114" t="str">
        <f>IF(BP89="","",IF(BP89&lt;&gt;"NEMA",BP89,IF(CE89&lt;&gt;"",CE89,IFERROR(INDEX(CM$12:CM88,MATCH(BN89,BN$12:BN88,0)),""))))</f>
        <v/>
      </c>
      <c r="CN89" s="27" t="s">
        <v>0</v>
      </c>
      <c r="CO89" s="38" t="str">
        <f t="shared" si="129"/>
        <v/>
      </c>
      <c r="CP89" s="53" t="str">
        <f t="shared" si="130"/>
        <v/>
      </c>
      <c r="CQ89" s="180" t="str">
        <f t="shared" si="131"/>
        <v/>
      </c>
      <c r="CR89" s="181" t="str">
        <f t="shared" si="78"/>
        <v/>
      </c>
      <c r="CS89" s="114" t="str">
        <f t="shared" si="83"/>
        <v/>
      </c>
      <c r="CT89" s="27" t="s">
        <v>0</v>
      </c>
      <c r="CU89" s="240" t="str">
        <f t="shared" si="132"/>
        <v xml:space="preserve">
</v>
      </c>
      <c r="CV89" s="27" t="s">
        <v>0</v>
      </c>
      <c r="CW89" s="200" t="str">
        <f t="shared" si="84"/>
        <v/>
      </c>
      <c r="CX89" t="s">
        <v>0</v>
      </c>
      <c r="CY89" s="90" t="str">
        <f t="shared" si="85"/>
        <v/>
      </c>
      <c r="CZ89" t="s">
        <v>0</v>
      </c>
      <c r="DA89" s="32" t="str">
        <f t="shared" si="86"/>
        <v/>
      </c>
      <c r="DB89" s="46" t="str">
        <f t="shared" si="87"/>
        <v/>
      </c>
      <c r="DC89" t="s">
        <v>0</v>
      </c>
      <c r="DD89" s="14" t="str">
        <f t="shared" si="133"/>
        <v/>
      </c>
      <c r="DE89" s="27" t="s">
        <v>0</v>
      </c>
      <c r="DF89" s="14" t="str">
        <f t="shared" si="134"/>
        <v/>
      </c>
      <c r="DG89" s="27" t="s">
        <v>0</v>
      </c>
      <c r="DH89" s="32" t="str">
        <f t="shared" si="135"/>
        <v/>
      </c>
      <c r="DI89" s="33" t="str">
        <f t="shared" si="136"/>
        <v/>
      </c>
      <c r="DJ89" s="27" t="s">
        <v>0</v>
      </c>
      <c r="DK89" s="32" t="str">
        <f t="shared" si="137"/>
        <v/>
      </c>
      <c r="DL89" s="33" t="str">
        <f t="shared" si="138"/>
        <v/>
      </c>
      <c r="DM89" s="27" t="s">
        <v>0</v>
      </c>
      <c r="DN89" s="32" t="str">
        <f t="shared" si="139"/>
        <v/>
      </c>
      <c r="DO89" s="33" t="str">
        <f t="shared" si="140"/>
        <v/>
      </c>
      <c r="DP89" s="27" t="s">
        <v>0</v>
      </c>
      <c r="DQ89" s="38" t="str">
        <f t="shared" si="141"/>
        <v/>
      </c>
      <c r="DR89" s="33" t="str" cm="1">
        <f t="array" ref="DR89">IF(DQ89&lt;&gt;"",INDEX(regNatjecatelj_id,DQ89,0),IF(BF89&lt;&gt;"",BF89,""))</f>
        <v/>
      </c>
      <c r="DS89" s="27" t="s">
        <v>0</v>
      </c>
      <c r="DT89" s="38" t="str">
        <f t="shared" si="142"/>
        <v/>
      </c>
      <c r="DU89" s="53" t="str">
        <f t="shared" si="88"/>
        <v/>
      </c>
      <c r="DV89" s="53" t="str">
        <f t="shared" si="143"/>
        <v/>
      </c>
      <c r="DW89" s="53" t="str">
        <f t="shared" si="144"/>
        <v/>
      </c>
      <c r="DX89" s="46" t="str">
        <f t="shared" si="145"/>
        <v/>
      </c>
      <c r="DY89" s="27" t="s">
        <v>0</v>
      </c>
      <c r="DZ89" s="38" t="str">
        <f>IF(AN89="","",MAX(DZ$12:DZ88)+1)</f>
        <v/>
      </c>
      <c r="EA89" s="53" t="str">
        <f t="shared" si="146"/>
        <v/>
      </c>
      <c r="EB89" s="53" t="str">
        <f t="shared" si="147"/>
        <v/>
      </c>
      <c r="EC89" s="53" t="str">
        <f t="shared" si="148"/>
        <v/>
      </c>
      <c r="ED89" s="53" t="str">
        <f t="shared" si="149"/>
        <v/>
      </c>
      <c r="EE89" s="53" t="str">
        <f t="shared" si="89"/>
        <v/>
      </c>
      <c r="EF89" s="53" t="str">
        <f t="shared" si="150"/>
        <v/>
      </c>
      <c r="EG89" s="53" t="str">
        <f t="shared" si="151"/>
        <v/>
      </c>
      <c r="EH89" s="53" t="str">
        <f t="shared" si="90"/>
        <v/>
      </c>
      <c r="EI89" s="53" t="str">
        <f t="shared" si="152"/>
        <v/>
      </c>
      <c r="EJ89" s="33" t="str">
        <f t="shared" si="153"/>
        <v/>
      </c>
      <c r="EK89" s="27" t="s">
        <v>0</v>
      </c>
      <c r="EL89" s="14" t="str">
        <f t="shared" si="154"/>
        <v/>
      </c>
      <c r="EM89" s="27" t="s">
        <v>0</v>
      </c>
      <c r="EN89" s="14" t="str">
        <f t="shared" si="91"/>
        <v/>
      </c>
      <c r="EO89" s="27" t="s">
        <v>0</v>
      </c>
      <c r="EP89" s="131" t="str">
        <f t="shared" si="155"/>
        <v/>
      </c>
      <c r="EQ89" s="27" t="s">
        <v>0</v>
      </c>
    </row>
    <row r="90" spans="1:147" x14ac:dyDescent="0.25">
      <c r="A90" t="s">
        <v>0</v>
      </c>
      <c r="B90" s="32" t="str">
        <f>IF(csv!F80="","",TRIM(csv!T80))</f>
        <v/>
      </c>
      <c r="C90" s="21" t="s">
        <v>0</v>
      </c>
      <c r="D90" s="21" t="str">
        <f>IF(csv!F80="","",TRIM(csv!F80))</f>
        <v/>
      </c>
      <c r="E90" s="21" t="str">
        <f>IF(csv!E80="","",TRIM(csv!E80))</f>
        <v/>
      </c>
      <c r="F90" s="21" t="s">
        <v>0</v>
      </c>
      <c r="G90" s="53" t="str">
        <f>IF(csv!M80="","",TRIM(csv!M80))</f>
        <v/>
      </c>
      <c r="H90" s="53" t="str">
        <f>IF(csv!N80="","",TRIM(csv!N80))</f>
        <v/>
      </c>
      <c r="I90" s="21" t="s">
        <v>0</v>
      </c>
      <c r="J90" s="21" t="str">
        <f>IF(csv!P80="","",TRIM(csv!P80))</f>
        <v/>
      </c>
      <c r="K90" s="21" t="str">
        <f>IF(csv!Q80="","",TRIM(csv!Q80))</f>
        <v/>
      </c>
      <c r="L90" s="21" t="s">
        <v>0</v>
      </c>
      <c r="M90" s="46" t="str">
        <f>IF(csv!R80="","",TRIM(csv!R80))</f>
        <v/>
      </c>
      <c r="N90" s="27" t="s">
        <v>0</v>
      </c>
      <c r="O90" s="188" t="str">
        <f t="shared" si="92"/>
        <v/>
      </c>
      <c r="P90" s="27"/>
      <c r="Q90" s="32" t="str">
        <f t="shared" si="93"/>
        <v/>
      </c>
      <c r="R90" s="53" t="str">
        <f>IF(Q90="","",IF(COUNTIF(Q$12:Q89,Q90)=0,R89+1,R89))</f>
        <v/>
      </c>
      <c r="S90" s="53" t="str">
        <f t="shared" si="94"/>
        <v/>
      </c>
      <c r="T90" s="53" t="str">
        <f t="shared" si="95"/>
        <v/>
      </c>
      <c r="U90" s="46" t="str">
        <f t="shared" si="96"/>
        <v/>
      </c>
      <c r="V90" s="27" t="s">
        <v>0</v>
      </c>
      <c r="W90" s="173" t="str">
        <f t="shared" si="97"/>
        <v/>
      </c>
      <c r="X90" s="223" t="str">
        <f t="shared" si="98"/>
        <v/>
      </c>
      <c r="Y90" s="174" t="str">
        <f t="shared" si="79"/>
        <v/>
      </c>
      <c r="Z90" s="27" t="s">
        <v>0</v>
      </c>
      <c r="AA90" s="32" t="str">
        <f t="shared" si="99"/>
        <v/>
      </c>
      <c r="AB90" s="53" t="str">
        <f t="shared" si="100"/>
        <v/>
      </c>
      <c r="AC90" s="21" t="str">
        <f>IF(OR(AB90="",AB90&lt;&gt;"NEMA"),"",IF(IFERROR(MATCH(AA90,AA$12:AA89,0),0)&lt;&gt;0,"",AA90))</f>
        <v/>
      </c>
      <c r="AD90" s="46" t="str">
        <f>IF(AC90="","",MAX(AD$12:AD89)+1)</f>
        <v/>
      </c>
      <c r="AE90" s="27" t="s">
        <v>0</v>
      </c>
      <c r="AF90" s="88"/>
      <c r="AG90" s="27" t="s">
        <v>0</v>
      </c>
      <c r="AH90" s="14" t="str">
        <f t="shared" si="101"/>
        <v/>
      </c>
      <c r="AI90" s="27" t="s">
        <v>0</v>
      </c>
      <c r="AJ90" s="173" t="str">
        <f t="shared" si="102"/>
        <v/>
      </c>
      <c r="AK90" s="114" t="str">
        <f t="shared" si="103"/>
        <v/>
      </c>
      <c r="AL90" s="27"/>
      <c r="AM90" s="32" t="str">
        <f t="shared" si="104"/>
        <v/>
      </c>
      <c r="AN90" s="21" t="str">
        <f t="shared" si="105"/>
        <v/>
      </c>
      <c r="AO90" s="53" t="str">
        <f t="shared" si="106"/>
        <v/>
      </c>
      <c r="AP90" s="53" t="str">
        <f t="shared" si="107"/>
        <v/>
      </c>
      <c r="AQ90" s="21" t="str">
        <f t="shared" si="108"/>
        <v/>
      </c>
      <c r="AR90" s="46" t="str">
        <f t="shared" si="109"/>
        <v/>
      </c>
      <c r="AS90" s="27" t="s">
        <v>0</v>
      </c>
      <c r="AT90" s="62" t="str">
        <f t="shared" si="110"/>
        <v/>
      </c>
      <c r="AU90" s="27" t="s">
        <v>0</v>
      </c>
      <c r="AV90" s="244" t="str">
        <f t="shared" si="80"/>
        <v/>
      </c>
      <c r="AW90" s="27" t="s">
        <v>0</v>
      </c>
      <c r="AX90" s="81"/>
      <c r="AY90" s="83"/>
      <c r="AZ90" s="27" t="s">
        <v>0</v>
      </c>
      <c r="BA90" s="200" t="str">
        <f t="shared" si="111"/>
        <v/>
      </c>
      <c r="BB90" s="27" t="s">
        <v>0</v>
      </c>
      <c r="BC90" s="32" t="str">
        <f t="shared" si="112"/>
        <v/>
      </c>
      <c r="BD90" s="53" t="str">
        <f>IF(AX90&amp;AY90="","",MAX(BD$12:BD89)+1)</f>
        <v/>
      </c>
      <c r="BE90" s="212" t="str">
        <f t="shared" si="113"/>
        <v/>
      </c>
      <c r="BF90" s="33" t="str">
        <f>IF(AND(AO90="NEMA",AP90="NEMA",OR(AX90&amp;AY90="",BE90="NEMA")),MAX(BF$12:BF89)+1,"")</f>
        <v/>
      </c>
      <c r="BG90" s="27" t="s">
        <v>0</v>
      </c>
      <c r="BH90" s="32" t="str">
        <f t="shared" si="114"/>
        <v/>
      </c>
      <c r="BI90" s="21" t="str">
        <f t="shared" si="115"/>
        <v/>
      </c>
      <c r="BJ90" s="53" t="str">
        <f t="shared" si="116"/>
        <v/>
      </c>
      <c r="BK90" s="33" t="str">
        <f t="shared" si="117"/>
        <v/>
      </c>
      <c r="BL90" s="27" t="s">
        <v>0</v>
      </c>
      <c r="BM90" s="32" t="str">
        <f t="shared" si="118"/>
        <v/>
      </c>
      <c r="BN90" s="21" t="str">
        <f t="shared" si="119"/>
        <v/>
      </c>
      <c r="BO90" s="53" t="str">
        <f t="shared" si="120"/>
        <v/>
      </c>
      <c r="BP90" s="53" t="str">
        <f t="shared" si="81"/>
        <v/>
      </c>
      <c r="BQ90" s="21" t="str">
        <f t="shared" si="82"/>
        <v/>
      </c>
      <c r="BR90" s="21" t="str" cm="1">
        <f t="array" ref="BR90">IFERROR(""&amp;INDEX(regNatjecatelj_klub,DI90),"")</f>
        <v/>
      </c>
      <c r="BS90" s="66" t="str">
        <f t="shared" si="121"/>
        <v/>
      </c>
      <c r="BT90" s="46" t="str">
        <f t="shared" si="122"/>
        <v/>
      </c>
      <c r="BU90" s="27" t="s">
        <v>0</v>
      </c>
      <c r="BV90" s="62" t="str">
        <f>IF(BP90&lt;&gt;"NEMA","",IF(IFERROR(MATCH(BN90,BN$12:BN89,0),0)&lt;&gt;0,"",BN90))</f>
        <v/>
      </c>
      <c r="BW90" s="27" t="s">
        <v>0</v>
      </c>
      <c r="BX90" s="88"/>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73" t="str">
        <f>IF(BN90="","",IF(AND(BO90&lt;&gt;"",BO90&lt;&gt;"NEMA",BS90=1),BR90,IFERROR(INDEX(CK$12:CK89,MATCH(BN90,BN$12:BN89,0)),IF(BX90&lt;&gt;"",BX90,BT90))))</f>
        <v/>
      </c>
      <c r="CL90" s="226" t="str">
        <f>IF(BN90="","",IF(BT90&lt;&gt;BN90,INDEX(regKlub_id,MATCH(BT90,regKlub_naziv,0)),IF(AND(BO90&lt;&gt;"",BO90&lt;&gt;"NEMA"),BO90,IF(CF90&lt;&gt;"",CF90,IF(CB90&lt;&gt;"",CB90,IFERROR(INDEX(CL$12:CL89,MATCH(BN90,BN$12:BN89,0)),"GREŠKA"))))))</f>
        <v/>
      </c>
      <c r="CM90" s="114" t="str">
        <f>IF(BP90="","",IF(BP90&lt;&gt;"NEMA",BP90,IF(CE90&lt;&gt;"",CE90,IFERROR(INDEX(CM$12:CM89,MATCH(BN90,BN$12:BN89,0)),""))))</f>
        <v/>
      </c>
      <c r="CN90" s="27" t="s">
        <v>0</v>
      </c>
      <c r="CO90" s="38" t="str">
        <f t="shared" si="129"/>
        <v/>
      </c>
      <c r="CP90" s="53" t="str">
        <f t="shared" si="130"/>
        <v/>
      </c>
      <c r="CQ90" s="180" t="str">
        <f t="shared" si="131"/>
        <v/>
      </c>
      <c r="CR90" s="181" t="str">
        <f t="shared" si="78"/>
        <v/>
      </c>
      <c r="CS90" s="114" t="str">
        <f t="shared" si="83"/>
        <v/>
      </c>
      <c r="CT90" s="27" t="s">
        <v>0</v>
      </c>
      <c r="CU90" s="240" t="str">
        <f t="shared" si="132"/>
        <v xml:space="preserve">
</v>
      </c>
      <c r="CV90" s="27" t="s">
        <v>0</v>
      </c>
      <c r="CW90" s="200" t="str">
        <f t="shared" si="84"/>
        <v/>
      </c>
      <c r="CX90" t="s">
        <v>0</v>
      </c>
      <c r="CY90" s="90" t="str">
        <f t="shared" si="85"/>
        <v/>
      </c>
      <c r="CZ90" t="s">
        <v>0</v>
      </c>
      <c r="DA90" s="32" t="str">
        <f t="shared" si="86"/>
        <v/>
      </c>
      <c r="DB90" s="46" t="str">
        <f t="shared" si="87"/>
        <v/>
      </c>
      <c r="DC90" t="s">
        <v>0</v>
      </c>
      <c r="DD90" s="14" t="str">
        <f t="shared" si="133"/>
        <v/>
      </c>
      <c r="DE90" s="27" t="s">
        <v>0</v>
      </c>
      <c r="DF90" s="14" t="str">
        <f t="shared" si="134"/>
        <v/>
      </c>
      <c r="DG90" s="27" t="s">
        <v>0</v>
      </c>
      <c r="DH90" s="32" t="str">
        <f t="shared" si="135"/>
        <v/>
      </c>
      <c r="DI90" s="33" t="str">
        <f t="shared" si="136"/>
        <v/>
      </c>
      <c r="DJ90" s="27" t="s">
        <v>0</v>
      </c>
      <c r="DK90" s="32" t="str">
        <f t="shared" si="137"/>
        <v/>
      </c>
      <c r="DL90" s="33" t="str">
        <f t="shared" si="138"/>
        <v/>
      </c>
      <c r="DM90" s="27" t="s">
        <v>0</v>
      </c>
      <c r="DN90" s="32" t="str">
        <f t="shared" si="139"/>
        <v/>
      </c>
      <c r="DO90" s="33" t="str">
        <f t="shared" si="140"/>
        <v/>
      </c>
      <c r="DP90" s="27" t="s">
        <v>0</v>
      </c>
      <c r="DQ90" s="38" t="str">
        <f t="shared" si="141"/>
        <v/>
      </c>
      <c r="DR90" s="33" t="str" cm="1">
        <f t="array" ref="DR90">IF(DQ90&lt;&gt;"",INDEX(regNatjecatelj_id,DQ90,0),IF(BF90&lt;&gt;"",BF90,""))</f>
        <v/>
      </c>
      <c r="DS90" s="27" t="s">
        <v>0</v>
      </c>
      <c r="DT90" s="38" t="str">
        <f t="shared" si="142"/>
        <v/>
      </c>
      <c r="DU90" s="53" t="str">
        <f t="shared" si="88"/>
        <v/>
      </c>
      <c r="DV90" s="53" t="str">
        <f t="shared" si="143"/>
        <v/>
      </c>
      <c r="DW90" s="53" t="str">
        <f t="shared" si="144"/>
        <v/>
      </c>
      <c r="DX90" s="46" t="str">
        <f t="shared" si="145"/>
        <v/>
      </c>
      <c r="DY90" s="27" t="s">
        <v>0</v>
      </c>
      <c r="DZ90" s="38" t="str">
        <f>IF(AN90="","",MAX(DZ$12:DZ89)+1)</f>
        <v/>
      </c>
      <c r="EA90" s="53" t="str">
        <f t="shared" si="146"/>
        <v/>
      </c>
      <c r="EB90" s="53" t="str">
        <f t="shared" si="147"/>
        <v/>
      </c>
      <c r="EC90" s="53" t="str">
        <f t="shared" si="148"/>
        <v/>
      </c>
      <c r="ED90" s="53" t="str">
        <f t="shared" si="149"/>
        <v/>
      </c>
      <c r="EE90" s="53" t="str">
        <f t="shared" si="89"/>
        <v/>
      </c>
      <c r="EF90" s="53" t="str">
        <f t="shared" si="150"/>
        <v/>
      </c>
      <c r="EG90" s="53" t="str">
        <f t="shared" si="151"/>
        <v/>
      </c>
      <c r="EH90" s="53" t="str">
        <f t="shared" si="90"/>
        <v/>
      </c>
      <c r="EI90" s="53" t="str">
        <f t="shared" si="152"/>
        <v/>
      </c>
      <c r="EJ90" s="33" t="str">
        <f t="shared" si="153"/>
        <v/>
      </c>
      <c r="EK90" s="27" t="s">
        <v>0</v>
      </c>
      <c r="EL90" s="14" t="str">
        <f t="shared" si="154"/>
        <v/>
      </c>
      <c r="EM90" s="27" t="s">
        <v>0</v>
      </c>
      <c r="EN90" s="14" t="str">
        <f t="shared" si="91"/>
        <v/>
      </c>
      <c r="EO90" s="27" t="s">
        <v>0</v>
      </c>
      <c r="EP90" s="131" t="str">
        <f t="shared" si="155"/>
        <v/>
      </c>
      <c r="EQ90" s="27" t="s">
        <v>0</v>
      </c>
    </row>
    <row r="91" spans="1:147" x14ac:dyDescent="0.25">
      <c r="A91" t="s">
        <v>0</v>
      </c>
      <c r="B91" s="32" t="str">
        <f>IF(csv!F81="","",TRIM(csv!T81))</f>
        <v/>
      </c>
      <c r="C91" s="21" t="s">
        <v>0</v>
      </c>
      <c r="D91" s="21" t="str">
        <f>IF(csv!F81="","",TRIM(csv!F81))</f>
        <v/>
      </c>
      <c r="E91" s="21" t="str">
        <f>IF(csv!E81="","",TRIM(csv!E81))</f>
        <v/>
      </c>
      <c r="F91" s="21" t="s">
        <v>0</v>
      </c>
      <c r="G91" s="53" t="str">
        <f>IF(csv!M81="","",TRIM(csv!M81))</f>
        <v/>
      </c>
      <c r="H91" s="53" t="str">
        <f>IF(csv!N81="","",TRIM(csv!N81))</f>
        <v/>
      </c>
      <c r="I91" s="21" t="s">
        <v>0</v>
      </c>
      <c r="J91" s="21" t="str">
        <f>IF(csv!P81="","",TRIM(csv!P81))</f>
        <v/>
      </c>
      <c r="K91" s="21" t="str">
        <f>IF(csv!Q81="","",TRIM(csv!Q81))</f>
        <v/>
      </c>
      <c r="L91" s="21" t="s">
        <v>0</v>
      </c>
      <c r="M91" s="46" t="str">
        <f>IF(csv!R81="","",TRIM(csv!R81))</f>
        <v/>
      </c>
      <c r="N91" s="27" t="s">
        <v>0</v>
      </c>
      <c r="O91" s="188" t="str">
        <f t="shared" si="92"/>
        <v/>
      </c>
      <c r="P91" s="27"/>
      <c r="Q91" s="32" t="str">
        <f t="shared" si="93"/>
        <v/>
      </c>
      <c r="R91" s="53" t="str">
        <f>IF(Q91="","",IF(COUNTIF(Q$12:Q90,Q91)=0,R90+1,R90))</f>
        <v/>
      </c>
      <c r="S91" s="53" t="str">
        <f t="shared" si="94"/>
        <v/>
      </c>
      <c r="T91" s="53" t="str">
        <f t="shared" si="95"/>
        <v/>
      </c>
      <c r="U91" s="46" t="str">
        <f t="shared" si="96"/>
        <v/>
      </c>
      <c r="V91" s="27" t="s">
        <v>0</v>
      </c>
      <c r="W91" s="173" t="str">
        <f t="shared" si="97"/>
        <v/>
      </c>
      <c r="X91" s="223" t="str">
        <f t="shared" si="98"/>
        <v/>
      </c>
      <c r="Y91" s="174" t="str">
        <f t="shared" si="79"/>
        <v/>
      </c>
      <c r="Z91" s="27" t="s">
        <v>0</v>
      </c>
      <c r="AA91" s="32" t="str">
        <f t="shared" si="99"/>
        <v/>
      </c>
      <c r="AB91" s="53" t="str">
        <f t="shared" si="100"/>
        <v/>
      </c>
      <c r="AC91" s="21" t="str">
        <f>IF(OR(AB91="",AB91&lt;&gt;"NEMA"),"",IF(IFERROR(MATCH(AA91,AA$12:AA90,0),0)&lt;&gt;0,"",AA91))</f>
        <v/>
      </c>
      <c r="AD91" s="46" t="str">
        <f>IF(AC91="","",MAX(AD$12:AD90)+1)</f>
        <v/>
      </c>
      <c r="AE91" s="27" t="s">
        <v>0</v>
      </c>
      <c r="AF91" s="88"/>
      <c r="AG91" s="27" t="s">
        <v>0</v>
      </c>
      <c r="AH91" s="14" t="str">
        <f t="shared" si="101"/>
        <v/>
      </c>
      <c r="AI91" s="27" t="s">
        <v>0</v>
      </c>
      <c r="AJ91" s="173" t="str">
        <f t="shared" si="102"/>
        <v/>
      </c>
      <c r="AK91" s="114" t="str">
        <f t="shared" si="103"/>
        <v/>
      </c>
      <c r="AL91" s="27"/>
      <c r="AM91" s="32" t="str">
        <f t="shared" si="104"/>
        <v/>
      </c>
      <c r="AN91" s="21" t="str">
        <f t="shared" si="105"/>
        <v/>
      </c>
      <c r="AO91" s="53" t="str">
        <f t="shared" si="106"/>
        <v/>
      </c>
      <c r="AP91" s="53" t="str">
        <f t="shared" si="107"/>
        <v/>
      </c>
      <c r="AQ91" s="21" t="str">
        <f t="shared" si="108"/>
        <v/>
      </c>
      <c r="AR91" s="46" t="str">
        <f t="shared" si="109"/>
        <v/>
      </c>
      <c r="AS91" s="27" t="s">
        <v>0</v>
      </c>
      <c r="AT91" s="62" t="str">
        <f t="shared" si="110"/>
        <v/>
      </c>
      <c r="AU91" s="27" t="s">
        <v>0</v>
      </c>
      <c r="AV91" s="244" t="str">
        <f t="shared" si="80"/>
        <v/>
      </c>
      <c r="AW91" s="27" t="s">
        <v>0</v>
      </c>
      <c r="AX91" s="81"/>
      <c r="AY91" s="83"/>
      <c r="AZ91" s="27" t="s">
        <v>0</v>
      </c>
      <c r="BA91" s="200" t="str">
        <f t="shared" si="111"/>
        <v/>
      </c>
      <c r="BB91" s="27" t="s">
        <v>0</v>
      </c>
      <c r="BC91" s="32" t="str">
        <f t="shared" si="112"/>
        <v/>
      </c>
      <c r="BD91" s="53" t="str">
        <f>IF(AX91&amp;AY91="","",MAX(BD$12:BD90)+1)</f>
        <v/>
      </c>
      <c r="BE91" s="212" t="str">
        <f t="shared" si="113"/>
        <v/>
      </c>
      <c r="BF91" s="33" t="str">
        <f>IF(AND(AO91="NEMA",AP91="NEMA",OR(AX91&amp;AY91="",BE91="NEMA")),MAX(BF$12:BF90)+1,"")</f>
        <v/>
      </c>
      <c r="BG91" s="27" t="s">
        <v>0</v>
      </c>
      <c r="BH91" s="32" t="str">
        <f t="shared" si="114"/>
        <v/>
      </c>
      <c r="BI91" s="21" t="str">
        <f t="shared" si="115"/>
        <v/>
      </c>
      <c r="BJ91" s="53" t="str">
        <f t="shared" si="116"/>
        <v/>
      </c>
      <c r="BK91" s="33" t="str">
        <f t="shared" si="117"/>
        <v/>
      </c>
      <c r="BL91" s="27" t="s">
        <v>0</v>
      </c>
      <c r="BM91" s="32" t="str">
        <f t="shared" si="118"/>
        <v/>
      </c>
      <c r="BN91" s="21" t="str">
        <f t="shared" si="119"/>
        <v/>
      </c>
      <c r="BO91" s="53" t="str">
        <f t="shared" si="120"/>
        <v/>
      </c>
      <c r="BP91" s="53" t="str">
        <f t="shared" si="81"/>
        <v/>
      </c>
      <c r="BQ91" s="21" t="str">
        <f t="shared" si="82"/>
        <v/>
      </c>
      <c r="BR91" s="21" t="str" cm="1">
        <f t="array" ref="BR91">IFERROR(""&amp;INDEX(regNatjecatelj_klub,DI91),"")</f>
        <v/>
      </c>
      <c r="BS91" s="66" t="str">
        <f t="shared" si="121"/>
        <v/>
      </c>
      <c r="BT91" s="46" t="str">
        <f t="shared" si="122"/>
        <v/>
      </c>
      <c r="BU91" s="27" t="s">
        <v>0</v>
      </c>
      <c r="BV91" s="62" t="str">
        <f>IF(BP91&lt;&gt;"NEMA","",IF(IFERROR(MATCH(BN91,BN$12:BN90,0),0)&lt;&gt;0,"",BN91))</f>
        <v/>
      </c>
      <c r="BW91" s="27" t="s">
        <v>0</v>
      </c>
      <c r="BX91" s="88"/>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73" t="str">
        <f>IF(BN91="","",IF(AND(BO91&lt;&gt;"",BO91&lt;&gt;"NEMA",BS91=1),BR91,IFERROR(INDEX(CK$12:CK90,MATCH(BN91,BN$12:BN90,0)),IF(BX91&lt;&gt;"",BX91,BT91))))</f>
        <v/>
      </c>
      <c r="CL91" s="226" t="str">
        <f>IF(BN91="","",IF(BT91&lt;&gt;BN91,INDEX(regKlub_id,MATCH(BT91,regKlub_naziv,0)),IF(AND(BO91&lt;&gt;"",BO91&lt;&gt;"NEMA"),BO91,IF(CF91&lt;&gt;"",CF91,IF(CB91&lt;&gt;"",CB91,IFERROR(INDEX(CL$12:CL90,MATCH(BN91,BN$12:BN90,0)),"GREŠKA"))))))</f>
        <v/>
      </c>
      <c r="CM91" s="114" t="str">
        <f>IF(BP91="","",IF(BP91&lt;&gt;"NEMA",BP91,IF(CE91&lt;&gt;"",CE91,IFERROR(INDEX(CM$12:CM90,MATCH(BN91,BN$12:BN90,0)),""))))</f>
        <v/>
      </c>
      <c r="CN91" s="27" t="s">
        <v>0</v>
      </c>
      <c r="CO91" s="38" t="str">
        <f t="shared" si="129"/>
        <v/>
      </c>
      <c r="CP91" s="53" t="str">
        <f t="shared" si="130"/>
        <v/>
      </c>
      <c r="CQ91" s="180" t="str">
        <f t="shared" si="131"/>
        <v/>
      </c>
      <c r="CR91" s="181" t="str">
        <f t="shared" si="78"/>
        <v/>
      </c>
      <c r="CS91" s="114" t="str">
        <f t="shared" si="83"/>
        <v/>
      </c>
      <c r="CT91" s="27" t="s">
        <v>0</v>
      </c>
      <c r="CU91" s="240" t="str">
        <f t="shared" si="132"/>
        <v xml:space="preserve">
</v>
      </c>
      <c r="CV91" s="27" t="s">
        <v>0</v>
      </c>
      <c r="CW91" s="200" t="str">
        <f t="shared" si="84"/>
        <v/>
      </c>
      <c r="CX91" t="s">
        <v>0</v>
      </c>
      <c r="CY91" s="90" t="str">
        <f t="shared" si="85"/>
        <v/>
      </c>
      <c r="CZ91" t="s">
        <v>0</v>
      </c>
      <c r="DA91" s="32" t="str">
        <f t="shared" si="86"/>
        <v/>
      </c>
      <c r="DB91" s="46" t="str">
        <f t="shared" si="87"/>
        <v/>
      </c>
      <c r="DC91" t="s">
        <v>0</v>
      </c>
      <c r="DD91" s="14" t="str">
        <f t="shared" si="133"/>
        <v/>
      </c>
      <c r="DE91" s="27" t="s">
        <v>0</v>
      </c>
      <c r="DF91" s="14" t="str">
        <f t="shared" si="134"/>
        <v/>
      </c>
      <c r="DG91" s="27" t="s">
        <v>0</v>
      </c>
      <c r="DH91" s="32" t="str">
        <f t="shared" si="135"/>
        <v/>
      </c>
      <c r="DI91" s="33" t="str">
        <f t="shared" si="136"/>
        <v/>
      </c>
      <c r="DJ91" s="27" t="s">
        <v>0</v>
      </c>
      <c r="DK91" s="32" t="str">
        <f t="shared" si="137"/>
        <v/>
      </c>
      <c r="DL91" s="33" t="str">
        <f t="shared" si="138"/>
        <v/>
      </c>
      <c r="DM91" s="27" t="s">
        <v>0</v>
      </c>
      <c r="DN91" s="32" t="str">
        <f t="shared" si="139"/>
        <v/>
      </c>
      <c r="DO91" s="33" t="str">
        <f t="shared" si="140"/>
        <v/>
      </c>
      <c r="DP91" s="27" t="s">
        <v>0</v>
      </c>
      <c r="DQ91" s="38" t="str">
        <f t="shared" si="141"/>
        <v/>
      </c>
      <c r="DR91" s="33" t="str" cm="1">
        <f t="array" ref="DR91">IF(DQ91&lt;&gt;"",INDEX(regNatjecatelj_id,DQ91,0),IF(BF91&lt;&gt;"",BF91,""))</f>
        <v/>
      </c>
      <c r="DS91" s="27" t="s">
        <v>0</v>
      </c>
      <c r="DT91" s="38" t="str">
        <f t="shared" si="142"/>
        <v/>
      </c>
      <c r="DU91" s="53" t="str">
        <f t="shared" si="88"/>
        <v/>
      </c>
      <c r="DV91" s="53" t="str">
        <f t="shared" si="143"/>
        <v/>
      </c>
      <c r="DW91" s="53" t="str">
        <f t="shared" si="144"/>
        <v/>
      </c>
      <c r="DX91" s="46" t="str">
        <f t="shared" si="145"/>
        <v/>
      </c>
      <c r="DY91" s="27" t="s">
        <v>0</v>
      </c>
      <c r="DZ91" s="38" t="str">
        <f>IF(AN91="","",MAX(DZ$12:DZ90)+1)</f>
        <v/>
      </c>
      <c r="EA91" s="53" t="str">
        <f t="shared" si="146"/>
        <v/>
      </c>
      <c r="EB91" s="53" t="str">
        <f t="shared" si="147"/>
        <v/>
      </c>
      <c r="EC91" s="53" t="str">
        <f t="shared" si="148"/>
        <v/>
      </c>
      <c r="ED91" s="53" t="str">
        <f t="shared" si="149"/>
        <v/>
      </c>
      <c r="EE91" s="53" t="str">
        <f t="shared" si="89"/>
        <v/>
      </c>
      <c r="EF91" s="53" t="str">
        <f t="shared" si="150"/>
        <v/>
      </c>
      <c r="EG91" s="53" t="str">
        <f t="shared" si="151"/>
        <v/>
      </c>
      <c r="EH91" s="53" t="str">
        <f t="shared" si="90"/>
        <v/>
      </c>
      <c r="EI91" s="53" t="str">
        <f t="shared" si="152"/>
        <v/>
      </c>
      <c r="EJ91" s="33" t="str">
        <f t="shared" si="153"/>
        <v/>
      </c>
      <c r="EK91" s="27" t="s">
        <v>0</v>
      </c>
      <c r="EL91" s="14" t="str">
        <f t="shared" si="154"/>
        <v/>
      </c>
      <c r="EM91" s="27" t="s">
        <v>0</v>
      </c>
      <c r="EN91" s="14" t="str">
        <f t="shared" si="91"/>
        <v/>
      </c>
      <c r="EO91" s="27" t="s">
        <v>0</v>
      </c>
      <c r="EP91" s="131" t="str">
        <f t="shared" si="155"/>
        <v/>
      </c>
      <c r="EQ91" s="27" t="s">
        <v>0</v>
      </c>
    </row>
    <row r="92" spans="1:147" x14ac:dyDescent="0.25">
      <c r="A92" t="s">
        <v>0</v>
      </c>
      <c r="B92" s="32" t="str">
        <f>IF(csv!F82="","",TRIM(csv!T82))</f>
        <v/>
      </c>
      <c r="C92" s="21" t="s">
        <v>0</v>
      </c>
      <c r="D92" s="21" t="str">
        <f>IF(csv!F82="","",TRIM(csv!F82))</f>
        <v/>
      </c>
      <c r="E92" s="21" t="str">
        <f>IF(csv!E82="","",TRIM(csv!E82))</f>
        <v/>
      </c>
      <c r="F92" s="21" t="s">
        <v>0</v>
      </c>
      <c r="G92" s="53" t="str">
        <f>IF(csv!M82="","",TRIM(csv!M82))</f>
        <v/>
      </c>
      <c r="H92" s="53" t="str">
        <f>IF(csv!N82="","",TRIM(csv!N82))</f>
        <v/>
      </c>
      <c r="I92" s="21" t="s">
        <v>0</v>
      </c>
      <c r="J92" s="21" t="str">
        <f>IF(csv!P82="","",TRIM(csv!P82))</f>
        <v/>
      </c>
      <c r="K92" s="21" t="str">
        <f>IF(csv!Q82="","",TRIM(csv!Q82))</f>
        <v/>
      </c>
      <c r="L92" s="21" t="s">
        <v>0</v>
      </c>
      <c r="M92" s="46" t="str">
        <f>IF(csv!R82="","",TRIM(csv!R82))</f>
        <v/>
      </c>
      <c r="N92" s="27" t="s">
        <v>0</v>
      </c>
      <c r="O92" s="188" t="str">
        <f t="shared" si="92"/>
        <v/>
      </c>
      <c r="P92" s="27"/>
      <c r="Q92" s="32" t="str">
        <f t="shared" si="93"/>
        <v/>
      </c>
      <c r="R92" s="53" t="str">
        <f>IF(Q92="","",IF(COUNTIF(Q$12:Q91,Q92)=0,R91+1,R91))</f>
        <v/>
      </c>
      <c r="S92" s="53" t="str">
        <f t="shared" si="94"/>
        <v/>
      </c>
      <c r="T92" s="53" t="str">
        <f t="shared" si="95"/>
        <v/>
      </c>
      <c r="U92" s="46" t="str">
        <f t="shared" si="96"/>
        <v/>
      </c>
      <c r="V92" s="27" t="s">
        <v>0</v>
      </c>
      <c r="W92" s="173" t="str">
        <f t="shared" si="97"/>
        <v/>
      </c>
      <c r="X92" s="223" t="str">
        <f t="shared" si="98"/>
        <v/>
      </c>
      <c r="Y92" s="174" t="str">
        <f t="shared" si="79"/>
        <v/>
      </c>
      <c r="Z92" s="27" t="s">
        <v>0</v>
      </c>
      <c r="AA92" s="32" t="str">
        <f t="shared" si="99"/>
        <v/>
      </c>
      <c r="AB92" s="53" t="str">
        <f t="shared" si="100"/>
        <v/>
      </c>
      <c r="AC92" s="21" t="str">
        <f>IF(OR(AB92="",AB92&lt;&gt;"NEMA"),"",IF(IFERROR(MATCH(AA92,AA$12:AA91,0),0)&lt;&gt;0,"",AA92))</f>
        <v/>
      </c>
      <c r="AD92" s="46" t="str">
        <f>IF(AC92="","",MAX(AD$12:AD91)+1)</f>
        <v/>
      </c>
      <c r="AE92" s="27" t="s">
        <v>0</v>
      </c>
      <c r="AF92" s="88"/>
      <c r="AG92" s="27" t="s">
        <v>0</v>
      </c>
      <c r="AH92" s="14" t="str">
        <f t="shared" si="101"/>
        <v/>
      </c>
      <c r="AI92" s="27" t="s">
        <v>0</v>
      </c>
      <c r="AJ92" s="173" t="str">
        <f t="shared" si="102"/>
        <v/>
      </c>
      <c r="AK92" s="114" t="str">
        <f t="shared" si="103"/>
        <v/>
      </c>
      <c r="AL92" s="27"/>
      <c r="AM92" s="32" t="str">
        <f t="shared" si="104"/>
        <v/>
      </c>
      <c r="AN92" s="21" t="str">
        <f t="shared" si="105"/>
        <v/>
      </c>
      <c r="AO92" s="53" t="str">
        <f t="shared" si="106"/>
        <v/>
      </c>
      <c r="AP92" s="53" t="str">
        <f t="shared" si="107"/>
        <v/>
      </c>
      <c r="AQ92" s="21" t="str">
        <f t="shared" si="108"/>
        <v/>
      </c>
      <c r="AR92" s="46" t="str">
        <f t="shared" si="109"/>
        <v/>
      </c>
      <c r="AS92" s="27" t="s">
        <v>0</v>
      </c>
      <c r="AT92" s="62" t="str">
        <f t="shared" si="110"/>
        <v/>
      </c>
      <c r="AU92" s="27" t="s">
        <v>0</v>
      </c>
      <c r="AV92" s="244" t="str">
        <f t="shared" si="80"/>
        <v/>
      </c>
      <c r="AW92" s="27" t="s">
        <v>0</v>
      </c>
      <c r="AX92" s="81"/>
      <c r="AY92" s="83"/>
      <c r="AZ92" s="27" t="s">
        <v>0</v>
      </c>
      <c r="BA92" s="200" t="str">
        <f t="shared" si="111"/>
        <v/>
      </c>
      <c r="BB92" s="27" t="s">
        <v>0</v>
      </c>
      <c r="BC92" s="32" t="str">
        <f t="shared" si="112"/>
        <v/>
      </c>
      <c r="BD92" s="53" t="str">
        <f>IF(AX92&amp;AY92="","",MAX(BD$12:BD91)+1)</f>
        <v/>
      </c>
      <c r="BE92" s="212" t="str">
        <f t="shared" si="113"/>
        <v/>
      </c>
      <c r="BF92" s="33" t="str">
        <f>IF(AND(AO92="NEMA",AP92="NEMA",OR(AX92&amp;AY92="",BE92="NEMA")),MAX(BF$12:BF91)+1,"")</f>
        <v/>
      </c>
      <c r="BG92" s="27" t="s">
        <v>0</v>
      </c>
      <c r="BH92" s="32" t="str">
        <f t="shared" si="114"/>
        <v/>
      </c>
      <c r="BI92" s="21" t="str">
        <f t="shared" si="115"/>
        <v/>
      </c>
      <c r="BJ92" s="53" t="str">
        <f t="shared" si="116"/>
        <v/>
      </c>
      <c r="BK92" s="33" t="str">
        <f t="shared" si="117"/>
        <v/>
      </c>
      <c r="BL92" s="27" t="s">
        <v>0</v>
      </c>
      <c r="BM92" s="32" t="str">
        <f t="shared" si="118"/>
        <v/>
      </c>
      <c r="BN92" s="21" t="str">
        <f t="shared" si="119"/>
        <v/>
      </c>
      <c r="BO92" s="53" t="str">
        <f t="shared" si="120"/>
        <v/>
      </c>
      <c r="BP92" s="53" t="str">
        <f t="shared" si="81"/>
        <v/>
      </c>
      <c r="BQ92" s="21" t="str">
        <f t="shared" si="82"/>
        <v/>
      </c>
      <c r="BR92" s="21" t="str" cm="1">
        <f t="array" ref="BR92">IFERROR(""&amp;INDEX(regNatjecatelj_klub,DI92),"")</f>
        <v/>
      </c>
      <c r="BS92" s="66" t="str">
        <f t="shared" si="121"/>
        <v/>
      </c>
      <c r="BT92" s="46" t="str">
        <f t="shared" si="122"/>
        <v/>
      </c>
      <c r="BU92" s="27" t="s">
        <v>0</v>
      </c>
      <c r="BV92" s="62" t="str">
        <f>IF(BP92&lt;&gt;"NEMA","",IF(IFERROR(MATCH(BN92,BN$12:BN91,0),0)&lt;&gt;0,"",BN92))</f>
        <v/>
      </c>
      <c r="BW92" s="27" t="s">
        <v>0</v>
      </c>
      <c r="BX92" s="88"/>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73" t="str">
        <f>IF(BN92="","",IF(AND(BO92&lt;&gt;"",BO92&lt;&gt;"NEMA",BS92=1),BR92,IFERROR(INDEX(CK$12:CK91,MATCH(BN92,BN$12:BN91,0)),IF(BX92&lt;&gt;"",BX92,BT92))))</f>
        <v/>
      </c>
      <c r="CL92" s="226" t="str">
        <f>IF(BN92="","",IF(BT92&lt;&gt;BN92,INDEX(regKlub_id,MATCH(BT92,regKlub_naziv,0)),IF(AND(BO92&lt;&gt;"",BO92&lt;&gt;"NEMA"),BO92,IF(CF92&lt;&gt;"",CF92,IF(CB92&lt;&gt;"",CB92,IFERROR(INDEX(CL$12:CL91,MATCH(BN92,BN$12:BN91,0)),"GREŠKA"))))))</f>
        <v/>
      </c>
      <c r="CM92" s="114" t="str">
        <f>IF(BP92="","",IF(BP92&lt;&gt;"NEMA",BP92,IF(CE92&lt;&gt;"",CE92,IFERROR(INDEX(CM$12:CM91,MATCH(BN92,BN$12:BN91,0)),""))))</f>
        <v/>
      </c>
      <c r="CN92" s="27" t="s">
        <v>0</v>
      </c>
      <c r="CO92" s="38" t="str">
        <f t="shared" si="129"/>
        <v/>
      </c>
      <c r="CP92" s="53" t="str">
        <f t="shared" si="130"/>
        <v/>
      </c>
      <c r="CQ92" s="180" t="str">
        <f t="shared" si="131"/>
        <v/>
      </c>
      <c r="CR92" s="181" t="str">
        <f t="shared" si="78"/>
        <v/>
      </c>
      <c r="CS92" s="114" t="str">
        <f t="shared" si="83"/>
        <v/>
      </c>
      <c r="CT92" s="27" t="s">
        <v>0</v>
      </c>
      <c r="CU92" s="240" t="str">
        <f t="shared" si="132"/>
        <v xml:space="preserve">
</v>
      </c>
      <c r="CV92" s="27" t="s">
        <v>0</v>
      </c>
      <c r="CW92" s="200" t="str">
        <f t="shared" si="84"/>
        <v/>
      </c>
      <c r="CX92" t="s">
        <v>0</v>
      </c>
      <c r="CY92" s="90" t="str">
        <f t="shared" si="85"/>
        <v/>
      </c>
      <c r="CZ92" t="s">
        <v>0</v>
      </c>
      <c r="DA92" s="32" t="str">
        <f t="shared" si="86"/>
        <v/>
      </c>
      <c r="DB92" s="46" t="str">
        <f t="shared" si="87"/>
        <v/>
      </c>
      <c r="DC92" t="s">
        <v>0</v>
      </c>
      <c r="DD92" s="14" t="str">
        <f t="shared" si="133"/>
        <v/>
      </c>
      <c r="DE92" s="27" t="s">
        <v>0</v>
      </c>
      <c r="DF92" s="14" t="str">
        <f t="shared" si="134"/>
        <v/>
      </c>
      <c r="DG92" s="27" t="s">
        <v>0</v>
      </c>
      <c r="DH92" s="32" t="str">
        <f t="shared" si="135"/>
        <v/>
      </c>
      <c r="DI92" s="33" t="str">
        <f t="shared" si="136"/>
        <v/>
      </c>
      <c r="DJ92" s="27" t="s">
        <v>0</v>
      </c>
      <c r="DK92" s="32" t="str">
        <f t="shared" si="137"/>
        <v/>
      </c>
      <c r="DL92" s="33" t="str">
        <f t="shared" si="138"/>
        <v/>
      </c>
      <c r="DM92" s="27" t="s">
        <v>0</v>
      </c>
      <c r="DN92" s="32" t="str">
        <f t="shared" si="139"/>
        <v/>
      </c>
      <c r="DO92" s="33" t="str">
        <f t="shared" si="140"/>
        <v/>
      </c>
      <c r="DP92" s="27" t="s">
        <v>0</v>
      </c>
      <c r="DQ92" s="38" t="str">
        <f t="shared" si="141"/>
        <v/>
      </c>
      <c r="DR92" s="33" t="str" cm="1">
        <f t="array" ref="DR92">IF(DQ92&lt;&gt;"",INDEX(regNatjecatelj_id,DQ92,0),IF(BF92&lt;&gt;"",BF92,""))</f>
        <v/>
      </c>
      <c r="DS92" s="27" t="s">
        <v>0</v>
      </c>
      <c r="DT92" s="38" t="str">
        <f t="shared" si="142"/>
        <v/>
      </c>
      <c r="DU92" s="53" t="str">
        <f t="shared" si="88"/>
        <v/>
      </c>
      <c r="DV92" s="53" t="str">
        <f t="shared" si="143"/>
        <v/>
      </c>
      <c r="DW92" s="53" t="str">
        <f t="shared" si="144"/>
        <v/>
      </c>
      <c r="DX92" s="46" t="str">
        <f t="shared" si="145"/>
        <v/>
      </c>
      <c r="DY92" s="27" t="s">
        <v>0</v>
      </c>
      <c r="DZ92" s="38" t="str">
        <f>IF(AN92="","",MAX(DZ$12:DZ91)+1)</f>
        <v/>
      </c>
      <c r="EA92" s="53" t="str">
        <f t="shared" si="146"/>
        <v/>
      </c>
      <c r="EB92" s="53" t="str">
        <f t="shared" si="147"/>
        <v/>
      </c>
      <c r="EC92" s="53" t="str">
        <f t="shared" si="148"/>
        <v/>
      </c>
      <c r="ED92" s="53" t="str">
        <f t="shared" si="149"/>
        <v/>
      </c>
      <c r="EE92" s="53" t="str">
        <f t="shared" si="89"/>
        <v/>
      </c>
      <c r="EF92" s="53" t="str">
        <f t="shared" si="150"/>
        <v/>
      </c>
      <c r="EG92" s="53" t="str">
        <f t="shared" si="151"/>
        <v/>
      </c>
      <c r="EH92" s="53" t="str">
        <f t="shared" si="90"/>
        <v/>
      </c>
      <c r="EI92" s="53" t="str">
        <f t="shared" si="152"/>
        <v/>
      </c>
      <c r="EJ92" s="33" t="str">
        <f t="shared" si="153"/>
        <v/>
      </c>
      <c r="EK92" s="27" t="s">
        <v>0</v>
      </c>
      <c r="EL92" s="14" t="str">
        <f t="shared" si="154"/>
        <v/>
      </c>
      <c r="EM92" s="27" t="s">
        <v>0</v>
      </c>
      <c r="EN92" s="14" t="str">
        <f t="shared" si="91"/>
        <v/>
      </c>
      <c r="EO92" s="27" t="s">
        <v>0</v>
      </c>
      <c r="EP92" s="131" t="str">
        <f t="shared" si="155"/>
        <v/>
      </c>
      <c r="EQ92" s="27" t="s">
        <v>0</v>
      </c>
    </row>
    <row r="93" spans="1:147" x14ac:dyDescent="0.25">
      <c r="A93" t="s">
        <v>0</v>
      </c>
      <c r="B93" s="32" t="str">
        <f>IF(csv!F83="","",TRIM(csv!T83))</f>
        <v/>
      </c>
      <c r="C93" s="21" t="s">
        <v>0</v>
      </c>
      <c r="D93" s="21" t="str">
        <f>IF(csv!F83="","",TRIM(csv!F83))</f>
        <v/>
      </c>
      <c r="E93" s="21" t="str">
        <f>IF(csv!E83="","",TRIM(csv!E83))</f>
        <v/>
      </c>
      <c r="F93" s="21" t="s">
        <v>0</v>
      </c>
      <c r="G93" s="53" t="str">
        <f>IF(csv!M83="","",TRIM(csv!M83))</f>
        <v/>
      </c>
      <c r="H93" s="53" t="str">
        <f>IF(csv!N83="","",TRIM(csv!N83))</f>
        <v/>
      </c>
      <c r="I93" s="21" t="s">
        <v>0</v>
      </c>
      <c r="J93" s="21" t="str">
        <f>IF(csv!P83="","",TRIM(csv!P83))</f>
        <v/>
      </c>
      <c r="K93" s="21" t="str">
        <f>IF(csv!Q83="","",TRIM(csv!Q83))</f>
        <v/>
      </c>
      <c r="L93" s="21" t="s">
        <v>0</v>
      </c>
      <c r="M93" s="46" t="str">
        <f>IF(csv!R83="","",TRIM(csv!R83))</f>
        <v/>
      </c>
      <c r="N93" s="27" t="s">
        <v>0</v>
      </c>
      <c r="O93" s="188" t="str">
        <f t="shared" si="92"/>
        <v/>
      </c>
      <c r="P93" s="27"/>
      <c r="Q93" s="32" t="str">
        <f t="shared" si="93"/>
        <v/>
      </c>
      <c r="R93" s="53" t="str">
        <f>IF(Q93="","",IF(COUNTIF(Q$12:Q92,Q93)=0,R92+1,R92))</f>
        <v/>
      </c>
      <c r="S93" s="53" t="str">
        <f t="shared" si="94"/>
        <v/>
      </c>
      <c r="T93" s="53" t="str">
        <f t="shared" si="95"/>
        <v/>
      </c>
      <c r="U93" s="46" t="str">
        <f t="shared" si="96"/>
        <v/>
      </c>
      <c r="V93" s="27" t="s">
        <v>0</v>
      </c>
      <c r="W93" s="173" t="str">
        <f t="shared" si="97"/>
        <v/>
      </c>
      <c r="X93" s="223" t="str">
        <f t="shared" si="98"/>
        <v/>
      </c>
      <c r="Y93" s="174" t="str">
        <f t="shared" si="79"/>
        <v/>
      </c>
      <c r="Z93" s="27" t="s">
        <v>0</v>
      </c>
      <c r="AA93" s="32" t="str">
        <f t="shared" si="99"/>
        <v/>
      </c>
      <c r="AB93" s="53" t="str">
        <f t="shared" si="100"/>
        <v/>
      </c>
      <c r="AC93" s="21" t="str">
        <f>IF(OR(AB93="",AB93&lt;&gt;"NEMA"),"",IF(IFERROR(MATCH(AA93,AA$12:AA92,0),0)&lt;&gt;0,"",AA93))</f>
        <v/>
      </c>
      <c r="AD93" s="46" t="str">
        <f>IF(AC93="","",MAX(AD$12:AD92)+1)</f>
        <v/>
      </c>
      <c r="AE93" s="27" t="s">
        <v>0</v>
      </c>
      <c r="AF93" s="88"/>
      <c r="AG93" s="27" t="s">
        <v>0</v>
      </c>
      <c r="AH93" s="14" t="str">
        <f t="shared" si="101"/>
        <v/>
      </c>
      <c r="AI93" s="27" t="s">
        <v>0</v>
      </c>
      <c r="AJ93" s="173" t="str">
        <f t="shared" si="102"/>
        <v/>
      </c>
      <c r="AK93" s="114" t="str">
        <f t="shared" si="103"/>
        <v/>
      </c>
      <c r="AL93" s="27"/>
      <c r="AM93" s="32" t="str">
        <f t="shared" si="104"/>
        <v/>
      </c>
      <c r="AN93" s="21" t="str">
        <f t="shared" si="105"/>
        <v/>
      </c>
      <c r="AO93" s="53" t="str">
        <f t="shared" si="106"/>
        <v/>
      </c>
      <c r="AP93" s="53" t="str">
        <f t="shared" si="107"/>
        <v/>
      </c>
      <c r="AQ93" s="21" t="str">
        <f t="shared" si="108"/>
        <v/>
      </c>
      <c r="AR93" s="46" t="str">
        <f t="shared" si="109"/>
        <v/>
      </c>
      <c r="AS93" s="27" t="s">
        <v>0</v>
      </c>
      <c r="AT93" s="62" t="str">
        <f t="shared" si="110"/>
        <v/>
      </c>
      <c r="AU93" s="27" t="s">
        <v>0</v>
      </c>
      <c r="AV93" s="244" t="str">
        <f t="shared" si="80"/>
        <v/>
      </c>
      <c r="AW93" s="27" t="s">
        <v>0</v>
      </c>
      <c r="AX93" s="81"/>
      <c r="AY93" s="83"/>
      <c r="AZ93" s="27" t="s">
        <v>0</v>
      </c>
      <c r="BA93" s="200" t="str">
        <f t="shared" si="111"/>
        <v/>
      </c>
      <c r="BB93" s="27" t="s">
        <v>0</v>
      </c>
      <c r="BC93" s="32" t="str">
        <f t="shared" si="112"/>
        <v/>
      </c>
      <c r="BD93" s="53" t="str">
        <f>IF(AX93&amp;AY93="","",MAX(BD$12:BD92)+1)</f>
        <v/>
      </c>
      <c r="BE93" s="212" t="str">
        <f t="shared" si="113"/>
        <v/>
      </c>
      <c r="BF93" s="33" t="str">
        <f>IF(AND(AO93="NEMA",AP93="NEMA",OR(AX93&amp;AY93="",BE93="NEMA")),MAX(BF$12:BF92)+1,"")</f>
        <v/>
      </c>
      <c r="BG93" s="27" t="s">
        <v>0</v>
      </c>
      <c r="BH93" s="32" t="str">
        <f t="shared" si="114"/>
        <v/>
      </c>
      <c r="BI93" s="21" t="str">
        <f t="shared" si="115"/>
        <v/>
      </c>
      <c r="BJ93" s="53" t="str">
        <f t="shared" si="116"/>
        <v/>
      </c>
      <c r="BK93" s="33" t="str">
        <f t="shared" si="117"/>
        <v/>
      </c>
      <c r="BL93" s="27" t="s">
        <v>0</v>
      </c>
      <c r="BM93" s="32" t="str">
        <f t="shared" si="118"/>
        <v/>
      </c>
      <c r="BN93" s="21" t="str">
        <f t="shared" si="119"/>
        <v/>
      </c>
      <c r="BO93" s="53" t="str">
        <f t="shared" si="120"/>
        <v/>
      </c>
      <c r="BP93" s="53" t="str">
        <f t="shared" si="81"/>
        <v/>
      </c>
      <c r="BQ93" s="21" t="str">
        <f t="shared" si="82"/>
        <v/>
      </c>
      <c r="BR93" s="21" t="str" cm="1">
        <f t="array" ref="BR93">IFERROR(""&amp;INDEX(regNatjecatelj_klub,DI93),"")</f>
        <v/>
      </c>
      <c r="BS93" s="66" t="str">
        <f t="shared" si="121"/>
        <v/>
      </c>
      <c r="BT93" s="46" t="str">
        <f t="shared" si="122"/>
        <v/>
      </c>
      <c r="BU93" s="27" t="s">
        <v>0</v>
      </c>
      <c r="BV93" s="62" t="str">
        <f>IF(BP93&lt;&gt;"NEMA","",IF(IFERROR(MATCH(BN93,BN$12:BN92,0),0)&lt;&gt;0,"",BN93))</f>
        <v/>
      </c>
      <c r="BW93" s="27" t="s">
        <v>0</v>
      </c>
      <c r="BX93" s="88"/>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73" t="str">
        <f>IF(BN93="","",IF(AND(BO93&lt;&gt;"",BO93&lt;&gt;"NEMA",BS93=1),BR93,IFERROR(INDEX(CK$12:CK92,MATCH(BN93,BN$12:BN92,0)),IF(BX93&lt;&gt;"",BX93,BT93))))</f>
        <v/>
      </c>
      <c r="CL93" s="226" t="str">
        <f>IF(BN93="","",IF(BT93&lt;&gt;BN93,INDEX(regKlub_id,MATCH(BT93,regKlub_naziv,0)),IF(AND(BO93&lt;&gt;"",BO93&lt;&gt;"NEMA"),BO93,IF(CF93&lt;&gt;"",CF93,IF(CB93&lt;&gt;"",CB93,IFERROR(INDEX(CL$12:CL92,MATCH(BN93,BN$12:BN92,0)),"GREŠKA"))))))</f>
        <v/>
      </c>
      <c r="CM93" s="114" t="str">
        <f>IF(BP93="","",IF(BP93&lt;&gt;"NEMA",BP93,IF(CE93&lt;&gt;"",CE93,IFERROR(INDEX(CM$12:CM92,MATCH(BN93,BN$12:BN92,0)),""))))</f>
        <v/>
      </c>
      <c r="CN93" s="27" t="s">
        <v>0</v>
      </c>
      <c r="CO93" s="38" t="str">
        <f t="shared" si="129"/>
        <v/>
      </c>
      <c r="CP93" s="53" t="str">
        <f t="shared" si="130"/>
        <v/>
      </c>
      <c r="CQ93" s="180" t="str">
        <f t="shared" si="131"/>
        <v/>
      </c>
      <c r="CR93" s="181" t="str">
        <f t="shared" si="78"/>
        <v/>
      </c>
      <c r="CS93" s="114" t="str">
        <f t="shared" si="83"/>
        <v/>
      </c>
      <c r="CT93" s="27" t="s">
        <v>0</v>
      </c>
      <c r="CU93" s="240" t="str">
        <f t="shared" si="132"/>
        <v xml:space="preserve">
</v>
      </c>
      <c r="CV93" s="27" t="s">
        <v>0</v>
      </c>
      <c r="CW93" s="200" t="str">
        <f t="shared" si="84"/>
        <v/>
      </c>
      <c r="CX93" t="s">
        <v>0</v>
      </c>
      <c r="CY93" s="90" t="str">
        <f t="shared" si="85"/>
        <v/>
      </c>
      <c r="CZ93" t="s">
        <v>0</v>
      </c>
      <c r="DA93" s="32" t="str">
        <f t="shared" si="86"/>
        <v/>
      </c>
      <c r="DB93" s="46" t="str">
        <f t="shared" si="87"/>
        <v/>
      </c>
      <c r="DC93" t="s">
        <v>0</v>
      </c>
      <c r="DD93" s="14" t="str">
        <f t="shared" si="133"/>
        <v/>
      </c>
      <c r="DE93" s="27" t="s">
        <v>0</v>
      </c>
      <c r="DF93" s="14" t="str">
        <f t="shared" si="134"/>
        <v/>
      </c>
      <c r="DG93" s="27" t="s">
        <v>0</v>
      </c>
      <c r="DH93" s="32" t="str">
        <f t="shared" si="135"/>
        <v/>
      </c>
      <c r="DI93" s="33" t="str">
        <f t="shared" si="136"/>
        <v/>
      </c>
      <c r="DJ93" s="27" t="s">
        <v>0</v>
      </c>
      <c r="DK93" s="32" t="str">
        <f t="shared" si="137"/>
        <v/>
      </c>
      <c r="DL93" s="33" t="str">
        <f t="shared" si="138"/>
        <v/>
      </c>
      <c r="DM93" s="27" t="s">
        <v>0</v>
      </c>
      <c r="DN93" s="32" t="str">
        <f t="shared" si="139"/>
        <v/>
      </c>
      <c r="DO93" s="33" t="str">
        <f t="shared" si="140"/>
        <v/>
      </c>
      <c r="DP93" s="27" t="s">
        <v>0</v>
      </c>
      <c r="DQ93" s="38" t="str">
        <f t="shared" si="141"/>
        <v/>
      </c>
      <c r="DR93" s="33" t="str" cm="1">
        <f t="array" ref="DR93">IF(DQ93&lt;&gt;"",INDEX(regNatjecatelj_id,DQ93,0),IF(BF93&lt;&gt;"",BF93,""))</f>
        <v/>
      </c>
      <c r="DS93" s="27" t="s">
        <v>0</v>
      </c>
      <c r="DT93" s="38" t="str">
        <f t="shared" si="142"/>
        <v/>
      </c>
      <c r="DU93" s="53" t="str">
        <f t="shared" si="88"/>
        <v/>
      </c>
      <c r="DV93" s="53" t="str">
        <f t="shared" si="143"/>
        <v/>
      </c>
      <c r="DW93" s="53" t="str">
        <f t="shared" si="144"/>
        <v/>
      </c>
      <c r="DX93" s="46" t="str">
        <f t="shared" si="145"/>
        <v/>
      </c>
      <c r="DY93" s="27" t="s">
        <v>0</v>
      </c>
      <c r="DZ93" s="38" t="str">
        <f>IF(AN93="","",MAX(DZ$12:DZ92)+1)</f>
        <v/>
      </c>
      <c r="EA93" s="53" t="str">
        <f t="shared" si="146"/>
        <v/>
      </c>
      <c r="EB93" s="53" t="str">
        <f t="shared" si="147"/>
        <v/>
      </c>
      <c r="EC93" s="53" t="str">
        <f t="shared" si="148"/>
        <v/>
      </c>
      <c r="ED93" s="53" t="str">
        <f t="shared" si="149"/>
        <v/>
      </c>
      <c r="EE93" s="53" t="str">
        <f t="shared" si="89"/>
        <v/>
      </c>
      <c r="EF93" s="53" t="str">
        <f t="shared" si="150"/>
        <v/>
      </c>
      <c r="EG93" s="53" t="str">
        <f t="shared" si="151"/>
        <v/>
      </c>
      <c r="EH93" s="53" t="str">
        <f t="shared" si="90"/>
        <v/>
      </c>
      <c r="EI93" s="53" t="str">
        <f t="shared" si="152"/>
        <v/>
      </c>
      <c r="EJ93" s="33" t="str">
        <f t="shared" si="153"/>
        <v/>
      </c>
      <c r="EK93" s="27" t="s">
        <v>0</v>
      </c>
      <c r="EL93" s="14" t="str">
        <f t="shared" si="154"/>
        <v/>
      </c>
      <c r="EM93" s="27" t="s">
        <v>0</v>
      </c>
      <c r="EN93" s="14" t="str">
        <f t="shared" si="91"/>
        <v/>
      </c>
      <c r="EO93" s="27" t="s">
        <v>0</v>
      </c>
      <c r="EP93" s="131" t="str">
        <f t="shared" si="155"/>
        <v/>
      </c>
      <c r="EQ93" s="27" t="s">
        <v>0</v>
      </c>
    </row>
    <row r="94" spans="1:147" x14ac:dyDescent="0.25">
      <c r="A94" t="s">
        <v>0</v>
      </c>
      <c r="B94" s="32" t="str">
        <f>IF(csv!F84="","",TRIM(csv!T84))</f>
        <v/>
      </c>
      <c r="C94" s="21" t="s">
        <v>0</v>
      </c>
      <c r="D94" s="21" t="str">
        <f>IF(csv!F84="","",TRIM(csv!F84))</f>
        <v/>
      </c>
      <c r="E94" s="21" t="str">
        <f>IF(csv!E84="","",TRIM(csv!E84))</f>
        <v/>
      </c>
      <c r="F94" s="21" t="s">
        <v>0</v>
      </c>
      <c r="G94" s="53" t="str">
        <f>IF(csv!M84="","",TRIM(csv!M84))</f>
        <v/>
      </c>
      <c r="H94" s="53" t="str">
        <f>IF(csv!N84="","",TRIM(csv!N84))</f>
        <v/>
      </c>
      <c r="I94" s="21" t="s">
        <v>0</v>
      </c>
      <c r="J94" s="21" t="str">
        <f>IF(csv!P84="","",TRIM(csv!P84))</f>
        <v/>
      </c>
      <c r="K94" s="21" t="str">
        <f>IF(csv!Q84="","",TRIM(csv!Q84))</f>
        <v/>
      </c>
      <c r="L94" s="21" t="s">
        <v>0</v>
      </c>
      <c r="M94" s="46" t="str">
        <f>IF(csv!R84="","",TRIM(csv!R84))</f>
        <v/>
      </c>
      <c r="N94" s="27" t="s">
        <v>0</v>
      </c>
      <c r="O94" s="188" t="str">
        <f t="shared" si="92"/>
        <v/>
      </c>
      <c r="P94" s="27"/>
      <c r="Q94" s="32" t="str">
        <f t="shared" si="93"/>
        <v/>
      </c>
      <c r="R94" s="53" t="str">
        <f>IF(Q94="","",IF(COUNTIF(Q$12:Q93,Q94)=0,R93+1,R93))</f>
        <v/>
      </c>
      <c r="S94" s="53" t="str">
        <f t="shared" si="94"/>
        <v/>
      </c>
      <c r="T94" s="53" t="str">
        <f t="shared" si="95"/>
        <v/>
      </c>
      <c r="U94" s="46" t="str">
        <f t="shared" si="96"/>
        <v/>
      </c>
      <c r="V94" s="27" t="s">
        <v>0</v>
      </c>
      <c r="W94" s="173" t="str">
        <f t="shared" si="97"/>
        <v/>
      </c>
      <c r="X94" s="223" t="str">
        <f t="shared" si="98"/>
        <v/>
      </c>
      <c r="Y94" s="174" t="str">
        <f t="shared" si="79"/>
        <v/>
      </c>
      <c r="Z94" s="27" t="s">
        <v>0</v>
      </c>
      <c r="AA94" s="32" t="str">
        <f t="shared" si="99"/>
        <v/>
      </c>
      <c r="AB94" s="53" t="str">
        <f t="shared" si="100"/>
        <v/>
      </c>
      <c r="AC94" s="21" t="str">
        <f>IF(OR(AB94="",AB94&lt;&gt;"NEMA"),"",IF(IFERROR(MATCH(AA94,AA$12:AA93,0),0)&lt;&gt;0,"",AA94))</f>
        <v/>
      </c>
      <c r="AD94" s="46" t="str">
        <f>IF(AC94="","",MAX(AD$12:AD93)+1)</f>
        <v/>
      </c>
      <c r="AE94" s="27" t="s">
        <v>0</v>
      </c>
      <c r="AF94" s="88"/>
      <c r="AG94" s="27" t="s">
        <v>0</v>
      </c>
      <c r="AH94" s="14" t="str">
        <f t="shared" si="101"/>
        <v/>
      </c>
      <c r="AI94" s="27" t="s">
        <v>0</v>
      </c>
      <c r="AJ94" s="173" t="str">
        <f t="shared" si="102"/>
        <v/>
      </c>
      <c r="AK94" s="114" t="str">
        <f t="shared" si="103"/>
        <v/>
      </c>
      <c r="AL94" s="27"/>
      <c r="AM94" s="32" t="str">
        <f t="shared" si="104"/>
        <v/>
      </c>
      <c r="AN94" s="21" t="str">
        <f t="shared" si="105"/>
        <v/>
      </c>
      <c r="AO94" s="53" t="str">
        <f t="shared" si="106"/>
        <v/>
      </c>
      <c r="AP94" s="53" t="str">
        <f t="shared" si="107"/>
        <v/>
      </c>
      <c r="AQ94" s="21" t="str">
        <f t="shared" si="108"/>
        <v/>
      </c>
      <c r="AR94" s="46" t="str">
        <f t="shared" si="109"/>
        <v/>
      </c>
      <c r="AS94" s="27" t="s">
        <v>0</v>
      </c>
      <c r="AT94" s="62" t="str">
        <f t="shared" si="110"/>
        <v/>
      </c>
      <c r="AU94" s="27" t="s">
        <v>0</v>
      </c>
      <c r="AV94" s="244" t="str">
        <f t="shared" si="80"/>
        <v/>
      </c>
      <c r="AW94" s="27" t="s">
        <v>0</v>
      </c>
      <c r="AX94" s="81"/>
      <c r="AY94" s="83"/>
      <c r="AZ94" s="27" t="s">
        <v>0</v>
      </c>
      <c r="BA94" s="200" t="str">
        <f t="shared" si="111"/>
        <v/>
      </c>
      <c r="BB94" s="27" t="s">
        <v>0</v>
      </c>
      <c r="BC94" s="32" t="str">
        <f t="shared" si="112"/>
        <v/>
      </c>
      <c r="BD94" s="53" t="str">
        <f>IF(AX94&amp;AY94="","",MAX(BD$12:BD93)+1)</f>
        <v/>
      </c>
      <c r="BE94" s="212" t="str">
        <f t="shared" si="113"/>
        <v/>
      </c>
      <c r="BF94" s="33" t="str">
        <f>IF(AND(AO94="NEMA",AP94="NEMA",OR(AX94&amp;AY94="",BE94="NEMA")),MAX(BF$12:BF93)+1,"")</f>
        <v/>
      </c>
      <c r="BG94" s="27" t="s">
        <v>0</v>
      </c>
      <c r="BH94" s="32" t="str">
        <f t="shared" si="114"/>
        <v/>
      </c>
      <c r="BI94" s="21" t="str">
        <f t="shared" si="115"/>
        <v/>
      </c>
      <c r="BJ94" s="53" t="str">
        <f t="shared" si="116"/>
        <v/>
      </c>
      <c r="BK94" s="33" t="str">
        <f t="shared" si="117"/>
        <v/>
      </c>
      <c r="BL94" s="27" t="s">
        <v>0</v>
      </c>
      <c r="BM94" s="32" t="str">
        <f t="shared" si="118"/>
        <v/>
      </c>
      <c r="BN94" s="21" t="str">
        <f t="shared" si="119"/>
        <v/>
      </c>
      <c r="BO94" s="53" t="str">
        <f t="shared" si="120"/>
        <v/>
      </c>
      <c r="BP94" s="53" t="str">
        <f t="shared" si="81"/>
        <v/>
      </c>
      <c r="BQ94" s="21" t="str">
        <f t="shared" si="82"/>
        <v/>
      </c>
      <c r="BR94" s="21" t="str" cm="1">
        <f t="array" ref="BR94">IFERROR(""&amp;INDEX(regNatjecatelj_klub,DI94),"")</f>
        <v/>
      </c>
      <c r="BS94" s="66" t="str">
        <f t="shared" si="121"/>
        <v/>
      </c>
      <c r="BT94" s="46" t="str">
        <f t="shared" si="122"/>
        <v/>
      </c>
      <c r="BU94" s="27" t="s">
        <v>0</v>
      </c>
      <c r="BV94" s="62" t="str">
        <f>IF(BP94&lt;&gt;"NEMA","",IF(IFERROR(MATCH(BN94,BN$12:BN93,0),0)&lt;&gt;0,"",BN94))</f>
        <v/>
      </c>
      <c r="BW94" s="27" t="s">
        <v>0</v>
      </c>
      <c r="BX94" s="88"/>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73" t="str">
        <f>IF(BN94="","",IF(AND(BO94&lt;&gt;"",BO94&lt;&gt;"NEMA",BS94=1),BR94,IFERROR(INDEX(CK$12:CK93,MATCH(BN94,BN$12:BN93,0)),IF(BX94&lt;&gt;"",BX94,BT94))))</f>
        <v/>
      </c>
      <c r="CL94" s="226" t="str">
        <f>IF(BN94="","",IF(BT94&lt;&gt;BN94,INDEX(regKlub_id,MATCH(BT94,regKlub_naziv,0)),IF(AND(BO94&lt;&gt;"",BO94&lt;&gt;"NEMA"),BO94,IF(CF94&lt;&gt;"",CF94,IF(CB94&lt;&gt;"",CB94,IFERROR(INDEX(CL$12:CL93,MATCH(BN94,BN$12:BN93,0)),"GREŠKA"))))))</f>
        <v/>
      </c>
      <c r="CM94" s="114" t="str">
        <f>IF(BP94="","",IF(BP94&lt;&gt;"NEMA",BP94,IF(CE94&lt;&gt;"",CE94,IFERROR(INDEX(CM$12:CM93,MATCH(BN94,BN$12:BN93,0)),""))))</f>
        <v/>
      </c>
      <c r="CN94" s="27" t="s">
        <v>0</v>
      </c>
      <c r="CO94" s="38" t="str">
        <f t="shared" si="129"/>
        <v/>
      </c>
      <c r="CP94" s="53" t="str">
        <f t="shared" si="130"/>
        <v/>
      </c>
      <c r="CQ94" s="180" t="str">
        <f t="shared" si="131"/>
        <v/>
      </c>
      <c r="CR94" s="181" t="str">
        <f t="shared" si="78"/>
        <v/>
      </c>
      <c r="CS94" s="114" t="str">
        <f t="shared" si="83"/>
        <v/>
      </c>
      <c r="CT94" s="27" t="s">
        <v>0</v>
      </c>
      <c r="CU94" s="240" t="str">
        <f t="shared" si="132"/>
        <v xml:space="preserve">
</v>
      </c>
      <c r="CV94" s="27" t="s">
        <v>0</v>
      </c>
      <c r="CW94" s="200" t="str">
        <f t="shared" si="84"/>
        <v/>
      </c>
      <c r="CX94" t="s">
        <v>0</v>
      </c>
      <c r="CY94" s="90" t="str">
        <f t="shared" si="85"/>
        <v/>
      </c>
      <c r="CZ94" t="s">
        <v>0</v>
      </c>
      <c r="DA94" s="32" t="str">
        <f t="shared" si="86"/>
        <v/>
      </c>
      <c r="DB94" s="46" t="str">
        <f t="shared" si="87"/>
        <v/>
      </c>
      <c r="DC94" t="s">
        <v>0</v>
      </c>
      <c r="DD94" s="14" t="str">
        <f t="shared" si="133"/>
        <v/>
      </c>
      <c r="DE94" s="27" t="s">
        <v>0</v>
      </c>
      <c r="DF94" s="14" t="str">
        <f t="shared" si="134"/>
        <v/>
      </c>
      <c r="DG94" s="27" t="s">
        <v>0</v>
      </c>
      <c r="DH94" s="32" t="str">
        <f t="shared" si="135"/>
        <v/>
      </c>
      <c r="DI94" s="33" t="str">
        <f t="shared" si="136"/>
        <v/>
      </c>
      <c r="DJ94" s="27" t="s">
        <v>0</v>
      </c>
      <c r="DK94" s="32" t="str">
        <f t="shared" si="137"/>
        <v/>
      </c>
      <c r="DL94" s="33" t="str">
        <f t="shared" si="138"/>
        <v/>
      </c>
      <c r="DM94" s="27" t="s">
        <v>0</v>
      </c>
      <c r="DN94" s="32" t="str">
        <f t="shared" si="139"/>
        <v/>
      </c>
      <c r="DO94" s="33" t="str">
        <f t="shared" si="140"/>
        <v/>
      </c>
      <c r="DP94" s="27" t="s">
        <v>0</v>
      </c>
      <c r="DQ94" s="38" t="str">
        <f t="shared" si="141"/>
        <v/>
      </c>
      <c r="DR94" s="33" t="str" cm="1">
        <f t="array" ref="DR94">IF(DQ94&lt;&gt;"",INDEX(regNatjecatelj_id,DQ94,0),IF(BF94&lt;&gt;"",BF94,""))</f>
        <v/>
      </c>
      <c r="DS94" s="27" t="s">
        <v>0</v>
      </c>
      <c r="DT94" s="38" t="str">
        <f t="shared" si="142"/>
        <v/>
      </c>
      <c r="DU94" s="53" t="str">
        <f t="shared" si="88"/>
        <v/>
      </c>
      <c r="DV94" s="53" t="str">
        <f t="shared" si="143"/>
        <v/>
      </c>
      <c r="DW94" s="53" t="str">
        <f t="shared" si="144"/>
        <v/>
      </c>
      <c r="DX94" s="46" t="str">
        <f t="shared" si="145"/>
        <v/>
      </c>
      <c r="DY94" s="27" t="s">
        <v>0</v>
      </c>
      <c r="DZ94" s="38" t="str">
        <f>IF(AN94="","",MAX(DZ$12:DZ93)+1)</f>
        <v/>
      </c>
      <c r="EA94" s="53" t="str">
        <f t="shared" si="146"/>
        <v/>
      </c>
      <c r="EB94" s="53" t="str">
        <f t="shared" si="147"/>
        <v/>
      </c>
      <c r="EC94" s="53" t="str">
        <f t="shared" si="148"/>
        <v/>
      </c>
      <c r="ED94" s="53" t="str">
        <f t="shared" si="149"/>
        <v/>
      </c>
      <c r="EE94" s="53" t="str">
        <f t="shared" si="89"/>
        <v/>
      </c>
      <c r="EF94" s="53" t="str">
        <f t="shared" si="150"/>
        <v/>
      </c>
      <c r="EG94" s="53" t="str">
        <f t="shared" si="151"/>
        <v/>
      </c>
      <c r="EH94" s="53" t="str">
        <f t="shared" si="90"/>
        <v/>
      </c>
      <c r="EI94" s="53" t="str">
        <f t="shared" si="152"/>
        <v/>
      </c>
      <c r="EJ94" s="33" t="str">
        <f t="shared" si="153"/>
        <v/>
      </c>
      <c r="EK94" s="27" t="s">
        <v>0</v>
      </c>
      <c r="EL94" s="14" t="str">
        <f t="shared" si="154"/>
        <v/>
      </c>
      <c r="EM94" s="27" t="s">
        <v>0</v>
      </c>
      <c r="EN94" s="14" t="str">
        <f t="shared" si="91"/>
        <v/>
      </c>
      <c r="EO94" s="27" t="s">
        <v>0</v>
      </c>
      <c r="EP94" s="131" t="str">
        <f t="shared" si="155"/>
        <v/>
      </c>
      <c r="EQ94" s="27" t="s">
        <v>0</v>
      </c>
    </row>
    <row r="95" spans="1:147" x14ac:dyDescent="0.25">
      <c r="A95" t="s">
        <v>0</v>
      </c>
      <c r="B95" s="32" t="str">
        <f>IF(csv!F85="","",TRIM(csv!T85))</f>
        <v/>
      </c>
      <c r="C95" s="21" t="s">
        <v>0</v>
      </c>
      <c r="D95" s="21" t="str">
        <f>IF(csv!F85="","",TRIM(csv!F85))</f>
        <v/>
      </c>
      <c r="E95" s="21" t="str">
        <f>IF(csv!E85="","",TRIM(csv!E85))</f>
        <v/>
      </c>
      <c r="F95" s="21" t="s">
        <v>0</v>
      </c>
      <c r="G95" s="53" t="str">
        <f>IF(csv!M85="","",TRIM(csv!M85))</f>
        <v/>
      </c>
      <c r="H95" s="53" t="str">
        <f>IF(csv!N85="","",TRIM(csv!N85))</f>
        <v/>
      </c>
      <c r="I95" s="21" t="s">
        <v>0</v>
      </c>
      <c r="J95" s="21" t="str">
        <f>IF(csv!P85="","",TRIM(csv!P85))</f>
        <v/>
      </c>
      <c r="K95" s="21" t="str">
        <f>IF(csv!Q85="","",TRIM(csv!Q85))</f>
        <v/>
      </c>
      <c r="L95" s="21" t="s">
        <v>0</v>
      </c>
      <c r="M95" s="46" t="str">
        <f>IF(csv!R85="","",TRIM(csv!R85))</f>
        <v/>
      </c>
      <c r="N95" s="27" t="s">
        <v>0</v>
      </c>
      <c r="O95" s="188" t="str">
        <f t="shared" si="92"/>
        <v/>
      </c>
      <c r="P95" s="27"/>
      <c r="Q95" s="32" t="str">
        <f t="shared" si="93"/>
        <v/>
      </c>
      <c r="R95" s="53" t="str">
        <f>IF(Q95="","",IF(COUNTIF(Q$12:Q94,Q95)=0,R94+1,R94))</f>
        <v/>
      </c>
      <c r="S95" s="53" t="str">
        <f t="shared" si="94"/>
        <v/>
      </c>
      <c r="T95" s="53" t="str">
        <f t="shared" si="95"/>
        <v/>
      </c>
      <c r="U95" s="46" t="str">
        <f t="shared" si="96"/>
        <v/>
      </c>
      <c r="V95" s="27" t="s">
        <v>0</v>
      </c>
      <c r="W95" s="173" t="str">
        <f t="shared" si="97"/>
        <v/>
      </c>
      <c r="X95" s="223" t="str">
        <f t="shared" si="98"/>
        <v/>
      </c>
      <c r="Y95" s="174" t="str">
        <f t="shared" si="79"/>
        <v/>
      </c>
      <c r="Z95" s="27" t="s">
        <v>0</v>
      </c>
      <c r="AA95" s="32" t="str">
        <f t="shared" si="99"/>
        <v/>
      </c>
      <c r="AB95" s="53" t="str">
        <f t="shared" si="100"/>
        <v/>
      </c>
      <c r="AC95" s="21" t="str">
        <f>IF(OR(AB95="",AB95&lt;&gt;"NEMA"),"",IF(IFERROR(MATCH(AA95,AA$12:AA94,0),0)&lt;&gt;0,"",AA95))</f>
        <v/>
      </c>
      <c r="AD95" s="46" t="str">
        <f>IF(AC95="","",MAX(AD$12:AD94)+1)</f>
        <v/>
      </c>
      <c r="AE95" s="27" t="s">
        <v>0</v>
      </c>
      <c r="AF95" s="88"/>
      <c r="AG95" s="27" t="s">
        <v>0</v>
      </c>
      <c r="AH95" s="14" t="str">
        <f t="shared" si="101"/>
        <v/>
      </c>
      <c r="AI95" s="27" t="s">
        <v>0</v>
      </c>
      <c r="AJ95" s="173" t="str">
        <f t="shared" si="102"/>
        <v/>
      </c>
      <c r="AK95" s="114" t="str">
        <f t="shared" si="103"/>
        <v/>
      </c>
      <c r="AL95" s="27"/>
      <c r="AM95" s="32" t="str">
        <f t="shared" si="104"/>
        <v/>
      </c>
      <c r="AN95" s="21" t="str">
        <f t="shared" si="105"/>
        <v/>
      </c>
      <c r="AO95" s="53" t="str">
        <f t="shared" si="106"/>
        <v/>
      </c>
      <c r="AP95" s="53" t="str">
        <f t="shared" si="107"/>
        <v/>
      </c>
      <c r="AQ95" s="21" t="str">
        <f t="shared" si="108"/>
        <v/>
      </c>
      <c r="AR95" s="46" t="str">
        <f t="shared" si="109"/>
        <v/>
      </c>
      <c r="AS95" s="27" t="s">
        <v>0</v>
      </c>
      <c r="AT95" s="62" t="str">
        <f t="shared" si="110"/>
        <v/>
      </c>
      <c r="AU95" s="27" t="s">
        <v>0</v>
      </c>
      <c r="AV95" s="244" t="str">
        <f t="shared" si="80"/>
        <v/>
      </c>
      <c r="AW95" s="27" t="s">
        <v>0</v>
      </c>
      <c r="AX95" s="81"/>
      <c r="AY95" s="83"/>
      <c r="AZ95" s="27" t="s">
        <v>0</v>
      </c>
      <c r="BA95" s="200" t="str">
        <f t="shared" si="111"/>
        <v/>
      </c>
      <c r="BB95" s="27" t="s">
        <v>0</v>
      </c>
      <c r="BC95" s="32" t="str">
        <f t="shared" si="112"/>
        <v/>
      </c>
      <c r="BD95" s="53" t="str">
        <f>IF(AX95&amp;AY95="","",MAX(BD$12:BD94)+1)</f>
        <v/>
      </c>
      <c r="BE95" s="212" t="str">
        <f t="shared" si="113"/>
        <v/>
      </c>
      <c r="BF95" s="33" t="str">
        <f>IF(AND(AO95="NEMA",AP95="NEMA",OR(AX95&amp;AY95="",BE95="NEMA")),MAX(BF$12:BF94)+1,"")</f>
        <v/>
      </c>
      <c r="BG95" s="27" t="s">
        <v>0</v>
      </c>
      <c r="BH95" s="32" t="str">
        <f t="shared" si="114"/>
        <v/>
      </c>
      <c r="BI95" s="21" t="str">
        <f t="shared" si="115"/>
        <v/>
      </c>
      <c r="BJ95" s="53" t="str">
        <f t="shared" si="116"/>
        <v/>
      </c>
      <c r="BK95" s="33" t="str">
        <f t="shared" si="117"/>
        <v/>
      </c>
      <c r="BL95" s="27" t="s">
        <v>0</v>
      </c>
      <c r="BM95" s="32" t="str">
        <f t="shared" si="118"/>
        <v/>
      </c>
      <c r="BN95" s="21" t="str">
        <f t="shared" si="119"/>
        <v/>
      </c>
      <c r="BO95" s="53" t="str">
        <f t="shared" si="120"/>
        <v/>
      </c>
      <c r="BP95" s="53" t="str">
        <f t="shared" si="81"/>
        <v/>
      </c>
      <c r="BQ95" s="21" t="str">
        <f t="shared" si="82"/>
        <v/>
      </c>
      <c r="BR95" s="21" t="str" cm="1">
        <f t="array" ref="BR95">IFERROR(""&amp;INDEX(regNatjecatelj_klub,DI95),"")</f>
        <v/>
      </c>
      <c r="BS95" s="66" t="str">
        <f t="shared" si="121"/>
        <v/>
      </c>
      <c r="BT95" s="46" t="str">
        <f t="shared" si="122"/>
        <v/>
      </c>
      <c r="BU95" s="27" t="s">
        <v>0</v>
      </c>
      <c r="BV95" s="62" t="str">
        <f>IF(BP95&lt;&gt;"NEMA","",IF(IFERROR(MATCH(BN95,BN$12:BN94,0),0)&lt;&gt;0,"",BN95))</f>
        <v/>
      </c>
      <c r="BW95" s="27" t="s">
        <v>0</v>
      </c>
      <c r="BX95" s="88"/>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73" t="str">
        <f>IF(BN95="","",IF(AND(BO95&lt;&gt;"",BO95&lt;&gt;"NEMA",BS95=1),BR95,IFERROR(INDEX(CK$12:CK94,MATCH(BN95,BN$12:BN94,0)),IF(BX95&lt;&gt;"",BX95,BT95))))</f>
        <v/>
      </c>
      <c r="CL95" s="226" t="str">
        <f>IF(BN95="","",IF(BT95&lt;&gt;BN95,INDEX(regKlub_id,MATCH(BT95,regKlub_naziv,0)),IF(AND(BO95&lt;&gt;"",BO95&lt;&gt;"NEMA"),BO95,IF(CF95&lt;&gt;"",CF95,IF(CB95&lt;&gt;"",CB95,IFERROR(INDEX(CL$12:CL94,MATCH(BN95,BN$12:BN94,0)),"GREŠKA"))))))</f>
        <v/>
      </c>
      <c r="CM95" s="114" t="str">
        <f>IF(BP95="","",IF(BP95&lt;&gt;"NEMA",BP95,IF(CE95&lt;&gt;"",CE95,IFERROR(INDEX(CM$12:CM94,MATCH(BN95,BN$12:BN94,0)),""))))</f>
        <v/>
      </c>
      <c r="CN95" s="27" t="s">
        <v>0</v>
      </c>
      <c r="CO95" s="38" t="str">
        <f t="shared" si="129"/>
        <v/>
      </c>
      <c r="CP95" s="53" t="str">
        <f t="shared" si="130"/>
        <v/>
      </c>
      <c r="CQ95" s="180" t="str">
        <f t="shared" si="131"/>
        <v/>
      </c>
      <c r="CR95" s="181" t="str">
        <f t="shared" si="78"/>
        <v/>
      </c>
      <c r="CS95" s="114" t="str">
        <f t="shared" si="83"/>
        <v/>
      </c>
      <c r="CT95" s="27" t="s">
        <v>0</v>
      </c>
      <c r="CU95" s="240" t="str">
        <f t="shared" si="132"/>
        <v xml:space="preserve">
</v>
      </c>
      <c r="CV95" s="27" t="s">
        <v>0</v>
      </c>
      <c r="CW95" s="200" t="str">
        <f t="shared" si="84"/>
        <v/>
      </c>
      <c r="CX95" t="s">
        <v>0</v>
      </c>
      <c r="CY95" s="90" t="str">
        <f t="shared" si="85"/>
        <v/>
      </c>
      <c r="CZ95" t="s">
        <v>0</v>
      </c>
      <c r="DA95" s="32" t="str">
        <f t="shared" si="86"/>
        <v/>
      </c>
      <c r="DB95" s="46" t="str">
        <f t="shared" si="87"/>
        <v/>
      </c>
      <c r="DC95" t="s">
        <v>0</v>
      </c>
      <c r="DD95" s="14" t="str">
        <f t="shared" si="133"/>
        <v/>
      </c>
      <c r="DE95" s="27" t="s">
        <v>0</v>
      </c>
      <c r="DF95" s="14" t="str">
        <f t="shared" si="134"/>
        <v/>
      </c>
      <c r="DG95" s="27" t="s">
        <v>0</v>
      </c>
      <c r="DH95" s="32" t="str">
        <f t="shared" si="135"/>
        <v/>
      </c>
      <c r="DI95" s="33" t="str">
        <f t="shared" si="136"/>
        <v/>
      </c>
      <c r="DJ95" s="27" t="s">
        <v>0</v>
      </c>
      <c r="DK95" s="32" t="str">
        <f t="shared" si="137"/>
        <v/>
      </c>
      <c r="DL95" s="33" t="str">
        <f t="shared" si="138"/>
        <v/>
      </c>
      <c r="DM95" s="27" t="s">
        <v>0</v>
      </c>
      <c r="DN95" s="32" t="str">
        <f t="shared" si="139"/>
        <v/>
      </c>
      <c r="DO95" s="33" t="str">
        <f t="shared" si="140"/>
        <v/>
      </c>
      <c r="DP95" s="27" t="s">
        <v>0</v>
      </c>
      <c r="DQ95" s="38" t="str">
        <f t="shared" si="141"/>
        <v/>
      </c>
      <c r="DR95" s="33" t="str" cm="1">
        <f t="array" ref="DR95">IF(DQ95&lt;&gt;"",INDEX(regNatjecatelj_id,DQ95,0),IF(BF95&lt;&gt;"",BF95,""))</f>
        <v/>
      </c>
      <c r="DS95" s="27" t="s">
        <v>0</v>
      </c>
      <c r="DT95" s="38" t="str">
        <f t="shared" si="142"/>
        <v/>
      </c>
      <c r="DU95" s="53" t="str">
        <f t="shared" si="88"/>
        <v/>
      </c>
      <c r="DV95" s="53" t="str">
        <f t="shared" si="143"/>
        <v/>
      </c>
      <c r="DW95" s="53" t="str">
        <f t="shared" si="144"/>
        <v/>
      </c>
      <c r="DX95" s="46" t="str">
        <f t="shared" si="145"/>
        <v/>
      </c>
      <c r="DY95" s="27" t="s">
        <v>0</v>
      </c>
      <c r="DZ95" s="38" t="str">
        <f>IF(AN95="","",MAX(DZ$12:DZ94)+1)</f>
        <v/>
      </c>
      <c r="EA95" s="53" t="str">
        <f t="shared" si="146"/>
        <v/>
      </c>
      <c r="EB95" s="53" t="str">
        <f t="shared" si="147"/>
        <v/>
      </c>
      <c r="EC95" s="53" t="str">
        <f t="shared" si="148"/>
        <v/>
      </c>
      <c r="ED95" s="53" t="str">
        <f t="shared" si="149"/>
        <v/>
      </c>
      <c r="EE95" s="53" t="str">
        <f t="shared" si="89"/>
        <v/>
      </c>
      <c r="EF95" s="53" t="str">
        <f t="shared" si="150"/>
        <v/>
      </c>
      <c r="EG95" s="53" t="str">
        <f t="shared" si="151"/>
        <v/>
      </c>
      <c r="EH95" s="53" t="str">
        <f t="shared" si="90"/>
        <v/>
      </c>
      <c r="EI95" s="53" t="str">
        <f t="shared" si="152"/>
        <v/>
      </c>
      <c r="EJ95" s="33" t="str">
        <f t="shared" si="153"/>
        <v/>
      </c>
      <c r="EK95" s="27" t="s">
        <v>0</v>
      </c>
      <c r="EL95" s="14" t="str">
        <f t="shared" si="154"/>
        <v/>
      </c>
      <c r="EM95" s="27" t="s">
        <v>0</v>
      </c>
      <c r="EN95" s="14" t="str">
        <f t="shared" si="91"/>
        <v/>
      </c>
      <c r="EO95" s="27" t="s">
        <v>0</v>
      </c>
      <c r="EP95" s="131" t="str">
        <f t="shared" si="155"/>
        <v/>
      </c>
      <c r="EQ95" s="27" t="s">
        <v>0</v>
      </c>
    </row>
    <row r="96" spans="1:147" x14ac:dyDescent="0.25">
      <c r="A96" t="s">
        <v>0</v>
      </c>
      <c r="B96" s="32" t="str">
        <f>IF(csv!F86="","",TRIM(csv!T86))</f>
        <v/>
      </c>
      <c r="C96" s="21" t="s">
        <v>0</v>
      </c>
      <c r="D96" s="21" t="str">
        <f>IF(csv!F86="","",TRIM(csv!F86))</f>
        <v/>
      </c>
      <c r="E96" s="21" t="str">
        <f>IF(csv!E86="","",TRIM(csv!E86))</f>
        <v/>
      </c>
      <c r="F96" s="21" t="s">
        <v>0</v>
      </c>
      <c r="G96" s="53" t="str">
        <f>IF(csv!M86="","",TRIM(csv!M86))</f>
        <v/>
      </c>
      <c r="H96" s="53" t="str">
        <f>IF(csv!N86="","",TRIM(csv!N86))</f>
        <v/>
      </c>
      <c r="I96" s="21" t="s">
        <v>0</v>
      </c>
      <c r="J96" s="21" t="str">
        <f>IF(csv!P86="","",TRIM(csv!P86))</f>
        <v/>
      </c>
      <c r="K96" s="21" t="str">
        <f>IF(csv!Q86="","",TRIM(csv!Q86))</f>
        <v/>
      </c>
      <c r="L96" s="21" t="s">
        <v>0</v>
      </c>
      <c r="M96" s="46" t="str">
        <f>IF(csv!R86="","",TRIM(csv!R86))</f>
        <v/>
      </c>
      <c r="N96" s="27" t="s">
        <v>0</v>
      </c>
      <c r="O96" s="188" t="str">
        <f t="shared" si="92"/>
        <v/>
      </c>
      <c r="P96" s="27"/>
      <c r="Q96" s="32" t="str">
        <f t="shared" si="93"/>
        <v/>
      </c>
      <c r="R96" s="53" t="str">
        <f>IF(Q96="","",IF(COUNTIF(Q$12:Q95,Q96)=0,R95+1,R95))</f>
        <v/>
      </c>
      <c r="S96" s="53" t="str">
        <f t="shared" si="94"/>
        <v/>
      </c>
      <c r="T96" s="53" t="str">
        <f t="shared" si="95"/>
        <v/>
      </c>
      <c r="U96" s="46" t="str">
        <f t="shared" si="96"/>
        <v/>
      </c>
      <c r="V96" s="27" t="s">
        <v>0</v>
      </c>
      <c r="W96" s="173" t="str">
        <f t="shared" si="97"/>
        <v/>
      </c>
      <c r="X96" s="223" t="str">
        <f t="shared" si="98"/>
        <v/>
      </c>
      <c r="Y96" s="174" t="str">
        <f t="shared" si="79"/>
        <v/>
      </c>
      <c r="Z96" s="27" t="s">
        <v>0</v>
      </c>
      <c r="AA96" s="32" t="str">
        <f t="shared" si="99"/>
        <v/>
      </c>
      <c r="AB96" s="53" t="str">
        <f t="shared" si="100"/>
        <v/>
      </c>
      <c r="AC96" s="21" t="str">
        <f>IF(OR(AB96="",AB96&lt;&gt;"NEMA"),"",IF(IFERROR(MATCH(AA96,AA$12:AA95,0),0)&lt;&gt;0,"",AA96))</f>
        <v/>
      </c>
      <c r="AD96" s="46" t="str">
        <f>IF(AC96="","",MAX(AD$12:AD95)+1)</f>
        <v/>
      </c>
      <c r="AE96" s="27" t="s">
        <v>0</v>
      </c>
      <c r="AF96" s="88"/>
      <c r="AG96" s="27" t="s">
        <v>0</v>
      </c>
      <c r="AH96" s="14" t="str">
        <f t="shared" si="101"/>
        <v/>
      </c>
      <c r="AI96" s="27" t="s">
        <v>0</v>
      </c>
      <c r="AJ96" s="173" t="str">
        <f t="shared" si="102"/>
        <v/>
      </c>
      <c r="AK96" s="114" t="str">
        <f t="shared" si="103"/>
        <v/>
      </c>
      <c r="AL96" s="27"/>
      <c r="AM96" s="32" t="str">
        <f t="shared" si="104"/>
        <v/>
      </c>
      <c r="AN96" s="21" t="str">
        <f t="shared" si="105"/>
        <v/>
      </c>
      <c r="AO96" s="53" t="str">
        <f t="shared" si="106"/>
        <v/>
      </c>
      <c r="AP96" s="53" t="str">
        <f t="shared" si="107"/>
        <v/>
      </c>
      <c r="AQ96" s="21" t="str">
        <f t="shared" si="108"/>
        <v/>
      </c>
      <c r="AR96" s="46" t="str">
        <f t="shared" si="109"/>
        <v/>
      </c>
      <c r="AS96" s="27" t="s">
        <v>0</v>
      </c>
      <c r="AT96" s="62" t="str">
        <f t="shared" si="110"/>
        <v/>
      </c>
      <c r="AU96" s="27" t="s">
        <v>0</v>
      </c>
      <c r="AV96" s="244" t="str">
        <f t="shared" si="80"/>
        <v/>
      </c>
      <c r="AW96" s="27" t="s">
        <v>0</v>
      </c>
      <c r="AX96" s="81"/>
      <c r="AY96" s="83"/>
      <c r="AZ96" s="27" t="s">
        <v>0</v>
      </c>
      <c r="BA96" s="200" t="str">
        <f t="shared" si="111"/>
        <v/>
      </c>
      <c r="BB96" s="27" t="s">
        <v>0</v>
      </c>
      <c r="BC96" s="32" t="str">
        <f t="shared" si="112"/>
        <v/>
      </c>
      <c r="BD96" s="53" t="str">
        <f>IF(AX96&amp;AY96="","",MAX(BD$12:BD95)+1)</f>
        <v/>
      </c>
      <c r="BE96" s="212" t="str">
        <f t="shared" si="113"/>
        <v/>
      </c>
      <c r="BF96" s="33" t="str">
        <f>IF(AND(AO96="NEMA",AP96="NEMA",OR(AX96&amp;AY96="",BE96="NEMA")),MAX(BF$12:BF95)+1,"")</f>
        <v/>
      </c>
      <c r="BG96" s="27" t="s">
        <v>0</v>
      </c>
      <c r="BH96" s="32" t="str">
        <f t="shared" si="114"/>
        <v/>
      </c>
      <c r="BI96" s="21" t="str">
        <f t="shared" si="115"/>
        <v/>
      </c>
      <c r="BJ96" s="53" t="str">
        <f t="shared" si="116"/>
        <v/>
      </c>
      <c r="BK96" s="33" t="str">
        <f t="shared" si="117"/>
        <v/>
      </c>
      <c r="BL96" s="27" t="s">
        <v>0</v>
      </c>
      <c r="BM96" s="32" t="str">
        <f t="shared" si="118"/>
        <v/>
      </c>
      <c r="BN96" s="21" t="str">
        <f t="shared" si="119"/>
        <v/>
      </c>
      <c r="BO96" s="53" t="str">
        <f t="shared" si="120"/>
        <v/>
      </c>
      <c r="BP96" s="53" t="str">
        <f t="shared" si="81"/>
        <v/>
      </c>
      <c r="BQ96" s="21" t="str">
        <f t="shared" si="82"/>
        <v/>
      </c>
      <c r="BR96" s="21" t="str" cm="1">
        <f t="array" ref="BR96">IFERROR(""&amp;INDEX(regNatjecatelj_klub,DI96),"")</f>
        <v/>
      </c>
      <c r="BS96" s="66" t="str">
        <f t="shared" si="121"/>
        <v/>
      </c>
      <c r="BT96" s="46" t="str">
        <f t="shared" si="122"/>
        <v/>
      </c>
      <c r="BU96" s="27" t="s">
        <v>0</v>
      </c>
      <c r="BV96" s="62" t="str">
        <f>IF(BP96&lt;&gt;"NEMA","",IF(IFERROR(MATCH(BN96,BN$12:BN95,0),0)&lt;&gt;0,"",BN96))</f>
        <v/>
      </c>
      <c r="BW96" s="27" t="s">
        <v>0</v>
      </c>
      <c r="BX96" s="88"/>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73" t="str">
        <f>IF(BN96="","",IF(AND(BO96&lt;&gt;"",BO96&lt;&gt;"NEMA",BS96=1),BR96,IFERROR(INDEX(CK$12:CK95,MATCH(BN96,BN$12:BN95,0)),IF(BX96&lt;&gt;"",BX96,BT96))))</f>
        <v/>
      </c>
      <c r="CL96" s="226" t="str">
        <f>IF(BN96="","",IF(BT96&lt;&gt;BN96,INDEX(regKlub_id,MATCH(BT96,regKlub_naziv,0)),IF(AND(BO96&lt;&gt;"",BO96&lt;&gt;"NEMA"),BO96,IF(CF96&lt;&gt;"",CF96,IF(CB96&lt;&gt;"",CB96,IFERROR(INDEX(CL$12:CL95,MATCH(BN96,BN$12:BN95,0)),"GREŠKA"))))))</f>
        <v/>
      </c>
      <c r="CM96" s="114" t="str">
        <f>IF(BP96="","",IF(BP96&lt;&gt;"NEMA",BP96,IF(CE96&lt;&gt;"",CE96,IFERROR(INDEX(CM$12:CM95,MATCH(BN96,BN$12:BN95,0)),""))))</f>
        <v/>
      </c>
      <c r="CN96" s="27" t="s">
        <v>0</v>
      </c>
      <c r="CO96" s="38" t="str">
        <f t="shared" si="129"/>
        <v/>
      </c>
      <c r="CP96" s="53" t="str">
        <f t="shared" si="130"/>
        <v/>
      </c>
      <c r="CQ96" s="180" t="str">
        <f t="shared" si="131"/>
        <v/>
      </c>
      <c r="CR96" s="181" t="str">
        <f t="shared" si="78"/>
        <v/>
      </c>
      <c r="CS96" s="114" t="str">
        <f t="shared" si="83"/>
        <v/>
      </c>
      <c r="CT96" s="27" t="s">
        <v>0</v>
      </c>
      <c r="CU96" s="240" t="str">
        <f t="shared" si="132"/>
        <v xml:space="preserve">
</v>
      </c>
      <c r="CV96" s="27" t="s">
        <v>0</v>
      </c>
      <c r="CW96" s="200" t="str">
        <f t="shared" si="84"/>
        <v/>
      </c>
      <c r="CX96" t="s">
        <v>0</v>
      </c>
      <c r="CY96" s="90" t="str">
        <f t="shared" si="85"/>
        <v/>
      </c>
      <c r="CZ96" t="s">
        <v>0</v>
      </c>
      <c r="DA96" s="32" t="str">
        <f t="shared" si="86"/>
        <v/>
      </c>
      <c r="DB96" s="46" t="str">
        <f t="shared" si="87"/>
        <v/>
      </c>
      <c r="DC96" t="s">
        <v>0</v>
      </c>
      <c r="DD96" s="14" t="str">
        <f t="shared" si="133"/>
        <v/>
      </c>
      <c r="DE96" s="27" t="s">
        <v>0</v>
      </c>
      <c r="DF96" s="14" t="str">
        <f t="shared" si="134"/>
        <v/>
      </c>
      <c r="DG96" s="27" t="s">
        <v>0</v>
      </c>
      <c r="DH96" s="32" t="str">
        <f t="shared" si="135"/>
        <v/>
      </c>
      <c r="DI96" s="33" t="str">
        <f t="shared" si="136"/>
        <v/>
      </c>
      <c r="DJ96" s="27" t="s">
        <v>0</v>
      </c>
      <c r="DK96" s="32" t="str">
        <f t="shared" si="137"/>
        <v/>
      </c>
      <c r="DL96" s="33" t="str">
        <f t="shared" si="138"/>
        <v/>
      </c>
      <c r="DM96" s="27" t="s">
        <v>0</v>
      </c>
      <c r="DN96" s="32" t="str">
        <f t="shared" si="139"/>
        <v/>
      </c>
      <c r="DO96" s="33" t="str">
        <f t="shared" si="140"/>
        <v/>
      </c>
      <c r="DP96" s="27" t="s">
        <v>0</v>
      </c>
      <c r="DQ96" s="38" t="str">
        <f t="shared" si="141"/>
        <v/>
      </c>
      <c r="DR96" s="33" t="str" cm="1">
        <f t="array" ref="DR96">IF(DQ96&lt;&gt;"",INDEX(regNatjecatelj_id,DQ96,0),IF(BF96&lt;&gt;"",BF96,""))</f>
        <v/>
      </c>
      <c r="DS96" s="27" t="s">
        <v>0</v>
      </c>
      <c r="DT96" s="38" t="str">
        <f t="shared" si="142"/>
        <v/>
      </c>
      <c r="DU96" s="53" t="str">
        <f t="shared" si="88"/>
        <v/>
      </c>
      <c r="DV96" s="53" t="str">
        <f t="shared" si="143"/>
        <v/>
      </c>
      <c r="DW96" s="53" t="str">
        <f t="shared" si="144"/>
        <v/>
      </c>
      <c r="DX96" s="46" t="str">
        <f t="shared" si="145"/>
        <v/>
      </c>
      <c r="DY96" s="27" t="s">
        <v>0</v>
      </c>
      <c r="DZ96" s="38" t="str">
        <f>IF(AN96="","",MAX(DZ$12:DZ95)+1)</f>
        <v/>
      </c>
      <c r="EA96" s="53" t="str">
        <f t="shared" si="146"/>
        <v/>
      </c>
      <c r="EB96" s="53" t="str">
        <f t="shared" si="147"/>
        <v/>
      </c>
      <c r="EC96" s="53" t="str">
        <f t="shared" si="148"/>
        <v/>
      </c>
      <c r="ED96" s="53" t="str">
        <f t="shared" si="149"/>
        <v/>
      </c>
      <c r="EE96" s="53" t="str">
        <f t="shared" si="89"/>
        <v/>
      </c>
      <c r="EF96" s="53" t="str">
        <f t="shared" si="150"/>
        <v/>
      </c>
      <c r="EG96" s="53" t="str">
        <f t="shared" si="151"/>
        <v/>
      </c>
      <c r="EH96" s="53" t="str">
        <f t="shared" si="90"/>
        <v/>
      </c>
      <c r="EI96" s="53" t="str">
        <f t="shared" si="152"/>
        <v/>
      </c>
      <c r="EJ96" s="33" t="str">
        <f t="shared" si="153"/>
        <v/>
      </c>
      <c r="EK96" s="27" t="s">
        <v>0</v>
      </c>
      <c r="EL96" s="14" t="str">
        <f t="shared" si="154"/>
        <v/>
      </c>
      <c r="EM96" s="27" t="s">
        <v>0</v>
      </c>
      <c r="EN96" s="14" t="str">
        <f t="shared" si="91"/>
        <v/>
      </c>
      <c r="EO96" s="27" t="s">
        <v>0</v>
      </c>
      <c r="EP96" s="131" t="str">
        <f t="shared" si="155"/>
        <v/>
      </c>
      <c r="EQ96" s="27" t="s">
        <v>0</v>
      </c>
    </row>
    <row r="97" spans="1:147" x14ac:dyDescent="0.25">
      <c r="A97" t="s">
        <v>0</v>
      </c>
      <c r="B97" s="32" t="str">
        <f>IF(csv!F87="","",TRIM(csv!T87))</f>
        <v/>
      </c>
      <c r="C97" s="21" t="s">
        <v>0</v>
      </c>
      <c r="D97" s="21" t="str">
        <f>IF(csv!F87="","",TRIM(csv!F87))</f>
        <v/>
      </c>
      <c r="E97" s="21" t="str">
        <f>IF(csv!E87="","",TRIM(csv!E87))</f>
        <v/>
      </c>
      <c r="F97" s="21" t="s">
        <v>0</v>
      </c>
      <c r="G97" s="53" t="str">
        <f>IF(csv!M87="","",TRIM(csv!M87))</f>
        <v/>
      </c>
      <c r="H97" s="53" t="str">
        <f>IF(csv!N87="","",TRIM(csv!N87))</f>
        <v/>
      </c>
      <c r="I97" s="21" t="s">
        <v>0</v>
      </c>
      <c r="J97" s="21" t="str">
        <f>IF(csv!P87="","",TRIM(csv!P87))</f>
        <v/>
      </c>
      <c r="K97" s="21" t="str">
        <f>IF(csv!Q87="","",TRIM(csv!Q87))</f>
        <v/>
      </c>
      <c r="L97" s="21" t="s">
        <v>0</v>
      </c>
      <c r="M97" s="46" t="str">
        <f>IF(csv!R87="","",TRIM(csv!R87))</f>
        <v/>
      </c>
      <c r="N97" s="27" t="s">
        <v>0</v>
      </c>
      <c r="O97" s="188" t="str">
        <f t="shared" si="92"/>
        <v/>
      </c>
      <c r="P97" s="27"/>
      <c r="Q97" s="32" t="str">
        <f t="shared" si="93"/>
        <v/>
      </c>
      <c r="R97" s="53" t="str">
        <f>IF(Q97="","",IF(COUNTIF(Q$12:Q96,Q97)=0,R96+1,R96))</f>
        <v/>
      </c>
      <c r="S97" s="53" t="str">
        <f t="shared" si="94"/>
        <v/>
      </c>
      <c r="T97" s="53" t="str">
        <f t="shared" si="95"/>
        <v/>
      </c>
      <c r="U97" s="46" t="str">
        <f t="shared" si="96"/>
        <v/>
      </c>
      <c r="V97" s="27" t="s">
        <v>0</v>
      </c>
      <c r="W97" s="173" t="str">
        <f t="shared" si="97"/>
        <v/>
      </c>
      <c r="X97" s="223" t="str">
        <f t="shared" si="98"/>
        <v/>
      </c>
      <c r="Y97" s="174" t="str">
        <f t="shared" si="79"/>
        <v/>
      </c>
      <c r="Z97" s="27" t="s">
        <v>0</v>
      </c>
      <c r="AA97" s="32" t="str">
        <f t="shared" si="99"/>
        <v/>
      </c>
      <c r="AB97" s="53" t="str">
        <f t="shared" si="100"/>
        <v/>
      </c>
      <c r="AC97" s="21" t="str">
        <f>IF(OR(AB97="",AB97&lt;&gt;"NEMA"),"",IF(IFERROR(MATCH(AA97,AA$12:AA96,0),0)&lt;&gt;0,"",AA97))</f>
        <v/>
      </c>
      <c r="AD97" s="46" t="str">
        <f>IF(AC97="","",MAX(AD$12:AD96)+1)</f>
        <v/>
      </c>
      <c r="AE97" s="27" t="s">
        <v>0</v>
      </c>
      <c r="AF97" s="88"/>
      <c r="AG97" s="27" t="s">
        <v>0</v>
      </c>
      <c r="AH97" s="14" t="str">
        <f t="shared" si="101"/>
        <v/>
      </c>
      <c r="AI97" s="27" t="s">
        <v>0</v>
      </c>
      <c r="AJ97" s="173" t="str">
        <f t="shared" si="102"/>
        <v/>
      </c>
      <c r="AK97" s="114" t="str">
        <f t="shared" si="103"/>
        <v/>
      </c>
      <c r="AL97" s="27"/>
      <c r="AM97" s="32" t="str">
        <f t="shared" si="104"/>
        <v/>
      </c>
      <c r="AN97" s="21" t="str">
        <f t="shared" si="105"/>
        <v/>
      </c>
      <c r="AO97" s="53" t="str">
        <f t="shared" si="106"/>
        <v/>
      </c>
      <c r="AP97" s="53" t="str">
        <f t="shared" si="107"/>
        <v/>
      </c>
      <c r="AQ97" s="21" t="str">
        <f t="shared" si="108"/>
        <v/>
      </c>
      <c r="AR97" s="46" t="str">
        <f t="shared" si="109"/>
        <v/>
      </c>
      <c r="AS97" s="27" t="s">
        <v>0</v>
      </c>
      <c r="AT97" s="62" t="str">
        <f t="shared" si="110"/>
        <v/>
      </c>
      <c r="AU97" s="27" t="s">
        <v>0</v>
      </c>
      <c r="AV97" s="244" t="str">
        <f t="shared" si="80"/>
        <v/>
      </c>
      <c r="AW97" s="27" t="s">
        <v>0</v>
      </c>
      <c r="AX97" s="81"/>
      <c r="AY97" s="83"/>
      <c r="AZ97" s="27" t="s">
        <v>0</v>
      </c>
      <c r="BA97" s="200" t="str">
        <f t="shared" si="111"/>
        <v/>
      </c>
      <c r="BB97" s="27" t="s">
        <v>0</v>
      </c>
      <c r="BC97" s="32" t="str">
        <f t="shared" si="112"/>
        <v/>
      </c>
      <c r="BD97" s="53" t="str">
        <f>IF(AX97&amp;AY97="","",MAX(BD$12:BD96)+1)</f>
        <v/>
      </c>
      <c r="BE97" s="212" t="str">
        <f t="shared" si="113"/>
        <v/>
      </c>
      <c r="BF97" s="33" t="str">
        <f>IF(AND(AO97="NEMA",AP97="NEMA",OR(AX97&amp;AY97="",BE97="NEMA")),MAX(BF$12:BF96)+1,"")</f>
        <v/>
      </c>
      <c r="BG97" s="27" t="s">
        <v>0</v>
      </c>
      <c r="BH97" s="32" t="str">
        <f t="shared" si="114"/>
        <v/>
      </c>
      <c r="BI97" s="21" t="str">
        <f t="shared" si="115"/>
        <v/>
      </c>
      <c r="BJ97" s="53" t="str">
        <f t="shared" si="116"/>
        <v/>
      </c>
      <c r="BK97" s="33" t="str">
        <f t="shared" si="117"/>
        <v/>
      </c>
      <c r="BL97" s="27" t="s">
        <v>0</v>
      </c>
      <c r="BM97" s="32" t="str">
        <f t="shared" si="118"/>
        <v/>
      </c>
      <c r="BN97" s="21" t="str">
        <f t="shared" si="119"/>
        <v/>
      </c>
      <c r="BO97" s="53" t="str">
        <f t="shared" si="120"/>
        <v/>
      </c>
      <c r="BP97" s="53" t="str">
        <f t="shared" si="81"/>
        <v/>
      </c>
      <c r="BQ97" s="21" t="str">
        <f t="shared" si="82"/>
        <v/>
      </c>
      <c r="BR97" s="21" t="str" cm="1">
        <f t="array" ref="BR97">IFERROR(""&amp;INDEX(regNatjecatelj_klub,DI97),"")</f>
        <v/>
      </c>
      <c r="BS97" s="66" t="str">
        <f t="shared" si="121"/>
        <v/>
      </c>
      <c r="BT97" s="46" t="str">
        <f t="shared" si="122"/>
        <v/>
      </c>
      <c r="BU97" s="27" t="s">
        <v>0</v>
      </c>
      <c r="BV97" s="62" t="str">
        <f>IF(BP97&lt;&gt;"NEMA","",IF(IFERROR(MATCH(BN97,BN$12:BN96,0),0)&lt;&gt;0,"",BN97))</f>
        <v/>
      </c>
      <c r="BW97" s="27" t="s">
        <v>0</v>
      </c>
      <c r="BX97" s="88"/>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73" t="str">
        <f>IF(BN97="","",IF(AND(BO97&lt;&gt;"",BO97&lt;&gt;"NEMA",BS97=1),BR97,IFERROR(INDEX(CK$12:CK96,MATCH(BN97,BN$12:BN96,0)),IF(BX97&lt;&gt;"",BX97,BT97))))</f>
        <v/>
      </c>
      <c r="CL97" s="226" t="str">
        <f>IF(BN97="","",IF(BT97&lt;&gt;BN97,INDEX(regKlub_id,MATCH(BT97,regKlub_naziv,0)),IF(AND(BO97&lt;&gt;"",BO97&lt;&gt;"NEMA"),BO97,IF(CF97&lt;&gt;"",CF97,IF(CB97&lt;&gt;"",CB97,IFERROR(INDEX(CL$12:CL96,MATCH(BN97,BN$12:BN96,0)),"GREŠKA"))))))</f>
        <v/>
      </c>
      <c r="CM97" s="114" t="str">
        <f>IF(BP97="","",IF(BP97&lt;&gt;"NEMA",BP97,IF(CE97&lt;&gt;"",CE97,IFERROR(INDEX(CM$12:CM96,MATCH(BN97,BN$12:BN96,0)),""))))</f>
        <v/>
      </c>
      <c r="CN97" s="27" t="s">
        <v>0</v>
      </c>
      <c r="CO97" s="38" t="str">
        <f t="shared" si="129"/>
        <v/>
      </c>
      <c r="CP97" s="53" t="str">
        <f t="shared" si="130"/>
        <v/>
      </c>
      <c r="CQ97" s="180" t="str">
        <f t="shared" si="131"/>
        <v/>
      </c>
      <c r="CR97" s="181" t="str">
        <f t="shared" si="78"/>
        <v/>
      </c>
      <c r="CS97" s="114" t="str">
        <f t="shared" si="83"/>
        <v/>
      </c>
      <c r="CT97" s="27" t="s">
        <v>0</v>
      </c>
      <c r="CU97" s="240" t="str">
        <f t="shared" si="132"/>
        <v xml:space="preserve">
</v>
      </c>
      <c r="CV97" s="27" t="s">
        <v>0</v>
      </c>
      <c r="CW97" s="200" t="str">
        <f t="shared" si="84"/>
        <v/>
      </c>
      <c r="CX97" t="s">
        <v>0</v>
      </c>
      <c r="CY97" s="90" t="str">
        <f t="shared" si="85"/>
        <v/>
      </c>
      <c r="CZ97" t="s">
        <v>0</v>
      </c>
      <c r="DA97" s="32" t="str">
        <f t="shared" si="86"/>
        <v/>
      </c>
      <c r="DB97" s="46" t="str">
        <f t="shared" si="87"/>
        <v/>
      </c>
      <c r="DC97" t="s">
        <v>0</v>
      </c>
      <c r="DD97" s="14" t="str">
        <f t="shared" si="133"/>
        <v/>
      </c>
      <c r="DE97" s="27" t="s">
        <v>0</v>
      </c>
      <c r="DF97" s="14" t="str">
        <f t="shared" si="134"/>
        <v/>
      </c>
      <c r="DG97" s="27" t="s">
        <v>0</v>
      </c>
      <c r="DH97" s="32" t="str">
        <f t="shared" si="135"/>
        <v/>
      </c>
      <c r="DI97" s="33" t="str">
        <f t="shared" si="136"/>
        <v/>
      </c>
      <c r="DJ97" s="27" t="s">
        <v>0</v>
      </c>
      <c r="DK97" s="32" t="str">
        <f t="shared" si="137"/>
        <v/>
      </c>
      <c r="DL97" s="33" t="str">
        <f t="shared" si="138"/>
        <v/>
      </c>
      <c r="DM97" s="27" t="s">
        <v>0</v>
      </c>
      <c r="DN97" s="32" t="str">
        <f t="shared" si="139"/>
        <v/>
      </c>
      <c r="DO97" s="33" t="str">
        <f t="shared" si="140"/>
        <v/>
      </c>
      <c r="DP97" s="27" t="s">
        <v>0</v>
      </c>
      <c r="DQ97" s="38" t="str">
        <f t="shared" si="141"/>
        <v/>
      </c>
      <c r="DR97" s="33" t="str" cm="1">
        <f t="array" ref="DR97">IF(DQ97&lt;&gt;"",INDEX(regNatjecatelj_id,DQ97,0),IF(BF97&lt;&gt;"",BF97,""))</f>
        <v/>
      </c>
      <c r="DS97" s="27" t="s">
        <v>0</v>
      </c>
      <c r="DT97" s="38" t="str">
        <f t="shared" si="142"/>
        <v/>
      </c>
      <c r="DU97" s="53" t="str">
        <f t="shared" si="88"/>
        <v/>
      </c>
      <c r="DV97" s="53" t="str">
        <f t="shared" si="143"/>
        <v/>
      </c>
      <c r="DW97" s="53" t="str">
        <f t="shared" si="144"/>
        <v/>
      </c>
      <c r="DX97" s="46" t="str">
        <f t="shared" si="145"/>
        <v/>
      </c>
      <c r="DY97" s="27" t="s">
        <v>0</v>
      </c>
      <c r="DZ97" s="38" t="str">
        <f>IF(AN97="","",MAX(DZ$12:DZ96)+1)</f>
        <v/>
      </c>
      <c r="EA97" s="53" t="str">
        <f t="shared" si="146"/>
        <v/>
      </c>
      <c r="EB97" s="53" t="str">
        <f t="shared" si="147"/>
        <v/>
      </c>
      <c r="EC97" s="53" t="str">
        <f t="shared" si="148"/>
        <v/>
      </c>
      <c r="ED97" s="53" t="str">
        <f t="shared" si="149"/>
        <v/>
      </c>
      <c r="EE97" s="53" t="str">
        <f t="shared" si="89"/>
        <v/>
      </c>
      <c r="EF97" s="53" t="str">
        <f t="shared" si="150"/>
        <v/>
      </c>
      <c r="EG97" s="53" t="str">
        <f t="shared" si="151"/>
        <v/>
      </c>
      <c r="EH97" s="53" t="str">
        <f t="shared" si="90"/>
        <v/>
      </c>
      <c r="EI97" s="53" t="str">
        <f t="shared" si="152"/>
        <v/>
      </c>
      <c r="EJ97" s="33" t="str">
        <f t="shared" si="153"/>
        <v/>
      </c>
      <c r="EK97" s="27" t="s">
        <v>0</v>
      </c>
      <c r="EL97" s="14" t="str">
        <f t="shared" si="154"/>
        <v/>
      </c>
      <c r="EM97" s="27" t="s">
        <v>0</v>
      </c>
      <c r="EN97" s="14" t="str">
        <f t="shared" si="91"/>
        <v/>
      </c>
      <c r="EO97" s="27" t="s">
        <v>0</v>
      </c>
      <c r="EP97" s="131" t="str">
        <f t="shared" si="155"/>
        <v/>
      </c>
      <c r="EQ97" s="27" t="s">
        <v>0</v>
      </c>
    </row>
    <row r="98" spans="1:147" x14ac:dyDescent="0.25">
      <c r="A98" t="s">
        <v>0</v>
      </c>
      <c r="B98" s="32" t="str">
        <f>IF(csv!F88="","",TRIM(csv!T88))</f>
        <v/>
      </c>
      <c r="C98" s="21" t="s">
        <v>0</v>
      </c>
      <c r="D98" s="21" t="str">
        <f>IF(csv!F88="","",TRIM(csv!F88))</f>
        <v/>
      </c>
      <c r="E98" s="21" t="str">
        <f>IF(csv!E88="","",TRIM(csv!E88))</f>
        <v/>
      </c>
      <c r="F98" s="21" t="s">
        <v>0</v>
      </c>
      <c r="G98" s="53" t="str">
        <f>IF(csv!M88="","",TRIM(csv!M88))</f>
        <v/>
      </c>
      <c r="H98" s="53" t="str">
        <f>IF(csv!N88="","",TRIM(csv!N88))</f>
        <v/>
      </c>
      <c r="I98" s="21" t="s">
        <v>0</v>
      </c>
      <c r="J98" s="21" t="str">
        <f>IF(csv!P88="","",TRIM(csv!P88))</f>
        <v/>
      </c>
      <c r="K98" s="21" t="str">
        <f>IF(csv!Q88="","",TRIM(csv!Q88))</f>
        <v/>
      </c>
      <c r="L98" s="21" t="s">
        <v>0</v>
      </c>
      <c r="M98" s="46" t="str">
        <f>IF(csv!R88="","",TRIM(csv!R88))</f>
        <v/>
      </c>
      <c r="N98" s="27" t="s">
        <v>0</v>
      </c>
      <c r="O98" s="188" t="str">
        <f t="shared" si="92"/>
        <v/>
      </c>
      <c r="P98" s="27"/>
      <c r="Q98" s="32" t="str">
        <f t="shared" si="93"/>
        <v/>
      </c>
      <c r="R98" s="53" t="str">
        <f>IF(Q98="","",IF(COUNTIF(Q$12:Q97,Q98)=0,R97+1,R97))</f>
        <v/>
      </c>
      <c r="S98" s="53" t="str">
        <f t="shared" si="94"/>
        <v/>
      </c>
      <c r="T98" s="53" t="str">
        <f t="shared" si="95"/>
        <v/>
      </c>
      <c r="U98" s="46" t="str">
        <f t="shared" si="96"/>
        <v/>
      </c>
      <c r="V98" s="27" t="s">
        <v>0</v>
      </c>
      <c r="W98" s="173" t="str">
        <f t="shared" si="97"/>
        <v/>
      </c>
      <c r="X98" s="223" t="str">
        <f t="shared" si="98"/>
        <v/>
      </c>
      <c r="Y98" s="174" t="str">
        <f t="shared" si="79"/>
        <v/>
      </c>
      <c r="Z98" s="27" t="s">
        <v>0</v>
      </c>
      <c r="AA98" s="32" t="str">
        <f t="shared" si="99"/>
        <v/>
      </c>
      <c r="AB98" s="53" t="str">
        <f t="shared" si="100"/>
        <v/>
      </c>
      <c r="AC98" s="21" t="str">
        <f>IF(OR(AB98="",AB98&lt;&gt;"NEMA"),"",IF(IFERROR(MATCH(AA98,AA$12:AA97,0),0)&lt;&gt;0,"",AA98))</f>
        <v/>
      </c>
      <c r="AD98" s="46" t="str">
        <f>IF(AC98="","",MAX(AD$12:AD97)+1)</f>
        <v/>
      </c>
      <c r="AE98" s="27" t="s">
        <v>0</v>
      </c>
      <c r="AF98" s="88"/>
      <c r="AG98" s="27" t="s">
        <v>0</v>
      </c>
      <c r="AH98" s="14" t="str">
        <f t="shared" si="101"/>
        <v/>
      </c>
      <c r="AI98" s="27" t="s">
        <v>0</v>
      </c>
      <c r="AJ98" s="173" t="str">
        <f t="shared" si="102"/>
        <v/>
      </c>
      <c r="AK98" s="114" t="str">
        <f t="shared" si="103"/>
        <v/>
      </c>
      <c r="AL98" s="27"/>
      <c r="AM98" s="32" t="str">
        <f t="shared" si="104"/>
        <v/>
      </c>
      <c r="AN98" s="21" t="str">
        <f t="shared" si="105"/>
        <v/>
      </c>
      <c r="AO98" s="53" t="str">
        <f t="shared" si="106"/>
        <v/>
      </c>
      <c r="AP98" s="53" t="str">
        <f t="shared" si="107"/>
        <v/>
      </c>
      <c r="AQ98" s="21" t="str">
        <f t="shared" si="108"/>
        <v/>
      </c>
      <c r="AR98" s="46" t="str">
        <f t="shared" si="109"/>
        <v/>
      </c>
      <c r="AS98" s="27" t="s">
        <v>0</v>
      </c>
      <c r="AT98" s="62" t="str">
        <f t="shared" si="110"/>
        <v/>
      </c>
      <c r="AU98" s="27" t="s">
        <v>0</v>
      </c>
      <c r="AV98" s="244" t="str">
        <f t="shared" si="80"/>
        <v/>
      </c>
      <c r="AW98" s="27" t="s">
        <v>0</v>
      </c>
      <c r="AX98" s="81"/>
      <c r="AY98" s="83"/>
      <c r="AZ98" s="27" t="s">
        <v>0</v>
      </c>
      <c r="BA98" s="200" t="str">
        <f t="shared" si="111"/>
        <v/>
      </c>
      <c r="BB98" s="27" t="s">
        <v>0</v>
      </c>
      <c r="BC98" s="32" t="str">
        <f t="shared" si="112"/>
        <v/>
      </c>
      <c r="BD98" s="53" t="str">
        <f>IF(AX98&amp;AY98="","",MAX(BD$12:BD97)+1)</f>
        <v/>
      </c>
      <c r="BE98" s="212" t="str">
        <f t="shared" si="113"/>
        <v/>
      </c>
      <c r="BF98" s="33" t="str">
        <f>IF(AND(AO98="NEMA",AP98="NEMA",OR(AX98&amp;AY98="",BE98="NEMA")),MAX(BF$12:BF97)+1,"")</f>
        <v/>
      </c>
      <c r="BG98" s="27" t="s">
        <v>0</v>
      </c>
      <c r="BH98" s="32" t="str">
        <f t="shared" si="114"/>
        <v/>
      </c>
      <c r="BI98" s="21" t="str">
        <f t="shared" si="115"/>
        <v/>
      </c>
      <c r="BJ98" s="53" t="str">
        <f t="shared" si="116"/>
        <v/>
      </c>
      <c r="BK98" s="33" t="str">
        <f t="shared" si="117"/>
        <v/>
      </c>
      <c r="BL98" s="27" t="s">
        <v>0</v>
      </c>
      <c r="BM98" s="32" t="str">
        <f t="shared" si="118"/>
        <v/>
      </c>
      <c r="BN98" s="21" t="str">
        <f t="shared" si="119"/>
        <v/>
      </c>
      <c r="BO98" s="53" t="str">
        <f t="shared" si="120"/>
        <v/>
      </c>
      <c r="BP98" s="53" t="str">
        <f t="shared" si="81"/>
        <v/>
      </c>
      <c r="BQ98" s="21" t="str">
        <f t="shared" si="82"/>
        <v/>
      </c>
      <c r="BR98" s="21" t="str" cm="1">
        <f t="array" ref="BR98">IFERROR(""&amp;INDEX(regNatjecatelj_klub,DI98),"")</f>
        <v/>
      </c>
      <c r="BS98" s="66" t="str">
        <f t="shared" si="121"/>
        <v/>
      </c>
      <c r="BT98" s="46" t="str">
        <f t="shared" si="122"/>
        <v/>
      </c>
      <c r="BU98" s="27" t="s">
        <v>0</v>
      </c>
      <c r="BV98" s="62" t="str">
        <f>IF(BP98&lt;&gt;"NEMA","",IF(IFERROR(MATCH(BN98,BN$12:BN97,0),0)&lt;&gt;0,"",BN98))</f>
        <v/>
      </c>
      <c r="BW98" s="27" t="s">
        <v>0</v>
      </c>
      <c r="BX98" s="88"/>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73" t="str">
        <f>IF(BN98="","",IF(AND(BO98&lt;&gt;"",BO98&lt;&gt;"NEMA",BS98=1),BR98,IFERROR(INDEX(CK$12:CK97,MATCH(BN98,BN$12:BN97,0)),IF(BX98&lt;&gt;"",BX98,BT98))))</f>
        <v/>
      </c>
      <c r="CL98" s="226" t="str">
        <f>IF(BN98="","",IF(BT98&lt;&gt;BN98,INDEX(regKlub_id,MATCH(BT98,regKlub_naziv,0)),IF(AND(BO98&lt;&gt;"",BO98&lt;&gt;"NEMA"),BO98,IF(CF98&lt;&gt;"",CF98,IF(CB98&lt;&gt;"",CB98,IFERROR(INDEX(CL$12:CL97,MATCH(BN98,BN$12:BN97,0)),"GREŠKA"))))))</f>
        <v/>
      </c>
      <c r="CM98" s="114" t="str">
        <f>IF(BP98="","",IF(BP98&lt;&gt;"NEMA",BP98,IF(CE98&lt;&gt;"",CE98,IFERROR(INDEX(CM$12:CM97,MATCH(BN98,BN$12:BN97,0)),""))))</f>
        <v/>
      </c>
      <c r="CN98" s="27" t="s">
        <v>0</v>
      </c>
      <c r="CO98" s="38" t="str">
        <f t="shared" si="129"/>
        <v/>
      </c>
      <c r="CP98" s="53" t="str">
        <f t="shared" si="130"/>
        <v/>
      </c>
      <c r="CQ98" s="180" t="str">
        <f t="shared" si="131"/>
        <v/>
      </c>
      <c r="CR98" s="181" t="str">
        <f t="shared" si="78"/>
        <v/>
      </c>
      <c r="CS98" s="114" t="str">
        <f t="shared" si="83"/>
        <v/>
      </c>
      <c r="CT98" s="27" t="s">
        <v>0</v>
      </c>
      <c r="CU98" s="240" t="str">
        <f t="shared" si="132"/>
        <v xml:space="preserve">
</v>
      </c>
      <c r="CV98" s="27" t="s">
        <v>0</v>
      </c>
      <c r="CW98" s="200" t="str">
        <f t="shared" si="84"/>
        <v/>
      </c>
      <c r="CX98" t="s">
        <v>0</v>
      </c>
      <c r="CY98" s="90" t="str">
        <f t="shared" si="85"/>
        <v/>
      </c>
      <c r="CZ98" t="s">
        <v>0</v>
      </c>
      <c r="DA98" s="32" t="str">
        <f t="shared" si="86"/>
        <v/>
      </c>
      <c r="DB98" s="46" t="str">
        <f t="shared" si="87"/>
        <v/>
      </c>
      <c r="DC98" t="s">
        <v>0</v>
      </c>
      <c r="DD98" s="14" t="str">
        <f t="shared" si="133"/>
        <v/>
      </c>
      <c r="DE98" s="27" t="s">
        <v>0</v>
      </c>
      <c r="DF98" s="14" t="str">
        <f t="shared" si="134"/>
        <v/>
      </c>
      <c r="DG98" s="27" t="s">
        <v>0</v>
      </c>
      <c r="DH98" s="32" t="str">
        <f t="shared" si="135"/>
        <v/>
      </c>
      <c r="DI98" s="33" t="str">
        <f t="shared" si="136"/>
        <v/>
      </c>
      <c r="DJ98" s="27" t="s">
        <v>0</v>
      </c>
      <c r="DK98" s="32" t="str">
        <f t="shared" si="137"/>
        <v/>
      </c>
      <c r="DL98" s="33" t="str">
        <f t="shared" si="138"/>
        <v/>
      </c>
      <c r="DM98" s="27" t="s">
        <v>0</v>
      </c>
      <c r="DN98" s="32" t="str">
        <f t="shared" si="139"/>
        <v/>
      </c>
      <c r="DO98" s="33" t="str">
        <f t="shared" si="140"/>
        <v/>
      </c>
      <c r="DP98" s="27" t="s">
        <v>0</v>
      </c>
      <c r="DQ98" s="38" t="str">
        <f t="shared" si="141"/>
        <v/>
      </c>
      <c r="DR98" s="33" t="str" cm="1">
        <f t="array" ref="DR98">IF(DQ98&lt;&gt;"",INDEX(regNatjecatelj_id,DQ98,0),IF(BF98&lt;&gt;"",BF98,""))</f>
        <v/>
      </c>
      <c r="DS98" s="27" t="s">
        <v>0</v>
      </c>
      <c r="DT98" s="38" t="str">
        <f t="shared" si="142"/>
        <v/>
      </c>
      <c r="DU98" s="53" t="str">
        <f t="shared" si="88"/>
        <v/>
      </c>
      <c r="DV98" s="53" t="str">
        <f t="shared" si="143"/>
        <v/>
      </c>
      <c r="DW98" s="53" t="str">
        <f t="shared" si="144"/>
        <v/>
      </c>
      <c r="DX98" s="46" t="str">
        <f t="shared" si="145"/>
        <v/>
      </c>
      <c r="DY98" s="27" t="s">
        <v>0</v>
      </c>
      <c r="DZ98" s="38" t="str">
        <f>IF(AN98="","",MAX(DZ$12:DZ97)+1)</f>
        <v/>
      </c>
      <c r="EA98" s="53" t="str">
        <f t="shared" si="146"/>
        <v/>
      </c>
      <c r="EB98" s="53" t="str">
        <f t="shared" si="147"/>
        <v/>
      </c>
      <c r="EC98" s="53" t="str">
        <f t="shared" si="148"/>
        <v/>
      </c>
      <c r="ED98" s="53" t="str">
        <f t="shared" si="149"/>
        <v/>
      </c>
      <c r="EE98" s="53" t="str">
        <f t="shared" si="89"/>
        <v/>
      </c>
      <c r="EF98" s="53" t="str">
        <f t="shared" si="150"/>
        <v/>
      </c>
      <c r="EG98" s="53" t="str">
        <f t="shared" si="151"/>
        <v/>
      </c>
      <c r="EH98" s="53" t="str">
        <f t="shared" si="90"/>
        <v/>
      </c>
      <c r="EI98" s="53" t="str">
        <f t="shared" si="152"/>
        <v/>
      </c>
      <c r="EJ98" s="33" t="str">
        <f t="shared" si="153"/>
        <v/>
      </c>
      <c r="EK98" s="27" t="s">
        <v>0</v>
      </c>
      <c r="EL98" s="14" t="str">
        <f t="shared" si="154"/>
        <v/>
      </c>
      <c r="EM98" s="27" t="s">
        <v>0</v>
      </c>
      <c r="EN98" s="14" t="str">
        <f t="shared" si="91"/>
        <v/>
      </c>
      <c r="EO98" s="27" t="s">
        <v>0</v>
      </c>
      <c r="EP98" s="131" t="str">
        <f t="shared" si="155"/>
        <v/>
      </c>
      <c r="EQ98" s="27" t="s">
        <v>0</v>
      </c>
    </row>
    <row r="99" spans="1:147" x14ac:dyDescent="0.25">
      <c r="A99" t="s">
        <v>0</v>
      </c>
      <c r="B99" s="32" t="str">
        <f>IF(csv!F89="","",TRIM(csv!T89))</f>
        <v/>
      </c>
      <c r="C99" s="21" t="s">
        <v>0</v>
      </c>
      <c r="D99" s="21" t="str">
        <f>IF(csv!F89="","",TRIM(csv!F89))</f>
        <v/>
      </c>
      <c r="E99" s="21" t="str">
        <f>IF(csv!E89="","",TRIM(csv!E89))</f>
        <v/>
      </c>
      <c r="F99" s="21" t="s">
        <v>0</v>
      </c>
      <c r="G99" s="53" t="str">
        <f>IF(csv!M89="","",TRIM(csv!M89))</f>
        <v/>
      </c>
      <c r="H99" s="53" t="str">
        <f>IF(csv!N89="","",TRIM(csv!N89))</f>
        <v/>
      </c>
      <c r="I99" s="21" t="s">
        <v>0</v>
      </c>
      <c r="J99" s="21" t="str">
        <f>IF(csv!P89="","",TRIM(csv!P89))</f>
        <v/>
      </c>
      <c r="K99" s="21" t="str">
        <f>IF(csv!Q89="","",TRIM(csv!Q89))</f>
        <v/>
      </c>
      <c r="L99" s="21" t="s">
        <v>0</v>
      </c>
      <c r="M99" s="46" t="str">
        <f>IF(csv!R89="","",TRIM(csv!R89))</f>
        <v/>
      </c>
      <c r="N99" s="27" t="s">
        <v>0</v>
      </c>
      <c r="O99" s="188" t="str">
        <f t="shared" si="92"/>
        <v/>
      </c>
      <c r="P99" s="27"/>
      <c r="Q99" s="32" t="str">
        <f t="shared" si="93"/>
        <v/>
      </c>
      <c r="R99" s="53" t="str">
        <f>IF(Q99="","",IF(COUNTIF(Q$12:Q98,Q99)=0,R98+1,R98))</f>
        <v/>
      </c>
      <c r="S99" s="53" t="str">
        <f t="shared" si="94"/>
        <v/>
      </c>
      <c r="T99" s="53" t="str">
        <f t="shared" si="95"/>
        <v/>
      </c>
      <c r="U99" s="46" t="str">
        <f t="shared" si="96"/>
        <v/>
      </c>
      <c r="V99" s="27" t="s">
        <v>0</v>
      </c>
      <c r="W99" s="173" t="str">
        <f t="shared" si="97"/>
        <v/>
      </c>
      <c r="X99" s="223" t="str">
        <f t="shared" si="98"/>
        <v/>
      </c>
      <c r="Y99" s="174" t="str">
        <f t="shared" si="79"/>
        <v/>
      </c>
      <c r="Z99" s="27" t="s">
        <v>0</v>
      </c>
      <c r="AA99" s="32" t="str">
        <f t="shared" si="99"/>
        <v/>
      </c>
      <c r="AB99" s="53" t="str">
        <f t="shared" si="100"/>
        <v/>
      </c>
      <c r="AC99" s="21" t="str">
        <f>IF(OR(AB99="",AB99&lt;&gt;"NEMA"),"",IF(IFERROR(MATCH(AA99,AA$12:AA98,0),0)&lt;&gt;0,"",AA99))</f>
        <v/>
      </c>
      <c r="AD99" s="46" t="str">
        <f>IF(AC99="","",MAX(AD$12:AD98)+1)</f>
        <v/>
      </c>
      <c r="AE99" s="27" t="s">
        <v>0</v>
      </c>
      <c r="AF99" s="88"/>
      <c r="AG99" s="27" t="s">
        <v>0</v>
      </c>
      <c r="AH99" s="14" t="str">
        <f t="shared" si="101"/>
        <v/>
      </c>
      <c r="AI99" s="27" t="s">
        <v>0</v>
      </c>
      <c r="AJ99" s="173" t="str">
        <f t="shared" si="102"/>
        <v/>
      </c>
      <c r="AK99" s="114"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44" t="str">
        <f t="shared" si="80"/>
        <v/>
      </c>
      <c r="AW99" s="27" t="s">
        <v>0</v>
      </c>
      <c r="AX99" s="81"/>
      <c r="AY99" s="83"/>
      <c r="AZ99" s="27" t="s">
        <v>0</v>
      </c>
      <c r="BA99" s="200" t="str">
        <f t="shared" si="111"/>
        <v/>
      </c>
      <c r="BB99" s="27" t="s">
        <v>0</v>
      </c>
      <c r="BC99" s="32" t="str">
        <f t="shared" si="112"/>
        <v/>
      </c>
      <c r="BD99" s="53" t="str">
        <f>IF(AX99&amp;AY99="","",MAX(BD$12:BD98)+1)</f>
        <v/>
      </c>
      <c r="BE99" s="212"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8"/>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73" t="str">
        <f>IF(BN99="","",IF(AND(BO99&lt;&gt;"",BO99&lt;&gt;"NEMA",BS99=1),BR99,IFERROR(INDEX(CK$12:CK98,MATCH(BN99,BN$12:BN98,0)),IF(BX99&lt;&gt;"",BX99,BT99))))</f>
        <v/>
      </c>
      <c r="CL99" s="226" t="str">
        <f>IF(BN99="","",IF(BT99&lt;&gt;BN99,INDEX(regKlub_id,MATCH(BT99,regKlub_naziv,0)),IF(AND(BO99&lt;&gt;"",BO99&lt;&gt;"NEMA"),BO99,IF(CF99&lt;&gt;"",CF99,IF(CB99&lt;&gt;"",CB99,IFERROR(INDEX(CL$12:CL98,MATCH(BN99,BN$12:BN98,0)),"GREŠKA"))))))</f>
        <v/>
      </c>
      <c r="CM99" s="114" t="str">
        <f>IF(BP99="","",IF(BP99&lt;&gt;"NEMA",BP99,IF(CE99&lt;&gt;"",CE99,IFERROR(INDEX(CM$12:CM98,MATCH(BN99,BN$12:BN98,0)),""))))</f>
        <v/>
      </c>
      <c r="CN99" s="27" t="s">
        <v>0</v>
      </c>
      <c r="CO99" s="38" t="str">
        <f t="shared" si="129"/>
        <v/>
      </c>
      <c r="CP99" s="53" t="str">
        <f t="shared" si="130"/>
        <v/>
      </c>
      <c r="CQ99" s="180" t="str">
        <f t="shared" si="131"/>
        <v/>
      </c>
      <c r="CR99" s="181" t="str">
        <f t="shared" si="78"/>
        <v/>
      </c>
      <c r="CS99" s="114" t="str">
        <f t="shared" si="83"/>
        <v/>
      </c>
      <c r="CT99" s="27" t="s">
        <v>0</v>
      </c>
      <c r="CU99" s="240" t="str">
        <f t="shared" si="132"/>
        <v xml:space="preserve">
</v>
      </c>
      <c r="CV99" s="27" t="s">
        <v>0</v>
      </c>
      <c r="CW99" s="200" t="str">
        <f t="shared" si="84"/>
        <v/>
      </c>
      <c r="CX99" t="s">
        <v>0</v>
      </c>
      <c r="CY99" s="90" t="str">
        <f t="shared" si="85"/>
        <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31" t="str">
        <f t="shared" si="155"/>
        <v/>
      </c>
      <c r="EQ99" s="27" t="s">
        <v>0</v>
      </c>
    </row>
    <row r="100" spans="1:147" x14ac:dyDescent="0.25">
      <c r="A100" t="s">
        <v>0</v>
      </c>
      <c r="B100" s="32" t="str">
        <f>IF(csv!F90="","",TRIM(csv!T90))</f>
        <v/>
      </c>
      <c r="C100" s="21" t="s">
        <v>0</v>
      </c>
      <c r="D100" s="21" t="str">
        <f>IF(csv!F90="","",TRIM(csv!F90))</f>
        <v/>
      </c>
      <c r="E100" s="21" t="str">
        <f>IF(csv!E90="","",TRIM(csv!E90))</f>
        <v/>
      </c>
      <c r="F100" s="21" t="s">
        <v>0</v>
      </c>
      <c r="G100" s="53" t="str">
        <f>IF(csv!M90="","",TRIM(csv!M90))</f>
        <v/>
      </c>
      <c r="H100" s="53" t="str">
        <f>IF(csv!N90="","",TRIM(csv!N90))</f>
        <v/>
      </c>
      <c r="I100" s="21" t="s">
        <v>0</v>
      </c>
      <c r="J100" s="21" t="str">
        <f>IF(csv!P90="","",TRIM(csv!P90))</f>
        <v/>
      </c>
      <c r="K100" s="21" t="str">
        <f>IF(csv!Q90="","",TRIM(csv!Q90))</f>
        <v/>
      </c>
      <c r="L100" s="21" t="s">
        <v>0</v>
      </c>
      <c r="M100" s="46" t="str">
        <f>IF(csv!R90="","",TRIM(csv!R90))</f>
        <v/>
      </c>
      <c r="N100" s="27" t="s">
        <v>0</v>
      </c>
      <c r="O100" s="188" t="str">
        <f t="shared" si="92"/>
        <v/>
      </c>
      <c r="P100" s="27"/>
      <c r="Q100" s="32" t="str">
        <f t="shared" si="93"/>
        <v/>
      </c>
      <c r="R100" s="53" t="str">
        <f>IF(Q100="","",IF(COUNTIF(Q$12:Q99,Q100)=0,R99+1,R99))</f>
        <v/>
      </c>
      <c r="S100" s="53" t="str">
        <f t="shared" si="94"/>
        <v/>
      </c>
      <c r="T100" s="53" t="str">
        <f t="shared" si="95"/>
        <v/>
      </c>
      <c r="U100" s="46" t="str">
        <f t="shared" si="96"/>
        <v/>
      </c>
      <c r="V100" s="27" t="s">
        <v>0</v>
      </c>
      <c r="W100" s="173" t="str">
        <f t="shared" si="97"/>
        <v/>
      </c>
      <c r="X100" s="223" t="str">
        <f t="shared" si="98"/>
        <v/>
      </c>
      <c r="Y100" s="174" t="str">
        <f t="shared" si="79"/>
        <v/>
      </c>
      <c r="Z100" s="27" t="s">
        <v>0</v>
      </c>
      <c r="AA100" s="32" t="str">
        <f t="shared" si="99"/>
        <v/>
      </c>
      <c r="AB100" s="53" t="str">
        <f t="shared" si="100"/>
        <v/>
      </c>
      <c r="AC100" s="21" t="str">
        <f>IF(OR(AB100="",AB100&lt;&gt;"NEMA"),"",IF(IFERROR(MATCH(AA100,AA$12:AA99,0),0)&lt;&gt;0,"",AA100))</f>
        <v/>
      </c>
      <c r="AD100" s="46" t="str">
        <f>IF(AC100="","",MAX(AD$12:AD99)+1)</f>
        <v/>
      </c>
      <c r="AE100" s="27" t="s">
        <v>0</v>
      </c>
      <c r="AF100" s="88"/>
      <c r="AG100" s="27" t="s">
        <v>0</v>
      </c>
      <c r="AH100" s="14" t="str">
        <f t="shared" si="101"/>
        <v/>
      </c>
      <c r="AI100" s="27" t="s">
        <v>0</v>
      </c>
      <c r="AJ100" s="173" t="str">
        <f t="shared" si="102"/>
        <v/>
      </c>
      <c r="AK100" s="114" t="str">
        <f t="shared" si="103"/>
        <v/>
      </c>
      <c r="AL100" s="27"/>
      <c r="AM100" s="32" t="str">
        <f t="shared" si="104"/>
        <v/>
      </c>
      <c r="AN100" s="21" t="str">
        <f t="shared" si="105"/>
        <v/>
      </c>
      <c r="AO100" s="53" t="str">
        <f t="shared" si="106"/>
        <v/>
      </c>
      <c r="AP100" s="53" t="str">
        <f t="shared" si="107"/>
        <v/>
      </c>
      <c r="AQ100" s="21" t="str">
        <f t="shared" si="108"/>
        <v/>
      </c>
      <c r="AR100" s="46" t="str">
        <f t="shared" si="109"/>
        <v/>
      </c>
      <c r="AS100" s="27" t="s">
        <v>0</v>
      </c>
      <c r="AT100" s="62" t="str">
        <f t="shared" si="110"/>
        <v/>
      </c>
      <c r="AU100" s="27" t="s">
        <v>0</v>
      </c>
      <c r="AV100" s="244" t="str">
        <f t="shared" si="80"/>
        <v/>
      </c>
      <c r="AW100" s="27" t="s">
        <v>0</v>
      </c>
      <c r="AX100" s="81"/>
      <c r="AY100" s="83"/>
      <c r="AZ100" s="27" t="s">
        <v>0</v>
      </c>
      <c r="BA100" s="200" t="str">
        <f t="shared" si="111"/>
        <v/>
      </c>
      <c r="BB100" s="27" t="s">
        <v>0</v>
      </c>
      <c r="BC100" s="32" t="str">
        <f t="shared" si="112"/>
        <v/>
      </c>
      <c r="BD100" s="53" t="str">
        <f>IF(AX100&amp;AY100="","",MAX(BD$12:BD99)+1)</f>
        <v/>
      </c>
      <c r="BE100" s="212" t="str">
        <f t="shared" si="113"/>
        <v/>
      </c>
      <c r="BF100" s="33" t="str">
        <f>IF(AND(AO100="NEMA",AP100="NEMA",OR(AX100&amp;AY100="",BE100="NEMA")),MAX(BF$12:BF99)+1,"")</f>
        <v/>
      </c>
      <c r="BG100" s="27" t="s">
        <v>0</v>
      </c>
      <c r="BH100" s="32" t="str">
        <f t="shared" si="114"/>
        <v/>
      </c>
      <c r="BI100" s="21" t="str">
        <f t="shared" si="115"/>
        <v/>
      </c>
      <c r="BJ100" s="53" t="str">
        <f t="shared" si="116"/>
        <v/>
      </c>
      <c r="BK100" s="33" t="str">
        <f t="shared" si="117"/>
        <v/>
      </c>
      <c r="BL100" s="27" t="s">
        <v>0</v>
      </c>
      <c r="BM100" s="32" t="str">
        <f t="shared" si="118"/>
        <v/>
      </c>
      <c r="BN100" s="21" t="str">
        <f t="shared" si="119"/>
        <v/>
      </c>
      <c r="BO100" s="53" t="str">
        <f t="shared" si="120"/>
        <v/>
      </c>
      <c r="BP100" s="53" t="str">
        <f t="shared" si="81"/>
        <v/>
      </c>
      <c r="BQ100" s="21" t="str">
        <f t="shared" si="82"/>
        <v/>
      </c>
      <c r="BR100" s="21" t="str" cm="1">
        <f t="array" ref="BR100">IFERROR(""&amp;INDEX(regNatjecatelj_klub,DI100),"")</f>
        <v/>
      </c>
      <c r="BS100" s="66" t="str">
        <f t="shared" si="121"/>
        <v/>
      </c>
      <c r="BT100" s="46" t="str">
        <f t="shared" si="122"/>
        <v/>
      </c>
      <c r="BU100" s="27" t="s">
        <v>0</v>
      </c>
      <c r="BV100" s="62" t="str">
        <f>IF(BP100&lt;&gt;"NEMA","",IF(IFERROR(MATCH(BN100,BN$12:BN99,0),0)&lt;&gt;0,"",BN100))</f>
        <v/>
      </c>
      <c r="BW100" s="27" t="s">
        <v>0</v>
      </c>
      <c r="BX100" s="88"/>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73" t="str">
        <f>IF(BN100="","",IF(AND(BO100&lt;&gt;"",BO100&lt;&gt;"NEMA",BS100=1),BR100,IFERROR(INDEX(CK$12:CK99,MATCH(BN100,BN$12:BN99,0)),IF(BX100&lt;&gt;"",BX100,BT100))))</f>
        <v/>
      </c>
      <c r="CL100" s="226" t="str">
        <f>IF(BN100="","",IF(BT100&lt;&gt;BN100,INDEX(regKlub_id,MATCH(BT100,regKlub_naziv,0)),IF(AND(BO100&lt;&gt;"",BO100&lt;&gt;"NEMA"),BO100,IF(CF100&lt;&gt;"",CF100,IF(CB100&lt;&gt;"",CB100,IFERROR(INDEX(CL$12:CL99,MATCH(BN100,BN$12:BN99,0)),"GREŠKA"))))))</f>
        <v/>
      </c>
      <c r="CM100" s="114" t="str">
        <f>IF(BP100="","",IF(BP100&lt;&gt;"NEMA",BP100,IF(CE100&lt;&gt;"",CE100,IFERROR(INDEX(CM$12:CM99,MATCH(BN100,BN$12:BN99,0)),""))))</f>
        <v/>
      </c>
      <c r="CN100" s="27" t="s">
        <v>0</v>
      </c>
      <c r="CO100" s="38" t="str">
        <f t="shared" si="129"/>
        <v/>
      </c>
      <c r="CP100" s="53" t="str">
        <f t="shared" si="130"/>
        <v/>
      </c>
      <c r="CQ100" s="180" t="str">
        <f t="shared" si="131"/>
        <v/>
      </c>
      <c r="CR100" s="181" t="str">
        <f t="shared" si="78"/>
        <v/>
      </c>
      <c r="CS100" s="114" t="str">
        <f t="shared" si="83"/>
        <v/>
      </c>
      <c r="CT100" s="27" t="s">
        <v>0</v>
      </c>
      <c r="CU100" s="240" t="str">
        <f t="shared" si="132"/>
        <v xml:space="preserve">
</v>
      </c>
      <c r="CV100" s="27" t="s">
        <v>0</v>
      </c>
      <c r="CW100" s="200" t="str">
        <f t="shared" si="84"/>
        <v/>
      </c>
      <c r="CX100" t="s">
        <v>0</v>
      </c>
      <c r="CY100" s="90" t="str">
        <f t="shared" si="85"/>
        <v/>
      </c>
      <c r="CZ100" t="s">
        <v>0</v>
      </c>
      <c r="DA100" s="32" t="str">
        <f t="shared" si="86"/>
        <v/>
      </c>
      <c r="DB100" s="46" t="str">
        <f t="shared" si="87"/>
        <v/>
      </c>
      <c r="DC100" t="s">
        <v>0</v>
      </c>
      <c r="DD100" s="14" t="str">
        <f t="shared" si="133"/>
        <v/>
      </c>
      <c r="DE100" s="27" t="s">
        <v>0</v>
      </c>
      <c r="DF100" s="14" t="str">
        <f t="shared" si="134"/>
        <v/>
      </c>
      <c r="DG100" s="27" t="s">
        <v>0</v>
      </c>
      <c r="DH100" s="32" t="str">
        <f t="shared" si="135"/>
        <v/>
      </c>
      <c r="DI100" s="33" t="str">
        <f t="shared" si="136"/>
        <v/>
      </c>
      <c r="DJ100" s="27" t="s">
        <v>0</v>
      </c>
      <c r="DK100" s="32" t="str">
        <f t="shared" si="137"/>
        <v/>
      </c>
      <c r="DL100" s="33" t="str">
        <f t="shared" si="138"/>
        <v/>
      </c>
      <c r="DM100" s="27" t="s">
        <v>0</v>
      </c>
      <c r="DN100" s="32" t="str">
        <f t="shared" si="139"/>
        <v/>
      </c>
      <c r="DO100" s="33" t="str">
        <f t="shared" si="140"/>
        <v/>
      </c>
      <c r="DP100" s="27" t="s">
        <v>0</v>
      </c>
      <c r="DQ100" s="38" t="str">
        <f t="shared" si="141"/>
        <v/>
      </c>
      <c r="DR100" s="33" t="str" cm="1">
        <f t="array" ref="DR100">IF(DQ100&lt;&gt;"",INDEX(regNatjecatelj_id,DQ100,0),IF(BF100&lt;&gt;"",BF100,""))</f>
        <v/>
      </c>
      <c r="DS100" s="27" t="s">
        <v>0</v>
      </c>
      <c r="DT100" s="38" t="str">
        <f t="shared" si="142"/>
        <v/>
      </c>
      <c r="DU100" s="53" t="str">
        <f t="shared" si="88"/>
        <v/>
      </c>
      <c r="DV100" s="53" t="str">
        <f t="shared" si="143"/>
        <v/>
      </c>
      <c r="DW100" s="53" t="str">
        <f t="shared" si="144"/>
        <v/>
      </c>
      <c r="DX100" s="46" t="str">
        <f t="shared" si="145"/>
        <v/>
      </c>
      <c r="DY100" s="27" t="s">
        <v>0</v>
      </c>
      <c r="DZ100" s="38" t="str">
        <f>IF(AN100="","",MAX(DZ$12:DZ99)+1)</f>
        <v/>
      </c>
      <c r="EA100" s="53" t="str">
        <f t="shared" si="146"/>
        <v/>
      </c>
      <c r="EB100" s="53" t="str">
        <f t="shared" si="147"/>
        <v/>
      </c>
      <c r="EC100" s="53" t="str">
        <f t="shared" si="148"/>
        <v/>
      </c>
      <c r="ED100" s="53" t="str">
        <f t="shared" si="149"/>
        <v/>
      </c>
      <c r="EE100" s="53" t="str">
        <f t="shared" si="89"/>
        <v/>
      </c>
      <c r="EF100" s="53" t="str">
        <f t="shared" si="150"/>
        <v/>
      </c>
      <c r="EG100" s="53" t="str">
        <f t="shared" si="151"/>
        <v/>
      </c>
      <c r="EH100" s="53" t="str">
        <f t="shared" si="90"/>
        <v/>
      </c>
      <c r="EI100" s="53" t="str">
        <f t="shared" si="152"/>
        <v/>
      </c>
      <c r="EJ100" s="33" t="str">
        <f t="shared" si="153"/>
        <v/>
      </c>
      <c r="EK100" s="27" t="s">
        <v>0</v>
      </c>
      <c r="EL100" s="14" t="str">
        <f t="shared" si="154"/>
        <v/>
      </c>
      <c r="EM100" s="27" t="s">
        <v>0</v>
      </c>
      <c r="EN100" s="14" t="str">
        <f t="shared" si="91"/>
        <v/>
      </c>
      <c r="EO100" s="27" t="s">
        <v>0</v>
      </c>
      <c r="EP100" s="131" t="str">
        <f t="shared" si="155"/>
        <v/>
      </c>
      <c r="EQ100" s="27" t="s">
        <v>0</v>
      </c>
    </row>
    <row r="101" spans="1:147" x14ac:dyDescent="0.25">
      <c r="A101" t="s">
        <v>0</v>
      </c>
      <c r="B101" s="32" t="str">
        <f>IF(csv!F91="","",TRIM(csv!T91))</f>
        <v/>
      </c>
      <c r="C101" s="21" t="s">
        <v>0</v>
      </c>
      <c r="D101" s="21" t="str">
        <f>IF(csv!F91="","",TRIM(csv!F91))</f>
        <v/>
      </c>
      <c r="E101" s="21" t="str">
        <f>IF(csv!E91="","",TRIM(csv!E91))</f>
        <v/>
      </c>
      <c r="F101" s="21" t="s">
        <v>0</v>
      </c>
      <c r="G101" s="53" t="str">
        <f>IF(csv!M91="","",TRIM(csv!M91))</f>
        <v/>
      </c>
      <c r="H101" s="53" t="str">
        <f>IF(csv!N91="","",TRIM(csv!N91))</f>
        <v/>
      </c>
      <c r="I101" s="21" t="s">
        <v>0</v>
      </c>
      <c r="J101" s="21" t="str">
        <f>IF(csv!P91="","",TRIM(csv!P91))</f>
        <v/>
      </c>
      <c r="K101" s="21" t="str">
        <f>IF(csv!Q91="","",TRIM(csv!Q91))</f>
        <v/>
      </c>
      <c r="L101" s="21" t="s">
        <v>0</v>
      </c>
      <c r="M101" s="46" t="str">
        <f>IF(csv!R91="","",TRIM(csv!R91))</f>
        <v/>
      </c>
      <c r="N101" s="27" t="s">
        <v>0</v>
      </c>
      <c r="O101" s="188" t="str">
        <f t="shared" si="92"/>
        <v/>
      </c>
      <c r="P101" s="27"/>
      <c r="Q101" s="32" t="str">
        <f t="shared" si="93"/>
        <v/>
      </c>
      <c r="R101" s="53" t="str">
        <f>IF(Q101="","",IF(COUNTIF(Q$12:Q100,Q101)=0,R100+1,R100))</f>
        <v/>
      </c>
      <c r="S101" s="53" t="str">
        <f t="shared" si="94"/>
        <v/>
      </c>
      <c r="T101" s="53" t="str">
        <f t="shared" si="95"/>
        <v/>
      </c>
      <c r="U101" s="46" t="str">
        <f t="shared" si="96"/>
        <v/>
      </c>
      <c r="V101" s="27" t="s">
        <v>0</v>
      </c>
      <c r="W101" s="173" t="str">
        <f t="shared" si="97"/>
        <v/>
      </c>
      <c r="X101" s="223" t="str">
        <f t="shared" si="98"/>
        <v/>
      </c>
      <c r="Y101" s="174" t="str">
        <f t="shared" si="79"/>
        <v/>
      </c>
      <c r="Z101" s="27" t="s">
        <v>0</v>
      </c>
      <c r="AA101" s="32" t="str">
        <f t="shared" si="99"/>
        <v/>
      </c>
      <c r="AB101" s="53" t="str">
        <f t="shared" si="100"/>
        <v/>
      </c>
      <c r="AC101" s="21" t="str">
        <f>IF(OR(AB101="",AB101&lt;&gt;"NEMA"),"",IF(IFERROR(MATCH(AA101,AA$12:AA100,0),0)&lt;&gt;0,"",AA101))</f>
        <v/>
      </c>
      <c r="AD101" s="46" t="str">
        <f>IF(AC101="","",MAX(AD$12:AD100)+1)</f>
        <v/>
      </c>
      <c r="AE101" s="27" t="s">
        <v>0</v>
      </c>
      <c r="AF101" s="88"/>
      <c r="AG101" s="27" t="s">
        <v>0</v>
      </c>
      <c r="AH101" s="14" t="str">
        <f t="shared" si="101"/>
        <v/>
      </c>
      <c r="AI101" s="27" t="s">
        <v>0</v>
      </c>
      <c r="AJ101" s="173" t="str">
        <f t="shared" si="102"/>
        <v/>
      </c>
      <c r="AK101" s="114" t="str">
        <f t="shared" si="103"/>
        <v/>
      </c>
      <c r="AL101" s="27"/>
      <c r="AM101" s="32" t="str">
        <f t="shared" si="104"/>
        <v/>
      </c>
      <c r="AN101" s="21" t="str">
        <f t="shared" si="105"/>
        <v/>
      </c>
      <c r="AO101" s="53" t="str">
        <f t="shared" si="106"/>
        <v/>
      </c>
      <c r="AP101" s="53" t="str">
        <f t="shared" si="107"/>
        <v/>
      </c>
      <c r="AQ101" s="21" t="str">
        <f t="shared" si="108"/>
        <v/>
      </c>
      <c r="AR101" s="46" t="str">
        <f t="shared" si="109"/>
        <v/>
      </c>
      <c r="AS101" s="27" t="s">
        <v>0</v>
      </c>
      <c r="AT101" s="62" t="str">
        <f t="shared" si="110"/>
        <v/>
      </c>
      <c r="AU101" s="27" t="s">
        <v>0</v>
      </c>
      <c r="AV101" s="244" t="str">
        <f t="shared" si="80"/>
        <v/>
      </c>
      <c r="AW101" s="27" t="s">
        <v>0</v>
      </c>
      <c r="AX101" s="81"/>
      <c r="AY101" s="83"/>
      <c r="AZ101" s="27" t="s">
        <v>0</v>
      </c>
      <c r="BA101" s="200" t="str">
        <f t="shared" si="111"/>
        <v/>
      </c>
      <c r="BB101" s="27" t="s">
        <v>0</v>
      </c>
      <c r="BC101" s="32" t="str">
        <f t="shared" si="112"/>
        <v/>
      </c>
      <c r="BD101" s="53" t="str">
        <f>IF(AX101&amp;AY101="","",MAX(BD$12:BD100)+1)</f>
        <v/>
      </c>
      <c r="BE101" s="212" t="str">
        <f t="shared" si="113"/>
        <v/>
      </c>
      <c r="BF101" s="33" t="str">
        <f>IF(AND(AO101="NEMA",AP101="NEMA",OR(AX101&amp;AY101="",BE101="NEMA")),MAX(BF$12:BF100)+1,"")</f>
        <v/>
      </c>
      <c r="BG101" s="27" t="s">
        <v>0</v>
      </c>
      <c r="BH101" s="32" t="str">
        <f t="shared" si="114"/>
        <v/>
      </c>
      <c r="BI101" s="21" t="str">
        <f t="shared" si="115"/>
        <v/>
      </c>
      <c r="BJ101" s="53" t="str">
        <f t="shared" si="116"/>
        <v/>
      </c>
      <c r="BK101" s="33" t="str">
        <f t="shared" si="117"/>
        <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8"/>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73" t="str">
        <f>IF(BN101="","",IF(AND(BO101&lt;&gt;"",BO101&lt;&gt;"NEMA",BS101=1),BR101,IFERROR(INDEX(CK$12:CK100,MATCH(BN101,BN$12:BN100,0)),IF(BX101&lt;&gt;"",BX101,BT101))))</f>
        <v/>
      </c>
      <c r="CL101" s="226" t="str">
        <f>IF(BN101="","",IF(BT101&lt;&gt;BN101,INDEX(regKlub_id,MATCH(BT101,regKlub_naziv,0)),IF(AND(BO101&lt;&gt;"",BO101&lt;&gt;"NEMA"),BO101,IF(CF101&lt;&gt;"",CF101,IF(CB101&lt;&gt;"",CB101,IFERROR(INDEX(CL$12:CL100,MATCH(BN101,BN$12:BN100,0)),"GREŠKA"))))))</f>
        <v/>
      </c>
      <c r="CM101" s="114" t="str">
        <f>IF(BP101="","",IF(BP101&lt;&gt;"NEMA",BP101,IF(CE101&lt;&gt;"",CE101,IFERROR(INDEX(CM$12:CM100,MATCH(BN101,BN$12:BN100,0)),""))))</f>
        <v/>
      </c>
      <c r="CN101" s="27" t="s">
        <v>0</v>
      </c>
      <c r="CO101" s="38" t="str">
        <f t="shared" si="129"/>
        <v/>
      </c>
      <c r="CP101" s="53" t="str">
        <f t="shared" si="130"/>
        <v/>
      </c>
      <c r="CQ101" s="180" t="str">
        <f t="shared" si="131"/>
        <v/>
      </c>
      <c r="CR101" s="181" t="str">
        <f t="shared" si="78"/>
        <v/>
      </c>
      <c r="CS101" s="114" t="str">
        <f t="shared" si="83"/>
        <v/>
      </c>
      <c r="CT101" s="27" t="s">
        <v>0</v>
      </c>
      <c r="CU101" s="240" t="str">
        <f t="shared" si="132"/>
        <v xml:space="preserve">
</v>
      </c>
      <c r="CV101" s="27" t="s">
        <v>0</v>
      </c>
      <c r="CW101" s="200" t="str">
        <f t="shared" si="84"/>
        <v/>
      </c>
      <c r="CX101" t="s">
        <v>0</v>
      </c>
      <c r="CY101" s="90" t="str">
        <f t="shared" si="85"/>
        <v/>
      </c>
      <c r="CZ101" t="s">
        <v>0</v>
      </c>
      <c r="DA101" s="32" t="str">
        <f t="shared" si="86"/>
        <v/>
      </c>
      <c r="DB101" s="46" t="str">
        <f t="shared" si="87"/>
        <v/>
      </c>
      <c r="DC101" t="s">
        <v>0</v>
      </c>
      <c r="DD101" s="14" t="str">
        <f t="shared" si="133"/>
        <v/>
      </c>
      <c r="DE101" s="27" t="s">
        <v>0</v>
      </c>
      <c r="DF101" s="14" t="str">
        <f t="shared" si="134"/>
        <v/>
      </c>
      <c r="DG101" s="27" t="s">
        <v>0</v>
      </c>
      <c r="DH101" s="32" t="str">
        <f t="shared" si="135"/>
        <v/>
      </c>
      <c r="DI101" s="33" t="str">
        <f t="shared" si="136"/>
        <v/>
      </c>
      <c r="DJ101" s="27" t="s">
        <v>0</v>
      </c>
      <c r="DK101" s="32" t="str">
        <f t="shared" si="137"/>
        <v/>
      </c>
      <c r="DL101" s="33" t="str">
        <f t="shared" si="138"/>
        <v/>
      </c>
      <c r="DM101" s="27" t="s">
        <v>0</v>
      </c>
      <c r="DN101" s="32" t="str">
        <f t="shared" si="139"/>
        <v/>
      </c>
      <c r="DO101" s="33" t="str">
        <f t="shared" si="140"/>
        <v/>
      </c>
      <c r="DP101" s="27" t="s">
        <v>0</v>
      </c>
      <c r="DQ101" s="38" t="str">
        <f t="shared" si="141"/>
        <v/>
      </c>
      <c r="DR101" s="33" t="str" cm="1">
        <f t="array" ref="DR101">IF(DQ101&lt;&gt;"",INDEX(regNatjecatelj_id,DQ101,0),IF(BF101&lt;&gt;"",BF101,""))</f>
        <v/>
      </c>
      <c r="DS101" s="27" t="s">
        <v>0</v>
      </c>
      <c r="DT101" s="38" t="str">
        <f t="shared" si="142"/>
        <v/>
      </c>
      <c r="DU101" s="53" t="str">
        <f t="shared" si="88"/>
        <v/>
      </c>
      <c r="DV101" s="53" t="str">
        <f t="shared" si="143"/>
        <v/>
      </c>
      <c r="DW101" s="53" t="str">
        <f t="shared" si="144"/>
        <v/>
      </c>
      <c r="DX101" s="46" t="str">
        <f t="shared" si="145"/>
        <v/>
      </c>
      <c r="DY101" s="27" t="s">
        <v>0</v>
      </c>
      <c r="DZ101" s="38" t="str">
        <f>IF(AN101="","",MAX(DZ$12:DZ100)+1)</f>
        <v/>
      </c>
      <c r="EA101" s="53" t="str">
        <f t="shared" si="146"/>
        <v/>
      </c>
      <c r="EB101" s="53" t="str">
        <f t="shared" si="147"/>
        <v/>
      </c>
      <c r="EC101" s="53" t="str">
        <f t="shared" si="148"/>
        <v/>
      </c>
      <c r="ED101" s="53" t="str">
        <f t="shared" si="149"/>
        <v/>
      </c>
      <c r="EE101" s="53" t="str">
        <f t="shared" si="89"/>
        <v/>
      </c>
      <c r="EF101" s="53" t="str">
        <f t="shared" si="150"/>
        <v/>
      </c>
      <c r="EG101" s="53" t="str">
        <f t="shared" si="151"/>
        <v/>
      </c>
      <c r="EH101" s="53" t="str">
        <f t="shared" si="90"/>
        <v/>
      </c>
      <c r="EI101" s="53" t="str">
        <f t="shared" si="152"/>
        <v/>
      </c>
      <c r="EJ101" s="33" t="str">
        <f t="shared" si="153"/>
        <v/>
      </c>
      <c r="EK101" s="27" t="s">
        <v>0</v>
      </c>
      <c r="EL101" s="14" t="str">
        <f t="shared" si="154"/>
        <v/>
      </c>
      <c r="EM101" s="27" t="s">
        <v>0</v>
      </c>
      <c r="EN101" s="14" t="str">
        <f t="shared" si="91"/>
        <v/>
      </c>
      <c r="EO101" s="27" t="s">
        <v>0</v>
      </c>
      <c r="EP101" s="131" t="str">
        <f t="shared" si="155"/>
        <v/>
      </c>
      <c r="EQ101" s="27" t="s">
        <v>0</v>
      </c>
    </row>
    <row r="102" spans="1:147" x14ac:dyDescent="0.25">
      <c r="A102" t="s">
        <v>0</v>
      </c>
      <c r="B102" s="32" t="str">
        <f>IF(csv!F92="","",TRIM(csv!T92))</f>
        <v/>
      </c>
      <c r="C102" s="21" t="s">
        <v>0</v>
      </c>
      <c r="D102" s="21" t="str">
        <f>IF(csv!F92="","",TRIM(csv!F92))</f>
        <v/>
      </c>
      <c r="E102" s="21" t="str">
        <f>IF(csv!E92="","",TRIM(csv!E92))</f>
        <v/>
      </c>
      <c r="F102" s="21" t="s">
        <v>0</v>
      </c>
      <c r="G102" s="53" t="str">
        <f>IF(csv!M92="","",TRIM(csv!M92))</f>
        <v/>
      </c>
      <c r="H102" s="53" t="str">
        <f>IF(csv!N92="","",TRIM(csv!N92))</f>
        <v/>
      </c>
      <c r="I102" s="21" t="s">
        <v>0</v>
      </c>
      <c r="J102" s="21" t="str">
        <f>IF(csv!P92="","",TRIM(csv!P92))</f>
        <v/>
      </c>
      <c r="K102" s="21" t="str">
        <f>IF(csv!Q92="","",TRIM(csv!Q92))</f>
        <v/>
      </c>
      <c r="L102" s="21" t="s">
        <v>0</v>
      </c>
      <c r="M102" s="46" t="str">
        <f>IF(csv!R92="","",TRIM(csv!R92))</f>
        <v/>
      </c>
      <c r="N102" s="27" t="s">
        <v>0</v>
      </c>
      <c r="O102" s="188" t="str">
        <f t="shared" si="92"/>
        <v/>
      </c>
      <c r="P102" s="27"/>
      <c r="Q102" s="32" t="str">
        <f t="shared" si="93"/>
        <v/>
      </c>
      <c r="R102" s="53" t="str">
        <f>IF(Q102="","",IF(COUNTIF(Q$12:Q101,Q102)=0,R101+1,R101))</f>
        <v/>
      </c>
      <c r="S102" s="53" t="str">
        <f t="shared" si="94"/>
        <v/>
      </c>
      <c r="T102" s="53" t="str">
        <f t="shared" si="95"/>
        <v/>
      </c>
      <c r="U102" s="46" t="str">
        <f t="shared" si="96"/>
        <v/>
      </c>
      <c r="V102" s="27" t="s">
        <v>0</v>
      </c>
      <c r="W102" s="173" t="str">
        <f t="shared" si="97"/>
        <v/>
      </c>
      <c r="X102" s="223" t="str">
        <f t="shared" si="98"/>
        <v/>
      </c>
      <c r="Y102" s="174" t="str">
        <f t="shared" si="79"/>
        <v/>
      </c>
      <c r="Z102" s="27" t="s">
        <v>0</v>
      </c>
      <c r="AA102" s="32" t="str">
        <f t="shared" si="99"/>
        <v/>
      </c>
      <c r="AB102" s="53" t="str">
        <f t="shared" si="100"/>
        <v/>
      </c>
      <c r="AC102" s="21" t="str">
        <f>IF(OR(AB102="",AB102&lt;&gt;"NEMA"),"",IF(IFERROR(MATCH(AA102,AA$12:AA101,0),0)&lt;&gt;0,"",AA102))</f>
        <v/>
      </c>
      <c r="AD102" s="46" t="str">
        <f>IF(AC102="","",MAX(AD$12:AD101)+1)</f>
        <v/>
      </c>
      <c r="AE102" s="27" t="s">
        <v>0</v>
      </c>
      <c r="AF102" s="88"/>
      <c r="AG102" s="27" t="s">
        <v>0</v>
      </c>
      <c r="AH102" s="14" t="str">
        <f t="shared" si="101"/>
        <v/>
      </c>
      <c r="AI102" s="27" t="s">
        <v>0</v>
      </c>
      <c r="AJ102" s="173" t="str">
        <f t="shared" si="102"/>
        <v/>
      </c>
      <c r="AK102" s="114" t="str">
        <f t="shared" si="103"/>
        <v/>
      </c>
      <c r="AL102" s="27"/>
      <c r="AM102" s="32" t="str">
        <f t="shared" si="104"/>
        <v/>
      </c>
      <c r="AN102" s="21" t="str">
        <f t="shared" si="105"/>
        <v/>
      </c>
      <c r="AO102" s="53" t="str">
        <f t="shared" si="106"/>
        <v/>
      </c>
      <c r="AP102" s="53" t="str">
        <f t="shared" si="107"/>
        <v/>
      </c>
      <c r="AQ102" s="21" t="str">
        <f t="shared" si="108"/>
        <v/>
      </c>
      <c r="AR102" s="46" t="str">
        <f t="shared" si="109"/>
        <v/>
      </c>
      <c r="AS102" s="27" t="s">
        <v>0</v>
      </c>
      <c r="AT102" s="62" t="str">
        <f t="shared" si="110"/>
        <v/>
      </c>
      <c r="AU102" s="27" t="s">
        <v>0</v>
      </c>
      <c r="AV102" s="244" t="str">
        <f t="shared" si="80"/>
        <v/>
      </c>
      <c r="AW102" s="27" t="s">
        <v>0</v>
      </c>
      <c r="AX102" s="81"/>
      <c r="AY102" s="83"/>
      <c r="AZ102" s="27" t="s">
        <v>0</v>
      </c>
      <c r="BA102" s="200" t="str">
        <f t="shared" si="111"/>
        <v/>
      </c>
      <c r="BB102" s="27" t="s">
        <v>0</v>
      </c>
      <c r="BC102" s="32" t="str">
        <f t="shared" si="112"/>
        <v/>
      </c>
      <c r="BD102" s="53" t="str">
        <f>IF(AX102&amp;AY102="","",MAX(BD$12:BD101)+1)</f>
        <v/>
      </c>
      <c r="BE102" s="212" t="str">
        <f t="shared" si="113"/>
        <v/>
      </c>
      <c r="BF102" s="33" t="str">
        <f>IF(AND(AO102="NEMA",AP102="NEMA",OR(AX102&amp;AY102="",BE102="NEMA")),MAX(BF$12:BF101)+1,"")</f>
        <v/>
      </c>
      <c r="BG102" s="27" t="s">
        <v>0</v>
      </c>
      <c r="BH102" s="32" t="str">
        <f t="shared" si="114"/>
        <v/>
      </c>
      <c r="BI102" s="21" t="str">
        <f t="shared" si="115"/>
        <v/>
      </c>
      <c r="BJ102" s="53" t="str">
        <f t="shared" si="116"/>
        <v/>
      </c>
      <c r="BK102" s="33" t="str">
        <f t="shared" si="117"/>
        <v/>
      </c>
      <c r="BL102" s="27" t="s">
        <v>0</v>
      </c>
      <c r="BM102" s="32" t="str">
        <f t="shared" si="118"/>
        <v/>
      </c>
      <c r="BN102" s="21" t="str">
        <f t="shared" si="119"/>
        <v/>
      </c>
      <c r="BO102" s="53" t="str">
        <f t="shared" si="120"/>
        <v/>
      </c>
      <c r="BP102" s="53" t="str">
        <f t="shared" si="81"/>
        <v/>
      </c>
      <c r="BQ102" s="21" t="str">
        <f t="shared" si="82"/>
        <v/>
      </c>
      <c r="BR102" s="21" t="str" cm="1">
        <f t="array" ref="BR102">IFERROR(""&amp;INDEX(regNatjecatelj_klub,DI102),"")</f>
        <v/>
      </c>
      <c r="BS102" s="66" t="str">
        <f t="shared" si="121"/>
        <v/>
      </c>
      <c r="BT102" s="46" t="str">
        <f t="shared" si="122"/>
        <v/>
      </c>
      <c r="BU102" s="27" t="s">
        <v>0</v>
      </c>
      <c r="BV102" s="62" t="str">
        <f>IF(BP102&lt;&gt;"NEMA","",IF(IFERROR(MATCH(BN102,BN$12:BN101,0),0)&lt;&gt;0,"",BN102))</f>
        <v/>
      </c>
      <c r="BW102" s="27" t="s">
        <v>0</v>
      </c>
      <c r="BX102" s="88"/>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73" t="str">
        <f>IF(BN102="","",IF(AND(BO102&lt;&gt;"",BO102&lt;&gt;"NEMA",BS102=1),BR102,IFERROR(INDEX(CK$12:CK101,MATCH(BN102,BN$12:BN101,0)),IF(BX102&lt;&gt;"",BX102,BT102))))</f>
        <v/>
      </c>
      <c r="CL102" s="226" t="str">
        <f>IF(BN102="","",IF(BT102&lt;&gt;BN102,INDEX(regKlub_id,MATCH(BT102,regKlub_naziv,0)),IF(AND(BO102&lt;&gt;"",BO102&lt;&gt;"NEMA"),BO102,IF(CF102&lt;&gt;"",CF102,IF(CB102&lt;&gt;"",CB102,IFERROR(INDEX(CL$12:CL101,MATCH(BN102,BN$12:BN101,0)),"GREŠKA"))))))</f>
        <v/>
      </c>
      <c r="CM102" s="114" t="str">
        <f>IF(BP102="","",IF(BP102&lt;&gt;"NEMA",BP102,IF(CE102&lt;&gt;"",CE102,IFERROR(INDEX(CM$12:CM101,MATCH(BN102,BN$12:BN101,0)),""))))</f>
        <v/>
      </c>
      <c r="CN102" s="27" t="s">
        <v>0</v>
      </c>
      <c r="CO102" s="38" t="str">
        <f t="shared" si="129"/>
        <v/>
      </c>
      <c r="CP102" s="53" t="str">
        <f t="shared" si="130"/>
        <v/>
      </c>
      <c r="CQ102" s="180" t="str">
        <f t="shared" si="131"/>
        <v/>
      </c>
      <c r="CR102" s="181" t="str">
        <f t="shared" si="78"/>
        <v/>
      </c>
      <c r="CS102" s="114" t="str">
        <f t="shared" si="83"/>
        <v/>
      </c>
      <c r="CT102" s="27" t="s">
        <v>0</v>
      </c>
      <c r="CU102" s="240" t="str">
        <f t="shared" si="132"/>
        <v xml:space="preserve">
</v>
      </c>
      <c r="CV102" s="27" t="s">
        <v>0</v>
      </c>
      <c r="CW102" s="200" t="str">
        <f t="shared" si="84"/>
        <v/>
      </c>
      <c r="CX102" t="s">
        <v>0</v>
      </c>
      <c r="CY102" s="90" t="str">
        <f t="shared" si="85"/>
        <v/>
      </c>
      <c r="CZ102" t="s">
        <v>0</v>
      </c>
      <c r="DA102" s="32" t="str">
        <f t="shared" si="86"/>
        <v/>
      </c>
      <c r="DB102" s="46" t="str">
        <f t="shared" si="87"/>
        <v/>
      </c>
      <c r="DC102" t="s">
        <v>0</v>
      </c>
      <c r="DD102" s="14" t="str">
        <f t="shared" si="133"/>
        <v/>
      </c>
      <c r="DE102" s="27" t="s">
        <v>0</v>
      </c>
      <c r="DF102" s="14" t="str">
        <f t="shared" si="134"/>
        <v/>
      </c>
      <c r="DG102" s="27" t="s">
        <v>0</v>
      </c>
      <c r="DH102" s="32" t="str">
        <f t="shared" si="135"/>
        <v/>
      </c>
      <c r="DI102" s="33" t="str">
        <f t="shared" si="136"/>
        <v/>
      </c>
      <c r="DJ102" s="27" t="s">
        <v>0</v>
      </c>
      <c r="DK102" s="32" t="str">
        <f t="shared" si="137"/>
        <v/>
      </c>
      <c r="DL102" s="33" t="str">
        <f t="shared" si="138"/>
        <v/>
      </c>
      <c r="DM102" s="27" t="s">
        <v>0</v>
      </c>
      <c r="DN102" s="32" t="str">
        <f t="shared" si="139"/>
        <v/>
      </c>
      <c r="DO102" s="33" t="str">
        <f t="shared" si="140"/>
        <v/>
      </c>
      <c r="DP102" s="27" t="s">
        <v>0</v>
      </c>
      <c r="DQ102" s="38" t="str">
        <f t="shared" si="141"/>
        <v/>
      </c>
      <c r="DR102" s="33" t="str" cm="1">
        <f t="array" ref="DR102">IF(DQ102&lt;&gt;"",INDEX(regNatjecatelj_id,DQ102,0),IF(BF102&lt;&gt;"",BF102,""))</f>
        <v/>
      </c>
      <c r="DS102" s="27" t="s">
        <v>0</v>
      </c>
      <c r="DT102" s="38" t="str">
        <f t="shared" si="142"/>
        <v/>
      </c>
      <c r="DU102" s="53" t="str">
        <f t="shared" si="88"/>
        <v/>
      </c>
      <c r="DV102" s="53" t="str">
        <f t="shared" si="143"/>
        <v/>
      </c>
      <c r="DW102" s="53" t="str">
        <f t="shared" si="144"/>
        <v/>
      </c>
      <c r="DX102" s="46" t="str">
        <f t="shared" si="145"/>
        <v/>
      </c>
      <c r="DY102" s="27" t="s">
        <v>0</v>
      </c>
      <c r="DZ102" s="38" t="str">
        <f>IF(AN102="","",MAX(DZ$12:DZ101)+1)</f>
        <v/>
      </c>
      <c r="EA102" s="53" t="str">
        <f t="shared" si="146"/>
        <v/>
      </c>
      <c r="EB102" s="53" t="str">
        <f t="shared" si="147"/>
        <v/>
      </c>
      <c r="EC102" s="53" t="str">
        <f t="shared" si="148"/>
        <v/>
      </c>
      <c r="ED102" s="53" t="str">
        <f t="shared" si="149"/>
        <v/>
      </c>
      <c r="EE102" s="53" t="str">
        <f t="shared" si="89"/>
        <v/>
      </c>
      <c r="EF102" s="53" t="str">
        <f t="shared" si="150"/>
        <v/>
      </c>
      <c r="EG102" s="53" t="str">
        <f t="shared" si="151"/>
        <v/>
      </c>
      <c r="EH102" s="53" t="str">
        <f t="shared" si="90"/>
        <v/>
      </c>
      <c r="EI102" s="53" t="str">
        <f t="shared" si="152"/>
        <v/>
      </c>
      <c r="EJ102" s="33" t="str">
        <f t="shared" si="153"/>
        <v/>
      </c>
      <c r="EK102" s="27" t="s">
        <v>0</v>
      </c>
      <c r="EL102" s="14" t="str">
        <f t="shared" si="154"/>
        <v/>
      </c>
      <c r="EM102" s="27" t="s">
        <v>0</v>
      </c>
      <c r="EN102" s="14" t="str">
        <f t="shared" si="91"/>
        <v/>
      </c>
      <c r="EO102" s="27" t="s">
        <v>0</v>
      </c>
      <c r="EP102" s="131" t="str">
        <f t="shared" si="155"/>
        <v/>
      </c>
      <c r="EQ102" s="27" t="s">
        <v>0</v>
      </c>
    </row>
    <row r="103" spans="1:147" x14ac:dyDescent="0.25">
      <c r="A103" t="s">
        <v>0</v>
      </c>
      <c r="B103" s="32" t="str">
        <f>IF(csv!F93="","",TRIM(csv!T93))</f>
        <v/>
      </c>
      <c r="C103" s="21" t="s">
        <v>0</v>
      </c>
      <c r="D103" s="21" t="str">
        <f>IF(csv!F93="","",TRIM(csv!F93))</f>
        <v/>
      </c>
      <c r="E103" s="21" t="str">
        <f>IF(csv!E93="","",TRIM(csv!E93))</f>
        <v/>
      </c>
      <c r="F103" s="21" t="s">
        <v>0</v>
      </c>
      <c r="G103" s="53" t="str">
        <f>IF(csv!M93="","",TRIM(csv!M93))</f>
        <v/>
      </c>
      <c r="H103" s="53" t="str">
        <f>IF(csv!N93="","",TRIM(csv!N93))</f>
        <v/>
      </c>
      <c r="I103" s="21" t="s">
        <v>0</v>
      </c>
      <c r="J103" s="21" t="str">
        <f>IF(csv!P93="","",TRIM(csv!P93))</f>
        <v/>
      </c>
      <c r="K103" s="21" t="str">
        <f>IF(csv!Q93="","",TRIM(csv!Q93))</f>
        <v/>
      </c>
      <c r="L103" s="21" t="s">
        <v>0</v>
      </c>
      <c r="M103" s="46" t="str">
        <f>IF(csv!R93="","",TRIM(csv!R93))</f>
        <v/>
      </c>
      <c r="N103" s="27" t="s">
        <v>0</v>
      </c>
      <c r="O103" s="188" t="str">
        <f t="shared" si="92"/>
        <v/>
      </c>
      <c r="P103" s="27"/>
      <c r="Q103" s="32" t="str">
        <f t="shared" si="93"/>
        <v/>
      </c>
      <c r="R103" s="53" t="str">
        <f>IF(Q103="","",IF(COUNTIF(Q$12:Q102,Q103)=0,R102+1,R102))</f>
        <v/>
      </c>
      <c r="S103" s="53" t="str">
        <f t="shared" si="94"/>
        <v/>
      </c>
      <c r="T103" s="53" t="str">
        <f t="shared" si="95"/>
        <v/>
      </c>
      <c r="U103" s="46" t="str">
        <f t="shared" si="96"/>
        <v/>
      </c>
      <c r="V103" s="27" t="s">
        <v>0</v>
      </c>
      <c r="W103" s="173" t="str">
        <f t="shared" si="97"/>
        <v/>
      </c>
      <c r="X103" s="223" t="str">
        <f t="shared" si="98"/>
        <v/>
      </c>
      <c r="Y103" s="174" t="str">
        <f t="shared" si="79"/>
        <v/>
      </c>
      <c r="Z103" s="27" t="s">
        <v>0</v>
      </c>
      <c r="AA103" s="32" t="str">
        <f t="shared" si="99"/>
        <v/>
      </c>
      <c r="AB103" s="53" t="str">
        <f t="shared" si="100"/>
        <v/>
      </c>
      <c r="AC103" s="21" t="str">
        <f>IF(OR(AB103="",AB103&lt;&gt;"NEMA"),"",IF(IFERROR(MATCH(AA103,AA$12:AA102,0),0)&lt;&gt;0,"",AA103))</f>
        <v/>
      </c>
      <c r="AD103" s="46" t="str">
        <f>IF(AC103="","",MAX(AD$12:AD102)+1)</f>
        <v/>
      </c>
      <c r="AE103" s="27" t="s">
        <v>0</v>
      </c>
      <c r="AF103" s="88"/>
      <c r="AG103" s="27" t="s">
        <v>0</v>
      </c>
      <c r="AH103" s="14" t="str">
        <f t="shared" si="101"/>
        <v/>
      </c>
      <c r="AI103" s="27" t="s">
        <v>0</v>
      </c>
      <c r="AJ103" s="173" t="str">
        <f t="shared" si="102"/>
        <v/>
      </c>
      <c r="AK103" s="114" t="str">
        <f t="shared" si="103"/>
        <v/>
      </c>
      <c r="AL103" s="27"/>
      <c r="AM103" s="32" t="str">
        <f t="shared" si="104"/>
        <v/>
      </c>
      <c r="AN103" s="21" t="str">
        <f t="shared" si="105"/>
        <v/>
      </c>
      <c r="AO103" s="53" t="str">
        <f t="shared" si="106"/>
        <v/>
      </c>
      <c r="AP103" s="53" t="str">
        <f t="shared" si="107"/>
        <v/>
      </c>
      <c r="AQ103" s="21" t="str">
        <f t="shared" si="108"/>
        <v/>
      </c>
      <c r="AR103" s="46" t="str">
        <f t="shared" si="109"/>
        <v/>
      </c>
      <c r="AS103" s="27" t="s">
        <v>0</v>
      </c>
      <c r="AT103" s="62" t="str">
        <f t="shared" si="110"/>
        <v/>
      </c>
      <c r="AU103" s="27" t="s">
        <v>0</v>
      </c>
      <c r="AV103" s="244" t="str">
        <f t="shared" si="80"/>
        <v/>
      </c>
      <c r="AW103" s="27" t="s">
        <v>0</v>
      </c>
      <c r="AX103" s="81"/>
      <c r="AY103" s="83"/>
      <c r="AZ103" s="27" t="s">
        <v>0</v>
      </c>
      <c r="BA103" s="200" t="str">
        <f t="shared" si="111"/>
        <v/>
      </c>
      <c r="BB103" s="27" t="s">
        <v>0</v>
      </c>
      <c r="BC103" s="32" t="str">
        <f t="shared" si="112"/>
        <v/>
      </c>
      <c r="BD103" s="53" t="str">
        <f>IF(AX103&amp;AY103="","",MAX(BD$12:BD102)+1)</f>
        <v/>
      </c>
      <c r="BE103" s="212" t="str">
        <f t="shared" si="113"/>
        <v/>
      </c>
      <c r="BF103" s="33" t="str">
        <f>IF(AND(AO103="NEMA",AP103="NEMA",OR(AX103&amp;AY103="",BE103="NEMA")),MAX(BF$12:BF102)+1,"")</f>
        <v/>
      </c>
      <c r="BG103" s="27" t="s">
        <v>0</v>
      </c>
      <c r="BH103" s="32" t="str">
        <f t="shared" si="114"/>
        <v/>
      </c>
      <c r="BI103" s="21" t="str">
        <f t="shared" si="115"/>
        <v/>
      </c>
      <c r="BJ103" s="53" t="str">
        <f t="shared" si="116"/>
        <v/>
      </c>
      <c r="BK103" s="33" t="str">
        <f t="shared" si="117"/>
        <v/>
      </c>
      <c r="BL103" s="27" t="s">
        <v>0</v>
      </c>
      <c r="BM103" s="32" t="str">
        <f t="shared" si="118"/>
        <v/>
      </c>
      <c r="BN103" s="21" t="str">
        <f t="shared" si="119"/>
        <v/>
      </c>
      <c r="BO103" s="53" t="str">
        <f t="shared" si="120"/>
        <v/>
      </c>
      <c r="BP103" s="53" t="str">
        <f t="shared" si="81"/>
        <v/>
      </c>
      <c r="BQ103" s="21" t="str">
        <f t="shared" si="82"/>
        <v/>
      </c>
      <c r="BR103" s="21" t="str" cm="1">
        <f t="array" ref="BR103">IFERROR(""&amp;INDEX(regNatjecatelj_klub,DI103),"")</f>
        <v/>
      </c>
      <c r="BS103" s="66" t="str">
        <f t="shared" si="121"/>
        <v/>
      </c>
      <c r="BT103" s="46" t="str">
        <f t="shared" si="122"/>
        <v/>
      </c>
      <c r="BU103" s="27" t="s">
        <v>0</v>
      </c>
      <c r="BV103" s="62" t="str">
        <f>IF(BP103&lt;&gt;"NEMA","",IF(IFERROR(MATCH(BN103,BN$12:BN102,0),0)&lt;&gt;0,"",BN103))</f>
        <v/>
      </c>
      <c r="BW103" s="27" t="s">
        <v>0</v>
      </c>
      <c r="BX103" s="88"/>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73" t="str">
        <f>IF(BN103="","",IF(AND(BO103&lt;&gt;"",BO103&lt;&gt;"NEMA",BS103=1),BR103,IFERROR(INDEX(CK$12:CK102,MATCH(BN103,BN$12:BN102,0)),IF(BX103&lt;&gt;"",BX103,BT103))))</f>
        <v/>
      </c>
      <c r="CL103" s="226" t="str">
        <f>IF(BN103="","",IF(BT103&lt;&gt;BN103,INDEX(regKlub_id,MATCH(BT103,regKlub_naziv,0)),IF(AND(BO103&lt;&gt;"",BO103&lt;&gt;"NEMA"),BO103,IF(CF103&lt;&gt;"",CF103,IF(CB103&lt;&gt;"",CB103,IFERROR(INDEX(CL$12:CL102,MATCH(BN103,BN$12:BN102,0)),"GREŠKA"))))))</f>
        <v/>
      </c>
      <c r="CM103" s="114" t="str">
        <f>IF(BP103="","",IF(BP103&lt;&gt;"NEMA",BP103,IF(CE103&lt;&gt;"",CE103,IFERROR(INDEX(CM$12:CM102,MATCH(BN103,BN$12:BN102,0)),""))))</f>
        <v/>
      </c>
      <c r="CN103" s="27" t="s">
        <v>0</v>
      </c>
      <c r="CO103" s="38" t="str">
        <f t="shared" si="129"/>
        <v/>
      </c>
      <c r="CP103" s="53" t="str">
        <f t="shared" si="130"/>
        <v/>
      </c>
      <c r="CQ103" s="180" t="str">
        <f t="shared" si="131"/>
        <v/>
      </c>
      <c r="CR103" s="181" t="str">
        <f t="shared" si="78"/>
        <v/>
      </c>
      <c r="CS103" s="114" t="str">
        <f t="shared" si="83"/>
        <v/>
      </c>
      <c r="CT103" s="27" t="s">
        <v>0</v>
      </c>
      <c r="CU103" s="240" t="str">
        <f t="shared" si="132"/>
        <v xml:space="preserve">
</v>
      </c>
      <c r="CV103" s="27" t="s">
        <v>0</v>
      </c>
      <c r="CW103" s="200" t="str">
        <f t="shared" si="84"/>
        <v/>
      </c>
      <c r="CX103" t="s">
        <v>0</v>
      </c>
      <c r="CY103" s="90" t="str">
        <f t="shared" si="85"/>
        <v/>
      </c>
      <c r="CZ103" t="s">
        <v>0</v>
      </c>
      <c r="DA103" s="32" t="str">
        <f t="shared" si="86"/>
        <v/>
      </c>
      <c r="DB103" s="46" t="str">
        <f t="shared" si="87"/>
        <v/>
      </c>
      <c r="DC103" t="s">
        <v>0</v>
      </c>
      <c r="DD103" s="14" t="str">
        <f t="shared" si="133"/>
        <v/>
      </c>
      <c r="DE103" s="27" t="s">
        <v>0</v>
      </c>
      <c r="DF103" s="14" t="str">
        <f t="shared" si="134"/>
        <v/>
      </c>
      <c r="DG103" s="27" t="s">
        <v>0</v>
      </c>
      <c r="DH103" s="32" t="str">
        <f t="shared" si="135"/>
        <v/>
      </c>
      <c r="DI103" s="33" t="str">
        <f t="shared" si="136"/>
        <v/>
      </c>
      <c r="DJ103" s="27" t="s">
        <v>0</v>
      </c>
      <c r="DK103" s="32" t="str">
        <f t="shared" si="137"/>
        <v/>
      </c>
      <c r="DL103" s="33" t="str">
        <f t="shared" si="138"/>
        <v/>
      </c>
      <c r="DM103" s="27" t="s">
        <v>0</v>
      </c>
      <c r="DN103" s="32" t="str">
        <f t="shared" si="139"/>
        <v/>
      </c>
      <c r="DO103" s="33" t="str">
        <f t="shared" si="140"/>
        <v/>
      </c>
      <c r="DP103" s="27" t="s">
        <v>0</v>
      </c>
      <c r="DQ103" s="38" t="str">
        <f t="shared" si="141"/>
        <v/>
      </c>
      <c r="DR103" s="33" t="str" cm="1">
        <f t="array" ref="DR103">IF(DQ103&lt;&gt;"",INDEX(regNatjecatelj_id,DQ103,0),IF(BF103&lt;&gt;"",BF103,""))</f>
        <v/>
      </c>
      <c r="DS103" s="27" t="s">
        <v>0</v>
      </c>
      <c r="DT103" s="38" t="str">
        <f t="shared" si="142"/>
        <v/>
      </c>
      <c r="DU103" s="53" t="str">
        <f t="shared" si="88"/>
        <v/>
      </c>
      <c r="DV103" s="53" t="str">
        <f t="shared" si="143"/>
        <v/>
      </c>
      <c r="DW103" s="53" t="str">
        <f t="shared" si="144"/>
        <v/>
      </c>
      <c r="DX103" s="46" t="str">
        <f t="shared" si="145"/>
        <v/>
      </c>
      <c r="DY103" s="27" t="s">
        <v>0</v>
      </c>
      <c r="DZ103" s="38" t="str">
        <f>IF(AN103="","",MAX(DZ$12:DZ102)+1)</f>
        <v/>
      </c>
      <c r="EA103" s="53" t="str">
        <f t="shared" si="146"/>
        <v/>
      </c>
      <c r="EB103" s="53" t="str">
        <f t="shared" si="147"/>
        <v/>
      </c>
      <c r="EC103" s="53" t="str">
        <f t="shared" si="148"/>
        <v/>
      </c>
      <c r="ED103" s="53" t="str">
        <f t="shared" si="149"/>
        <v/>
      </c>
      <c r="EE103" s="53" t="str">
        <f t="shared" si="89"/>
        <v/>
      </c>
      <c r="EF103" s="53" t="str">
        <f t="shared" si="150"/>
        <v/>
      </c>
      <c r="EG103" s="53" t="str">
        <f t="shared" si="151"/>
        <v/>
      </c>
      <c r="EH103" s="53" t="str">
        <f t="shared" si="90"/>
        <v/>
      </c>
      <c r="EI103" s="53" t="str">
        <f t="shared" si="152"/>
        <v/>
      </c>
      <c r="EJ103" s="33" t="str">
        <f t="shared" si="153"/>
        <v/>
      </c>
      <c r="EK103" s="27" t="s">
        <v>0</v>
      </c>
      <c r="EL103" s="14" t="str">
        <f t="shared" si="154"/>
        <v/>
      </c>
      <c r="EM103" s="27" t="s">
        <v>0</v>
      </c>
      <c r="EN103" s="14" t="str">
        <f t="shared" si="91"/>
        <v/>
      </c>
      <c r="EO103" s="27" t="s">
        <v>0</v>
      </c>
      <c r="EP103" s="131" t="str">
        <f t="shared" si="155"/>
        <v/>
      </c>
      <c r="EQ103" s="27" t="s">
        <v>0</v>
      </c>
    </row>
    <row r="104" spans="1:147" x14ac:dyDescent="0.25">
      <c r="A104" t="s">
        <v>0</v>
      </c>
      <c r="B104" s="32" t="str">
        <f>IF(csv!F94="","",TRIM(csv!T94))</f>
        <v/>
      </c>
      <c r="C104" s="21" t="s">
        <v>0</v>
      </c>
      <c r="D104" s="21" t="str">
        <f>IF(csv!F94="","",TRIM(csv!F94))</f>
        <v/>
      </c>
      <c r="E104" s="21" t="str">
        <f>IF(csv!E94="","",TRIM(csv!E94))</f>
        <v/>
      </c>
      <c r="F104" s="21" t="s">
        <v>0</v>
      </c>
      <c r="G104" s="53" t="str">
        <f>IF(csv!M94="","",TRIM(csv!M94))</f>
        <v/>
      </c>
      <c r="H104" s="53" t="str">
        <f>IF(csv!N94="","",TRIM(csv!N94))</f>
        <v/>
      </c>
      <c r="I104" s="21" t="s">
        <v>0</v>
      </c>
      <c r="J104" s="21" t="str">
        <f>IF(csv!P94="","",TRIM(csv!P94))</f>
        <v/>
      </c>
      <c r="K104" s="21" t="str">
        <f>IF(csv!Q94="","",TRIM(csv!Q94))</f>
        <v/>
      </c>
      <c r="L104" s="21" t="s">
        <v>0</v>
      </c>
      <c r="M104" s="46" t="str">
        <f>IF(csv!R94="","",TRIM(csv!R94))</f>
        <v/>
      </c>
      <c r="N104" s="27" t="s">
        <v>0</v>
      </c>
      <c r="O104" s="188" t="str">
        <f t="shared" si="92"/>
        <v/>
      </c>
      <c r="P104" s="27"/>
      <c r="Q104" s="32" t="str">
        <f t="shared" si="93"/>
        <v/>
      </c>
      <c r="R104" s="53" t="str">
        <f>IF(Q104="","",IF(COUNTIF(Q$12:Q103,Q104)=0,R103+1,R103))</f>
        <v/>
      </c>
      <c r="S104" s="53" t="str">
        <f t="shared" si="94"/>
        <v/>
      </c>
      <c r="T104" s="53" t="str">
        <f t="shared" si="95"/>
        <v/>
      </c>
      <c r="U104" s="46" t="str">
        <f t="shared" si="96"/>
        <v/>
      </c>
      <c r="V104" s="27" t="s">
        <v>0</v>
      </c>
      <c r="W104" s="173" t="str">
        <f t="shared" si="97"/>
        <v/>
      </c>
      <c r="X104" s="223" t="str">
        <f t="shared" si="98"/>
        <v/>
      </c>
      <c r="Y104" s="174"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8"/>
      <c r="AG104" s="27" t="s">
        <v>0</v>
      </c>
      <c r="AH104" s="14" t="str">
        <f t="shared" si="101"/>
        <v/>
      </c>
      <c r="AI104" s="27" t="s">
        <v>0</v>
      </c>
      <c r="AJ104" s="173" t="str">
        <f t="shared" si="102"/>
        <v/>
      </c>
      <c r="AK104" s="114"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44" t="str">
        <f t="shared" si="80"/>
        <v/>
      </c>
      <c r="AW104" s="27" t="s">
        <v>0</v>
      </c>
      <c r="AX104" s="81"/>
      <c r="AY104" s="83"/>
      <c r="AZ104" s="27" t="s">
        <v>0</v>
      </c>
      <c r="BA104" s="200" t="str">
        <f t="shared" si="111"/>
        <v/>
      </c>
      <c r="BB104" s="27" t="s">
        <v>0</v>
      </c>
      <c r="BC104" s="32" t="str">
        <f t="shared" si="112"/>
        <v/>
      </c>
      <c r="BD104" s="53" t="str">
        <f>IF(AX104&amp;AY104="","",MAX(BD$12:BD103)+1)</f>
        <v/>
      </c>
      <c r="BE104" s="212"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8"/>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73" t="str">
        <f>IF(BN104="","",IF(AND(BO104&lt;&gt;"",BO104&lt;&gt;"NEMA",BS104=1),BR104,IFERROR(INDEX(CK$12:CK103,MATCH(BN104,BN$12:BN103,0)),IF(BX104&lt;&gt;"",BX104,BT104))))</f>
        <v/>
      </c>
      <c r="CL104" s="226" t="str">
        <f>IF(BN104="","",IF(BT104&lt;&gt;BN104,INDEX(regKlub_id,MATCH(BT104,regKlub_naziv,0)),IF(AND(BO104&lt;&gt;"",BO104&lt;&gt;"NEMA"),BO104,IF(CF104&lt;&gt;"",CF104,IF(CB104&lt;&gt;"",CB104,IFERROR(INDEX(CL$12:CL103,MATCH(BN104,BN$12:BN103,0)),"GREŠKA"))))))</f>
        <v/>
      </c>
      <c r="CM104" s="114" t="str">
        <f>IF(BP104="","",IF(BP104&lt;&gt;"NEMA",BP104,IF(CE104&lt;&gt;"",CE104,IFERROR(INDEX(CM$12:CM103,MATCH(BN104,BN$12:BN103,0)),""))))</f>
        <v/>
      </c>
      <c r="CN104" s="27" t="s">
        <v>0</v>
      </c>
      <c r="CO104" s="38" t="str">
        <f t="shared" si="129"/>
        <v/>
      </c>
      <c r="CP104" s="53" t="str">
        <f t="shared" si="130"/>
        <v/>
      </c>
      <c r="CQ104" s="180" t="str">
        <f t="shared" si="131"/>
        <v/>
      </c>
      <c r="CR104" s="181" t="str">
        <f t="shared" si="78"/>
        <v/>
      </c>
      <c r="CS104" s="114" t="str">
        <f t="shared" si="83"/>
        <v/>
      </c>
      <c r="CT104" s="27" t="s">
        <v>0</v>
      </c>
      <c r="CU104" s="240" t="str">
        <f t="shared" si="132"/>
        <v xml:space="preserve">
</v>
      </c>
      <c r="CV104" s="27" t="s">
        <v>0</v>
      </c>
      <c r="CW104" s="200" t="str">
        <f t="shared" si="84"/>
        <v/>
      </c>
      <c r="CX104" t="s">
        <v>0</v>
      </c>
      <c r="CY104" s="90" t="str">
        <f t="shared" si="85"/>
        <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31" t="str">
        <f t="shared" si="155"/>
        <v/>
      </c>
      <c r="EQ104" s="27" t="s">
        <v>0</v>
      </c>
    </row>
    <row r="105" spans="1:147" x14ac:dyDescent="0.25">
      <c r="A105" t="s">
        <v>0</v>
      </c>
      <c r="B105" s="32" t="str">
        <f>IF(csv!F95="","",TRIM(csv!T95))</f>
        <v/>
      </c>
      <c r="C105" s="21" t="s">
        <v>0</v>
      </c>
      <c r="D105" s="21" t="str">
        <f>IF(csv!F95="","",TRIM(csv!F95))</f>
        <v/>
      </c>
      <c r="E105" s="21" t="str">
        <f>IF(csv!E95="","",TRIM(csv!E95))</f>
        <v/>
      </c>
      <c r="F105" s="21" t="s">
        <v>0</v>
      </c>
      <c r="G105" s="53" t="str">
        <f>IF(csv!M95="","",TRIM(csv!M95))</f>
        <v/>
      </c>
      <c r="H105" s="53" t="str">
        <f>IF(csv!N95="","",TRIM(csv!N95))</f>
        <v/>
      </c>
      <c r="I105" s="21" t="s">
        <v>0</v>
      </c>
      <c r="J105" s="21" t="str">
        <f>IF(csv!P95="","",TRIM(csv!P95))</f>
        <v/>
      </c>
      <c r="K105" s="21" t="str">
        <f>IF(csv!Q95="","",TRIM(csv!Q95))</f>
        <v/>
      </c>
      <c r="L105" s="21" t="s">
        <v>0</v>
      </c>
      <c r="M105" s="46" t="str">
        <f>IF(csv!R95="","",TRIM(csv!R95))</f>
        <v/>
      </c>
      <c r="N105" s="27" t="s">
        <v>0</v>
      </c>
      <c r="O105" s="188" t="str">
        <f t="shared" si="92"/>
        <v/>
      </c>
      <c r="P105" s="27"/>
      <c r="Q105" s="32" t="str">
        <f t="shared" si="93"/>
        <v/>
      </c>
      <c r="R105" s="53" t="str">
        <f>IF(Q105="","",IF(COUNTIF(Q$12:Q104,Q105)=0,R104+1,R104))</f>
        <v/>
      </c>
      <c r="S105" s="53" t="str">
        <f t="shared" si="94"/>
        <v/>
      </c>
      <c r="T105" s="53" t="str">
        <f t="shared" si="95"/>
        <v/>
      </c>
      <c r="U105" s="46" t="str">
        <f t="shared" si="96"/>
        <v/>
      </c>
      <c r="V105" s="27" t="s">
        <v>0</v>
      </c>
      <c r="W105" s="173" t="str">
        <f t="shared" si="97"/>
        <v/>
      </c>
      <c r="X105" s="223" t="str">
        <f t="shared" si="98"/>
        <v/>
      </c>
      <c r="Y105" s="174" t="str">
        <f t="shared" si="79"/>
        <v/>
      </c>
      <c r="Z105" s="27" t="s">
        <v>0</v>
      </c>
      <c r="AA105" s="32" t="str">
        <f t="shared" si="99"/>
        <v/>
      </c>
      <c r="AB105" s="53" t="str">
        <f t="shared" si="100"/>
        <v/>
      </c>
      <c r="AC105" s="21" t="str">
        <f>IF(OR(AB105="",AB105&lt;&gt;"NEMA"),"",IF(IFERROR(MATCH(AA105,AA$12:AA104,0),0)&lt;&gt;0,"",AA105))</f>
        <v/>
      </c>
      <c r="AD105" s="46" t="str">
        <f>IF(AC105="","",MAX(AD$12:AD104)+1)</f>
        <v/>
      </c>
      <c r="AE105" s="27" t="s">
        <v>0</v>
      </c>
      <c r="AF105" s="88"/>
      <c r="AG105" s="27" t="s">
        <v>0</v>
      </c>
      <c r="AH105" s="14" t="str">
        <f t="shared" si="101"/>
        <v/>
      </c>
      <c r="AI105" s="27" t="s">
        <v>0</v>
      </c>
      <c r="AJ105" s="173" t="str">
        <f t="shared" si="102"/>
        <v/>
      </c>
      <c r="AK105" s="114" t="str">
        <f t="shared" si="103"/>
        <v/>
      </c>
      <c r="AL105" s="27"/>
      <c r="AM105" s="32" t="str">
        <f t="shared" si="104"/>
        <v/>
      </c>
      <c r="AN105" s="21" t="str">
        <f t="shared" si="105"/>
        <v/>
      </c>
      <c r="AO105" s="53" t="str">
        <f t="shared" si="106"/>
        <v/>
      </c>
      <c r="AP105" s="53" t="str">
        <f t="shared" si="107"/>
        <v/>
      </c>
      <c r="AQ105" s="21" t="str">
        <f t="shared" si="108"/>
        <v/>
      </c>
      <c r="AR105" s="46" t="str">
        <f t="shared" si="109"/>
        <v/>
      </c>
      <c r="AS105" s="27" t="s">
        <v>0</v>
      </c>
      <c r="AT105" s="62" t="str">
        <f t="shared" si="110"/>
        <v/>
      </c>
      <c r="AU105" s="27" t="s">
        <v>0</v>
      </c>
      <c r="AV105" s="244" t="str">
        <f t="shared" si="80"/>
        <v/>
      </c>
      <c r="AW105" s="27" t="s">
        <v>0</v>
      </c>
      <c r="AX105" s="81"/>
      <c r="AY105" s="83"/>
      <c r="AZ105" s="27" t="s">
        <v>0</v>
      </c>
      <c r="BA105" s="200" t="str">
        <f t="shared" si="111"/>
        <v/>
      </c>
      <c r="BB105" s="27" t="s">
        <v>0</v>
      </c>
      <c r="BC105" s="32" t="str">
        <f t="shared" si="112"/>
        <v/>
      </c>
      <c r="BD105" s="53" t="str">
        <f>IF(AX105&amp;AY105="","",MAX(BD$12:BD104)+1)</f>
        <v/>
      </c>
      <c r="BE105" s="212" t="str">
        <f t="shared" si="113"/>
        <v/>
      </c>
      <c r="BF105" s="33" t="str">
        <f>IF(AND(AO105="NEMA",AP105="NEMA",OR(AX105&amp;AY105="",BE105="NEMA")),MAX(BF$12:BF104)+1,"")</f>
        <v/>
      </c>
      <c r="BG105" s="27" t="s">
        <v>0</v>
      </c>
      <c r="BH105" s="32" t="str">
        <f t="shared" si="114"/>
        <v/>
      </c>
      <c r="BI105" s="21" t="str">
        <f t="shared" si="115"/>
        <v/>
      </c>
      <c r="BJ105" s="53" t="str">
        <f t="shared" si="116"/>
        <v/>
      </c>
      <c r="BK105" s="33" t="str">
        <f t="shared" si="117"/>
        <v/>
      </c>
      <c r="BL105" s="27" t="s">
        <v>0</v>
      </c>
      <c r="BM105" s="32" t="str">
        <f t="shared" si="118"/>
        <v/>
      </c>
      <c r="BN105" s="21" t="str">
        <f t="shared" si="119"/>
        <v/>
      </c>
      <c r="BO105" s="53" t="str">
        <f t="shared" si="120"/>
        <v/>
      </c>
      <c r="BP105" s="53" t="str">
        <f t="shared" si="81"/>
        <v/>
      </c>
      <c r="BQ105" s="21" t="str">
        <f t="shared" si="82"/>
        <v/>
      </c>
      <c r="BR105" s="21" t="str" cm="1">
        <f t="array" ref="BR105">IFERROR(""&amp;INDEX(regNatjecatelj_klub,DI105),"")</f>
        <v/>
      </c>
      <c r="BS105" s="66" t="str">
        <f t="shared" si="121"/>
        <v/>
      </c>
      <c r="BT105" s="46" t="str">
        <f t="shared" si="122"/>
        <v/>
      </c>
      <c r="BU105" s="27" t="s">
        <v>0</v>
      </c>
      <c r="BV105" s="62" t="str">
        <f>IF(BP105&lt;&gt;"NEMA","",IF(IFERROR(MATCH(BN105,BN$12:BN104,0),0)&lt;&gt;0,"",BN105))</f>
        <v/>
      </c>
      <c r="BW105" s="27" t="s">
        <v>0</v>
      </c>
      <c r="BX105" s="88"/>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73" t="str">
        <f>IF(BN105="","",IF(AND(BO105&lt;&gt;"",BO105&lt;&gt;"NEMA",BS105=1),BR105,IFERROR(INDEX(CK$12:CK104,MATCH(BN105,BN$12:BN104,0)),IF(BX105&lt;&gt;"",BX105,BT105))))</f>
        <v/>
      </c>
      <c r="CL105" s="226" t="str">
        <f>IF(BN105="","",IF(BT105&lt;&gt;BN105,INDEX(regKlub_id,MATCH(BT105,regKlub_naziv,0)),IF(AND(BO105&lt;&gt;"",BO105&lt;&gt;"NEMA"),BO105,IF(CF105&lt;&gt;"",CF105,IF(CB105&lt;&gt;"",CB105,IFERROR(INDEX(CL$12:CL104,MATCH(BN105,BN$12:BN104,0)),"GREŠKA"))))))</f>
        <v/>
      </c>
      <c r="CM105" s="114" t="str">
        <f>IF(BP105="","",IF(BP105&lt;&gt;"NEMA",BP105,IF(CE105&lt;&gt;"",CE105,IFERROR(INDEX(CM$12:CM104,MATCH(BN105,BN$12:BN104,0)),""))))</f>
        <v/>
      </c>
      <c r="CN105" s="27" t="s">
        <v>0</v>
      </c>
      <c r="CO105" s="38" t="str">
        <f t="shared" si="129"/>
        <v/>
      </c>
      <c r="CP105" s="53" t="str">
        <f t="shared" si="130"/>
        <v/>
      </c>
      <c r="CQ105" s="180" t="str">
        <f t="shared" si="131"/>
        <v/>
      </c>
      <c r="CR105" s="181" t="str">
        <f t="shared" si="78"/>
        <v/>
      </c>
      <c r="CS105" s="114" t="str">
        <f t="shared" si="83"/>
        <v/>
      </c>
      <c r="CT105" s="27" t="s">
        <v>0</v>
      </c>
      <c r="CU105" s="240" t="str">
        <f t="shared" si="132"/>
        <v xml:space="preserve">
</v>
      </c>
      <c r="CV105" s="27" t="s">
        <v>0</v>
      </c>
      <c r="CW105" s="200" t="str">
        <f t="shared" si="84"/>
        <v/>
      </c>
      <c r="CX105" t="s">
        <v>0</v>
      </c>
      <c r="CY105" s="90" t="str">
        <f t="shared" si="85"/>
        <v/>
      </c>
      <c r="CZ105" t="s">
        <v>0</v>
      </c>
      <c r="DA105" s="32" t="str">
        <f t="shared" si="86"/>
        <v/>
      </c>
      <c r="DB105" s="46" t="str">
        <f t="shared" si="87"/>
        <v/>
      </c>
      <c r="DC105" t="s">
        <v>0</v>
      </c>
      <c r="DD105" s="14" t="str">
        <f t="shared" si="133"/>
        <v/>
      </c>
      <c r="DE105" s="27" t="s">
        <v>0</v>
      </c>
      <c r="DF105" s="14" t="str">
        <f t="shared" si="134"/>
        <v/>
      </c>
      <c r="DG105" s="27" t="s">
        <v>0</v>
      </c>
      <c r="DH105" s="32" t="str">
        <f t="shared" si="135"/>
        <v/>
      </c>
      <c r="DI105" s="33" t="str">
        <f t="shared" si="136"/>
        <v/>
      </c>
      <c r="DJ105" s="27" t="s">
        <v>0</v>
      </c>
      <c r="DK105" s="32" t="str">
        <f t="shared" si="137"/>
        <v/>
      </c>
      <c r="DL105" s="33" t="str">
        <f t="shared" si="138"/>
        <v/>
      </c>
      <c r="DM105" s="27" t="s">
        <v>0</v>
      </c>
      <c r="DN105" s="32" t="str">
        <f t="shared" si="139"/>
        <v/>
      </c>
      <c r="DO105" s="33" t="str">
        <f t="shared" si="140"/>
        <v/>
      </c>
      <c r="DP105" s="27" t="s">
        <v>0</v>
      </c>
      <c r="DQ105" s="38" t="str">
        <f t="shared" si="141"/>
        <v/>
      </c>
      <c r="DR105" s="33" t="str" cm="1">
        <f t="array" ref="DR105">IF(DQ105&lt;&gt;"",INDEX(regNatjecatelj_id,DQ105,0),IF(BF105&lt;&gt;"",BF105,""))</f>
        <v/>
      </c>
      <c r="DS105" s="27" t="s">
        <v>0</v>
      </c>
      <c r="DT105" s="38" t="str">
        <f t="shared" si="142"/>
        <v/>
      </c>
      <c r="DU105" s="53" t="str">
        <f t="shared" si="88"/>
        <v/>
      </c>
      <c r="DV105" s="53" t="str">
        <f t="shared" si="143"/>
        <v/>
      </c>
      <c r="DW105" s="53" t="str">
        <f t="shared" si="144"/>
        <v/>
      </c>
      <c r="DX105" s="46" t="str">
        <f t="shared" si="145"/>
        <v/>
      </c>
      <c r="DY105" s="27" t="s">
        <v>0</v>
      </c>
      <c r="DZ105" s="38" t="str">
        <f>IF(AN105="","",MAX(DZ$12:DZ104)+1)</f>
        <v/>
      </c>
      <c r="EA105" s="53" t="str">
        <f t="shared" si="146"/>
        <v/>
      </c>
      <c r="EB105" s="53" t="str">
        <f t="shared" si="147"/>
        <v/>
      </c>
      <c r="EC105" s="53" t="str">
        <f t="shared" si="148"/>
        <v/>
      </c>
      <c r="ED105" s="53" t="str">
        <f t="shared" si="149"/>
        <v/>
      </c>
      <c r="EE105" s="53" t="str">
        <f t="shared" si="89"/>
        <v/>
      </c>
      <c r="EF105" s="53" t="str">
        <f t="shared" si="150"/>
        <v/>
      </c>
      <c r="EG105" s="53" t="str">
        <f t="shared" si="151"/>
        <v/>
      </c>
      <c r="EH105" s="53" t="str">
        <f t="shared" si="90"/>
        <v/>
      </c>
      <c r="EI105" s="53" t="str">
        <f t="shared" si="152"/>
        <v/>
      </c>
      <c r="EJ105" s="33" t="str">
        <f t="shared" si="153"/>
        <v/>
      </c>
      <c r="EK105" s="27" t="s">
        <v>0</v>
      </c>
      <c r="EL105" s="14" t="str">
        <f t="shared" si="154"/>
        <v/>
      </c>
      <c r="EM105" s="27" t="s">
        <v>0</v>
      </c>
      <c r="EN105" s="14" t="str">
        <f t="shared" si="91"/>
        <v/>
      </c>
      <c r="EO105" s="27" t="s">
        <v>0</v>
      </c>
      <c r="EP105" s="131" t="str">
        <f t="shared" si="155"/>
        <v/>
      </c>
      <c r="EQ105" s="27" t="s">
        <v>0</v>
      </c>
    </row>
    <row r="106" spans="1:147" x14ac:dyDescent="0.25">
      <c r="A106" t="s">
        <v>0</v>
      </c>
      <c r="B106" s="32" t="str">
        <f>IF(csv!F96="","",TRIM(csv!T96))</f>
        <v/>
      </c>
      <c r="C106" s="21" t="s">
        <v>0</v>
      </c>
      <c r="D106" s="21" t="str">
        <f>IF(csv!F96="","",TRIM(csv!F96))</f>
        <v/>
      </c>
      <c r="E106" s="21" t="str">
        <f>IF(csv!E96="","",TRIM(csv!E96))</f>
        <v/>
      </c>
      <c r="F106" s="21" t="s">
        <v>0</v>
      </c>
      <c r="G106" s="53" t="str">
        <f>IF(csv!M96="","",TRIM(csv!M96))</f>
        <v/>
      </c>
      <c r="H106" s="53" t="str">
        <f>IF(csv!N96="","",TRIM(csv!N96))</f>
        <v/>
      </c>
      <c r="I106" s="21" t="s">
        <v>0</v>
      </c>
      <c r="J106" s="21" t="str">
        <f>IF(csv!P96="","",TRIM(csv!P96))</f>
        <v/>
      </c>
      <c r="K106" s="21" t="str">
        <f>IF(csv!Q96="","",TRIM(csv!Q96))</f>
        <v/>
      </c>
      <c r="L106" s="21" t="s">
        <v>0</v>
      </c>
      <c r="M106" s="46" t="str">
        <f>IF(csv!R96="","",TRIM(csv!R96))</f>
        <v/>
      </c>
      <c r="N106" s="27" t="s">
        <v>0</v>
      </c>
      <c r="O106" s="188" t="str">
        <f t="shared" si="92"/>
        <v/>
      </c>
      <c r="P106" s="27"/>
      <c r="Q106" s="32" t="str">
        <f t="shared" si="93"/>
        <v/>
      </c>
      <c r="R106" s="53" t="str">
        <f>IF(Q106="","",IF(COUNTIF(Q$12:Q105,Q106)=0,R105+1,R105))</f>
        <v/>
      </c>
      <c r="S106" s="53" t="str">
        <f t="shared" si="94"/>
        <v/>
      </c>
      <c r="T106" s="53" t="str">
        <f t="shared" si="95"/>
        <v/>
      </c>
      <c r="U106" s="46" t="str">
        <f t="shared" si="96"/>
        <v/>
      </c>
      <c r="V106" s="27" t="s">
        <v>0</v>
      </c>
      <c r="W106" s="173" t="str">
        <f t="shared" si="97"/>
        <v/>
      </c>
      <c r="X106" s="223" t="str">
        <f t="shared" si="98"/>
        <v/>
      </c>
      <c r="Y106" s="174" t="str">
        <f t="shared" si="79"/>
        <v/>
      </c>
      <c r="Z106" s="27" t="s">
        <v>0</v>
      </c>
      <c r="AA106" s="32" t="str">
        <f t="shared" si="99"/>
        <v/>
      </c>
      <c r="AB106" s="53" t="str">
        <f t="shared" si="100"/>
        <v/>
      </c>
      <c r="AC106" s="21" t="str">
        <f>IF(OR(AB106="",AB106&lt;&gt;"NEMA"),"",IF(IFERROR(MATCH(AA106,AA$12:AA105,0),0)&lt;&gt;0,"",AA106))</f>
        <v/>
      </c>
      <c r="AD106" s="46" t="str">
        <f>IF(AC106="","",MAX(AD$12:AD105)+1)</f>
        <v/>
      </c>
      <c r="AE106" s="27" t="s">
        <v>0</v>
      </c>
      <c r="AF106" s="88"/>
      <c r="AG106" s="27" t="s">
        <v>0</v>
      </c>
      <c r="AH106" s="14" t="str">
        <f t="shared" si="101"/>
        <v/>
      </c>
      <c r="AI106" s="27" t="s">
        <v>0</v>
      </c>
      <c r="AJ106" s="173" t="str">
        <f t="shared" si="102"/>
        <v/>
      </c>
      <c r="AK106" s="114" t="str">
        <f t="shared" si="103"/>
        <v/>
      </c>
      <c r="AL106" s="27"/>
      <c r="AM106" s="32" t="str">
        <f t="shared" si="104"/>
        <v/>
      </c>
      <c r="AN106" s="21" t="str">
        <f t="shared" si="105"/>
        <v/>
      </c>
      <c r="AO106" s="53" t="str">
        <f t="shared" si="106"/>
        <v/>
      </c>
      <c r="AP106" s="53" t="str">
        <f t="shared" si="107"/>
        <v/>
      </c>
      <c r="AQ106" s="21" t="str">
        <f t="shared" si="108"/>
        <v/>
      </c>
      <c r="AR106" s="46" t="str">
        <f t="shared" si="109"/>
        <v/>
      </c>
      <c r="AS106" s="27" t="s">
        <v>0</v>
      </c>
      <c r="AT106" s="62" t="str">
        <f t="shared" si="110"/>
        <v/>
      </c>
      <c r="AU106" s="27" t="s">
        <v>0</v>
      </c>
      <c r="AV106" s="244" t="str">
        <f t="shared" si="80"/>
        <v/>
      </c>
      <c r="AW106" s="27" t="s">
        <v>0</v>
      </c>
      <c r="AX106" s="81"/>
      <c r="AY106" s="83"/>
      <c r="AZ106" s="27" t="s">
        <v>0</v>
      </c>
      <c r="BA106" s="200" t="str">
        <f t="shared" si="111"/>
        <v/>
      </c>
      <c r="BB106" s="27" t="s">
        <v>0</v>
      </c>
      <c r="BC106" s="32" t="str">
        <f t="shared" si="112"/>
        <v/>
      </c>
      <c r="BD106" s="53" t="str">
        <f>IF(AX106&amp;AY106="","",MAX(BD$12:BD105)+1)</f>
        <v/>
      </c>
      <c r="BE106" s="212" t="str">
        <f t="shared" si="113"/>
        <v/>
      </c>
      <c r="BF106" s="33" t="str">
        <f>IF(AND(AO106="NEMA",AP106="NEMA",OR(AX106&amp;AY106="",BE106="NEMA")),MAX(BF$12:BF105)+1,"")</f>
        <v/>
      </c>
      <c r="BG106" s="27" t="s">
        <v>0</v>
      </c>
      <c r="BH106" s="32" t="str">
        <f t="shared" si="114"/>
        <v/>
      </c>
      <c r="BI106" s="21" t="str">
        <f t="shared" si="115"/>
        <v/>
      </c>
      <c r="BJ106" s="53" t="str">
        <f t="shared" si="116"/>
        <v/>
      </c>
      <c r="BK106" s="33" t="str">
        <f t="shared" si="117"/>
        <v/>
      </c>
      <c r="BL106" s="27" t="s">
        <v>0</v>
      </c>
      <c r="BM106" s="32" t="str">
        <f t="shared" si="118"/>
        <v/>
      </c>
      <c r="BN106" s="21" t="str">
        <f t="shared" si="119"/>
        <v/>
      </c>
      <c r="BO106" s="53" t="str">
        <f t="shared" si="120"/>
        <v/>
      </c>
      <c r="BP106" s="53" t="str">
        <f t="shared" si="81"/>
        <v/>
      </c>
      <c r="BQ106" s="21" t="str">
        <f t="shared" si="82"/>
        <v/>
      </c>
      <c r="BR106" s="21" t="str" cm="1">
        <f t="array" ref="BR106">IFERROR(""&amp;INDEX(regNatjecatelj_klub,DI106),"")</f>
        <v/>
      </c>
      <c r="BS106" s="66" t="str">
        <f t="shared" si="121"/>
        <v/>
      </c>
      <c r="BT106" s="46" t="str">
        <f t="shared" si="122"/>
        <v/>
      </c>
      <c r="BU106" s="27" t="s">
        <v>0</v>
      </c>
      <c r="BV106" s="62" t="str">
        <f>IF(BP106&lt;&gt;"NEMA","",IF(IFERROR(MATCH(BN106,BN$12:BN105,0),0)&lt;&gt;0,"",BN106))</f>
        <v/>
      </c>
      <c r="BW106" s="27" t="s">
        <v>0</v>
      </c>
      <c r="BX106" s="88"/>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73" t="str">
        <f>IF(BN106="","",IF(AND(BO106&lt;&gt;"",BO106&lt;&gt;"NEMA",BS106=1),BR106,IFERROR(INDEX(CK$12:CK105,MATCH(BN106,BN$12:BN105,0)),IF(BX106&lt;&gt;"",BX106,BT106))))</f>
        <v/>
      </c>
      <c r="CL106" s="226" t="str">
        <f>IF(BN106="","",IF(BT106&lt;&gt;BN106,INDEX(regKlub_id,MATCH(BT106,regKlub_naziv,0)),IF(AND(BO106&lt;&gt;"",BO106&lt;&gt;"NEMA"),BO106,IF(CF106&lt;&gt;"",CF106,IF(CB106&lt;&gt;"",CB106,IFERROR(INDEX(CL$12:CL105,MATCH(BN106,BN$12:BN105,0)),"GREŠKA"))))))</f>
        <v/>
      </c>
      <c r="CM106" s="114" t="str">
        <f>IF(BP106="","",IF(BP106&lt;&gt;"NEMA",BP106,IF(CE106&lt;&gt;"",CE106,IFERROR(INDEX(CM$12:CM105,MATCH(BN106,BN$12:BN105,0)),""))))</f>
        <v/>
      </c>
      <c r="CN106" s="27" t="s">
        <v>0</v>
      </c>
      <c r="CO106" s="38" t="str">
        <f t="shared" si="129"/>
        <v/>
      </c>
      <c r="CP106" s="53" t="str">
        <f t="shared" si="130"/>
        <v/>
      </c>
      <c r="CQ106" s="180" t="str">
        <f t="shared" si="131"/>
        <v/>
      </c>
      <c r="CR106" s="181" t="str">
        <f t="shared" si="78"/>
        <v/>
      </c>
      <c r="CS106" s="114" t="str">
        <f t="shared" si="83"/>
        <v/>
      </c>
      <c r="CT106" s="27" t="s">
        <v>0</v>
      </c>
      <c r="CU106" s="240" t="str">
        <f t="shared" si="132"/>
        <v xml:space="preserve">
</v>
      </c>
      <c r="CV106" s="27" t="s">
        <v>0</v>
      </c>
      <c r="CW106" s="200" t="str">
        <f t="shared" si="84"/>
        <v/>
      </c>
      <c r="CX106" t="s">
        <v>0</v>
      </c>
      <c r="CY106" s="90" t="str">
        <f t="shared" si="85"/>
        <v/>
      </c>
      <c r="CZ106" t="s">
        <v>0</v>
      </c>
      <c r="DA106" s="32" t="str">
        <f t="shared" si="86"/>
        <v/>
      </c>
      <c r="DB106" s="46" t="str">
        <f t="shared" si="87"/>
        <v/>
      </c>
      <c r="DC106" t="s">
        <v>0</v>
      </c>
      <c r="DD106" s="14" t="str">
        <f t="shared" si="133"/>
        <v/>
      </c>
      <c r="DE106" s="27" t="s">
        <v>0</v>
      </c>
      <c r="DF106" s="14" t="str">
        <f t="shared" si="134"/>
        <v/>
      </c>
      <c r="DG106" s="27" t="s">
        <v>0</v>
      </c>
      <c r="DH106" s="32" t="str">
        <f t="shared" si="135"/>
        <v/>
      </c>
      <c r="DI106" s="33" t="str">
        <f t="shared" si="136"/>
        <v/>
      </c>
      <c r="DJ106" s="27" t="s">
        <v>0</v>
      </c>
      <c r="DK106" s="32" t="str">
        <f t="shared" si="137"/>
        <v/>
      </c>
      <c r="DL106" s="33" t="str">
        <f t="shared" si="138"/>
        <v/>
      </c>
      <c r="DM106" s="27" t="s">
        <v>0</v>
      </c>
      <c r="DN106" s="32" t="str">
        <f t="shared" si="139"/>
        <v/>
      </c>
      <c r="DO106" s="33" t="str">
        <f t="shared" si="140"/>
        <v/>
      </c>
      <c r="DP106" s="27" t="s">
        <v>0</v>
      </c>
      <c r="DQ106" s="38" t="str">
        <f t="shared" si="141"/>
        <v/>
      </c>
      <c r="DR106" s="33" t="str" cm="1">
        <f t="array" ref="DR106">IF(DQ106&lt;&gt;"",INDEX(regNatjecatelj_id,DQ106,0),IF(BF106&lt;&gt;"",BF106,""))</f>
        <v/>
      </c>
      <c r="DS106" s="27" t="s">
        <v>0</v>
      </c>
      <c r="DT106" s="38" t="str">
        <f t="shared" si="142"/>
        <v/>
      </c>
      <c r="DU106" s="53" t="str">
        <f t="shared" si="88"/>
        <v/>
      </c>
      <c r="DV106" s="53" t="str">
        <f t="shared" si="143"/>
        <v/>
      </c>
      <c r="DW106" s="53" t="str">
        <f t="shared" si="144"/>
        <v/>
      </c>
      <c r="DX106" s="46" t="str">
        <f t="shared" si="145"/>
        <v/>
      </c>
      <c r="DY106" s="27" t="s">
        <v>0</v>
      </c>
      <c r="DZ106" s="38" t="str">
        <f>IF(AN106="","",MAX(DZ$12:DZ105)+1)</f>
        <v/>
      </c>
      <c r="EA106" s="53" t="str">
        <f t="shared" si="146"/>
        <v/>
      </c>
      <c r="EB106" s="53" t="str">
        <f t="shared" si="147"/>
        <v/>
      </c>
      <c r="EC106" s="53" t="str">
        <f t="shared" si="148"/>
        <v/>
      </c>
      <c r="ED106" s="53" t="str">
        <f t="shared" si="149"/>
        <v/>
      </c>
      <c r="EE106" s="53" t="str">
        <f t="shared" si="89"/>
        <v/>
      </c>
      <c r="EF106" s="53" t="str">
        <f t="shared" si="150"/>
        <v/>
      </c>
      <c r="EG106" s="53" t="str">
        <f t="shared" si="151"/>
        <v/>
      </c>
      <c r="EH106" s="53" t="str">
        <f t="shared" si="90"/>
        <v/>
      </c>
      <c r="EI106" s="53" t="str">
        <f t="shared" si="152"/>
        <v/>
      </c>
      <c r="EJ106" s="33" t="str">
        <f t="shared" si="153"/>
        <v/>
      </c>
      <c r="EK106" s="27" t="s">
        <v>0</v>
      </c>
      <c r="EL106" s="14" t="str">
        <f t="shared" si="154"/>
        <v/>
      </c>
      <c r="EM106" s="27" t="s">
        <v>0</v>
      </c>
      <c r="EN106" s="14" t="str">
        <f t="shared" si="91"/>
        <v/>
      </c>
      <c r="EO106" s="27" t="s">
        <v>0</v>
      </c>
      <c r="EP106" s="131" t="str">
        <f t="shared" si="155"/>
        <v/>
      </c>
      <c r="EQ106" s="27" t="s">
        <v>0</v>
      </c>
    </row>
    <row r="107" spans="1:147" x14ac:dyDescent="0.25">
      <c r="A107" t="s">
        <v>0</v>
      </c>
      <c r="B107" s="32" t="str">
        <f>IF(csv!F97="","",TRIM(csv!T97))</f>
        <v/>
      </c>
      <c r="C107" s="21" t="s">
        <v>0</v>
      </c>
      <c r="D107" s="21" t="str">
        <f>IF(csv!F97="","",TRIM(csv!F97))</f>
        <v/>
      </c>
      <c r="E107" s="21" t="str">
        <f>IF(csv!E97="","",TRIM(csv!E97))</f>
        <v/>
      </c>
      <c r="F107" s="21" t="s">
        <v>0</v>
      </c>
      <c r="G107" s="53" t="str">
        <f>IF(csv!M97="","",TRIM(csv!M97))</f>
        <v/>
      </c>
      <c r="H107" s="53" t="str">
        <f>IF(csv!N97="","",TRIM(csv!N97))</f>
        <v/>
      </c>
      <c r="I107" s="21" t="s">
        <v>0</v>
      </c>
      <c r="J107" s="21" t="str">
        <f>IF(csv!P97="","",TRIM(csv!P97))</f>
        <v/>
      </c>
      <c r="K107" s="21" t="str">
        <f>IF(csv!Q97="","",TRIM(csv!Q97))</f>
        <v/>
      </c>
      <c r="L107" s="21" t="s">
        <v>0</v>
      </c>
      <c r="M107" s="46" t="str">
        <f>IF(csv!R97="","",TRIM(csv!R97))</f>
        <v/>
      </c>
      <c r="N107" s="27" t="s">
        <v>0</v>
      </c>
      <c r="O107" s="188" t="str">
        <f t="shared" si="92"/>
        <v/>
      </c>
      <c r="P107" s="27"/>
      <c r="Q107" s="32" t="str">
        <f t="shared" si="93"/>
        <v/>
      </c>
      <c r="R107" s="53" t="str">
        <f>IF(Q107="","",IF(COUNTIF(Q$12:Q106,Q107)=0,R106+1,R106))</f>
        <v/>
      </c>
      <c r="S107" s="53" t="str">
        <f t="shared" si="94"/>
        <v/>
      </c>
      <c r="T107" s="53" t="str">
        <f t="shared" si="95"/>
        <v/>
      </c>
      <c r="U107" s="46" t="str">
        <f t="shared" si="96"/>
        <v/>
      </c>
      <c r="V107" s="27" t="s">
        <v>0</v>
      </c>
      <c r="W107" s="173" t="str">
        <f t="shared" si="97"/>
        <v/>
      </c>
      <c r="X107" s="223" t="str">
        <f t="shared" si="98"/>
        <v/>
      </c>
      <c r="Y107" s="174" t="str">
        <f t="shared" si="79"/>
        <v/>
      </c>
      <c r="Z107" s="27" t="s">
        <v>0</v>
      </c>
      <c r="AA107" s="32" t="str">
        <f t="shared" si="99"/>
        <v/>
      </c>
      <c r="AB107" s="53" t="str">
        <f t="shared" si="100"/>
        <v/>
      </c>
      <c r="AC107" s="21" t="str">
        <f>IF(OR(AB107="",AB107&lt;&gt;"NEMA"),"",IF(IFERROR(MATCH(AA107,AA$12:AA106,0),0)&lt;&gt;0,"",AA107))</f>
        <v/>
      </c>
      <c r="AD107" s="46" t="str">
        <f>IF(AC107="","",MAX(AD$12:AD106)+1)</f>
        <v/>
      </c>
      <c r="AE107" s="27" t="s">
        <v>0</v>
      </c>
      <c r="AF107" s="88"/>
      <c r="AG107" s="27" t="s">
        <v>0</v>
      </c>
      <c r="AH107" s="14" t="str">
        <f t="shared" si="101"/>
        <v/>
      </c>
      <c r="AI107" s="27" t="s">
        <v>0</v>
      </c>
      <c r="AJ107" s="173" t="str">
        <f t="shared" si="102"/>
        <v/>
      </c>
      <c r="AK107" s="114" t="str">
        <f t="shared" si="103"/>
        <v/>
      </c>
      <c r="AL107" s="27"/>
      <c r="AM107" s="32" t="str">
        <f t="shared" si="104"/>
        <v/>
      </c>
      <c r="AN107" s="21" t="str">
        <f t="shared" si="105"/>
        <v/>
      </c>
      <c r="AO107" s="53" t="str">
        <f t="shared" si="106"/>
        <v/>
      </c>
      <c r="AP107" s="53" t="str">
        <f t="shared" si="107"/>
        <v/>
      </c>
      <c r="AQ107" s="21" t="str">
        <f t="shared" si="108"/>
        <v/>
      </c>
      <c r="AR107" s="46" t="str">
        <f t="shared" si="109"/>
        <v/>
      </c>
      <c r="AS107" s="27" t="s">
        <v>0</v>
      </c>
      <c r="AT107" s="62" t="str">
        <f t="shared" si="110"/>
        <v/>
      </c>
      <c r="AU107" s="27" t="s">
        <v>0</v>
      </c>
      <c r="AV107" s="244" t="str">
        <f t="shared" si="80"/>
        <v/>
      </c>
      <c r="AW107" s="27" t="s">
        <v>0</v>
      </c>
      <c r="AX107" s="81"/>
      <c r="AY107" s="83"/>
      <c r="AZ107" s="27" t="s">
        <v>0</v>
      </c>
      <c r="BA107" s="200" t="str">
        <f t="shared" si="111"/>
        <v/>
      </c>
      <c r="BB107" s="27" t="s">
        <v>0</v>
      </c>
      <c r="BC107" s="32" t="str">
        <f t="shared" si="112"/>
        <v/>
      </c>
      <c r="BD107" s="53" t="str">
        <f>IF(AX107&amp;AY107="","",MAX(BD$12:BD106)+1)</f>
        <v/>
      </c>
      <c r="BE107" s="212" t="str">
        <f t="shared" si="113"/>
        <v/>
      </c>
      <c r="BF107" s="33" t="str">
        <f>IF(AND(AO107="NEMA",AP107="NEMA",OR(AX107&amp;AY107="",BE107="NEMA")),MAX(BF$12:BF106)+1,"")</f>
        <v/>
      </c>
      <c r="BG107" s="27" t="s">
        <v>0</v>
      </c>
      <c r="BH107" s="32" t="str">
        <f t="shared" si="114"/>
        <v/>
      </c>
      <c r="BI107" s="21" t="str">
        <f t="shared" si="115"/>
        <v/>
      </c>
      <c r="BJ107" s="53" t="str">
        <f t="shared" si="116"/>
        <v/>
      </c>
      <c r="BK107" s="33" t="str">
        <f t="shared" si="117"/>
        <v/>
      </c>
      <c r="BL107" s="27" t="s">
        <v>0</v>
      </c>
      <c r="BM107" s="32" t="str">
        <f t="shared" si="118"/>
        <v/>
      </c>
      <c r="BN107" s="21" t="str">
        <f t="shared" si="119"/>
        <v/>
      </c>
      <c r="BO107" s="53" t="str">
        <f t="shared" si="120"/>
        <v/>
      </c>
      <c r="BP107" s="53" t="str">
        <f t="shared" si="81"/>
        <v/>
      </c>
      <c r="BQ107" s="21" t="str">
        <f t="shared" si="82"/>
        <v/>
      </c>
      <c r="BR107" s="21" t="str" cm="1">
        <f t="array" ref="BR107">IFERROR(""&amp;INDEX(regNatjecatelj_klub,DI107),"")</f>
        <v/>
      </c>
      <c r="BS107" s="66" t="str">
        <f t="shared" si="121"/>
        <v/>
      </c>
      <c r="BT107" s="46" t="str">
        <f t="shared" si="122"/>
        <v/>
      </c>
      <c r="BU107" s="27" t="s">
        <v>0</v>
      </c>
      <c r="BV107" s="62" t="str">
        <f>IF(BP107&lt;&gt;"NEMA","",IF(IFERROR(MATCH(BN107,BN$12:BN106,0),0)&lt;&gt;0,"",BN107))</f>
        <v/>
      </c>
      <c r="BW107" s="27" t="s">
        <v>0</v>
      </c>
      <c r="BX107" s="88"/>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73" t="str">
        <f>IF(BN107="","",IF(AND(BO107&lt;&gt;"",BO107&lt;&gt;"NEMA",BS107=1),BR107,IFERROR(INDEX(CK$12:CK106,MATCH(BN107,BN$12:BN106,0)),IF(BX107&lt;&gt;"",BX107,BT107))))</f>
        <v/>
      </c>
      <c r="CL107" s="226" t="str">
        <f>IF(BN107="","",IF(BT107&lt;&gt;BN107,INDEX(regKlub_id,MATCH(BT107,regKlub_naziv,0)),IF(AND(BO107&lt;&gt;"",BO107&lt;&gt;"NEMA"),BO107,IF(CF107&lt;&gt;"",CF107,IF(CB107&lt;&gt;"",CB107,IFERROR(INDEX(CL$12:CL106,MATCH(BN107,BN$12:BN106,0)),"GREŠKA"))))))</f>
        <v/>
      </c>
      <c r="CM107" s="114" t="str">
        <f>IF(BP107="","",IF(BP107&lt;&gt;"NEMA",BP107,IF(CE107&lt;&gt;"",CE107,IFERROR(INDEX(CM$12:CM106,MATCH(BN107,BN$12:BN106,0)),""))))</f>
        <v/>
      </c>
      <c r="CN107" s="27" t="s">
        <v>0</v>
      </c>
      <c r="CO107" s="38" t="str">
        <f t="shared" si="129"/>
        <v/>
      </c>
      <c r="CP107" s="53" t="str">
        <f t="shared" si="130"/>
        <v/>
      </c>
      <c r="CQ107" s="180" t="str">
        <f t="shared" si="131"/>
        <v/>
      </c>
      <c r="CR107" s="181" t="str">
        <f t="shared" si="78"/>
        <v/>
      </c>
      <c r="CS107" s="114" t="str">
        <f t="shared" si="83"/>
        <v/>
      </c>
      <c r="CT107" s="27" t="s">
        <v>0</v>
      </c>
      <c r="CU107" s="240" t="str">
        <f t="shared" si="132"/>
        <v xml:space="preserve">
</v>
      </c>
      <c r="CV107" s="27" t="s">
        <v>0</v>
      </c>
      <c r="CW107" s="200" t="str">
        <f t="shared" si="84"/>
        <v/>
      </c>
      <c r="CX107" t="s">
        <v>0</v>
      </c>
      <c r="CY107" s="90" t="str">
        <f t="shared" si="85"/>
        <v/>
      </c>
      <c r="CZ107" t="s">
        <v>0</v>
      </c>
      <c r="DA107" s="32" t="str">
        <f t="shared" si="86"/>
        <v/>
      </c>
      <c r="DB107" s="46" t="str">
        <f t="shared" si="87"/>
        <v/>
      </c>
      <c r="DC107" t="s">
        <v>0</v>
      </c>
      <c r="DD107" s="14" t="str">
        <f t="shared" si="133"/>
        <v/>
      </c>
      <c r="DE107" s="27" t="s">
        <v>0</v>
      </c>
      <c r="DF107" s="14" t="str">
        <f t="shared" si="134"/>
        <v/>
      </c>
      <c r="DG107" s="27" t="s">
        <v>0</v>
      </c>
      <c r="DH107" s="32" t="str">
        <f t="shared" si="135"/>
        <v/>
      </c>
      <c r="DI107" s="33" t="str">
        <f t="shared" si="136"/>
        <v/>
      </c>
      <c r="DJ107" s="27" t="s">
        <v>0</v>
      </c>
      <c r="DK107" s="32" t="str">
        <f t="shared" si="137"/>
        <v/>
      </c>
      <c r="DL107" s="33" t="str">
        <f t="shared" si="138"/>
        <v/>
      </c>
      <c r="DM107" s="27" t="s">
        <v>0</v>
      </c>
      <c r="DN107" s="32" t="str">
        <f t="shared" si="139"/>
        <v/>
      </c>
      <c r="DO107" s="33" t="str">
        <f t="shared" si="140"/>
        <v/>
      </c>
      <c r="DP107" s="27" t="s">
        <v>0</v>
      </c>
      <c r="DQ107" s="38" t="str">
        <f t="shared" si="141"/>
        <v/>
      </c>
      <c r="DR107" s="33" t="str" cm="1">
        <f t="array" ref="DR107">IF(DQ107&lt;&gt;"",INDEX(regNatjecatelj_id,DQ107,0),IF(BF107&lt;&gt;"",BF107,""))</f>
        <v/>
      </c>
      <c r="DS107" s="27" t="s">
        <v>0</v>
      </c>
      <c r="DT107" s="38" t="str">
        <f t="shared" si="142"/>
        <v/>
      </c>
      <c r="DU107" s="53" t="str">
        <f t="shared" si="88"/>
        <v/>
      </c>
      <c r="DV107" s="53" t="str">
        <f t="shared" si="143"/>
        <v/>
      </c>
      <c r="DW107" s="53" t="str">
        <f t="shared" si="144"/>
        <v/>
      </c>
      <c r="DX107" s="46" t="str">
        <f t="shared" si="145"/>
        <v/>
      </c>
      <c r="DY107" s="27" t="s">
        <v>0</v>
      </c>
      <c r="DZ107" s="38" t="str">
        <f>IF(AN107="","",MAX(DZ$12:DZ106)+1)</f>
        <v/>
      </c>
      <c r="EA107" s="53" t="str">
        <f t="shared" si="146"/>
        <v/>
      </c>
      <c r="EB107" s="53" t="str">
        <f t="shared" si="147"/>
        <v/>
      </c>
      <c r="EC107" s="53" t="str">
        <f t="shared" si="148"/>
        <v/>
      </c>
      <c r="ED107" s="53" t="str">
        <f t="shared" si="149"/>
        <v/>
      </c>
      <c r="EE107" s="53" t="str">
        <f t="shared" si="89"/>
        <v/>
      </c>
      <c r="EF107" s="53" t="str">
        <f t="shared" si="150"/>
        <v/>
      </c>
      <c r="EG107" s="53" t="str">
        <f t="shared" si="151"/>
        <v/>
      </c>
      <c r="EH107" s="53" t="str">
        <f t="shared" si="90"/>
        <v/>
      </c>
      <c r="EI107" s="53" t="str">
        <f t="shared" si="152"/>
        <v/>
      </c>
      <c r="EJ107" s="33" t="str">
        <f t="shared" si="153"/>
        <v/>
      </c>
      <c r="EK107" s="27" t="s">
        <v>0</v>
      </c>
      <c r="EL107" s="14" t="str">
        <f t="shared" si="154"/>
        <v/>
      </c>
      <c r="EM107" s="27" t="s">
        <v>0</v>
      </c>
      <c r="EN107" s="14" t="str">
        <f t="shared" si="91"/>
        <v/>
      </c>
      <c r="EO107" s="27" t="s">
        <v>0</v>
      </c>
      <c r="EP107" s="131" t="str">
        <f t="shared" si="155"/>
        <v/>
      </c>
      <c r="EQ107" s="27" t="s">
        <v>0</v>
      </c>
    </row>
    <row r="108" spans="1:147" x14ac:dyDescent="0.25">
      <c r="A108" t="s">
        <v>0</v>
      </c>
      <c r="B108" s="32" t="str">
        <f>IF(csv!F98="","",TRIM(csv!T98))</f>
        <v/>
      </c>
      <c r="C108" s="21" t="s">
        <v>0</v>
      </c>
      <c r="D108" s="21" t="str">
        <f>IF(csv!F98="","",TRIM(csv!F98))</f>
        <v/>
      </c>
      <c r="E108" s="21" t="str">
        <f>IF(csv!E98="","",TRIM(csv!E98))</f>
        <v/>
      </c>
      <c r="F108" s="21" t="s">
        <v>0</v>
      </c>
      <c r="G108" s="53" t="str">
        <f>IF(csv!M98="","",TRIM(csv!M98))</f>
        <v/>
      </c>
      <c r="H108" s="53" t="str">
        <f>IF(csv!N98="","",TRIM(csv!N98))</f>
        <v/>
      </c>
      <c r="I108" s="21" t="s">
        <v>0</v>
      </c>
      <c r="J108" s="21" t="str">
        <f>IF(csv!P98="","",TRIM(csv!P98))</f>
        <v/>
      </c>
      <c r="K108" s="21" t="str">
        <f>IF(csv!Q98="","",TRIM(csv!Q98))</f>
        <v/>
      </c>
      <c r="L108" s="21" t="s">
        <v>0</v>
      </c>
      <c r="M108" s="46" t="str">
        <f>IF(csv!R98="","",TRIM(csv!R98))</f>
        <v/>
      </c>
      <c r="N108" s="27" t="s">
        <v>0</v>
      </c>
      <c r="O108" s="188" t="str">
        <f t="shared" si="92"/>
        <v/>
      </c>
      <c r="P108" s="27"/>
      <c r="Q108" s="32" t="str">
        <f t="shared" si="93"/>
        <v/>
      </c>
      <c r="R108" s="53" t="str">
        <f>IF(Q108="","",IF(COUNTIF(Q$12:Q107,Q108)=0,R107+1,R107))</f>
        <v/>
      </c>
      <c r="S108" s="53" t="str">
        <f t="shared" si="94"/>
        <v/>
      </c>
      <c r="T108" s="53" t="str">
        <f t="shared" si="95"/>
        <v/>
      </c>
      <c r="U108" s="46" t="str">
        <f t="shared" si="96"/>
        <v/>
      </c>
      <c r="V108" s="27" t="s">
        <v>0</v>
      </c>
      <c r="W108" s="173" t="str">
        <f t="shared" si="97"/>
        <v/>
      </c>
      <c r="X108" s="223" t="str">
        <f t="shared" si="98"/>
        <v/>
      </c>
      <c r="Y108" s="174" t="str">
        <f t="shared" si="79"/>
        <v/>
      </c>
      <c r="Z108" s="27" t="s">
        <v>0</v>
      </c>
      <c r="AA108" s="32" t="str">
        <f t="shared" si="99"/>
        <v/>
      </c>
      <c r="AB108" s="53" t="str">
        <f t="shared" si="100"/>
        <v/>
      </c>
      <c r="AC108" s="21" t="str">
        <f>IF(OR(AB108="",AB108&lt;&gt;"NEMA"),"",IF(IFERROR(MATCH(AA108,AA$12:AA107,0),0)&lt;&gt;0,"",AA108))</f>
        <v/>
      </c>
      <c r="AD108" s="46" t="str">
        <f>IF(AC108="","",MAX(AD$12:AD107)+1)</f>
        <v/>
      </c>
      <c r="AE108" s="27" t="s">
        <v>0</v>
      </c>
      <c r="AF108" s="88"/>
      <c r="AG108" s="27" t="s">
        <v>0</v>
      </c>
      <c r="AH108" s="14" t="str">
        <f t="shared" si="101"/>
        <v/>
      </c>
      <c r="AI108" s="27" t="s">
        <v>0</v>
      </c>
      <c r="AJ108" s="173" t="str">
        <f t="shared" si="102"/>
        <v/>
      </c>
      <c r="AK108" s="114" t="str">
        <f t="shared" si="103"/>
        <v/>
      </c>
      <c r="AL108" s="27"/>
      <c r="AM108" s="32" t="str">
        <f t="shared" si="104"/>
        <v/>
      </c>
      <c r="AN108" s="21" t="str">
        <f t="shared" si="105"/>
        <v/>
      </c>
      <c r="AO108" s="53" t="str">
        <f t="shared" si="106"/>
        <v/>
      </c>
      <c r="AP108" s="53" t="str">
        <f t="shared" si="107"/>
        <v/>
      </c>
      <c r="AQ108" s="21" t="str">
        <f t="shared" si="108"/>
        <v/>
      </c>
      <c r="AR108" s="46" t="str">
        <f t="shared" si="109"/>
        <v/>
      </c>
      <c r="AS108" s="27" t="s">
        <v>0</v>
      </c>
      <c r="AT108" s="62" t="str">
        <f t="shared" si="110"/>
        <v/>
      </c>
      <c r="AU108" s="27" t="s">
        <v>0</v>
      </c>
      <c r="AV108" s="244" t="str">
        <f t="shared" si="80"/>
        <v/>
      </c>
      <c r="AW108" s="27" t="s">
        <v>0</v>
      </c>
      <c r="AX108" s="81"/>
      <c r="AY108" s="83"/>
      <c r="AZ108" s="27" t="s">
        <v>0</v>
      </c>
      <c r="BA108" s="200" t="str">
        <f t="shared" si="111"/>
        <v/>
      </c>
      <c r="BB108" s="27" t="s">
        <v>0</v>
      </c>
      <c r="BC108" s="32" t="str">
        <f t="shared" si="112"/>
        <v/>
      </c>
      <c r="BD108" s="53" t="str">
        <f>IF(AX108&amp;AY108="","",MAX(BD$12:BD107)+1)</f>
        <v/>
      </c>
      <c r="BE108" s="212" t="str">
        <f t="shared" si="113"/>
        <v/>
      </c>
      <c r="BF108" s="33" t="str">
        <f>IF(AND(AO108="NEMA",AP108="NEMA",OR(AX108&amp;AY108="",BE108="NEMA")),MAX(BF$12:BF107)+1,"")</f>
        <v/>
      </c>
      <c r="BG108" s="27" t="s">
        <v>0</v>
      </c>
      <c r="BH108" s="32" t="str">
        <f t="shared" si="114"/>
        <v/>
      </c>
      <c r="BI108" s="21" t="str">
        <f t="shared" si="115"/>
        <v/>
      </c>
      <c r="BJ108" s="53" t="str">
        <f t="shared" si="116"/>
        <v/>
      </c>
      <c r="BK108" s="33" t="str">
        <f t="shared" si="117"/>
        <v/>
      </c>
      <c r="BL108" s="27" t="s">
        <v>0</v>
      </c>
      <c r="BM108" s="32" t="str">
        <f t="shared" si="118"/>
        <v/>
      </c>
      <c r="BN108" s="21" t="str">
        <f t="shared" si="119"/>
        <v/>
      </c>
      <c r="BO108" s="53" t="str">
        <f t="shared" si="120"/>
        <v/>
      </c>
      <c r="BP108" s="53" t="str">
        <f t="shared" si="81"/>
        <v/>
      </c>
      <c r="BQ108" s="21" t="str">
        <f t="shared" si="82"/>
        <v/>
      </c>
      <c r="BR108" s="21" t="str" cm="1">
        <f t="array" ref="BR108">IFERROR(""&amp;INDEX(regNatjecatelj_klub,DI108),"")</f>
        <v/>
      </c>
      <c r="BS108" s="66" t="str">
        <f t="shared" si="121"/>
        <v/>
      </c>
      <c r="BT108" s="46" t="str">
        <f t="shared" si="122"/>
        <v/>
      </c>
      <c r="BU108" s="27" t="s">
        <v>0</v>
      </c>
      <c r="BV108" s="62" t="str">
        <f>IF(BP108&lt;&gt;"NEMA","",IF(IFERROR(MATCH(BN108,BN$12:BN107,0),0)&lt;&gt;0,"",BN108))</f>
        <v/>
      </c>
      <c r="BW108" s="27" t="s">
        <v>0</v>
      </c>
      <c r="BX108" s="88"/>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73" t="str">
        <f>IF(BN108="","",IF(AND(BO108&lt;&gt;"",BO108&lt;&gt;"NEMA",BS108=1),BR108,IFERROR(INDEX(CK$12:CK107,MATCH(BN108,BN$12:BN107,0)),IF(BX108&lt;&gt;"",BX108,BT108))))</f>
        <v/>
      </c>
      <c r="CL108" s="226" t="str">
        <f>IF(BN108="","",IF(BT108&lt;&gt;BN108,INDEX(regKlub_id,MATCH(BT108,regKlub_naziv,0)),IF(AND(BO108&lt;&gt;"",BO108&lt;&gt;"NEMA"),BO108,IF(CF108&lt;&gt;"",CF108,IF(CB108&lt;&gt;"",CB108,IFERROR(INDEX(CL$12:CL107,MATCH(BN108,BN$12:BN107,0)),"GREŠKA"))))))</f>
        <v/>
      </c>
      <c r="CM108" s="114" t="str">
        <f>IF(BP108="","",IF(BP108&lt;&gt;"NEMA",BP108,IF(CE108&lt;&gt;"",CE108,IFERROR(INDEX(CM$12:CM107,MATCH(BN108,BN$12:BN107,0)),""))))</f>
        <v/>
      </c>
      <c r="CN108" s="27" t="s">
        <v>0</v>
      </c>
      <c r="CO108" s="38" t="str">
        <f t="shared" si="129"/>
        <v/>
      </c>
      <c r="CP108" s="53" t="str">
        <f t="shared" si="130"/>
        <v/>
      </c>
      <c r="CQ108" s="180" t="str">
        <f t="shared" si="131"/>
        <v/>
      </c>
      <c r="CR108" s="181" t="str">
        <f t="shared" si="78"/>
        <v/>
      </c>
      <c r="CS108" s="114" t="str">
        <f t="shared" si="83"/>
        <v/>
      </c>
      <c r="CT108" s="27" t="s">
        <v>0</v>
      </c>
      <c r="CU108" s="240" t="str">
        <f t="shared" si="132"/>
        <v xml:space="preserve">
</v>
      </c>
      <c r="CV108" s="27" t="s">
        <v>0</v>
      </c>
      <c r="CW108" s="200" t="str">
        <f t="shared" si="84"/>
        <v/>
      </c>
      <c r="CX108" t="s">
        <v>0</v>
      </c>
      <c r="CY108" s="90" t="str">
        <f t="shared" si="85"/>
        <v/>
      </c>
      <c r="CZ108" t="s">
        <v>0</v>
      </c>
      <c r="DA108" s="32" t="str">
        <f t="shared" si="86"/>
        <v/>
      </c>
      <c r="DB108" s="46" t="str">
        <f t="shared" si="87"/>
        <v/>
      </c>
      <c r="DC108" t="s">
        <v>0</v>
      </c>
      <c r="DD108" s="14" t="str">
        <f t="shared" si="133"/>
        <v/>
      </c>
      <c r="DE108" s="27" t="s">
        <v>0</v>
      </c>
      <c r="DF108" s="14" t="str">
        <f t="shared" si="134"/>
        <v/>
      </c>
      <c r="DG108" s="27" t="s">
        <v>0</v>
      </c>
      <c r="DH108" s="32" t="str">
        <f t="shared" si="135"/>
        <v/>
      </c>
      <c r="DI108" s="33" t="str">
        <f t="shared" si="136"/>
        <v/>
      </c>
      <c r="DJ108" s="27" t="s">
        <v>0</v>
      </c>
      <c r="DK108" s="32" t="str">
        <f t="shared" si="137"/>
        <v/>
      </c>
      <c r="DL108" s="33" t="str">
        <f t="shared" si="138"/>
        <v/>
      </c>
      <c r="DM108" s="27" t="s">
        <v>0</v>
      </c>
      <c r="DN108" s="32" t="str">
        <f t="shared" si="139"/>
        <v/>
      </c>
      <c r="DO108" s="33" t="str">
        <f t="shared" si="140"/>
        <v/>
      </c>
      <c r="DP108" s="27" t="s">
        <v>0</v>
      </c>
      <c r="DQ108" s="38" t="str">
        <f t="shared" si="141"/>
        <v/>
      </c>
      <c r="DR108" s="33" t="str" cm="1">
        <f t="array" ref="DR108">IF(DQ108&lt;&gt;"",INDEX(regNatjecatelj_id,DQ108,0),IF(BF108&lt;&gt;"",BF108,""))</f>
        <v/>
      </c>
      <c r="DS108" s="27" t="s">
        <v>0</v>
      </c>
      <c r="DT108" s="38" t="str">
        <f t="shared" si="142"/>
        <v/>
      </c>
      <c r="DU108" s="53" t="str">
        <f t="shared" si="88"/>
        <v/>
      </c>
      <c r="DV108" s="53" t="str">
        <f t="shared" si="143"/>
        <v/>
      </c>
      <c r="DW108" s="53" t="str">
        <f t="shared" si="144"/>
        <v/>
      </c>
      <c r="DX108" s="46" t="str">
        <f t="shared" si="145"/>
        <v/>
      </c>
      <c r="DY108" s="27" t="s">
        <v>0</v>
      </c>
      <c r="DZ108" s="38" t="str">
        <f>IF(AN108="","",MAX(DZ$12:DZ107)+1)</f>
        <v/>
      </c>
      <c r="EA108" s="53" t="str">
        <f t="shared" si="146"/>
        <v/>
      </c>
      <c r="EB108" s="53" t="str">
        <f t="shared" si="147"/>
        <v/>
      </c>
      <c r="EC108" s="53" t="str">
        <f t="shared" si="148"/>
        <v/>
      </c>
      <c r="ED108" s="53" t="str">
        <f t="shared" si="149"/>
        <v/>
      </c>
      <c r="EE108" s="53" t="str">
        <f t="shared" si="89"/>
        <v/>
      </c>
      <c r="EF108" s="53" t="str">
        <f t="shared" si="150"/>
        <v/>
      </c>
      <c r="EG108" s="53" t="str">
        <f t="shared" si="151"/>
        <v/>
      </c>
      <c r="EH108" s="53" t="str">
        <f t="shared" si="90"/>
        <v/>
      </c>
      <c r="EI108" s="53" t="str">
        <f t="shared" si="152"/>
        <v/>
      </c>
      <c r="EJ108" s="33" t="str">
        <f t="shared" si="153"/>
        <v/>
      </c>
      <c r="EK108" s="27" t="s">
        <v>0</v>
      </c>
      <c r="EL108" s="14" t="str">
        <f t="shared" si="154"/>
        <v/>
      </c>
      <c r="EM108" s="27" t="s">
        <v>0</v>
      </c>
      <c r="EN108" s="14" t="str">
        <f t="shared" si="91"/>
        <v/>
      </c>
      <c r="EO108" s="27" t="s">
        <v>0</v>
      </c>
      <c r="EP108" s="131" t="str">
        <f t="shared" si="155"/>
        <v/>
      </c>
      <c r="EQ108" s="27" t="s">
        <v>0</v>
      </c>
    </row>
    <row r="109" spans="1:147" x14ac:dyDescent="0.25">
      <c r="A109" t="s">
        <v>0</v>
      </c>
      <c r="B109" s="32" t="str">
        <f>IF(csv!F99="","",TRIM(csv!T99))</f>
        <v/>
      </c>
      <c r="C109" s="21" t="s">
        <v>0</v>
      </c>
      <c r="D109" s="21" t="str">
        <f>IF(csv!F99="","",TRIM(csv!F99))</f>
        <v/>
      </c>
      <c r="E109" s="21" t="str">
        <f>IF(csv!E99="","",TRIM(csv!E99))</f>
        <v/>
      </c>
      <c r="F109" s="21" t="s">
        <v>0</v>
      </c>
      <c r="G109" s="53" t="str">
        <f>IF(csv!M99="","",TRIM(csv!M99))</f>
        <v/>
      </c>
      <c r="H109" s="53" t="str">
        <f>IF(csv!N99="","",TRIM(csv!N99))</f>
        <v/>
      </c>
      <c r="I109" s="21" t="s">
        <v>0</v>
      </c>
      <c r="J109" s="21" t="str">
        <f>IF(csv!P99="","",TRIM(csv!P99))</f>
        <v/>
      </c>
      <c r="K109" s="21" t="str">
        <f>IF(csv!Q99="","",TRIM(csv!Q99))</f>
        <v/>
      </c>
      <c r="L109" s="21" t="s">
        <v>0</v>
      </c>
      <c r="M109" s="46" t="str">
        <f>IF(csv!R99="","",TRIM(csv!R99))</f>
        <v/>
      </c>
      <c r="N109" s="27" t="s">
        <v>0</v>
      </c>
      <c r="O109" s="188" t="str">
        <f t="shared" si="92"/>
        <v/>
      </c>
      <c r="P109" s="27"/>
      <c r="Q109" s="32" t="str">
        <f t="shared" si="93"/>
        <v/>
      </c>
      <c r="R109" s="53" t="str">
        <f>IF(Q109="","",IF(COUNTIF(Q$12:Q108,Q109)=0,R108+1,R108))</f>
        <v/>
      </c>
      <c r="S109" s="53" t="str">
        <f t="shared" si="94"/>
        <v/>
      </c>
      <c r="T109" s="53" t="str">
        <f t="shared" si="95"/>
        <v/>
      </c>
      <c r="U109" s="46" t="str">
        <f t="shared" si="96"/>
        <v/>
      </c>
      <c r="V109" s="27" t="s">
        <v>0</v>
      </c>
      <c r="W109" s="173" t="str">
        <f t="shared" si="97"/>
        <v/>
      </c>
      <c r="X109" s="223" t="str">
        <f t="shared" si="98"/>
        <v/>
      </c>
      <c r="Y109" s="174" t="str">
        <f t="shared" si="79"/>
        <v/>
      </c>
      <c r="Z109" s="27" t="s">
        <v>0</v>
      </c>
      <c r="AA109" s="32" t="str">
        <f t="shared" si="99"/>
        <v/>
      </c>
      <c r="AB109" s="53" t="str">
        <f t="shared" si="100"/>
        <v/>
      </c>
      <c r="AC109" s="21" t="str">
        <f>IF(OR(AB109="",AB109&lt;&gt;"NEMA"),"",IF(IFERROR(MATCH(AA109,AA$12:AA108,0),0)&lt;&gt;0,"",AA109))</f>
        <v/>
      </c>
      <c r="AD109" s="46" t="str">
        <f>IF(AC109="","",MAX(AD$12:AD108)+1)</f>
        <v/>
      </c>
      <c r="AE109" s="27" t="s">
        <v>0</v>
      </c>
      <c r="AF109" s="88"/>
      <c r="AG109" s="27" t="s">
        <v>0</v>
      </c>
      <c r="AH109" s="14" t="str">
        <f t="shared" si="101"/>
        <v/>
      </c>
      <c r="AI109" s="27" t="s">
        <v>0</v>
      </c>
      <c r="AJ109" s="173" t="str">
        <f t="shared" si="102"/>
        <v/>
      </c>
      <c r="AK109" s="114" t="str">
        <f t="shared" si="103"/>
        <v/>
      </c>
      <c r="AL109" s="27"/>
      <c r="AM109" s="32" t="str">
        <f t="shared" si="104"/>
        <v/>
      </c>
      <c r="AN109" s="21" t="str">
        <f t="shared" si="105"/>
        <v/>
      </c>
      <c r="AO109" s="53" t="str">
        <f t="shared" si="106"/>
        <v/>
      </c>
      <c r="AP109" s="53" t="str">
        <f t="shared" si="107"/>
        <v/>
      </c>
      <c r="AQ109" s="21" t="str">
        <f t="shared" si="108"/>
        <v/>
      </c>
      <c r="AR109" s="46" t="str">
        <f t="shared" si="109"/>
        <v/>
      </c>
      <c r="AS109" s="27" t="s">
        <v>0</v>
      </c>
      <c r="AT109" s="62" t="str">
        <f t="shared" si="110"/>
        <v/>
      </c>
      <c r="AU109" s="27" t="s">
        <v>0</v>
      </c>
      <c r="AV109" s="244" t="str">
        <f t="shared" si="80"/>
        <v/>
      </c>
      <c r="AW109" s="27" t="s">
        <v>0</v>
      </c>
      <c r="AX109" s="81"/>
      <c r="AY109" s="83"/>
      <c r="AZ109" s="27" t="s">
        <v>0</v>
      </c>
      <c r="BA109" s="200" t="str">
        <f t="shared" si="111"/>
        <v/>
      </c>
      <c r="BB109" s="27" t="s">
        <v>0</v>
      </c>
      <c r="BC109" s="32" t="str">
        <f t="shared" si="112"/>
        <v/>
      </c>
      <c r="BD109" s="53" t="str">
        <f>IF(AX109&amp;AY109="","",MAX(BD$12:BD108)+1)</f>
        <v/>
      </c>
      <c r="BE109" s="212" t="str">
        <f t="shared" si="113"/>
        <v/>
      </c>
      <c r="BF109" s="33" t="str">
        <f>IF(AND(AO109="NEMA",AP109="NEMA",OR(AX109&amp;AY109="",BE109="NEMA")),MAX(BF$12:BF108)+1,"")</f>
        <v/>
      </c>
      <c r="BG109" s="27" t="s">
        <v>0</v>
      </c>
      <c r="BH109" s="32" t="str">
        <f t="shared" si="114"/>
        <v/>
      </c>
      <c r="BI109" s="21" t="str">
        <f t="shared" si="115"/>
        <v/>
      </c>
      <c r="BJ109" s="53" t="str">
        <f t="shared" si="116"/>
        <v/>
      </c>
      <c r="BK109" s="33" t="str">
        <f t="shared" si="117"/>
        <v/>
      </c>
      <c r="BL109" s="27" t="s">
        <v>0</v>
      </c>
      <c r="BM109" s="32" t="str">
        <f t="shared" si="118"/>
        <v/>
      </c>
      <c r="BN109" s="21" t="str">
        <f t="shared" si="119"/>
        <v/>
      </c>
      <c r="BO109" s="53" t="str">
        <f t="shared" si="120"/>
        <v/>
      </c>
      <c r="BP109" s="53" t="str">
        <f t="shared" si="81"/>
        <v/>
      </c>
      <c r="BQ109" s="21" t="str">
        <f t="shared" si="82"/>
        <v/>
      </c>
      <c r="BR109" s="21" t="str" cm="1">
        <f t="array" ref="BR109">IFERROR(""&amp;INDEX(regNatjecatelj_klub,DI109),"")</f>
        <v/>
      </c>
      <c r="BS109" s="66" t="str">
        <f t="shared" si="121"/>
        <v/>
      </c>
      <c r="BT109" s="46" t="str">
        <f t="shared" si="122"/>
        <v/>
      </c>
      <c r="BU109" s="27" t="s">
        <v>0</v>
      </c>
      <c r="BV109" s="62" t="str">
        <f>IF(BP109&lt;&gt;"NEMA","",IF(IFERROR(MATCH(BN109,BN$12:BN108,0),0)&lt;&gt;0,"",BN109))</f>
        <v/>
      </c>
      <c r="BW109" s="27" t="s">
        <v>0</v>
      </c>
      <c r="BX109" s="88"/>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73" t="str">
        <f>IF(BN109="","",IF(AND(BO109&lt;&gt;"",BO109&lt;&gt;"NEMA",BS109=1),BR109,IFERROR(INDEX(CK$12:CK108,MATCH(BN109,BN$12:BN108,0)),IF(BX109&lt;&gt;"",BX109,BT109))))</f>
        <v/>
      </c>
      <c r="CL109" s="226" t="str">
        <f>IF(BN109="","",IF(BT109&lt;&gt;BN109,INDEX(regKlub_id,MATCH(BT109,regKlub_naziv,0)),IF(AND(BO109&lt;&gt;"",BO109&lt;&gt;"NEMA"),BO109,IF(CF109&lt;&gt;"",CF109,IF(CB109&lt;&gt;"",CB109,IFERROR(INDEX(CL$12:CL108,MATCH(BN109,BN$12:BN108,0)),"GREŠKA"))))))</f>
        <v/>
      </c>
      <c r="CM109" s="114" t="str">
        <f>IF(BP109="","",IF(BP109&lt;&gt;"NEMA",BP109,IF(CE109&lt;&gt;"",CE109,IFERROR(INDEX(CM$12:CM108,MATCH(BN109,BN$12:BN108,0)),""))))</f>
        <v/>
      </c>
      <c r="CN109" s="27" t="s">
        <v>0</v>
      </c>
      <c r="CO109" s="38" t="str">
        <f t="shared" si="129"/>
        <v/>
      </c>
      <c r="CP109" s="53" t="str">
        <f t="shared" si="130"/>
        <v/>
      </c>
      <c r="CQ109" s="180" t="str">
        <f t="shared" si="131"/>
        <v/>
      </c>
      <c r="CR109" s="181" t="str">
        <f t="shared" si="78"/>
        <v/>
      </c>
      <c r="CS109" s="114" t="str">
        <f t="shared" si="83"/>
        <v/>
      </c>
      <c r="CT109" s="27" t="s">
        <v>0</v>
      </c>
      <c r="CU109" s="240" t="str">
        <f t="shared" si="132"/>
        <v xml:space="preserve">
</v>
      </c>
      <c r="CV109" s="27" t="s">
        <v>0</v>
      </c>
      <c r="CW109" s="200" t="str">
        <f t="shared" si="84"/>
        <v/>
      </c>
      <c r="CX109" t="s">
        <v>0</v>
      </c>
      <c r="CY109" s="90" t="str">
        <f t="shared" si="85"/>
        <v/>
      </c>
      <c r="CZ109" t="s">
        <v>0</v>
      </c>
      <c r="DA109" s="32" t="str">
        <f t="shared" si="86"/>
        <v/>
      </c>
      <c r="DB109" s="46" t="str">
        <f t="shared" si="87"/>
        <v/>
      </c>
      <c r="DC109" t="s">
        <v>0</v>
      </c>
      <c r="DD109" s="14" t="str">
        <f t="shared" si="133"/>
        <v/>
      </c>
      <c r="DE109" s="27" t="s">
        <v>0</v>
      </c>
      <c r="DF109" s="14" t="str">
        <f t="shared" si="134"/>
        <v/>
      </c>
      <c r="DG109" s="27" t="s">
        <v>0</v>
      </c>
      <c r="DH109" s="32" t="str">
        <f t="shared" si="135"/>
        <v/>
      </c>
      <c r="DI109" s="33" t="str">
        <f t="shared" si="136"/>
        <v/>
      </c>
      <c r="DJ109" s="27" t="s">
        <v>0</v>
      </c>
      <c r="DK109" s="32" t="str">
        <f t="shared" si="137"/>
        <v/>
      </c>
      <c r="DL109" s="33" t="str">
        <f t="shared" si="138"/>
        <v/>
      </c>
      <c r="DM109" s="27" t="s">
        <v>0</v>
      </c>
      <c r="DN109" s="32" t="str">
        <f t="shared" si="139"/>
        <v/>
      </c>
      <c r="DO109" s="33" t="str">
        <f t="shared" si="140"/>
        <v/>
      </c>
      <c r="DP109" s="27" t="s">
        <v>0</v>
      </c>
      <c r="DQ109" s="38" t="str">
        <f t="shared" si="141"/>
        <v/>
      </c>
      <c r="DR109" s="33" t="str" cm="1">
        <f t="array" ref="DR109">IF(DQ109&lt;&gt;"",INDEX(regNatjecatelj_id,DQ109,0),IF(BF109&lt;&gt;"",BF109,""))</f>
        <v/>
      </c>
      <c r="DS109" s="27" t="s">
        <v>0</v>
      </c>
      <c r="DT109" s="38" t="str">
        <f t="shared" si="142"/>
        <v/>
      </c>
      <c r="DU109" s="53" t="str">
        <f t="shared" si="88"/>
        <v/>
      </c>
      <c r="DV109" s="53" t="str">
        <f t="shared" si="143"/>
        <v/>
      </c>
      <c r="DW109" s="53" t="str">
        <f t="shared" si="144"/>
        <v/>
      </c>
      <c r="DX109" s="46" t="str">
        <f t="shared" si="145"/>
        <v/>
      </c>
      <c r="DY109" s="27" t="s">
        <v>0</v>
      </c>
      <c r="DZ109" s="38" t="str">
        <f>IF(AN109="","",MAX(DZ$12:DZ108)+1)</f>
        <v/>
      </c>
      <c r="EA109" s="53" t="str">
        <f t="shared" si="146"/>
        <v/>
      </c>
      <c r="EB109" s="53" t="str">
        <f t="shared" si="147"/>
        <v/>
      </c>
      <c r="EC109" s="53" t="str">
        <f t="shared" si="148"/>
        <v/>
      </c>
      <c r="ED109" s="53" t="str">
        <f t="shared" si="149"/>
        <v/>
      </c>
      <c r="EE109" s="53" t="str">
        <f t="shared" si="89"/>
        <v/>
      </c>
      <c r="EF109" s="53" t="str">
        <f t="shared" si="150"/>
        <v/>
      </c>
      <c r="EG109" s="53" t="str">
        <f t="shared" si="151"/>
        <v/>
      </c>
      <c r="EH109" s="53" t="str">
        <f t="shared" si="90"/>
        <v/>
      </c>
      <c r="EI109" s="53" t="str">
        <f t="shared" si="152"/>
        <v/>
      </c>
      <c r="EJ109" s="33" t="str">
        <f t="shared" si="153"/>
        <v/>
      </c>
      <c r="EK109" s="27" t="s">
        <v>0</v>
      </c>
      <c r="EL109" s="14" t="str">
        <f t="shared" si="154"/>
        <v/>
      </c>
      <c r="EM109" s="27" t="s">
        <v>0</v>
      </c>
      <c r="EN109" s="14" t="str">
        <f t="shared" si="91"/>
        <v/>
      </c>
      <c r="EO109" s="27" t="s">
        <v>0</v>
      </c>
      <c r="EP109" s="131" t="str">
        <f t="shared" si="155"/>
        <v/>
      </c>
      <c r="EQ109" s="27" t="s">
        <v>0</v>
      </c>
    </row>
    <row r="110" spans="1:147" x14ac:dyDescent="0.25">
      <c r="A110" t="s">
        <v>0</v>
      </c>
      <c r="B110" s="32" t="str">
        <f>IF(csv!F100="","",TRIM(csv!T100))</f>
        <v/>
      </c>
      <c r="C110" s="21" t="s">
        <v>0</v>
      </c>
      <c r="D110" s="21" t="str">
        <f>IF(csv!F100="","",TRIM(csv!F100))</f>
        <v/>
      </c>
      <c r="E110" s="21" t="str">
        <f>IF(csv!E100="","",TRIM(csv!E100))</f>
        <v/>
      </c>
      <c r="F110" s="21" t="s">
        <v>0</v>
      </c>
      <c r="G110" s="53" t="str">
        <f>IF(csv!M100="","",TRIM(csv!M100))</f>
        <v/>
      </c>
      <c r="H110" s="53" t="str">
        <f>IF(csv!N100="","",TRIM(csv!N100))</f>
        <v/>
      </c>
      <c r="I110" s="21" t="s">
        <v>0</v>
      </c>
      <c r="J110" s="21" t="str">
        <f>IF(csv!P100="","",TRIM(csv!P100))</f>
        <v/>
      </c>
      <c r="K110" s="21" t="str">
        <f>IF(csv!Q100="","",TRIM(csv!Q100))</f>
        <v/>
      </c>
      <c r="L110" s="21" t="s">
        <v>0</v>
      </c>
      <c r="M110" s="46" t="str">
        <f>IF(csv!R100="","",TRIM(csv!R100))</f>
        <v/>
      </c>
      <c r="N110" s="27" t="s">
        <v>0</v>
      </c>
      <c r="O110" s="188" t="str">
        <f t="shared" si="92"/>
        <v/>
      </c>
      <c r="P110" s="27"/>
      <c r="Q110" s="32" t="str">
        <f t="shared" si="93"/>
        <v/>
      </c>
      <c r="R110" s="53" t="str">
        <f>IF(Q110="","",IF(COUNTIF(Q$12:Q109,Q110)=0,R109+1,R109))</f>
        <v/>
      </c>
      <c r="S110" s="53" t="str">
        <f t="shared" si="94"/>
        <v/>
      </c>
      <c r="T110" s="53" t="str">
        <f t="shared" si="95"/>
        <v/>
      </c>
      <c r="U110" s="46" t="str">
        <f t="shared" si="96"/>
        <v/>
      </c>
      <c r="V110" s="27" t="s">
        <v>0</v>
      </c>
      <c r="W110" s="173" t="str">
        <f t="shared" si="97"/>
        <v/>
      </c>
      <c r="X110" s="223" t="str">
        <f t="shared" si="98"/>
        <v/>
      </c>
      <c r="Y110" s="174"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8"/>
      <c r="AG110" s="27" t="s">
        <v>0</v>
      </c>
      <c r="AH110" s="14" t="str">
        <f t="shared" si="101"/>
        <v/>
      </c>
      <c r="AI110" s="27" t="s">
        <v>0</v>
      </c>
      <c r="AJ110" s="173" t="str">
        <f t="shared" si="102"/>
        <v/>
      </c>
      <c r="AK110" s="114"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44" t="str">
        <f t="shared" si="80"/>
        <v/>
      </c>
      <c r="AW110" s="27" t="s">
        <v>0</v>
      </c>
      <c r="AX110" s="81"/>
      <c r="AY110" s="83"/>
      <c r="AZ110" s="27" t="s">
        <v>0</v>
      </c>
      <c r="BA110" s="200" t="str">
        <f t="shared" si="111"/>
        <v/>
      </c>
      <c r="BB110" s="27" t="s">
        <v>0</v>
      </c>
      <c r="BC110" s="32" t="str">
        <f t="shared" si="112"/>
        <v/>
      </c>
      <c r="BD110" s="53" t="str">
        <f>IF(AX110&amp;AY110="","",MAX(BD$12:BD109)+1)</f>
        <v/>
      </c>
      <c r="BE110" s="212"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8"/>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73" t="str">
        <f>IF(BN110="","",IF(AND(BO110&lt;&gt;"",BO110&lt;&gt;"NEMA",BS110=1),BR110,IFERROR(INDEX(CK$12:CK109,MATCH(BN110,BN$12:BN109,0)),IF(BX110&lt;&gt;"",BX110,BT110))))</f>
        <v/>
      </c>
      <c r="CL110" s="226" t="str">
        <f>IF(BN110="","",IF(BT110&lt;&gt;BN110,INDEX(regKlub_id,MATCH(BT110,regKlub_naziv,0)),IF(AND(BO110&lt;&gt;"",BO110&lt;&gt;"NEMA"),BO110,IF(CF110&lt;&gt;"",CF110,IF(CB110&lt;&gt;"",CB110,IFERROR(INDEX(CL$12:CL109,MATCH(BN110,BN$12:BN109,0)),"GREŠKA"))))))</f>
        <v/>
      </c>
      <c r="CM110" s="114" t="str">
        <f>IF(BP110="","",IF(BP110&lt;&gt;"NEMA",BP110,IF(CE110&lt;&gt;"",CE110,IFERROR(INDEX(CM$12:CM109,MATCH(BN110,BN$12:BN109,0)),""))))</f>
        <v/>
      </c>
      <c r="CN110" s="27" t="s">
        <v>0</v>
      </c>
      <c r="CO110" s="38" t="str">
        <f t="shared" si="129"/>
        <v/>
      </c>
      <c r="CP110" s="53" t="str">
        <f t="shared" si="130"/>
        <v/>
      </c>
      <c r="CQ110" s="180" t="str">
        <f t="shared" si="131"/>
        <v/>
      </c>
      <c r="CR110" s="181" t="str">
        <f t="shared" si="78"/>
        <v/>
      </c>
      <c r="CS110" s="114" t="str">
        <f t="shared" si="83"/>
        <v/>
      </c>
      <c r="CT110" s="27" t="s">
        <v>0</v>
      </c>
      <c r="CU110" s="240" t="str">
        <f t="shared" si="132"/>
        <v xml:space="preserve">
</v>
      </c>
      <c r="CV110" s="27" t="s">
        <v>0</v>
      </c>
      <c r="CW110" s="200" t="str">
        <f t="shared" si="84"/>
        <v/>
      </c>
      <c r="CX110" t="s">
        <v>0</v>
      </c>
      <c r="CY110" s="90" t="str">
        <f t="shared" si="85"/>
        <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31" t="str">
        <f t="shared" si="155"/>
        <v/>
      </c>
      <c r="EQ110" s="27" t="s">
        <v>0</v>
      </c>
    </row>
    <row r="111" spans="1:147" x14ac:dyDescent="0.25">
      <c r="A111" t="s">
        <v>0</v>
      </c>
      <c r="B111" s="32" t="str">
        <f>IF(csv!F101="","",TRIM(csv!T101))</f>
        <v/>
      </c>
      <c r="C111" s="21" t="s">
        <v>0</v>
      </c>
      <c r="D111" s="21" t="str">
        <f>IF(csv!F101="","",TRIM(csv!F101))</f>
        <v/>
      </c>
      <c r="E111" s="21" t="str">
        <f>IF(csv!E101="","",TRIM(csv!E101))</f>
        <v/>
      </c>
      <c r="F111" s="21" t="s">
        <v>0</v>
      </c>
      <c r="G111" s="53" t="str">
        <f>IF(csv!M101="","",TRIM(csv!M101))</f>
        <v/>
      </c>
      <c r="H111" s="53" t="str">
        <f>IF(csv!N101="","",TRIM(csv!N101))</f>
        <v/>
      </c>
      <c r="I111" s="21" t="s">
        <v>0</v>
      </c>
      <c r="J111" s="21" t="str">
        <f>IF(csv!P101="","",TRIM(csv!P101))</f>
        <v/>
      </c>
      <c r="K111" s="21" t="str">
        <f>IF(csv!Q101="","",TRIM(csv!Q101))</f>
        <v/>
      </c>
      <c r="L111" s="21" t="s">
        <v>0</v>
      </c>
      <c r="M111" s="46" t="str">
        <f>IF(csv!R101="","",TRIM(csv!R101))</f>
        <v/>
      </c>
      <c r="N111" s="27" t="s">
        <v>0</v>
      </c>
      <c r="O111" s="188" t="str">
        <f t="shared" si="92"/>
        <v/>
      </c>
      <c r="P111" s="27"/>
      <c r="Q111" s="32" t="str">
        <f t="shared" si="93"/>
        <v/>
      </c>
      <c r="R111" s="53" t="str">
        <f>IF(Q111="","",IF(COUNTIF(Q$12:Q110,Q111)=0,R110+1,R110))</f>
        <v/>
      </c>
      <c r="S111" s="53" t="str">
        <f t="shared" si="94"/>
        <v/>
      </c>
      <c r="T111" s="53" t="str">
        <f t="shared" si="95"/>
        <v/>
      </c>
      <c r="U111" s="46" t="str">
        <f t="shared" si="96"/>
        <v/>
      </c>
      <c r="V111" s="27" t="s">
        <v>0</v>
      </c>
      <c r="W111" s="173" t="str">
        <f t="shared" si="97"/>
        <v/>
      </c>
      <c r="X111" s="223" t="str">
        <f t="shared" si="98"/>
        <v/>
      </c>
      <c r="Y111" s="174" t="str">
        <f t="shared" si="79"/>
        <v/>
      </c>
      <c r="Z111" s="27" t="s">
        <v>0</v>
      </c>
      <c r="AA111" s="32" t="str">
        <f t="shared" si="99"/>
        <v/>
      </c>
      <c r="AB111" s="53" t="str">
        <f t="shared" si="100"/>
        <v/>
      </c>
      <c r="AC111" s="21" t="str">
        <f>IF(OR(AB111="",AB111&lt;&gt;"NEMA"),"",IF(IFERROR(MATCH(AA111,AA$12:AA110,0),0)&lt;&gt;0,"",AA111))</f>
        <v/>
      </c>
      <c r="AD111" s="46" t="str">
        <f>IF(AC111="","",MAX(AD$12:AD110)+1)</f>
        <v/>
      </c>
      <c r="AE111" s="27" t="s">
        <v>0</v>
      </c>
      <c r="AF111" s="88"/>
      <c r="AG111" s="27" t="s">
        <v>0</v>
      </c>
      <c r="AH111" s="14" t="str">
        <f t="shared" si="101"/>
        <v/>
      </c>
      <c r="AI111" s="27" t="s">
        <v>0</v>
      </c>
      <c r="AJ111" s="173" t="str">
        <f t="shared" si="102"/>
        <v/>
      </c>
      <c r="AK111" s="114" t="str">
        <f t="shared" si="103"/>
        <v/>
      </c>
      <c r="AL111" s="27"/>
      <c r="AM111" s="32" t="str">
        <f t="shared" si="104"/>
        <v/>
      </c>
      <c r="AN111" s="21" t="str">
        <f t="shared" si="105"/>
        <v/>
      </c>
      <c r="AO111" s="53" t="str">
        <f t="shared" si="106"/>
        <v/>
      </c>
      <c r="AP111" s="53" t="str">
        <f t="shared" si="107"/>
        <v/>
      </c>
      <c r="AQ111" s="21" t="str">
        <f t="shared" si="108"/>
        <v/>
      </c>
      <c r="AR111" s="46" t="str">
        <f t="shared" si="109"/>
        <v/>
      </c>
      <c r="AS111" s="27" t="s">
        <v>0</v>
      </c>
      <c r="AT111" s="62" t="str">
        <f t="shared" si="110"/>
        <v/>
      </c>
      <c r="AU111" s="27" t="s">
        <v>0</v>
      </c>
      <c r="AV111" s="244" t="str">
        <f t="shared" si="80"/>
        <v/>
      </c>
      <c r="AW111" s="27" t="s">
        <v>0</v>
      </c>
      <c r="AX111" s="81"/>
      <c r="AY111" s="83"/>
      <c r="AZ111" s="27" t="s">
        <v>0</v>
      </c>
      <c r="BA111" s="200" t="str">
        <f t="shared" si="111"/>
        <v/>
      </c>
      <c r="BB111" s="27" t="s">
        <v>0</v>
      </c>
      <c r="BC111" s="32" t="str">
        <f t="shared" si="112"/>
        <v/>
      </c>
      <c r="BD111" s="53" t="str">
        <f>IF(AX111&amp;AY111="","",MAX(BD$12:BD110)+1)</f>
        <v/>
      </c>
      <c r="BE111" s="212" t="str">
        <f t="shared" si="113"/>
        <v/>
      </c>
      <c r="BF111" s="33" t="str">
        <f>IF(AND(AO111="NEMA",AP111="NEMA",OR(AX111&amp;AY111="",BE111="NEMA")),MAX(BF$12:BF110)+1,"")</f>
        <v/>
      </c>
      <c r="BG111" s="27" t="s">
        <v>0</v>
      </c>
      <c r="BH111" s="32" t="str">
        <f t="shared" si="114"/>
        <v/>
      </c>
      <c r="BI111" s="21" t="str">
        <f t="shared" si="115"/>
        <v/>
      </c>
      <c r="BJ111" s="53" t="str">
        <f t="shared" si="116"/>
        <v/>
      </c>
      <c r="BK111" s="33" t="str">
        <f t="shared" si="117"/>
        <v/>
      </c>
      <c r="BL111" s="27" t="s">
        <v>0</v>
      </c>
      <c r="BM111" s="32" t="str">
        <f t="shared" si="118"/>
        <v/>
      </c>
      <c r="BN111" s="21" t="str">
        <f t="shared" si="119"/>
        <v/>
      </c>
      <c r="BO111" s="53" t="str">
        <f t="shared" si="120"/>
        <v/>
      </c>
      <c r="BP111" s="53" t="str">
        <f t="shared" si="81"/>
        <v/>
      </c>
      <c r="BQ111" s="21" t="str">
        <f t="shared" si="82"/>
        <v/>
      </c>
      <c r="BR111" s="21" t="str" cm="1">
        <f t="array" ref="BR111">IFERROR(""&amp;INDEX(regNatjecatelj_klub,DI111),"")</f>
        <v/>
      </c>
      <c r="BS111" s="66" t="str">
        <f t="shared" si="121"/>
        <v/>
      </c>
      <c r="BT111" s="46" t="str">
        <f t="shared" si="122"/>
        <v/>
      </c>
      <c r="BU111" s="27" t="s">
        <v>0</v>
      </c>
      <c r="BV111" s="62" t="str">
        <f>IF(BP111&lt;&gt;"NEMA","",IF(IFERROR(MATCH(BN111,BN$12:BN110,0),0)&lt;&gt;0,"",BN111))</f>
        <v/>
      </c>
      <c r="BW111" s="27" t="s">
        <v>0</v>
      </c>
      <c r="BX111" s="88"/>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73" t="str">
        <f>IF(BN111="","",IF(AND(BO111&lt;&gt;"",BO111&lt;&gt;"NEMA",BS111=1),BR111,IFERROR(INDEX(CK$12:CK110,MATCH(BN111,BN$12:BN110,0)),IF(BX111&lt;&gt;"",BX111,BT111))))</f>
        <v/>
      </c>
      <c r="CL111" s="226" t="str">
        <f>IF(BN111="","",IF(BT111&lt;&gt;BN111,INDEX(regKlub_id,MATCH(BT111,regKlub_naziv,0)),IF(AND(BO111&lt;&gt;"",BO111&lt;&gt;"NEMA"),BO111,IF(CF111&lt;&gt;"",CF111,IF(CB111&lt;&gt;"",CB111,IFERROR(INDEX(CL$12:CL110,MATCH(BN111,BN$12:BN110,0)),"GREŠKA"))))))</f>
        <v/>
      </c>
      <c r="CM111" s="114" t="str">
        <f>IF(BP111="","",IF(BP111&lt;&gt;"NEMA",BP111,IF(CE111&lt;&gt;"",CE111,IFERROR(INDEX(CM$12:CM110,MATCH(BN111,BN$12:BN110,0)),""))))</f>
        <v/>
      </c>
      <c r="CN111" s="27" t="s">
        <v>0</v>
      </c>
      <c r="CO111" s="38" t="str">
        <f t="shared" si="129"/>
        <v/>
      </c>
      <c r="CP111" s="53" t="str">
        <f t="shared" si="130"/>
        <v/>
      </c>
      <c r="CQ111" s="180" t="str">
        <f t="shared" si="131"/>
        <v/>
      </c>
      <c r="CR111" s="181" t="str">
        <f t="shared" si="78"/>
        <v/>
      </c>
      <c r="CS111" s="114" t="str">
        <f t="shared" si="83"/>
        <v/>
      </c>
      <c r="CT111" s="27" t="s">
        <v>0</v>
      </c>
      <c r="CU111" s="240" t="str">
        <f t="shared" si="132"/>
        <v xml:space="preserve">
</v>
      </c>
      <c r="CV111" s="27" t="s">
        <v>0</v>
      </c>
      <c r="CW111" s="200" t="str">
        <f t="shared" si="84"/>
        <v/>
      </c>
      <c r="CX111" t="s">
        <v>0</v>
      </c>
      <c r="CY111" s="90" t="str">
        <f t="shared" si="85"/>
        <v/>
      </c>
      <c r="CZ111" t="s">
        <v>0</v>
      </c>
      <c r="DA111" s="32" t="str">
        <f t="shared" si="86"/>
        <v/>
      </c>
      <c r="DB111" s="46" t="str">
        <f t="shared" si="87"/>
        <v/>
      </c>
      <c r="DC111" t="s">
        <v>0</v>
      </c>
      <c r="DD111" s="14" t="str">
        <f t="shared" si="133"/>
        <v/>
      </c>
      <c r="DE111" s="27" t="s">
        <v>0</v>
      </c>
      <c r="DF111" s="14" t="str">
        <f t="shared" si="134"/>
        <v/>
      </c>
      <c r="DG111" s="27" t="s">
        <v>0</v>
      </c>
      <c r="DH111" s="32" t="str">
        <f t="shared" si="135"/>
        <v/>
      </c>
      <c r="DI111" s="33" t="str">
        <f t="shared" si="136"/>
        <v/>
      </c>
      <c r="DJ111" s="27" t="s">
        <v>0</v>
      </c>
      <c r="DK111" s="32" t="str">
        <f t="shared" si="137"/>
        <v/>
      </c>
      <c r="DL111" s="33" t="str">
        <f t="shared" si="138"/>
        <v/>
      </c>
      <c r="DM111" s="27" t="s">
        <v>0</v>
      </c>
      <c r="DN111" s="32" t="str">
        <f t="shared" si="139"/>
        <v/>
      </c>
      <c r="DO111" s="33" t="str">
        <f t="shared" si="140"/>
        <v/>
      </c>
      <c r="DP111" s="27" t="s">
        <v>0</v>
      </c>
      <c r="DQ111" s="38" t="str">
        <f t="shared" si="141"/>
        <v/>
      </c>
      <c r="DR111" s="33" t="str" cm="1">
        <f t="array" ref="DR111">IF(DQ111&lt;&gt;"",INDEX(regNatjecatelj_id,DQ111,0),IF(BF111&lt;&gt;"",BF111,""))</f>
        <v/>
      </c>
      <c r="DS111" s="27" t="s">
        <v>0</v>
      </c>
      <c r="DT111" s="38" t="str">
        <f t="shared" si="142"/>
        <v/>
      </c>
      <c r="DU111" s="53" t="str">
        <f t="shared" si="88"/>
        <v/>
      </c>
      <c r="DV111" s="53" t="str">
        <f t="shared" si="143"/>
        <v/>
      </c>
      <c r="DW111" s="53" t="str">
        <f t="shared" si="144"/>
        <v/>
      </c>
      <c r="DX111" s="46" t="str">
        <f t="shared" si="145"/>
        <v/>
      </c>
      <c r="DY111" s="27" t="s">
        <v>0</v>
      </c>
      <c r="DZ111" s="38" t="str">
        <f>IF(AN111="","",MAX(DZ$12:DZ110)+1)</f>
        <v/>
      </c>
      <c r="EA111" s="53" t="str">
        <f t="shared" si="146"/>
        <v/>
      </c>
      <c r="EB111" s="53" t="str">
        <f t="shared" si="147"/>
        <v/>
      </c>
      <c r="EC111" s="53" t="str">
        <f t="shared" si="148"/>
        <v/>
      </c>
      <c r="ED111" s="53" t="str">
        <f t="shared" si="149"/>
        <v/>
      </c>
      <c r="EE111" s="53" t="str">
        <f t="shared" si="89"/>
        <v/>
      </c>
      <c r="EF111" s="53" t="str">
        <f t="shared" si="150"/>
        <v/>
      </c>
      <c r="EG111" s="53" t="str">
        <f t="shared" si="151"/>
        <v/>
      </c>
      <c r="EH111" s="53" t="str">
        <f t="shared" si="90"/>
        <v/>
      </c>
      <c r="EI111" s="53" t="str">
        <f t="shared" si="152"/>
        <v/>
      </c>
      <c r="EJ111" s="33" t="str">
        <f t="shared" si="153"/>
        <v/>
      </c>
      <c r="EK111" s="27" t="s">
        <v>0</v>
      </c>
      <c r="EL111" s="14" t="str">
        <f t="shared" si="154"/>
        <v/>
      </c>
      <c r="EM111" s="27" t="s">
        <v>0</v>
      </c>
      <c r="EN111" s="14" t="str">
        <f t="shared" si="91"/>
        <v/>
      </c>
      <c r="EO111" s="27" t="s">
        <v>0</v>
      </c>
      <c r="EP111" s="131" t="str">
        <f t="shared" si="155"/>
        <v/>
      </c>
      <c r="EQ111" s="27" t="s">
        <v>0</v>
      </c>
    </row>
    <row r="112" spans="1:147" x14ac:dyDescent="0.25">
      <c r="A112" t="s">
        <v>0</v>
      </c>
      <c r="B112" s="32" t="str">
        <f>IF(csv!F102="","",TRIM(csv!T102))</f>
        <v/>
      </c>
      <c r="C112" s="21" t="s">
        <v>0</v>
      </c>
      <c r="D112" s="21" t="str">
        <f>IF(csv!F102="","",TRIM(csv!F102))</f>
        <v/>
      </c>
      <c r="E112" s="21" t="str">
        <f>IF(csv!E102="","",TRIM(csv!E102))</f>
        <v/>
      </c>
      <c r="F112" s="21" t="s">
        <v>0</v>
      </c>
      <c r="G112" s="53" t="str">
        <f>IF(csv!M102="","",TRIM(csv!M102))</f>
        <v/>
      </c>
      <c r="H112" s="53" t="str">
        <f>IF(csv!N102="","",TRIM(csv!N102))</f>
        <v/>
      </c>
      <c r="I112" s="21" t="s">
        <v>0</v>
      </c>
      <c r="J112" s="21" t="str">
        <f>IF(csv!P102="","",TRIM(csv!P102))</f>
        <v/>
      </c>
      <c r="K112" s="21" t="str">
        <f>IF(csv!Q102="","",TRIM(csv!Q102))</f>
        <v/>
      </c>
      <c r="L112" s="21" t="s">
        <v>0</v>
      </c>
      <c r="M112" s="46" t="str">
        <f>IF(csv!R102="","",TRIM(csv!R102))</f>
        <v/>
      </c>
      <c r="N112" s="27" t="s">
        <v>0</v>
      </c>
      <c r="O112" s="188" t="str">
        <f t="shared" si="92"/>
        <v/>
      </c>
      <c r="P112" s="27"/>
      <c r="Q112" s="32" t="str">
        <f t="shared" si="93"/>
        <v/>
      </c>
      <c r="R112" s="53" t="str">
        <f>IF(Q112="","",IF(COUNTIF(Q$12:Q111,Q112)=0,R111+1,R111))</f>
        <v/>
      </c>
      <c r="S112" s="53" t="str">
        <f t="shared" si="94"/>
        <v/>
      </c>
      <c r="T112" s="53" t="str">
        <f t="shared" si="95"/>
        <v/>
      </c>
      <c r="U112" s="46" t="str">
        <f t="shared" si="96"/>
        <v/>
      </c>
      <c r="V112" s="27" t="s">
        <v>0</v>
      </c>
      <c r="W112" s="173" t="str">
        <f t="shared" si="97"/>
        <v/>
      </c>
      <c r="X112" s="223" t="str">
        <f t="shared" si="98"/>
        <v/>
      </c>
      <c r="Y112" s="174" t="str">
        <f t="shared" si="79"/>
        <v/>
      </c>
      <c r="Z112" s="27" t="s">
        <v>0</v>
      </c>
      <c r="AA112" s="32" t="str">
        <f t="shared" si="99"/>
        <v/>
      </c>
      <c r="AB112" s="53" t="str">
        <f t="shared" si="100"/>
        <v/>
      </c>
      <c r="AC112" s="21" t="str">
        <f>IF(OR(AB112="",AB112&lt;&gt;"NEMA"),"",IF(IFERROR(MATCH(AA112,AA$12:AA111,0),0)&lt;&gt;0,"",AA112))</f>
        <v/>
      </c>
      <c r="AD112" s="46" t="str">
        <f>IF(AC112="","",MAX(AD$12:AD111)+1)</f>
        <v/>
      </c>
      <c r="AE112" s="27" t="s">
        <v>0</v>
      </c>
      <c r="AF112" s="88"/>
      <c r="AG112" s="27" t="s">
        <v>0</v>
      </c>
      <c r="AH112" s="14" t="str">
        <f t="shared" si="101"/>
        <v/>
      </c>
      <c r="AI112" s="27" t="s">
        <v>0</v>
      </c>
      <c r="AJ112" s="173" t="str">
        <f t="shared" si="102"/>
        <v/>
      </c>
      <c r="AK112" s="114" t="str">
        <f t="shared" si="103"/>
        <v/>
      </c>
      <c r="AL112" s="27"/>
      <c r="AM112" s="32" t="str">
        <f t="shared" si="104"/>
        <v/>
      </c>
      <c r="AN112" s="21" t="str">
        <f t="shared" si="105"/>
        <v/>
      </c>
      <c r="AO112" s="53" t="str">
        <f t="shared" si="106"/>
        <v/>
      </c>
      <c r="AP112" s="53" t="str">
        <f t="shared" si="107"/>
        <v/>
      </c>
      <c r="AQ112" s="21" t="str">
        <f t="shared" si="108"/>
        <v/>
      </c>
      <c r="AR112" s="46" t="str">
        <f t="shared" si="109"/>
        <v/>
      </c>
      <c r="AS112" s="27" t="s">
        <v>0</v>
      </c>
      <c r="AT112" s="62" t="str">
        <f t="shared" si="110"/>
        <v/>
      </c>
      <c r="AU112" s="27" t="s">
        <v>0</v>
      </c>
      <c r="AV112" s="244" t="str">
        <f t="shared" si="80"/>
        <v/>
      </c>
      <c r="AW112" s="27" t="s">
        <v>0</v>
      </c>
      <c r="AX112" s="81"/>
      <c r="AY112" s="83"/>
      <c r="AZ112" s="27" t="s">
        <v>0</v>
      </c>
      <c r="BA112" s="200" t="str">
        <f t="shared" si="111"/>
        <v/>
      </c>
      <c r="BB112" s="27" t="s">
        <v>0</v>
      </c>
      <c r="BC112" s="32" t="str">
        <f t="shared" si="112"/>
        <v/>
      </c>
      <c r="BD112" s="53" t="str">
        <f>IF(AX112&amp;AY112="","",MAX(BD$12:BD111)+1)</f>
        <v/>
      </c>
      <c r="BE112" s="212" t="str">
        <f t="shared" si="113"/>
        <v/>
      </c>
      <c r="BF112" s="33" t="str">
        <f>IF(AND(AO112="NEMA",AP112="NEMA",OR(AX112&amp;AY112="",BE112="NEMA")),MAX(BF$12:BF111)+1,"")</f>
        <v/>
      </c>
      <c r="BG112" s="27" t="s">
        <v>0</v>
      </c>
      <c r="BH112" s="32" t="str">
        <f t="shared" si="114"/>
        <v/>
      </c>
      <c r="BI112" s="21" t="str">
        <f t="shared" si="115"/>
        <v/>
      </c>
      <c r="BJ112" s="53" t="str">
        <f t="shared" si="116"/>
        <v/>
      </c>
      <c r="BK112" s="33" t="str">
        <f t="shared" si="117"/>
        <v/>
      </c>
      <c r="BL112" s="27" t="s">
        <v>0</v>
      </c>
      <c r="BM112" s="32" t="str">
        <f t="shared" si="118"/>
        <v/>
      </c>
      <c r="BN112" s="21" t="str">
        <f t="shared" si="119"/>
        <v/>
      </c>
      <c r="BO112" s="53" t="str">
        <f t="shared" si="120"/>
        <v/>
      </c>
      <c r="BP112" s="53" t="str">
        <f t="shared" si="81"/>
        <v/>
      </c>
      <c r="BQ112" s="21" t="str">
        <f t="shared" si="82"/>
        <v/>
      </c>
      <c r="BR112" s="21" t="str" cm="1">
        <f t="array" ref="BR112">IFERROR(""&amp;INDEX(regNatjecatelj_klub,DI112),"")</f>
        <v/>
      </c>
      <c r="BS112" s="66" t="str">
        <f t="shared" si="121"/>
        <v/>
      </c>
      <c r="BT112" s="46" t="str">
        <f t="shared" si="122"/>
        <v/>
      </c>
      <c r="BU112" s="27" t="s">
        <v>0</v>
      </c>
      <c r="BV112" s="62" t="str">
        <f>IF(BP112&lt;&gt;"NEMA","",IF(IFERROR(MATCH(BN112,BN$12:BN111,0),0)&lt;&gt;0,"",BN112))</f>
        <v/>
      </c>
      <c r="BW112" s="27" t="s">
        <v>0</v>
      </c>
      <c r="BX112" s="88"/>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73" t="str">
        <f>IF(BN112="","",IF(AND(BO112&lt;&gt;"",BO112&lt;&gt;"NEMA",BS112=1),BR112,IFERROR(INDEX(CK$12:CK111,MATCH(BN112,BN$12:BN111,0)),IF(BX112&lt;&gt;"",BX112,BT112))))</f>
        <v/>
      </c>
      <c r="CL112" s="226" t="str">
        <f>IF(BN112="","",IF(BT112&lt;&gt;BN112,INDEX(regKlub_id,MATCH(BT112,regKlub_naziv,0)),IF(AND(BO112&lt;&gt;"",BO112&lt;&gt;"NEMA"),BO112,IF(CF112&lt;&gt;"",CF112,IF(CB112&lt;&gt;"",CB112,IFERROR(INDEX(CL$12:CL111,MATCH(BN112,BN$12:BN111,0)),"GREŠKA"))))))</f>
        <v/>
      </c>
      <c r="CM112" s="114" t="str">
        <f>IF(BP112="","",IF(BP112&lt;&gt;"NEMA",BP112,IF(CE112&lt;&gt;"",CE112,IFERROR(INDEX(CM$12:CM111,MATCH(BN112,BN$12:BN111,0)),""))))</f>
        <v/>
      </c>
      <c r="CN112" s="27" t="s">
        <v>0</v>
      </c>
      <c r="CO112" s="38" t="str">
        <f t="shared" si="129"/>
        <v/>
      </c>
      <c r="CP112" s="53" t="str">
        <f t="shared" si="130"/>
        <v/>
      </c>
      <c r="CQ112" s="180" t="str">
        <f t="shared" si="131"/>
        <v/>
      </c>
      <c r="CR112" s="181" t="str">
        <f t="shared" si="78"/>
        <v/>
      </c>
      <c r="CS112" s="114" t="str">
        <f t="shared" si="83"/>
        <v/>
      </c>
      <c r="CT112" s="27" t="s">
        <v>0</v>
      </c>
      <c r="CU112" s="240" t="str">
        <f t="shared" si="132"/>
        <v xml:space="preserve">
</v>
      </c>
      <c r="CV112" s="27" t="s">
        <v>0</v>
      </c>
      <c r="CW112" s="200" t="str">
        <f t="shared" si="84"/>
        <v/>
      </c>
      <c r="CX112" t="s">
        <v>0</v>
      </c>
      <c r="CY112" s="90" t="str">
        <f t="shared" si="85"/>
        <v/>
      </c>
      <c r="CZ112" t="s">
        <v>0</v>
      </c>
      <c r="DA112" s="32" t="str">
        <f t="shared" si="86"/>
        <v/>
      </c>
      <c r="DB112" s="46" t="str">
        <f t="shared" si="87"/>
        <v/>
      </c>
      <c r="DC112" t="s">
        <v>0</v>
      </c>
      <c r="DD112" s="14" t="str">
        <f t="shared" si="133"/>
        <v/>
      </c>
      <c r="DE112" s="27" t="s">
        <v>0</v>
      </c>
      <c r="DF112" s="14" t="str">
        <f t="shared" si="134"/>
        <v/>
      </c>
      <c r="DG112" s="27" t="s">
        <v>0</v>
      </c>
      <c r="DH112" s="32" t="str">
        <f t="shared" si="135"/>
        <v/>
      </c>
      <c r="DI112" s="33" t="str">
        <f t="shared" si="136"/>
        <v/>
      </c>
      <c r="DJ112" s="27" t="s">
        <v>0</v>
      </c>
      <c r="DK112" s="32" t="str">
        <f t="shared" si="137"/>
        <v/>
      </c>
      <c r="DL112" s="33" t="str">
        <f t="shared" si="138"/>
        <v/>
      </c>
      <c r="DM112" s="27" t="s">
        <v>0</v>
      </c>
      <c r="DN112" s="32" t="str">
        <f t="shared" si="139"/>
        <v/>
      </c>
      <c r="DO112" s="33" t="str">
        <f t="shared" si="140"/>
        <v/>
      </c>
      <c r="DP112" s="27" t="s">
        <v>0</v>
      </c>
      <c r="DQ112" s="38" t="str">
        <f t="shared" si="141"/>
        <v/>
      </c>
      <c r="DR112" s="33" t="str" cm="1">
        <f t="array" ref="DR112">IF(DQ112&lt;&gt;"",INDEX(regNatjecatelj_id,DQ112,0),IF(BF112&lt;&gt;"",BF112,""))</f>
        <v/>
      </c>
      <c r="DS112" s="27" t="s">
        <v>0</v>
      </c>
      <c r="DT112" s="38" t="str">
        <f t="shared" si="142"/>
        <v/>
      </c>
      <c r="DU112" s="53" t="str">
        <f t="shared" si="88"/>
        <v/>
      </c>
      <c r="DV112" s="53" t="str">
        <f t="shared" si="143"/>
        <v/>
      </c>
      <c r="DW112" s="53" t="str">
        <f t="shared" si="144"/>
        <v/>
      </c>
      <c r="DX112" s="46" t="str">
        <f t="shared" si="145"/>
        <v/>
      </c>
      <c r="DY112" s="27" t="s">
        <v>0</v>
      </c>
      <c r="DZ112" s="38" t="str">
        <f>IF(AN112="","",MAX(DZ$12:DZ111)+1)</f>
        <v/>
      </c>
      <c r="EA112" s="53" t="str">
        <f t="shared" si="146"/>
        <v/>
      </c>
      <c r="EB112" s="53" t="str">
        <f t="shared" si="147"/>
        <v/>
      </c>
      <c r="EC112" s="53" t="str">
        <f t="shared" si="148"/>
        <v/>
      </c>
      <c r="ED112" s="53" t="str">
        <f t="shared" si="149"/>
        <v/>
      </c>
      <c r="EE112" s="53" t="str">
        <f t="shared" si="89"/>
        <v/>
      </c>
      <c r="EF112" s="53" t="str">
        <f t="shared" si="150"/>
        <v/>
      </c>
      <c r="EG112" s="53" t="str">
        <f t="shared" si="151"/>
        <v/>
      </c>
      <c r="EH112" s="53" t="str">
        <f t="shared" si="90"/>
        <v/>
      </c>
      <c r="EI112" s="53" t="str">
        <f t="shared" si="152"/>
        <v/>
      </c>
      <c r="EJ112" s="33" t="str">
        <f t="shared" si="153"/>
        <v/>
      </c>
      <c r="EK112" s="27" t="s">
        <v>0</v>
      </c>
      <c r="EL112" s="14" t="str">
        <f t="shared" si="154"/>
        <v/>
      </c>
      <c r="EM112" s="27" t="s">
        <v>0</v>
      </c>
      <c r="EN112" s="14" t="str">
        <f t="shared" si="91"/>
        <v/>
      </c>
      <c r="EO112" s="27" t="s">
        <v>0</v>
      </c>
      <c r="EP112" s="131" t="str">
        <f t="shared" si="155"/>
        <v/>
      </c>
      <c r="EQ112" s="27" t="s">
        <v>0</v>
      </c>
    </row>
    <row r="113" spans="1:147" x14ac:dyDescent="0.25">
      <c r="A113" t="s">
        <v>0</v>
      </c>
      <c r="B113" s="32" t="str">
        <f>IF(csv!F103="","",TRIM(csv!T103))</f>
        <v/>
      </c>
      <c r="C113" s="21" t="s">
        <v>0</v>
      </c>
      <c r="D113" s="21" t="str">
        <f>IF(csv!F103="","",TRIM(csv!F103))</f>
        <v/>
      </c>
      <c r="E113" s="21" t="str">
        <f>IF(csv!E103="","",TRIM(csv!E103))</f>
        <v/>
      </c>
      <c r="F113" s="21" t="s">
        <v>0</v>
      </c>
      <c r="G113" s="53" t="str">
        <f>IF(csv!M103="","",TRIM(csv!M103))</f>
        <v/>
      </c>
      <c r="H113" s="53" t="str">
        <f>IF(csv!N103="","",TRIM(csv!N103))</f>
        <v/>
      </c>
      <c r="I113" s="21" t="s">
        <v>0</v>
      </c>
      <c r="J113" s="21" t="str">
        <f>IF(csv!P103="","",TRIM(csv!P103))</f>
        <v/>
      </c>
      <c r="K113" s="21" t="str">
        <f>IF(csv!Q103="","",TRIM(csv!Q103))</f>
        <v/>
      </c>
      <c r="L113" s="21" t="s">
        <v>0</v>
      </c>
      <c r="M113" s="46" t="str">
        <f>IF(csv!R103="","",TRIM(csv!R103))</f>
        <v/>
      </c>
      <c r="N113" s="27" t="s">
        <v>0</v>
      </c>
      <c r="O113" s="188" t="str">
        <f t="shared" si="92"/>
        <v/>
      </c>
      <c r="P113" s="27"/>
      <c r="Q113" s="32" t="str">
        <f t="shared" si="93"/>
        <v/>
      </c>
      <c r="R113" s="53" t="str">
        <f>IF(Q113="","",IF(COUNTIF(Q$12:Q112,Q113)=0,R112+1,R112))</f>
        <v/>
      </c>
      <c r="S113" s="53" t="str">
        <f t="shared" si="94"/>
        <v/>
      </c>
      <c r="T113" s="53" t="str">
        <f t="shared" si="95"/>
        <v/>
      </c>
      <c r="U113" s="46" t="str">
        <f t="shared" si="96"/>
        <v/>
      </c>
      <c r="V113" s="27" t="s">
        <v>0</v>
      </c>
      <c r="W113" s="173" t="str">
        <f t="shared" si="97"/>
        <v/>
      </c>
      <c r="X113" s="223" t="str">
        <f t="shared" si="98"/>
        <v/>
      </c>
      <c r="Y113" s="174" t="str">
        <f t="shared" si="79"/>
        <v/>
      </c>
      <c r="Z113" s="27" t="s">
        <v>0</v>
      </c>
      <c r="AA113" s="32" t="str">
        <f t="shared" si="99"/>
        <v/>
      </c>
      <c r="AB113" s="53" t="str">
        <f t="shared" si="100"/>
        <v/>
      </c>
      <c r="AC113" s="21" t="str">
        <f>IF(OR(AB113="",AB113&lt;&gt;"NEMA"),"",IF(IFERROR(MATCH(AA113,AA$12:AA112,0),0)&lt;&gt;0,"",AA113))</f>
        <v/>
      </c>
      <c r="AD113" s="46" t="str">
        <f>IF(AC113="","",MAX(AD$12:AD112)+1)</f>
        <v/>
      </c>
      <c r="AE113" s="27" t="s">
        <v>0</v>
      </c>
      <c r="AF113" s="88"/>
      <c r="AG113" s="27" t="s">
        <v>0</v>
      </c>
      <c r="AH113" s="14" t="str">
        <f t="shared" si="101"/>
        <v/>
      </c>
      <c r="AI113" s="27" t="s">
        <v>0</v>
      </c>
      <c r="AJ113" s="173" t="str">
        <f t="shared" si="102"/>
        <v/>
      </c>
      <c r="AK113" s="114" t="str">
        <f t="shared" si="103"/>
        <v/>
      </c>
      <c r="AL113" s="27"/>
      <c r="AM113" s="32" t="str">
        <f t="shared" si="104"/>
        <v/>
      </c>
      <c r="AN113" s="21" t="str">
        <f t="shared" si="105"/>
        <v/>
      </c>
      <c r="AO113" s="53" t="str">
        <f t="shared" si="106"/>
        <v/>
      </c>
      <c r="AP113" s="53" t="str">
        <f t="shared" si="107"/>
        <v/>
      </c>
      <c r="AQ113" s="21" t="str">
        <f t="shared" si="108"/>
        <v/>
      </c>
      <c r="AR113" s="46" t="str">
        <f t="shared" si="109"/>
        <v/>
      </c>
      <c r="AS113" s="27" t="s">
        <v>0</v>
      </c>
      <c r="AT113" s="62" t="str">
        <f t="shared" si="110"/>
        <v/>
      </c>
      <c r="AU113" s="27" t="s">
        <v>0</v>
      </c>
      <c r="AV113" s="244" t="str">
        <f t="shared" si="80"/>
        <v/>
      </c>
      <c r="AW113" s="27" t="s">
        <v>0</v>
      </c>
      <c r="AX113" s="81"/>
      <c r="AY113" s="83"/>
      <c r="AZ113" s="27" t="s">
        <v>0</v>
      </c>
      <c r="BA113" s="200" t="str">
        <f t="shared" si="111"/>
        <v/>
      </c>
      <c r="BB113" s="27" t="s">
        <v>0</v>
      </c>
      <c r="BC113" s="32" t="str">
        <f t="shared" si="112"/>
        <v/>
      </c>
      <c r="BD113" s="53" t="str">
        <f>IF(AX113&amp;AY113="","",MAX(BD$12:BD112)+1)</f>
        <v/>
      </c>
      <c r="BE113" s="212" t="str">
        <f t="shared" si="113"/>
        <v/>
      </c>
      <c r="BF113" s="33" t="str">
        <f>IF(AND(AO113="NEMA",AP113="NEMA",OR(AX113&amp;AY113="",BE113="NEMA")),MAX(BF$12:BF112)+1,"")</f>
        <v/>
      </c>
      <c r="BG113" s="27" t="s">
        <v>0</v>
      </c>
      <c r="BH113" s="32" t="str">
        <f t="shared" si="114"/>
        <v/>
      </c>
      <c r="BI113" s="21" t="str">
        <f t="shared" si="115"/>
        <v/>
      </c>
      <c r="BJ113" s="53" t="str">
        <f t="shared" si="116"/>
        <v/>
      </c>
      <c r="BK113" s="33" t="str">
        <f t="shared" si="117"/>
        <v/>
      </c>
      <c r="BL113" s="27" t="s">
        <v>0</v>
      </c>
      <c r="BM113" s="32" t="str">
        <f t="shared" si="118"/>
        <v/>
      </c>
      <c r="BN113" s="21" t="str">
        <f t="shared" si="119"/>
        <v/>
      </c>
      <c r="BO113" s="53" t="str">
        <f t="shared" si="120"/>
        <v/>
      </c>
      <c r="BP113" s="53" t="str">
        <f t="shared" si="81"/>
        <v/>
      </c>
      <c r="BQ113" s="21" t="str">
        <f t="shared" si="82"/>
        <v/>
      </c>
      <c r="BR113" s="21" t="str" cm="1">
        <f t="array" ref="BR113">IFERROR(""&amp;INDEX(regNatjecatelj_klub,DI113),"")</f>
        <v/>
      </c>
      <c r="BS113" s="66" t="str">
        <f t="shared" si="121"/>
        <v/>
      </c>
      <c r="BT113" s="46" t="str">
        <f t="shared" si="122"/>
        <v/>
      </c>
      <c r="BU113" s="27" t="s">
        <v>0</v>
      </c>
      <c r="BV113" s="62" t="str">
        <f>IF(BP113&lt;&gt;"NEMA","",IF(IFERROR(MATCH(BN113,BN$12:BN112,0),0)&lt;&gt;0,"",BN113))</f>
        <v/>
      </c>
      <c r="BW113" s="27" t="s">
        <v>0</v>
      </c>
      <c r="BX113" s="88"/>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73" t="str">
        <f>IF(BN113="","",IF(AND(BO113&lt;&gt;"",BO113&lt;&gt;"NEMA",BS113=1),BR113,IFERROR(INDEX(CK$12:CK112,MATCH(BN113,BN$12:BN112,0)),IF(BX113&lt;&gt;"",BX113,BT113))))</f>
        <v/>
      </c>
      <c r="CL113" s="226" t="str">
        <f>IF(BN113="","",IF(BT113&lt;&gt;BN113,INDEX(regKlub_id,MATCH(BT113,regKlub_naziv,0)),IF(AND(BO113&lt;&gt;"",BO113&lt;&gt;"NEMA"),BO113,IF(CF113&lt;&gt;"",CF113,IF(CB113&lt;&gt;"",CB113,IFERROR(INDEX(CL$12:CL112,MATCH(BN113,BN$12:BN112,0)),"GREŠKA"))))))</f>
        <v/>
      </c>
      <c r="CM113" s="114" t="str">
        <f>IF(BP113="","",IF(BP113&lt;&gt;"NEMA",BP113,IF(CE113&lt;&gt;"",CE113,IFERROR(INDEX(CM$12:CM112,MATCH(BN113,BN$12:BN112,0)),""))))</f>
        <v/>
      </c>
      <c r="CN113" s="27" t="s">
        <v>0</v>
      </c>
      <c r="CO113" s="38" t="str">
        <f t="shared" si="129"/>
        <v/>
      </c>
      <c r="CP113" s="53" t="str">
        <f t="shared" si="130"/>
        <v/>
      </c>
      <c r="CQ113" s="180" t="str">
        <f t="shared" si="131"/>
        <v/>
      </c>
      <c r="CR113" s="181" t="str">
        <f t="shared" si="78"/>
        <v/>
      </c>
      <c r="CS113" s="114" t="str">
        <f t="shared" si="83"/>
        <v/>
      </c>
      <c r="CT113" s="27" t="s">
        <v>0</v>
      </c>
      <c r="CU113" s="240" t="str">
        <f t="shared" si="132"/>
        <v xml:space="preserve">
</v>
      </c>
      <c r="CV113" s="27" t="s">
        <v>0</v>
      </c>
      <c r="CW113" s="200" t="str">
        <f t="shared" si="84"/>
        <v/>
      </c>
      <c r="CX113" t="s">
        <v>0</v>
      </c>
      <c r="CY113" s="90" t="str">
        <f t="shared" si="85"/>
        <v/>
      </c>
      <c r="CZ113" t="s">
        <v>0</v>
      </c>
      <c r="DA113" s="32" t="str">
        <f t="shared" si="86"/>
        <v/>
      </c>
      <c r="DB113" s="46" t="str">
        <f t="shared" si="87"/>
        <v/>
      </c>
      <c r="DC113" t="s">
        <v>0</v>
      </c>
      <c r="DD113" s="14" t="str">
        <f t="shared" si="133"/>
        <v/>
      </c>
      <c r="DE113" s="27" t="s">
        <v>0</v>
      </c>
      <c r="DF113" s="14" t="str">
        <f t="shared" si="134"/>
        <v/>
      </c>
      <c r="DG113" s="27" t="s">
        <v>0</v>
      </c>
      <c r="DH113" s="32" t="str">
        <f t="shared" si="135"/>
        <v/>
      </c>
      <c r="DI113" s="33" t="str">
        <f t="shared" si="136"/>
        <v/>
      </c>
      <c r="DJ113" s="27" t="s">
        <v>0</v>
      </c>
      <c r="DK113" s="32" t="str">
        <f t="shared" si="137"/>
        <v/>
      </c>
      <c r="DL113" s="33" t="str">
        <f t="shared" si="138"/>
        <v/>
      </c>
      <c r="DM113" s="27" t="s">
        <v>0</v>
      </c>
      <c r="DN113" s="32" t="str">
        <f t="shared" si="139"/>
        <v/>
      </c>
      <c r="DO113" s="33" t="str">
        <f t="shared" si="140"/>
        <v/>
      </c>
      <c r="DP113" s="27" t="s">
        <v>0</v>
      </c>
      <c r="DQ113" s="38" t="str">
        <f t="shared" si="141"/>
        <v/>
      </c>
      <c r="DR113" s="33" t="str" cm="1">
        <f t="array" ref="DR113">IF(DQ113&lt;&gt;"",INDEX(regNatjecatelj_id,DQ113,0),IF(BF113&lt;&gt;"",BF113,""))</f>
        <v/>
      </c>
      <c r="DS113" s="27" t="s">
        <v>0</v>
      </c>
      <c r="DT113" s="38" t="str">
        <f t="shared" si="142"/>
        <v/>
      </c>
      <c r="DU113" s="53" t="str">
        <f t="shared" si="88"/>
        <v/>
      </c>
      <c r="DV113" s="53" t="str">
        <f t="shared" si="143"/>
        <v/>
      </c>
      <c r="DW113" s="53" t="str">
        <f t="shared" si="144"/>
        <v/>
      </c>
      <c r="DX113" s="46" t="str">
        <f t="shared" si="145"/>
        <v/>
      </c>
      <c r="DY113" s="27" t="s">
        <v>0</v>
      </c>
      <c r="DZ113" s="38" t="str">
        <f>IF(AN113="","",MAX(DZ$12:DZ112)+1)</f>
        <v/>
      </c>
      <c r="EA113" s="53" t="str">
        <f t="shared" si="146"/>
        <v/>
      </c>
      <c r="EB113" s="53" t="str">
        <f t="shared" si="147"/>
        <v/>
      </c>
      <c r="EC113" s="53" t="str">
        <f t="shared" si="148"/>
        <v/>
      </c>
      <c r="ED113" s="53" t="str">
        <f t="shared" si="149"/>
        <v/>
      </c>
      <c r="EE113" s="53" t="str">
        <f t="shared" si="89"/>
        <v/>
      </c>
      <c r="EF113" s="53" t="str">
        <f t="shared" si="150"/>
        <v/>
      </c>
      <c r="EG113" s="53" t="str">
        <f t="shared" si="151"/>
        <v/>
      </c>
      <c r="EH113" s="53" t="str">
        <f t="shared" si="90"/>
        <v/>
      </c>
      <c r="EI113" s="53" t="str">
        <f t="shared" si="152"/>
        <v/>
      </c>
      <c r="EJ113" s="33" t="str">
        <f t="shared" si="153"/>
        <v/>
      </c>
      <c r="EK113" s="27" t="s">
        <v>0</v>
      </c>
      <c r="EL113" s="14" t="str">
        <f t="shared" si="154"/>
        <v/>
      </c>
      <c r="EM113" s="27" t="s">
        <v>0</v>
      </c>
      <c r="EN113" s="14" t="str">
        <f t="shared" si="91"/>
        <v/>
      </c>
      <c r="EO113" s="27" t="s">
        <v>0</v>
      </c>
      <c r="EP113" s="131" t="str">
        <f t="shared" si="155"/>
        <v/>
      </c>
      <c r="EQ113" s="27" t="s">
        <v>0</v>
      </c>
    </row>
    <row r="114" spans="1:147" x14ac:dyDescent="0.25">
      <c r="A114" t="s">
        <v>0</v>
      </c>
      <c r="B114" s="32" t="str">
        <f>IF(csv!F104="","",TRIM(csv!T104))</f>
        <v/>
      </c>
      <c r="C114" s="21" t="s">
        <v>0</v>
      </c>
      <c r="D114" s="21" t="str">
        <f>IF(csv!F104="","",TRIM(csv!F104))</f>
        <v/>
      </c>
      <c r="E114" s="21" t="str">
        <f>IF(csv!E104="","",TRIM(csv!E104))</f>
        <v/>
      </c>
      <c r="F114" s="21" t="s">
        <v>0</v>
      </c>
      <c r="G114" s="53" t="str">
        <f>IF(csv!M104="","",TRIM(csv!M104))</f>
        <v/>
      </c>
      <c r="H114" s="53" t="str">
        <f>IF(csv!N104="","",TRIM(csv!N104))</f>
        <v/>
      </c>
      <c r="I114" s="21" t="s">
        <v>0</v>
      </c>
      <c r="J114" s="21" t="str">
        <f>IF(csv!P104="","",TRIM(csv!P104))</f>
        <v/>
      </c>
      <c r="K114" s="21" t="str">
        <f>IF(csv!Q104="","",TRIM(csv!Q104))</f>
        <v/>
      </c>
      <c r="L114" s="21" t="s">
        <v>0</v>
      </c>
      <c r="M114" s="46" t="str">
        <f>IF(csv!R104="","",TRIM(csv!R104))</f>
        <v/>
      </c>
      <c r="N114" s="27" t="s">
        <v>0</v>
      </c>
      <c r="O114" s="188" t="str">
        <f t="shared" si="92"/>
        <v/>
      </c>
      <c r="P114" s="27"/>
      <c r="Q114" s="32" t="str">
        <f t="shared" si="93"/>
        <v/>
      </c>
      <c r="R114" s="53" t="str">
        <f>IF(Q114="","",IF(COUNTIF(Q$12:Q113,Q114)=0,R113+1,R113))</f>
        <v/>
      </c>
      <c r="S114" s="53" t="str">
        <f t="shared" si="94"/>
        <v/>
      </c>
      <c r="T114" s="53" t="str">
        <f t="shared" si="95"/>
        <v/>
      </c>
      <c r="U114" s="46" t="str">
        <f t="shared" si="96"/>
        <v/>
      </c>
      <c r="V114" s="27" t="s">
        <v>0</v>
      </c>
      <c r="W114" s="173" t="str">
        <f t="shared" si="97"/>
        <v/>
      </c>
      <c r="X114" s="223" t="str">
        <f t="shared" si="98"/>
        <v/>
      </c>
      <c r="Y114" s="174" t="str">
        <f t="shared" si="79"/>
        <v/>
      </c>
      <c r="Z114" s="27" t="s">
        <v>0</v>
      </c>
      <c r="AA114" s="32" t="str">
        <f t="shared" si="99"/>
        <v/>
      </c>
      <c r="AB114" s="53" t="str">
        <f t="shared" si="100"/>
        <v/>
      </c>
      <c r="AC114" s="21" t="str">
        <f>IF(OR(AB114="",AB114&lt;&gt;"NEMA"),"",IF(IFERROR(MATCH(AA114,AA$12:AA113,0),0)&lt;&gt;0,"",AA114))</f>
        <v/>
      </c>
      <c r="AD114" s="46" t="str">
        <f>IF(AC114="","",MAX(AD$12:AD113)+1)</f>
        <v/>
      </c>
      <c r="AE114" s="27" t="s">
        <v>0</v>
      </c>
      <c r="AF114" s="88"/>
      <c r="AG114" s="27" t="s">
        <v>0</v>
      </c>
      <c r="AH114" s="14" t="str">
        <f t="shared" si="101"/>
        <v/>
      </c>
      <c r="AI114" s="27" t="s">
        <v>0</v>
      </c>
      <c r="AJ114" s="173" t="str">
        <f t="shared" si="102"/>
        <v/>
      </c>
      <c r="AK114" s="114" t="str">
        <f t="shared" si="103"/>
        <v/>
      </c>
      <c r="AL114" s="27"/>
      <c r="AM114" s="32" t="str">
        <f t="shared" si="104"/>
        <v/>
      </c>
      <c r="AN114" s="21" t="str">
        <f t="shared" si="105"/>
        <v/>
      </c>
      <c r="AO114" s="53" t="str">
        <f t="shared" si="106"/>
        <v/>
      </c>
      <c r="AP114" s="53" t="str">
        <f t="shared" si="107"/>
        <v/>
      </c>
      <c r="AQ114" s="21" t="str">
        <f t="shared" si="108"/>
        <v/>
      </c>
      <c r="AR114" s="46" t="str">
        <f t="shared" si="109"/>
        <v/>
      </c>
      <c r="AS114" s="27" t="s">
        <v>0</v>
      </c>
      <c r="AT114" s="62" t="str">
        <f t="shared" si="110"/>
        <v/>
      </c>
      <c r="AU114" s="27" t="s">
        <v>0</v>
      </c>
      <c r="AV114" s="244" t="str">
        <f t="shared" si="80"/>
        <v/>
      </c>
      <c r="AW114" s="27" t="s">
        <v>0</v>
      </c>
      <c r="AX114" s="81"/>
      <c r="AY114" s="83"/>
      <c r="AZ114" s="27" t="s">
        <v>0</v>
      </c>
      <c r="BA114" s="200" t="str">
        <f t="shared" si="111"/>
        <v/>
      </c>
      <c r="BB114" s="27" t="s">
        <v>0</v>
      </c>
      <c r="BC114" s="32" t="str">
        <f t="shared" si="112"/>
        <v/>
      </c>
      <c r="BD114" s="53" t="str">
        <f>IF(AX114&amp;AY114="","",MAX(BD$12:BD113)+1)</f>
        <v/>
      </c>
      <c r="BE114" s="212" t="str">
        <f t="shared" si="113"/>
        <v/>
      </c>
      <c r="BF114" s="33" t="str">
        <f>IF(AND(AO114="NEMA",AP114="NEMA",OR(AX114&amp;AY114="",BE114="NEMA")),MAX(BF$12:BF113)+1,"")</f>
        <v/>
      </c>
      <c r="BG114" s="27" t="s">
        <v>0</v>
      </c>
      <c r="BH114" s="32" t="str">
        <f t="shared" si="114"/>
        <v/>
      </c>
      <c r="BI114" s="21" t="str">
        <f t="shared" si="115"/>
        <v/>
      </c>
      <c r="BJ114" s="53" t="str">
        <f t="shared" si="116"/>
        <v/>
      </c>
      <c r="BK114" s="33" t="str">
        <f t="shared" si="117"/>
        <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
      </c>
      <c r="BS114" s="66" t="str">
        <f t="shared" si="121"/>
        <v/>
      </c>
      <c r="BT114" s="46" t="str">
        <f t="shared" si="122"/>
        <v/>
      </c>
      <c r="BU114" s="27" t="s">
        <v>0</v>
      </c>
      <c r="BV114" s="62" t="str">
        <f>IF(BP114&lt;&gt;"NEMA","",IF(IFERROR(MATCH(BN114,BN$12:BN113,0),0)&lt;&gt;0,"",BN114))</f>
        <v/>
      </c>
      <c r="BW114" s="27" t="s">
        <v>0</v>
      </c>
      <c r="BX114" s="88"/>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73" t="str">
        <f>IF(BN114="","",IF(AND(BO114&lt;&gt;"",BO114&lt;&gt;"NEMA",BS114=1),BR114,IFERROR(INDEX(CK$12:CK113,MATCH(BN114,BN$12:BN113,0)),IF(BX114&lt;&gt;"",BX114,BT114))))</f>
        <v/>
      </c>
      <c r="CL114" s="226" t="str">
        <f>IF(BN114="","",IF(BT114&lt;&gt;BN114,INDEX(regKlub_id,MATCH(BT114,regKlub_naziv,0)),IF(AND(BO114&lt;&gt;"",BO114&lt;&gt;"NEMA"),BO114,IF(CF114&lt;&gt;"",CF114,IF(CB114&lt;&gt;"",CB114,IFERROR(INDEX(CL$12:CL113,MATCH(BN114,BN$12:BN113,0)),"GREŠKA"))))))</f>
        <v/>
      </c>
      <c r="CM114" s="114" t="str">
        <f>IF(BP114="","",IF(BP114&lt;&gt;"NEMA",BP114,IF(CE114&lt;&gt;"",CE114,IFERROR(INDEX(CM$12:CM113,MATCH(BN114,BN$12:BN113,0)),""))))</f>
        <v/>
      </c>
      <c r="CN114" s="27" t="s">
        <v>0</v>
      </c>
      <c r="CO114" s="38" t="str">
        <f t="shared" si="129"/>
        <v/>
      </c>
      <c r="CP114" s="53" t="str">
        <f t="shared" si="130"/>
        <v/>
      </c>
      <c r="CQ114" s="180" t="str">
        <f t="shared" si="131"/>
        <v/>
      </c>
      <c r="CR114" s="181" t="str">
        <f t="shared" si="78"/>
        <v/>
      </c>
      <c r="CS114" s="114" t="str">
        <f t="shared" si="83"/>
        <v/>
      </c>
      <c r="CT114" s="27" t="s">
        <v>0</v>
      </c>
      <c r="CU114" s="240" t="str">
        <f t="shared" si="132"/>
        <v xml:space="preserve">
</v>
      </c>
      <c r="CV114" s="27" t="s">
        <v>0</v>
      </c>
      <c r="CW114" s="200" t="str">
        <f t="shared" si="84"/>
        <v/>
      </c>
      <c r="CX114" t="s">
        <v>0</v>
      </c>
      <c r="CY114" s="90" t="str">
        <f t="shared" si="85"/>
        <v/>
      </c>
      <c r="CZ114" t="s">
        <v>0</v>
      </c>
      <c r="DA114" s="32" t="str">
        <f t="shared" si="86"/>
        <v/>
      </c>
      <c r="DB114" s="46" t="str">
        <f t="shared" si="87"/>
        <v/>
      </c>
      <c r="DC114" t="s">
        <v>0</v>
      </c>
      <c r="DD114" s="14" t="str">
        <f t="shared" si="133"/>
        <v/>
      </c>
      <c r="DE114" s="27" t="s">
        <v>0</v>
      </c>
      <c r="DF114" s="14" t="str">
        <f t="shared" si="134"/>
        <v/>
      </c>
      <c r="DG114" s="27" t="s">
        <v>0</v>
      </c>
      <c r="DH114" s="32" t="str">
        <f t="shared" si="135"/>
        <v/>
      </c>
      <c r="DI114" s="33" t="str">
        <f t="shared" si="136"/>
        <v/>
      </c>
      <c r="DJ114" s="27" t="s">
        <v>0</v>
      </c>
      <c r="DK114" s="32" t="str">
        <f t="shared" si="137"/>
        <v/>
      </c>
      <c r="DL114" s="33" t="str">
        <f t="shared" si="138"/>
        <v/>
      </c>
      <c r="DM114" s="27" t="s">
        <v>0</v>
      </c>
      <c r="DN114" s="32" t="str">
        <f t="shared" si="139"/>
        <v/>
      </c>
      <c r="DO114" s="33" t="str">
        <f t="shared" si="140"/>
        <v/>
      </c>
      <c r="DP114" s="27" t="s">
        <v>0</v>
      </c>
      <c r="DQ114" s="38" t="str">
        <f t="shared" si="141"/>
        <v/>
      </c>
      <c r="DR114" s="33" t="str" cm="1">
        <f t="array" ref="DR114">IF(DQ114&lt;&gt;"",INDEX(regNatjecatelj_id,DQ114,0),IF(BF114&lt;&gt;"",BF114,""))</f>
        <v/>
      </c>
      <c r="DS114" s="27" t="s">
        <v>0</v>
      </c>
      <c r="DT114" s="38" t="str">
        <f t="shared" si="142"/>
        <v/>
      </c>
      <c r="DU114" s="53" t="str">
        <f t="shared" si="88"/>
        <v/>
      </c>
      <c r="DV114" s="53" t="str">
        <f t="shared" si="143"/>
        <v/>
      </c>
      <c r="DW114" s="53" t="str">
        <f t="shared" si="144"/>
        <v/>
      </c>
      <c r="DX114" s="46" t="str">
        <f t="shared" si="145"/>
        <v/>
      </c>
      <c r="DY114" s="27" t="s">
        <v>0</v>
      </c>
      <c r="DZ114" s="38" t="str">
        <f>IF(AN114="","",MAX(DZ$12:DZ113)+1)</f>
        <v/>
      </c>
      <c r="EA114" s="53" t="str">
        <f t="shared" si="146"/>
        <v/>
      </c>
      <c r="EB114" s="53" t="str">
        <f t="shared" si="147"/>
        <v/>
      </c>
      <c r="EC114" s="53" t="str">
        <f t="shared" si="148"/>
        <v/>
      </c>
      <c r="ED114" s="53" t="str">
        <f t="shared" si="149"/>
        <v/>
      </c>
      <c r="EE114" s="53" t="str">
        <f t="shared" si="89"/>
        <v/>
      </c>
      <c r="EF114" s="53" t="str">
        <f t="shared" si="150"/>
        <v/>
      </c>
      <c r="EG114" s="53" t="str">
        <f t="shared" si="151"/>
        <v/>
      </c>
      <c r="EH114" s="53" t="str">
        <f t="shared" si="90"/>
        <v/>
      </c>
      <c r="EI114" s="53" t="str">
        <f t="shared" si="152"/>
        <v/>
      </c>
      <c r="EJ114" s="33" t="str">
        <f t="shared" si="153"/>
        <v/>
      </c>
      <c r="EK114" s="27" t="s">
        <v>0</v>
      </c>
      <c r="EL114" s="14" t="str">
        <f t="shared" si="154"/>
        <v/>
      </c>
      <c r="EM114" s="27" t="s">
        <v>0</v>
      </c>
      <c r="EN114" s="14" t="str">
        <f t="shared" si="91"/>
        <v/>
      </c>
      <c r="EO114" s="27" t="s">
        <v>0</v>
      </c>
      <c r="EP114" s="131" t="str">
        <f t="shared" si="155"/>
        <v/>
      </c>
      <c r="EQ114" s="27" t="s">
        <v>0</v>
      </c>
    </row>
    <row r="115" spans="1:147" x14ac:dyDescent="0.25">
      <c r="A115" t="s">
        <v>0</v>
      </c>
      <c r="B115" s="32" t="str">
        <f>IF(csv!F105="","",TRIM(csv!T105))</f>
        <v/>
      </c>
      <c r="C115" s="21" t="s">
        <v>0</v>
      </c>
      <c r="D115" s="21" t="str">
        <f>IF(csv!F105="","",TRIM(csv!F105))</f>
        <v/>
      </c>
      <c r="E115" s="21" t="str">
        <f>IF(csv!E105="","",TRIM(csv!E105))</f>
        <v/>
      </c>
      <c r="F115" s="21" t="s">
        <v>0</v>
      </c>
      <c r="G115" s="53" t="str">
        <f>IF(csv!M105="","",TRIM(csv!M105))</f>
        <v/>
      </c>
      <c r="H115" s="53" t="str">
        <f>IF(csv!N105="","",TRIM(csv!N105))</f>
        <v/>
      </c>
      <c r="I115" s="21" t="s">
        <v>0</v>
      </c>
      <c r="J115" s="21" t="str">
        <f>IF(csv!P105="","",TRIM(csv!P105))</f>
        <v/>
      </c>
      <c r="K115" s="21" t="str">
        <f>IF(csv!Q105="","",TRIM(csv!Q105))</f>
        <v/>
      </c>
      <c r="L115" s="21" t="s">
        <v>0</v>
      </c>
      <c r="M115" s="46" t="str">
        <f>IF(csv!R105="","",TRIM(csv!R105))</f>
        <v/>
      </c>
      <c r="N115" s="27" t="s">
        <v>0</v>
      </c>
      <c r="O115" s="188" t="str">
        <f t="shared" si="92"/>
        <v/>
      </c>
      <c r="P115" s="27"/>
      <c r="Q115" s="32" t="str">
        <f t="shared" si="93"/>
        <v/>
      </c>
      <c r="R115" s="53" t="str">
        <f>IF(Q115="","",IF(COUNTIF(Q$12:Q114,Q115)=0,R114+1,R114))</f>
        <v/>
      </c>
      <c r="S115" s="53" t="str">
        <f t="shared" si="94"/>
        <v/>
      </c>
      <c r="T115" s="53" t="str">
        <f t="shared" si="95"/>
        <v/>
      </c>
      <c r="U115" s="46" t="str">
        <f t="shared" si="96"/>
        <v/>
      </c>
      <c r="V115" s="27" t="s">
        <v>0</v>
      </c>
      <c r="W115" s="173" t="str">
        <f t="shared" si="97"/>
        <v/>
      </c>
      <c r="X115" s="223" t="str">
        <f t="shared" si="98"/>
        <v/>
      </c>
      <c r="Y115" s="174" t="str">
        <f t="shared" si="79"/>
        <v/>
      </c>
      <c r="Z115" s="27" t="s">
        <v>0</v>
      </c>
      <c r="AA115" s="32" t="str">
        <f t="shared" si="99"/>
        <v/>
      </c>
      <c r="AB115" s="53" t="str">
        <f t="shared" si="100"/>
        <v/>
      </c>
      <c r="AC115" s="21" t="str">
        <f>IF(OR(AB115="",AB115&lt;&gt;"NEMA"),"",IF(IFERROR(MATCH(AA115,AA$12:AA114,0),0)&lt;&gt;0,"",AA115))</f>
        <v/>
      </c>
      <c r="AD115" s="46" t="str">
        <f>IF(AC115="","",MAX(AD$12:AD114)+1)</f>
        <v/>
      </c>
      <c r="AE115" s="27" t="s">
        <v>0</v>
      </c>
      <c r="AF115" s="88"/>
      <c r="AG115" s="27" t="s">
        <v>0</v>
      </c>
      <c r="AH115" s="14" t="str">
        <f t="shared" si="101"/>
        <v/>
      </c>
      <c r="AI115" s="27" t="s">
        <v>0</v>
      </c>
      <c r="AJ115" s="173" t="str">
        <f t="shared" si="102"/>
        <v/>
      </c>
      <c r="AK115" s="114" t="str">
        <f t="shared" si="103"/>
        <v/>
      </c>
      <c r="AL115" s="27"/>
      <c r="AM115" s="32" t="str">
        <f t="shared" si="104"/>
        <v/>
      </c>
      <c r="AN115" s="21" t="str">
        <f t="shared" si="105"/>
        <v/>
      </c>
      <c r="AO115" s="53" t="str">
        <f t="shared" si="106"/>
        <v/>
      </c>
      <c r="AP115" s="53" t="str">
        <f t="shared" si="107"/>
        <v/>
      </c>
      <c r="AQ115" s="21" t="str">
        <f t="shared" si="108"/>
        <v/>
      </c>
      <c r="AR115" s="46" t="str">
        <f t="shared" si="109"/>
        <v/>
      </c>
      <c r="AS115" s="27" t="s">
        <v>0</v>
      </c>
      <c r="AT115" s="62" t="str">
        <f t="shared" si="110"/>
        <v/>
      </c>
      <c r="AU115" s="27" t="s">
        <v>0</v>
      </c>
      <c r="AV115" s="244" t="str">
        <f t="shared" si="80"/>
        <v/>
      </c>
      <c r="AW115" s="27" t="s">
        <v>0</v>
      </c>
      <c r="AX115" s="81"/>
      <c r="AY115" s="83"/>
      <c r="AZ115" s="27" t="s">
        <v>0</v>
      </c>
      <c r="BA115" s="200" t="str">
        <f t="shared" si="111"/>
        <v/>
      </c>
      <c r="BB115" s="27" t="s">
        <v>0</v>
      </c>
      <c r="BC115" s="32" t="str">
        <f t="shared" si="112"/>
        <v/>
      </c>
      <c r="BD115" s="53" t="str">
        <f>IF(AX115&amp;AY115="","",MAX(BD$12:BD114)+1)</f>
        <v/>
      </c>
      <c r="BE115" s="212" t="str">
        <f t="shared" si="113"/>
        <v/>
      </c>
      <c r="BF115" s="33" t="str">
        <f>IF(AND(AO115="NEMA",AP115="NEMA",OR(AX115&amp;AY115="",BE115="NEMA")),MAX(BF$12:BF114)+1,"")</f>
        <v/>
      </c>
      <c r="BG115" s="27" t="s">
        <v>0</v>
      </c>
      <c r="BH115" s="32" t="str">
        <f t="shared" si="114"/>
        <v/>
      </c>
      <c r="BI115" s="21" t="str">
        <f t="shared" si="115"/>
        <v/>
      </c>
      <c r="BJ115" s="53" t="str">
        <f t="shared" si="116"/>
        <v/>
      </c>
      <c r="BK115" s="33" t="str">
        <f t="shared" si="117"/>
        <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
      </c>
      <c r="BS115" s="66" t="str">
        <f t="shared" si="121"/>
        <v/>
      </c>
      <c r="BT115" s="46" t="str">
        <f t="shared" si="122"/>
        <v/>
      </c>
      <c r="BU115" s="27" t="s">
        <v>0</v>
      </c>
      <c r="BV115" s="62" t="str">
        <f>IF(BP115&lt;&gt;"NEMA","",IF(IFERROR(MATCH(BN115,BN$12:BN114,0),0)&lt;&gt;0,"",BN115))</f>
        <v/>
      </c>
      <c r="BW115" s="27" t="s">
        <v>0</v>
      </c>
      <c r="BX115" s="88"/>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73" t="str">
        <f>IF(BN115="","",IF(AND(BO115&lt;&gt;"",BO115&lt;&gt;"NEMA",BS115=1),BR115,IFERROR(INDEX(CK$12:CK114,MATCH(BN115,BN$12:BN114,0)),IF(BX115&lt;&gt;"",BX115,BT115))))</f>
        <v/>
      </c>
      <c r="CL115" s="226" t="str">
        <f>IF(BN115="","",IF(BT115&lt;&gt;BN115,INDEX(regKlub_id,MATCH(BT115,regKlub_naziv,0)),IF(AND(BO115&lt;&gt;"",BO115&lt;&gt;"NEMA"),BO115,IF(CF115&lt;&gt;"",CF115,IF(CB115&lt;&gt;"",CB115,IFERROR(INDEX(CL$12:CL114,MATCH(BN115,BN$12:BN114,0)),"GREŠKA"))))))</f>
        <v/>
      </c>
      <c r="CM115" s="114" t="str">
        <f>IF(BP115="","",IF(BP115&lt;&gt;"NEMA",BP115,IF(CE115&lt;&gt;"",CE115,IFERROR(INDEX(CM$12:CM114,MATCH(BN115,BN$12:BN114,0)),""))))</f>
        <v/>
      </c>
      <c r="CN115" s="27" t="s">
        <v>0</v>
      </c>
      <c r="CO115" s="38" t="str">
        <f t="shared" si="129"/>
        <v/>
      </c>
      <c r="CP115" s="53" t="str">
        <f t="shared" si="130"/>
        <v/>
      </c>
      <c r="CQ115" s="180" t="str">
        <f t="shared" si="131"/>
        <v/>
      </c>
      <c r="CR115" s="181" t="str">
        <f t="shared" si="78"/>
        <v/>
      </c>
      <c r="CS115" s="114" t="str">
        <f t="shared" si="83"/>
        <v/>
      </c>
      <c r="CT115" s="27" t="s">
        <v>0</v>
      </c>
      <c r="CU115" s="240" t="str">
        <f t="shared" si="132"/>
        <v xml:space="preserve">
</v>
      </c>
      <c r="CV115" s="27" t="s">
        <v>0</v>
      </c>
      <c r="CW115" s="200" t="str">
        <f t="shared" si="84"/>
        <v/>
      </c>
      <c r="CX115" t="s">
        <v>0</v>
      </c>
      <c r="CY115" s="90" t="str">
        <f t="shared" si="85"/>
        <v/>
      </c>
      <c r="CZ115" t="s">
        <v>0</v>
      </c>
      <c r="DA115" s="32" t="str">
        <f t="shared" si="86"/>
        <v/>
      </c>
      <c r="DB115" s="46" t="str">
        <f t="shared" si="87"/>
        <v/>
      </c>
      <c r="DC115" t="s">
        <v>0</v>
      </c>
      <c r="DD115" s="14" t="str">
        <f t="shared" si="133"/>
        <v/>
      </c>
      <c r="DE115" s="27" t="s">
        <v>0</v>
      </c>
      <c r="DF115" s="14" t="str">
        <f t="shared" si="134"/>
        <v/>
      </c>
      <c r="DG115" s="27" t="s">
        <v>0</v>
      </c>
      <c r="DH115" s="32" t="str">
        <f t="shared" si="135"/>
        <v/>
      </c>
      <c r="DI115" s="33" t="str">
        <f t="shared" si="136"/>
        <v/>
      </c>
      <c r="DJ115" s="27" t="s">
        <v>0</v>
      </c>
      <c r="DK115" s="32" t="str">
        <f t="shared" si="137"/>
        <v/>
      </c>
      <c r="DL115" s="33" t="str">
        <f t="shared" si="138"/>
        <v/>
      </c>
      <c r="DM115" s="27" t="s">
        <v>0</v>
      </c>
      <c r="DN115" s="32" t="str">
        <f t="shared" si="139"/>
        <v/>
      </c>
      <c r="DO115" s="33" t="str">
        <f t="shared" si="140"/>
        <v/>
      </c>
      <c r="DP115" s="27" t="s">
        <v>0</v>
      </c>
      <c r="DQ115" s="38" t="str">
        <f t="shared" si="141"/>
        <v/>
      </c>
      <c r="DR115" s="33" t="str" cm="1">
        <f t="array" ref="DR115">IF(DQ115&lt;&gt;"",INDEX(regNatjecatelj_id,DQ115,0),IF(BF115&lt;&gt;"",BF115,""))</f>
        <v/>
      </c>
      <c r="DS115" s="27" t="s">
        <v>0</v>
      </c>
      <c r="DT115" s="38" t="str">
        <f t="shared" si="142"/>
        <v/>
      </c>
      <c r="DU115" s="53" t="str">
        <f t="shared" si="88"/>
        <v/>
      </c>
      <c r="DV115" s="53" t="str">
        <f t="shared" si="143"/>
        <v/>
      </c>
      <c r="DW115" s="53" t="str">
        <f t="shared" si="144"/>
        <v/>
      </c>
      <c r="DX115" s="46" t="str">
        <f t="shared" si="145"/>
        <v/>
      </c>
      <c r="DY115" s="27" t="s">
        <v>0</v>
      </c>
      <c r="DZ115" s="38" t="str">
        <f>IF(AN115="","",MAX(DZ$12:DZ114)+1)</f>
        <v/>
      </c>
      <c r="EA115" s="53" t="str">
        <f t="shared" si="146"/>
        <v/>
      </c>
      <c r="EB115" s="53" t="str">
        <f t="shared" si="147"/>
        <v/>
      </c>
      <c r="EC115" s="53" t="str">
        <f t="shared" si="148"/>
        <v/>
      </c>
      <c r="ED115" s="53" t="str">
        <f t="shared" si="149"/>
        <v/>
      </c>
      <c r="EE115" s="53" t="str">
        <f t="shared" si="89"/>
        <v/>
      </c>
      <c r="EF115" s="53" t="str">
        <f t="shared" si="150"/>
        <v/>
      </c>
      <c r="EG115" s="53" t="str">
        <f t="shared" si="151"/>
        <v/>
      </c>
      <c r="EH115" s="53" t="str">
        <f t="shared" si="90"/>
        <v/>
      </c>
      <c r="EI115" s="53" t="str">
        <f t="shared" si="152"/>
        <v/>
      </c>
      <c r="EJ115" s="33" t="str">
        <f t="shared" si="153"/>
        <v/>
      </c>
      <c r="EK115" s="27" t="s">
        <v>0</v>
      </c>
      <c r="EL115" s="14" t="str">
        <f t="shared" si="154"/>
        <v/>
      </c>
      <c r="EM115" s="27" t="s">
        <v>0</v>
      </c>
      <c r="EN115" s="14" t="str">
        <f t="shared" si="91"/>
        <v/>
      </c>
      <c r="EO115" s="27" t="s">
        <v>0</v>
      </c>
      <c r="EP115" s="131" t="str">
        <f t="shared" si="155"/>
        <v/>
      </c>
      <c r="EQ115" s="27" t="s">
        <v>0</v>
      </c>
    </row>
    <row r="116" spans="1:147" x14ac:dyDescent="0.25">
      <c r="A116" t="s">
        <v>0</v>
      </c>
      <c r="B116" s="32" t="str">
        <f>IF(csv!F106="","",TRIM(csv!T106))</f>
        <v/>
      </c>
      <c r="C116" s="21" t="s">
        <v>0</v>
      </c>
      <c r="D116" s="21" t="str">
        <f>IF(csv!F106="","",TRIM(csv!F106))</f>
        <v/>
      </c>
      <c r="E116" s="21" t="str">
        <f>IF(csv!E106="","",TRIM(csv!E106))</f>
        <v/>
      </c>
      <c r="F116" s="21" t="s">
        <v>0</v>
      </c>
      <c r="G116" s="53" t="str">
        <f>IF(csv!M106="","",TRIM(csv!M106))</f>
        <v/>
      </c>
      <c r="H116" s="53" t="str">
        <f>IF(csv!N106="","",TRIM(csv!N106))</f>
        <v/>
      </c>
      <c r="I116" s="21" t="s">
        <v>0</v>
      </c>
      <c r="J116" s="21" t="str">
        <f>IF(csv!P106="","",TRIM(csv!P106))</f>
        <v/>
      </c>
      <c r="K116" s="21" t="str">
        <f>IF(csv!Q106="","",TRIM(csv!Q106))</f>
        <v/>
      </c>
      <c r="L116" s="21" t="s">
        <v>0</v>
      </c>
      <c r="M116" s="46" t="str">
        <f>IF(csv!R106="","",TRIM(csv!R106))</f>
        <v/>
      </c>
      <c r="N116" s="27" t="s">
        <v>0</v>
      </c>
      <c r="O116" s="188" t="str">
        <f t="shared" si="92"/>
        <v/>
      </c>
      <c r="P116" s="27"/>
      <c r="Q116" s="32" t="str">
        <f t="shared" si="93"/>
        <v/>
      </c>
      <c r="R116" s="53" t="str">
        <f>IF(Q116="","",IF(COUNTIF(Q$12:Q115,Q116)=0,R115+1,R115))</f>
        <v/>
      </c>
      <c r="S116" s="53" t="str">
        <f t="shared" si="94"/>
        <v/>
      </c>
      <c r="T116" s="53" t="str">
        <f t="shared" si="95"/>
        <v/>
      </c>
      <c r="U116" s="46" t="str">
        <f t="shared" si="96"/>
        <v/>
      </c>
      <c r="V116" s="27" t="s">
        <v>0</v>
      </c>
      <c r="W116" s="173" t="str">
        <f t="shared" si="97"/>
        <v/>
      </c>
      <c r="X116" s="223" t="str">
        <f t="shared" si="98"/>
        <v/>
      </c>
      <c r="Y116" s="174"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8"/>
      <c r="AG116" s="27" t="s">
        <v>0</v>
      </c>
      <c r="AH116" s="14" t="str">
        <f t="shared" si="101"/>
        <v/>
      </c>
      <c r="AI116" s="27" t="s">
        <v>0</v>
      </c>
      <c r="AJ116" s="173" t="str">
        <f t="shared" si="102"/>
        <v/>
      </c>
      <c r="AK116" s="114"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44" t="str">
        <f t="shared" si="80"/>
        <v/>
      </c>
      <c r="AW116" s="27" t="s">
        <v>0</v>
      </c>
      <c r="AX116" s="81"/>
      <c r="AY116" s="83"/>
      <c r="AZ116" s="27" t="s">
        <v>0</v>
      </c>
      <c r="BA116" s="200" t="str">
        <f t="shared" si="111"/>
        <v/>
      </c>
      <c r="BB116" s="27" t="s">
        <v>0</v>
      </c>
      <c r="BC116" s="32" t="str">
        <f t="shared" si="112"/>
        <v/>
      </c>
      <c r="BD116" s="53" t="str">
        <f>IF(AX116&amp;AY116="","",MAX(BD$12:BD115)+1)</f>
        <v/>
      </c>
      <c r="BE116" s="212"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8"/>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73" t="str">
        <f>IF(BN116="","",IF(AND(BO116&lt;&gt;"",BO116&lt;&gt;"NEMA",BS116=1),BR116,IFERROR(INDEX(CK$12:CK115,MATCH(BN116,BN$12:BN115,0)),IF(BX116&lt;&gt;"",BX116,BT116))))</f>
        <v/>
      </c>
      <c r="CL116" s="226" t="str">
        <f>IF(BN116="","",IF(BT116&lt;&gt;BN116,INDEX(regKlub_id,MATCH(BT116,regKlub_naziv,0)),IF(AND(BO116&lt;&gt;"",BO116&lt;&gt;"NEMA"),BO116,IF(CF116&lt;&gt;"",CF116,IF(CB116&lt;&gt;"",CB116,IFERROR(INDEX(CL$12:CL115,MATCH(BN116,BN$12:BN115,0)),"GREŠKA"))))))</f>
        <v/>
      </c>
      <c r="CM116" s="114" t="str">
        <f>IF(BP116="","",IF(BP116&lt;&gt;"NEMA",BP116,IF(CE116&lt;&gt;"",CE116,IFERROR(INDEX(CM$12:CM115,MATCH(BN116,BN$12:BN115,0)),""))))</f>
        <v/>
      </c>
      <c r="CN116" s="27" t="s">
        <v>0</v>
      </c>
      <c r="CO116" s="38" t="str">
        <f t="shared" si="129"/>
        <v/>
      </c>
      <c r="CP116" s="53" t="str">
        <f t="shared" si="130"/>
        <v/>
      </c>
      <c r="CQ116" s="180" t="str">
        <f t="shared" si="131"/>
        <v/>
      </c>
      <c r="CR116" s="181" t="str">
        <f t="shared" si="78"/>
        <v/>
      </c>
      <c r="CS116" s="114" t="str">
        <f t="shared" si="83"/>
        <v/>
      </c>
      <c r="CT116" s="27" t="s">
        <v>0</v>
      </c>
      <c r="CU116" s="240" t="str">
        <f t="shared" si="132"/>
        <v xml:space="preserve">
</v>
      </c>
      <c r="CV116" s="27" t="s">
        <v>0</v>
      </c>
      <c r="CW116" s="200" t="str">
        <f t="shared" si="84"/>
        <v/>
      </c>
      <c r="CX116" t="s">
        <v>0</v>
      </c>
      <c r="CY116" s="90" t="str">
        <f t="shared" si="85"/>
        <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31" t="str">
        <f t="shared" si="155"/>
        <v/>
      </c>
      <c r="EQ116" s="27" t="s">
        <v>0</v>
      </c>
    </row>
    <row r="117" spans="1:147" x14ac:dyDescent="0.25">
      <c r="A117" t="s">
        <v>0</v>
      </c>
      <c r="B117" s="32" t="str">
        <f>IF(csv!F107="","",TRIM(csv!T107))</f>
        <v/>
      </c>
      <c r="C117" s="21" t="s">
        <v>0</v>
      </c>
      <c r="D117" s="21" t="str">
        <f>IF(csv!F107="","",TRIM(csv!F107))</f>
        <v/>
      </c>
      <c r="E117" s="21" t="str">
        <f>IF(csv!E107="","",TRIM(csv!E107))</f>
        <v/>
      </c>
      <c r="F117" s="21" t="s">
        <v>0</v>
      </c>
      <c r="G117" s="53" t="str">
        <f>IF(csv!M107="","",TRIM(csv!M107))</f>
        <v/>
      </c>
      <c r="H117" s="53" t="str">
        <f>IF(csv!N107="","",TRIM(csv!N107))</f>
        <v/>
      </c>
      <c r="I117" s="21" t="s">
        <v>0</v>
      </c>
      <c r="J117" s="21" t="str">
        <f>IF(csv!P107="","",TRIM(csv!P107))</f>
        <v/>
      </c>
      <c r="K117" s="21" t="str">
        <f>IF(csv!Q107="","",TRIM(csv!Q107))</f>
        <v/>
      </c>
      <c r="L117" s="21" t="s">
        <v>0</v>
      </c>
      <c r="M117" s="46" t="str">
        <f>IF(csv!R107="","",TRIM(csv!R107))</f>
        <v/>
      </c>
      <c r="N117" s="27" t="s">
        <v>0</v>
      </c>
      <c r="O117" s="188" t="str">
        <f t="shared" si="92"/>
        <v/>
      </c>
      <c r="P117" s="27"/>
      <c r="Q117" s="32" t="str">
        <f t="shared" si="93"/>
        <v/>
      </c>
      <c r="R117" s="53" t="str">
        <f>IF(Q117="","",IF(COUNTIF(Q$12:Q116,Q117)=0,R116+1,R116))</f>
        <v/>
      </c>
      <c r="S117" s="53" t="str">
        <f t="shared" si="94"/>
        <v/>
      </c>
      <c r="T117" s="53" t="str">
        <f t="shared" si="95"/>
        <v/>
      </c>
      <c r="U117" s="46" t="str">
        <f t="shared" si="96"/>
        <v/>
      </c>
      <c r="V117" s="27" t="s">
        <v>0</v>
      </c>
      <c r="W117" s="173" t="str">
        <f t="shared" si="97"/>
        <v/>
      </c>
      <c r="X117" s="223" t="str">
        <f t="shared" si="98"/>
        <v/>
      </c>
      <c r="Y117" s="174" t="str">
        <f t="shared" si="79"/>
        <v/>
      </c>
      <c r="Z117" s="27" t="s">
        <v>0</v>
      </c>
      <c r="AA117" s="32" t="str">
        <f t="shared" si="99"/>
        <v/>
      </c>
      <c r="AB117" s="53" t="str">
        <f t="shared" si="100"/>
        <v/>
      </c>
      <c r="AC117" s="21" t="str">
        <f>IF(OR(AB117="",AB117&lt;&gt;"NEMA"),"",IF(IFERROR(MATCH(AA117,AA$12:AA116,0),0)&lt;&gt;0,"",AA117))</f>
        <v/>
      </c>
      <c r="AD117" s="46" t="str">
        <f>IF(AC117="","",MAX(AD$12:AD116)+1)</f>
        <v/>
      </c>
      <c r="AE117" s="27" t="s">
        <v>0</v>
      </c>
      <c r="AF117" s="88"/>
      <c r="AG117" s="27" t="s">
        <v>0</v>
      </c>
      <c r="AH117" s="14" t="str">
        <f t="shared" si="101"/>
        <v/>
      </c>
      <c r="AI117" s="27" t="s">
        <v>0</v>
      </c>
      <c r="AJ117" s="173" t="str">
        <f t="shared" si="102"/>
        <v/>
      </c>
      <c r="AK117" s="114" t="str">
        <f t="shared" si="103"/>
        <v/>
      </c>
      <c r="AL117" s="27"/>
      <c r="AM117" s="32" t="str">
        <f t="shared" si="104"/>
        <v/>
      </c>
      <c r="AN117" s="21" t="str">
        <f t="shared" si="105"/>
        <v/>
      </c>
      <c r="AO117" s="53" t="str">
        <f t="shared" si="106"/>
        <v/>
      </c>
      <c r="AP117" s="53" t="str">
        <f t="shared" si="107"/>
        <v/>
      </c>
      <c r="AQ117" s="21" t="str">
        <f t="shared" si="108"/>
        <v/>
      </c>
      <c r="AR117" s="46" t="str">
        <f t="shared" si="109"/>
        <v/>
      </c>
      <c r="AS117" s="27" t="s">
        <v>0</v>
      </c>
      <c r="AT117" s="62" t="str">
        <f t="shared" si="110"/>
        <v/>
      </c>
      <c r="AU117" s="27" t="s">
        <v>0</v>
      </c>
      <c r="AV117" s="244" t="str">
        <f t="shared" si="80"/>
        <v/>
      </c>
      <c r="AW117" s="27" t="s">
        <v>0</v>
      </c>
      <c r="AX117" s="81"/>
      <c r="AY117" s="83"/>
      <c r="AZ117" s="27" t="s">
        <v>0</v>
      </c>
      <c r="BA117" s="200" t="str">
        <f t="shared" si="111"/>
        <v/>
      </c>
      <c r="BB117" s="27" t="s">
        <v>0</v>
      </c>
      <c r="BC117" s="32" t="str">
        <f t="shared" si="112"/>
        <v/>
      </c>
      <c r="BD117" s="53" t="str">
        <f>IF(AX117&amp;AY117="","",MAX(BD$12:BD116)+1)</f>
        <v/>
      </c>
      <c r="BE117" s="212" t="str">
        <f t="shared" si="113"/>
        <v/>
      </c>
      <c r="BF117" s="33" t="str">
        <f>IF(AND(AO117="NEMA",AP117="NEMA",OR(AX117&amp;AY117="",BE117="NEMA")),MAX(BF$12:BF116)+1,"")</f>
        <v/>
      </c>
      <c r="BG117" s="27" t="s">
        <v>0</v>
      </c>
      <c r="BH117" s="32" t="str">
        <f t="shared" si="114"/>
        <v/>
      </c>
      <c r="BI117" s="21" t="str">
        <f t="shared" si="115"/>
        <v/>
      </c>
      <c r="BJ117" s="53" t="str">
        <f t="shared" si="116"/>
        <v/>
      </c>
      <c r="BK117" s="33" t="str">
        <f t="shared" si="117"/>
        <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
      </c>
      <c r="BS117" s="66" t="str">
        <f t="shared" si="121"/>
        <v/>
      </c>
      <c r="BT117" s="46" t="str">
        <f t="shared" si="122"/>
        <v/>
      </c>
      <c r="BU117" s="27" t="s">
        <v>0</v>
      </c>
      <c r="BV117" s="62" t="str">
        <f>IF(BP117&lt;&gt;"NEMA","",IF(IFERROR(MATCH(BN117,BN$12:BN116,0),0)&lt;&gt;0,"",BN117))</f>
        <v/>
      </c>
      <c r="BW117" s="27" t="s">
        <v>0</v>
      </c>
      <c r="BX117" s="88"/>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73" t="str">
        <f>IF(BN117="","",IF(AND(BO117&lt;&gt;"",BO117&lt;&gt;"NEMA",BS117=1),BR117,IFERROR(INDEX(CK$12:CK116,MATCH(BN117,BN$12:BN116,0)),IF(BX117&lt;&gt;"",BX117,BT117))))</f>
        <v/>
      </c>
      <c r="CL117" s="226" t="str">
        <f>IF(BN117="","",IF(BT117&lt;&gt;BN117,INDEX(regKlub_id,MATCH(BT117,regKlub_naziv,0)),IF(AND(BO117&lt;&gt;"",BO117&lt;&gt;"NEMA"),BO117,IF(CF117&lt;&gt;"",CF117,IF(CB117&lt;&gt;"",CB117,IFERROR(INDEX(CL$12:CL116,MATCH(BN117,BN$12:BN116,0)),"GREŠKA"))))))</f>
        <v/>
      </c>
      <c r="CM117" s="114" t="str">
        <f>IF(BP117="","",IF(BP117&lt;&gt;"NEMA",BP117,IF(CE117&lt;&gt;"",CE117,IFERROR(INDEX(CM$12:CM116,MATCH(BN117,BN$12:BN116,0)),""))))</f>
        <v/>
      </c>
      <c r="CN117" s="27" t="s">
        <v>0</v>
      </c>
      <c r="CO117" s="38" t="str">
        <f t="shared" si="129"/>
        <v/>
      </c>
      <c r="CP117" s="53" t="str">
        <f t="shared" si="130"/>
        <v/>
      </c>
      <c r="CQ117" s="180" t="str">
        <f t="shared" si="131"/>
        <v/>
      </c>
      <c r="CR117" s="181" t="str">
        <f t="shared" si="78"/>
        <v/>
      </c>
      <c r="CS117" s="114" t="str">
        <f t="shared" si="83"/>
        <v/>
      </c>
      <c r="CT117" s="27" t="s">
        <v>0</v>
      </c>
      <c r="CU117" s="240" t="str">
        <f t="shared" si="132"/>
        <v xml:space="preserve">
</v>
      </c>
      <c r="CV117" s="27" t="s">
        <v>0</v>
      </c>
      <c r="CW117" s="200" t="str">
        <f t="shared" si="84"/>
        <v/>
      </c>
      <c r="CX117" t="s">
        <v>0</v>
      </c>
      <c r="CY117" s="90" t="str">
        <f t="shared" si="85"/>
        <v/>
      </c>
      <c r="CZ117" t="s">
        <v>0</v>
      </c>
      <c r="DA117" s="32" t="str">
        <f t="shared" si="86"/>
        <v/>
      </c>
      <c r="DB117" s="46" t="str">
        <f t="shared" si="87"/>
        <v/>
      </c>
      <c r="DC117" t="s">
        <v>0</v>
      </c>
      <c r="DD117" s="14" t="str">
        <f t="shared" si="133"/>
        <v/>
      </c>
      <c r="DE117" s="27" t="s">
        <v>0</v>
      </c>
      <c r="DF117" s="14" t="str">
        <f t="shared" si="134"/>
        <v/>
      </c>
      <c r="DG117" s="27" t="s">
        <v>0</v>
      </c>
      <c r="DH117" s="32" t="str">
        <f t="shared" si="135"/>
        <v/>
      </c>
      <c r="DI117" s="33" t="str">
        <f t="shared" si="136"/>
        <v/>
      </c>
      <c r="DJ117" s="27" t="s">
        <v>0</v>
      </c>
      <c r="DK117" s="32" t="str">
        <f t="shared" si="137"/>
        <v/>
      </c>
      <c r="DL117" s="33" t="str">
        <f t="shared" si="138"/>
        <v/>
      </c>
      <c r="DM117" s="27" t="s">
        <v>0</v>
      </c>
      <c r="DN117" s="32" t="str">
        <f t="shared" si="139"/>
        <v/>
      </c>
      <c r="DO117" s="33" t="str">
        <f t="shared" si="140"/>
        <v/>
      </c>
      <c r="DP117" s="27" t="s">
        <v>0</v>
      </c>
      <c r="DQ117" s="38" t="str">
        <f t="shared" si="141"/>
        <v/>
      </c>
      <c r="DR117" s="33" t="str" cm="1">
        <f t="array" ref="DR117">IF(DQ117&lt;&gt;"",INDEX(regNatjecatelj_id,DQ117,0),IF(BF117&lt;&gt;"",BF117,""))</f>
        <v/>
      </c>
      <c r="DS117" s="27" t="s">
        <v>0</v>
      </c>
      <c r="DT117" s="38" t="str">
        <f t="shared" si="142"/>
        <v/>
      </c>
      <c r="DU117" s="53" t="str">
        <f t="shared" si="88"/>
        <v/>
      </c>
      <c r="DV117" s="53" t="str">
        <f t="shared" si="143"/>
        <v/>
      </c>
      <c r="DW117" s="53" t="str">
        <f t="shared" si="144"/>
        <v/>
      </c>
      <c r="DX117" s="46" t="str">
        <f t="shared" si="145"/>
        <v/>
      </c>
      <c r="DY117" s="27" t="s">
        <v>0</v>
      </c>
      <c r="DZ117" s="38" t="str">
        <f>IF(AN117="","",MAX(DZ$12:DZ116)+1)</f>
        <v/>
      </c>
      <c r="EA117" s="53" t="str">
        <f t="shared" si="146"/>
        <v/>
      </c>
      <c r="EB117" s="53" t="str">
        <f t="shared" si="147"/>
        <v/>
      </c>
      <c r="EC117" s="53" t="str">
        <f t="shared" si="148"/>
        <v/>
      </c>
      <c r="ED117" s="53" t="str">
        <f t="shared" si="149"/>
        <v/>
      </c>
      <c r="EE117" s="53" t="str">
        <f t="shared" si="89"/>
        <v/>
      </c>
      <c r="EF117" s="53" t="str">
        <f t="shared" si="150"/>
        <v/>
      </c>
      <c r="EG117" s="53" t="str">
        <f t="shared" si="151"/>
        <v/>
      </c>
      <c r="EH117" s="53" t="str">
        <f t="shared" si="90"/>
        <v/>
      </c>
      <c r="EI117" s="53" t="str">
        <f t="shared" si="152"/>
        <v/>
      </c>
      <c r="EJ117" s="33" t="str">
        <f t="shared" si="153"/>
        <v/>
      </c>
      <c r="EK117" s="27" t="s">
        <v>0</v>
      </c>
      <c r="EL117" s="14" t="str">
        <f t="shared" si="154"/>
        <v/>
      </c>
      <c r="EM117" s="27" t="s">
        <v>0</v>
      </c>
      <c r="EN117" s="14" t="str">
        <f t="shared" si="91"/>
        <v/>
      </c>
      <c r="EO117" s="27" t="s">
        <v>0</v>
      </c>
      <c r="EP117" s="131" t="str">
        <f t="shared" si="155"/>
        <v/>
      </c>
      <c r="EQ117" s="27" t="s">
        <v>0</v>
      </c>
    </row>
    <row r="118" spans="1:147" x14ac:dyDescent="0.25">
      <c r="A118" t="s">
        <v>0</v>
      </c>
      <c r="B118" s="32" t="str">
        <f>IF(csv!F108="","",TRIM(csv!T108))</f>
        <v/>
      </c>
      <c r="C118" s="21" t="s">
        <v>0</v>
      </c>
      <c r="D118" s="21" t="str">
        <f>IF(csv!F108="","",TRIM(csv!F108))</f>
        <v/>
      </c>
      <c r="E118" s="21" t="str">
        <f>IF(csv!E108="","",TRIM(csv!E108))</f>
        <v/>
      </c>
      <c r="F118" s="21" t="s">
        <v>0</v>
      </c>
      <c r="G118" s="53" t="str">
        <f>IF(csv!M108="","",TRIM(csv!M108))</f>
        <v/>
      </c>
      <c r="H118" s="53" t="str">
        <f>IF(csv!N108="","",TRIM(csv!N108))</f>
        <v/>
      </c>
      <c r="I118" s="21" t="s">
        <v>0</v>
      </c>
      <c r="J118" s="21" t="str">
        <f>IF(csv!P108="","",TRIM(csv!P108))</f>
        <v/>
      </c>
      <c r="K118" s="21" t="str">
        <f>IF(csv!Q108="","",TRIM(csv!Q108))</f>
        <v/>
      </c>
      <c r="L118" s="21" t="s">
        <v>0</v>
      </c>
      <c r="M118" s="46" t="str">
        <f>IF(csv!R108="","",TRIM(csv!R108))</f>
        <v/>
      </c>
      <c r="N118" s="27" t="s">
        <v>0</v>
      </c>
      <c r="O118" s="188" t="str">
        <f t="shared" si="92"/>
        <v/>
      </c>
      <c r="P118" s="27"/>
      <c r="Q118" s="32" t="str">
        <f t="shared" si="93"/>
        <v/>
      </c>
      <c r="R118" s="53" t="str">
        <f>IF(Q118="","",IF(COUNTIF(Q$12:Q117,Q118)=0,R117+1,R117))</f>
        <v/>
      </c>
      <c r="S118" s="53" t="str">
        <f t="shared" si="94"/>
        <v/>
      </c>
      <c r="T118" s="53" t="str">
        <f t="shared" si="95"/>
        <v/>
      </c>
      <c r="U118" s="46" t="str">
        <f t="shared" si="96"/>
        <v/>
      </c>
      <c r="V118" s="27" t="s">
        <v>0</v>
      </c>
      <c r="W118" s="173" t="str">
        <f t="shared" si="97"/>
        <v/>
      </c>
      <c r="X118" s="223" t="str">
        <f t="shared" si="98"/>
        <v/>
      </c>
      <c r="Y118" s="174"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8"/>
      <c r="AG118" s="27" t="s">
        <v>0</v>
      </c>
      <c r="AH118" s="14" t="str">
        <f t="shared" si="101"/>
        <v/>
      </c>
      <c r="AI118" s="27" t="s">
        <v>0</v>
      </c>
      <c r="AJ118" s="173" t="str">
        <f t="shared" si="102"/>
        <v/>
      </c>
      <c r="AK118" s="114"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44" t="str">
        <f t="shared" si="80"/>
        <v/>
      </c>
      <c r="AW118" s="27" t="s">
        <v>0</v>
      </c>
      <c r="AX118" s="81"/>
      <c r="AY118" s="83"/>
      <c r="AZ118" s="27" t="s">
        <v>0</v>
      </c>
      <c r="BA118" s="200" t="str">
        <f t="shared" si="111"/>
        <v/>
      </c>
      <c r="BB118" s="27" t="s">
        <v>0</v>
      </c>
      <c r="BC118" s="32" t="str">
        <f t="shared" si="112"/>
        <v/>
      </c>
      <c r="BD118" s="53" t="str">
        <f>IF(AX118&amp;AY118="","",MAX(BD$12:BD117)+1)</f>
        <v/>
      </c>
      <c r="BE118" s="212"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8"/>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73" t="str">
        <f>IF(BN118="","",IF(AND(BO118&lt;&gt;"",BO118&lt;&gt;"NEMA",BS118=1),BR118,IFERROR(INDEX(CK$12:CK117,MATCH(BN118,BN$12:BN117,0)),IF(BX118&lt;&gt;"",BX118,BT118))))</f>
        <v/>
      </c>
      <c r="CL118" s="226" t="str">
        <f>IF(BN118="","",IF(BT118&lt;&gt;BN118,INDEX(regKlub_id,MATCH(BT118,regKlub_naziv,0)),IF(AND(BO118&lt;&gt;"",BO118&lt;&gt;"NEMA"),BO118,IF(CF118&lt;&gt;"",CF118,IF(CB118&lt;&gt;"",CB118,IFERROR(INDEX(CL$12:CL117,MATCH(BN118,BN$12:BN117,0)),"GREŠKA"))))))</f>
        <v/>
      </c>
      <c r="CM118" s="114" t="str">
        <f>IF(BP118="","",IF(BP118&lt;&gt;"NEMA",BP118,IF(CE118&lt;&gt;"",CE118,IFERROR(INDEX(CM$12:CM117,MATCH(BN118,BN$12:BN117,0)),""))))</f>
        <v/>
      </c>
      <c r="CN118" s="27" t="s">
        <v>0</v>
      </c>
      <c r="CO118" s="38" t="str">
        <f t="shared" si="129"/>
        <v/>
      </c>
      <c r="CP118" s="53" t="str">
        <f t="shared" si="130"/>
        <v/>
      </c>
      <c r="CQ118" s="180" t="str">
        <f t="shared" si="131"/>
        <v/>
      </c>
      <c r="CR118" s="181" t="str">
        <f t="shared" si="78"/>
        <v/>
      </c>
      <c r="CS118" s="114" t="str">
        <f t="shared" si="83"/>
        <v/>
      </c>
      <c r="CT118" s="27" t="s">
        <v>0</v>
      </c>
      <c r="CU118" s="240" t="str">
        <f t="shared" si="132"/>
        <v xml:space="preserve">
</v>
      </c>
      <c r="CV118" s="27" t="s">
        <v>0</v>
      </c>
      <c r="CW118" s="200" t="str">
        <f t="shared" si="84"/>
        <v/>
      </c>
      <c r="CX118" t="s">
        <v>0</v>
      </c>
      <c r="CY118" s="90" t="str">
        <f t="shared" si="85"/>
        <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31" t="str">
        <f t="shared" si="155"/>
        <v/>
      </c>
      <c r="EQ118" s="27" t="s">
        <v>0</v>
      </c>
    </row>
    <row r="119" spans="1:147" x14ac:dyDescent="0.25">
      <c r="A119" t="s">
        <v>0</v>
      </c>
      <c r="B119" s="32" t="str">
        <f>IF(csv!F109="","",TRIM(csv!T109))</f>
        <v/>
      </c>
      <c r="C119" s="21" t="s">
        <v>0</v>
      </c>
      <c r="D119" s="21" t="str">
        <f>IF(csv!F109="","",TRIM(csv!F109))</f>
        <v/>
      </c>
      <c r="E119" s="21" t="str">
        <f>IF(csv!E109="","",TRIM(csv!E109))</f>
        <v/>
      </c>
      <c r="F119" s="21" t="s">
        <v>0</v>
      </c>
      <c r="G119" s="53" t="str">
        <f>IF(csv!M109="","",TRIM(csv!M109))</f>
        <v/>
      </c>
      <c r="H119" s="53" t="str">
        <f>IF(csv!N109="","",TRIM(csv!N109))</f>
        <v/>
      </c>
      <c r="I119" s="21" t="s">
        <v>0</v>
      </c>
      <c r="J119" s="21" t="str">
        <f>IF(csv!P109="","",TRIM(csv!P109))</f>
        <v/>
      </c>
      <c r="K119" s="21" t="str">
        <f>IF(csv!Q109="","",TRIM(csv!Q109))</f>
        <v/>
      </c>
      <c r="L119" s="21" t="s">
        <v>0</v>
      </c>
      <c r="M119" s="46" t="str">
        <f>IF(csv!R109="","",TRIM(csv!R109))</f>
        <v/>
      </c>
      <c r="N119" s="27" t="s">
        <v>0</v>
      </c>
      <c r="O119" s="188" t="str">
        <f t="shared" si="92"/>
        <v/>
      </c>
      <c r="P119" s="27"/>
      <c r="Q119" s="32" t="str">
        <f t="shared" si="93"/>
        <v/>
      </c>
      <c r="R119" s="53" t="str">
        <f>IF(Q119="","",IF(COUNTIF(Q$12:Q118,Q119)=0,R118+1,R118))</f>
        <v/>
      </c>
      <c r="S119" s="53" t="str">
        <f t="shared" si="94"/>
        <v/>
      </c>
      <c r="T119" s="53" t="str">
        <f t="shared" si="95"/>
        <v/>
      </c>
      <c r="U119" s="46" t="str">
        <f t="shared" si="96"/>
        <v/>
      </c>
      <c r="V119" s="27" t="s">
        <v>0</v>
      </c>
      <c r="W119" s="173" t="str">
        <f t="shared" si="97"/>
        <v/>
      </c>
      <c r="X119" s="223" t="str">
        <f t="shared" si="98"/>
        <v/>
      </c>
      <c r="Y119" s="174"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8"/>
      <c r="AG119" s="27" t="s">
        <v>0</v>
      </c>
      <c r="AH119" s="14" t="str">
        <f t="shared" si="101"/>
        <v/>
      </c>
      <c r="AI119" s="27" t="s">
        <v>0</v>
      </c>
      <c r="AJ119" s="173" t="str">
        <f t="shared" si="102"/>
        <v/>
      </c>
      <c r="AK119" s="114"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44" t="str">
        <f t="shared" si="80"/>
        <v/>
      </c>
      <c r="AW119" s="27" t="s">
        <v>0</v>
      </c>
      <c r="AX119" s="81"/>
      <c r="AY119" s="83"/>
      <c r="AZ119" s="27" t="s">
        <v>0</v>
      </c>
      <c r="BA119" s="200" t="str">
        <f t="shared" si="111"/>
        <v/>
      </c>
      <c r="BB119" s="27" t="s">
        <v>0</v>
      </c>
      <c r="BC119" s="32" t="str">
        <f t="shared" si="112"/>
        <v/>
      </c>
      <c r="BD119" s="53" t="str">
        <f>IF(AX119&amp;AY119="","",MAX(BD$12:BD118)+1)</f>
        <v/>
      </c>
      <c r="BE119" s="212"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8"/>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73" t="str">
        <f>IF(BN119="","",IF(AND(BO119&lt;&gt;"",BO119&lt;&gt;"NEMA",BS119=1),BR119,IFERROR(INDEX(CK$12:CK118,MATCH(BN119,BN$12:BN118,0)),IF(BX119&lt;&gt;"",BX119,BT119))))</f>
        <v/>
      </c>
      <c r="CL119" s="226" t="str">
        <f>IF(BN119="","",IF(BT119&lt;&gt;BN119,INDEX(regKlub_id,MATCH(BT119,regKlub_naziv,0)),IF(AND(BO119&lt;&gt;"",BO119&lt;&gt;"NEMA"),BO119,IF(CF119&lt;&gt;"",CF119,IF(CB119&lt;&gt;"",CB119,IFERROR(INDEX(CL$12:CL118,MATCH(BN119,BN$12:BN118,0)),"GREŠKA"))))))</f>
        <v/>
      </c>
      <c r="CM119" s="114" t="str">
        <f>IF(BP119="","",IF(BP119&lt;&gt;"NEMA",BP119,IF(CE119&lt;&gt;"",CE119,IFERROR(INDEX(CM$12:CM118,MATCH(BN119,BN$12:BN118,0)),""))))</f>
        <v/>
      </c>
      <c r="CN119" s="27" t="s">
        <v>0</v>
      </c>
      <c r="CO119" s="38" t="str">
        <f t="shared" si="129"/>
        <v/>
      </c>
      <c r="CP119" s="53" t="str">
        <f t="shared" si="130"/>
        <v/>
      </c>
      <c r="CQ119" s="180" t="str">
        <f t="shared" si="131"/>
        <v/>
      </c>
      <c r="CR119" s="181" t="str">
        <f t="shared" si="78"/>
        <v/>
      </c>
      <c r="CS119" s="114" t="str">
        <f t="shared" si="83"/>
        <v/>
      </c>
      <c r="CT119" s="27" t="s">
        <v>0</v>
      </c>
      <c r="CU119" s="240" t="str">
        <f t="shared" si="132"/>
        <v xml:space="preserve">
</v>
      </c>
      <c r="CV119" s="27" t="s">
        <v>0</v>
      </c>
      <c r="CW119" s="200" t="str">
        <f t="shared" si="84"/>
        <v/>
      </c>
      <c r="CX119" t="s">
        <v>0</v>
      </c>
      <c r="CY119" s="90" t="str">
        <f t="shared" si="85"/>
        <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31" t="str">
        <f t="shared" si="155"/>
        <v/>
      </c>
      <c r="EQ119" s="27" t="s">
        <v>0</v>
      </c>
    </row>
    <row r="120" spans="1:147" x14ac:dyDescent="0.25">
      <c r="A120" t="s">
        <v>0</v>
      </c>
      <c r="B120" s="32" t="str">
        <f>IF(csv!F110="","",TRIM(csv!T110))</f>
        <v/>
      </c>
      <c r="C120" s="21" t="s">
        <v>0</v>
      </c>
      <c r="D120" s="21" t="str">
        <f>IF(csv!F110="","",TRIM(csv!F110))</f>
        <v/>
      </c>
      <c r="E120" s="21" t="str">
        <f>IF(csv!E110="","",TRIM(csv!E110))</f>
        <v/>
      </c>
      <c r="F120" s="21" t="s">
        <v>0</v>
      </c>
      <c r="G120" s="53" t="str">
        <f>IF(csv!M110="","",TRIM(csv!M110))</f>
        <v/>
      </c>
      <c r="H120" s="53" t="str">
        <f>IF(csv!N110="","",TRIM(csv!N110))</f>
        <v/>
      </c>
      <c r="I120" s="21" t="s">
        <v>0</v>
      </c>
      <c r="J120" s="21" t="str">
        <f>IF(csv!P110="","",TRIM(csv!P110))</f>
        <v/>
      </c>
      <c r="K120" s="21" t="str">
        <f>IF(csv!Q110="","",TRIM(csv!Q110))</f>
        <v/>
      </c>
      <c r="L120" s="21" t="s">
        <v>0</v>
      </c>
      <c r="M120" s="46" t="str">
        <f>IF(csv!R110="","",TRIM(csv!R110))</f>
        <v/>
      </c>
      <c r="N120" s="27" t="s">
        <v>0</v>
      </c>
      <c r="O120" s="188" t="str">
        <f t="shared" si="92"/>
        <v/>
      </c>
      <c r="P120" s="27"/>
      <c r="Q120" s="32" t="str">
        <f t="shared" si="93"/>
        <v/>
      </c>
      <c r="R120" s="53" t="str">
        <f>IF(Q120="","",IF(COUNTIF(Q$12:Q119,Q120)=0,R119+1,R119))</f>
        <v/>
      </c>
      <c r="S120" s="53" t="str">
        <f t="shared" si="94"/>
        <v/>
      </c>
      <c r="T120" s="53" t="str">
        <f t="shared" si="95"/>
        <v/>
      </c>
      <c r="U120" s="46" t="str">
        <f t="shared" si="96"/>
        <v/>
      </c>
      <c r="V120" s="27" t="s">
        <v>0</v>
      </c>
      <c r="W120" s="173" t="str">
        <f t="shared" si="97"/>
        <v/>
      </c>
      <c r="X120" s="223" t="str">
        <f t="shared" si="98"/>
        <v/>
      </c>
      <c r="Y120" s="174" t="str">
        <f t="shared" si="79"/>
        <v/>
      </c>
      <c r="Z120" s="27" t="s">
        <v>0</v>
      </c>
      <c r="AA120" s="32" t="str">
        <f t="shared" si="99"/>
        <v/>
      </c>
      <c r="AB120" s="53" t="str">
        <f t="shared" si="100"/>
        <v/>
      </c>
      <c r="AC120" s="21" t="str">
        <f>IF(OR(AB120="",AB120&lt;&gt;"NEMA"),"",IF(IFERROR(MATCH(AA120,AA$12:AA119,0),0)&lt;&gt;0,"",AA120))</f>
        <v/>
      </c>
      <c r="AD120" s="46" t="str">
        <f>IF(AC120="","",MAX(AD$12:AD119)+1)</f>
        <v/>
      </c>
      <c r="AE120" s="27" t="s">
        <v>0</v>
      </c>
      <c r="AF120" s="88"/>
      <c r="AG120" s="27" t="s">
        <v>0</v>
      </c>
      <c r="AH120" s="14" t="str">
        <f t="shared" si="101"/>
        <v/>
      </c>
      <c r="AI120" s="27" t="s">
        <v>0</v>
      </c>
      <c r="AJ120" s="173" t="str">
        <f t="shared" si="102"/>
        <v/>
      </c>
      <c r="AK120" s="114" t="str">
        <f t="shared" si="103"/>
        <v/>
      </c>
      <c r="AL120" s="27"/>
      <c r="AM120" s="32" t="str">
        <f t="shared" si="104"/>
        <v/>
      </c>
      <c r="AN120" s="21" t="str">
        <f t="shared" si="105"/>
        <v/>
      </c>
      <c r="AO120" s="53" t="str">
        <f t="shared" si="106"/>
        <v/>
      </c>
      <c r="AP120" s="53" t="str">
        <f t="shared" si="107"/>
        <v/>
      </c>
      <c r="AQ120" s="21" t="str">
        <f t="shared" si="108"/>
        <v/>
      </c>
      <c r="AR120" s="46" t="str">
        <f t="shared" si="109"/>
        <v/>
      </c>
      <c r="AS120" s="27" t="s">
        <v>0</v>
      </c>
      <c r="AT120" s="62" t="str">
        <f t="shared" si="110"/>
        <v/>
      </c>
      <c r="AU120" s="27" t="s">
        <v>0</v>
      </c>
      <c r="AV120" s="244" t="str">
        <f t="shared" si="80"/>
        <v/>
      </c>
      <c r="AW120" s="27" t="s">
        <v>0</v>
      </c>
      <c r="AX120" s="81"/>
      <c r="AY120" s="83"/>
      <c r="AZ120" s="27" t="s">
        <v>0</v>
      </c>
      <c r="BA120" s="200" t="str">
        <f t="shared" si="111"/>
        <v/>
      </c>
      <c r="BB120" s="27" t="s">
        <v>0</v>
      </c>
      <c r="BC120" s="32" t="str">
        <f t="shared" si="112"/>
        <v/>
      </c>
      <c r="BD120" s="53" t="str">
        <f>IF(AX120&amp;AY120="","",MAX(BD$12:BD119)+1)</f>
        <v/>
      </c>
      <c r="BE120" s="212" t="str">
        <f t="shared" si="113"/>
        <v/>
      </c>
      <c r="BF120" s="33" t="str">
        <f>IF(AND(AO120="NEMA",AP120="NEMA",OR(AX120&amp;AY120="",BE120="NEMA")),MAX(BF$12:BF119)+1,"")</f>
        <v/>
      </c>
      <c r="BG120" s="27" t="s">
        <v>0</v>
      </c>
      <c r="BH120" s="32" t="str">
        <f t="shared" si="114"/>
        <v/>
      </c>
      <c r="BI120" s="21" t="str">
        <f t="shared" si="115"/>
        <v/>
      </c>
      <c r="BJ120" s="53" t="str">
        <f t="shared" si="116"/>
        <v/>
      </c>
      <c r="BK120" s="33" t="str">
        <f t="shared" si="117"/>
        <v/>
      </c>
      <c r="BL120" s="27" t="s">
        <v>0</v>
      </c>
      <c r="BM120" s="32" t="str">
        <f t="shared" si="118"/>
        <v/>
      </c>
      <c r="BN120" s="21" t="str">
        <f t="shared" si="119"/>
        <v/>
      </c>
      <c r="BO120" s="53" t="str">
        <f t="shared" si="120"/>
        <v/>
      </c>
      <c r="BP120" s="53" t="str">
        <f t="shared" si="81"/>
        <v/>
      </c>
      <c r="BQ120" s="21" t="str">
        <f t="shared" si="82"/>
        <v/>
      </c>
      <c r="BR120" s="21" t="str" cm="1">
        <f t="array" ref="BR120">IFERROR(""&amp;INDEX(regNatjecatelj_klub,DI120),"")</f>
        <v/>
      </c>
      <c r="BS120" s="66" t="str">
        <f t="shared" si="121"/>
        <v/>
      </c>
      <c r="BT120" s="46" t="str">
        <f t="shared" si="122"/>
        <v/>
      </c>
      <c r="BU120" s="27" t="s">
        <v>0</v>
      </c>
      <c r="BV120" s="62" t="str">
        <f>IF(BP120&lt;&gt;"NEMA","",IF(IFERROR(MATCH(BN120,BN$12:BN119,0),0)&lt;&gt;0,"",BN120))</f>
        <v/>
      </c>
      <c r="BW120" s="27" t="s">
        <v>0</v>
      </c>
      <c r="BX120" s="88"/>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73" t="str">
        <f>IF(BN120="","",IF(AND(BO120&lt;&gt;"",BO120&lt;&gt;"NEMA",BS120=1),BR120,IFERROR(INDEX(CK$12:CK119,MATCH(BN120,BN$12:BN119,0)),IF(BX120&lt;&gt;"",BX120,BT120))))</f>
        <v/>
      </c>
      <c r="CL120" s="226" t="str">
        <f>IF(BN120="","",IF(BT120&lt;&gt;BN120,INDEX(regKlub_id,MATCH(BT120,regKlub_naziv,0)),IF(AND(BO120&lt;&gt;"",BO120&lt;&gt;"NEMA"),BO120,IF(CF120&lt;&gt;"",CF120,IF(CB120&lt;&gt;"",CB120,IFERROR(INDEX(CL$12:CL119,MATCH(BN120,BN$12:BN119,0)),"GREŠKA"))))))</f>
        <v/>
      </c>
      <c r="CM120" s="114" t="str">
        <f>IF(BP120="","",IF(BP120&lt;&gt;"NEMA",BP120,IF(CE120&lt;&gt;"",CE120,IFERROR(INDEX(CM$12:CM119,MATCH(BN120,BN$12:BN119,0)),""))))</f>
        <v/>
      </c>
      <c r="CN120" s="27" t="s">
        <v>0</v>
      </c>
      <c r="CO120" s="38" t="str">
        <f t="shared" si="129"/>
        <v/>
      </c>
      <c r="CP120" s="53" t="str">
        <f t="shared" si="130"/>
        <v/>
      </c>
      <c r="CQ120" s="180" t="str">
        <f t="shared" si="131"/>
        <v/>
      </c>
      <c r="CR120" s="181" t="str">
        <f t="shared" si="78"/>
        <v/>
      </c>
      <c r="CS120" s="114" t="str">
        <f t="shared" si="83"/>
        <v/>
      </c>
      <c r="CT120" s="27" t="s">
        <v>0</v>
      </c>
      <c r="CU120" s="240" t="str">
        <f t="shared" si="132"/>
        <v xml:space="preserve">
</v>
      </c>
      <c r="CV120" s="27" t="s">
        <v>0</v>
      </c>
      <c r="CW120" s="200" t="str">
        <f t="shared" si="84"/>
        <v/>
      </c>
      <c r="CX120" t="s">
        <v>0</v>
      </c>
      <c r="CY120" s="90" t="str">
        <f t="shared" si="85"/>
        <v/>
      </c>
      <c r="CZ120" t="s">
        <v>0</v>
      </c>
      <c r="DA120" s="32" t="str">
        <f t="shared" si="86"/>
        <v/>
      </c>
      <c r="DB120" s="46" t="str">
        <f t="shared" si="87"/>
        <v/>
      </c>
      <c r="DC120" t="s">
        <v>0</v>
      </c>
      <c r="DD120" s="14" t="str">
        <f t="shared" si="133"/>
        <v/>
      </c>
      <c r="DE120" s="27" t="s">
        <v>0</v>
      </c>
      <c r="DF120" s="14" t="str">
        <f t="shared" si="134"/>
        <v/>
      </c>
      <c r="DG120" s="27" t="s">
        <v>0</v>
      </c>
      <c r="DH120" s="32" t="str">
        <f t="shared" si="135"/>
        <v/>
      </c>
      <c r="DI120" s="33" t="str">
        <f t="shared" si="136"/>
        <v/>
      </c>
      <c r="DJ120" s="27" t="s">
        <v>0</v>
      </c>
      <c r="DK120" s="32" t="str">
        <f t="shared" si="137"/>
        <v/>
      </c>
      <c r="DL120" s="33" t="str">
        <f t="shared" si="138"/>
        <v/>
      </c>
      <c r="DM120" s="27" t="s">
        <v>0</v>
      </c>
      <c r="DN120" s="32" t="str">
        <f t="shared" si="139"/>
        <v/>
      </c>
      <c r="DO120" s="33" t="str">
        <f t="shared" si="140"/>
        <v/>
      </c>
      <c r="DP120" s="27" t="s">
        <v>0</v>
      </c>
      <c r="DQ120" s="38" t="str">
        <f t="shared" si="141"/>
        <v/>
      </c>
      <c r="DR120" s="33" t="str" cm="1">
        <f t="array" ref="DR120">IF(DQ120&lt;&gt;"",INDEX(regNatjecatelj_id,DQ120,0),IF(BF120&lt;&gt;"",BF120,""))</f>
        <v/>
      </c>
      <c r="DS120" s="27" t="s">
        <v>0</v>
      </c>
      <c r="DT120" s="38" t="str">
        <f t="shared" si="142"/>
        <v/>
      </c>
      <c r="DU120" s="53" t="str">
        <f t="shared" si="88"/>
        <v/>
      </c>
      <c r="DV120" s="53" t="str">
        <f t="shared" si="143"/>
        <v/>
      </c>
      <c r="DW120" s="53" t="str">
        <f t="shared" si="144"/>
        <v/>
      </c>
      <c r="DX120" s="46" t="str">
        <f t="shared" si="145"/>
        <v/>
      </c>
      <c r="DY120" s="27" t="s">
        <v>0</v>
      </c>
      <c r="DZ120" s="38" t="str">
        <f>IF(AN120="","",MAX(DZ$12:DZ119)+1)</f>
        <v/>
      </c>
      <c r="EA120" s="53" t="str">
        <f t="shared" si="146"/>
        <v/>
      </c>
      <c r="EB120" s="53" t="str">
        <f t="shared" si="147"/>
        <v/>
      </c>
      <c r="EC120" s="53" t="str">
        <f t="shared" si="148"/>
        <v/>
      </c>
      <c r="ED120" s="53" t="str">
        <f t="shared" si="149"/>
        <v/>
      </c>
      <c r="EE120" s="53" t="str">
        <f t="shared" si="89"/>
        <v/>
      </c>
      <c r="EF120" s="53" t="str">
        <f t="shared" si="150"/>
        <v/>
      </c>
      <c r="EG120" s="53" t="str">
        <f t="shared" si="151"/>
        <v/>
      </c>
      <c r="EH120" s="53" t="str">
        <f t="shared" si="90"/>
        <v/>
      </c>
      <c r="EI120" s="53" t="str">
        <f t="shared" si="152"/>
        <v/>
      </c>
      <c r="EJ120" s="33" t="str">
        <f t="shared" si="153"/>
        <v/>
      </c>
      <c r="EK120" s="27" t="s">
        <v>0</v>
      </c>
      <c r="EL120" s="14" t="str">
        <f t="shared" si="154"/>
        <v/>
      </c>
      <c r="EM120" s="27" t="s">
        <v>0</v>
      </c>
      <c r="EN120" s="14" t="str">
        <f t="shared" si="91"/>
        <v/>
      </c>
      <c r="EO120" s="27" t="s">
        <v>0</v>
      </c>
      <c r="EP120" s="131" t="str">
        <f t="shared" si="155"/>
        <v/>
      </c>
      <c r="EQ120" s="27" t="s">
        <v>0</v>
      </c>
    </row>
    <row r="121" spans="1:147" x14ac:dyDescent="0.25">
      <c r="A121" t="s">
        <v>0</v>
      </c>
      <c r="B121" s="32" t="str">
        <f>IF(csv!F111="","",TRIM(csv!T111))</f>
        <v/>
      </c>
      <c r="C121" s="21" t="s">
        <v>0</v>
      </c>
      <c r="D121" s="21" t="str">
        <f>IF(csv!F111="","",TRIM(csv!F111))</f>
        <v/>
      </c>
      <c r="E121" s="21" t="str">
        <f>IF(csv!E111="","",TRIM(csv!E111))</f>
        <v/>
      </c>
      <c r="F121" s="21" t="s">
        <v>0</v>
      </c>
      <c r="G121" s="53" t="str">
        <f>IF(csv!M111="","",TRIM(csv!M111))</f>
        <v/>
      </c>
      <c r="H121" s="53" t="str">
        <f>IF(csv!N111="","",TRIM(csv!N111))</f>
        <v/>
      </c>
      <c r="I121" s="21" t="s">
        <v>0</v>
      </c>
      <c r="J121" s="21" t="str">
        <f>IF(csv!P111="","",TRIM(csv!P111))</f>
        <v/>
      </c>
      <c r="K121" s="21" t="str">
        <f>IF(csv!Q111="","",TRIM(csv!Q111))</f>
        <v/>
      </c>
      <c r="L121" s="21" t="s">
        <v>0</v>
      </c>
      <c r="M121" s="46" t="str">
        <f>IF(csv!R111="","",TRIM(csv!R111))</f>
        <v/>
      </c>
      <c r="N121" s="27" t="s">
        <v>0</v>
      </c>
      <c r="O121" s="188" t="str">
        <f t="shared" si="92"/>
        <v/>
      </c>
      <c r="P121" s="27"/>
      <c r="Q121" s="32" t="str">
        <f t="shared" si="93"/>
        <v/>
      </c>
      <c r="R121" s="53" t="str">
        <f>IF(Q121="","",IF(COUNTIF(Q$12:Q120,Q121)=0,R120+1,R120))</f>
        <v/>
      </c>
      <c r="S121" s="53" t="str">
        <f t="shared" si="94"/>
        <v/>
      </c>
      <c r="T121" s="53" t="str">
        <f t="shared" si="95"/>
        <v/>
      </c>
      <c r="U121" s="46" t="str">
        <f t="shared" si="96"/>
        <v/>
      </c>
      <c r="V121" s="27" t="s">
        <v>0</v>
      </c>
      <c r="W121" s="173" t="str">
        <f t="shared" si="97"/>
        <v/>
      </c>
      <c r="X121" s="223" t="str">
        <f t="shared" si="98"/>
        <v/>
      </c>
      <c r="Y121" s="174" t="str">
        <f t="shared" si="79"/>
        <v/>
      </c>
      <c r="Z121" s="27" t="s">
        <v>0</v>
      </c>
      <c r="AA121" s="32" t="str">
        <f t="shared" si="99"/>
        <v/>
      </c>
      <c r="AB121" s="53" t="str">
        <f t="shared" si="100"/>
        <v/>
      </c>
      <c r="AC121" s="21" t="str">
        <f>IF(OR(AB121="",AB121&lt;&gt;"NEMA"),"",IF(IFERROR(MATCH(AA121,AA$12:AA120,0),0)&lt;&gt;0,"",AA121))</f>
        <v/>
      </c>
      <c r="AD121" s="46" t="str">
        <f>IF(AC121="","",MAX(AD$12:AD120)+1)</f>
        <v/>
      </c>
      <c r="AE121" s="27" t="s">
        <v>0</v>
      </c>
      <c r="AF121" s="88"/>
      <c r="AG121" s="27" t="s">
        <v>0</v>
      </c>
      <c r="AH121" s="14" t="str">
        <f t="shared" si="101"/>
        <v/>
      </c>
      <c r="AI121" s="27" t="s">
        <v>0</v>
      </c>
      <c r="AJ121" s="173" t="str">
        <f t="shared" si="102"/>
        <v/>
      </c>
      <c r="AK121" s="114" t="str">
        <f t="shared" si="103"/>
        <v/>
      </c>
      <c r="AL121" s="27"/>
      <c r="AM121" s="32" t="str">
        <f t="shared" si="104"/>
        <v/>
      </c>
      <c r="AN121" s="21" t="str">
        <f t="shared" si="105"/>
        <v/>
      </c>
      <c r="AO121" s="53" t="str">
        <f t="shared" si="106"/>
        <v/>
      </c>
      <c r="AP121" s="53" t="str">
        <f t="shared" si="107"/>
        <v/>
      </c>
      <c r="AQ121" s="21" t="str">
        <f t="shared" si="108"/>
        <v/>
      </c>
      <c r="AR121" s="46" t="str">
        <f t="shared" si="109"/>
        <v/>
      </c>
      <c r="AS121" s="27" t="s">
        <v>0</v>
      </c>
      <c r="AT121" s="62" t="str">
        <f t="shared" si="110"/>
        <v/>
      </c>
      <c r="AU121" s="27" t="s">
        <v>0</v>
      </c>
      <c r="AV121" s="244" t="str">
        <f t="shared" si="80"/>
        <v/>
      </c>
      <c r="AW121" s="27" t="s">
        <v>0</v>
      </c>
      <c r="AX121" s="81"/>
      <c r="AY121" s="83"/>
      <c r="AZ121" s="27" t="s">
        <v>0</v>
      </c>
      <c r="BA121" s="200" t="str">
        <f t="shared" si="111"/>
        <v/>
      </c>
      <c r="BB121" s="27" t="s">
        <v>0</v>
      </c>
      <c r="BC121" s="32" t="str">
        <f t="shared" si="112"/>
        <v/>
      </c>
      <c r="BD121" s="53" t="str">
        <f>IF(AX121&amp;AY121="","",MAX(BD$12:BD120)+1)</f>
        <v/>
      </c>
      <c r="BE121" s="212" t="str">
        <f t="shared" si="113"/>
        <v/>
      </c>
      <c r="BF121" s="33" t="str">
        <f>IF(AND(AO121="NEMA",AP121="NEMA",OR(AX121&amp;AY121="",BE121="NEMA")),MAX(BF$12:BF120)+1,"")</f>
        <v/>
      </c>
      <c r="BG121" s="27" t="s">
        <v>0</v>
      </c>
      <c r="BH121" s="32" t="str">
        <f t="shared" si="114"/>
        <v/>
      </c>
      <c r="BI121" s="21" t="str">
        <f t="shared" si="115"/>
        <v/>
      </c>
      <c r="BJ121" s="53" t="str">
        <f t="shared" si="116"/>
        <v/>
      </c>
      <c r="BK121" s="33" t="str">
        <f t="shared" si="117"/>
        <v/>
      </c>
      <c r="BL121" s="27" t="s">
        <v>0</v>
      </c>
      <c r="BM121" s="32" t="str">
        <f t="shared" si="118"/>
        <v/>
      </c>
      <c r="BN121" s="21" t="str">
        <f t="shared" si="119"/>
        <v/>
      </c>
      <c r="BO121" s="53" t="str">
        <f t="shared" si="120"/>
        <v/>
      </c>
      <c r="BP121" s="53" t="str">
        <f t="shared" si="81"/>
        <v/>
      </c>
      <c r="BQ121" s="21" t="str">
        <f t="shared" si="82"/>
        <v/>
      </c>
      <c r="BR121" s="21" t="str" cm="1">
        <f t="array" ref="BR121">IFERROR(""&amp;INDEX(regNatjecatelj_klub,DI121),"")</f>
        <v/>
      </c>
      <c r="BS121" s="66" t="str">
        <f t="shared" si="121"/>
        <v/>
      </c>
      <c r="BT121" s="46" t="str">
        <f t="shared" si="122"/>
        <v/>
      </c>
      <c r="BU121" s="27" t="s">
        <v>0</v>
      </c>
      <c r="BV121" s="62" t="str">
        <f>IF(BP121&lt;&gt;"NEMA","",IF(IFERROR(MATCH(BN121,BN$12:BN120,0),0)&lt;&gt;0,"",BN121))</f>
        <v/>
      </c>
      <c r="BW121" s="27" t="s">
        <v>0</v>
      </c>
      <c r="BX121" s="88"/>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73" t="str">
        <f>IF(BN121="","",IF(AND(BO121&lt;&gt;"",BO121&lt;&gt;"NEMA",BS121=1),BR121,IFERROR(INDEX(CK$12:CK120,MATCH(BN121,BN$12:BN120,0)),IF(BX121&lt;&gt;"",BX121,BT121))))</f>
        <v/>
      </c>
      <c r="CL121" s="226" t="str">
        <f>IF(BN121="","",IF(BT121&lt;&gt;BN121,INDEX(regKlub_id,MATCH(BT121,regKlub_naziv,0)),IF(AND(BO121&lt;&gt;"",BO121&lt;&gt;"NEMA"),BO121,IF(CF121&lt;&gt;"",CF121,IF(CB121&lt;&gt;"",CB121,IFERROR(INDEX(CL$12:CL120,MATCH(BN121,BN$12:BN120,0)),"GREŠKA"))))))</f>
        <v/>
      </c>
      <c r="CM121" s="114" t="str">
        <f>IF(BP121="","",IF(BP121&lt;&gt;"NEMA",BP121,IF(CE121&lt;&gt;"",CE121,IFERROR(INDEX(CM$12:CM120,MATCH(BN121,BN$12:BN120,0)),""))))</f>
        <v/>
      </c>
      <c r="CN121" s="27" t="s">
        <v>0</v>
      </c>
      <c r="CO121" s="38" t="str">
        <f t="shared" si="129"/>
        <v/>
      </c>
      <c r="CP121" s="53" t="str">
        <f t="shared" si="130"/>
        <v/>
      </c>
      <c r="CQ121" s="180" t="str">
        <f t="shared" si="131"/>
        <v/>
      </c>
      <c r="CR121" s="181" t="str">
        <f t="shared" ref="CR121:CR184" si="156">IF(CO121="","",IF(VALUE(LEFT(CO121,SEARCH(":",CO121)-1))&gt;999,59999,VALUE(LEFT(CO121,SEARCH(":",CO121)-1))*60+VALUE(RIGHT(CO121,2))))</f>
        <v/>
      </c>
      <c r="CS121" s="114" t="str">
        <f t="shared" si="83"/>
        <v/>
      </c>
      <c r="CT121" s="27" t="s">
        <v>0</v>
      </c>
      <c r="CU121" s="240" t="str">
        <f t="shared" si="132"/>
        <v xml:space="preserve">
</v>
      </c>
      <c r="CV121" s="27" t="s">
        <v>0</v>
      </c>
      <c r="CW121" s="200" t="str">
        <f t="shared" si="84"/>
        <v/>
      </c>
      <c r="CX121" t="s">
        <v>0</v>
      </c>
      <c r="CY121" s="90" t="str">
        <f t="shared" si="85"/>
        <v/>
      </c>
      <c r="CZ121" t="s">
        <v>0</v>
      </c>
      <c r="DA121" s="32" t="str">
        <f t="shared" si="86"/>
        <v/>
      </c>
      <c r="DB121" s="46" t="str">
        <f t="shared" si="87"/>
        <v/>
      </c>
      <c r="DC121" t="s">
        <v>0</v>
      </c>
      <c r="DD121" s="14" t="str">
        <f t="shared" si="133"/>
        <v/>
      </c>
      <c r="DE121" s="27" t="s">
        <v>0</v>
      </c>
      <c r="DF121" s="14" t="str">
        <f t="shared" si="134"/>
        <v/>
      </c>
      <c r="DG121" s="27" t="s">
        <v>0</v>
      </c>
      <c r="DH121" s="32" t="str">
        <f t="shared" si="135"/>
        <v/>
      </c>
      <c r="DI121" s="33" t="str">
        <f t="shared" si="136"/>
        <v/>
      </c>
      <c r="DJ121" s="27" t="s">
        <v>0</v>
      </c>
      <c r="DK121" s="32" t="str">
        <f t="shared" si="137"/>
        <v/>
      </c>
      <c r="DL121" s="33" t="str">
        <f t="shared" si="138"/>
        <v/>
      </c>
      <c r="DM121" s="27" t="s">
        <v>0</v>
      </c>
      <c r="DN121" s="32" t="str">
        <f t="shared" si="139"/>
        <v/>
      </c>
      <c r="DO121" s="33" t="str">
        <f t="shared" si="140"/>
        <v/>
      </c>
      <c r="DP121" s="27" t="s">
        <v>0</v>
      </c>
      <c r="DQ121" s="38" t="str">
        <f t="shared" si="141"/>
        <v/>
      </c>
      <c r="DR121" s="33" t="str" cm="1">
        <f t="array" ref="DR121">IF(DQ121&lt;&gt;"",INDEX(regNatjecatelj_id,DQ121,0),IF(BF121&lt;&gt;"",BF121,""))</f>
        <v/>
      </c>
      <c r="DS121" s="27" t="s">
        <v>0</v>
      </c>
      <c r="DT121" s="38" t="str">
        <f t="shared" si="142"/>
        <v/>
      </c>
      <c r="DU121" s="53" t="str">
        <f t="shared" si="88"/>
        <v/>
      </c>
      <c r="DV121" s="53" t="str">
        <f t="shared" si="143"/>
        <v/>
      </c>
      <c r="DW121" s="53" t="str">
        <f t="shared" si="144"/>
        <v/>
      </c>
      <c r="DX121" s="46" t="str">
        <f t="shared" si="145"/>
        <v/>
      </c>
      <c r="DY121" s="27" t="s">
        <v>0</v>
      </c>
      <c r="DZ121" s="38" t="str">
        <f>IF(AN121="","",MAX(DZ$12:DZ120)+1)</f>
        <v/>
      </c>
      <c r="EA121" s="53" t="str">
        <f t="shared" si="146"/>
        <v/>
      </c>
      <c r="EB121" s="53" t="str">
        <f t="shared" si="147"/>
        <v/>
      </c>
      <c r="EC121" s="53" t="str">
        <f t="shared" si="148"/>
        <v/>
      </c>
      <c r="ED121" s="53" t="str">
        <f t="shared" si="149"/>
        <v/>
      </c>
      <c r="EE121" s="53" t="str">
        <f t="shared" si="89"/>
        <v/>
      </c>
      <c r="EF121" s="53" t="str">
        <f t="shared" si="150"/>
        <v/>
      </c>
      <c r="EG121" s="53" t="str">
        <f t="shared" si="151"/>
        <v/>
      </c>
      <c r="EH121" s="53" t="str">
        <f t="shared" si="90"/>
        <v/>
      </c>
      <c r="EI121" s="53" t="str">
        <f t="shared" si="152"/>
        <v/>
      </c>
      <c r="EJ121" s="33" t="str">
        <f t="shared" si="153"/>
        <v/>
      </c>
      <c r="EK121" s="27" t="s">
        <v>0</v>
      </c>
      <c r="EL121" s="14" t="str">
        <f t="shared" si="154"/>
        <v/>
      </c>
      <c r="EM121" s="27" t="s">
        <v>0</v>
      </c>
      <c r="EN121" s="14" t="str">
        <f t="shared" si="91"/>
        <v/>
      </c>
      <c r="EO121" s="27" t="s">
        <v>0</v>
      </c>
      <c r="EP121" s="131" t="str">
        <f t="shared" si="155"/>
        <v/>
      </c>
      <c r="EQ121" s="27" t="s">
        <v>0</v>
      </c>
    </row>
    <row r="122" spans="1:147" x14ac:dyDescent="0.25">
      <c r="A122" t="s">
        <v>0</v>
      </c>
      <c r="B122" s="32" t="str">
        <f>IF(csv!F112="","",TRIM(csv!T112))</f>
        <v/>
      </c>
      <c r="C122" s="21" t="s">
        <v>0</v>
      </c>
      <c r="D122" s="21" t="str">
        <f>IF(csv!F112="","",TRIM(csv!F112))</f>
        <v/>
      </c>
      <c r="E122" s="21" t="str">
        <f>IF(csv!E112="","",TRIM(csv!E112))</f>
        <v/>
      </c>
      <c r="F122" s="21" t="s">
        <v>0</v>
      </c>
      <c r="G122" s="53" t="str">
        <f>IF(csv!M112="","",TRIM(csv!M112))</f>
        <v/>
      </c>
      <c r="H122" s="53" t="str">
        <f>IF(csv!N112="","",TRIM(csv!N112))</f>
        <v/>
      </c>
      <c r="I122" s="21" t="s">
        <v>0</v>
      </c>
      <c r="J122" s="21" t="str">
        <f>IF(csv!P112="","",TRIM(csv!P112))</f>
        <v/>
      </c>
      <c r="K122" s="21" t="str">
        <f>IF(csv!Q112="","",TRIM(csv!Q112))</f>
        <v/>
      </c>
      <c r="L122" s="21" t="s">
        <v>0</v>
      </c>
      <c r="M122" s="46" t="str">
        <f>IF(csv!R112="","",TRIM(csv!R112))</f>
        <v/>
      </c>
      <c r="N122" s="27" t="s">
        <v>0</v>
      </c>
      <c r="O122" s="188" t="str">
        <f t="shared" si="92"/>
        <v/>
      </c>
      <c r="P122" s="27"/>
      <c r="Q122" s="32" t="str">
        <f t="shared" si="93"/>
        <v/>
      </c>
      <c r="R122" s="53" t="str">
        <f>IF(Q122="","",IF(COUNTIF(Q$12:Q121,Q122)=0,R121+1,R121))</f>
        <v/>
      </c>
      <c r="S122" s="53" t="str">
        <f t="shared" si="94"/>
        <v/>
      </c>
      <c r="T122" s="53" t="str">
        <f t="shared" si="95"/>
        <v/>
      </c>
      <c r="U122" s="46" t="str">
        <f t="shared" si="96"/>
        <v/>
      </c>
      <c r="V122" s="27" t="s">
        <v>0</v>
      </c>
      <c r="W122" s="173" t="str">
        <f t="shared" si="97"/>
        <v/>
      </c>
      <c r="X122" s="223" t="str">
        <f t="shared" si="98"/>
        <v/>
      </c>
      <c r="Y122" s="174" t="str">
        <f t="shared" si="79"/>
        <v/>
      </c>
      <c r="Z122" s="27" t="s">
        <v>0</v>
      </c>
      <c r="AA122" s="32" t="str">
        <f t="shared" si="99"/>
        <v/>
      </c>
      <c r="AB122" s="53" t="str">
        <f t="shared" si="100"/>
        <v/>
      </c>
      <c r="AC122" s="21" t="str">
        <f>IF(OR(AB122="",AB122&lt;&gt;"NEMA"),"",IF(IFERROR(MATCH(AA122,AA$12:AA121,0),0)&lt;&gt;0,"",AA122))</f>
        <v/>
      </c>
      <c r="AD122" s="46" t="str">
        <f>IF(AC122="","",MAX(AD$12:AD121)+1)</f>
        <v/>
      </c>
      <c r="AE122" s="27" t="s">
        <v>0</v>
      </c>
      <c r="AF122" s="88"/>
      <c r="AG122" s="27" t="s">
        <v>0</v>
      </c>
      <c r="AH122" s="14" t="str">
        <f t="shared" si="101"/>
        <v/>
      </c>
      <c r="AI122" s="27" t="s">
        <v>0</v>
      </c>
      <c r="AJ122" s="173" t="str">
        <f t="shared" si="102"/>
        <v/>
      </c>
      <c r="AK122" s="114" t="str">
        <f t="shared" si="103"/>
        <v/>
      </c>
      <c r="AL122" s="27"/>
      <c r="AM122" s="32" t="str">
        <f t="shared" si="104"/>
        <v/>
      </c>
      <c r="AN122" s="21" t="str">
        <f t="shared" si="105"/>
        <v/>
      </c>
      <c r="AO122" s="53" t="str">
        <f t="shared" si="106"/>
        <v/>
      </c>
      <c r="AP122" s="53" t="str">
        <f t="shared" si="107"/>
        <v/>
      </c>
      <c r="AQ122" s="21" t="str">
        <f t="shared" si="108"/>
        <v/>
      </c>
      <c r="AR122" s="46" t="str">
        <f t="shared" si="109"/>
        <v/>
      </c>
      <c r="AS122" s="27" t="s">
        <v>0</v>
      </c>
      <c r="AT122" s="62" t="str">
        <f t="shared" si="110"/>
        <v/>
      </c>
      <c r="AU122" s="27" t="s">
        <v>0</v>
      </c>
      <c r="AV122" s="244" t="str">
        <f t="shared" si="80"/>
        <v/>
      </c>
      <c r="AW122" s="27" t="s">
        <v>0</v>
      </c>
      <c r="AX122" s="81"/>
      <c r="AY122" s="83"/>
      <c r="AZ122" s="27" t="s">
        <v>0</v>
      </c>
      <c r="BA122" s="200" t="str">
        <f t="shared" si="111"/>
        <v/>
      </c>
      <c r="BB122" s="27" t="s">
        <v>0</v>
      </c>
      <c r="BC122" s="32" t="str">
        <f t="shared" si="112"/>
        <v/>
      </c>
      <c r="BD122" s="53" t="str">
        <f>IF(AX122&amp;AY122="","",MAX(BD$12:BD121)+1)</f>
        <v/>
      </c>
      <c r="BE122" s="212" t="str">
        <f t="shared" si="113"/>
        <v/>
      </c>
      <c r="BF122" s="33" t="str">
        <f>IF(AND(AO122="NEMA",AP122="NEMA",OR(AX122&amp;AY122="",BE122="NEMA")),MAX(BF$12:BF121)+1,"")</f>
        <v/>
      </c>
      <c r="BG122" s="27" t="s">
        <v>0</v>
      </c>
      <c r="BH122" s="32" t="str">
        <f t="shared" si="114"/>
        <v/>
      </c>
      <c r="BI122" s="21" t="str">
        <f t="shared" si="115"/>
        <v/>
      </c>
      <c r="BJ122" s="53" t="str">
        <f t="shared" si="116"/>
        <v/>
      </c>
      <c r="BK122" s="33" t="str">
        <f t="shared" si="117"/>
        <v/>
      </c>
      <c r="BL122" s="27" t="s">
        <v>0</v>
      </c>
      <c r="BM122" s="32" t="str">
        <f t="shared" si="118"/>
        <v/>
      </c>
      <c r="BN122" s="21" t="str">
        <f t="shared" si="119"/>
        <v/>
      </c>
      <c r="BO122" s="53" t="str">
        <f t="shared" si="120"/>
        <v/>
      </c>
      <c r="BP122" s="53" t="str">
        <f t="shared" si="81"/>
        <v/>
      </c>
      <c r="BQ122" s="21" t="str">
        <f t="shared" si="82"/>
        <v/>
      </c>
      <c r="BR122" s="21" t="str" cm="1">
        <f t="array" ref="BR122">IFERROR(""&amp;INDEX(regNatjecatelj_klub,DI122),"")</f>
        <v/>
      </c>
      <c r="BS122" s="66" t="str">
        <f t="shared" si="121"/>
        <v/>
      </c>
      <c r="BT122" s="46" t="str">
        <f t="shared" si="122"/>
        <v/>
      </c>
      <c r="BU122" s="27" t="s">
        <v>0</v>
      </c>
      <c r="BV122" s="62" t="str">
        <f>IF(BP122&lt;&gt;"NEMA","",IF(IFERROR(MATCH(BN122,BN$12:BN121,0),0)&lt;&gt;0,"",BN122))</f>
        <v/>
      </c>
      <c r="BW122" s="27" t="s">
        <v>0</v>
      </c>
      <c r="BX122" s="88"/>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73" t="str">
        <f>IF(BN122="","",IF(AND(BO122&lt;&gt;"",BO122&lt;&gt;"NEMA",BS122=1),BR122,IFERROR(INDEX(CK$12:CK121,MATCH(BN122,BN$12:BN121,0)),IF(BX122&lt;&gt;"",BX122,BT122))))</f>
        <v/>
      </c>
      <c r="CL122" s="226" t="str">
        <f>IF(BN122="","",IF(BT122&lt;&gt;BN122,INDEX(regKlub_id,MATCH(BT122,regKlub_naziv,0)),IF(AND(BO122&lt;&gt;"",BO122&lt;&gt;"NEMA"),BO122,IF(CF122&lt;&gt;"",CF122,IF(CB122&lt;&gt;"",CB122,IFERROR(INDEX(CL$12:CL121,MATCH(BN122,BN$12:BN121,0)),"GREŠKA"))))))</f>
        <v/>
      </c>
      <c r="CM122" s="114" t="str">
        <f>IF(BP122="","",IF(BP122&lt;&gt;"NEMA",BP122,IF(CE122&lt;&gt;"",CE122,IFERROR(INDEX(CM$12:CM121,MATCH(BN122,BN$12:BN121,0)),""))))</f>
        <v/>
      </c>
      <c r="CN122" s="27" t="s">
        <v>0</v>
      </c>
      <c r="CO122" s="38" t="str">
        <f t="shared" si="129"/>
        <v/>
      </c>
      <c r="CP122" s="53" t="str">
        <f t="shared" si="130"/>
        <v/>
      </c>
      <c r="CQ122" s="180" t="str">
        <f t="shared" si="131"/>
        <v/>
      </c>
      <c r="CR122" s="181" t="str">
        <f t="shared" si="156"/>
        <v/>
      </c>
      <c r="CS122" s="114" t="str">
        <f t="shared" si="83"/>
        <v/>
      </c>
      <c r="CT122" s="27" t="s">
        <v>0</v>
      </c>
      <c r="CU122" s="240" t="str">
        <f t="shared" si="132"/>
        <v xml:space="preserve">
</v>
      </c>
      <c r="CV122" s="27" t="s">
        <v>0</v>
      </c>
      <c r="CW122" s="200" t="str">
        <f t="shared" si="84"/>
        <v/>
      </c>
      <c r="CX122" t="s">
        <v>0</v>
      </c>
      <c r="CY122" s="90" t="str">
        <f t="shared" si="85"/>
        <v/>
      </c>
      <c r="CZ122" t="s">
        <v>0</v>
      </c>
      <c r="DA122" s="32" t="str">
        <f t="shared" si="86"/>
        <v/>
      </c>
      <c r="DB122" s="46" t="str">
        <f t="shared" si="87"/>
        <v/>
      </c>
      <c r="DC122" t="s">
        <v>0</v>
      </c>
      <c r="DD122" s="14" t="str">
        <f t="shared" si="133"/>
        <v/>
      </c>
      <c r="DE122" s="27" t="s">
        <v>0</v>
      </c>
      <c r="DF122" s="14" t="str">
        <f t="shared" si="134"/>
        <v/>
      </c>
      <c r="DG122" s="27" t="s">
        <v>0</v>
      </c>
      <c r="DH122" s="32" t="str">
        <f t="shared" si="135"/>
        <v/>
      </c>
      <c r="DI122" s="33" t="str">
        <f t="shared" si="136"/>
        <v/>
      </c>
      <c r="DJ122" s="27" t="s">
        <v>0</v>
      </c>
      <c r="DK122" s="32" t="str">
        <f t="shared" si="137"/>
        <v/>
      </c>
      <c r="DL122" s="33" t="str">
        <f t="shared" si="138"/>
        <v/>
      </c>
      <c r="DM122" s="27" t="s">
        <v>0</v>
      </c>
      <c r="DN122" s="32" t="str">
        <f t="shared" si="139"/>
        <v/>
      </c>
      <c r="DO122" s="33" t="str">
        <f t="shared" si="140"/>
        <v/>
      </c>
      <c r="DP122" s="27" t="s">
        <v>0</v>
      </c>
      <c r="DQ122" s="38" t="str">
        <f t="shared" si="141"/>
        <v/>
      </c>
      <c r="DR122" s="33" t="str" cm="1">
        <f t="array" ref="DR122">IF(DQ122&lt;&gt;"",INDEX(regNatjecatelj_id,DQ122,0),IF(BF122&lt;&gt;"",BF122,""))</f>
        <v/>
      </c>
      <c r="DS122" s="27" t="s">
        <v>0</v>
      </c>
      <c r="DT122" s="38" t="str">
        <f t="shared" si="142"/>
        <v/>
      </c>
      <c r="DU122" s="53" t="str">
        <f t="shared" si="88"/>
        <v/>
      </c>
      <c r="DV122" s="53" t="str">
        <f t="shared" si="143"/>
        <v/>
      </c>
      <c r="DW122" s="53" t="str">
        <f t="shared" si="144"/>
        <v/>
      </c>
      <c r="DX122" s="46" t="str">
        <f t="shared" si="145"/>
        <v/>
      </c>
      <c r="DY122" s="27" t="s">
        <v>0</v>
      </c>
      <c r="DZ122" s="38" t="str">
        <f>IF(AN122="","",MAX(DZ$12:DZ121)+1)</f>
        <v/>
      </c>
      <c r="EA122" s="53" t="str">
        <f t="shared" si="146"/>
        <v/>
      </c>
      <c r="EB122" s="53" t="str">
        <f t="shared" si="147"/>
        <v/>
      </c>
      <c r="EC122" s="53" t="str">
        <f t="shared" si="148"/>
        <v/>
      </c>
      <c r="ED122" s="53" t="str">
        <f t="shared" si="149"/>
        <v/>
      </c>
      <c r="EE122" s="53" t="str">
        <f t="shared" si="89"/>
        <v/>
      </c>
      <c r="EF122" s="53" t="str">
        <f t="shared" si="150"/>
        <v/>
      </c>
      <c r="EG122" s="53" t="str">
        <f t="shared" si="151"/>
        <v/>
      </c>
      <c r="EH122" s="53" t="str">
        <f t="shared" si="90"/>
        <v/>
      </c>
      <c r="EI122" s="53" t="str">
        <f t="shared" si="152"/>
        <v/>
      </c>
      <c r="EJ122" s="33" t="str">
        <f t="shared" si="153"/>
        <v/>
      </c>
      <c r="EK122" s="27" t="s">
        <v>0</v>
      </c>
      <c r="EL122" s="14" t="str">
        <f t="shared" si="154"/>
        <v/>
      </c>
      <c r="EM122" s="27" t="s">
        <v>0</v>
      </c>
      <c r="EN122" s="14" t="str">
        <f t="shared" si="91"/>
        <v/>
      </c>
      <c r="EO122" s="27" t="s">
        <v>0</v>
      </c>
      <c r="EP122" s="131" t="str">
        <f t="shared" si="155"/>
        <v/>
      </c>
      <c r="EQ122" s="27" t="s">
        <v>0</v>
      </c>
    </row>
    <row r="123" spans="1:147" x14ac:dyDescent="0.25">
      <c r="A123" t="s">
        <v>0</v>
      </c>
      <c r="B123" s="32" t="str">
        <f>IF(csv!F113="","",TRIM(csv!T113))</f>
        <v/>
      </c>
      <c r="C123" s="21" t="s">
        <v>0</v>
      </c>
      <c r="D123" s="21" t="str">
        <f>IF(csv!F113="","",TRIM(csv!F113))</f>
        <v/>
      </c>
      <c r="E123" s="21" t="str">
        <f>IF(csv!E113="","",TRIM(csv!E113))</f>
        <v/>
      </c>
      <c r="F123" s="21" t="s">
        <v>0</v>
      </c>
      <c r="G123" s="53" t="str">
        <f>IF(csv!M113="","",TRIM(csv!M113))</f>
        <v/>
      </c>
      <c r="H123" s="53" t="str">
        <f>IF(csv!N113="","",TRIM(csv!N113))</f>
        <v/>
      </c>
      <c r="I123" s="21" t="s">
        <v>0</v>
      </c>
      <c r="J123" s="21" t="str">
        <f>IF(csv!P113="","",TRIM(csv!P113))</f>
        <v/>
      </c>
      <c r="K123" s="21" t="str">
        <f>IF(csv!Q113="","",TRIM(csv!Q113))</f>
        <v/>
      </c>
      <c r="L123" s="21" t="s">
        <v>0</v>
      </c>
      <c r="M123" s="46" t="str">
        <f>IF(csv!R113="","",TRIM(csv!R113))</f>
        <v/>
      </c>
      <c r="N123" s="27" t="s">
        <v>0</v>
      </c>
      <c r="O123" s="188" t="str">
        <f t="shared" si="92"/>
        <v/>
      </c>
      <c r="P123" s="27"/>
      <c r="Q123" s="32" t="str">
        <f t="shared" si="93"/>
        <v/>
      </c>
      <c r="R123" s="53" t="str">
        <f>IF(Q123="","",IF(COUNTIF(Q$12:Q122,Q123)=0,R122+1,R122))</f>
        <v/>
      </c>
      <c r="S123" s="53" t="str">
        <f t="shared" si="94"/>
        <v/>
      </c>
      <c r="T123" s="53" t="str">
        <f t="shared" si="95"/>
        <v/>
      </c>
      <c r="U123" s="46" t="str">
        <f t="shared" si="96"/>
        <v/>
      </c>
      <c r="V123" s="27" t="s">
        <v>0</v>
      </c>
      <c r="W123" s="173" t="str">
        <f t="shared" si="97"/>
        <v/>
      </c>
      <c r="X123" s="223" t="str">
        <f t="shared" si="98"/>
        <v/>
      </c>
      <c r="Y123" s="174" t="str">
        <f t="shared" si="79"/>
        <v/>
      </c>
      <c r="Z123" s="27" t="s">
        <v>0</v>
      </c>
      <c r="AA123" s="32" t="str">
        <f t="shared" si="99"/>
        <v/>
      </c>
      <c r="AB123" s="53" t="str">
        <f t="shared" si="100"/>
        <v/>
      </c>
      <c r="AC123" s="21" t="str">
        <f>IF(OR(AB123="",AB123&lt;&gt;"NEMA"),"",IF(IFERROR(MATCH(AA123,AA$12:AA122,0),0)&lt;&gt;0,"",AA123))</f>
        <v/>
      </c>
      <c r="AD123" s="46" t="str">
        <f>IF(AC123="","",MAX(AD$12:AD122)+1)</f>
        <v/>
      </c>
      <c r="AE123" s="27" t="s">
        <v>0</v>
      </c>
      <c r="AF123" s="88"/>
      <c r="AG123" s="27" t="s">
        <v>0</v>
      </c>
      <c r="AH123" s="14" t="str">
        <f t="shared" si="101"/>
        <v/>
      </c>
      <c r="AI123" s="27" t="s">
        <v>0</v>
      </c>
      <c r="AJ123" s="173" t="str">
        <f t="shared" si="102"/>
        <v/>
      </c>
      <c r="AK123" s="114" t="str">
        <f t="shared" si="103"/>
        <v/>
      </c>
      <c r="AL123" s="27"/>
      <c r="AM123" s="32" t="str">
        <f t="shared" si="104"/>
        <v/>
      </c>
      <c r="AN123" s="21" t="str">
        <f t="shared" si="105"/>
        <v/>
      </c>
      <c r="AO123" s="53" t="str">
        <f t="shared" si="106"/>
        <v/>
      </c>
      <c r="AP123" s="53" t="str">
        <f t="shared" si="107"/>
        <v/>
      </c>
      <c r="AQ123" s="21" t="str">
        <f t="shared" si="108"/>
        <v/>
      </c>
      <c r="AR123" s="46" t="str">
        <f t="shared" si="109"/>
        <v/>
      </c>
      <c r="AS123" s="27" t="s">
        <v>0</v>
      </c>
      <c r="AT123" s="62" t="str">
        <f t="shared" si="110"/>
        <v/>
      </c>
      <c r="AU123" s="27" t="s">
        <v>0</v>
      </c>
      <c r="AV123" s="244" t="str">
        <f t="shared" si="80"/>
        <v/>
      </c>
      <c r="AW123" s="27" t="s">
        <v>0</v>
      </c>
      <c r="AX123" s="81"/>
      <c r="AY123" s="83"/>
      <c r="AZ123" s="27" t="s">
        <v>0</v>
      </c>
      <c r="BA123" s="200" t="str">
        <f t="shared" si="111"/>
        <v/>
      </c>
      <c r="BB123" s="27" t="s">
        <v>0</v>
      </c>
      <c r="BC123" s="32" t="str">
        <f t="shared" si="112"/>
        <v/>
      </c>
      <c r="BD123" s="53" t="str">
        <f>IF(AX123&amp;AY123="","",MAX(BD$12:BD122)+1)</f>
        <v/>
      </c>
      <c r="BE123" s="212" t="str">
        <f t="shared" si="113"/>
        <v/>
      </c>
      <c r="BF123" s="33" t="str">
        <f>IF(AND(AO123="NEMA",AP123="NEMA",OR(AX123&amp;AY123="",BE123="NEMA")),MAX(BF$12:BF122)+1,"")</f>
        <v/>
      </c>
      <c r="BG123" s="27" t="s">
        <v>0</v>
      </c>
      <c r="BH123" s="32" t="str">
        <f t="shared" si="114"/>
        <v/>
      </c>
      <c r="BI123" s="21" t="str">
        <f t="shared" si="115"/>
        <v/>
      </c>
      <c r="BJ123" s="53" t="str">
        <f t="shared" si="116"/>
        <v/>
      </c>
      <c r="BK123" s="33" t="str">
        <f t="shared" si="117"/>
        <v/>
      </c>
      <c r="BL123" s="27" t="s">
        <v>0</v>
      </c>
      <c r="BM123" s="32" t="str">
        <f t="shared" si="118"/>
        <v/>
      </c>
      <c r="BN123" s="21" t="str">
        <f t="shared" si="119"/>
        <v/>
      </c>
      <c r="BO123" s="53" t="str">
        <f t="shared" si="120"/>
        <v/>
      </c>
      <c r="BP123" s="53" t="str">
        <f t="shared" si="81"/>
        <v/>
      </c>
      <c r="BQ123" s="21" t="str">
        <f t="shared" si="82"/>
        <v/>
      </c>
      <c r="BR123" s="21" t="str" cm="1">
        <f t="array" ref="BR123">IFERROR(""&amp;INDEX(regNatjecatelj_klub,DI123),"")</f>
        <v/>
      </c>
      <c r="BS123" s="66" t="str">
        <f t="shared" si="121"/>
        <v/>
      </c>
      <c r="BT123" s="46" t="str">
        <f t="shared" si="122"/>
        <v/>
      </c>
      <c r="BU123" s="27" t="s">
        <v>0</v>
      </c>
      <c r="BV123" s="62" t="str">
        <f>IF(BP123&lt;&gt;"NEMA","",IF(IFERROR(MATCH(BN123,BN$12:BN122,0),0)&lt;&gt;0,"",BN123))</f>
        <v/>
      </c>
      <c r="BW123" s="27" t="s">
        <v>0</v>
      </c>
      <c r="BX123" s="88"/>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73" t="str">
        <f>IF(BN123="","",IF(AND(BO123&lt;&gt;"",BO123&lt;&gt;"NEMA",BS123=1),BR123,IFERROR(INDEX(CK$12:CK122,MATCH(BN123,BN$12:BN122,0)),IF(BX123&lt;&gt;"",BX123,BT123))))</f>
        <v/>
      </c>
      <c r="CL123" s="226" t="str">
        <f>IF(BN123="","",IF(BT123&lt;&gt;BN123,INDEX(regKlub_id,MATCH(BT123,regKlub_naziv,0)),IF(AND(BO123&lt;&gt;"",BO123&lt;&gt;"NEMA"),BO123,IF(CF123&lt;&gt;"",CF123,IF(CB123&lt;&gt;"",CB123,IFERROR(INDEX(CL$12:CL122,MATCH(BN123,BN$12:BN122,0)),"GREŠKA"))))))</f>
        <v/>
      </c>
      <c r="CM123" s="114" t="str">
        <f>IF(BP123="","",IF(BP123&lt;&gt;"NEMA",BP123,IF(CE123&lt;&gt;"",CE123,IFERROR(INDEX(CM$12:CM122,MATCH(BN123,BN$12:BN122,0)),""))))</f>
        <v/>
      </c>
      <c r="CN123" s="27" t="s">
        <v>0</v>
      </c>
      <c r="CO123" s="38" t="str">
        <f t="shared" si="129"/>
        <v/>
      </c>
      <c r="CP123" s="53" t="str">
        <f t="shared" si="130"/>
        <v/>
      </c>
      <c r="CQ123" s="180" t="str">
        <f t="shared" si="131"/>
        <v/>
      </c>
      <c r="CR123" s="181" t="str">
        <f t="shared" si="156"/>
        <v/>
      </c>
      <c r="CS123" s="114" t="str">
        <f t="shared" si="83"/>
        <v/>
      </c>
      <c r="CT123" s="27" t="s">
        <v>0</v>
      </c>
      <c r="CU123" s="240" t="str">
        <f t="shared" si="132"/>
        <v xml:space="preserve">
</v>
      </c>
      <c r="CV123" s="27" t="s">
        <v>0</v>
      </c>
      <c r="CW123" s="200" t="str">
        <f t="shared" si="84"/>
        <v/>
      </c>
      <c r="CX123" t="s">
        <v>0</v>
      </c>
      <c r="CY123" s="90" t="str">
        <f t="shared" si="85"/>
        <v/>
      </c>
      <c r="CZ123" t="s">
        <v>0</v>
      </c>
      <c r="DA123" s="32" t="str">
        <f t="shared" si="86"/>
        <v/>
      </c>
      <c r="DB123" s="46" t="str">
        <f t="shared" si="87"/>
        <v/>
      </c>
      <c r="DC123" t="s">
        <v>0</v>
      </c>
      <c r="DD123" s="14" t="str">
        <f t="shared" si="133"/>
        <v/>
      </c>
      <c r="DE123" s="27" t="s">
        <v>0</v>
      </c>
      <c r="DF123" s="14" t="str">
        <f t="shared" si="134"/>
        <v/>
      </c>
      <c r="DG123" s="27" t="s">
        <v>0</v>
      </c>
      <c r="DH123" s="32" t="str">
        <f t="shared" si="135"/>
        <v/>
      </c>
      <c r="DI123" s="33" t="str">
        <f t="shared" si="136"/>
        <v/>
      </c>
      <c r="DJ123" s="27" t="s">
        <v>0</v>
      </c>
      <c r="DK123" s="32" t="str">
        <f t="shared" si="137"/>
        <v/>
      </c>
      <c r="DL123" s="33" t="str">
        <f t="shared" si="138"/>
        <v/>
      </c>
      <c r="DM123" s="27" t="s">
        <v>0</v>
      </c>
      <c r="DN123" s="32" t="str">
        <f t="shared" si="139"/>
        <v/>
      </c>
      <c r="DO123" s="33" t="str">
        <f t="shared" si="140"/>
        <v/>
      </c>
      <c r="DP123" s="27" t="s">
        <v>0</v>
      </c>
      <c r="DQ123" s="38" t="str">
        <f t="shared" si="141"/>
        <v/>
      </c>
      <c r="DR123" s="33" t="str" cm="1">
        <f t="array" ref="DR123">IF(DQ123&lt;&gt;"",INDEX(regNatjecatelj_id,DQ123,0),IF(BF123&lt;&gt;"",BF123,""))</f>
        <v/>
      </c>
      <c r="DS123" s="27" t="s">
        <v>0</v>
      </c>
      <c r="DT123" s="38" t="str">
        <f t="shared" si="142"/>
        <v/>
      </c>
      <c r="DU123" s="53" t="str">
        <f t="shared" si="88"/>
        <v/>
      </c>
      <c r="DV123" s="53" t="str">
        <f t="shared" si="143"/>
        <v/>
      </c>
      <c r="DW123" s="53" t="str">
        <f t="shared" si="144"/>
        <v/>
      </c>
      <c r="DX123" s="46" t="str">
        <f t="shared" si="145"/>
        <v/>
      </c>
      <c r="DY123" s="27" t="s">
        <v>0</v>
      </c>
      <c r="DZ123" s="38" t="str">
        <f>IF(AN123="","",MAX(DZ$12:DZ122)+1)</f>
        <v/>
      </c>
      <c r="EA123" s="53" t="str">
        <f t="shared" si="146"/>
        <v/>
      </c>
      <c r="EB123" s="53" t="str">
        <f t="shared" si="147"/>
        <v/>
      </c>
      <c r="EC123" s="53" t="str">
        <f t="shared" si="148"/>
        <v/>
      </c>
      <c r="ED123" s="53" t="str">
        <f t="shared" si="149"/>
        <v/>
      </c>
      <c r="EE123" s="53" t="str">
        <f t="shared" si="89"/>
        <v/>
      </c>
      <c r="EF123" s="53" t="str">
        <f t="shared" si="150"/>
        <v/>
      </c>
      <c r="EG123" s="53" t="str">
        <f t="shared" si="151"/>
        <v/>
      </c>
      <c r="EH123" s="53" t="str">
        <f t="shared" si="90"/>
        <v/>
      </c>
      <c r="EI123" s="53" t="str">
        <f t="shared" si="152"/>
        <v/>
      </c>
      <c r="EJ123" s="33" t="str">
        <f t="shared" si="153"/>
        <v/>
      </c>
      <c r="EK123" s="27" t="s">
        <v>0</v>
      </c>
      <c r="EL123" s="14" t="str">
        <f t="shared" si="154"/>
        <v/>
      </c>
      <c r="EM123" s="27" t="s">
        <v>0</v>
      </c>
      <c r="EN123" s="14" t="str">
        <f t="shared" si="91"/>
        <v/>
      </c>
      <c r="EO123" s="27" t="s">
        <v>0</v>
      </c>
      <c r="EP123" s="131" t="str">
        <f t="shared" si="155"/>
        <v/>
      </c>
      <c r="EQ123" s="27" t="s">
        <v>0</v>
      </c>
    </row>
    <row r="124" spans="1:147" x14ac:dyDescent="0.25">
      <c r="A124" t="s">
        <v>0</v>
      </c>
      <c r="B124" s="32" t="str">
        <f>IF(csv!F114="","",TRIM(csv!T114))</f>
        <v/>
      </c>
      <c r="C124" s="21" t="s">
        <v>0</v>
      </c>
      <c r="D124" s="21" t="str">
        <f>IF(csv!F114="","",TRIM(csv!F114))</f>
        <v/>
      </c>
      <c r="E124" s="21" t="str">
        <f>IF(csv!E114="","",TRIM(csv!E114))</f>
        <v/>
      </c>
      <c r="F124" s="21" t="s">
        <v>0</v>
      </c>
      <c r="G124" s="53" t="str">
        <f>IF(csv!M114="","",TRIM(csv!M114))</f>
        <v/>
      </c>
      <c r="H124" s="53" t="str">
        <f>IF(csv!N114="","",TRIM(csv!N114))</f>
        <v/>
      </c>
      <c r="I124" s="21" t="s">
        <v>0</v>
      </c>
      <c r="J124" s="21" t="str">
        <f>IF(csv!P114="","",TRIM(csv!P114))</f>
        <v/>
      </c>
      <c r="K124" s="21" t="str">
        <f>IF(csv!Q114="","",TRIM(csv!Q114))</f>
        <v/>
      </c>
      <c r="L124" s="21" t="s">
        <v>0</v>
      </c>
      <c r="M124" s="46" t="str">
        <f>IF(csv!R114="","",TRIM(csv!R114))</f>
        <v/>
      </c>
      <c r="N124" s="27" t="s">
        <v>0</v>
      </c>
      <c r="O124" s="188" t="str">
        <f t="shared" si="92"/>
        <v/>
      </c>
      <c r="P124" s="27"/>
      <c r="Q124" s="32" t="str">
        <f t="shared" si="93"/>
        <v/>
      </c>
      <c r="R124" s="53" t="str">
        <f>IF(Q124="","",IF(COUNTIF(Q$12:Q123,Q124)=0,R123+1,R123))</f>
        <v/>
      </c>
      <c r="S124" s="53" t="str">
        <f t="shared" si="94"/>
        <v/>
      </c>
      <c r="T124" s="53" t="str">
        <f t="shared" si="95"/>
        <v/>
      </c>
      <c r="U124" s="46" t="str">
        <f t="shared" si="96"/>
        <v/>
      </c>
      <c r="V124" s="27" t="s">
        <v>0</v>
      </c>
      <c r="W124" s="173" t="str">
        <f t="shared" si="97"/>
        <v/>
      </c>
      <c r="X124" s="223" t="str">
        <f t="shared" si="98"/>
        <v/>
      </c>
      <c r="Y124" s="174"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8"/>
      <c r="AG124" s="27" t="s">
        <v>0</v>
      </c>
      <c r="AH124" s="14" t="str">
        <f t="shared" si="101"/>
        <v/>
      </c>
      <c r="AI124" s="27" t="s">
        <v>0</v>
      </c>
      <c r="AJ124" s="173" t="str">
        <f t="shared" si="102"/>
        <v/>
      </c>
      <c r="AK124" s="114"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44" t="str">
        <f t="shared" si="80"/>
        <v/>
      </c>
      <c r="AW124" s="27" t="s">
        <v>0</v>
      </c>
      <c r="AX124" s="81"/>
      <c r="AY124" s="83"/>
      <c r="AZ124" s="27" t="s">
        <v>0</v>
      </c>
      <c r="BA124" s="200" t="str">
        <f t="shared" si="111"/>
        <v/>
      </c>
      <c r="BB124" s="27" t="s">
        <v>0</v>
      </c>
      <c r="BC124" s="32" t="str">
        <f t="shared" si="112"/>
        <v/>
      </c>
      <c r="BD124" s="53" t="str">
        <f>IF(AX124&amp;AY124="","",MAX(BD$12:BD123)+1)</f>
        <v/>
      </c>
      <c r="BE124" s="212"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8"/>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73" t="str">
        <f>IF(BN124="","",IF(AND(BO124&lt;&gt;"",BO124&lt;&gt;"NEMA",BS124=1),BR124,IFERROR(INDEX(CK$12:CK123,MATCH(BN124,BN$12:BN123,0)),IF(BX124&lt;&gt;"",BX124,BT124))))</f>
        <v/>
      </c>
      <c r="CL124" s="226" t="str">
        <f>IF(BN124="","",IF(BT124&lt;&gt;BN124,INDEX(regKlub_id,MATCH(BT124,regKlub_naziv,0)),IF(AND(BO124&lt;&gt;"",BO124&lt;&gt;"NEMA"),BO124,IF(CF124&lt;&gt;"",CF124,IF(CB124&lt;&gt;"",CB124,IFERROR(INDEX(CL$12:CL123,MATCH(BN124,BN$12:BN123,0)),"GREŠKA"))))))</f>
        <v/>
      </c>
      <c r="CM124" s="114" t="str">
        <f>IF(BP124="","",IF(BP124&lt;&gt;"NEMA",BP124,IF(CE124&lt;&gt;"",CE124,IFERROR(INDEX(CM$12:CM123,MATCH(BN124,BN$12:BN123,0)),""))))</f>
        <v/>
      </c>
      <c r="CN124" s="27" t="s">
        <v>0</v>
      </c>
      <c r="CO124" s="38" t="str">
        <f t="shared" si="129"/>
        <v/>
      </c>
      <c r="CP124" s="53" t="str">
        <f t="shared" si="130"/>
        <v/>
      </c>
      <c r="CQ124" s="180" t="str">
        <f t="shared" si="131"/>
        <v/>
      </c>
      <c r="CR124" s="181" t="str">
        <f t="shared" si="156"/>
        <v/>
      </c>
      <c r="CS124" s="114" t="str">
        <f t="shared" si="83"/>
        <v/>
      </c>
      <c r="CT124" s="27" t="s">
        <v>0</v>
      </c>
      <c r="CU124" s="240" t="str">
        <f t="shared" si="132"/>
        <v xml:space="preserve">
</v>
      </c>
      <c r="CV124" s="27" t="s">
        <v>0</v>
      </c>
      <c r="CW124" s="200" t="str">
        <f t="shared" si="84"/>
        <v/>
      </c>
      <c r="CX124" t="s">
        <v>0</v>
      </c>
      <c r="CY124" s="90" t="str">
        <f t="shared" si="85"/>
        <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31" t="str">
        <f t="shared" si="155"/>
        <v/>
      </c>
      <c r="EQ124" s="27" t="s">
        <v>0</v>
      </c>
    </row>
    <row r="125" spans="1:147" x14ac:dyDescent="0.25">
      <c r="A125" t="s">
        <v>0</v>
      </c>
      <c r="B125" s="32" t="str">
        <f>IF(csv!F115="","",TRIM(csv!T115))</f>
        <v/>
      </c>
      <c r="C125" s="21" t="s">
        <v>0</v>
      </c>
      <c r="D125" s="21" t="str">
        <f>IF(csv!F115="","",TRIM(csv!F115))</f>
        <v/>
      </c>
      <c r="E125" s="21" t="str">
        <f>IF(csv!E115="","",TRIM(csv!E115))</f>
        <v/>
      </c>
      <c r="F125" s="21" t="s">
        <v>0</v>
      </c>
      <c r="G125" s="53" t="str">
        <f>IF(csv!M115="","",TRIM(csv!M115))</f>
        <v/>
      </c>
      <c r="H125" s="53" t="str">
        <f>IF(csv!N115="","",TRIM(csv!N115))</f>
        <v/>
      </c>
      <c r="I125" s="21" t="s">
        <v>0</v>
      </c>
      <c r="J125" s="21" t="str">
        <f>IF(csv!P115="","",TRIM(csv!P115))</f>
        <v/>
      </c>
      <c r="K125" s="21" t="str">
        <f>IF(csv!Q115="","",TRIM(csv!Q115))</f>
        <v/>
      </c>
      <c r="L125" s="21" t="s">
        <v>0</v>
      </c>
      <c r="M125" s="46" t="str">
        <f>IF(csv!R115="","",TRIM(csv!R115))</f>
        <v/>
      </c>
      <c r="N125" s="27" t="s">
        <v>0</v>
      </c>
      <c r="O125" s="188" t="str">
        <f t="shared" si="92"/>
        <v/>
      </c>
      <c r="P125" s="27"/>
      <c r="Q125" s="32" t="str">
        <f t="shared" si="93"/>
        <v/>
      </c>
      <c r="R125" s="53" t="str">
        <f>IF(Q125="","",IF(COUNTIF(Q$12:Q124,Q125)=0,R124+1,R124))</f>
        <v/>
      </c>
      <c r="S125" s="53" t="str">
        <f t="shared" si="94"/>
        <v/>
      </c>
      <c r="T125" s="53" t="str">
        <f t="shared" si="95"/>
        <v/>
      </c>
      <c r="U125" s="46" t="str">
        <f t="shared" si="96"/>
        <v/>
      </c>
      <c r="V125" s="27" t="s">
        <v>0</v>
      </c>
      <c r="W125" s="173" t="str">
        <f t="shared" si="97"/>
        <v/>
      </c>
      <c r="X125" s="223" t="str">
        <f t="shared" si="98"/>
        <v/>
      </c>
      <c r="Y125" s="174"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8"/>
      <c r="AG125" s="27" t="s">
        <v>0</v>
      </c>
      <c r="AH125" s="14" t="str">
        <f t="shared" si="101"/>
        <v/>
      </c>
      <c r="AI125" s="27" t="s">
        <v>0</v>
      </c>
      <c r="AJ125" s="173" t="str">
        <f t="shared" si="102"/>
        <v/>
      </c>
      <c r="AK125" s="114"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44" t="str">
        <f t="shared" si="80"/>
        <v/>
      </c>
      <c r="AW125" s="27" t="s">
        <v>0</v>
      </c>
      <c r="AX125" s="81"/>
      <c r="AY125" s="83"/>
      <c r="AZ125" s="27" t="s">
        <v>0</v>
      </c>
      <c r="BA125" s="200" t="str">
        <f t="shared" si="111"/>
        <v/>
      </c>
      <c r="BB125" s="27" t="s">
        <v>0</v>
      </c>
      <c r="BC125" s="32" t="str">
        <f t="shared" si="112"/>
        <v/>
      </c>
      <c r="BD125" s="53" t="str">
        <f>IF(AX125&amp;AY125="","",MAX(BD$12:BD124)+1)</f>
        <v/>
      </c>
      <c r="BE125" s="212"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8"/>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73" t="str">
        <f>IF(BN125="","",IF(AND(BO125&lt;&gt;"",BO125&lt;&gt;"NEMA",BS125=1),BR125,IFERROR(INDEX(CK$12:CK124,MATCH(BN125,BN$12:BN124,0)),IF(BX125&lt;&gt;"",BX125,BT125))))</f>
        <v/>
      </c>
      <c r="CL125" s="226" t="str">
        <f>IF(BN125="","",IF(BT125&lt;&gt;BN125,INDEX(regKlub_id,MATCH(BT125,regKlub_naziv,0)),IF(AND(BO125&lt;&gt;"",BO125&lt;&gt;"NEMA"),BO125,IF(CF125&lt;&gt;"",CF125,IF(CB125&lt;&gt;"",CB125,IFERROR(INDEX(CL$12:CL124,MATCH(BN125,BN$12:BN124,0)),"GREŠKA"))))))</f>
        <v/>
      </c>
      <c r="CM125" s="114" t="str">
        <f>IF(BP125="","",IF(BP125&lt;&gt;"NEMA",BP125,IF(CE125&lt;&gt;"",CE125,IFERROR(INDEX(CM$12:CM124,MATCH(BN125,BN$12:BN124,0)),""))))</f>
        <v/>
      </c>
      <c r="CN125" s="27" t="s">
        <v>0</v>
      </c>
      <c r="CO125" s="38" t="str">
        <f t="shared" si="129"/>
        <v/>
      </c>
      <c r="CP125" s="53" t="str">
        <f t="shared" si="130"/>
        <v/>
      </c>
      <c r="CQ125" s="180" t="str">
        <f t="shared" si="131"/>
        <v/>
      </c>
      <c r="CR125" s="181" t="str">
        <f t="shared" si="156"/>
        <v/>
      </c>
      <c r="CS125" s="114" t="str">
        <f t="shared" si="83"/>
        <v/>
      </c>
      <c r="CT125" s="27" t="s">
        <v>0</v>
      </c>
      <c r="CU125" s="240" t="str">
        <f t="shared" si="132"/>
        <v xml:space="preserve">
</v>
      </c>
      <c r="CV125" s="27" t="s">
        <v>0</v>
      </c>
      <c r="CW125" s="200" t="str">
        <f t="shared" si="84"/>
        <v/>
      </c>
      <c r="CX125" t="s">
        <v>0</v>
      </c>
      <c r="CY125" s="90" t="str">
        <f t="shared" si="85"/>
        <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31" t="str">
        <f t="shared" si="155"/>
        <v/>
      </c>
      <c r="EQ125" s="27" t="s">
        <v>0</v>
      </c>
    </row>
    <row r="126" spans="1:147" x14ac:dyDescent="0.25">
      <c r="A126" t="s">
        <v>0</v>
      </c>
      <c r="B126" s="32" t="str">
        <f>IF(csv!F116="","",TRIM(csv!T116))</f>
        <v/>
      </c>
      <c r="C126" s="21" t="s">
        <v>0</v>
      </c>
      <c r="D126" s="21" t="str">
        <f>IF(csv!F116="","",TRIM(csv!F116))</f>
        <v/>
      </c>
      <c r="E126" s="21" t="str">
        <f>IF(csv!E116="","",TRIM(csv!E116))</f>
        <v/>
      </c>
      <c r="F126" s="21" t="s">
        <v>0</v>
      </c>
      <c r="G126" s="53" t="str">
        <f>IF(csv!M116="","",TRIM(csv!M116))</f>
        <v/>
      </c>
      <c r="H126" s="53" t="str">
        <f>IF(csv!N116="","",TRIM(csv!N116))</f>
        <v/>
      </c>
      <c r="I126" s="21" t="s">
        <v>0</v>
      </c>
      <c r="J126" s="21" t="str">
        <f>IF(csv!P116="","",TRIM(csv!P116))</f>
        <v/>
      </c>
      <c r="K126" s="21" t="str">
        <f>IF(csv!Q116="","",TRIM(csv!Q116))</f>
        <v/>
      </c>
      <c r="L126" s="21" t="s">
        <v>0</v>
      </c>
      <c r="M126" s="46" t="str">
        <f>IF(csv!R116="","",TRIM(csv!R116))</f>
        <v/>
      </c>
      <c r="N126" s="27" t="s">
        <v>0</v>
      </c>
      <c r="O126" s="188" t="str">
        <f t="shared" si="92"/>
        <v/>
      </c>
      <c r="P126" s="27"/>
      <c r="Q126" s="32" t="str">
        <f t="shared" si="93"/>
        <v/>
      </c>
      <c r="R126" s="53" t="str">
        <f>IF(Q126="","",IF(COUNTIF(Q$12:Q125,Q126)=0,R125+1,R125))</f>
        <v/>
      </c>
      <c r="S126" s="53" t="str">
        <f t="shared" si="94"/>
        <v/>
      </c>
      <c r="T126" s="53" t="str">
        <f t="shared" si="95"/>
        <v/>
      </c>
      <c r="U126" s="46" t="str">
        <f t="shared" si="96"/>
        <v/>
      </c>
      <c r="V126" s="27" t="s">
        <v>0</v>
      </c>
      <c r="W126" s="173" t="str">
        <f t="shared" si="97"/>
        <v/>
      </c>
      <c r="X126" s="223" t="str">
        <f t="shared" si="98"/>
        <v/>
      </c>
      <c r="Y126" s="174"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8"/>
      <c r="AG126" s="27" t="s">
        <v>0</v>
      </c>
      <c r="AH126" s="14" t="str">
        <f t="shared" si="101"/>
        <v/>
      </c>
      <c r="AI126" s="27" t="s">
        <v>0</v>
      </c>
      <c r="AJ126" s="173" t="str">
        <f t="shared" si="102"/>
        <v/>
      </c>
      <c r="AK126" s="114"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44" t="str">
        <f t="shared" si="80"/>
        <v/>
      </c>
      <c r="AW126" s="27" t="s">
        <v>0</v>
      </c>
      <c r="AX126" s="81"/>
      <c r="AY126" s="83"/>
      <c r="AZ126" s="27" t="s">
        <v>0</v>
      </c>
      <c r="BA126" s="200" t="str">
        <f t="shared" si="111"/>
        <v/>
      </c>
      <c r="BB126" s="27" t="s">
        <v>0</v>
      </c>
      <c r="BC126" s="32" t="str">
        <f t="shared" si="112"/>
        <v/>
      </c>
      <c r="BD126" s="53" t="str">
        <f>IF(AX126&amp;AY126="","",MAX(BD$12:BD125)+1)</f>
        <v/>
      </c>
      <c r="BE126" s="212"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8"/>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73" t="str">
        <f>IF(BN126="","",IF(AND(BO126&lt;&gt;"",BO126&lt;&gt;"NEMA",BS126=1),BR126,IFERROR(INDEX(CK$12:CK125,MATCH(BN126,BN$12:BN125,0)),IF(BX126&lt;&gt;"",BX126,BT126))))</f>
        <v/>
      </c>
      <c r="CL126" s="226" t="str">
        <f>IF(BN126="","",IF(BT126&lt;&gt;BN126,INDEX(regKlub_id,MATCH(BT126,regKlub_naziv,0)),IF(AND(BO126&lt;&gt;"",BO126&lt;&gt;"NEMA"),BO126,IF(CF126&lt;&gt;"",CF126,IF(CB126&lt;&gt;"",CB126,IFERROR(INDEX(CL$12:CL125,MATCH(BN126,BN$12:BN125,0)),"GREŠKA"))))))</f>
        <v/>
      </c>
      <c r="CM126" s="114" t="str">
        <f>IF(BP126="","",IF(BP126&lt;&gt;"NEMA",BP126,IF(CE126&lt;&gt;"",CE126,IFERROR(INDEX(CM$12:CM125,MATCH(BN126,BN$12:BN125,0)),""))))</f>
        <v/>
      </c>
      <c r="CN126" s="27" t="s">
        <v>0</v>
      </c>
      <c r="CO126" s="38" t="str">
        <f t="shared" si="129"/>
        <v/>
      </c>
      <c r="CP126" s="53" t="str">
        <f t="shared" si="130"/>
        <v/>
      </c>
      <c r="CQ126" s="180" t="str">
        <f t="shared" si="131"/>
        <v/>
      </c>
      <c r="CR126" s="181" t="str">
        <f t="shared" si="156"/>
        <v/>
      </c>
      <c r="CS126" s="114" t="str">
        <f t="shared" si="83"/>
        <v/>
      </c>
      <c r="CT126" s="27" t="s">
        <v>0</v>
      </c>
      <c r="CU126" s="240" t="str">
        <f t="shared" si="132"/>
        <v xml:space="preserve">
</v>
      </c>
      <c r="CV126" s="27" t="s">
        <v>0</v>
      </c>
      <c r="CW126" s="200" t="str">
        <f t="shared" si="84"/>
        <v/>
      </c>
      <c r="CX126" t="s">
        <v>0</v>
      </c>
      <c r="CY126" s="90" t="str">
        <f t="shared" si="85"/>
        <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31" t="str">
        <f t="shared" si="155"/>
        <v/>
      </c>
      <c r="EQ126" s="27" t="s">
        <v>0</v>
      </c>
    </row>
    <row r="127" spans="1:147" x14ac:dyDescent="0.25">
      <c r="A127" t="s">
        <v>0</v>
      </c>
      <c r="B127" s="32" t="str">
        <f>IF(csv!F117="","",TRIM(csv!T117))</f>
        <v/>
      </c>
      <c r="C127" s="21" t="s">
        <v>0</v>
      </c>
      <c r="D127" s="21" t="str">
        <f>IF(csv!F117="","",TRIM(csv!F117))</f>
        <v/>
      </c>
      <c r="E127" s="21" t="str">
        <f>IF(csv!E117="","",TRIM(csv!E117))</f>
        <v/>
      </c>
      <c r="F127" s="21" t="s">
        <v>0</v>
      </c>
      <c r="G127" s="53" t="str">
        <f>IF(csv!M117="","",TRIM(csv!M117))</f>
        <v/>
      </c>
      <c r="H127" s="53" t="str">
        <f>IF(csv!N117="","",TRIM(csv!N117))</f>
        <v/>
      </c>
      <c r="I127" s="21" t="s">
        <v>0</v>
      </c>
      <c r="J127" s="21" t="str">
        <f>IF(csv!P117="","",TRIM(csv!P117))</f>
        <v/>
      </c>
      <c r="K127" s="21" t="str">
        <f>IF(csv!Q117="","",TRIM(csv!Q117))</f>
        <v/>
      </c>
      <c r="L127" s="21" t="s">
        <v>0</v>
      </c>
      <c r="M127" s="46" t="str">
        <f>IF(csv!R117="","",TRIM(csv!R117))</f>
        <v/>
      </c>
      <c r="N127" s="27" t="s">
        <v>0</v>
      </c>
      <c r="O127" s="188" t="str">
        <f t="shared" si="92"/>
        <v/>
      </c>
      <c r="P127" s="27"/>
      <c r="Q127" s="32" t="str">
        <f t="shared" si="93"/>
        <v/>
      </c>
      <c r="R127" s="53" t="str">
        <f>IF(Q127="","",IF(COUNTIF(Q$12:Q126,Q127)=0,R126+1,R126))</f>
        <v/>
      </c>
      <c r="S127" s="53" t="str">
        <f t="shared" si="94"/>
        <v/>
      </c>
      <c r="T127" s="53" t="str">
        <f t="shared" si="95"/>
        <v/>
      </c>
      <c r="U127" s="46" t="str">
        <f t="shared" si="96"/>
        <v/>
      </c>
      <c r="V127" s="27" t="s">
        <v>0</v>
      </c>
      <c r="W127" s="173" t="str">
        <f t="shared" si="97"/>
        <v/>
      </c>
      <c r="X127" s="223" t="str">
        <f t="shared" si="98"/>
        <v/>
      </c>
      <c r="Y127" s="174" t="str">
        <f t="shared" si="79"/>
        <v/>
      </c>
      <c r="Z127" s="27" t="s">
        <v>0</v>
      </c>
      <c r="AA127" s="32" t="str">
        <f t="shared" si="99"/>
        <v/>
      </c>
      <c r="AB127" s="53" t="str">
        <f t="shared" si="100"/>
        <v/>
      </c>
      <c r="AC127" s="21" t="str">
        <f>IF(OR(AB127="",AB127&lt;&gt;"NEMA"),"",IF(IFERROR(MATCH(AA127,AA$12:AA126,0),0)&lt;&gt;0,"",AA127))</f>
        <v/>
      </c>
      <c r="AD127" s="46" t="str">
        <f>IF(AC127="","",MAX(AD$12:AD126)+1)</f>
        <v/>
      </c>
      <c r="AE127" s="27" t="s">
        <v>0</v>
      </c>
      <c r="AF127" s="88"/>
      <c r="AG127" s="27" t="s">
        <v>0</v>
      </c>
      <c r="AH127" s="14" t="str">
        <f t="shared" si="101"/>
        <v/>
      </c>
      <c r="AI127" s="27" t="s">
        <v>0</v>
      </c>
      <c r="AJ127" s="173" t="str">
        <f t="shared" si="102"/>
        <v/>
      </c>
      <c r="AK127" s="114" t="str">
        <f t="shared" si="103"/>
        <v/>
      </c>
      <c r="AL127" s="27"/>
      <c r="AM127" s="32" t="str">
        <f t="shared" si="104"/>
        <v/>
      </c>
      <c r="AN127" s="21" t="str">
        <f t="shared" si="105"/>
        <v/>
      </c>
      <c r="AO127" s="53" t="str">
        <f t="shared" si="106"/>
        <v/>
      </c>
      <c r="AP127" s="53" t="str">
        <f t="shared" si="107"/>
        <v/>
      </c>
      <c r="AQ127" s="21" t="str">
        <f t="shared" si="108"/>
        <v/>
      </c>
      <c r="AR127" s="46" t="str">
        <f t="shared" si="109"/>
        <v/>
      </c>
      <c r="AS127" s="27" t="s">
        <v>0</v>
      </c>
      <c r="AT127" s="62" t="str">
        <f t="shared" si="110"/>
        <v/>
      </c>
      <c r="AU127" s="27" t="s">
        <v>0</v>
      </c>
      <c r="AV127" s="244" t="str">
        <f t="shared" si="80"/>
        <v/>
      </c>
      <c r="AW127" s="27" t="s">
        <v>0</v>
      </c>
      <c r="AX127" s="81"/>
      <c r="AY127" s="83"/>
      <c r="AZ127" s="27" t="s">
        <v>0</v>
      </c>
      <c r="BA127" s="200" t="str">
        <f t="shared" si="111"/>
        <v/>
      </c>
      <c r="BB127" s="27" t="s">
        <v>0</v>
      </c>
      <c r="BC127" s="32" t="str">
        <f t="shared" si="112"/>
        <v/>
      </c>
      <c r="BD127" s="53" t="str">
        <f>IF(AX127&amp;AY127="","",MAX(BD$12:BD126)+1)</f>
        <v/>
      </c>
      <c r="BE127" s="212" t="str">
        <f t="shared" si="113"/>
        <v/>
      </c>
      <c r="BF127" s="33" t="str">
        <f>IF(AND(AO127="NEMA",AP127="NEMA",OR(AX127&amp;AY127="",BE127="NEMA")),MAX(BF$12:BF126)+1,"")</f>
        <v/>
      </c>
      <c r="BG127" s="27" t="s">
        <v>0</v>
      </c>
      <c r="BH127" s="32" t="str">
        <f t="shared" si="114"/>
        <v/>
      </c>
      <c r="BI127" s="21" t="str">
        <f t="shared" si="115"/>
        <v/>
      </c>
      <c r="BJ127" s="53" t="str">
        <f t="shared" si="116"/>
        <v/>
      </c>
      <c r="BK127" s="33" t="str">
        <f t="shared" si="117"/>
        <v/>
      </c>
      <c r="BL127" s="27" t="s">
        <v>0</v>
      </c>
      <c r="BM127" s="32" t="str">
        <f t="shared" si="118"/>
        <v/>
      </c>
      <c r="BN127" s="21" t="str">
        <f t="shared" si="119"/>
        <v/>
      </c>
      <c r="BO127" s="53" t="str">
        <f t="shared" si="120"/>
        <v/>
      </c>
      <c r="BP127" s="53" t="str">
        <f t="shared" si="81"/>
        <v/>
      </c>
      <c r="BQ127" s="21" t="str">
        <f t="shared" si="82"/>
        <v/>
      </c>
      <c r="BR127" s="21" t="str" cm="1">
        <f t="array" ref="BR127">IFERROR(""&amp;INDEX(regNatjecatelj_klub,DI127),"")</f>
        <v/>
      </c>
      <c r="BS127" s="66" t="str">
        <f t="shared" si="121"/>
        <v/>
      </c>
      <c r="BT127" s="46" t="str">
        <f t="shared" si="122"/>
        <v/>
      </c>
      <c r="BU127" s="27" t="s">
        <v>0</v>
      </c>
      <c r="BV127" s="62" t="str">
        <f>IF(BP127&lt;&gt;"NEMA","",IF(IFERROR(MATCH(BN127,BN$12:BN126,0),0)&lt;&gt;0,"",BN127))</f>
        <v/>
      </c>
      <c r="BW127" s="27" t="s">
        <v>0</v>
      </c>
      <c r="BX127" s="88"/>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73" t="str">
        <f>IF(BN127="","",IF(AND(BO127&lt;&gt;"",BO127&lt;&gt;"NEMA",BS127=1),BR127,IFERROR(INDEX(CK$12:CK126,MATCH(BN127,BN$12:BN126,0)),IF(BX127&lt;&gt;"",BX127,BT127))))</f>
        <v/>
      </c>
      <c r="CL127" s="226" t="str">
        <f>IF(BN127="","",IF(BT127&lt;&gt;BN127,INDEX(regKlub_id,MATCH(BT127,regKlub_naziv,0)),IF(AND(BO127&lt;&gt;"",BO127&lt;&gt;"NEMA"),BO127,IF(CF127&lt;&gt;"",CF127,IF(CB127&lt;&gt;"",CB127,IFERROR(INDEX(CL$12:CL126,MATCH(BN127,BN$12:BN126,0)),"GREŠKA"))))))</f>
        <v/>
      </c>
      <c r="CM127" s="114" t="str">
        <f>IF(BP127="","",IF(BP127&lt;&gt;"NEMA",BP127,IF(CE127&lt;&gt;"",CE127,IFERROR(INDEX(CM$12:CM126,MATCH(BN127,BN$12:BN126,0)),""))))</f>
        <v/>
      </c>
      <c r="CN127" s="27" t="s">
        <v>0</v>
      </c>
      <c r="CO127" s="38" t="str">
        <f t="shared" si="129"/>
        <v/>
      </c>
      <c r="CP127" s="53" t="str">
        <f t="shared" si="130"/>
        <v/>
      </c>
      <c r="CQ127" s="180" t="str">
        <f t="shared" si="131"/>
        <v/>
      </c>
      <c r="CR127" s="181" t="str">
        <f t="shared" si="156"/>
        <v/>
      </c>
      <c r="CS127" s="114" t="str">
        <f t="shared" si="83"/>
        <v/>
      </c>
      <c r="CT127" s="27" t="s">
        <v>0</v>
      </c>
      <c r="CU127" s="240" t="str">
        <f t="shared" si="132"/>
        <v xml:space="preserve">
</v>
      </c>
      <c r="CV127" s="27" t="s">
        <v>0</v>
      </c>
      <c r="CW127" s="200" t="str">
        <f t="shared" si="84"/>
        <v/>
      </c>
      <c r="CX127" t="s">
        <v>0</v>
      </c>
      <c r="CY127" s="90" t="str">
        <f t="shared" si="85"/>
        <v/>
      </c>
      <c r="CZ127" t="s">
        <v>0</v>
      </c>
      <c r="DA127" s="32" t="str">
        <f t="shared" si="86"/>
        <v/>
      </c>
      <c r="DB127" s="46" t="str">
        <f t="shared" si="87"/>
        <v/>
      </c>
      <c r="DC127" t="s">
        <v>0</v>
      </c>
      <c r="DD127" s="14" t="str">
        <f t="shared" si="133"/>
        <v/>
      </c>
      <c r="DE127" s="27" t="s">
        <v>0</v>
      </c>
      <c r="DF127" s="14" t="str">
        <f t="shared" si="134"/>
        <v/>
      </c>
      <c r="DG127" s="27" t="s">
        <v>0</v>
      </c>
      <c r="DH127" s="32" t="str">
        <f t="shared" si="135"/>
        <v/>
      </c>
      <c r="DI127" s="33" t="str">
        <f t="shared" si="136"/>
        <v/>
      </c>
      <c r="DJ127" s="27" t="s">
        <v>0</v>
      </c>
      <c r="DK127" s="32" t="str">
        <f t="shared" si="137"/>
        <v/>
      </c>
      <c r="DL127" s="33" t="str">
        <f t="shared" si="138"/>
        <v/>
      </c>
      <c r="DM127" s="27" t="s">
        <v>0</v>
      </c>
      <c r="DN127" s="32" t="str">
        <f t="shared" si="139"/>
        <v/>
      </c>
      <c r="DO127" s="33" t="str">
        <f t="shared" si="140"/>
        <v/>
      </c>
      <c r="DP127" s="27" t="s">
        <v>0</v>
      </c>
      <c r="DQ127" s="38" t="str">
        <f t="shared" si="141"/>
        <v/>
      </c>
      <c r="DR127" s="33" t="str" cm="1">
        <f t="array" ref="DR127">IF(DQ127&lt;&gt;"",INDEX(regNatjecatelj_id,DQ127,0),IF(BF127&lt;&gt;"",BF127,""))</f>
        <v/>
      </c>
      <c r="DS127" s="27" t="s">
        <v>0</v>
      </c>
      <c r="DT127" s="38" t="str">
        <f t="shared" si="142"/>
        <v/>
      </c>
      <c r="DU127" s="53" t="str">
        <f t="shared" si="88"/>
        <v/>
      </c>
      <c r="DV127" s="53" t="str">
        <f t="shared" si="143"/>
        <v/>
      </c>
      <c r="DW127" s="53" t="str">
        <f t="shared" si="144"/>
        <v/>
      </c>
      <c r="DX127" s="46" t="str">
        <f t="shared" si="145"/>
        <v/>
      </c>
      <c r="DY127" s="27" t="s">
        <v>0</v>
      </c>
      <c r="DZ127" s="38" t="str">
        <f>IF(AN127="","",MAX(DZ$12:DZ126)+1)</f>
        <v/>
      </c>
      <c r="EA127" s="53" t="str">
        <f t="shared" si="146"/>
        <v/>
      </c>
      <c r="EB127" s="53" t="str">
        <f t="shared" si="147"/>
        <v/>
      </c>
      <c r="EC127" s="53" t="str">
        <f t="shared" si="148"/>
        <v/>
      </c>
      <c r="ED127" s="53" t="str">
        <f t="shared" si="149"/>
        <v/>
      </c>
      <c r="EE127" s="53" t="str">
        <f t="shared" si="89"/>
        <v/>
      </c>
      <c r="EF127" s="53" t="str">
        <f t="shared" si="150"/>
        <v/>
      </c>
      <c r="EG127" s="53" t="str">
        <f t="shared" si="151"/>
        <v/>
      </c>
      <c r="EH127" s="53" t="str">
        <f t="shared" si="90"/>
        <v/>
      </c>
      <c r="EI127" s="53" t="str">
        <f t="shared" si="152"/>
        <v/>
      </c>
      <c r="EJ127" s="33" t="str">
        <f t="shared" si="153"/>
        <v/>
      </c>
      <c r="EK127" s="27" t="s">
        <v>0</v>
      </c>
      <c r="EL127" s="14" t="str">
        <f t="shared" si="154"/>
        <v/>
      </c>
      <c r="EM127" s="27" t="s">
        <v>0</v>
      </c>
      <c r="EN127" s="14" t="str">
        <f t="shared" si="91"/>
        <v/>
      </c>
      <c r="EO127" s="27" t="s">
        <v>0</v>
      </c>
      <c r="EP127" s="131" t="str">
        <f t="shared" si="155"/>
        <v/>
      </c>
      <c r="EQ127" s="27" t="s">
        <v>0</v>
      </c>
    </row>
    <row r="128" spans="1:147" x14ac:dyDescent="0.25">
      <c r="A128" t="s">
        <v>0</v>
      </c>
      <c r="B128" s="32" t="str">
        <f>IF(csv!F118="","",TRIM(csv!T118))</f>
        <v/>
      </c>
      <c r="C128" s="21" t="s">
        <v>0</v>
      </c>
      <c r="D128" s="21" t="str">
        <f>IF(csv!F118="","",TRIM(csv!F118))</f>
        <v/>
      </c>
      <c r="E128" s="21" t="str">
        <f>IF(csv!E118="","",TRIM(csv!E118))</f>
        <v/>
      </c>
      <c r="F128" s="21" t="s">
        <v>0</v>
      </c>
      <c r="G128" s="53" t="str">
        <f>IF(csv!M118="","",TRIM(csv!M118))</f>
        <v/>
      </c>
      <c r="H128" s="53" t="str">
        <f>IF(csv!N118="","",TRIM(csv!N118))</f>
        <v/>
      </c>
      <c r="I128" s="21" t="s">
        <v>0</v>
      </c>
      <c r="J128" s="21" t="str">
        <f>IF(csv!P118="","",TRIM(csv!P118))</f>
        <v/>
      </c>
      <c r="K128" s="21" t="str">
        <f>IF(csv!Q118="","",TRIM(csv!Q118))</f>
        <v/>
      </c>
      <c r="L128" s="21" t="s">
        <v>0</v>
      </c>
      <c r="M128" s="46" t="str">
        <f>IF(csv!R118="","",TRIM(csv!R118))</f>
        <v/>
      </c>
      <c r="N128" s="27" t="s">
        <v>0</v>
      </c>
      <c r="O128" s="188" t="str">
        <f t="shared" si="92"/>
        <v/>
      </c>
      <c r="P128" s="27"/>
      <c r="Q128" s="32" t="str">
        <f t="shared" si="93"/>
        <v/>
      </c>
      <c r="R128" s="53" t="str">
        <f>IF(Q128="","",IF(COUNTIF(Q$12:Q127,Q128)=0,R127+1,R127))</f>
        <v/>
      </c>
      <c r="S128" s="53" t="str">
        <f t="shared" si="94"/>
        <v/>
      </c>
      <c r="T128" s="53" t="str">
        <f t="shared" si="95"/>
        <v/>
      </c>
      <c r="U128" s="46" t="str">
        <f t="shared" si="96"/>
        <v/>
      </c>
      <c r="V128" s="27" t="s">
        <v>0</v>
      </c>
      <c r="W128" s="173" t="str">
        <f t="shared" si="97"/>
        <v/>
      </c>
      <c r="X128" s="223" t="str">
        <f t="shared" si="98"/>
        <v/>
      </c>
      <c r="Y128" s="174" t="str">
        <f t="shared" si="79"/>
        <v/>
      </c>
      <c r="Z128" s="27" t="s">
        <v>0</v>
      </c>
      <c r="AA128" s="32" t="str">
        <f t="shared" si="99"/>
        <v/>
      </c>
      <c r="AB128" s="53" t="str">
        <f t="shared" si="100"/>
        <v/>
      </c>
      <c r="AC128" s="21" t="str">
        <f>IF(OR(AB128="",AB128&lt;&gt;"NEMA"),"",IF(IFERROR(MATCH(AA128,AA$12:AA127,0),0)&lt;&gt;0,"",AA128))</f>
        <v/>
      </c>
      <c r="AD128" s="46" t="str">
        <f>IF(AC128="","",MAX(AD$12:AD127)+1)</f>
        <v/>
      </c>
      <c r="AE128" s="27" t="s">
        <v>0</v>
      </c>
      <c r="AF128" s="88"/>
      <c r="AG128" s="27" t="s">
        <v>0</v>
      </c>
      <c r="AH128" s="14" t="str">
        <f t="shared" si="101"/>
        <v/>
      </c>
      <c r="AI128" s="27" t="s">
        <v>0</v>
      </c>
      <c r="AJ128" s="173" t="str">
        <f t="shared" si="102"/>
        <v/>
      </c>
      <c r="AK128" s="114" t="str">
        <f t="shared" si="103"/>
        <v/>
      </c>
      <c r="AL128" s="27"/>
      <c r="AM128" s="32" t="str">
        <f t="shared" si="104"/>
        <v/>
      </c>
      <c r="AN128" s="21" t="str">
        <f t="shared" si="105"/>
        <v/>
      </c>
      <c r="AO128" s="53" t="str">
        <f t="shared" si="106"/>
        <v/>
      </c>
      <c r="AP128" s="53" t="str">
        <f t="shared" si="107"/>
        <v/>
      </c>
      <c r="AQ128" s="21" t="str">
        <f t="shared" si="108"/>
        <v/>
      </c>
      <c r="AR128" s="46" t="str">
        <f t="shared" si="109"/>
        <v/>
      </c>
      <c r="AS128" s="27" t="s">
        <v>0</v>
      </c>
      <c r="AT128" s="62" t="str">
        <f t="shared" si="110"/>
        <v/>
      </c>
      <c r="AU128" s="27" t="s">
        <v>0</v>
      </c>
      <c r="AV128" s="244" t="str">
        <f t="shared" si="80"/>
        <v/>
      </c>
      <c r="AW128" s="27" t="s">
        <v>0</v>
      </c>
      <c r="AX128" s="81"/>
      <c r="AY128" s="83"/>
      <c r="AZ128" s="27" t="s">
        <v>0</v>
      </c>
      <c r="BA128" s="200" t="str">
        <f t="shared" si="111"/>
        <v/>
      </c>
      <c r="BB128" s="27" t="s">
        <v>0</v>
      </c>
      <c r="BC128" s="32" t="str">
        <f t="shared" si="112"/>
        <v/>
      </c>
      <c r="BD128" s="53" t="str">
        <f>IF(AX128&amp;AY128="","",MAX(BD$12:BD127)+1)</f>
        <v/>
      </c>
      <c r="BE128" s="212" t="str">
        <f t="shared" si="113"/>
        <v/>
      </c>
      <c r="BF128" s="33" t="str">
        <f>IF(AND(AO128="NEMA",AP128="NEMA",OR(AX128&amp;AY128="",BE128="NEMA")),MAX(BF$12:BF127)+1,"")</f>
        <v/>
      </c>
      <c r="BG128" s="27" t="s">
        <v>0</v>
      </c>
      <c r="BH128" s="32" t="str">
        <f t="shared" si="114"/>
        <v/>
      </c>
      <c r="BI128" s="21" t="str">
        <f t="shared" si="115"/>
        <v/>
      </c>
      <c r="BJ128" s="53" t="str">
        <f t="shared" si="116"/>
        <v/>
      </c>
      <c r="BK128" s="33" t="str">
        <f t="shared" si="117"/>
        <v/>
      </c>
      <c r="BL128" s="27" t="s">
        <v>0</v>
      </c>
      <c r="BM128" s="32" t="str">
        <f t="shared" si="118"/>
        <v/>
      </c>
      <c r="BN128" s="21" t="str">
        <f t="shared" si="119"/>
        <v/>
      </c>
      <c r="BO128" s="53" t="str">
        <f t="shared" si="120"/>
        <v/>
      </c>
      <c r="BP128" s="53" t="str">
        <f t="shared" si="81"/>
        <v/>
      </c>
      <c r="BQ128" s="21" t="str">
        <f t="shared" si="82"/>
        <v/>
      </c>
      <c r="BR128" s="21" t="str" cm="1">
        <f t="array" ref="BR128">IFERROR(""&amp;INDEX(regNatjecatelj_klub,DI128),"")</f>
        <v/>
      </c>
      <c r="BS128" s="66" t="str">
        <f t="shared" si="121"/>
        <v/>
      </c>
      <c r="BT128" s="46" t="str">
        <f t="shared" si="122"/>
        <v/>
      </c>
      <c r="BU128" s="27" t="s">
        <v>0</v>
      </c>
      <c r="BV128" s="62" t="str">
        <f>IF(BP128&lt;&gt;"NEMA","",IF(IFERROR(MATCH(BN128,BN$12:BN127,0),0)&lt;&gt;0,"",BN128))</f>
        <v/>
      </c>
      <c r="BW128" s="27" t="s">
        <v>0</v>
      </c>
      <c r="BX128" s="88"/>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73" t="str">
        <f>IF(BN128="","",IF(AND(BO128&lt;&gt;"",BO128&lt;&gt;"NEMA",BS128=1),BR128,IFERROR(INDEX(CK$12:CK127,MATCH(BN128,BN$12:BN127,0)),IF(BX128&lt;&gt;"",BX128,BT128))))</f>
        <v/>
      </c>
      <c r="CL128" s="226" t="str">
        <f>IF(BN128="","",IF(BT128&lt;&gt;BN128,INDEX(regKlub_id,MATCH(BT128,regKlub_naziv,0)),IF(AND(BO128&lt;&gt;"",BO128&lt;&gt;"NEMA"),BO128,IF(CF128&lt;&gt;"",CF128,IF(CB128&lt;&gt;"",CB128,IFERROR(INDEX(CL$12:CL127,MATCH(BN128,BN$12:BN127,0)),"GREŠKA"))))))</f>
        <v/>
      </c>
      <c r="CM128" s="114" t="str">
        <f>IF(BP128="","",IF(BP128&lt;&gt;"NEMA",BP128,IF(CE128&lt;&gt;"",CE128,IFERROR(INDEX(CM$12:CM127,MATCH(BN128,BN$12:BN127,0)),""))))</f>
        <v/>
      </c>
      <c r="CN128" s="27" t="s">
        <v>0</v>
      </c>
      <c r="CO128" s="38" t="str">
        <f t="shared" si="129"/>
        <v/>
      </c>
      <c r="CP128" s="53" t="str">
        <f t="shared" si="130"/>
        <v/>
      </c>
      <c r="CQ128" s="180" t="str">
        <f t="shared" si="131"/>
        <v/>
      </c>
      <c r="CR128" s="181" t="str">
        <f t="shared" si="156"/>
        <v/>
      </c>
      <c r="CS128" s="114" t="str">
        <f t="shared" si="83"/>
        <v/>
      </c>
      <c r="CT128" s="27" t="s">
        <v>0</v>
      </c>
      <c r="CU128" s="240" t="str">
        <f t="shared" si="132"/>
        <v xml:space="preserve">
</v>
      </c>
      <c r="CV128" s="27" t="s">
        <v>0</v>
      </c>
      <c r="CW128" s="200" t="str">
        <f t="shared" si="84"/>
        <v/>
      </c>
      <c r="CX128" t="s">
        <v>0</v>
      </c>
      <c r="CY128" s="90" t="str">
        <f t="shared" si="85"/>
        <v/>
      </c>
      <c r="CZ128" t="s">
        <v>0</v>
      </c>
      <c r="DA128" s="32" t="str">
        <f t="shared" si="86"/>
        <v/>
      </c>
      <c r="DB128" s="46" t="str">
        <f t="shared" si="87"/>
        <v/>
      </c>
      <c r="DC128" t="s">
        <v>0</v>
      </c>
      <c r="DD128" s="14" t="str">
        <f t="shared" si="133"/>
        <v/>
      </c>
      <c r="DE128" s="27" t="s">
        <v>0</v>
      </c>
      <c r="DF128" s="14" t="str">
        <f t="shared" si="134"/>
        <v/>
      </c>
      <c r="DG128" s="27" t="s">
        <v>0</v>
      </c>
      <c r="DH128" s="32" t="str">
        <f t="shared" si="135"/>
        <v/>
      </c>
      <c r="DI128" s="33" t="str">
        <f t="shared" si="136"/>
        <v/>
      </c>
      <c r="DJ128" s="27" t="s">
        <v>0</v>
      </c>
      <c r="DK128" s="32" t="str">
        <f t="shared" si="137"/>
        <v/>
      </c>
      <c r="DL128" s="33" t="str">
        <f t="shared" si="138"/>
        <v/>
      </c>
      <c r="DM128" s="27" t="s">
        <v>0</v>
      </c>
      <c r="DN128" s="32" t="str">
        <f t="shared" si="139"/>
        <v/>
      </c>
      <c r="DO128" s="33" t="str">
        <f t="shared" si="140"/>
        <v/>
      </c>
      <c r="DP128" s="27" t="s">
        <v>0</v>
      </c>
      <c r="DQ128" s="38" t="str">
        <f t="shared" si="141"/>
        <v/>
      </c>
      <c r="DR128" s="33" t="str" cm="1">
        <f t="array" ref="DR128">IF(DQ128&lt;&gt;"",INDEX(regNatjecatelj_id,DQ128,0),IF(BF128&lt;&gt;"",BF128,""))</f>
        <v/>
      </c>
      <c r="DS128" s="27" t="s">
        <v>0</v>
      </c>
      <c r="DT128" s="38" t="str">
        <f t="shared" si="142"/>
        <v/>
      </c>
      <c r="DU128" s="53" t="str">
        <f t="shared" si="88"/>
        <v/>
      </c>
      <c r="DV128" s="53" t="str">
        <f t="shared" si="143"/>
        <v/>
      </c>
      <c r="DW128" s="53" t="str">
        <f t="shared" si="144"/>
        <v/>
      </c>
      <c r="DX128" s="46" t="str">
        <f t="shared" si="145"/>
        <v/>
      </c>
      <c r="DY128" s="27" t="s">
        <v>0</v>
      </c>
      <c r="DZ128" s="38" t="str">
        <f>IF(AN128="","",MAX(DZ$12:DZ127)+1)</f>
        <v/>
      </c>
      <c r="EA128" s="53" t="str">
        <f t="shared" si="146"/>
        <v/>
      </c>
      <c r="EB128" s="53" t="str">
        <f t="shared" si="147"/>
        <v/>
      </c>
      <c r="EC128" s="53" t="str">
        <f t="shared" si="148"/>
        <v/>
      </c>
      <c r="ED128" s="53" t="str">
        <f t="shared" si="149"/>
        <v/>
      </c>
      <c r="EE128" s="53" t="str">
        <f t="shared" si="89"/>
        <v/>
      </c>
      <c r="EF128" s="53" t="str">
        <f t="shared" si="150"/>
        <v/>
      </c>
      <c r="EG128" s="53" t="str">
        <f t="shared" si="151"/>
        <v/>
      </c>
      <c r="EH128" s="53" t="str">
        <f t="shared" si="90"/>
        <v/>
      </c>
      <c r="EI128" s="53" t="str">
        <f t="shared" si="152"/>
        <v/>
      </c>
      <c r="EJ128" s="33" t="str">
        <f t="shared" si="153"/>
        <v/>
      </c>
      <c r="EK128" s="27" t="s">
        <v>0</v>
      </c>
      <c r="EL128" s="14" t="str">
        <f t="shared" si="154"/>
        <v/>
      </c>
      <c r="EM128" s="27" t="s">
        <v>0</v>
      </c>
      <c r="EN128" s="14" t="str">
        <f t="shared" si="91"/>
        <v/>
      </c>
      <c r="EO128" s="27" t="s">
        <v>0</v>
      </c>
      <c r="EP128" s="131" t="str">
        <f t="shared" si="155"/>
        <v/>
      </c>
      <c r="EQ128" s="27" t="s">
        <v>0</v>
      </c>
    </row>
    <row r="129" spans="1:147" x14ac:dyDescent="0.25">
      <c r="A129" t="s">
        <v>0</v>
      </c>
      <c r="B129" s="32" t="str">
        <f>IF(csv!F119="","",TRIM(csv!T119))</f>
        <v/>
      </c>
      <c r="C129" s="21" t="s">
        <v>0</v>
      </c>
      <c r="D129" s="21" t="str">
        <f>IF(csv!F119="","",TRIM(csv!F119))</f>
        <v/>
      </c>
      <c r="E129" s="21" t="str">
        <f>IF(csv!E119="","",TRIM(csv!E119))</f>
        <v/>
      </c>
      <c r="F129" s="21" t="s">
        <v>0</v>
      </c>
      <c r="G129" s="53" t="str">
        <f>IF(csv!M119="","",TRIM(csv!M119))</f>
        <v/>
      </c>
      <c r="H129" s="53" t="str">
        <f>IF(csv!N119="","",TRIM(csv!N119))</f>
        <v/>
      </c>
      <c r="I129" s="21" t="s">
        <v>0</v>
      </c>
      <c r="J129" s="21" t="str">
        <f>IF(csv!P119="","",TRIM(csv!P119))</f>
        <v/>
      </c>
      <c r="K129" s="21" t="str">
        <f>IF(csv!Q119="","",TRIM(csv!Q119))</f>
        <v/>
      </c>
      <c r="L129" s="21" t="s">
        <v>0</v>
      </c>
      <c r="M129" s="46" t="str">
        <f>IF(csv!R119="","",TRIM(csv!R119))</f>
        <v/>
      </c>
      <c r="N129" s="27" t="s">
        <v>0</v>
      </c>
      <c r="O129" s="188" t="str">
        <f t="shared" si="92"/>
        <v/>
      </c>
      <c r="P129" s="27"/>
      <c r="Q129" s="32" t="str">
        <f t="shared" si="93"/>
        <v/>
      </c>
      <c r="R129" s="53" t="str">
        <f>IF(Q129="","",IF(COUNTIF(Q$12:Q128,Q129)=0,R128+1,R128))</f>
        <v/>
      </c>
      <c r="S129" s="53" t="str">
        <f t="shared" si="94"/>
        <v/>
      </c>
      <c r="T129" s="53" t="str">
        <f t="shared" si="95"/>
        <v/>
      </c>
      <c r="U129" s="46" t="str">
        <f t="shared" si="96"/>
        <v/>
      </c>
      <c r="V129" s="27" t="s">
        <v>0</v>
      </c>
      <c r="W129" s="173" t="str">
        <f t="shared" si="97"/>
        <v/>
      </c>
      <c r="X129" s="223" t="str">
        <f t="shared" si="98"/>
        <v/>
      </c>
      <c r="Y129" s="174"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8"/>
      <c r="AG129" s="27" t="s">
        <v>0</v>
      </c>
      <c r="AH129" s="14" t="str">
        <f t="shared" si="101"/>
        <v/>
      </c>
      <c r="AI129" s="27" t="s">
        <v>0</v>
      </c>
      <c r="AJ129" s="173" t="str">
        <f t="shared" si="102"/>
        <v/>
      </c>
      <c r="AK129" s="114"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44" t="str">
        <f t="shared" si="80"/>
        <v/>
      </c>
      <c r="AW129" s="27" t="s">
        <v>0</v>
      </c>
      <c r="AX129" s="81"/>
      <c r="AY129" s="83"/>
      <c r="AZ129" s="27" t="s">
        <v>0</v>
      </c>
      <c r="BA129" s="200" t="str">
        <f t="shared" si="111"/>
        <v/>
      </c>
      <c r="BB129" s="27" t="s">
        <v>0</v>
      </c>
      <c r="BC129" s="32" t="str">
        <f t="shared" si="112"/>
        <v/>
      </c>
      <c r="BD129" s="53" t="str">
        <f>IF(AX129&amp;AY129="","",MAX(BD$12:BD128)+1)</f>
        <v/>
      </c>
      <c r="BE129" s="212"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8"/>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73" t="str">
        <f>IF(BN129="","",IF(AND(BO129&lt;&gt;"",BO129&lt;&gt;"NEMA",BS129=1),BR129,IFERROR(INDEX(CK$12:CK128,MATCH(BN129,BN$12:BN128,0)),IF(BX129&lt;&gt;"",BX129,BT129))))</f>
        <v/>
      </c>
      <c r="CL129" s="226" t="str">
        <f>IF(BN129="","",IF(BT129&lt;&gt;BN129,INDEX(regKlub_id,MATCH(BT129,regKlub_naziv,0)),IF(AND(BO129&lt;&gt;"",BO129&lt;&gt;"NEMA"),BO129,IF(CF129&lt;&gt;"",CF129,IF(CB129&lt;&gt;"",CB129,IFERROR(INDEX(CL$12:CL128,MATCH(BN129,BN$12:BN128,0)),"GREŠKA"))))))</f>
        <v/>
      </c>
      <c r="CM129" s="114" t="str">
        <f>IF(BP129="","",IF(BP129&lt;&gt;"NEMA",BP129,IF(CE129&lt;&gt;"",CE129,IFERROR(INDEX(CM$12:CM128,MATCH(BN129,BN$12:BN128,0)),""))))</f>
        <v/>
      </c>
      <c r="CN129" s="27" t="s">
        <v>0</v>
      </c>
      <c r="CO129" s="38" t="str">
        <f t="shared" si="129"/>
        <v/>
      </c>
      <c r="CP129" s="53" t="str">
        <f t="shared" si="130"/>
        <v/>
      </c>
      <c r="CQ129" s="180" t="str">
        <f t="shared" si="131"/>
        <v/>
      </c>
      <c r="CR129" s="181" t="str">
        <f t="shared" si="156"/>
        <v/>
      </c>
      <c r="CS129" s="114" t="str">
        <f t="shared" si="83"/>
        <v/>
      </c>
      <c r="CT129" s="27" t="s">
        <v>0</v>
      </c>
      <c r="CU129" s="240" t="str">
        <f t="shared" si="132"/>
        <v xml:space="preserve">
</v>
      </c>
      <c r="CV129" s="27" t="s">
        <v>0</v>
      </c>
      <c r="CW129" s="200" t="str">
        <f t="shared" si="84"/>
        <v/>
      </c>
      <c r="CX129" t="s">
        <v>0</v>
      </c>
      <c r="CY129" s="90" t="str">
        <f t="shared" si="85"/>
        <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31" t="str">
        <f t="shared" si="155"/>
        <v/>
      </c>
      <c r="EQ129" s="27" t="s">
        <v>0</v>
      </c>
    </row>
    <row r="130" spans="1:147" x14ac:dyDescent="0.25">
      <c r="A130" t="s">
        <v>0</v>
      </c>
      <c r="B130" s="32" t="str">
        <f>IF(csv!F120="","",TRIM(csv!T120))</f>
        <v/>
      </c>
      <c r="C130" s="21" t="s">
        <v>0</v>
      </c>
      <c r="D130" s="21" t="str">
        <f>IF(csv!F120="","",TRIM(csv!F120))</f>
        <v/>
      </c>
      <c r="E130" s="21" t="str">
        <f>IF(csv!E120="","",TRIM(csv!E120))</f>
        <v/>
      </c>
      <c r="F130" s="21" t="s">
        <v>0</v>
      </c>
      <c r="G130" s="53" t="str">
        <f>IF(csv!M120="","",TRIM(csv!M120))</f>
        <v/>
      </c>
      <c r="H130" s="53" t="str">
        <f>IF(csv!N120="","",TRIM(csv!N120))</f>
        <v/>
      </c>
      <c r="I130" s="21" t="s">
        <v>0</v>
      </c>
      <c r="J130" s="21" t="str">
        <f>IF(csv!P120="","",TRIM(csv!P120))</f>
        <v/>
      </c>
      <c r="K130" s="21" t="str">
        <f>IF(csv!Q120="","",TRIM(csv!Q120))</f>
        <v/>
      </c>
      <c r="L130" s="21" t="s">
        <v>0</v>
      </c>
      <c r="M130" s="46" t="str">
        <f>IF(csv!R120="","",TRIM(csv!R120))</f>
        <v/>
      </c>
      <c r="N130" s="27" t="s">
        <v>0</v>
      </c>
      <c r="O130" s="188" t="str">
        <f t="shared" si="92"/>
        <v/>
      </c>
      <c r="P130" s="27"/>
      <c r="Q130" s="32" t="str">
        <f t="shared" si="93"/>
        <v/>
      </c>
      <c r="R130" s="53" t="str">
        <f>IF(Q130="","",IF(COUNTIF(Q$12:Q129,Q130)=0,R129+1,R129))</f>
        <v/>
      </c>
      <c r="S130" s="53" t="str">
        <f t="shared" si="94"/>
        <v/>
      </c>
      <c r="T130" s="53" t="str">
        <f t="shared" si="95"/>
        <v/>
      </c>
      <c r="U130" s="46" t="str">
        <f t="shared" si="96"/>
        <v/>
      </c>
      <c r="V130" s="27" t="s">
        <v>0</v>
      </c>
      <c r="W130" s="173" t="str">
        <f t="shared" si="97"/>
        <v/>
      </c>
      <c r="X130" s="223" t="str">
        <f t="shared" si="98"/>
        <v/>
      </c>
      <c r="Y130" s="174" t="str">
        <f t="shared" si="79"/>
        <v/>
      </c>
      <c r="Z130" s="27" t="s">
        <v>0</v>
      </c>
      <c r="AA130" s="32" t="str">
        <f t="shared" si="99"/>
        <v/>
      </c>
      <c r="AB130" s="53" t="str">
        <f t="shared" si="100"/>
        <v/>
      </c>
      <c r="AC130" s="21" t="str">
        <f>IF(OR(AB130="",AB130&lt;&gt;"NEMA"),"",IF(IFERROR(MATCH(AA130,AA$12:AA129,0),0)&lt;&gt;0,"",AA130))</f>
        <v/>
      </c>
      <c r="AD130" s="46" t="str">
        <f>IF(AC130="","",MAX(AD$12:AD129)+1)</f>
        <v/>
      </c>
      <c r="AE130" s="27" t="s">
        <v>0</v>
      </c>
      <c r="AF130" s="88"/>
      <c r="AG130" s="27" t="s">
        <v>0</v>
      </c>
      <c r="AH130" s="14" t="str">
        <f t="shared" si="101"/>
        <v/>
      </c>
      <c r="AI130" s="27" t="s">
        <v>0</v>
      </c>
      <c r="AJ130" s="173" t="str">
        <f t="shared" si="102"/>
        <v/>
      </c>
      <c r="AK130" s="114" t="str">
        <f t="shared" si="103"/>
        <v/>
      </c>
      <c r="AL130" s="27"/>
      <c r="AM130" s="32" t="str">
        <f t="shared" si="104"/>
        <v/>
      </c>
      <c r="AN130" s="21" t="str">
        <f t="shared" si="105"/>
        <v/>
      </c>
      <c r="AO130" s="53" t="str">
        <f t="shared" si="106"/>
        <v/>
      </c>
      <c r="AP130" s="53" t="str">
        <f t="shared" si="107"/>
        <v/>
      </c>
      <c r="AQ130" s="21" t="str">
        <f t="shared" si="108"/>
        <v/>
      </c>
      <c r="AR130" s="46" t="str">
        <f t="shared" si="109"/>
        <v/>
      </c>
      <c r="AS130" s="27" t="s">
        <v>0</v>
      </c>
      <c r="AT130" s="62" t="str">
        <f t="shared" si="110"/>
        <v/>
      </c>
      <c r="AU130" s="27" t="s">
        <v>0</v>
      </c>
      <c r="AV130" s="244" t="str">
        <f t="shared" si="80"/>
        <v/>
      </c>
      <c r="AW130" s="27" t="s">
        <v>0</v>
      </c>
      <c r="AX130" s="81"/>
      <c r="AY130" s="83"/>
      <c r="AZ130" s="27" t="s">
        <v>0</v>
      </c>
      <c r="BA130" s="200" t="str">
        <f t="shared" si="111"/>
        <v/>
      </c>
      <c r="BB130" s="27" t="s">
        <v>0</v>
      </c>
      <c r="BC130" s="32" t="str">
        <f t="shared" si="112"/>
        <v/>
      </c>
      <c r="BD130" s="53" t="str">
        <f>IF(AX130&amp;AY130="","",MAX(BD$12:BD129)+1)</f>
        <v/>
      </c>
      <c r="BE130" s="212" t="str">
        <f t="shared" si="113"/>
        <v/>
      </c>
      <c r="BF130" s="33" t="str">
        <f>IF(AND(AO130="NEMA",AP130="NEMA",OR(AX130&amp;AY130="",BE130="NEMA")),MAX(BF$12:BF129)+1,"")</f>
        <v/>
      </c>
      <c r="BG130" s="27" t="s">
        <v>0</v>
      </c>
      <c r="BH130" s="32" t="str">
        <f t="shared" si="114"/>
        <v/>
      </c>
      <c r="BI130" s="21" t="str">
        <f t="shared" si="115"/>
        <v/>
      </c>
      <c r="BJ130" s="53" t="str">
        <f t="shared" si="116"/>
        <v/>
      </c>
      <c r="BK130" s="33" t="str">
        <f t="shared" si="117"/>
        <v/>
      </c>
      <c r="BL130" s="27" t="s">
        <v>0</v>
      </c>
      <c r="BM130" s="32" t="str">
        <f t="shared" si="118"/>
        <v/>
      </c>
      <c r="BN130" s="21" t="str">
        <f t="shared" si="119"/>
        <v/>
      </c>
      <c r="BO130" s="53" t="str">
        <f t="shared" si="120"/>
        <v/>
      </c>
      <c r="BP130" s="53" t="str">
        <f t="shared" si="81"/>
        <v/>
      </c>
      <c r="BQ130" s="21" t="str">
        <f t="shared" si="82"/>
        <v/>
      </c>
      <c r="BR130" s="21" t="str" cm="1">
        <f t="array" ref="BR130">IFERROR(""&amp;INDEX(regNatjecatelj_klub,DI130),"")</f>
        <v/>
      </c>
      <c r="BS130" s="66" t="str">
        <f t="shared" si="121"/>
        <v/>
      </c>
      <c r="BT130" s="46" t="str">
        <f t="shared" si="122"/>
        <v/>
      </c>
      <c r="BU130" s="27" t="s">
        <v>0</v>
      </c>
      <c r="BV130" s="62" t="str">
        <f>IF(BP130&lt;&gt;"NEMA","",IF(IFERROR(MATCH(BN130,BN$12:BN129,0),0)&lt;&gt;0,"",BN130))</f>
        <v/>
      </c>
      <c r="BW130" s="27" t="s">
        <v>0</v>
      </c>
      <c r="BX130" s="88"/>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73" t="str">
        <f>IF(BN130="","",IF(AND(BO130&lt;&gt;"",BO130&lt;&gt;"NEMA",BS130=1),BR130,IFERROR(INDEX(CK$12:CK129,MATCH(BN130,BN$12:BN129,0)),IF(BX130&lt;&gt;"",BX130,BT130))))</f>
        <v/>
      </c>
      <c r="CL130" s="226" t="str">
        <f>IF(BN130="","",IF(BT130&lt;&gt;BN130,INDEX(regKlub_id,MATCH(BT130,regKlub_naziv,0)),IF(AND(BO130&lt;&gt;"",BO130&lt;&gt;"NEMA"),BO130,IF(CF130&lt;&gt;"",CF130,IF(CB130&lt;&gt;"",CB130,IFERROR(INDEX(CL$12:CL129,MATCH(BN130,BN$12:BN129,0)),"GREŠKA"))))))</f>
        <v/>
      </c>
      <c r="CM130" s="114" t="str">
        <f>IF(BP130="","",IF(BP130&lt;&gt;"NEMA",BP130,IF(CE130&lt;&gt;"",CE130,IFERROR(INDEX(CM$12:CM129,MATCH(BN130,BN$12:BN129,0)),""))))</f>
        <v/>
      </c>
      <c r="CN130" s="27" t="s">
        <v>0</v>
      </c>
      <c r="CO130" s="38" t="str">
        <f t="shared" si="129"/>
        <v/>
      </c>
      <c r="CP130" s="53" t="str">
        <f t="shared" si="130"/>
        <v/>
      </c>
      <c r="CQ130" s="180" t="str">
        <f t="shared" si="131"/>
        <v/>
      </c>
      <c r="CR130" s="181" t="str">
        <f t="shared" si="156"/>
        <v/>
      </c>
      <c r="CS130" s="114" t="str">
        <f t="shared" si="83"/>
        <v/>
      </c>
      <c r="CT130" s="27" t="s">
        <v>0</v>
      </c>
      <c r="CU130" s="240" t="str">
        <f t="shared" si="132"/>
        <v xml:space="preserve">
</v>
      </c>
      <c r="CV130" s="27" t="s">
        <v>0</v>
      </c>
      <c r="CW130" s="200" t="str">
        <f t="shared" si="84"/>
        <v/>
      </c>
      <c r="CX130" t="s">
        <v>0</v>
      </c>
      <c r="CY130" s="90" t="str">
        <f t="shared" si="85"/>
        <v/>
      </c>
      <c r="CZ130" t="s">
        <v>0</v>
      </c>
      <c r="DA130" s="32" t="str">
        <f t="shared" si="86"/>
        <v/>
      </c>
      <c r="DB130" s="46" t="str">
        <f t="shared" si="87"/>
        <v/>
      </c>
      <c r="DC130" t="s">
        <v>0</v>
      </c>
      <c r="DD130" s="14" t="str">
        <f t="shared" si="133"/>
        <v/>
      </c>
      <c r="DE130" s="27" t="s">
        <v>0</v>
      </c>
      <c r="DF130" s="14" t="str">
        <f t="shared" si="134"/>
        <v/>
      </c>
      <c r="DG130" s="27" t="s">
        <v>0</v>
      </c>
      <c r="DH130" s="32" t="str">
        <f t="shared" si="135"/>
        <v/>
      </c>
      <c r="DI130" s="33" t="str">
        <f t="shared" si="136"/>
        <v/>
      </c>
      <c r="DJ130" s="27" t="s">
        <v>0</v>
      </c>
      <c r="DK130" s="32" t="str">
        <f t="shared" si="137"/>
        <v/>
      </c>
      <c r="DL130" s="33" t="str">
        <f t="shared" si="138"/>
        <v/>
      </c>
      <c r="DM130" s="27" t="s">
        <v>0</v>
      </c>
      <c r="DN130" s="32" t="str">
        <f t="shared" si="139"/>
        <v/>
      </c>
      <c r="DO130" s="33" t="str">
        <f t="shared" si="140"/>
        <v/>
      </c>
      <c r="DP130" s="27" t="s">
        <v>0</v>
      </c>
      <c r="DQ130" s="38" t="str">
        <f t="shared" si="141"/>
        <v/>
      </c>
      <c r="DR130" s="33" t="str" cm="1">
        <f t="array" ref="DR130">IF(DQ130&lt;&gt;"",INDEX(regNatjecatelj_id,DQ130,0),IF(BF130&lt;&gt;"",BF130,""))</f>
        <v/>
      </c>
      <c r="DS130" s="27" t="s">
        <v>0</v>
      </c>
      <c r="DT130" s="38" t="str">
        <f t="shared" si="142"/>
        <v/>
      </c>
      <c r="DU130" s="53" t="str">
        <f t="shared" si="88"/>
        <v/>
      </c>
      <c r="DV130" s="53" t="str">
        <f t="shared" si="143"/>
        <v/>
      </c>
      <c r="DW130" s="53" t="str">
        <f t="shared" si="144"/>
        <v/>
      </c>
      <c r="DX130" s="46" t="str">
        <f t="shared" si="145"/>
        <v/>
      </c>
      <c r="DY130" s="27" t="s">
        <v>0</v>
      </c>
      <c r="DZ130" s="38" t="str">
        <f>IF(AN130="","",MAX(DZ$12:DZ129)+1)</f>
        <v/>
      </c>
      <c r="EA130" s="53" t="str">
        <f t="shared" si="146"/>
        <v/>
      </c>
      <c r="EB130" s="53" t="str">
        <f t="shared" si="147"/>
        <v/>
      </c>
      <c r="EC130" s="53" t="str">
        <f t="shared" si="148"/>
        <v/>
      </c>
      <c r="ED130" s="53" t="str">
        <f t="shared" si="149"/>
        <v/>
      </c>
      <c r="EE130" s="53" t="str">
        <f t="shared" si="89"/>
        <v/>
      </c>
      <c r="EF130" s="53" t="str">
        <f t="shared" si="150"/>
        <v/>
      </c>
      <c r="EG130" s="53" t="str">
        <f t="shared" si="151"/>
        <v/>
      </c>
      <c r="EH130" s="53" t="str">
        <f t="shared" si="90"/>
        <v/>
      </c>
      <c r="EI130" s="53" t="str">
        <f t="shared" si="152"/>
        <v/>
      </c>
      <c r="EJ130" s="33" t="str">
        <f t="shared" si="153"/>
        <v/>
      </c>
      <c r="EK130" s="27" t="s">
        <v>0</v>
      </c>
      <c r="EL130" s="14" t="str">
        <f t="shared" si="154"/>
        <v/>
      </c>
      <c r="EM130" s="27" t="s">
        <v>0</v>
      </c>
      <c r="EN130" s="14" t="str">
        <f t="shared" si="91"/>
        <v/>
      </c>
      <c r="EO130" s="27" t="s">
        <v>0</v>
      </c>
      <c r="EP130" s="131" t="str">
        <f t="shared" si="155"/>
        <v/>
      </c>
      <c r="EQ130" s="27" t="s">
        <v>0</v>
      </c>
    </row>
    <row r="131" spans="1:147" x14ac:dyDescent="0.25">
      <c r="A131" t="s">
        <v>0</v>
      </c>
      <c r="B131" s="32" t="str">
        <f>IF(csv!F121="","",TRIM(csv!T121))</f>
        <v/>
      </c>
      <c r="C131" s="21" t="s">
        <v>0</v>
      </c>
      <c r="D131" s="21" t="str">
        <f>IF(csv!F121="","",TRIM(csv!F121))</f>
        <v/>
      </c>
      <c r="E131" s="21" t="str">
        <f>IF(csv!E121="","",TRIM(csv!E121))</f>
        <v/>
      </c>
      <c r="F131" s="21" t="s">
        <v>0</v>
      </c>
      <c r="G131" s="53" t="str">
        <f>IF(csv!M121="","",TRIM(csv!M121))</f>
        <v/>
      </c>
      <c r="H131" s="53" t="str">
        <f>IF(csv!N121="","",TRIM(csv!N121))</f>
        <v/>
      </c>
      <c r="I131" s="21" t="s">
        <v>0</v>
      </c>
      <c r="J131" s="21" t="str">
        <f>IF(csv!P121="","",TRIM(csv!P121))</f>
        <v/>
      </c>
      <c r="K131" s="21" t="str">
        <f>IF(csv!Q121="","",TRIM(csv!Q121))</f>
        <v/>
      </c>
      <c r="L131" s="21" t="s">
        <v>0</v>
      </c>
      <c r="M131" s="46" t="str">
        <f>IF(csv!R121="","",TRIM(csv!R121))</f>
        <v/>
      </c>
      <c r="N131" s="27" t="s">
        <v>0</v>
      </c>
      <c r="O131" s="188" t="str">
        <f t="shared" si="92"/>
        <v/>
      </c>
      <c r="P131" s="27"/>
      <c r="Q131" s="32" t="str">
        <f t="shared" si="93"/>
        <v/>
      </c>
      <c r="R131" s="53" t="str">
        <f>IF(Q131="","",IF(COUNTIF(Q$12:Q130,Q131)=0,R130+1,R130))</f>
        <v/>
      </c>
      <c r="S131" s="53" t="str">
        <f t="shared" si="94"/>
        <v/>
      </c>
      <c r="T131" s="53" t="str">
        <f t="shared" si="95"/>
        <v/>
      </c>
      <c r="U131" s="46" t="str">
        <f t="shared" si="96"/>
        <v/>
      </c>
      <c r="V131" s="27" t="s">
        <v>0</v>
      </c>
      <c r="W131" s="173" t="str">
        <f t="shared" si="97"/>
        <v/>
      </c>
      <c r="X131" s="223" t="str">
        <f t="shared" si="98"/>
        <v/>
      </c>
      <c r="Y131" s="174" t="str">
        <f t="shared" si="79"/>
        <v/>
      </c>
      <c r="Z131" s="27" t="s">
        <v>0</v>
      </c>
      <c r="AA131" s="32" t="str">
        <f t="shared" si="99"/>
        <v/>
      </c>
      <c r="AB131" s="53" t="str">
        <f t="shared" si="100"/>
        <v/>
      </c>
      <c r="AC131" s="21" t="str">
        <f>IF(OR(AB131="",AB131&lt;&gt;"NEMA"),"",IF(IFERROR(MATCH(AA131,AA$12:AA130,0),0)&lt;&gt;0,"",AA131))</f>
        <v/>
      </c>
      <c r="AD131" s="46" t="str">
        <f>IF(AC131="","",MAX(AD$12:AD130)+1)</f>
        <v/>
      </c>
      <c r="AE131" s="27" t="s">
        <v>0</v>
      </c>
      <c r="AF131" s="88"/>
      <c r="AG131" s="27" t="s">
        <v>0</v>
      </c>
      <c r="AH131" s="14" t="str">
        <f t="shared" si="101"/>
        <v/>
      </c>
      <c r="AI131" s="27" t="s">
        <v>0</v>
      </c>
      <c r="AJ131" s="173" t="str">
        <f t="shared" si="102"/>
        <v/>
      </c>
      <c r="AK131" s="114" t="str">
        <f t="shared" si="103"/>
        <v/>
      </c>
      <c r="AL131" s="27"/>
      <c r="AM131" s="32" t="str">
        <f t="shared" si="104"/>
        <v/>
      </c>
      <c r="AN131" s="21" t="str">
        <f t="shared" si="105"/>
        <v/>
      </c>
      <c r="AO131" s="53" t="str">
        <f t="shared" si="106"/>
        <v/>
      </c>
      <c r="AP131" s="53" t="str">
        <f t="shared" si="107"/>
        <v/>
      </c>
      <c r="AQ131" s="21" t="str">
        <f t="shared" si="108"/>
        <v/>
      </c>
      <c r="AR131" s="46" t="str">
        <f t="shared" si="109"/>
        <v/>
      </c>
      <c r="AS131" s="27" t="s">
        <v>0</v>
      </c>
      <c r="AT131" s="62" t="str">
        <f t="shared" si="110"/>
        <v/>
      </c>
      <c r="AU131" s="27" t="s">
        <v>0</v>
      </c>
      <c r="AV131" s="244" t="str">
        <f t="shared" si="80"/>
        <v/>
      </c>
      <c r="AW131" s="27" t="s">
        <v>0</v>
      </c>
      <c r="AX131" s="81"/>
      <c r="AY131" s="83"/>
      <c r="AZ131" s="27" t="s">
        <v>0</v>
      </c>
      <c r="BA131" s="200" t="str">
        <f t="shared" si="111"/>
        <v/>
      </c>
      <c r="BB131" s="27" t="s">
        <v>0</v>
      </c>
      <c r="BC131" s="32" t="str">
        <f t="shared" si="112"/>
        <v/>
      </c>
      <c r="BD131" s="53" t="str">
        <f>IF(AX131&amp;AY131="","",MAX(BD$12:BD130)+1)</f>
        <v/>
      </c>
      <c r="BE131" s="212" t="str">
        <f t="shared" si="113"/>
        <v/>
      </c>
      <c r="BF131" s="33" t="str">
        <f>IF(AND(AO131="NEMA",AP131="NEMA",OR(AX131&amp;AY131="",BE131="NEMA")),MAX(BF$12:BF130)+1,"")</f>
        <v/>
      </c>
      <c r="BG131" s="27" t="s">
        <v>0</v>
      </c>
      <c r="BH131" s="32" t="str">
        <f t="shared" si="114"/>
        <v/>
      </c>
      <c r="BI131" s="21" t="str">
        <f t="shared" si="115"/>
        <v/>
      </c>
      <c r="BJ131" s="53" t="str">
        <f t="shared" si="116"/>
        <v/>
      </c>
      <c r="BK131" s="33" t="str">
        <f t="shared" si="117"/>
        <v/>
      </c>
      <c r="BL131" s="27" t="s">
        <v>0</v>
      </c>
      <c r="BM131" s="32" t="str">
        <f t="shared" si="118"/>
        <v/>
      </c>
      <c r="BN131" s="21" t="str">
        <f t="shared" si="119"/>
        <v/>
      </c>
      <c r="BO131" s="53" t="str">
        <f t="shared" si="120"/>
        <v/>
      </c>
      <c r="BP131" s="53" t="str">
        <f t="shared" si="81"/>
        <v/>
      </c>
      <c r="BQ131" s="21" t="str">
        <f t="shared" si="82"/>
        <v/>
      </c>
      <c r="BR131" s="21" t="str" cm="1">
        <f t="array" ref="BR131">IFERROR(""&amp;INDEX(regNatjecatelj_klub,DI131),"")</f>
        <v/>
      </c>
      <c r="BS131" s="66" t="str">
        <f t="shared" si="121"/>
        <v/>
      </c>
      <c r="BT131" s="46" t="str">
        <f t="shared" si="122"/>
        <v/>
      </c>
      <c r="BU131" s="27" t="s">
        <v>0</v>
      </c>
      <c r="BV131" s="62" t="str">
        <f>IF(BP131&lt;&gt;"NEMA","",IF(IFERROR(MATCH(BN131,BN$12:BN130,0),0)&lt;&gt;0,"",BN131))</f>
        <v/>
      </c>
      <c r="BW131" s="27" t="s">
        <v>0</v>
      </c>
      <c r="BX131" s="88"/>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73" t="str">
        <f>IF(BN131="","",IF(AND(BO131&lt;&gt;"",BO131&lt;&gt;"NEMA",BS131=1),BR131,IFERROR(INDEX(CK$12:CK130,MATCH(BN131,BN$12:BN130,0)),IF(BX131&lt;&gt;"",BX131,BT131))))</f>
        <v/>
      </c>
      <c r="CL131" s="226" t="str">
        <f>IF(BN131="","",IF(BT131&lt;&gt;BN131,INDEX(regKlub_id,MATCH(BT131,regKlub_naziv,0)),IF(AND(BO131&lt;&gt;"",BO131&lt;&gt;"NEMA"),BO131,IF(CF131&lt;&gt;"",CF131,IF(CB131&lt;&gt;"",CB131,IFERROR(INDEX(CL$12:CL130,MATCH(BN131,BN$12:BN130,0)),"GREŠKA"))))))</f>
        <v/>
      </c>
      <c r="CM131" s="114" t="str">
        <f>IF(BP131="","",IF(BP131&lt;&gt;"NEMA",BP131,IF(CE131&lt;&gt;"",CE131,IFERROR(INDEX(CM$12:CM130,MATCH(BN131,BN$12:BN130,0)),""))))</f>
        <v/>
      </c>
      <c r="CN131" s="27" t="s">
        <v>0</v>
      </c>
      <c r="CO131" s="38" t="str">
        <f t="shared" si="129"/>
        <v/>
      </c>
      <c r="CP131" s="53" t="str">
        <f t="shared" si="130"/>
        <v/>
      </c>
      <c r="CQ131" s="180" t="str">
        <f t="shared" si="131"/>
        <v/>
      </c>
      <c r="CR131" s="181" t="str">
        <f t="shared" si="156"/>
        <v/>
      </c>
      <c r="CS131" s="114" t="str">
        <f t="shared" si="83"/>
        <v/>
      </c>
      <c r="CT131" s="27" t="s">
        <v>0</v>
      </c>
      <c r="CU131" s="240" t="str">
        <f t="shared" si="132"/>
        <v xml:space="preserve">
</v>
      </c>
      <c r="CV131" s="27" t="s">
        <v>0</v>
      </c>
      <c r="CW131" s="200" t="str">
        <f t="shared" si="84"/>
        <v/>
      </c>
      <c r="CX131" t="s">
        <v>0</v>
      </c>
      <c r="CY131" s="90" t="str">
        <f t="shared" si="85"/>
        <v/>
      </c>
      <c r="CZ131" t="s">
        <v>0</v>
      </c>
      <c r="DA131" s="32" t="str">
        <f t="shared" si="86"/>
        <v/>
      </c>
      <c r="DB131" s="46" t="str">
        <f t="shared" si="87"/>
        <v/>
      </c>
      <c r="DC131" t="s">
        <v>0</v>
      </c>
      <c r="DD131" s="14" t="str">
        <f t="shared" si="133"/>
        <v/>
      </c>
      <c r="DE131" s="27" t="s">
        <v>0</v>
      </c>
      <c r="DF131" s="14" t="str">
        <f t="shared" si="134"/>
        <v/>
      </c>
      <c r="DG131" s="27" t="s">
        <v>0</v>
      </c>
      <c r="DH131" s="32" t="str">
        <f t="shared" si="135"/>
        <v/>
      </c>
      <c r="DI131" s="33" t="str">
        <f t="shared" si="136"/>
        <v/>
      </c>
      <c r="DJ131" s="27" t="s">
        <v>0</v>
      </c>
      <c r="DK131" s="32" t="str">
        <f t="shared" si="137"/>
        <v/>
      </c>
      <c r="DL131" s="33" t="str">
        <f t="shared" si="138"/>
        <v/>
      </c>
      <c r="DM131" s="27" t="s">
        <v>0</v>
      </c>
      <c r="DN131" s="32" t="str">
        <f t="shared" si="139"/>
        <v/>
      </c>
      <c r="DO131" s="33" t="str">
        <f t="shared" si="140"/>
        <v/>
      </c>
      <c r="DP131" s="27" t="s">
        <v>0</v>
      </c>
      <c r="DQ131" s="38" t="str">
        <f t="shared" si="141"/>
        <v/>
      </c>
      <c r="DR131" s="33" t="str" cm="1">
        <f t="array" ref="DR131">IF(DQ131&lt;&gt;"",INDEX(regNatjecatelj_id,DQ131,0),IF(BF131&lt;&gt;"",BF131,""))</f>
        <v/>
      </c>
      <c r="DS131" s="27" t="s">
        <v>0</v>
      </c>
      <c r="DT131" s="38" t="str">
        <f t="shared" si="142"/>
        <v/>
      </c>
      <c r="DU131" s="53" t="str">
        <f t="shared" si="88"/>
        <v/>
      </c>
      <c r="DV131" s="53" t="str">
        <f t="shared" si="143"/>
        <v/>
      </c>
      <c r="DW131" s="53" t="str">
        <f t="shared" si="144"/>
        <v/>
      </c>
      <c r="DX131" s="46" t="str">
        <f t="shared" si="145"/>
        <v/>
      </c>
      <c r="DY131" s="27" t="s">
        <v>0</v>
      </c>
      <c r="DZ131" s="38" t="str">
        <f>IF(AN131="","",MAX(DZ$12:DZ130)+1)</f>
        <v/>
      </c>
      <c r="EA131" s="53" t="str">
        <f t="shared" si="146"/>
        <v/>
      </c>
      <c r="EB131" s="53" t="str">
        <f t="shared" si="147"/>
        <v/>
      </c>
      <c r="EC131" s="53" t="str">
        <f t="shared" si="148"/>
        <v/>
      </c>
      <c r="ED131" s="53" t="str">
        <f t="shared" si="149"/>
        <v/>
      </c>
      <c r="EE131" s="53" t="str">
        <f t="shared" si="89"/>
        <v/>
      </c>
      <c r="EF131" s="53" t="str">
        <f t="shared" si="150"/>
        <v/>
      </c>
      <c r="EG131" s="53" t="str">
        <f t="shared" si="151"/>
        <v/>
      </c>
      <c r="EH131" s="53" t="str">
        <f t="shared" si="90"/>
        <v/>
      </c>
      <c r="EI131" s="53" t="str">
        <f t="shared" si="152"/>
        <v/>
      </c>
      <c r="EJ131" s="33" t="str">
        <f t="shared" si="153"/>
        <v/>
      </c>
      <c r="EK131" s="27" t="s">
        <v>0</v>
      </c>
      <c r="EL131" s="14" t="str">
        <f t="shared" si="154"/>
        <v/>
      </c>
      <c r="EM131" s="27" t="s">
        <v>0</v>
      </c>
      <c r="EN131" s="14" t="str">
        <f t="shared" si="91"/>
        <v/>
      </c>
      <c r="EO131" s="27" t="s">
        <v>0</v>
      </c>
      <c r="EP131" s="131" t="str">
        <f t="shared" si="155"/>
        <v/>
      </c>
      <c r="EQ131" s="27" t="s">
        <v>0</v>
      </c>
    </row>
    <row r="132" spans="1:147" x14ac:dyDescent="0.25">
      <c r="A132" t="s">
        <v>0</v>
      </c>
      <c r="B132" s="32" t="str">
        <f>IF(csv!F122="","",TRIM(csv!T122))</f>
        <v/>
      </c>
      <c r="C132" s="21" t="s">
        <v>0</v>
      </c>
      <c r="D132" s="21" t="str">
        <f>IF(csv!F122="","",TRIM(csv!F122))</f>
        <v/>
      </c>
      <c r="E132" s="21" t="str">
        <f>IF(csv!E122="","",TRIM(csv!E122))</f>
        <v/>
      </c>
      <c r="F132" s="21" t="s">
        <v>0</v>
      </c>
      <c r="G132" s="53" t="str">
        <f>IF(csv!M122="","",TRIM(csv!M122))</f>
        <v/>
      </c>
      <c r="H132" s="53" t="str">
        <f>IF(csv!N122="","",TRIM(csv!N122))</f>
        <v/>
      </c>
      <c r="I132" s="21" t="s">
        <v>0</v>
      </c>
      <c r="J132" s="21" t="str">
        <f>IF(csv!P122="","",TRIM(csv!P122))</f>
        <v/>
      </c>
      <c r="K132" s="21" t="str">
        <f>IF(csv!Q122="","",TRIM(csv!Q122))</f>
        <v/>
      </c>
      <c r="L132" s="21" t="s">
        <v>0</v>
      </c>
      <c r="M132" s="46" t="str">
        <f>IF(csv!R122="","",TRIM(csv!R122))</f>
        <v/>
      </c>
      <c r="N132" s="27" t="s">
        <v>0</v>
      </c>
      <c r="O132" s="188" t="str">
        <f t="shared" si="92"/>
        <v/>
      </c>
      <c r="P132" s="27"/>
      <c r="Q132" s="32" t="str">
        <f t="shared" si="93"/>
        <v/>
      </c>
      <c r="R132" s="53" t="str">
        <f>IF(Q132="","",IF(COUNTIF(Q$12:Q131,Q132)=0,R131+1,R131))</f>
        <v/>
      </c>
      <c r="S132" s="53" t="str">
        <f t="shared" si="94"/>
        <v/>
      </c>
      <c r="T132" s="53" t="str">
        <f t="shared" si="95"/>
        <v/>
      </c>
      <c r="U132" s="46" t="str">
        <f t="shared" si="96"/>
        <v/>
      </c>
      <c r="V132" s="27" t="s">
        <v>0</v>
      </c>
      <c r="W132" s="173" t="str">
        <f t="shared" si="97"/>
        <v/>
      </c>
      <c r="X132" s="223" t="str">
        <f t="shared" si="98"/>
        <v/>
      </c>
      <c r="Y132" s="174"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8"/>
      <c r="AG132" s="27" t="s">
        <v>0</v>
      </c>
      <c r="AH132" s="14" t="str">
        <f t="shared" si="101"/>
        <v/>
      </c>
      <c r="AI132" s="27" t="s">
        <v>0</v>
      </c>
      <c r="AJ132" s="173" t="str">
        <f t="shared" si="102"/>
        <v/>
      </c>
      <c r="AK132" s="114"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44" t="str">
        <f t="shared" si="80"/>
        <v/>
      </c>
      <c r="AW132" s="27" t="s">
        <v>0</v>
      </c>
      <c r="AX132" s="81"/>
      <c r="AY132" s="83"/>
      <c r="AZ132" s="27" t="s">
        <v>0</v>
      </c>
      <c r="BA132" s="200" t="str">
        <f t="shared" si="111"/>
        <v/>
      </c>
      <c r="BB132" s="27" t="s">
        <v>0</v>
      </c>
      <c r="BC132" s="32" t="str">
        <f t="shared" si="112"/>
        <v/>
      </c>
      <c r="BD132" s="53" t="str">
        <f>IF(AX132&amp;AY132="","",MAX(BD$12:BD131)+1)</f>
        <v/>
      </c>
      <c r="BE132" s="212"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8"/>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73" t="str">
        <f>IF(BN132="","",IF(AND(BO132&lt;&gt;"",BO132&lt;&gt;"NEMA",BS132=1),BR132,IFERROR(INDEX(CK$12:CK131,MATCH(BN132,BN$12:BN131,0)),IF(BX132&lt;&gt;"",BX132,BT132))))</f>
        <v/>
      </c>
      <c r="CL132" s="226" t="str">
        <f>IF(BN132="","",IF(BT132&lt;&gt;BN132,INDEX(regKlub_id,MATCH(BT132,regKlub_naziv,0)),IF(AND(BO132&lt;&gt;"",BO132&lt;&gt;"NEMA"),BO132,IF(CF132&lt;&gt;"",CF132,IF(CB132&lt;&gt;"",CB132,IFERROR(INDEX(CL$12:CL131,MATCH(BN132,BN$12:BN131,0)),"GREŠKA"))))))</f>
        <v/>
      </c>
      <c r="CM132" s="114" t="str">
        <f>IF(BP132="","",IF(BP132&lt;&gt;"NEMA",BP132,IF(CE132&lt;&gt;"",CE132,IFERROR(INDEX(CM$12:CM131,MATCH(BN132,BN$12:BN131,0)),""))))</f>
        <v/>
      </c>
      <c r="CN132" s="27" t="s">
        <v>0</v>
      </c>
      <c r="CO132" s="38" t="str">
        <f t="shared" si="129"/>
        <v/>
      </c>
      <c r="CP132" s="53" t="str">
        <f t="shared" si="130"/>
        <v/>
      </c>
      <c r="CQ132" s="180" t="str">
        <f t="shared" si="131"/>
        <v/>
      </c>
      <c r="CR132" s="181" t="str">
        <f t="shared" si="156"/>
        <v/>
      </c>
      <c r="CS132" s="114" t="str">
        <f t="shared" si="83"/>
        <v/>
      </c>
      <c r="CT132" s="27" t="s">
        <v>0</v>
      </c>
      <c r="CU132" s="240" t="str">
        <f t="shared" si="132"/>
        <v xml:space="preserve">
</v>
      </c>
      <c r="CV132" s="27" t="s">
        <v>0</v>
      </c>
      <c r="CW132" s="200" t="str">
        <f t="shared" si="84"/>
        <v/>
      </c>
      <c r="CX132" t="s">
        <v>0</v>
      </c>
      <c r="CY132" s="90" t="str">
        <f t="shared" si="85"/>
        <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31" t="str">
        <f t="shared" si="155"/>
        <v/>
      </c>
      <c r="EQ132" s="27" t="s">
        <v>0</v>
      </c>
    </row>
    <row r="133" spans="1:147" x14ac:dyDescent="0.25">
      <c r="A133" t="s">
        <v>0</v>
      </c>
      <c r="B133" s="32" t="str">
        <f>IF(csv!F123="","",TRIM(csv!T123))</f>
        <v/>
      </c>
      <c r="C133" s="21" t="s">
        <v>0</v>
      </c>
      <c r="D133" s="21" t="str">
        <f>IF(csv!F123="","",TRIM(csv!F123))</f>
        <v/>
      </c>
      <c r="E133" s="21" t="str">
        <f>IF(csv!E123="","",TRIM(csv!E123))</f>
        <v/>
      </c>
      <c r="F133" s="21" t="s">
        <v>0</v>
      </c>
      <c r="G133" s="53" t="str">
        <f>IF(csv!M123="","",TRIM(csv!M123))</f>
        <v/>
      </c>
      <c r="H133" s="53" t="str">
        <f>IF(csv!N123="","",TRIM(csv!N123))</f>
        <v/>
      </c>
      <c r="I133" s="21" t="s">
        <v>0</v>
      </c>
      <c r="J133" s="21" t="str">
        <f>IF(csv!P123="","",TRIM(csv!P123))</f>
        <v/>
      </c>
      <c r="K133" s="21" t="str">
        <f>IF(csv!Q123="","",TRIM(csv!Q123))</f>
        <v/>
      </c>
      <c r="L133" s="21" t="s">
        <v>0</v>
      </c>
      <c r="M133" s="46" t="str">
        <f>IF(csv!R123="","",TRIM(csv!R123))</f>
        <v/>
      </c>
      <c r="N133" s="27" t="s">
        <v>0</v>
      </c>
      <c r="O133" s="188" t="str">
        <f t="shared" si="92"/>
        <v/>
      </c>
      <c r="P133" s="27"/>
      <c r="Q133" s="32" t="str">
        <f t="shared" si="93"/>
        <v/>
      </c>
      <c r="R133" s="53" t="str">
        <f>IF(Q133="","",IF(COUNTIF(Q$12:Q132,Q133)=0,R132+1,R132))</f>
        <v/>
      </c>
      <c r="S133" s="53" t="str">
        <f t="shared" si="94"/>
        <v/>
      </c>
      <c r="T133" s="53" t="str">
        <f t="shared" si="95"/>
        <v/>
      </c>
      <c r="U133" s="46" t="str">
        <f t="shared" si="96"/>
        <v/>
      </c>
      <c r="V133" s="27" t="s">
        <v>0</v>
      </c>
      <c r="W133" s="173" t="str">
        <f t="shared" si="97"/>
        <v/>
      </c>
      <c r="X133" s="223" t="str">
        <f t="shared" si="98"/>
        <v/>
      </c>
      <c r="Y133" s="174"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8"/>
      <c r="AG133" s="27" t="s">
        <v>0</v>
      </c>
      <c r="AH133" s="14" t="str">
        <f t="shared" si="101"/>
        <v/>
      </c>
      <c r="AI133" s="27" t="s">
        <v>0</v>
      </c>
      <c r="AJ133" s="173" t="str">
        <f t="shared" si="102"/>
        <v/>
      </c>
      <c r="AK133" s="114"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44" t="str">
        <f t="shared" si="80"/>
        <v/>
      </c>
      <c r="AW133" s="27" t="s">
        <v>0</v>
      </c>
      <c r="AX133" s="81"/>
      <c r="AY133" s="83"/>
      <c r="AZ133" s="27" t="s">
        <v>0</v>
      </c>
      <c r="BA133" s="200" t="str">
        <f t="shared" si="111"/>
        <v/>
      </c>
      <c r="BB133" s="27" t="s">
        <v>0</v>
      </c>
      <c r="BC133" s="32" t="str">
        <f t="shared" si="112"/>
        <v/>
      </c>
      <c r="BD133" s="53" t="str">
        <f>IF(AX133&amp;AY133="","",MAX(BD$12:BD132)+1)</f>
        <v/>
      </c>
      <c r="BE133" s="212"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8"/>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73" t="str">
        <f>IF(BN133="","",IF(AND(BO133&lt;&gt;"",BO133&lt;&gt;"NEMA",BS133=1),BR133,IFERROR(INDEX(CK$12:CK132,MATCH(BN133,BN$12:BN132,0)),IF(BX133&lt;&gt;"",BX133,BT133))))</f>
        <v/>
      </c>
      <c r="CL133" s="226" t="str">
        <f>IF(BN133="","",IF(BT133&lt;&gt;BN133,INDEX(regKlub_id,MATCH(BT133,regKlub_naziv,0)),IF(AND(BO133&lt;&gt;"",BO133&lt;&gt;"NEMA"),BO133,IF(CF133&lt;&gt;"",CF133,IF(CB133&lt;&gt;"",CB133,IFERROR(INDEX(CL$12:CL132,MATCH(BN133,BN$12:BN132,0)),"GREŠKA"))))))</f>
        <v/>
      </c>
      <c r="CM133" s="114" t="str">
        <f>IF(BP133="","",IF(BP133&lt;&gt;"NEMA",BP133,IF(CE133&lt;&gt;"",CE133,IFERROR(INDEX(CM$12:CM132,MATCH(BN133,BN$12:BN132,0)),""))))</f>
        <v/>
      </c>
      <c r="CN133" s="27" t="s">
        <v>0</v>
      </c>
      <c r="CO133" s="38" t="str">
        <f t="shared" si="129"/>
        <v/>
      </c>
      <c r="CP133" s="53" t="str">
        <f t="shared" si="130"/>
        <v/>
      </c>
      <c r="CQ133" s="180" t="str">
        <f t="shared" si="131"/>
        <v/>
      </c>
      <c r="CR133" s="181" t="str">
        <f t="shared" si="156"/>
        <v/>
      </c>
      <c r="CS133" s="114" t="str">
        <f t="shared" si="83"/>
        <v/>
      </c>
      <c r="CT133" s="27" t="s">
        <v>0</v>
      </c>
      <c r="CU133" s="240" t="str">
        <f t="shared" si="132"/>
        <v xml:space="preserve">
</v>
      </c>
      <c r="CV133" s="27" t="s">
        <v>0</v>
      </c>
      <c r="CW133" s="200" t="str">
        <f t="shared" si="84"/>
        <v/>
      </c>
      <c r="CX133" t="s">
        <v>0</v>
      </c>
      <c r="CY133" s="90" t="str">
        <f t="shared" si="85"/>
        <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31" t="str">
        <f t="shared" si="155"/>
        <v/>
      </c>
      <c r="EQ133" s="27" t="s">
        <v>0</v>
      </c>
    </row>
    <row r="134" spans="1:147" x14ac:dyDescent="0.25">
      <c r="A134" t="s">
        <v>0</v>
      </c>
      <c r="B134" s="32" t="str">
        <f>IF(csv!F124="","",TRIM(csv!T124))</f>
        <v/>
      </c>
      <c r="C134" s="21" t="s">
        <v>0</v>
      </c>
      <c r="D134" s="21" t="str">
        <f>IF(csv!F124="","",TRIM(csv!F124))</f>
        <v/>
      </c>
      <c r="E134" s="21" t="str">
        <f>IF(csv!E124="","",TRIM(csv!E124))</f>
        <v/>
      </c>
      <c r="F134" s="21" t="s">
        <v>0</v>
      </c>
      <c r="G134" s="53" t="str">
        <f>IF(csv!M124="","",TRIM(csv!M124))</f>
        <v/>
      </c>
      <c r="H134" s="53" t="str">
        <f>IF(csv!N124="","",TRIM(csv!N124))</f>
        <v/>
      </c>
      <c r="I134" s="21" t="s">
        <v>0</v>
      </c>
      <c r="J134" s="21" t="str">
        <f>IF(csv!P124="","",TRIM(csv!P124))</f>
        <v/>
      </c>
      <c r="K134" s="21" t="str">
        <f>IF(csv!Q124="","",TRIM(csv!Q124))</f>
        <v/>
      </c>
      <c r="L134" s="21" t="s">
        <v>0</v>
      </c>
      <c r="M134" s="46" t="str">
        <f>IF(csv!R124="","",TRIM(csv!R124))</f>
        <v/>
      </c>
      <c r="N134" s="27" t="s">
        <v>0</v>
      </c>
      <c r="O134" s="188" t="str">
        <f t="shared" si="92"/>
        <v/>
      </c>
      <c r="P134" s="27"/>
      <c r="Q134" s="32" t="str">
        <f t="shared" si="93"/>
        <v/>
      </c>
      <c r="R134" s="53" t="str">
        <f>IF(Q134="","",IF(COUNTIF(Q$12:Q133,Q134)=0,R133+1,R133))</f>
        <v/>
      </c>
      <c r="S134" s="53" t="str">
        <f t="shared" si="94"/>
        <v/>
      </c>
      <c r="T134" s="53" t="str">
        <f t="shared" si="95"/>
        <v/>
      </c>
      <c r="U134" s="46" t="str">
        <f t="shared" si="96"/>
        <v/>
      </c>
      <c r="V134" s="27" t="s">
        <v>0</v>
      </c>
      <c r="W134" s="173" t="str">
        <f t="shared" si="97"/>
        <v/>
      </c>
      <c r="X134" s="223" t="str">
        <f t="shared" si="98"/>
        <v/>
      </c>
      <c r="Y134" s="174" t="str">
        <f t="shared" si="79"/>
        <v/>
      </c>
      <c r="Z134" s="27" t="s">
        <v>0</v>
      </c>
      <c r="AA134" s="32" t="str">
        <f t="shared" si="99"/>
        <v/>
      </c>
      <c r="AB134" s="53" t="str">
        <f t="shared" si="100"/>
        <v/>
      </c>
      <c r="AC134" s="21" t="str">
        <f>IF(OR(AB134="",AB134&lt;&gt;"NEMA"),"",IF(IFERROR(MATCH(AA134,AA$12:AA133,0),0)&lt;&gt;0,"",AA134))</f>
        <v/>
      </c>
      <c r="AD134" s="46" t="str">
        <f>IF(AC134="","",MAX(AD$12:AD133)+1)</f>
        <v/>
      </c>
      <c r="AE134" s="27" t="s">
        <v>0</v>
      </c>
      <c r="AF134" s="88"/>
      <c r="AG134" s="27" t="s">
        <v>0</v>
      </c>
      <c r="AH134" s="14" t="str">
        <f t="shared" si="101"/>
        <v/>
      </c>
      <c r="AI134" s="27" t="s">
        <v>0</v>
      </c>
      <c r="AJ134" s="173" t="str">
        <f t="shared" si="102"/>
        <v/>
      </c>
      <c r="AK134" s="114" t="str">
        <f t="shared" si="103"/>
        <v/>
      </c>
      <c r="AL134" s="27"/>
      <c r="AM134" s="32" t="str">
        <f t="shared" si="104"/>
        <v/>
      </c>
      <c r="AN134" s="21" t="str">
        <f t="shared" si="105"/>
        <v/>
      </c>
      <c r="AO134" s="53" t="str">
        <f t="shared" si="106"/>
        <v/>
      </c>
      <c r="AP134" s="53" t="str">
        <f t="shared" si="107"/>
        <v/>
      </c>
      <c r="AQ134" s="21" t="str">
        <f t="shared" si="108"/>
        <v/>
      </c>
      <c r="AR134" s="46" t="str">
        <f t="shared" si="109"/>
        <v/>
      </c>
      <c r="AS134" s="27" t="s">
        <v>0</v>
      </c>
      <c r="AT134" s="62" t="str">
        <f t="shared" si="110"/>
        <v/>
      </c>
      <c r="AU134" s="27" t="s">
        <v>0</v>
      </c>
      <c r="AV134" s="244" t="str">
        <f t="shared" si="80"/>
        <v/>
      </c>
      <c r="AW134" s="27" t="s">
        <v>0</v>
      </c>
      <c r="AX134" s="81"/>
      <c r="AY134" s="83"/>
      <c r="AZ134" s="27" t="s">
        <v>0</v>
      </c>
      <c r="BA134" s="200" t="str">
        <f t="shared" si="111"/>
        <v/>
      </c>
      <c r="BB134" s="27" t="s">
        <v>0</v>
      </c>
      <c r="BC134" s="32" t="str">
        <f t="shared" si="112"/>
        <v/>
      </c>
      <c r="BD134" s="53" t="str">
        <f>IF(AX134&amp;AY134="","",MAX(BD$12:BD133)+1)</f>
        <v/>
      </c>
      <c r="BE134" s="212" t="str">
        <f t="shared" si="113"/>
        <v/>
      </c>
      <c r="BF134" s="33" t="str">
        <f>IF(AND(AO134="NEMA",AP134="NEMA",OR(AX134&amp;AY134="",BE134="NEMA")),MAX(BF$12:BF133)+1,"")</f>
        <v/>
      </c>
      <c r="BG134" s="27" t="s">
        <v>0</v>
      </c>
      <c r="BH134" s="32" t="str">
        <f t="shared" si="114"/>
        <v/>
      </c>
      <c r="BI134" s="21" t="str">
        <f t="shared" si="115"/>
        <v/>
      </c>
      <c r="BJ134" s="53" t="str">
        <f t="shared" si="116"/>
        <v/>
      </c>
      <c r="BK134" s="33" t="str">
        <f t="shared" si="117"/>
        <v/>
      </c>
      <c r="BL134" s="27" t="s">
        <v>0</v>
      </c>
      <c r="BM134" s="32" t="str">
        <f t="shared" si="118"/>
        <v/>
      </c>
      <c r="BN134" s="21" t="str">
        <f t="shared" si="119"/>
        <v/>
      </c>
      <c r="BO134" s="53" t="str">
        <f t="shared" si="120"/>
        <v/>
      </c>
      <c r="BP134" s="53" t="str">
        <f t="shared" si="81"/>
        <v/>
      </c>
      <c r="BQ134" s="21" t="str">
        <f t="shared" si="82"/>
        <v/>
      </c>
      <c r="BR134" s="21" t="str" cm="1">
        <f t="array" ref="BR134">IFERROR(""&amp;INDEX(regNatjecatelj_klub,DI134),"")</f>
        <v/>
      </c>
      <c r="BS134" s="66" t="str">
        <f t="shared" si="121"/>
        <v/>
      </c>
      <c r="BT134" s="46" t="str">
        <f t="shared" si="122"/>
        <v/>
      </c>
      <c r="BU134" s="27" t="s">
        <v>0</v>
      </c>
      <c r="BV134" s="62" t="str">
        <f>IF(BP134&lt;&gt;"NEMA","",IF(IFERROR(MATCH(BN134,BN$12:BN133,0),0)&lt;&gt;0,"",BN134))</f>
        <v/>
      </c>
      <c r="BW134" s="27" t="s">
        <v>0</v>
      </c>
      <c r="BX134" s="88"/>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73" t="str">
        <f>IF(BN134="","",IF(AND(BO134&lt;&gt;"",BO134&lt;&gt;"NEMA",BS134=1),BR134,IFERROR(INDEX(CK$12:CK133,MATCH(BN134,BN$12:BN133,0)),IF(BX134&lt;&gt;"",BX134,BT134))))</f>
        <v/>
      </c>
      <c r="CL134" s="226" t="str">
        <f>IF(BN134="","",IF(BT134&lt;&gt;BN134,INDEX(regKlub_id,MATCH(BT134,regKlub_naziv,0)),IF(AND(BO134&lt;&gt;"",BO134&lt;&gt;"NEMA"),BO134,IF(CF134&lt;&gt;"",CF134,IF(CB134&lt;&gt;"",CB134,IFERROR(INDEX(CL$12:CL133,MATCH(BN134,BN$12:BN133,0)),"GREŠKA"))))))</f>
        <v/>
      </c>
      <c r="CM134" s="114" t="str">
        <f>IF(BP134="","",IF(BP134&lt;&gt;"NEMA",BP134,IF(CE134&lt;&gt;"",CE134,IFERROR(INDEX(CM$12:CM133,MATCH(BN134,BN$12:BN133,0)),""))))</f>
        <v/>
      </c>
      <c r="CN134" s="27" t="s">
        <v>0</v>
      </c>
      <c r="CO134" s="38" t="str">
        <f t="shared" si="129"/>
        <v/>
      </c>
      <c r="CP134" s="53" t="str">
        <f t="shared" si="130"/>
        <v/>
      </c>
      <c r="CQ134" s="180" t="str">
        <f t="shared" si="131"/>
        <v/>
      </c>
      <c r="CR134" s="181" t="str">
        <f t="shared" si="156"/>
        <v/>
      </c>
      <c r="CS134" s="114" t="str">
        <f t="shared" si="83"/>
        <v/>
      </c>
      <c r="CT134" s="27" t="s">
        <v>0</v>
      </c>
      <c r="CU134" s="240" t="str">
        <f t="shared" si="132"/>
        <v xml:space="preserve">
</v>
      </c>
      <c r="CV134" s="27" t="s">
        <v>0</v>
      </c>
      <c r="CW134" s="200" t="str">
        <f t="shared" si="84"/>
        <v/>
      </c>
      <c r="CX134" t="s">
        <v>0</v>
      </c>
      <c r="CY134" s="90" t="str">
        <f t="shared" si="85"/>
        <v/>
      </c>
      <c r="CZ134" t="s">
        <v>0</v>
      </c>
      <c r="DA134" s="32" t="str">
        <f t="shared" si="86"/>
        <v/>
      </c>
      <c r="DB134" s="46" t="str">
        <f t="shared" si="87"/>
        <v/>
      </c>
      <c r="DC134" t="s">
        <v>0</v>
      </c>
      <c r="DD134" s="14" t="str">
        <f t="shared" si="133"/>
        <v/>
      </c>
      <c r="DE134" s="27" t="s">
        <v>0</v>
      </c>
      <c r="DF134" s="14" t="str">
        <f t="shared" si="134"/>
        <v/>
      </c>
      <c r="DG134" s="27" t="s">
        <v>0</v>
      </c>
      <c r="DH134" s="32" t="str">
        <f t="shared" si="135"/>
        <v/>
      </c>
      <c r="DI134" s="33" t="str">
        <f t="shared" si="136"/>
        <v/>
      </c>
      <c r="DJ134" s="27" t="s">
        <v>0</v>
      </c>
      <c r="DK134" s="32" t="str">
        <f t="shared" si="137"/>
        <v/>
      </c>
      <c r="DL134" s="33" t="str">
        <f t="shared" si="138"/>
        <v/>
      </c>
      <c r="DM134" s="27" t="s">
        <v>0</v>
      </c>
      <c r="DN134" s="32" t="str">
        <f t="shared" si="139"/>
        <v/>
      </c>
      <c r="DO134" s="33" t="str">
        <f t="shared" si="140"/>
        <v/>
      </c>
      <c r="DP134" s="27" t="s">
        <v>0</v>
      </c>
      <c r="DQ134" s="38" t="str">
        <f t="shared" si="141"/>
        <v/>
      </c>
      <c r="DR134" s="33" t="str" cm="1">
        <f t="array" ref="DR134">IF(DQ134&lt;&gt;"",INDEX(regNatjecatelj_id,DQ134,0),IF(BF134&lt;&gt;"",BF134,""))</f>
        <v/>
      </c>
      <c r="DS134" s="27" t="s">
        <v>0</v>
      </c>
      <c r="DT134" s="38" t="str">
        <f t="shared" si="142"/>
        <v/>
      </c>
      <c r="DU134" s="53" t="str">
        <f t="shared" si="88"/>
        <v/>
      </c>
      <c r="DV134" s="53" t="str">
        <f t="shared" si="143"/>
        <v/>
      </c>
      <c r="DW134" s="53" t="str">
        <f t="shared" si="144"/>
        <v/>
      </c>
      <c r="DX134" s="46" t="str">
        <f t="shared" si="145"/>
        <v/>
      </c>
      <c r="DY134" s="27" t="s">
        <v>0</v>
      </c>
      <c r="DZ134" s="38" t="str">
        <f>IF(AN134="","",MAX(DZ$12:DZ133)+1)</f>
        <v/>
      </c>
      <c r="EA134" s="53" t="str">
        <f t="shared" si="146"/>
        <v/>
      </c>
      <c r="EB134" s="53" t="str">
        <f t="shared" si="147"/>
        <v/>
      </c>
      <c r="EC134" s="53" t="str">
        <f t="shared" si="148"/>
        <v/>
      </c>
      <c r="ED134" s="53" t="str">
        <f t="shared" si="149"/>
        <v/>
      </c>
      <c r="EE134" s="53" t="str">
        <f t="shared" si="89"/>
        <v/>
      </c>
      <c r="EF134" s="53" t="str">
        <f t="shared" si="150"/>
        <v/>
      </c>
      <c r="EG134" s="53" t="str">
        <f t="shared" si="151"/>
        <v/>
      </c>
      <c r="EH134" s="53" t="str">
        <f t="shared" si="90"/>
        <v/>
      </c>
      <c r="EI134" s="53" t="str">
        <f t="shared" si="152"/>
        <v/>
      </c>
      <c r="EJ134" s="33" t="str">
        <f t="shared" si="153"/>
        <v/>
      </c>
      <c r="EK134" s="27" t="s">
        <v>0</v>
      </c>
      <c r="EL134" s="14" t="str">
        <f t="shared" si="154"/>
        <v/>
      </c>
      <c r="EM134" s="27" t="s">
        <v>0</v>
      </c>
      <c r="EN134" s="14" t="str">
        <f t="shared" si="91"/>
        <v/>
      </c>
      <c r="EO134" s="27" t="s">
        <v>0</v>
      </c>
      <c r="EP134" s="131" t="str">
        <f t="shared" si="155"/>
        <v/>
      </c>
      <c r="EQ134" s="27" t="s">
        <v>0</v>
      </c>
    </row>
    <row r="135" spans="1:147" x14ac:dyDescent="0.25">
      <c r="A135" t="s">
        <v>0</v>
      </c>
      <c r="B135" s="32" t="str">
        <f>IF(csv!F125="","",TRIM(csv!T125))</f>
        <v/>
      </c>
      <c r="C135" s="21" t="s">
        <v>0</v>
      </c>
      <c r="D135" s="21" t="str">
        <f>IF(csv!F125="","",TRIM(csv!F125))</f>
        <v/>
      </c>
      <c r="E135" s="21" t="str">
        <f>IF(csv!E125="","",TRIM(csv!E125))</f>
        <v/>
      </c>
      <c r="F135" s="21" t="s">
        <v>0</v>
      </c>
      <c r="G135" s="53" t="str">
        <f>IF(csv!M125="","",TRIM(csv!M125))</f>
        <v/>
      </c>
      <c r="H135" s="53" t="str">
        <f>IF(csv!N125="","",TRIM(csv!N125))</f>
        <v/>
      </c>
      <c r="I135" s="21" t="s">
        <v>0</v>
      </c>
      <c r="J135" s="21" t="str">
        <f>IF(csv!P125="","",TRIM(csv!P125))</f>
        <v/>
      </c>
      <c r="K135" s="21" t="str">
        <f>IF(csv!Q125="","",TRIM(csv!Q125))</f>
        <v/>
      </c>
      <c r="L135" s="21" t="s">
        <v>0</v>
      </c>
      <c r="M135" s="46" t="str">
        <f>IF(csv!R125="","",TRIM(csv!R125))</f>
        <v/>
      </c>
      <c r="N135" s="27" t="s">
        <v>0</v>
      </c>
      <c r="O135" s="188" t="str">
        <f t="shared" si="92"/>
        <v/>
      </c>
      <c r="P135" s="27"/>
      <c r="Q135" s="32" t="str">
        <f t="shared" si="93"/>
        <v/>
      </c>
      <c r="R135" s="53" t="str">
        <f>IF(Q135="","",IF(COUNTIF(Q$12:Q134,Q135)=0,R134+1,R134))</f>
        <v/>
      </c>
      <c r="S135" s="53" t="str">
        <f t="shared" si="94"/>
        <v/>
      </c>
      <c r="T135" s="53" t="str">
        <f t="shared" si="95"/>
        <v/>
      </c>
      <c r="U135" s="46" t="str">
        <f t="shared" si="96"/>
        <v/>
      </c>
      <c r="V135" s="27" t="s">
        <v>0</v>
      </c>
      <c r="W135" s="173" t="str">
        <f t="shared" si="97"/>
        <v/>
      </c>
      <c r="X135" s="223" t="str">
        <f t="shared" si="98"/>
        <v/>
      </c>
      <c r="Y135" s="174"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8"/>
      <c r="AG135" s="27" t="s">
        <v>0</v>
      </c>
      <c r="AH135" s="14" t="str">
        <f t="shared" si="101"/>
        <v/>
      </c>
      <c r="AI135" s="27" t="s">
        <v>0</v>
      </c>
      <c r="AJ135" s="173" t="str">
        <f t="shared" si="102"/>
        <v/>
      </c>
      <c r="AK135" s="114"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44" t="str">
        <f t="shared" si="80"/>
        <v/>
      </c>
      <c r="AW135" s="27" t="s">
        <v>0</v>
      </c>
      <c r="AX135" s="81"/>
      <c r="AY135" s="83"/>
      <c r="AZ135" s="27" t="s">
        <v>0</v>
      </c>
      <c r="BA135" s="200" t="str">
        <f t="shared" si="111"/>
        <v/>
      </c>
      <c r="BB135" s="27" t="s">
        <v>0</v>
      </c>
      <c r="BC135" s="32" t="str">
        <f t="shared" si="112"/>
        <v/>
      </c>
      <c r="BD135" s="53" t="str">
        <f>IF(AX135&amp;AY135="","",MAX(BD$12:BD134)+1)</f>
        <v/>
      </c>
      <c r="BE135" s="212"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8"/>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73" t="str">
        <f>IF(BN135="","",IF(AND(BO135&lt;&gt;"",BO135&lt;&gt;"NEMA",BS135=1),BR135,IFERROR(INDEX(CK$12:CK134,MATCH(BN135,BN$12:BN134,0)),IF(BX135&lt;&gt;"",BX135,BT135))))</f>
        <v/>
      </c>
      <c r="CL135" s="226" t="str">
        <f>IF(BN135="","",IF(BT135&lt;&gt;BN135,INDEX(regKlub_id,MATCH(BT135,regKlub_naziv,0)),IF(AND(BO135&lt;&gt;"",BO135&lt;&gt;"NEMA"),BO135,IF(CF135&lt;&gt;"",CF135,IF(CB135&lt;&gt;"",CB135,IFERROR(INDEX(CL$12:CL134,MATCH(BN135,BN$12:BN134,0)),"GREŠKA"))))))</f>
        <v/>
      </c>
      <c r="CM135" s="114" t="str">
        <f>IF(BP135="","",IF(BP135&lt;&gt;"NEMA",BP135,IF(CE135&lt;&gt;"",CE135,IFERROR(INDEX(CM$12:CM134,MATCH(BN135,BN$12:BN134,0)),""))))</f>
        <v/>
      </c>
      <c r="CN135" s="27" t="s">
        <v>0</v>
      </c>
      <c r="CO135" s="38" t="str">
        <f t="shared" si="129"/>
        <v/>
      </c>
      <c r="CP135" s="53" t="str">
        <f t="shared" si="130"/>
        <v/>
      </c>
      <c r="CQ135" s="180" t="str">
        <f t="shared" si="131"/>
        <v/>
      </c>
      <c r="CR135" s="181" t="str">
        <f t="shared" si="156"/>
        <v/>
      </c>
      <c r="CS135" s="114" t="str">
        <f t="shared" si="83"/>
        <v/>
      </c>
      <c r="CT135" s="27" t="s">
        <v>0</v>
      </c>
      <c r="CU135" s="240" t="str">
        <f t="shared" si="132"/>
        <v xml:space="preserve">
</v>
      </c>
      <c r="CV135" s="27" t="s">
        <v>0</v>
      </c>
      <c r="CW135" s="200" t="str">
        <f t="shared" si="84"/>
        <v/>
      </c>
      <c r="CX135" t="s">
        <v>0</v>
      </c>
      <c r="CY135" s="90" t="str">
        <f t="shared" si="85"/>
        <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31" t="str">
        <f t="shared" si="155"/>
        <v/>
      </c>
      <c r="EQ135" s="27" t="s">
        <v>0</v>
      </c>
    </row>
    <row r="136" spans="1:147" x14ac:dyDescent="0.25">
      <c r="A136" t="s">
        <v>0</v>
      </c>
      <c r="B136" s="32" t="str">
        <f>IF(csv!F126="","",TRIM(csv!T126))</f>
        <v/>
      </c>
      <c r="C136" s="21" t="s">
        <v>0</v>
      </c>
      <c r="D136" s="21" t="str">
        <f>IF(csv!F126="","",TRIM(csv!F126))</f>
        <v/>
      </c>
      <c r="E136" s="21" t="str">
        <f>IF(csv!E126="","",TRIM(csv!E126))</f>
        <v/>
      </c>
      <c r="F136" s="21" t="s">
        <v>0</v>
      </c>
      <c r="G136" s="53" t="str">
        <f>IF(csv!M126="","",TRIM(csv!M126))</f>
        <v/>
      </c>
      <c r="H136" s="53" t="str">
        <f>IF(csv!N126="","",TRIM(csv!N126))</f>
        <v/>
      </c>
      <c r="I136" s="21" t="s">
        <v>0</v>
      </c>
      <c r="J136" s="21" t="str">
        <f>IF(csv!P126="","",TRIM(csv!P126))</f>
        <v/>
      </c>
      <c r="K136" s="21" t="str">
        <f>IF(csv!Q126="","",TRIM(csv!Q126))</f>
        <v/>
      </c>
      <c r="L136" s="21" t="s">
        <v>0</v>
      </c>
      <c r="M136" s="46" t="str">
        <f>IF(csv!R126="","",TRIM(csv!R126))</f>
        <v/>
      </c>
      <c r="N136" s="27" t="s">
        <v>0</v>
      </c>
      <c r="O136" s="188" t="str">
        <f t="shared" si="92"/>
        <v/>
      </c>
      <c r="P136" s="27"/>
      <c r="Q136" s="32" t="str">
        <f t="shared" si="93"/>
        <v/>
      </c>
      <c r="R136" s="53" t="str">
        <f>IF(Q136="","",IF(COUNTIF(Q$12:Q135,Q136)=0,R135+1,R135))</f>
        <v/>
      </c>
      <c r="S136" s="53" t="str">
        <f t="shared" si="94"/>
        <v/>
      </c>
      <c r="T136" s="53" t="str">
        <f t="shared" si="95"/>
        <v/>
      </c>
      <c r="U136" s="46" t="str">
        <f t="shared" si="96"/>
        <v/>
      </c>
      <c r="V136" s="27" t="s">
        <v>0</v>
      </c>
      <c r="W136" s="173" t="str">
        <f t="shared" si="97"/>
        <v/>
      </c>
      <c r="X136" s="223" t="str">
        <f t="shared" si="98"/>
        <v/>
      </c>
      <c r="Y136" s="174" t="str">
        <f t="shared" si="79"/>
        <v/>
      </c>
      <c r="Z136" s="27" t="s">
        <v>0</v>
      </c>
      <c r="AA136" s="32" t="str">
        <f t="shared" si="99"/>
        <v/>
      </c>
      <c r="AB136" s="53" t="str">
        <f t="shared" si="100"/>
        <v/>
      </c>
      <c r="AC136" s="21" t="str">
        <f>IF(OR(AB136="",AB136&lt;&gt;"NEMA"),"",IF(IFERROR(MATCH(AA136,AA$12:AA135,0),0)&lt;&gt;0,"",AA136))</f>
        <v/>
      </c>
      <c r="AD136" s="46" t="str">
        <f>IF(AC136="","",MAX(AD$12:AD135)+1)</f>
        <v/>
      </c>
      <c r="AE136" s="27" t="s">
        <v>0</v>
      </c>
      <c r="AF136" s="88"/>
      <c r="AG136" s="27" t="s">
        <v>0</v>
      </c>
      <c r="AH136" s="14" t="str">
        <f t="shared" si="101"/>
        <v/>
      </c>
      <c r="AI136" s="27" t="s">
        <v>0</v>
      </c>
      <c r="AJ136" s="173" t="str">
        <f t="shared" si="102"/>
        <v/>
      </c>
      <c r="AK136" s="114" t="str">
        <f t="shared" si="103"/>
        <v/>
      </c>
      <c r="AL136" s="27"/>
      <c r="AM136" s="32" t="str">
        <f t="shared" si="104"/>
        <v/>
      </c>
      <c r="AN136" s="21" t="str">
        <f t="shared" si="105"/>
        <v/>
      </c>
      <c r="AO136" s="53" t="str">
        <f t="shared" si="106"/>
        <v/>
      </c>
      <c r="AP136" s="53" t="str">
        <f t="shared" si="107"/>
        <v/>
      </c>
      <c r="AQ136" s="21" t="str">
        <f t="shared" si="108"/>
        <v/>
      </c>
      <c r="AR136" s="46" t="str">
        <f t="shared" si="109"/>
        <v/>
      </c>
      <c r="AS136" s="27" t="s">
        <v>0</v>
      </c>
      <c r="AT136" s="62" t="str">
        <f t="shared" si="110"/>
        <v/>
      </c>
      <c r="AU136" s="27" t="s">
        <v>0</v>
      </c>
      <c r="AV136" s="244" t="str">
        <f t="shared" si="80"/>
        <v/>
      </c>
      <c r="AW136" s="27" t="s">
        <v>0</v>
      </c>
      <c r="AX136" s="81"/>
      <c r="AY136" s="83"/>
      <c r="AZ136" s="27" t="s">
        <v>0</v>
      </c>
      <c r="BA136" s="200" t="str">
        <f t="shared" si="111"/>
        <v/>
      </c>
      <c r="BB136" s="27" t="s">
        <v>0</v>
      </c>
      <c r="BC136" s="32" t="str">
        <f t="shared" si="112"/>
        <v/>
      </c>
      <c r="BD136" s="53" t="str">
        <f>IF(AX136&amp;AY136="","",MAX(BD$12:BD135)+1)</f>
        <v/>
      </c>
      <c r="BE136" s="212" t="str">
        <f t="shared" si="113"/>
        <v/>
      </c>
      <c r="BF136" s="33" t="str">
        <f>IF(AND(AO136="NEMA",AP136="NEMA",OR(AX136&amp;AY136="",BE136="NEMA")),MAX(BF$12:BF135)+1,"")</f>
        <v/>
      </c>
      <c r="BG136" s="27" t="s">
        <v>0</v>
      </c>
      <c r="BH136" s="32" t="str">
        <f t="shared" si="114"/>
        <v/>
      </c>
      <c r="BI136" s="21" t="str">
        <f t="shared" si="115"/>
        <v/>
      </c>
      <c r="BJ136" s="53" t="str">
        <f t="shared" si="116"/>
        <v/>
      </c>
      <c r="BK136" s="33" t="str">
        <f t="shared" si="117"/>
        <v/>
      </c>
      <c r="BL136" s="27" t="s">
        <v>0</v>
      </c>
      <c r="BM136" s="32" t="str">
        <f t="shared" si="118"/>
        <v/>
      </c>
      <c r="BN136" s="21" t="str">
        <f t="shared" si="119"/>
        <v/>
      </c>
      <c r="BO136" s="53" t="str">
        <f t="shared" si="120"/>
        <v/>
      </c>
      <c r="BP136" s="53" t="str">
        <f t="shared" si="81"/>
        <v/>
      </c>
      <c r="BQ136" s="21" t="str">
        <f t="shared" si="82"/>
        <v/>
      </c>
      <c r="BR136" s="21" t="str" cm="1">
        <f t="array" ref="BR136">IFERROR(""&amp;INDEX(regNatjecatelj_klub,DI136),"")</f>
        <v/>
      </c>
      <c r="BS136" s="66" t="str">
        <f t="shared" si="121"/>
        <v/>
      </c>
      <c r="BT136" s="46" t="str">
        <f t="shared" si="122"/>
        <v/>
      </c>
      <c r="BU136" s="27" t="s">
        <v>0</v>
      </c>
      <c r="BV136" s="62" t="str">
        <f>IF(BP136&lt;&gt;"NEMA","",IF(IFERROR(MATCH(BN136,BN$12:BN135,0),0)&lt;&gt;0,"",BN136))</f>
        <v/>
      </c>
      <c r="BW136" s="27" t="s">
        <v>0</v>
      </c>
      <c r="BX136" s="88"/>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73" t="str">
        <f>IF(BN136="","",IF(AND(BO136&lt;&gt;"",BO136&lt;&gt;"NEMA",BS136=1),BR136,IFERROR(INDEX(CK$12:CK135,MATCH(BN136,BN$12:BN135,0)),IF(BX136&lt;&gt;"",BX136,BT136))))</f>
        <v/>
      </c>
      <c r="CL136" s="226" t="str">
        <f>IF(BN136="","",IF(BT136&lt;&gt;BN136,INDEX(regKlub_id,MATCH(BT136,regKlub_naziv,0)),IF(AND(BO136&lt;&gt;"",BO136&lt;&gt;"NEMA"),BO136,IF(CF136&lt;&gt;"",CF136,IF(CB136&lt;&gt;"",CB136,IFERROR(INDEX(CL$12:CL135,MATCH(BN136,BN$12:BN135,0)),"GREŠKA"))))))</f>
        <v/>
      </c>
      <c r="CM136" s="114" t="str">
        <f>IF(BP136="","",IF(BP136&lt;&gt;"NEMA",BP136,IF(CE136&lt;&gt;"",CE136,IFERROR(INDEX(CM$12:CM135,MATCH(BN136,BN$12:BN135,0)),""))))</f>
        <v/>
      </c>
      <c r="CN136" s="27" t="s">
        <v>0</v>
      </c>
      <c r="CO136" s="38" t="str">
        <f t="shared" si="129"/>
        <v/>
      </c>
      <c r="CP136" s="53" t="str">
        <f t="shared" si="130"/>
        <v/>
      </c>
      <c r="CQ136" s="180" t="str">
        <f t="shared" si="131"/>
        <v/>
      </c>
      <c r="CR136" s="181" t="str">
        <f t="shared" si="156"/>
        <v/>
      </c>
      <c r="CS136" s="114" t="str">
        <f t="shared" si="83"/>
        <v/>
      </c>
      <c r="CT136" s="27" t="s">
        <v>0</v>
      </c>
      <c r="CU136" s="240" t="str">
        <f t="shared" si="132"/>
        <v xml:space="preserve">
</v>
      </c>
      <c r="CV136" s="27" t="s">
        <v>0</v>
      </c>
      <c r="CW136" s="200" t="str">
        <f t="shared" si="84"/>
        <v/>
      </c>
      <c r="CX136" t="s">
        <v>0</v>
      </c>
      <c r="CY136" s="90" t="str">
        <f t="shared" si="85"/>
        <v/>
      </c>
      <c r="CZ136" t="s">
        <v>0</v>
      </c>
      <c r="DA136" s="32" t="str">
        <f t="shared" si="86"/>
        <v/>
      </c>
      <c r="DB136" s="46" t="str">
        <f t="shared" si="87"/>
        <v/>
      </c>
      <c r="DC136" t="s">
        <v>0</v>
      </c>
      <c r="DD136" s="14" t="str">
        <f t="shared" si="133"/>
        <v/>
      </c>
      <c r="DE136" s="27" t="s">
        <v>0</v>
      </c>
      <c r="DF136" s="14" t="str">
        <f t="shared" si="134"/>
        <v/>
      </c>
      <c r="DG136" s="27" t="s">
        <v>0</v>
      </c>
      <c r="DH136" s="32" t="str">
        <f t="shared" si="135"/>
        <v/>
      </c>
      <c r="DI136" s="33" t="str">
        <f t="shared" si="136"/>
        <v/>
      </c>
      <c r="DJ136" s="27" t="s">
        <v>0</v>
      </c>
      <c r="DK136" s="32" t="str">
        <f t="shared" si="137"/>
        <v/>
      </c>
      <c r="DL136" s="33" t="str">
        <f t="shared" si="138"/>
        <v/>
      </c>
      <c r="DM136" s="27" t="s">
        <v>0</v>
      </c>
      <c r="DN136" s="32" t="str">
        <f t="shared" si="139"/>
        <v/>
      </c>
      <c r="DO136" s="33" t="str">
        <f t="shared" si="140"/>
        <v/>
      </c>
      <c r="DP136" s="27" t="s">
        <v>0</v>
      </c>
      <c r="DQ136" s="38" t="str">
        <f t="shared" si="141"/>
        <v/>
      </c>
      <c r="DR136" s="33" t="str" cm="1">
        <f t="array" ref="DR136">IF(DQ136&lt;&gt;"",INDEX(regNatjecatelj_id,DQ136,0),IF(BF136&lt;&gt;"",BF136,""))</f>
        <v/>
      </c>
      <c r="DS136" s="27" t="s">
        <v>0</v>
      </c>
      <c r="DT136" s="38" t="str">
        <f t="shared" si="142"/>
        <v/>
      </c>
      <c r="DU136" s="53" t="str">
        <f t="shared" si="88"/>
        <v/>
      </c>
      <c r="DV136" s="53" t="str">
        <f t="shared" si="143"/>
        <v/>
      </c>
      <c r="DW136" s="53" t="str">
        <f t="shared" si="144"/>
        <v/>
      </c>
      <c r="DX136" s="46" t="str">
        <f t="shared" si="145"/>
        <v/>
      </c>
      <c r="DY136" s="27" t="s">
        <v>0</v>
      </c>
      <c r="DZ136" s="38" t="str">
        <f>IF(AN136="","",MAX(DZ$12:DZ135)+1)</f>
        <v/>
      </c>
      <c r="EA136" s="53" t="str">
        <f t="shared" si="146"/>
        <v/>
      </c>
      <c r="EB136" s="53" t="str">
        <f t="shared" si="147"/>
        <v/>
      </c>
      <c r="EC136" s="53" t="str">
        <f t="shared" si="148"/>
        <v/>
      </c>
      <c r="ED136" s="53" t="str">
        <f t="shared" si="149"/>
        <v/>
      </c>
      <c r="EE136" s="53" t="str">
        <f t="shared" si="89"/>
        <v/>
      </c>
      <c r="EF136" s="53" t="str">
        <f t="shared" si="150"/>
        <v/>
      </c>
      <c r="EG136" s="53" t="str">
        <f t="shared" si="151"/>
        <v/>
      </c>
      <c r="EH136" s="53" t="str">
        <f t="shared" si="90"/>
        <v/>
      </c>
      <c r="EI136" s="53" t="str">
        <f t="shared" si="152"/>
        <v/>
      </c>
      <c r="EJ136" s="33" t="str">
        <f t="shared" si="153"/>
        <v/>
      </c>
      <c r="EK136" s="27" t="s">
        <v>0</v>
      </c>
      <c r="EL136" s="14" t="str">
        <f t="shared" si="154"/>
        <v/>
      </c>
      <c r="EM136" s="27" t="s">
        <v>0</v>
      </c>
      <c r="EN136" s="14" t="str">
        <f t="shared" si="91"/>
        <v/>
      </c>
      <c r="EO136" s="27" t="s">
        <v>0</v>
      </c>
      <c r="EP136" s="131" t="str">
        <f t="shared" si="155"/>
        <v/>
      </c>
      <c r="EQ136" s="27" t="s">
        <v>0</v>
      </c>
    </row>
    <row r="137" spans="1:147" x14ac:dyDescent="0.25">
      <c r="A137" t="s">
        <v>0</v>
      </c>
      <c r="B137" s="32" t="str">
        <f>IF(csv!F127="","",TRIM(csv!T127))</f>
        <v/>
      </c>
      <c r="C137" s="21" t="s">
        <v>0</v>
      </c>
      <c r="D137" s="21" t="str">
        <f>IF(csv!F127="","",TRIM(csv!F127))</f>
        <v/>
      </c>
      <c r="E137" s="21" t="str">
        <f>IF(csv!E127="","",TRIM(csv!E127))</f>
        <v/>
      </c>
      <c r="F137" s="21" t="s">
        <v>0</v>
      </c>
      <c r="G137" s="53" t="str">
        <f>IF(csv!M127="","",TRIM(csv!M127))</f>
        <v/>
      </c>
      <c r="H137" s="53" t="str">
        <f>IF(csv!N127="","",TRIM(csv!N127))</f>
        <v/>
      </c>
      <c r="I137" s="21" t="s">
        <v>0</v>
      </c>
      <c r="J137" s="21" t="str">
        <f>IF(csv!P127="","",TRIM(csv!P127))</f>
        <v/>
      </c>
      <c r="K137" s="21" t="str">
        <f>IF(csv!Q127="","",TRIM(csv!Q127))</f>
        <v/>
      </c>
      <c r="L137" s="21" t="s">
        <v>0</v>
      </c>
      <c r="M137" s="46" t="str">
        <f>IF(csv!R127="","",TRIM(csv!R127))</f>
        <v/>
      </c>
      <c r="N137" s="27" t="s">
        <v>0</v>
      </c>
      <c r="O137" s="188" t="str">
        <f t="shared" si="92"/>
        <v/>
      </c>
      <c r="P137" s="27"/>
      <c r="Q137" s="32" t="str">
        <f t="shared" si="93"/>
        <v/>
      </c>
      <c r="R137" s="53" t="str">
        <f>IF(Q137="","",IF(COUNTIF(Q$12:Q136,Q137)=0,R136+1,R136))</f>
        <v/>
      </c>
      <c r="S137" s="53" t="str">
        <f t="shared" si="94"/>
        <v/>
      </c>
      <c r="T137" s="53" t="str">
        <f t="shared" si="95"/>
        <v/>
      </c>
      <c r="U137" s="46" t="str">
        <f t="shared" si="96"/>
        <v/>
      </c>
      <c r="V137" s="27" t="s">
        <v>0</v>
      </c>
      <c r="W137" s="173" t="str">
        <f t="shared" si="97"/>
        <v/>
      </c>
      <c r="X137" s="223" t="str">
        <f t="shared" si="98"/>
        <v/>
      </c>
      <c r="Y137" s="174" t="str">
        <f t="shared" si="79"/>
        <v/>
      </c>
      <c r="Z137" s="27" t="s">
        <v>0</v>
      </c>
      <c r="AA137" s="32" t="str">
        <f t="shared" si="99"/>
        <v/>
      </c>
      <c r="AB137" s="53" t="str">
        <f t="shared" si="100"/>
        <v/>
      </c>
      <c r="AC137" s="21" t="str">
        <f>IF(OR(AB137="",AB137&lt;&gt;"NEMA"),"",IF(IFERROR(MATCH(AA137,AA$12:AA136,0),0)&lt;&gt;0,"",AA137))</f>
        <v/>
      </c>
      <c r="AD137" s="46" t="str">
        <f>IF(AC137="","",MAX(AD$12:AD136)+1)</f>
        <v/>
      </c>
      <c r="AE137" s="27" t="s">
        <v>0</v>
      </c>
      <c r="AF137" s="88"/>
      <c r="AG137" s="27" t="s">
        <v>0</v>
      </c>
      <c r="AH137" s="14" t="str">
        <f t="shared" si="101"/>
        <v/>
      </c>
      <c r="AI137" s="27" t="s">
        <v>0</v>
      </c>
      <c r="AJ137" s="173" t="str">
        <f t="shared" si="102"/>
        <v/>
      </c>
      <c r="AK137" s="114" t="str">
        <f t="shared" si="103"/>
        <v/>
      </c>
      <c r="AL137" s="27"/>
      <c r="AM137" s="32" t="str">
        <f t="shared" si="104"/>
        <v/>
      </c>
      <c r="AN137" s="21" t="str">
        <f t="shared" si="105"/>
        <v/>
      </c>
      <c r="AO137" s="53" t="str">
        <f t="shared" si="106"/>
        <v/>
      </c>
      <c r="AP137" s="53" t="str">
        <f t="shared" si="107"/>
        <v/>
      </c>
      <c r="AQ137" s="21" t="str">
        <f t="shared" si="108"/>
        <v/>
      </c>
      <c r="AR137" s="46" t="str">
        <f t="shared" si="109"/>
        <v/>
      </c>
      <c r="AS137" s="27" t="s">
        <v>0</v>
      </c>
      <c r="AT137" s="62" t="str">
        <f t="shared" si="110"/>
        <v/>
      </c>
      <c r="AU137" s="27" t="s">
        <v>0</v>
      </c>
      <c r="AV137" s="244" t="str">
        <f t="shared" si="80"/>
        <v/>
      </c>
      <c r="AW137" s="27" t="s">
        <v>0</v>
      </c>
      <c r="AX137" s="81"/>
      <c r="AY137" s="83"/>
      <c r="AZ137" s="27" t="s">
        <v>0</v>
      </c>
      <c r="BA137" s="200" t="str">
        <f t="shared" si="111"/>
        <v/>
      </c>
      <c r="BB137" s="27" t="s">
        <v>0</v>
      </c>
      <c r="BC137" s="32" t="str">
        <f t="shared" si="112"/>
        <v/>
      </c>
      <c r="BD137" s="53" t="str">
        <f>IF(AX137&amp;AY137="","",MAX(BD$12:BD136)+1)</f>
        <v/>
      </c>
      <c r="BE137" s="212" t="str">
        <f t="shared" si="113"/>
        <v/>
      </c>
      <c r="BF137" s="33" t="str">
        <f>IF(AND(AO137="NEMA",AP137="NEMA",OR(AX137&amp;AY137="",BE137="NEMA")),MAX(BF$12:BF136)+1,"")</f>
        <v/>
      </c>
      <c r="BG137" s="27" t="s">
        <v>0</v>
      </c>
      <c r="BH137" s="32" t="str">
        <f t="shared" si="114"/>
        <v/>
      </c>
      <c r="BI137" s="21" t="str">
        <f t="shared" si="115"/>
        <v/>
      </c>
      <c r="BJ137" s="53" t="str">
        <f t="shared" si="116"/>
        <v/>
      </c>
      <c r="BK137" s="33" t="str">
        <f t="shared" si="117"/>
        <v/>
      </c>
      <c r="BL137" s="27" t="s">
        <v>0</v>
      </c>
      <c r="BM137" s="32" t="str">
        <f t="shared" si="118"/>
        <v/>
      </c>
      <c r="BN137" s="21" t="str">
        <f t="shared" si="119"/>
        <v/>
      </c>
      <c r="BO137" s="53" t="str">
        <f t="shared" si="120"/>
        <v/>
      </c>
      <c r="BP137" s="53" t="str">
        <f t="shared" si="81"/>
        <v/>
      </c>
      <c r="BQ137" s="21" t="str">
        <f t="shared" si="82"/>
        <v/>
      </c>
      <c r="BR137" s="21" t="str" cm="1">
        <f t="array" ref="BR137">IFERROR(""&amp;INDEX(regNatjecatelj_klub,DI137),"")</f>
        <v/>
      </c>
      <c r="BS137" s="66" t="str">
        <f t="shared" si="121"/>
        <v/>
      </c>
      <c r="BT137" s="46" t="str">
        <f t="shared" si="122"/>
        <v/>
      </c>
      <c r="BU137" s="27" t="s">
        <v>0</v>
      </c>
      <c r="BV137" s="62" t="str">
        <f>IF(BP137&lt;&gt;"NEMA","",IF(IFERROR(MATCH(BN137,BN$12:BN136,0),0)&lt;&gt;0,"",BN137))</f>
        <v/>
      </c>
      <c r="BW137" s="27" t="s">
        <v>0</v>
      </c>
      <c r="BX137" s="88"/>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73" t="str">
        <f>IF(BN137="","",IF(AND(BO137&lt;&gt;"",BO137&lt;&gt;"NEMA",BS137=1),BR137,IFERROR(INDEX(CK$12:CK136,MATCH(BN137,BN$12:BN136,0)),IF(BX137&lt;&gt;"",BX137,BT137))))</f>
        <v/>
      </c>
      <c r="CL137" s="226" t="str">
        <f>IF(BN137="","",IF(BT137&lt;&gt;BN137,INDEX(regKlub_id,MATCH(BT137,regKlub_naziv,0)),IF(AND(BO137&lt;&gt;"",BO137&lt;&gt;"NEMA"),BO137,IF(CF137&lt;&gt;"",CF137,IF(CB137&lt;&gt;"",CB137,IFERROR(INDEX(CL$12:CL136,MATCH(BN137,BN$12:BN136,0)),"GREŠKA"))))))</f>
        <v/>
      </c>
      <c r="CM137" s="114" t="str">
        <f>IF(BP137="","",IF(BP137&lt;&gt;"NEMA",BP137,IF(CE137&lt;&gt;"",CE137,IFERROR(INDEX(CM$12:CM136,MATCH(BN137,BN$12:BN136,0)),""))))</f>
        <v/>
      </c>
      <c r="CN137" s="27" t="s">
        <v>0</v>
      </c>
      <c r="CO137" s="38" t="str">
        <f t="shared" si="129"/>
        <v/>
      </c>
      <c r="CP137" s="53" t="str">
        <f t="shared" si="130"/>
        <v/>
      </c>
      <c r="CQ137" s="180" t="str">
        <f t="shared" si="131"/>
        <v/>
      </c>
      <c r="CR137" s="181" t="str">
        <f t="shared" si="156"/>
        <v/>
      </c>
      <c r="CS137" s="114" t="str">
        <f t="shared" si="83"/>
        <v/>
      </c>
      <c r="CT137" s="27" t="s">
        <v>0</v>
      </c>
      <c r="CU137" s="240" t="str">
        <f t="shared" si="132"/>
        <v xml:space="preserve">
</v>
      </c>
      <c r="CV137" s="27" t="s">
        <v>0</v>
      </c>
      <c r="CW137" s="200" t="str">
        <f t="shared" si="84"/>
        <v/>
      </c>
      <c r="CX137" t="s">
        <v>0</v>
      </c>
      <c r="CY137" s="90" t="str">
        <f t="shared" si="85"/>
        <v/>
      </c>
      <c r="CZ137" t="s">
        <v>0</v>
      </c>
      <c r="DA137" s="32" t="str">
        <f t="shared" si="86"/>
        <v/>
      </c>
      <c r="DB137" s="46" t="str">
        <f t="shared" si="87"/>
        <v/>
      </c>
      <c r="DC137" t="s">
        <v>0</v>
      </c>
      <c r="DD137" s="14" t="str">
        <f t="shared" si="133"/>
        <v/>
      </c>
      <c r="DE137" s="27" t="s">
        <v>0</v>
      </c>
      <c r="DF137" s="14" t="str">
        <f t="shared" si="134"/>
        <v/>
      </c>
      <c r="DG137" s="27" t="s">
        <v>0</v>
      </c>
      <c r="DH137" s="32" t="str">
        <f t="shared" si="135"/>
        <v/>
      </c>
      <c r="DI137" s="33" t="str">
        <f t="shared" si="136"/>
        <v/>
      </c>
      <c r="DJ137" s="27" t="s">
        <v>0</v>
      </c>
      <c r="DK137" s="32" t="str">
        <f t="shared" si="137"/>
        <v/>
      </c>
      <c r="DL137" s="33" t="str">
        <f t="shared" si="138"/>
        <v/>
      </c>
      <c r="DM137" s="27" t="s">
        <v>0</v>
      </c>
      <c r="DN137" s="32" t="str">
        <f t="shared" si="139"/>
        <v/>
      </c>
      <c r="DO137" s="33" t="str">
        <f t="shared" si="140"/>
        <v/>
      </c>
      <c r="DP137" s="27" t="s">
        <v>0</v>
      </c>
      <c r="DQ137" s="38" t="str">
        <f t="shared" si="141"/>
        <v/>
      </c>
      <c r="DR137" s="33" t="str" cm="1">
        <f t="array" ref="DR137">IF(DQ137&lt;&gt;"",INDEX(regNatjecatelj_id,DQ137,0),IF(BF137&lt;&gt;"",BF137,""))</f>
        <v/>
      </c>
      <c r="DS137" s="27" t="s">
        <v>0</v>
      </c>
      <c r="DT137" s="38" t="str">
        <f t="shared" si="142"/>
        <v/>
      </c>
      <c r="DU137" s="53" t="str">
        <f t="shared" si="88"/>
        <v/>
      </c>
      <c r="DV137" s="53" t="str">
        <f t="shared" si="143"/>
        <v/>
      </c>
      <c r="DW137" s="53" t="str">
        <f t="shared" si="144"/>
        <v/>
      </c>
      <c r="DX137" s="46" t="str">
        <f t="shared" si="145"/>
        <v/>
      </c>
      <c r="DY137" s="27" t="s">
        <v>0</v>
      </c>
      <c r="DZ137" s="38" t="str">
        <f>IF(AN137="","",MAX(DZ$12:DZ136)+1)</f>
        <v/>
      </c>
      <c r="EA137" s="53" t="str">
        <f t="shared" si="146"/>
        <v/>
      </c>
      <c r="EB137" s="53" t="str">
        <f t="shared" si="147"/>
        <v/>
      </c>
      <c r="EC137" s="53" t="str">
        <f t="shared" si="148"/>
        <v/>
      </c>
      <c r="ED137" s="53" t="str">
        <f t="shared" si="149"/>
        <v/>
      </c>
      <c r="EE137" s="53" t="str">
        <f t="shared" si="89"/>
        <v/>
      </c>
      <c r="EF137" s="53" t="str">
        <f t="shared" si="150"/>
        <v/>
      </c>
      <c r="EG137" s="53" t="str">
        <f t="shared" si="151"/>
        <v/>
      </c>
      <c r="EH137" s="53" t="str">
        <f t="shared" si="90"/>
        <v/>
      </c>
      <c r="EI137" s="53" t="str">
        <f t="shared" si="152"/>
        <v/>
      </c>
      <c r="EJ137" s="33" t="str">
        <f t="shared" si="153"/>
        <v/>
      </c>
      <c r="EK137" s="27" t="s">
        <v>0</v>
      </c>
      <c r="EL137" s="14" t="str">
        <f t="shared" si="154"/>
        <v/>
      </c>
      <c r="EM137" s="27" t="s">
        <v>0</v>
      </c>
      <c r="EN137" s="14" t="str">
        <f t="shared" si="91"/>
        <v/>
      </c>
      <c r="EO137" s="27" t="s">
        <v>0</v>
      </c>
      <c r="EP137" s="131" t="str">
        <f t="shared" si="155"/>
        <v/>
      </c>
      <c r="EQ137" s="27" t="s">
        <v>0</v>
      </c>
    </row>
    <row r="138" spans="1:147" x14ac:dyDescent="0.25">
      <c r="A138" t="s">
        <v>0</v>
      </c>
      <c r="B138" s="32" t="str">
        <f>IF(csv!F128="","",TRIM(csv!T128))</f>
        <v/>
      </c>
      <c r="C138" s="21" t="s">
        <v>0</v>
      </c>
      <c r="D138" s="21" t="str">
        <f>IF(csv!F128="","",TRIM(csv!F128))</f>
        <v/>
      </c>
      <c r="E138" s="21" t="str">
        <f>IF(csv!E128="","",TRIM(csv!E128))</f>
        <v/>
      </c>
      <c r="F138" s="21" t="s">
        <v>0</v>
      </c>
      <c r="G138" s="53" t="str">
        <f>IF(csv!M128="","",TRIM(csv!M128))</f>
        <v/>
      </c>
      <c r="H138" s="53" t="str">
        <f>IF(csv!N128="","",TRIM(csv!N128))</f>
        <v/>
      </c>
      <c r="I138" s="21" t="s">
        <v>0</v>
      </c>
      <c r="J138" s="21" t="str">
        <f>IF(csv!P128="","",TRIM(csv!P128))</f>
        <v/>
      </c>
      <c r="K138" s="21" t="str">
        <f>IF(csv!Q128="","",TRIM(csv!Q128))</f>
        <v/>
      </c>
      <c r="L138" s="21" t="s">
        <v>0</v>
      </c>
      <c r="M138" s="46" t="str">
        <f>IF(csv!R128="","",TRIM(csv!R128))</f>
        <v/>
      </c>
      <c r="N138" s="27" t="s">
        <v>0</v>
      </c>
      <c r="O138" s="188" t="str">
        <f t="shared" si="92"/>
        <v/>
      </c>
      <c r="P138" s="27"/>
      <c r="Q138" s="32" t="str">
        <f t="shared" si="93"/>
        <v/>
      </c>
      <c r="R138" s="53" t="str">
        <f>IF(Q138="","",IF(COUNTIF(Q$12:Q137,Q138)=0,R137+1,R137))</f>
        <v/>
      </c>
      <c r="S138" s="53" t="str">
        <f t="shared" si="94"/>
        <v/>
      </c>
      <c r="T138" s="53" t="str">
        <f t="shared" si="95"/>
        <v/>
      </c>
      <c r="U138" s="46" t="str">
        <f t="shared" si="96"/>
        <v/>
      </c>
      <c r="V138" s="27" t="s">
        <v>0</v>
      </c>
      <c r="W138" s="173" t="str">
        <f t="shared" si="97"/>
        <v/>
      </c>
      <c r="X138" s="223" t="str">
        <f t="shared" si="98"/>
        <v/>
      </c>
      <c r="Y138" s="174"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8"/>
      <c r="AG138" s="27" t="s">
        <v>0</v>
      </c>
      <c r="AH138" s="14" t="str">
        <f t="shared" si="101"/>
        <v/>
      </c>
      <c r="AI138" s="27" t="s">
        <v>0</v>
      </c>
      <c r="AJ138" s="173" t="str">
        <f t="shared" si="102"/>
        <v/>
      </c>
      <c r="AK138" s="114"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44" t="str">
        <f t="shared" si="80"/>
        <v/>
      </c>
      <c r="AW138" s="27" t="s">
        <v>0</v>
      </c>
      <c r="AX138" s="81"/>
      <c r="AY138" s="83"/>
      <c r="AZ138" s="27" t="s">
        <v>0</v>
      </c>
      <c r="BA138" s="200" t="str">
        <f t="shared" si="111"/>
        <v/>
      </c>
      <c r="BB138" s="27" t="s">
        <v>0</v>
      </c>
      <c r="BC138" s="32" t="str">
        <f t="shared" si="112"/>
        <v/>
      </c>
      <c r="BD138" s="53" t="str">
        <f>IF(AX138&amp;AY138="","",MAX(BD$12:BD137)+1)</f>
        <v/>
      </c>
      <c r="BE138" s="212"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8"/>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73" t="str">
        <f>IF(BN138="","",IF(AND(BO138&lt;&gt;"",BO138&lt;&gt;"NEMA",BS138=1),BR138,IFERROR(INDEX(CK$12:CK137,MATCH(BN138,BN$12:BN137,0)),IF(BX138&lt;&gt;"",BX138,BT138))))</f>
        <v/>
      </c>
      <c r="CL138" s="226" t="str">
        <f>IF(BN138="","",IF(BT138&lt;&gt;BN138,INDEX(regKlub_id,MATCH(BT138,regKlub_naziv,0)),IF(AND(BO138&lt;&gt;"",BO138&lt;&gt;"NEMA"),BO138,IF(CF138&lt;&gt;"",CF138,IF(CB138&lt;&gt;"",CB138,IFERROR(INDEX(CL$12:CL137,MATCH(BN138,BN$12:BN137,0)),"GREŠKA"))))))</f>
        <v/>
      </c>
      <c r="CM138" s="114" t="str">
        <f>IF(BP138="","",IF(BP138&lt;&gt;"NEMA",BP138,IF(CE138&lt;&gt;"",CE138,IFERROR(INDEX(CM$12:CM137,MATCH(BN138,BN$12:BN137,0)),""))))</f>
        <v/>
      </c>
      <c r="CN138" s="27" t="s">
        <v>0</v>
      </c>
      <c r="CO138" s="38" t="str">
        <f t="shared" si="129"/>
        <v/>
      </c>
      <c r="CP138" s="53" t="str">
        <f t="shared" si="130"/>
        <v/>
      </c>
      <c r="CQ138" s="180" t="str">
        <f t="shared" si="131"/>
        <v/>
      </c>
      <c r="CR138" s="181" t="str">
        <f t="shared" si="156"/>
        <v/>
      </c>
      <c r="CS138" s="114" t="str">
        <f t="shared" si="83"/>
        <v/>
      </c>
      <c r="CT138" s="27" t="s">
        <v>0</v>
      </c>
      <c r="CU138" s="240" t="str">
        <f t="shared" si="132"/>
        <v xml:space="preserve">
</v>
      </c>
      <c r="CV138" s="27" t="s">
        <v>0</v>
      </c>
      <c r="CW138" s="200" t="str">
        <f t="shared" si="84"/>
        <v/>
      </c>
      <c r="CX138" t="s">
        <v>0</v>
      </c>
      <c r="CY138" s="90" t="str">
        <f t="shared" si="85"/>
        <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31" t="str">
        <f t="shared" si="155"/>
        <v/>
      </c>
      <c r="EQ138" s="27" t="s">
        <v>0</v>
      </c>
    </row>
    <row r="139" spans="1:147" x14ac:dyDescent="0.25">
      <c r="A139" t="s">
        <v>0</v>
      </c>
      <c r="B139" s="32" t="str">
        <f>IF(csv!F129="","",TRIM(csv!T129))</f>
        <v/>
      </c>
      <c r="C139" s="21" t="s">
        <v>0</v>
      </c>
      <c r="D139" s="21" t="str">
        <f>IF(csv!F129="","",TRIM(csv!F129))</f>
        <v/>
      </c>
      <c r="E139" s="21" t="str">
        <f>IF(csv!E129="","",TRIM(csv!E129))</f>
        <v/>
      </c>
      <c r="F139" s="21" t="s">
        <v>0</v>
      </c>
      <c r="G139" s="53" t="str">
        <f>IF(csv!M129="","",TRIM(csv!M129))</f>
        <v/>
      </c>
      <c r="H139" s="53" t="str">
        <f>IF(csv!N129="","",TRIM(csv!N129))</f>
        <v/>
      </c>
      <c r="I139" s="21" t="s">
        <v>0</v>
      </c>
      <c r="J139" s="21" t="str">
        <f>IF(csv!P129="","",TRIM(csv!P129))</f>
        <v/>
      </c>
      <c r="K139" s="21" t="str">
        <f>IF(csv!Q129="","",TRIM(csv!Q129))</f>
        <v/>
      </c>
      <c r="L139" s="21" t="s">
        <v>0</v>
      </c>
      <c r="M139" s="46" t="str">
        <f>IF(csv!R129="","",TRIM(csv!R129))</f>
        <v/>
      </c>
      <c r="N139" s="27" t="s">
        <v>0</v>
      </c>
      <c r="O139" s="188" t="str">
        <f t="shared" si="92"/>
        <v/>
      </c>
      <c r="P139" s="27"/>
      <c r="Q139" s="32" t="str">
        <f t="shared" si="93"/>
        <v/>
      </c>
      <c r="R139" s="53" t="str">
        <f>IF(Q139="","",IF(COUNTIF(Q$12:Q138,Q139)=0,R138+1,R138))</f>
        <v/>
      </c>
      <c r="S139" s="53" t="str">
        <f t="shared" si="94"/>
        <v/>
      </c>
      <c r="T139" s="53" t="str">
        <f t="shared" si="95"/>
        <v/>
      </c>
      <c r="U139" s="46" t="str">
        <f t="shared" si="96"/>
        <v/>
      </c>
      <c r="V139" s="27" t="s">
        <v>0</v>
      </c>
      <c r="W139" s="173" t="str">
        <f t="shared" si="97"/>
        <v/>
      </c>
      <c r="X139" s="223" t="str">
        <f t="shared" si="98"/>
        <v/>
      </c>
      <c r="Y139" s="174" t="str">
        <f t="shared" si="79"/>
        <v/>
      </c>
      <c r="Z139" s="27" t="s">
        <v>0</v>
      </c>
      <c r="AA139" s="32" t="str">
        <f t="shared" si="99"/>
        <v/>
      </c>
      <c r="AB139" s="53" t="str">
        <f t="shared" si="100"/>
        <v/>
      </c>
      <c r="AC139" s="21" t="str">
        <f>IF(OR(AB139="",AB139&lt;&gt;"NEMA"),"",IF(IFERROR(MATCH(AA139,AA$12:AA138,0),0)&lt;&gt;0,"",AA139))</f>
        <v/>
      </c>
      <c r="AD139" s="46" t="str">
        <f>IF(AC139="","",MAX(AD$12:AD138)+1)</f>
        <v/>
      </c>
      <c r="AE139" s="27" t="s">
        <v>0</v>
      </c>
      <c r="AF139" s="88"/>
      <c r="AG139" s="27" t="s">
        <v>0</v>
      </c>
      <c r="AH139" s="14" t="str">
        <f t="shared" si="101"/>
        <v/>
      </c>
      <c r="AI139" s="27" t="s">
        <v>0</v>
      </c>
      <c r="AJ139" s="173" t="str">
        <f t="shared" si="102"/>
        <v/>
      </c>
      <c r="AK139" s="114" t="str">
        <f t="shared" si="103"/>
        <v/>
      </c>
      <c r="AL139" s="27"/>
      <c r="AM139" s="32" t="str">
        <f t="shared" si="104"/>
        <v/>
      </c>
      <c r="AN139" s="21" t="str">
        <f t="shared" si="105"/>
        <v/>
      </c>
      <c r="AO139" s="53" t="str">
        <f t="shared" si="106"/>
        <v/>
      </c>
      <c r="AP139" s="53" t="str">
        <f t="shared" si="107"/>
        <v/>
      </c>
      <c r="AQ139" s="21" t="str">
        <f t="shared" si="108"/>
        <v/>
      </c>
      <c r="AR139" s="46" t="str">
        <f t="shared" si="109"/>
        <v/>
      </c>
      <c r="AS139" s="27" t="s">
        <v>0</v>
      </c>
      <c r="AT139" s="62" t="str">
        <f t="shared" si="110"/>
        <v/>
      </c>
      <c r="AU139" s="27" t="s">
        <v>0</v>
      </c>
      <c r="AV139" s="244" t="str">
        <f t="shared" si="80"/>
        <v/>
      </c>
      <c r="AW139" s="27" t="s">
        <v>0</v>
      </c>
      <c r="AX139" s="81"/>
      <c r="AY139" s="83"/>
      <c r="AZ139" s="27" t="s">
        <v>0</v>
      </c>
      <c r="BA139" s="200" t="str">
        <f t="shared" si="111"/>
        <v/>
      </c>
      <c r="BB139" s="27" t="s">
        <v>0</v>
      </c>
      <c r="BC139" s="32" t="str">
        <f t="shared" si="112"/>
        <v/>
      </c>
      <c r="BD139" s="53" t="str">
        <f>IF(AX139&amp;AY139="","",MAX(BD$12:BD138)+1)</f>
        <v/>
      </c>
      <c r="BE139" s="212" t="str">
        <f t="shared" si="113"/>
        <v/>
      </c>
      <c r="BF139" s="33" t="str">
        <f>IF(AND(AO139="NEMA",AP139="NEMA",OR(AX139&amp;AY139="",BE139="NEMA")),MAX(BF$12:BF138)+1,"")</f>
        <v/>
      </c>
      <c r="BG139" s="27" t="s">
        <v>0</v>
      </c>
      <c r="BH139" s="32" t="str">
        <f t="shared" si="114"/>
        <v/>
      </c>
      <c r="BI139" s="21" t="str">
        <f t="shared" si="115"/>
        <v/>
      </c>
      <c r="BJ139" s="53" t="str">
        <f t="shared" si="116"/>
        <v/>
      </c>
      <c r="BK139" s="33" t="str">
        <f t="shared" si="117"/>
        <v/>
      </c>
      <c r="BL139" s="27" t="s">
        <v>0</v>
      </c>
      <c r="BM139" s="32" t="str">
        <f t="shared" si="118"/>
        <v/>
      </c>
      <c r="BN139" s="21" t="str">
        <f t="shared" si="119"/>
        <v/>
      </c>
      <c r="BO139" s="53" t="str">
        <f t="shared" si="120"/>
        <v/>
      </c>
      <c r="BP139" s="53" t="str">
        <f t="shared" si="81"/>
        <v/>
      </c>
      <c r="BQ139" s="21" t="str">
        <f t="shared" si="82"/>
        <v/>
      </c>
      <c r="BR139" s="21" t="str" cm="1">
        <f t="array" ref="BR139">IFERROR(""&amp;INDEX(regNatjecatelj_klub,DI139),"")</f>
        <v/>
      </c>
      <c r="BS139" s="66" t="str">
        <f t="shared" si="121"/>
        <v/>
      </c>
      <c r="BT139" s="46" t="str">
        <f t="shared" si="122"/>
        <v/>
      </c>
      <c r="BU139" s="27" t="s">
        <v>0</v>
      </c>
      <c r="BV139" s="62" t="str">
        <f>IF(BP139&lt;&gt;"NEMA","",IF(IFERROR(MATCH(BN139,BN$12:BN138,0),0)&lt;&gt;0,"",BN139))</f>
        <v/>
      </c>
      <c r="BW139" s="27" t="s">
        <v>0</v>
      </c>
      <c r="BX139" s="88"/>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73" t="str">
        <f>IF(BN139="","",IF(AND(BO139&lt;&gt;"",BO139&lt;&gt;"NEMA",BS139=1),BR139,IFERROR(INDEX(CK$12:CK138,MATCH(BN139,BN$12:BN138,0)),IF(BX139&lt;&gt;"",BX139,BT139))))</f>
        <v/>
      </c>
      <c r="CL139" s="226" t="str">
        <f>IF(BN139="","",IF(BT139&lt;&gt;BN139,INDEX(regKlub_id,MATCH(BT139,regKlub_naziv,0)),IF(AND(BO139&lt;&gt;"",BO139&lt;&gt;"NEMA"),BO139,IF(CF139&lt;&gt;"",CF139,IF(CB139&lt;&gt;"",CB139,IFERROR(INDEX(CL$12:CL138,MATCH(BN139,BN$12:BN138,0)),"GREŠKA"))))))</f>
        <v/>
      </c>
      <c r="CM139" s="114" t="str">
        <f>IF(BP139="","",IF(BP139&lt;&gt;"NEMA",BP139,IF(CE139&lt;&gt;"",CE139,IFERROR(INDEX(CM$12:CM138,MATCH(BN139,BN$12:BN138,0)),""))))</f>
        <v/>
      </c>
      <c r="CN139" s="27" t="s">
        <v>0</v>
      </c>
      <c r="CO139" s="38" t="str">
        <f t="shared" si="129"/>
        <v/>
      </c>
      <c r="CP139" s="53" t="str">
        <f t="shared" si="130"/>
        <v/>
      </c>
      <c r="CQ139" s="180" t="str">
        <f t="shared" si="131"/>
        <v/>
      </c>
      <c r="CR139" s="181" t="str">
        <f t="shared" si="156"/>
        <v/>
      </c>
      <c r="CS139" s="114" t="str">
        <f t="shared" si="83"/>
        <v/>
      </c>
      <c r="CT139" s="27" t="s">
        <v>0</v>
      </c>
      <c r="CU139" s="240" t="str">
        <f t="shared" si="132"/>
        <v xml:space="preserve">
</v>
      </c>
      <c r="CV139" s="27" t="s">
        <v>0</v>
      </c>
      <c r="CW139" s="200" t="str">
        <f t="shared" si="84"/>
        <v/>
      </c>
      <c r="CX139" t="s">
        <v>0</v>
      </c>
      <c r="CY139" s="90" t="str">
        <f t="shared" si="85"/>
        <v/>
      </c>
      <c r="CZ139" t="s">
        <v>0</v>
      </c>
      <c r="DA139" s="32" t="str">
        <f t="shared" si="86"/>
        <v/>
      </c>
      <c r="DB139" s="46" t="str">
        <f t="shared" si="87"/>
        <v/>
      </c>
      <c r="DC139" t="s">
        <v>0</v>
      </c>
      <c r="DD139" s="14" t="str">
        <f t="shared" si="133"/>
        <v/>
      </c>
      <c r="DE139" s="27" t="s">
        <v>0</v>
      </c>
      <c r="DF139" s="14" t="str">
        <f t="shared" si="134"/>
        <v/>
      </c>
      <c r="DG139" s="27" t="s">
        <v>0</v>
      </c>
      <c r="DH139" s="32" t="str">
        <f t="shared" si="135"/>
        <v/>
      </c>
      <c r="DI139" s="33" t="str">
        <f t="shared" si="136"/>
        <v/>
      </c>
      <c r="DJ139" s="27" t="s">
        <v>0</v>
      </c>
      <c r="DK139" s="32" t="str">
        <f t="shared" si="137"/>
        <v/>
      </c>
      <c r="DL139" s="33" t="str">
        <f t="shared" si="138"/>
        <v/>
      </c>
      <c r="DM139" s="27" t="s">
        <v>0</v>
      </c>
      <c r="DN139" s="32" t="str">
        <f t="shared" si="139"/>
        <v/>
      </c>
      <c r="DO139" s="33" t="str">
        <f t="shared" si="140"/>
        <v/>
      </c>
      <c r="DP139" s="27" t="s">
        <v>0</v>
      </c>
      <c r="DQ139" s="38" t="str">
        <f t="shared" si="141"/>
        <v/>
      </c>
      <c r="DR139" s="33" t="str" cm="1">
        <f t="array" ref="DR139">IF(DQ139&lt;&gt;"",INDEX(regNatjecatelj_id,DQ139,0),IF(BF139&lt;&gt;"",BF139,""))</f>
        <v/>
      </c>
      <c r="DS139" s="27" t="s">
        <v>0</v>
      </c>
      <c r="DT139" s="38" t="str">
        <f t="shared" si="142"/>
        <v/>
      </c>
      <c r="DU139" s="53" t="str">
        <f t="shared" si="88"/>
        <v/>
      </c>
      <c r="DV139" s="53" t="str">
        <f t="shared" si="143"/>
        <v/>
      </c>
      <c r="DW139" s="53" t="str">
        <f t="shared" si="144"/>
        <v/>
      </c>
      <c r="DX139" s="46" t="str">
        <f t="shared" si="145"/>
        <v/>
      </c>
      <c r="DY139" s="27" t="s">
        <v>0</v>
      </c>
      <c r="DZ139" s="38" t="str">
        <f>IF(AN139="","",MAX(DZ$12:DZ138)+1)</f>
        <v/>
      </c>
      <c r="EA139" s="53" t="str">
        <f t="shared" si="146"/>
        <v/>
      </c>
      <c r="EB139" s="53" t="str">
        <f t="shared" si="147"/>
        <v/>
      </c>
      <c r="EC139" s="53" t="str">
        <f t="shared" si="148"/>
        <v/>
      </c>
      <c r="ED139" s="53" t="str">
        <f t="shared" si="149"/>
        <v/>
      </c>
      <c r="EE139" s="53" t="str">
        <f t="shared" si="89"/>
        <v/>
      </c>
      <c r="EF139" s="53" t="str">
        <f t="shared" si="150"/>
        <v/>
      </c>
      <c r="EG139" s="53" t="str">
        <f t="shared" si="151"/>
        <v/>
      </c>
      <c r="EH139" s="53" t="str">
        <f t="shared" si="90"/>
        <v/>
      </c>
      <c r="EI139" s="53" t="str">
        <f t="shared" si="152"/>
        <v/>
      </c>
      <c r="EJ139" s="33" t="str">
        <f t="shared" si="153"/>
        <v/>
      </c>
      <c r="EK139" s="27" t="s">
        <v>0</v>
      </c>
      <c r="EL139" s="14" t="str">
        <f t="shared" si="154"/>
        <v/>
      </c>
      <c r="EM139" s="27" t="s">
        <v>0</v>
      </c>
      <c r="EN139" s="14" t="str">
        <f t="shared" si="91"/>
        <v/>
      </c>
      <c r="EO139" s="27" t="s">
        <v>0</v>
      </c>
      <c r="EP139" s="131" t="str">
        <f t="shared" si="155"/>
        <v/>
      </c>
      <c r="EQ139" s="27" t="s">
        <v>0</v>
      </c>
    </row>
    <row r="140" spans="1:147" x14ac:dyDescent="0.25">
      <c r="A140" t="s">
        <v>0</v>
      </c>
      <c r="B140" s="32" t="str">
        <f>IF(csv!F130="","",TRIM(csv!T130))</f>
        <v/>
      </c>
      <c r="C140" s="21" t="s">
        <v>0</v>
      </c>
      <c r="D140" s="21" t="str">
        <f>IF(csv!F130="","",TRIM(csv!F130))</f>
        <v/>
      </c>
      <c r="E140" s="21" t="str">
        <f>IF(csv!E130="","",TRIM(csv!E130))</f>
        <v/>
      </c>
      <c r="F140" s="21" t="s">
        <v>0</v>
      </c>
      <c r="G140" s="53" t="str">
        <f>IF(csv!M130="","",TRIM(csv!M130))</f>
        <v/>
      </c>
      <c r="H140" s="53" t="str">
        <f>IF(csv!N130="","",TRIM(csv!N130))</f>
        <v/>
      </c>
      <c r="I140" s="21" t="s">
        <v>0</v>
      </c>
      <c r="J140" s="21" t="str">
        <f>IF(csv!P130="","",TRIM(csv!P130))</f>
        <v/>
      </c>
      <c r="K140" s="21" t="str">
        <f>IF(csv!Q130="","",TRIM(csv!Q130))</f>
        <v/>
      </c>
      <c r="L140" s="21" t="s">
        <v>0</v>
      </c>
      <c r="M140" s="46" t="str">
        <f>IF(csv!R130="","",TRIM(csv!R130))</f>
        <v/>
      </c>
      <c r="N140" s="27" t="s">
        <v>0</v>
      </c>
      <c r="O140" s="188" t="str">
        <f t="shared" si="92"/>
        <v/>
      </c>
      <c r="P140" s="27"/>
      <c r="Q140" s="32" t="str">
        <f t="shared" si="93"/>
        <v/>
      </c>
      <c r="R140" s="53" t="str">
        <f>IF(Q140="","",IF(COUNTIF(Q$12:Q139,Q140)=0,R139+1,R139))</f>
        <v/>
      </c>
      <c r="S140" s="53" t="str">
        <f t="shared" si="94"/>
        <v/>
      </c>
      <c r="T140" s="53" t="str">
        <f t="shared" si="95"/>
        <v/>
      </c>
      <c r="U140" s="46" t="str">
        <f t="shared" si="96"/>
        <v/>
      </c>
      <c r="V140" s="27" t="s">
        <v>0</v>
      </c>
      <c r="W140" s="173" t="str">
        <f t="shared" si="97"/>
        <v/>
      </c>
      <c r="X140" s="223" t="str">
        <f t="shared" si="98"/>
        <v/>
      </c>
      <c r="Y140" s="174" t="str">
        <f t="shared" si="79"/>
        <v/>
      </c>
      <c r="Z140" s="27" t="s">
        <v>0</v>
      </c>
      <c r="AA140" s="32" t="str">
        <f t="shared" si="99"/>
        <v/>
      </c>
      <c r="AB140" s="53" t="str">
        <f t="shared" si="100"/>
        <v/>
      </c>
      <c r="AC140" s="21" t="str">
        <f>IF(OR(AB140="",AB140&lt;&gt;"NEMA"),"",IF(IFERROR(MATCH(AA140,AA$12:AA139,0),0)&lt;&gt;0,"",AA140))</f>
        <v/>
      </c>
      <c r="AD140" s="46" t="str">
        <f>IF(AC140="","",MAX(AD$12:AD139)+1)</f>
        <v/>
      </c>
      <c r="AE140" s="27" t="s">
        <v>0</v>
      </c>
      <c r="AF140" s="88"/>
      <c r="AG140" s="27" t="s">
        <v>0</v>
      </c>
      <c r="AH140" s="14" t="str">
        <f t="shared" si="101"/>
        <v/>
      </c>
      <c r="AI140" s="27" t="s">
        <v>0</v>
      </c>
      <c r="AJ140" s="173" t="str">
        <f t="shared" si="102"/>
        <v/>
      </c>
      <c r="AK140" s="114" t="str">
        <f t="shared" si="103"/>
        <v/>
      </c>
      <c r="AL140" s="27"/>
      <c r="AM140" s="32" t="str">
        <f t="shared" si="104"/>
        <v/>
      </c>
      <c r="AN140" s="21" t="str">
        <f t="shared" si="105"/>
        <v/>
      </c>
      <c r="AO140" s="53" t="str">
        <f t="shared" si="106"/>
        <v/>
      </c>
      <c r="AP140" s="53" t="str">
        <f t="shared" si="107"/>
        <v/>
      </c>
      <c r="AQ140" s="21" t="str">
        <f t="shared" si="108"/>
        <v/>
      </c>
      <c r="AR140" s="46" t="str">
        <f t="shared" si="109"/>
        <v/>
      </c>
      <c r="AS140" s="27" t="s">
        <v>0</v>
      </c>
      <c r="AT140" s="62" t="str">
        <f t="shared" si="110"/>
        <v/>
      </c>
      <c r="AU140" s="27" t="s">
        <v>0</v>
      </c>
      <c r="AV140" s="244" t="str">
        <f t="shared" si="80"/>
        <v/>
      </c>
      <c r="AW140" s="27" t="s">
        <v>0</v>
      </c>
      <c r="AX140" s="81"/>
      <c r="AY140" s="83"/>
      <c r="AZ140" s="27" t="s">
        <v>0</v>
      </c>
      <c r="BA140" s="200" t="str">
        <f t="shared" si="111"/>
        <v/>
      </c>
      <c r="BB140" s="27" t="s">
        <v>0</v>
      </c>
      <c r="BC140" s="32" t="str">
        <f t="shared" si="112"/>
        <v/>
      </c>
      <c r="BD140" s="53" t="str">
        <f>IF(AX140&amp;AY140="","",MAX(BD$12:BD139)+1)</f>
        <v/>
      </c>
      <c r="BE140" s="212" t="str">
        <f t="shared" si="113"/>
        <v/>
      </c>
      <c r="BF140" s="33" t="str">
        <f>IF(AND(AO140="NEMA",AP140="NEMA",OR(AX140&amp;AY140="",BE140="NEMA")),MAX(BF$12:BF139)+1,"")</f>
        <v/>
      </c>
      <c r="BG140" s="27" t="s">
        <v>0</v>
      </c>
      <c r="BH140" s="32" t="str">
        <f t="shared" si="114"/>
        <v/>
      </c>
      <c r="BI140" s="21" t="str">
        <f t="shared" si="115"/>
        <v/>
      </c>
      <c r="BJ140" s="53" t="str">
        <f t="shared" si="116"/>
        <v/>
      </c>
      <c r="BK140" s="33" t="str">
        <f t="shared" si="117"/>
        <v/>
      </c>
      <c r="BL140" s="27" t="s">
        <v>0</v>
      </c>
      <c r="BM140" s="32" t="str">
        <f t="shared" si="118"/>
        <v/>
      </c>
      <c r="BN140" s="21" t="str">
        <f t="shared" si="119"/>
        <v/>
      </c>
      <c r="BO140" s="53" t="str">
        <f t="shared" si="120"/>
        <v/>
      </c>
      <c r="BP140" s="53" t="str">
        <f t="shared" si="81"/>
        <v/>
      </c>
      <c r="BQ140" s="21" t="str">
        <f t="shared" si="82"/>
        <v/>
      </c>
      <c r="BR140" s="21" t="str" cm="1">
        <f t="array" ref="BR140">IFERROR(""&amp;INDEX(regNatjecatelj_klub,DI140),"")</f>
        <v/>
      </c>
      <c r="BS140" s="66" t="str">
        <f t="shared" si="121"/>
        <v/>
      </c>
      <c r="BT140" s="46" t="str">
        <f t="shared" si="122"/>
        <v/>
      </c>
      <c r="BU140" s="27" t="s">
        <v>0</v>
      </c>
      <c r="BV140" s="62" t="str">
        <f>IF(BP140&lt;&gt;"NEMA","",IF(IFERROR(MATCH(BN140,BN$12:BN139,0),0)&lt;&gt;0,"",BN140))</f>
        <v/>
      </c>
      <c r="BW140" s="27" t="s">
        <v>0</v>
      </c>
      <c r="BX140" s="88"/>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73" t="str">
        <f>IF(BN140="","",IF(AND(BO140&lt;&gt;"",BO140&lt;&gt;"NEMA",BS140=1),BR140,IFERROR(INDEX(CK$12:CK139,MATCH(BN140,BN$12:BN139,0)),IF(BX140&lt;&gt;"",BX140,BT140))))</f>
        <v/>
      </c>
      <c r="CL140" s="226" t="str">
        <f>IF(BN140="","",IF(BT140&lt;&gt;BN140,INDEX(regKlub_id,MATCH(BT140,regKlub_naziv,0)),IF(AND(BO140&lt;&gt;"",BO140&lt;&gt;"NEMA"),BO140,IF(CF140&lt;&gt;"",CF140,IF(CB140&lt;&gt;"",CB140,IFERROR(INDEX(CL$12:CL139,MATCH(BN140,BN$12:BN139,0)),"GREŠKA"))))))</f>
        <v/>
      </c>
      <c r="CM140" s="114" t="str">
        <f>IF(BP140="","",IF(BP140&lt;&gt;"NEMA",BP140,IF(CE140&lt;&gt;"",CE140,IFERROR(INDEX(CM$12:CM139,MATCH(BN140,BN$12:BN139,0)),""))))</f>
        <v/>
      </c>
      <c r="CN140" s="27" t="s">
        <v>0</v>
      </c>
      <c r="CO140" s="38" t="str">
        <f t="shared" si="129"/>
        <v/>
      </c>
      <c r="CP140" s="53" t="str">
        <f t="shared" si="130"/>
        <v/>
      </c>
      <c r="CQ140" s="180" t="str">
        <f t="shared" si="131"/>
        <v/>
      </c>
      <c r="CR140" s="181" t="str">
        <f t="shared" si="156"/>
        <v/>
      </c>
      <c r="CS140" s="114" t="str">
        <f t="shared" si="83"/>
        <v/>
      </c>
      <c r="CT140" s="27" t="s">
        <v>0</v>
      </c>
      <c r="CU140" s="240" t="str">
        <f t="shared" si="132"/>
        <v xml:space="preserve">
</v>
      </c>
      <c r="CV140" s="27" t="s">
        <v>0</v>
      </c>
      <c r="CW140" s="200" t="str">
        <f t="shared" si="84"/>
        <v/>
      </c>
      <c r="CX140" t="s">
        <v>0</v>
      </c>
      <c r="CY140" s="90" t="str">
        <f t="shared" si="85"/>
        <v/>
      </c>
      <c r="CZ140" t="s">
        <v>0</v>
      </c>
      <c r="DA140" s="32" t="str">
        <f t="shared" si="86"/>
        <v/>
      </c>
      <c r="DB140" s="46" t="str">
        <f t="shared" si="87"/>
        <v/>
      </c>
      <c r="DC140" t="s">
        <v>0</v>
      </c>
      <c r="DD140" s="14" t="str">
        <f t="shared" si="133"/>
        <v/>
      </c>
      <c r="DE140" s="27" t="s">
        <v>0</v>
      </c>
      <c r="DF140" s="14" t="str">
        <f t="shared" si="134"/>
        <v/>
      </c>
      <c r="DG140" s="27" t="s">
        <v>0</v>
      </c>
      <c r="DH140" s="32" t="str">
        <f t="shared" si="135"/>
        <v/>
      </c>
      <c r="DI140" s="33" t="str">
        <f t="shared" si="136"/>
        <v/>
      </c>
      <c r="DJ140" s="27" t="s">
        <v>0</v>
      </c>
      <c r="DK140" s="32" t="str">
        <f t="shared" si="137"/>
        <v/>
      </c>
      <c r="DL140" s="33" t="str">
        <f t="shared" si="138"/>
        <v/>
      </c>
      <c r="DM140" s="27" t="s">
        <v>0</v>
      </c>
      <c r="DN140" s="32" t="str">
        <f t="shared" si="139"/>
        <v/>
      </c>
      <c r="DO140" s="33" t="str">
        <f t="shared" si="140"/>
        <v/>
      </c>
      <c r="DP140" s="27" t="s">
        <v>0</v>
      </c>
      <c r="DQ140" s="38" t="str">
        <f t="shared" si="141"/>
        <v/>
      </c>
      <c r="DR140" s="33" t="str" cm="1">
        <f t="array" ref="DR140">IF(DQ140&lt;&gt;"",INDEX(regNatjecatelj_id,DQ140,0),IF(BF140&lt;&gt;"",BF140,""))</f>
        <v/>
      </c>
      <c r="DS140" s="27" t="s">
        <v>0</v>
      </c>
      <c r="DT140" s="38" t="str">
        <f t="shared" si="142"/>
        <v/>
      </c>
      <c r="DU140" s="53" t="str">
        <f t="shared" si="88"/>
        <v/>
      </c>
      <c r="DV140" s="53" t="str">
        <f t="shared" si="143"/>
        <v/>
      </c>
      <c r="DW140" s="53" t="str">
        <f t="shared" si="144"/>
        <v/>
      </c>
      <c r="DX140" s="46" t="str">
        <f t="shared" si="145"/>
        <v/>
      </c>
      <c r="DY140" s="27" t="s">
        <v>0</v>
      </c>
      <c r="DZ140" s="38" t="str">
        <f>IF(AN140="","",MAX(DZ$12:DZ139)+1)</f>
        <v/>
      </c>
      <c r="EA140" s="53" t="str">
        <f t="shared" si="146"/>
        <v/>
      </c>
      <c r="EB140" s="53" t="str">
        <f t="shared" si="147"/>
        <v/>
      </c>
      <c r="EC140" s="53" t="str">
        <f t="shared" si="148"/>
        <v/>
      </c>
      <c r="ED140" s="53" t="str">
        <f t="shared" si="149"/>
        <v/>
      </c>
      <c r="EE140" s="53" t="str">
        <f t="shared" si="89"/>
        <v/>
      </c>
      <c r="EF140" s="53" t="str">
        <f t="shared" si="150"/>
        <v/>
      </c>
      <c r="EG140" s="53" t="str">
        <f t="shared" si="151"/>
        <v/>
      </c>
      <c r="EH140" s="53" t="str">
        <f t="shared" si="90"/>
        <v/>
      </c>
      <c r="EI140" s="53" t="str">
        <f t="shared" si="152"/>
        <v/>
      </c>
      <c r="EJ140" s="33" t="str">
        <f t="shared" si="153"/>
        <v/>
      </c>
      <c r="EK140" s="27" t="s">
        <v>0</v>
      </c>
      <c r="EL140" s="14" t="str">
        <f t="shared" si="154"/>
        <v/>
      </c>
      <c r="EM140" s="27" t="s">
        <v>0</v>
      </c>
      <c r="EN140" s="14" t="str">
        <f t="shared" si="91"/>
        <v/>
      </c>
      <c r="EO140" s="27" t="s">
        <v>0</v>
      </c>
      <c r="EP140" s="131" t="str">
        <f t="shared" si="155"/>
        <v/>
      </c>
      <c r="EQ140" s="27" t="s">
        <v>0</v>
      </c>
    </row>
    <row r="141" spans="1:147" x14ac:dyDescent="0.25">
      <c r="A141" t="s">
        <v>0</v>
      </c>
      <c r="B141" s="32" t="str">
        <f>IF(csv!F131="","",TRIM(csv!T131))</f>
        <v/>
      </c>
      <c r="C141" s="21" t="s">
        <v>0</v>
      </c>
      <c r="D141" s="21" t="str">
        <f>IF(csv!F131="","",TRIM(csv!F131))</f>
        <v/>
      </c>
      <c r="E141" s="21" t="str">
        <f>IF(csv!E131="","",TRIM(csv!E131))</f>
        <v/>
      </c>
      <c r="F141" s="21" t="s">
        <v>0</v>
      </c>
      <c r="G141" s="53" t="str">
        <f>IF(csv!M131="","",TRIM(csv!M131))</f>
        <v/>
      </c>
      <c r="H141" s="53" t="str">
        <f>IF(csv!N131="","",TRIM(csv!N131))</f>
        <v/>
      </c>
      <c r="I141" s="21" t="s">
        <v>0</v>
      </c>
      <c r="J141" s="21" t="str">
        <f>IF(csv!P131="","",TRIM(csv!P131))</f>
        <v/>
      </c>
      <c r="K141" s="21" t="str">
        <f>IF(csv!Q131="","",TRIM(csv!Q131))</f>
        <v/>
      </c>
      <c r="L141" s="21" t="s">
        <v>0</v>
      </c>
      <c r="M141" s="46" t="str">
        <f>IF(csv!R131="","",TRIM(csv!R131))</f>
        <v/>
      </c>
      <c r="N141" s="27" t="s">
        <v>0</v>
      </c>
      <c r="O141" s="188" t="str">
        <f t="shared" si="92"/>
        <v/>
      </c>
      <c r="P141" s="27"/>
      <c r="Q141" s="32" t="str">
        <f t="shared" si="93"/>
        <v/>
      </c>
      <c r="R141" s="53" t="str">
        <f>IF(Q141="","",IF(COUNTIF(Q$12:Q140,Q141)=0,R140+1,R140))</f>
        <v/>
      </c>
      <c r="S141" s="53" t="str">
        <f t="shared" si="94"/>
        <v/>
      </c>
      <c r="T141" s="53" t="str">
        <f t="shared" si="95"/>
        <v/>
      </c>
      <c r="U141" s="46" t="str">
        <f t="shared" si="96"/>
        <v/>
      </c>
      <c r="V141" s="27" t="s">
        <v>0</v>
      </c>
      <c r="W141" s="173" t="str">
        <f t="shared" si="97"/>
        <v/>
      </c>
      <c r="X141" s="223" t="str">
        <f t="shared" si="98"/>
        <v/>
      </c>
      <c r="Y141" s="174"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8"/>
      <c r="AG141" s="27" t="s">
        <v>0</v>
      </c>
      <c r="AH141" s="14" t="str">
        <f t="shared" si="101"/>
        <v/>
      </c>
      <c r="AI141" s="27" t="s">
        <v>0</v>
      </c>
      <c r="AJ141" s="173" t="str">
        <f t="shared" si="102"/>
        <v/>
      </c>
      <c r="AK141" s="114"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44"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81"/>
      <c r="AY141" s="83"/>
      <c r="AZ141" s="27" t="s">
        <v>0</v>
      </c>
      <c r="BA141" s="200" t="str">
        <f t="shared" si="111"/>
        <v/>
      </c>
      <c r="BB141" s="27" t="s">
        <v>0</v>
      </c>
      <c r="BC141" s="32" t="str">
        <f t="shared" si="112"/>
        <v/>
      </c>
      <c r="BD141" s="53" t="str">
        <f>IF(AX141&amp;AY141="","",MAX(BD$12:BD140)+1)</f>
        <v/>
      </c>
      <c r="BE141" s="212"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8"/>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73" t="str">
        <f>IF(BN141="","",IF(AND(BO141&lt;&gt;"",BO141&lt;&gt;"NEMA",BS141=1),BR141,IFERROR(INDEX(CK$12:CK140,MATCH(BN141,BN$12:BN140,0)),IF(BX141&lt;&gt;"",BX141,BT141))))</f>
        <v/>
      </c>
      <c r="CL141" s="226" t="str">
        <f>IF(BN141="","",IF(BT141&lt;&gt;BN141,INDEX(regKlub_id,MATCH(BT141,regKlub_naziv,0)),IF(AND(BO141&lt;&gt;"",BO141&lt;&gt;"NEMA"),BO141,IF(CF141&lt;&gt;"",CF141,IF(CB141&lt;&gt;"",CB141,IFERROR(INDEX(CL$12:CL140,MATCH(BN141,BN$12:BN140,0)),"GREŠKA"))))))</f>
        <v/>
      </c>
      <c r="CM141" s="114" t="str">
        <f>IF(BP141="","",IF(BP141&lt;&gt;"NEMA",BP141,IF(CE141&lt;&gt;"",CE141,IFERROR(INDEX(CM$12:CM140,MATCH(BN141,BN$12:BN140,0)),""))))</f>
        <v/>
      </c>
      <c r="CN141" s="27" t="s">
        <v>0</v>
      </c>
      <c r="CO141" s="38" t="str">
        <f t="shared" si="129"/>
        <v/>
      </c>
      <c r="CP141" s="53" t="str">
        <f t="shared" si="130"/>
        <v/>
      </c>
      <c r="CQ141" s="180" t="str">
        <f t="shared" si="131"/>
        <v/>
      </c>
      <c r="CR141" s="181" t="str">
        <f t="shared" si="156"/>
        <v/>
      </c>
      <c r="CS141" s="114" t="str">
        <f t="shared" ref="CS141:CS204" si="161">IF(DH141="","",IF(AND(CP141="0",N(CR141)&gt;data_max_minuta*60),2,INDEX(regStatusRezultat_id,MATCH(VALUE(CP141),regStatusRezultat_oEvent,0))))</f>
        <v/>
      </c>
      <c r="CT141" s="27" t="s">
        <v>0</v>
      </c>
      <c r="CU141" s="240" t="str">
        <f t="shared" si="132"/>
        <v xml:space="preserve">
</v>
      </c>
      <c r="CV141" s="27" t="s">
        <v>0</v>
      </c>
      <c r="CW141" s="200" t="str">
        <f t="shared" ref="CW141:CW204" si="162">IF(BF141="","",IF(AND(CY141&lt;&gt;"M",CY141&lt;&gt;"Ž"),1,""))</f>
        <v/>
      </c>
      <c r="CX141" t="s">
        <v>0</v>
      </c>
      <c r="CY141" s="90" t="str">
        <f t="shared" ref="CY141:CY204" si="163">IF(Q141="","",LEFT(INDEX(regKategorija_oznaka,MATCH(S141,regKategorija_id,0)),1))</f>
        <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31" t="str">
        <f t="shared" si="155"/>
        <v/>
      </c>
      <c r="EQ141" s="27" t="s">
        <v>0</v>
      </c>
    </row>
    <row r="142" spans="1:147" x14ac:dyDescent="0.25">
      <c r="A142" t="s">
        <v>0</v>
      </c>
      <c r="B142" s="32" t="str">
        <f>IF(csv!F132="","",TRIM(csv!T132))</f>
        <v/>
      </c>
      <c r="C142" s="21" t="s">
        <v>0</v>
      </c>
      <c r="D142" s="21" t="str">
        <f>IF(csv!F132="","",TRIM(csv!F132))</f>
        <v/>
      </c>
      <c r="E142" s="21" t="str">
        <f>IF(csv!E132="","",TRIM(csv!E132))</f>
        <v/>
      </c>
      <c r="F142" s="21" t="s">
        <v>0</v>
      </c>
      <c r="G142" s="53" t="str">
        <f>IF(csv!M132="","",TRIM(csv!M132))</f>
        <v/>
      </c>
      <c r="H142" s="53" t="str">
        <f>IF(csv!N132="","",TRIM(csv!N132))</f>
        <v/>
      </c>
      <c r="I142" s="21" t="s">
        <v>0</v>
      </c>
      <c r="J142" s="21" t="str">
        <f>IF(csv!P132="","",TRIM(csv!P132))</f>
        <v/>
      </c>
      <c r="K142" s="21" t="str">
        <f>IF(csv!Q132="","",TRIM(csv!Q132))</f>
        <v/>
      </c>
      <c r="L142" s="21" t="s">
        <v>0</v>
      </c>
      <c r="M142" s="46" t="str">
        <f>IF(csv!R132="","",TRIM(csv!R132))</f>
        <v/>
      </c>
      <c r="N142" s="27" t="s">
        <v>0</v>
      </c>
      <c r="O142" s="188" t="str">
        <f t="shared" ref="O142:O205" si="170">IF(E142="","","ok")</f>
        <v/>
      </c>
      <c r="P142" s="27"/>
      <c r="Q142" s="32" t="str">
        <f t="shared" ref="Q142:Q205" si="171">IF(B142="","",B142)</f>
        <v/>
      </c>
      <c r="R142" s="53" t="str">
        <f>IF(Q142="","",IF(COUNTIF(Q$12:Q141,Q142)=0,R141+1,R141))</f>
        <v/>
      </c>
      <c r="S142" s="53" t="str">
        <f t="shared" ref="S142:S205" si="172">IF(Q142="","",IFERROR(INDEX(regKategorija_id,MATCH(Q142,regKategorija_oznaka,0)),IFERROR(INDEX(regKategorija_alias_kategorijaId,MATCH(Q142,regKategorija_alias_oznaka,0)),INDEX(natKategorija_katRegId,MATCH(Q142,natKategorija_kategorija,0)))))</f>
        <v/>
      </c>
      <c r="T142" s="53" t="str">
        <f t="shared" ref="T142:T205" si="173">IF(Q142="","",IFERROR(INDEX(natStaza_id,MATCH(Q142,natStaza_kategorija,0)),""))</f>
        <v/>
      </c>
      <c r="U142" s="46" t="str">
        <f t="shared" ref="U142:U205" si="174">IF(T142="","",INDEX(natStaza_naziv,MATCH(T142,natStaza_id,0)))</f>
        <v/>
      </c>
      <c r="V142" s="27" t="s">
        <v>0</v>
      </c>
      <c r="W142" s="173" t="str">
        <f t="shared" ref="W142:W205" si="175">IF(O142="","",INDEX(regKategorija_oznaka,MATCH(S142,regKategorija_id,0)))</f>
        <v/>
      </c>
      <c r="X142" s="223" t="str">
        <f t="shared" ref="X142:X205" si="176">IF(W142="","",INDEX(natKategorija_stazaKatId,MATCH(S142,natKategorija_katRegId,0)))</f>
        <v/>
      </c>
      <c r="Y142" s="174" t="str">
        <f t="shared" si="157"/>
        <v/>
      </c>
      <c r="Z142" s="27" t="s">
        <v>0</v>
      </c>
      <c r="AA142" s="32" t="str">
        <f t="shared" ref="AA142:AA205" si="177">IF(O142="","",M142)</f>
        <v/>
      </c>
      <c r="AB142" s="53" t="str">
        <f t="shared" ref="AB142:AB205" si="178">IF(AA142="","",IFERROR(INDEX(regDrzava_id,MATCH(AA142,regDrzava_oznaka,0)),"NEMA"))</f>
        <v/>
      </c>
      <c r="AC142" s="21" t="str">
        <f>IF(OR(AB142="",AB142&lt;&gt;"NEMA"),"",IF(IFERROR(MATCH(AA142,AA$12:AA141,0),0)&lt;&gt;0,"",AA142))</f>
        <v/>
      </c>
      <c r="AD142" s="46" t="str">
        <f>IF(AC142="","",MAX(AD$12:AD141)+1)</f>
        <v/>
      </c>
      <c r="AE142" s="27" t="s">
        <v>0</v>
      </c>
      <c r="AF142" s="88"/>
      <c r="AG142" s="27" t="s">
        <v>0</v>
      </c>
      <c r="AH142" s="14" t="str">
        <f t="shared" ref="AH142:AH205" si="179">IF(AC142="","","INSERT INTO drzava(id,naziv,oznaka) VALUES ("&amp;AD142&amp;",'"&amp;AF142&amp;"','"&amp;UPPER(LEFT(AC142,1))&amp;LOWER(RIGHT(AC142,2))&amp;"');")</f>
        <v/>
      </c>
      <c r="AI142" s="27" t="s">
        <v>0</v>
      </c>
      <c r="AJ142" s="173" t="str">
        <f t="shared" ref="AJ142:AJ205" si="180">IF(AB142="","",IF(AB142="NEMA",AC142,AA142))</f>
        <v/>
      </c>
      <c r="AK142" s="114" t="str">
        <f t="shared" ref="AK142:AK205" si="181">IF(AB142="","",IF(AB142="NEMA",AD142,AB142))</f>
        <v/>
      </c>
      <c r="AL142" s="27"/>
      <c r="AM142" s="32" t="str">
        <f t="shared" ref="AM142:AM205" si="182">IF(O142="","",D142)</f>
        <v/>
      </c>
      <c r="AN142" s="21" t="str">
        <f t="shared" ref="AN142:AN205" si="183">IF(O142="","",E142)</f>
        <v/>
      </c>
      <c r="AO142" s="53" t="str">
        <f t="shared" ref="AO142:AO205" si="184">IF(AN142="","",IFERROR(INDEX(regNatjecatelj_id,MATCH(AM142&amp;" – "&amp;AN142,regNatjecatelj_imePrezime,0)),"NEMA"))</f>
        <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
      </c>
      <c r="AR142" s="46" t="str">
        <f t="shared" ref="AR142:AR205" si="187">IF(O142="","",IF(OR(AP142="",AP142="NEMA"),AN142,INDEX(regNatjecatelj_prezime,MATCH(AP142,regNatjecatelj_id,0))))</f>
        <v/>
      </c>
      <c r="AS142" s="27" t="s">
        <v>0</v>
      </c>
      <c r="AT142" s="62" t="str">
        <f t="shared" ref="AT142:AT205" si="188">IF(OR(O142="",AP142&lt;&gt;"NEMA"),"",AM142&amp;" "&amp;AN142)</f>
        <v/>
      </c>
      <c r="AU142" s="27" t="s">
        <v>0</v>
      </c>
      <c r="AV142" s="244" t="str">
        <f t="shared" si="158"/>
        <v/>
      </c>
      <c r="AW142" s="27" t="s">
        <v>0</v>
      </c>
      <c r="AX142" s="81"/>
      <c r="AY142" s="83"/>
      <c r="AZ142" s="27" t="s">
        <v>0</v>
      </c>
      <c r="BA142" s="200"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212"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
      </c>
      <c r="BI142" s="21" t="str">
        <f t="shared" ref="BI142:BI205" si="193">IF(O142="","",IF(BE142="",AR142,IF(BE142="NEMA",AY142,INDEX(regNatjecatelj_prezime,MATCH(BE142,regNatjecatelj_id,0)))))</f>
        <v/>
      </c>
      <c r="BJ142" s="53" t="str">
        <f t="shared" ref="BJ142:BJ205" si="194">IF(AND(AP142&lt;&gt;"",AP142&lt;&gt;"NEMA"),AP142,IF(BD142&lt;&gt;"",BD142,""))</f>
        <v/>
      </c>
      <c r="BK142" s="33" t="str">
        <f t="shared" ref="BK142:BK205" si="195">IF(AND(AO142&lt;&gt;"",AO142&lt;&gt;"NEMA"),AO142,IF(AND(BE142&lt;&gt;"",BE142&lt;&gt;"NEMA"),BE142,IF(BF142&lt;&gt;"",BF142,"")))</f>
        <v/>
      </c>
      <c r="BL142" s="27" t="s">
        <v>0</v>
      </c>
      <c r="BM142" s="32" t="str">
        <f t="shared" ref="BM142:BM205" si="196">IF(O142="","",J142)</f>
        <v/>
      </c>
      <c r="BN142" s="21" t="str">
        <f t="shared" ref="BN142:BN205" si="197">IF(O142="","",K142)</f>
        <v/>
      </c>
      <c r="BO142" s="53" t="str">
        <f t="shared" ref="BO142:BO205" si="198">IF(BN142="","",IFERROR(INDEX(regKlub_id,MATCH(BN142,regKlub_naziv,0)),"NEMA"))</f>
        <v/>
      </c>
      <c r="BP142" s="53" t="str">
        <f t="shared" si="159"/>
        <v/>
      </c>
      <c r="BQ142" s="21" t="str">
        <f t="shared" si="160"/>
        <v/>
      </c>
      <c r="BR142" s="21" t="str" cm="1">
        <f t="array" ref="BR142">IFERROR(""&amp;INDEX(regNatjecatelj_klub,DI142),"")</f>
        <v/>
      </c>
      <c r="BS142" s="66" t="str">
        <f t="shared" ref="BS142:BS205" si="199">IF(BQ142=BR142,"",IF(BR142="","",1))</f>
        <v/>
      </c>
      <c r="BT142" s="46" t="str">
        <f t="shared" ref="BT142:BT205" si="200">IF(AND(BR142&lt;&gt;"",BR142&lt;&gt;BQ142),BR142,""&amp;BQ142)</f>
        <v/>
      </c>
      <c r="BU142" s="27" t="s">
        <v>0</v>
      </c>
      <c r="BV142" s="62" t="str">
        <f>IF(BP142&lt;&gt;"NEMA","",IF(IFERROR(MATCH(BN142,BN$12:BN141,0),0)&lt;&gt;0,"",BN142))</f>
        <v/>
      </c>
      <c r="BW142" s="27" t="s">
        <v>0</v>
      </c>
      <c r="BX142" s="88"/>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73" t="str">
        <f>IF(BN142="","",IF(AND(BO142&lt;&gt;"",BO142&lt;&gt;"NEMA",BS142=1),BR142,IFERROR(INDEX(CK$12:CK141,MATCH(BN142,BN$12:BN141,0)),IF(BX142&lt;&gt;"",BX142,BT142))))</f>
        <v/>
      </c>
      <c r="CL142" s="226" t="str">
        <f>IF(BN142="","",IF(BT142&lt;&gt;BN142,INDEX(regKlub_id,MATCH(BT142,regKlub_naziv,0)),IF(AND(BO142&lt;&gt;"",BO142&lt;&gt;"NEMA"),BO142,IF(CF142&lt;&gt;"",CF142,IF(CB142&lt;&gt;"",CB142,IFERROR(INDEX(CL$12:CL141,MATCH(BN142,BN$12:BN141,0)),"GREŠKA"))))))</f>
        <v/>
      </c>
      <c r="CM142" s="114" t="str">
        <f>IF(BP142="","",IF(BP142&lt;&gt;"NEMA",BP142,IF(CE142&lt;&gt;"",CE142,IFERROR(INDEX(CM$12:CM141,MATCH(BN142,BN$12:BN141,0)),""))))</f>
        <v/>
      </c>
      <c r="CN142" s="27" t="s">
        <v>0</v>
      </c>
      <c r="CO142" s="38" t="str">
        <f t="shared" ref="CO142:CO205" si="207">IF(G142="","",G142)</f>
        <v/>
      </c>
      <c r="CP142" s="53" t="str">
        <f t="shared" ref="CP142:CP205" si="208">IF(H142="","",H142)</f>
        <v/>
      </c>
      <c r="CQ142" s="180" t="str">
        <f t="shared" ref="CQ142:CQ205" si="209">IF(CO142="",IF(OR(O142="",CP142&lt;&gt;"0"),"","GREŠKA-1"),IF(AND(65535&gt;=VALUE(LEFT(CO142,SEARCH(":",CO142)-1))*60+VALUE(RIGHT(CO142,2)),OR(CP142="0",CP142="1",CP142="2",CP142="3",CP142="4")),IF(VALUE(RIGHT(CO142,2))&gt;=60,"GREŠKA-2",""),"GREŠKA-3"))</f>
        <v/>
      </c>
      <c r="CR142" s="181" t="str">
        <f t="shared" si="156"/>
        <v/>
      </c>
      <c r="CS142" s="114" t="str">
        <f t="shared" si="161"/>
        <v/>
      </c>
      <c r="CT142" s="27" t="s">
        <v>0</v>
      </c>
      <c r="CU142" s="240"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200" t="str">
        <f t="shared" si="162"/>
        <v/>
      </c>
      <c r="CX142" t="s">
        <v>0</v>
      </c>
      <c r="CY142" s="90" t="str">
        <f t="shared" si="163"/>
        <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
      </c>
      <c r="DI142" s="33" t="str">
        <f t="shared" ref="DI142:DI205" si="214">IF(DH142="","",IFERROR(MATCH(DH142,regNatjecatelj_imePrezime,0),"NEMA"))</f>
        <v/>
      </c>
      <c r="DJ142" s="27" t="s">
        <v>0</v>
      </c>
      <c r="DK142" s="32" t="str">
        <f t="shared" ref="DK142:DK205" si="215">IF(O142="","",DH142 &amp; IF(CK142="",""," – " &amp; CK142))</f>
        <v/>
      </c>
      <c r="DL142" s="33" t="str">
        <f t="shared" ref="DL142:DL205" si="216">IF(DK142="","",IFERROR(MATCH(DK142,regNatjecatelj_imePrezimeKlub,0),"NEMA"))</f>
        <v/>
      </c>
      <c r="DM142" s="27" t="s">
        <v>0</v>
      </c>
      <c r="DN142" s="32" t="str">
        <f t="shared" ref="DN142:DN205" si="217">IF(O142="","",DK142 &amp; IF(W142="",""," – " &amp; W142))</f>
        <v/>
      </c>
      <c r="DO142" s="33" t="str">
        <f t="shared" ref="DO142:DO205" si="218">IF(DN142="","",IFERROR(MATCH(DN142,regNatjecatelj_imePrezimeKlubKategorija,0),"NEMA"))</f>
        <v/>
      </c>
      <c r="DP142" s="27" t="s">
        <v>0</v>
      </c>
      <c r="DQ142" s="38" t="str">
        <f t="shared" ref="DQ142:DQ205" si="219">IF(DO142="","",IF(DO142&lt;&gt;"NEMA",DO142,IF(DL142&lt;&gt;"NEMA",DL142,IF(DI142&lt;&gt;"NEMA",DI142,""))))</f>
        <v/>
      </c>
      <c r="DR142" s="33" t="str" cm="1">
        <f t="array" ref="DR142">IF(DQ142&lt;&gt;"",INDEX(regNatjecatelj_id,DQ142,0),IF(BF142&lt;&gt;"",BF142,""))</f>
        <v/>
      </c>
      <c r="DS142" s="27" t="s">
        <v>0</v>
      </c>
      <c r="DT142" s="38" t="str">
        <f t="shared" ref="DT142:DT205" si="220">IF(AN142="","",IF(BF142&lt;&gt;"","novo",IF(AP142="","imepre","imepre(ali)")))</f>
        <v/>
      </c>
      <c r="DU142" s="53" t="str">
        <f t="shared" si="166"/>
        <v/>
      </c>
      <c r="DV142" s="53" t="str">
        <f t="shared" ref="DV142:DV205" si="221">IF(AN142="","","kat"&amp;IF(AND(W142&lt;&gt;Q142,Q142&lt;&gt;"Open"),"(ali)",""))</f>
        <v/>
      </c>
      <c r="DW142" s="53" t="str">
        <f t="shared" ref="DW142:DW205" si="222">IF(OR(CQ142&lt;&gt;"",CS142=2),"ot","")</f>
        <v/>
      </c>
      <c r="DX142" s="46" t="str">
        <f t="shared" ref="DX142:DX205" si="223">IF(AN142="","",DT142&amp;IF(DT142="novo","","-"&amp;DU142&amp;"-"&amp;DV142)&amp;IF(DW142="","","-"&amp;DW142))</f>
        <v/>
      </c>
      <c r="DY142" s="27" t="s">
        <v>0</v>
      </c>
      <c r="DZ142" s="38" t="str">
        <f>IF(AN142="","",MAX(DZ$12:DZ141)+1)</f>
        <v/>
      </c>
      <c r="EA142" s="53" t="str">
        <f t="shared" ref="EA142:EA205" si="224">IF(AQ142="","",X142)</f>
        <v/>
      </c>
      <c r="EB142" s="53" t="str">
        <f t="shared" ref="EB142:EB205" si="225">IF(DR142="","",DR142)</f>
        <v/>
      </c>
      <c r="EC142" s="53" t="str">
        <f t="shared" ref="EC142:EC205" si="226">IF(CR142="","",CR142)</f>
        <v/>
      </c>
      <c r="ED142" s="53" t="str">
        <f t="shared" ref="ED142:ED205" si="227">IF(CS142="","",IF(AND(EC142="",CS142=1),6,CS142))</f>
        <v/>
      </c>
      <c r="EE142" s="53" t="str">
        <f t="shared" si="167"/>
        <v/>
      </c>
      <c r="EF142" s="53" t="str">
        <f t="shared" ref="EF142:EF205" si="228">IF(DZ142="","",INDEX(regUparivanje_id,MATCH(DX142,regUparivanje_oznaka,0)))</f>
        <v/>
      </c>
      <c r="EG142" s="53" t="str">
        <f t="shared" ref="EG142:EG205" si="229">IF(CS142="","",CP142)</f>
        <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
      </c>
      <c r="EM142" s="27" t="s">
        <v>0</v>
      </c>
      <c r="EN142" s="14" t="str">
        <f t="shared" si="169"/>
        <v/>
      </c>
      <c r="EO142" s="27" t="s">
        <v>0</v>
      </c>
      <c r="EP142" s="131" t="str">
        <f t="shared" ref="EP142:EP205" si="233">AH142&amp;IF(CI142="","","
")&amp;CI142&amp;IF(DD142="","","
")&amp;DD142&amp;IF(DF142="","","
")&amp;DF142&amp;IF(EL142="","","
")&amp;EL142&amp;IF(EN142="","","
")&amp;EN142</f>
        <v/>
      </c>
      <c r="EQ142" s="27" t="s">
        <v>0</v>
      </c>
    </row>
    <row r="143" spans="1:147" x14ac:dyDescent="0.25">
      <c r="A143" t="s">
        <v>0</v>
      </c>
      <c r="B143" s="32" t="str">
        <f>IF(csv!F133="","",TRIM(csv!T133))</f>
        <v/>
      </c>
      <c r="C143" s="21" t="s">
        <v>0</v>
      </c>
      <c r="D143" s="21" t="str">
        <f>IF(csv!F133="","",TRIM(csv!F133))</f>
        <v/>
      </c>
      <c r="E143" s="21" t="str">
        <f>IF(csv!E133="","",TRIM(csv!E133))</f>
        <v/>
      </c>
      <c r="F143" s="21" t="s">
        <v>0</v>
      </c>
      <c r="G143" s="53" t="str">
        <f>IF(csv!M133="","",TRIM(csv!M133))</f>
        <v/>
      </c>
      <c r="H143" s="53" t="str">
        <f>IF(csv!N133="","",TRIM(csv!N133))</f>
        <v/>
      </c>
      <c r="I143" s="21" t="s">
        <v>0</v>
      </c>
      <c r="J143" s="21" t="str">
        <f>IF(csv!P133="","",TRIM(csv!P133))</f>
        <v/>
      </c>
      <c r="K143" s="21" t="str">
        <f>IF(csv!Q133="","",TRIM(csv!Q133))</f>
        <v/>
      </c>
      <c r="L143" s="21" t="s">
        <v>0</v>
      </c>
      <c r="M143" s="46" t="str">
        <f>IF(csv!R133="","",TRIM(csv!R133))</f>
        <v/>
      </c>
      <c r="N143" s="27" t="s">
        <v>0</v>
      </c>
      <c r="O143" s="188" t="str">
        <f t="shared" si="170"/>
        <v/>
      </c>
      <c r="P143" s="27"/>
      <c r="Q143" s="32" t="str">
        <f t="shared" si="171"/>
        <v/>
      </c>
      <c r="R143" s="53" t="str">
        <f>IF(Q143="","",IF(COUNTIF(Q$12:Q142,Q143)=0,R142+1,R142))</f>
        <v/>
      </c>
      <c r="S143" s="53" t="str">
        <f t="shared" si="172"/>
        <v/>
      </c>
      <c r="T143" s="53" t="str">
        <f t="shared" si="173"/>
        <v/>
      </c>
      <c r="U143" s="46" t="str">
        <f t="shared" si="174"/>
        <v/>
      </c>
      <c r="V143" s="27" t="s">
        <v>0</v>
      </c>
      <c r="W143" s="173" t="str">
        <f t="shared" si="175"/>
        <v/>
      </c>
      <c r="X143" s="223" t="str">
        <f t="shared" si="176"/>
        <v/>
      </c>
      <c r="Y143" s="174"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8"/>
      <c r="AG143" s="27" t="s">
        <v>0</v>
      </c>
      <c r="AH143" s="14" t="str">
        <f t="shared" si="179"/>
        <v/>
      </c>
      <c r="AI143" s="27" t="s">
        <v>0</v>
      </c>
      <c r="AJ143" s="173" t="str">
        <f t="shared" si="180"/>
        <v/>
      </c>
      <c r="AK143" s="114"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44" t="str">
        <f t="shared" si="158"/>
        <v/>
      </c>
      <c r="AW143" s="27" t="s">
        <v>0</v>
      </c>
      <c r="AX143" s="81"/>
      <c r="AY143" s="83"/>
      <c r="AZ143" s="27" t="s">
        <v>0</v>
      </c>
      <c r="BA143" s="200" t="str">
        <f t="shared" si="189"/>
        <v/>
      </c>
      <c r="BB143" s="27" t="s">
        <v>0</v>
      </c>
      <c r="BC143" s="32" t="str">
        <f t="shared" si="190"/>
        <v/>
      </c>
      <c r="BD143" s="53" t="str">
        <f>IF(AX143&amp;AY143="","",MAX(BD$12:BD142)+1)</f>
        <v/>
      </c>
      <c r="BE143" s="212"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8"/>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73" t="str">
        <f>IF(BN143="","",IF(AND(BO143&lt;&gt;"",BO143&lt;&gt;"NEMA",BS143=1),BR143,IFERROR(INDEX(CK$12:CK142,MATCH(BN143,BN$12:BN142,0)),IF(BX143&lt;&gt;"",BX143,BT143))))</f>
        <v/>
      </c>
      <c r="CL143" s="226" t="str">
        <f>IF(BN143="","",IF(BT143&lt;&gt;BN143,INDEX(regKlub_id,MATCH(BT143,regKlub_naziv,0)),IF(AND(BO143&lt;&gt;"",BO143&lt;&gt;"NEMA"),BO143,IF(CF143&lt;&gt;"",CF143,IF(CB143&lt;&gt;"",CB143,IFERROR(INDEX(CL$12:CL142,MATCH(BN143,BN$12:BN142,0)),"GREŠKA"))))))</f>
        <v/>
      </c>
      <c r="CM143" s="114" t="str">
        <f>IF(BP143="","",IF(BP143&lt;&gt;"NEMA",BP143,IF(CE143&lt;&gt;"",CE143,IFERROR(INDEX(CM$12:CM142,MATCH(BN143,BN$12:BN142,0)),""))))</f>
        <v/>
      </c>
      <c r="CN143" s="27" t="s">
        <v>0</v>
      </c>
      <c r="CO143" s="38" t="str">
        <f t="shared" si="207"/>
        <v/>
      </c>
      <c r="CP143" s="53" t="str">
        <f t="shared" si="208"/>
        <v/>
      </c>
      <c r="CQ143" s="180" t="str">
        <f t="shared" si="209"/>
        <v/>
      </c>
      <c r="CR143" s="181" t="str">
        <f t="shared" si="156"/>
        <v/>
      </c>
      <c r="CS143" s="114" t="str">
        <f t="shared" si="161"/>
        <v/>
      </c>
      <c r="CT143" s="27" t="s">
        <v>0</v>
      </c>
      <c r="CU143" s="240" t="str">
        <f t="shared" si="210"/>
        <v xml:space="preserve">
</v>
      </c>
      <c r="CV143" s="27" t="s">
        <v>0</v>
      </c>
      <c r="CW143" s="200" t="str">
        <f t="shared" si="162"/>
        <v/>
      </c>
      <c r="CX143" t="s">
        <v>0</v>
      </c>
      <c r="CY143" s="90" t="str">
        <f t="shared" si="163"/>
        <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31" t="str">
        <f t="shared" si="233"/>
        <v/>
      </c>
      <c r="EQ143" s="27" t="s">
        <v>0</v>
      </c>
    </row>
    <row r="144" spans="1:147" x14ac:dyDescent="0.25">
      <c r="A144" t="s">
        <v>0</v>
      </c>
      <c r="B144" s="32" t="str">
        <f>IF(csv!F134="","",TRIM(csv!T134))</f>
        <v/>
      </c>
      <c r="C144" s="21" t="s">
        <v>0</v>
      </c>
      <c r="D144" s="21" t="str">
        <f>IF(csv!F134="","",TRIM(csv!F134))</f>
        <v/>
      </c>
      <c r="E144" s="21" t="str">
        <f>IF(csv!E134="","",TRIM(csv!E134))</f>
        <v/>
      </c>
      <c r="F144" s="21" t="s">
        <v>0</v>
      </c>
      <c r="G144" s="53" t="str">
        <f>IF(csv!M134="","",TRIM(csv!M134))</f>
        <v/>
      </c>
      <c r="H144" s="53" t="str">
        <f>IF(csv!N134="","",TRIM(csv!N134))</f>
        <v/>
      </c>
      <c r="I144" s="21" t="s">
        <v>0</v>
      </c>
      <c r="J144" s="21" t="str">
        <f>IF(csv!P134="","",TRIM(csv!P134))</f>
        <v/>
      </c>
      <c r="K144" s="21" t="str">
        <f>IF(csv!Q134="","",TRIM(csv!Q134))</f>
        <v/>
      </c>
      <c r="L144" s="21" t="s">
        <v>0</v>
      </c>
      <c r="M144" s="46" t="str">
        <f>IF(csv!R134="","",TRIM(csv!R134))</f>
        <v/>
      </c>
      <c r="N144" s="27" t="s">
        <v>0</v>
      </c>
      <c r="O144" s="188" t="str">
        <f t="shared" si="170"/>
        <v/>
      </c>
      <c r="P144" s="27"/>
      <c r="Q144" s="32" t="str">
        <f t="shared" si="171"/>
        <v/>
      </c>
      <c r="R144" s="53" t="str">
        <f>IF(Q144="","",IF(COUNTIF(Q$12:Q143,Q144)=0,R143+1,R143))</f>
        <v/>
      </c>
      <c r="S144" s="53" t="str">
        <f t="shared" si="172"/>
        <v/>
      </c>
      <c r="T144" s="53" t="str">
        <f t="shared" si="173"/>
        <v/>
      </c>
      <c r="U144" s="46" t="str">
        <f t="shared" si="174"/>
        <v/>
      </c>
      <c r="V144" s="27" t="s">
        <v>0</v>
      </c>
      <c r="W144" s="173" t="str">
        <f t="shared" si="175"/>
        <v/>
      </c>
      <c r="X144" s="223" t="str">
        <f t="shared" si="176"/>
        <v/>
      </c>
      <c r="Y144" s="174" t="str">
        <f t="shared" si="157"/>
        <v/>
      </c>
      <c r="Z144" s="27" t="s">
        <v>0</v>
      </c>
      <c r="AA144" s="32" t="str">
        <f t="shared" si="177"/>
        <v/>
      </c>
      <c r="AB144" s="53" t="str">
        <f t="shared" si="178"/>
        <v/>
      </c>
      <c r="AC144" s="21" t="str">
        <f>IF(OR(AB144="",AB144&lt;&gt;"NEMA"),"",IF(IFERROR(MATCH(AA144,AA$12:AA143,0),0)&lt;&gt;0,"",AA144))</f>
        <v/>
      </c>
      <c r="AD144" s="46" t="str">
        <f>IF(AC144="","",MAX(AD$12:AD143)+1)</f>
        <v/>
      </c>
      <c r="AE144" s="27" t="s">
        <v>0</v>
      </c>
      <c r="AF144" s="88"/>
      <c r="AG144" s="27" t="s">
        <v>0</v>
      </c>
      <c r="AH144" s="14" t="str">
        <f t="shared" si="179"/>
        <v/>
      </c>
      <c r="AI144" s="27" t="s">
        <v>0</v>
      </c>
      <c r="AJ144" s="173" t="str">
        <f t="shared" si="180"/>
        <v/>
      </c>
      <c r="AK144" s="114" t="str">
        <f t="shared" si="181"/>
        <v/>
      </c>
      <c r="AL144" s="27"/>
      <c r="AM144" s="32" t="str">
        <f t="shared" si="182"/>
        <v/>
      </c>
      <c r="AN144" s="21" t="str">
        <f t="shared" si="183"/>
        <v/>
      </c>
      <c r="AO144" s="53" t="str">
        <f t="shared" si="184"/>
        <v/>
      </c>
      <c r="AP144" s="53" t="str">
        <f t="shared" si="185"/>
        <v/>
      </c>
      <c r="AQ144" s="21" t="str">
        <f t="shared" si="186"/>
        <v/>
      </c>
      <c r="AR144" s="46" t="str">
        <f t="shared" si="187"/>
        <v/>
      </c>
      <c r="AS144" s="27" t="s">
        <v>0</v>
      </c>
      <c r="AT144" s="62" t="str">
        <f t="shared" si="188"/>
        <v/>
      </c>
      <c r="AU144" s="27" t="s">
        <v>0</v>
      </c>
      <c r="AV144" s="244" t="str">
        <f t="shared" si="158"/>
        <v/>
      </c>
      <c r="AW144" s="27" t="s">
        <v>0</v>
      </c>
      <c r="AX144" s="81"/>
      <c r="AY144" s="83"/>
      <c r="AZ144" s="27" t="s">
        <v>0</v>
      </c>
      <c r="BA144" s="200" t="str">
        <f t="shared" si="189"/>
        <v/>
      </c>
      <c r="BB144" s="27" t="s">
        <v>0</v>
      </c>
      <c r="BC144" s="32" t="str">
        <f t="shared" si="190"/>
        <v/>
      </c>
      <c r="BD144" s="53" t="str">
        <f>IF(AX144&amp;AY144="","",MAX(BD$12:BD143)+1)</f>
        <v/>
      </c>
      <c r="BE144" s="212" t="str">
        <f t="shared" si="191"/>
        <v/>
      </c>
      <c r="BF144" s="33" t="str">
        <f>IF(AND(AO144="NEMA",AP144="NEMA",OR(AX144&amp;AY144="",BE144="NEMA")),MAX(BF$12:BF143)+1,"")</f>
        <v/>
      </c>
      <c r="BG144" s="27" t="s">
        <v>0</v>
      </c>
      <c r="BH144" s="32" t="str">
        <f t="shared" si="192"/>
        <v/>
      </c>
      <c r="BI144" s="21" t="str">
        <f t="shared" si="193"/>
        <v/>
      </c>
      <c r="BJ144" s="53" t="str">
        <f t="shared" si="194"/>
        <v/>
      </c>
      <c r="BK144" s="33" t="str">
        <f t="shared" si="195"/>
        <v/>
      </c>
      <c r="BL144" s="27" t="s">
        <v>0</v>
      </c>
      <c r="BM144" s="32" t="str">
        <f t="shared" si="196"/>
        <v/>
      </c>
      <c r="BN144" s="21" t="str">
        <f t="shared" si="197"/>
        <v/>
      </c>
      <c r="BO144" s="53" t="str">
        <f t="shared" si="198"/>
        <v/>
      </c>
      <c r="BP144" s="53" t="str">
        <f t="shared" si="159"/>
        <v/>
      </c>
      <c r="BQ144" s="21" t="str">
        <f t="shared" si="160"/>
        <v/>
      </c>
      <c r="BR144" s="21" t="str" cm="1">
        <f t="array" ref="BR144">IFERROR(""&amp;INDEX(regNatjecatelj_klub,DI144),"")</f>
        <v/>
      </c>
      <c r="BS144" s="66" t="str">
        <f t="shared" si="199"/>
        <v/>
      </c>
      <c r="BT144" s="46" t="str">
        <f t="shared" si="200"/>
        <v/>
      </c>
      <c r="BU144" s="27" t="s">
        <v>0</v>
      </c>
      <c r="BV144" s="62" t="str">
        <f>IF(BP144&lt;&gt;"NEMA","",IF(IFERROR(MATCH(BN144,BN$12:BN143,0),0)&lt;&gt;0,"",BN144))</f>
        <v/>
      </c>
      <c r="BW144" s="27" t="s">
        <v>0</v>
      </c>
      <c r="BX144" s="88"/>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73" t="str">
        <f>IF(BN144="","",IF(AND(BO144&lt;&gt;"",BO144&lt;&gt;"NEMA",BS144=1),BR144,IFERROR(INDEX(CK$12:CK143,MATCH(BN144,BN$12:BN143,0)),IF(BX144&lt;&gt;"",BX144,BT144))))</f>
        <v/>
      </c>
      <c r="CL144" s="226" t="str">
        <f>IF(BN144="","",IF(BT144&lt;&gt;BN144,INDEX(regKlub_id,MATCH(BT144,regKlub_naziv,0)),IF(AND(BO144&lt;&gt;"",BO144&lt;&gt;"NEMA"),BO144,IF(CF144&lt;&gt;"",CF144,IF(CB144&lt;&gt;"",CB144,IFERROR(INDEX(CL$12:CL143,MATCH(BN144,BN$12:BN143,0)),"GREŠKA"))))))</f>
        <v/>
      </c>
      <c r="CM144" s="114" t="str">
        <f>IF(BP144="","",IF(BP144&lt;&gt;"NEMA",BP144,IF(CE144&lt;&gt;"",CE144,IFERROR(INDEX(CM$12:CM143,MATCH(BN144,BN$12:BN143,0)),""))))</f>
        <v/>
      </c>
      <c r="CN144" s="27" t="s">
        <v>0</v>
      </c>
      <c r="CO144" s="38" t="str">
        <f t="shared" si="207"/>
        <v/>
      </c>
      <c r="CP144" s="53" t="str">
        <f t="shared" si="208"/>
        <v/>
      </c>
      <c r="CQ144" s="180" t="str">
        <f t="shared" si="209"/>
        <v/>
      </c>
      <c r="CR144" s="181" t="str">
        <f t="shared" si="156"/>
        <v/>
      </c>
      <c r="CS144" s="114" t="str">
        <f t="shared" si="161"/>
        <v/>
      </c>
      <c r="CT144" s="27" t="s">
        <v>0</v>
      </c>
      <c r="CU144" s="240" t="str">
        <f t="shared" si="210"/>
        <v xml:space="preserve">
</v>
      </c>
      <c r="CV144" s="27" t="s">
        <v>0</v>
      </c>
      <c r="CW144" s="200" t="str">
        <f t="shared" si="162"/>
        <v/>
      </c>
      <c r="CX144" t="s">
        <v>0</v>
      </c>
      <c r="CY144" s="90" t="str">
        <f t="shared" si="163"/>
        <v/>
      </c>
      <c r="CZ144" t="s">
        <v>0</v>
      </c>
      <c r="DA144" s="32" t="str">
        <f t="shared" si="164"/>
        <v/>
      </c>
      <c r="DB144" s="46" t="str">
        <f t="shared" si="165"/>
        <v/>
      </c>
      <c r="DC144" t="s">
        <v>0</v>
      </c>
      <c r="DD144" s="14" t="str">
        <f t="shared" si="211"/>
        <v/>
      </c>
      <c r="DE144" s="27" t="s">
        <v>0</v>
      </c>
      <c r="DF144" s="14" t="str">
        <f t="shared" si="212"/>
        <v/>
      </c>
      <c r="DG144" s="27" t="s">
        <v>0</v>
      </c>
      <c r="DH144" s="32" t="str">
        <f t="shared" si="213"/>
        <v/>
      </c>
      <c r="DI144" s="33" t="str">
        <f t="shared" si="214"/>
        <v/>
      </c>
      <c r="DJ144" s="27" t="s">
        <v>0</v>
      </c>
      <c r="DK144" s="32" t="str">
        <f t="shared" si="215"/>
        <v/>
      </c>
      <c r="DL144" s="33" t="str">
        <f t="shared" si="216"/>
        <v/>
      </c>
      <c r="DM144" s="27" t="s">
        <v>0</v>
      </c>
      <c r="DN144" s="32" t="str">
        <f t="shared" si="217"/>
        <v/>
      </c>
      <c r="DO144" s="33" t="str">
        <f t="shared" si="218"/>
        <v/>
      </c>
      <c r="DP144" s="27" t="s">
        <v>0</v>
      </c>
      <c r="DQ144" s="38" t="str">
        <f t="shared" si="219"/>
        <v/>
      </c>
      <c r="DR144" s="33" t="str" cm="1">
        <f t="array" ref="DR144">IF(DQ144&lt;&gt;"",INDEX(regNatjecatelj_id,DQ144,0),IF(BF144&lt;&gt;"",BF144,""))</f>
        <v/>
      </c>
      <c r="DS144" s="27" t="s">
        <v>0</v>
      </c>
      <c r="DT144" s="38" t="str">
        <f t="shared" si="220"/>
        <v/>
      </c>
      <c r="DU144" s="53" t="str">
        <f t="shared" si="166"/>
        <v/>
      </c>
      <c r="DV144" s="53" t="str">
        <f t="shared" si="221"/>
        <v/>
      </c>
      <c r="DW144" s="53" t="str">
        <f t="shared" si="222"/>
        <v/>
      </c>
      <c r="DX144" s="46" t="str">
        <f t="shared" si="223"/>
        <v/>
      </c>
      <c r="DY144" s="27" t="s">
        <v>0</v>
      </c>
      <c r="DZ144" s="38" t="str">
        <f>IF(AN144="","",MAX(DZ$12:DZ143)+1)</f>
        <v/>
      </c>
      <c r="EA144" s="53" t="str">
        <f t="shared" si="224"/>
        <v/>
      </c>
      <c r="EB144" s="53" t="str">
        <f t="shared" si="225"/>
        <v/>
      </c>
      <c r="EC144" s="53" t="str">
        <f t="shared" si="226"/>
        <v/>
      </c>
      <c r="ED144" s="53" t="str">
        <f t="shared" si="227"/>
        <v/>
      </c>
      <c r="EE144" s="53" t="str">
        <f t="shared" si="167"/>
        <v/>
      </c>
      <c r="EF144" s="53" t="str">
        <f t="shared" si="228"/>
        <v/>
      </c>
      <c r="EG144" s="53" t="str">
        <f t="shared" si="229"/>
        <v/>
      </c>
      <c r="EH144" s="53" t="str">
        <f t="shared" si="168"/>
        <v/>
      </c>
      <c r="EI144" s="53" t="str">
        <f t="shared" si="230"/>
        <v/>
      </c>
      <c r="EJ144" s="33" t="str">
        <f t="shared" si="231"/>
        <v/>
      </c>
      <c r="EK144" s="27" t="s">
        <v>0</v>
      </c>
      <c r="EL144" s="14" t="str">
        <f t="shared" si="232"/>
        <v/>
      </c>
      <c r="EM144" s="27" t="s">
        <v>0</v>
      </c>
      <c r="EN144" s="14" t="str">
        <f t="shared" si="169"/>
        <v/>
      </c>
      <c r="EO144" s="27" t="s">
        <v>0</v>
      </c>
      <c r="EP144" s="131" t="str">
        <f t="shared" si="233"/>
        <v/>
      </c>
      <c r="EQ144" s="27" t="s">
        <v>0</v>
      </c>
    </row>
    <row r="145" spans="1:147" x14ac:dyDescent="0.25">
      <c r="A145" t="s">
        <v>0</v>
      </c>
      <c r="B145" s="32" t="str">
        <f>IF(csv!F135="","",TRIM(csv!T135))</f>
        <v/>
      </c>
      <c r="C145" s="21" t="s">
        <v>0</v>
      </c>
      <c r="D145" s="21" t="str">
        <f>IF(csv!F135="","",TRIM(csv!F135))</f>
        <v/>
      </c>
      <c r="E145" s="21" t="str">
        <f>IF(csv!E135="","",TRIM(csv!E135))</f>
        <v/>
      </c>
      <c r="F145" s="21" t="s">
        <v>0</v>
      </c>
      <c r="G145" s="53" t="str">
        <f>IF(csv!M135="","",TRIM(csv!M135))</f>
        <v/>
      </c>
      <c r="H145" s="53" t="str">
        <f>IF(csv!N135="","",TRIM(csv!N135))</f>
        <v/>
      </c>
      <c r="I145" s="21" t="s">
        <v>0</v>
      </c>
      <c r="J145" s="21" t="str">
        <f>IF(csv!P135="","",TRIM(csv!P135))</f>
        <v/>
      </c>
      <c r="K145" s="21" t="str">
        <f>IF(csv!Q135="","",TRIM(csv!Q135))</f>
        <v/>
      </c>
      <c r="L145" s="21" t="s">
        <v>0</v>
      </c>
      <c r="M145" s="46" t="str">
        <f>IF(csv!R135="","",TRIM(csv!R135))</f>
        <v/>
      </c>
      <c r="N145" s="27" t="s">
        <v>0</v>
      </c>
      <c r="O145" s="188" t="str">
        <f t="shared" si="170"/>
        <v/>
      </c>
      <c r="P145" s="27"/>
      <c r="Q145" s="32" t="str">
        <f t="shared" si="171"/>
        <v/>
      </c>
      <c r="R145" s="53" t="str">
        <f>IF(Q145="","",IF(COUNTIF(Q$12:Q144,Q145)=0,R144+1,R144))</f>
        <v/>
      </c>
      <c r="S145" s="53" t="str">
        <f t="shared" si="172"/>
        <v/>
      </c>
      <c r="T145" s="53" t="str">
        <f t="shared" si="173"/>
        <v/>
      </c>
      <c r="U145" s="46" t="str">
        <f t="shared" si="174"/>
        <v/>
      </c>
      <c r="V145" s="27" t="s">
        <v>0</v>
      </c>
      <c r="W145" s="173" t="str">
        <f t="shared" si="175"/>
        <v/>
      </c>
      <c r="X145" s="223" t="str">
        <f t="shared" si="176"/>
        <v/>
      </c>
      <c r="Y145" s="174" t="str">
        <f t="shared" si="157"/>
        <v/>
      </c>
      <c r="Z145" s="27" t="s">
        <v>0</v>
      </c>
      <c r="AA145" s="32" t="str">
        <f t="shared" si="177"/>
        <v/>
      </c>
      <c r="AB145" s="53" t="str">
        <f t="shared" si="178"/>
        <v/>
      </c>
      <c r="AC145" s="21" t="str">
        <f>IF(OR(AB145="",AB145&lt;&gt;"NEMA"),"",IF(IFERROR(MATCH(AA145,AA$12:AA144,0),0)&lt;&gt;0,"",AA145))</f>
        <v/>
      </c>
      <c r="AD145" s="46" t="str">
        <f>IF(AC145="","",MAX(AD$12:AD144)+1)</f>
        <v/>
      </c>
      <c r="AE145" s="27" t="s">
        <v>0</v>
      </c>
      <c r="AF145" s="88"/>
      <c r="AG145" s="27" t="s">
        <v>0</v>
      </c>
      <c r="AH145" s="14" t="str">
        <f t="shared" si="179"/>
        <v/>
      </c>
      <c r="AI145" s="27" t="s">
        <v>0</v>
      </c>
      <c r="AJ145" s="173" t="str">
        <f t="shared" si="180"/>
        <v/>
      </c>
      <c r="AK145" s="114" t="str">
        <f t="shared" si="181"/>
        <v/>
      </c>
      <c r="AL145" s="27"/>
      <c r="AM145" s="32" t="str">
        <f t="shared" si="182"/>
        <v/>
      </c>
      <c r="AN145" s="21" t="str">
        <f t="shared" si="183"/>
        <v/>
      </c>
      <c r="AO145" s="53" t="str">
        <f t="shared" si="184"/>
        <v/>
      </c>
      <c r="AP145" s="53" t="str">
        <f t="shared" si="185"/>
        <v/>
      </c>
      <c r="AQ145" s="21" t="str">
        <f t="shared" si="186"/>
        <v/>
      </c>
      <c r="AR145" s="46" t="str">
        <f t="shared" si="187"/>
        <v/>
      </c>
      <c r="AS145" s="27" t="s">
        <v>0</v>
      </c>
      <c r="AT145" s="62" t="str">
        <f t="shared" si="188"/>
        <v/>
      </c>
      <c r="AU145" s="27" t="s">
        <v>0</v>
      </c>
      <c r="AV145" s="244" t="str">
        <f t="shared" si="158"/>
        <v/>
      </c>
      <c r="AW145" s="27" t="s">
        <v>0</v>
      </c>
      <c r="AX145" s="81"/>
      <c r="AY145" s="83"/>
      <c r="AZ145" s="27" t="s">
        <v>0</v>
      </c>
      <c r="BA145" s="200" t="str">
        <f t="shared" si="189"/>
        <v/>
      </c>
      <c r="BB145" s="27" t="s">
        <v>0</v>
      </c>
      <c r="BC145" s="32" t="str">
        <f t="shared" si="190"/>
        <v/>
      </c>
      <c r="BD145" s="53" t="str">
        <f>IF(AX145&amp;AY145="","",MAX(BD$12:BD144)+1)</f>
        <v/>
      </c>
      <c r="BE145" s="212" t="str">
        <f t="shared" si="191"/>
        <v/>
      </c>
      <c r="BF145" s="33" t="str">
        <f>IF(AND(AO145="NEMA",AP145="NEMA",OR(AX145&amp;AY145="",BE145="NEMA")),MAX(BF$12:BF144)+1,"")</f>
        <v/>
      </c>
      <c r="BG145" s="27" t="s">
        <v>0</v>
      </c>
      <c r="BH145" s="32" t="str">
        <f t="shared" si="192"/>
        <v/>
      </c>
      <c r="BI145" s="21" t="str">
        <f t="shared" si="193"/>
        <v/>
      </c>
      <c r="BJ145" s="53" t="str">
        <f t="shared" si="194"/>
        <v/>
      </c>
      <c r="BK145" s="33" t="str">
        <f t="shared" si="195"/>
        <v/>
      </c>
      <c r="BL145" s="27" t="s">
        <v>0</v>
      </c>
      <c r="BM145" s="32" t="str">
        <f t="shared" si="196"/>
        <v/>
      </c>
      <c r="BN145" s="21" t="str">
        <f t="shared" si="197"/>
        <v/>
      </c>
      <c r="BO145" s="53" t="str">
        <f t="shared" si="198"/>
        <v/>
      </c>
      <c r="BP145" s="53" t="str">
        <f t="shared" si="159"/>
        <v/>
      </c>
      <c r="BQ145" s="21" t="str">
        <f t="shared" si="160"/>
        <v/>
      </c>
      <c r="BR145" s="21" t="str" cm="1">
        <f t="array" ref="BR145">IFERROR(""&amp;INDEX(regNatjecatelj_klub,DI145),"")</f>
        <v/>
      </c>
      <c r="BS145" s="66" t="str">
        <f t="shared" si="199"/>
        <v/>
      </c>
      <c r="BT145" s="46" t="str">
        <f t="shared" si="200"/>
        <v/>
      </c>
      <c r="BU145" s="27" t="s">
        <v>0</v>
      </c>
      <c r="BV145" s="62" t="str">
        <f>IF(BP145&lt;&gt;"NEMA","",IF(IFERROR(MATCH(BN145,BN$12:BN144,0),0)&lt;&gt;0,"",BN145))</f>
        <v/>
      </c>
      <c r="BW145" s="27" t="s">
        <v>0</v>
      </c>
      <c r="BX145" s="88"/>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73" t="str">
        <f>IF(BN145="","",IF(AND(BO145&lt;&gt;"",BO145&lt;&gt;"NEMA",BS145=1),BR145,IFERROR(INDEX(CK$12:CK144,MATCH(BN145,BN$12:BN144,0)),IF(BX145&lt;&gt;"",BX145,BT145))))</f>
        <v/>
      </c>
      <c r="CL145" s="226" t="str">
        <f>IF(BN145="","",IF(BT145&lt;&gt;BN145,INDEX(regKlub_id,MATCH(BT145,regKlub_naziv,0)),IF(AND(BO145&lt;&gt;"",BO145&lt;&gt;"NEMA"),BO145,IF(CF145&lt;&gt;"",CF145,IF(CB145&lt;&gt;"",CB145,IFERROR(INDEX(CL$12:CL144,MATCH(BN145,BN$12:BN144,0)),"GREŠKA"))))))</f>
        <v/>
      </c>
      <c r="CM145" s="114" t="str">
        <f>IF(BP145="","",IF(BP145&lt;&gt;"NEMA",BP145,IF(CE145&lt;&gt;"",CE145,IFERROR(INDEX(CM$12:CM144,MATCH(BN145,BN$12:BN144,0)),""))))</f>
        <v/>
      </c>
      <c r="CN145" s="27" t="s">
        <v>0</v>
      </c>
      <c r="CO145" s="38" t="str">
        <f t="shared" si="207"/>
        <v/>
      </c>
      <c r="CP145" s="53" t="str">
        <f t="shared" si="208"/>
        <v/>
      </c>
      <c r="CQ145" s="180" t="str">
        <f t="shared" si="209"/>
        <v/>
      </c>
      <c r="CR145" s="181" t="str">
        <f t="shared" si="156"/>
        <v/>
      </c>
      <c r="CS145" s="114" t="str">
        <f t="shared" si="161"/>
        <v/>
      </c>
      <c r="CT145" s="27" t="s">
        <v>0</v>
      </c>
      <c r="CU145" s="240" t="str">
        <f t="shared" si="210"/>
        <v xml:space="preserve">
</v>
      </c>
      <c r="CV145" s="27" t="s">
        <v>0</v>
      </c>
      <c r="CW145" s="200" t="str">
        <f t="shared" si="162"/>
        <v/>
      </c>
      <c r="CX145" t="s">
        <v>0</v>
      </c>
      <c r="CY145" s="90" t="str">
        <f t="shared" si="163"/>
        <v/>
      </c>
      <c r="CZ145" t="s">
        <v>0</v>
      </c>
      <c r="DA145" s="32" t="str">
        <f t="shared" si="164"/>
        <v/>
      </c>
      <c r="DB145" s="46" t="str">
        <f t="shared" si="165"/>
        <v/>
      </c>
      <c r="DC145" t="s">
        <v>0</v>
      </c>
      <c r="DD145" s="14" t="str">
        <f t="shared" si="211"/>
        <v/>
      </c>
      <c r="DE145" s="27" t="s">
        <v>0</v>
      </c>
      <c r="DF145" s="14" t="str">
        <f t="shared" si="212"/>
        <v/>
      </c>
      <c r="DG145" s="27" t="s">
        <v>0</v>
      </c>
      <c r="DH145" s="32" t="str">
        <f t="shared" si="213"/>
        <v/>
      </c>
      <c r="DI145" s="33" t="str">
        <f t="shared" si="214"/>
        <v/>
      </c>
      <c r="DJ145" s="27" t="s">
        <v>0</v>
      </c>
      <c r="DK145" s="32" t="str">
        <f t="shared" si="215"/>
        <v/>
      </c>
      <c r="DL145" s="33" t="str">
        <f t="shared" si="216"/>
        <v/>
      </c>
      <c r="DM145" s="27" t="s">
        <v>0</v>
      </c>
      <c r="DN145" s="32" t="str">
        <f t="shared" si="217"/>
        <v/>
      </c>
      <c r="DO145" s="33" t="str">
        <f t="shared" si="218"/>
        <v/>
      </c>
      <c r="DP145" s="27" t="s">
        <v>0</v>
      </c>
      <c r="DQ145" s="38" t="str">
        <f t="shared" si="219"/>
        <v/>
      </c>
      <c r="DR145" s="33" t="str" cm="1">
        <f t="array" ref="DR145">IF(DQ145&lt;&gt;"",INDEX(regNatjecatelj_id,DQ145,0),IF(BF145&lt;&gt;"",BF145,""))</f>
        <v/>
      </c>
      <c r="DS145" s="27" t="s">
        <v>0</v>
      </c>
      <c r="DT145" s="38" t="str">
        <f t="shared" si="220"/>
        <v/>
      </c>
      <c r="DU145" s="53" t="str">
        <f t="shared" si="166"/>
        <v/>
      </c>
      <c r="DV145" s="53" t="str">
        <f t="shared" si="221"/>
        <v/>
      </c>
      <c r="DW145" s="53" t="str">
        <f t="shared" si="222"/>
        <v/>
      </c>
      <c r="DX145" s="46" t="str">
        <f t="shared" si="223"/>
        <v/>
      </c>
      <c r="DY145" s="27" t="s">
        <v>0</v>
      </c>
      <c r="DZ145" s="38" t="str">
        <f>IF(AN145="","",MAX(DZ$12:DZ144)+1)</f>
        <v/>
      </c>
      <c r="EA145" s="53" t="str">
        <f t="shared" si="224"/>
        <v/>
      </c>
      <c r="EB145" s="53" t="str">
        <f t="shared" si="225"/>
        <v/>
      </c>
      <c r="EC145" s="53" t="str">
        <f t="shared" si="226"/>
        <v/>
      </c>
      <c r="ED145" s="53" t="str">
        <f t="shared" si="227"/>
        <v/>
      </c>
      <c r="EE145" s="53" t="str">
        <f t="shared" si="167"/>
        <v/>
      </c>
      <c r="EF145" s="53" t="str">
        <f t="shared" si="228"/>
        <v/>
      </c>
      <c r="EG145" s="53" t="str">
        <f t="shared" si="229"/>
        <v/>
      </c>
      <c r="EH145" s="53" t="str">
        <f t="shared" si="168"/>
        <v/>
      </c>
      <c r="EI145" s="53" t="str">
        <f t="shared" si="230"/>
        <v/>
      </c>
      <c r="EJ145" s="33" t="str">
        <f t="shared" si="231"/>
        <v/>
      </c>
      <c r="EK145" s="27" t="s">
        <v>0</v>
      </c>
      <c r="EL145" s="14" t="str">
        <f t="shared" si="232"/>
        <v/>
      </c>
      <c r="EM145" s="27" t="s">
        <v>0</v>
      </c>
      <c r="EN145" s="14" t="str">
        <f t="shared" si="169"/>
        <v/>
      </c>
      <c r="EO145" s="27" t="s">
        <v>0</v>
      </c>
      <c r="EP145" s="131" t="str">
        <f t="shared" si="233"/>
        <v/>
      </c>
      <c r="EQ145" s="27" t="s">
        <v>0</v>
      </c>
    </row>
    <row r="146" spans="1:147" x14ac:dyDescent="0.25">
      <c r="A146" t="s">
        <v>0</v>
      </c>
      <c r="B146" s="32" t="str">
        <f>IF(csv!F136="","",TRIM(csv!T136))</f>
        <v/>
      </c>
      <c r="C146" s="21" t="s">
        <v>0</v>
      </c>
      <c r="D146" s="21" t="str">
        <f>IF(csv!F136="","",TRIM(csv!F136))</f>
        <v/>
      </c>
      <c r="E146" s="21" t="str">
        <f>IF(csv!E136="","",TRIM(csv!E136))</f>
        <v/>
      </c>
      <c r="F146" s="21" t="s">
        <v>0</v>
      </c>
      <c r="G146" s="53" t="str">
        <f>IF(csv!M136="","",TRIM(csv!M136))</f>
        <v/>
      </c>
      <c r="H146" s="53" t="str">
        <f>IF(csv!N136="","",TRIM(csv!N136))</f>
        <v/>
      </c>
      <c r="I146" s="21" t="s">
        <v>0</v>
      </c>
      <c r="J146" s="21" t="str">
        <f>IF(csv!P136="","",TRIM(csv!P136))</f>
        <v/>
      </c>
      <c r="K146" s="21" t="str">
        <f>IF(csv!Q136="","",TRIM(csv!Q136))</f>
        <v/>
      </c>
      <c r="L146" s="21" t="s">
        <v>0</v>
      </c>
      <c r="M146" s="46" t="str">
        <f>IF(csv!R136="","",TRIM(csv!R136))</f>
        <v/>
      </c>
      <c r="N146" s="27" t="s">
        <v>0</v>
      </c>
      <c r="O146" s="188" t="str">
        <f t="shared" si="170"/>
        <v/>
      </c>
      <c r="P146" s="27"/>
      <c r="Q146" s="32" t="str">
        <f t="shared" si="171"/>
        <v/>
      </c>
      <c r="R146" s="53" t="str">
        <f>IF(Q146="","",IF(COUNTIF(Q$12:Q145,Q146)=0,R145+1,R145))</f>
        <v/>
      </c>
      <c r="S146" s="53" t="str">
        <f t="shared" si="172"/>
        <v/>
      </c>
      <c r="T146" s="53" t="str">
        <f t="shared" si="173"/>
        <v/>
      </c>
      <c r="U146" s="46" t="str">
        <f t="shared" si="174"/>
        <v/>
      </c>
      <c r="V146" s="27" t="s">
        <v>0</v>
      </c>
      <c r="W146" s="173" t="str">
        <f t="shared" si="175"/>
        <v/>
      </c>
      <c r="X146" s="223" t="str">
        <f t="shared" si="176"/>
        <v/>
      </c>
      <c r="Y146" s="174" t="str">
        <f t="shared" si="157"/>
        <v/>
      </c>
      <c r="Z146" s="27" t="s">
        <v>0</v>
      </c>
      <c r="AA146" s="32" t="str">
        <f t="shared" si="177"/>
        <v/>
      </c>
      <c r="AB146" s="53" t="str">
        <f t="shared" si="178"/>
        <v/>
      </c>
      <c r="AC146" s="21" t="str">
        <f>IF(OR(AB146="",AB146&lt;&gt;"NEMA"),"",IF(IFERROR(MATCH(AA146,AA$12:AA145,0),0)&lt;&gt;0,"",AA146))</f>
        <v/>
      </c>
      <c r="AD146" s="46" t="str">
        <f>IF(AC146="","",MAX(AD$12:AD145)+1)</f>
        <v/>
      </c>
      <c r="AE146" s="27" t="s">
        <v>0</v>
      </c>
      <c r="AF146" s="88"/>
      <c r="AG146" s="27" t="s">
        <v>0</v>
      </c>
      <c r="AH146" s="14" t="str">
        <f t="shared" si="179"/>
        <v/>
      </c>
      <c r="AI146" s="27" t="s">
        <v>0</v>
      </c>
      <c r="AJ146" s="173" t="str">
        <f t="shared" si="180"/>
        <v/>
      </c>
      <c r="AK146" s="114" t="str">
        <f t="shared" si="181"/>
        <v/>
      </c>
      <c r="AL146" s="27"/>
      <c r="AM146" s="32" t="str">
        <f t="shared" si="182"/>
        <v/>
      </c>
      <c r="AN146" s="21" t="str">
        <f t="shared" si="183"/>
        <v/>
      </c>
      <c r="AO146" s="53" t="str">
        <f t="shared" si="184"/>
        <v/>
      </c>
      <c r="AP146" s="53" t="str">
        <f t="shared" si="185"/>
        <v/>
      </c>
      <c r="AQ146" s="21" t="str">
        <f t="shared" si="186"/>
        <v/>
      </c>
      <c r="AR146" s="46" t="str">
        <f t="shared" si="187"/>
        <v/>
      </c>
      <c r="AS146" s="27" t="s">
        <v>0</v>
      </c>
      <c r="AT146" s="62" t="str">
        <f t="shared" si="188"/>
        <v/>
      </c>
      <c r="AU146" s="27" t="s">
        <v>0</v>
      </c>
      <c r="AV146" s="244" t="str">
        <f t="shared" si="158"/>
        <v/>
      </c>
      <c r="AW146" s="27" t="s">
        <v>0</v>
      </c>
      <c r="AX146" s="81"/>
      <c r="AY146" s="83"/>
      <c r="AZ146" s="27" t="s">
        <v>0</v>
      </c>
      <c r="BA146" s="200" t="str">
        <f t="shared" si="189"/>
        <v/>
      </c>
      <c r="BB146" s="27" t="s">
        <v>0</v>
      </c>
      <c r="BC146" s="32" t="str">
        <f t="shared" si="190"/>
        <v/>
      </c>
      <c r="BD146" s="53" t="str">
        <f>IF(AX146&amp;AY146="","",MAX(BD$12:BD145)+1)</f>
        <v/>
      </c>
      <c r="BE146" s="212" t="str">
        <f t="shared" si="191"/>
        <v/>
      </c>
      <c r="BF146" s="33" t="str">
        <f>IF(AND(AO146="NEMA",AP146="NEMA",OR(AX146&amp;AY146="",BE146="NEMA")),MAX(BF$12:BF145)+1,"")</f>
        <v/>
      </c>
      <c r="BG146" s="27" t="s">
        <v>0</v>
      </c>
      <c r="BH146" s="32" t="str">
        <f t="shared" si="192"/>
        <v/>
      </c>
      <c r="BI146" s="21" t="str">
        <f t="shared" si="193"/>
        <v/>
      </c>
      <c r="BJ146" s="53" t="str">
        <f t="shared" si="194"/>
        <v/>
      </c>
      <c r="BK146" s="33" t="str">
        <f t="shared" si="195"/>
        <v/>
      </c>
      <c r="BL146" s="27" t="s">
        <v>0</v>
      </c>
      <c r="BM146" s="32" t="str">
        <f t="shared" si="196"/>
        <v/>
      </c>
      <c r="BN146" s="21" t="str">
        <f t="shared" si="197"/>
        <v/>
      </c>
      <c r="BO146" s="53" t="str">
        <f t="shared" si="198"/>
        <v/>
      </c>
      <c r="BP146" s="53" t="str">
        <f t="shared" si="159"/>
        <v/>
      </c>
      <c r="BQ146" s="21" t="str">
        <f t="shared" si="160"/>
        <v/>
      </c>
      <c r="BR146" s="21" t="str" cm="1">
        <f t="array" ref="BR146">IFERROR(""&amp;INDEX(regNatjecatelj_klub,DI146),"")</f>
        <v/>
      </c>
      <c r="BS146" s="66" t="str">
        <f t="shared" si="199"/>
        <v/>
      </c>
      <c r="BT146" s="46" t="str">
        <f t="shared" si="200"/>
        <v/>
      </c>
      <c r="BU146" s="27" t="s">
        <v>0</v>
      </c>
      <c r="BV146" s="62" t="str">
        <f>IF(BP146&lt;&gt;"NEMA","",IF(IFERROR(MATCH(BN146,BN$12:BN145,0),0)&lt;&gt;0,"",BN146))</f>
        <v/>
      </c>
      <c r="BW146" s="27" t="s">
        <v>0</v>
      </c>
      <c r="BX146" s="88"/>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73" t="str">
        <f>IF(BN146="","",IF(AND(BO146&lt;&gt;"",BO146&lt;&gt;"NEMA",BS146=1),BR146,IFERROR(INDEX(CK$12:CK145,MATCH(BN146,BN$12:BN145,0)),IF(BX146&lt;&gt;"",BX146,BT146))))</f>
        <v/>
      </c>
      <c r="CL146" s="226" t="str">
        <f>IF(BN146="","",IF(BT146&lt;&gt;BN146,INDEX(regKlub_id,MATCH(BT146,regKlub_naziv,0)),IF(AND(BO146&lt;&gt;"",BO146&lt;&gt;"NEMA"),BO146,IF(CF146&lt;&gt;"",CF146,IF(CB146&lt;&gt;"",CB146,IFERROR(INDEX(CL$12:CL145,MATCH(BN146,BN$12:BN145,0)),"GREŠKA"))))))</f>
        <v/>
      </c>
      <c r="CM146" s="114" t="str">
        <f>IF(BP146="","",IF(BP146&lt;&gt;"NEMA",BP146,IF(CE146&lt;&gt;"",CE146,IFERROR(INDEX(CM$12:CM145,MATCH(BN146,BN$12:BN145,0)),""))))</f>
        <v/>
      </c>
      <c r="CN146" s="27" t="s">
        <v>0</v>
      </c>
      <c r="CO146" s="38" t="str">
        <f t="shared" si="207"/>
        <v/>
      </c>
      <c r="CP146" s="53" t="str">
        <f t="shared" si="208"/>
        <v/>
      </c>
      <c r="CQ146" s="180" t="str">
        <f t="shared" si="209"/>
        <v/>
      </c>
      <c r="CR146" s="181" t="str">
        <f t="shared" si="156"/>
        <v/>
      </c>
      <c r="CS146" s="114" t="str">
        <f t="shared" si="161"/>
        <v/>
      </c>
      <c r="CT146" s="27" t="s">
        <v>0</v>
      </c>
      <c r="CU146" s="240" t="str">
        <f t="shared" si="210"/>
        <v xml:space="preserve">
</v>
      </c>
      <c r="CV146" s="27" t="s">
        <v>0</v>
      </c>
      <c r="CW146" s="200" t="str">
        <f t="shared" si="162"/>
        <v/>
      </c>
      <c r="CX146" t="s">
        <v>0</v>
      </c>
      <c r="CY146" s="90" t="str">
        <f t="shared" si="163"/>
        <v/>
      </c>
      <c r="CZ146" t="s">
        <v>0</v>
      </c>
      <c r="DA146" s="32" t="str">
        <f t="shared" si="164"/>
        <v/>
      </c>
      <c r="DB146" s="46" t="str">
        <f t="shared" si="165"/>
        <v/>
      </c>
      <c r="DC146" t="s">
        <v>0</v>
      </c>
      <c r="DD146" s="14" t="str">
        <f t="shared" si="211"/>
        <v/>
      </c>
      <c r="DE146" s="27" t="s">
        <v>0</v>
      </c>
      <c r="DF146" s="14" t="str">
        <f t="shared" si="212"/>
        <v/>
      </c>
      <c r="DG146" s="27" t="s">
        <v>0</v>
      </c>
      <c r="DH146" s="32" t="str">
        <f t="shared" si="213"/>
        <v/>
      </c>
      <c r="DI146" s="33" t="str">
        <f t="shared" si="214"/>
        <v/>
      </c>
      <c r="DJ146" s="27" t="s">
        <v>0</v>
      </c>
      <c r="DK146" s="32" t="str">
        <f t="shared" si="215"/>
        <v/>
      </c>
      <c r="DL146" s="33" t="str">
        <f t="shared" si="216"/>
        <v/>
      </c>
      <c r="DM146" s="27" t="s">
        <v>0</v>
      </c>
      <c r="DN146" s="32" t="str">
        <f t="shared" si="217"/>
        <v/>
      </c>
      <c r="DO146" s="33" t="str">
        <f t="shared" si="218"/>
        <v/>
      </c>
      <c r="DP146" s="27" t="s">
        <v>0</v>
      </c>
      <c r="DQ146" s="38" t="str">
        <f t="shared" si="219"/>
        <v/>
      </c>
      <c r="DR146" s="33" t="str" cm="1">
        <f t="array" ref="DR146">IF(DQ146&lt;&gt;"",INDEX(regNatjecatelj_id,DQ146,0),IF(BF146&lt;&gt;"",BF146,""))</f>
        <v/>
      </c>
      <c r="DS146" s="27" t="s">
        <v>0</v>
      </c>
      <c r="DT146" s="38" t="str">
        <f t="shared" si="220"/>
        <v/>
      </c>
      <c r="DU146" s="53" t="str">
        <f t="shared" si="166"/>
        <v/>
      </c>
      <c r="DV146" s="53" t="str">
        <f t="shared" si="221"/>
        <v/>
      </c>
      <c r="DW146" s="53" t="str">
        <f t="shared" si="222"/>
        <v/>
      </c>
      <c r="DX146" s="46" t="str">
        <f t="shared" si="223"/>
        <v/>
      </c>
      <c r="DY146" s="27" t="s">
        <v>0</v>
      </c>
      <c r="DZ146" s="38" t="str">
        <f>IF(AN146="","",MAX(DZ$12:DZ145)+1)</f>
        <v/>
      </c>
      <c r="EA146" s="53" t="str">
        <f t="shared" si="224"/>
        <v/>
      </c>
      <c r="EB146" s="53" t="str">
        <f t="shared" si="225"/>
        <v/>
      </c>
      <c r="EC146" s="53" t="str">
        <f t="shared" si="226"/>
        <v/>
      </c>
      <c r="ED146" s="53" t="str">
        <f t="shared" si="227"/>
        <v/>
      </c>
      <c r="EE146" s="53" t="str">
        <f t="shared" si="167"/>
        <v/>
      </c>
      <c r="EF146" s="53" t="str">
        <f t="shared" si="228"/>
        <v/>
      </c>
      <c r="EG146" s="53" t="str">
        <f t="shared" si="229"/>
        <v/>
      </c>
      <c r="EH146" s="53" t="str">
        <f t="shared" si="168"/>
        <v/>
      </c>
      <c r="EI146" s="53" t="str">
        <f t="shared" si="230"/>
        <v/>
      </c>
      <c r="EJ146" s="33" t="str">
        <f t="shared" si="231"/>
        <v/>
      </c>
      <c r="EK146" s="27" t="s">
        <v>0</v>
      </c>
      <c r="EL146" s="14" t="str">
        <f t="shared" si="232"/>
        <v/>
      </c>
      <c r="EM146" s="27" t="s">
        <v>0</v>
      </c>
      <c r="EN146" s="14" t="str">
        <f t="shared" si="169"/>
        <v/>
      </c>
      <c r="EO146" s="27" t="s">
        <v>0</v>
      </c>
      <c r="EP146" s="131" t="str">
        <f t="shared" si="233"/>
        <v/>
      </c>
      <c r="EQ146" s="27" t="s">
        <v>0</v>
      </c>
    </row>
    <row r="147" spans="1:147" x14ac:dyDescent="0.25">
      <c r="A147" t="s">
        <v>0</v>
      </c>
      <c r="B147" s="32" t="str">
        <f>IF(csv!F137="","",TRIM(csv!T137))</f>
        <v/>
      </c>
      <c r="C147" s="21" t="s">
        <v>0</v>
      </c>
      <c r="D147" s="21" t="str">
        <f>IF(csv!F137="","",TRIM(csv!F137))</f>
        <v/>
      </c>
      <c r="E147" s="21" t="str">
        <f>IF(csv!E137="","",TRIM(csv!E137))</f>
        <v/>
      </c>
      <c r="F147" s="21" t="s">
        <v>0</v>
      </c>
      <c r="G147" s="53" t="str">
        <f>IF(csv!M137="","",TRIM(csv!M137))</f>
        <v/>
      </c>
      <c r="H147" s="53" t="str">
        <f>IF(csv!N137="","",TRIM(csv!N137))</f>
        <v/>
      </c>
      <c r="I147" s="21" t="s">
        <v>0</v>
      </c>
      <c r="J147" s="21" t="str">
        <f>IF(csv!P137="","",TRIM(csv!P137))</f>
        <v/>
      </c>
      <c r="K147" s="21" t="str">
        <f>IF(csv!Q137="","",TRIM(csv!Q137))</f>
        <v/>
      </c>
      <c r="L147" s="21" t="s">
        <v>0</v>
      </c>
      <c r="M147" s="46" t="str">
        <f>IF(csv!R137="","",TRIM(csv!R137))</f>
        <v/>
      </c>
      <c r="N147" s="27" t="s">
        <v>0</v>
      </c>
      <c r="O147" s="188" t="str">
        <f t="shared" si="170"/>
        <v/>
      </c>
      <c r="P147" s="27"/>
      <c r="Q147" s="32" t="str">
        <f t="shared" si="171"/>
        <v/>
      </c>
      <c r="R147" s="53" t="str">
        <f>IF(Q147="","",IF(COUNTIF(Q$12:Q146,Q147)=0,R146+1,R146))</f>
        <v/>
      </c>
      <c r="S147" s="53" t="str">
        <f t="shared" si="172"/>
        <v/>
      </c>
      <c r="T147" s="53" t="str">
        <f t="shared" si="173"/>
        <v/>
      </c>
      <c r="U147" s="46" t="str">
        <f t="shared" si="174"/>
        <v/>
      </c>
      <c r="V147" s="27" t="s">
        <v>0</v>
      </c>
      <c r="W147" s="173" t="str">
        <f t="shared" si="175"/>
        <v/>
      </c>
      <c r="X147" s="223" t="str">
        <f t="shared" si="176"/>
        <v/>
      </c>
      <c r="Y147" s="174" t="str">
        <f t="shared" si="157"/>
        <v/>
      </c>
      <c r="Z147" s="27" t="s">
        <v>0</v>
      </c>
      <c r="AA147" s="32" t="str">
        <f t="shared" si="177"/>
        <v/>
      </c>
      <c r="AB147" s="53" t="str">
        <f t="shared" si="178"/>
        <v/>
      </c>
      <c r="AC147" s="21" t="str">
        <f>IF(OR(AB147="",AB147&lt;&gt;"NEMA"),"",IF(IFERROR(MATCH(AA147,AA$12:AA146,0),0)&lt;&gt;0,"",AA147))</f>
        <v/>
      </c>
      <c r="AD147" s="46" t="str">
        <f>IF(AC147="","",MAX(AD$12:AD146)+1)</f>
        <v/>
      </c>
      <c r="AE147" s="27" t="s">
        <v>0</v>
      </c>
      <c r="AF147" s="88"/>
      <c r="AG147" s="27" t="s">
        <v>0</v>
      </c>
      <c r="AH147" s="14" t="str">
        <f t="shared" si="179"/>
        <v/>
      </c>
      <c r="AI147" s="27" t="s">
        <v>0</v>
      </c>
      <c r="AJ147" s="173" t="str">
        <f t="shared" si="180"/>
        <v/>
      </c>
      <c r="AK147" s="114" t="str">
        <f t="shared" si="181"/>
        <v/>
      </c>
      <c r="AL147" s="27"/>
      <c r="AM147" s="32" t="str">
        <f t="shared" si="182"/>
        <v/>
      </c>
      <c r="AN147" s="21" t="str">
        <f t="shared" si="183"/>
        <v/>
      </c>
      <c r="AO147" s="53" t="str">
        <f t="shared" si="184"/>
        <v/>
      </c>
      <c r="AP147" s="53" t="str">
        <f t="shared" si="185"/>
        <v/>
      </c>
      <c r="AQ147" s="21" t="str">
        <f t="shared" si="186"/>
        <v/>
      </c>
      <c r="AR147" s="46" t="str">
        <f t="shared" si="187"/>
        <v/>
      </c>
      <c r="AS147" s="27" t="s">
        <v>0</v>
      </c>
      <c r="AT147" s="62" t="str">
        <f t="shared" si="188"/>
        <v/>
      </c>
      <c r="AU147" s="27" t="s">
        <v>0</v>
      </c>
      <c r="AV147" s="244" t="str">
        <f t="shared" si="158"/>
        <v/>
      </c>
      <c r="AW147" s="27" t="s">
        <v>0</v>
      </c>
      <c r="AX147" s="81"/>
      <c r="AY147" s="83"/>
      <c r="AZ147" s="27" t="s">
        <v>0</v>
      </c>
      <c r="BA147" s="200" t="str">
        <f t="shared" si="189"/>
        <v/>
      </c>
      <c r="BB147" s="27" t="s">
        <v>0</v>
      </c>
      <c r="BC147" s="32" t="str">
        <f t="shared" si="190"/>
        <v/>
      </c>
      <c r="BD147" s="53" t="str">
        <f>IF(AX147&amp;AY147="","",MAX(BD$12:BD146)+1)</f>
        <v/>
      </c>
      <c r="BE147" s="212" t="str">
        <f t="shared" si="191"/>
        <v/>
      </c>
      <c r="BF147" s="33" t="str">
        <f>IF(AND(AO147="NEMA",AP147="NEMA",OR(AX147&amp;AY147="",BE147="NEMA")),MAX(BF$12:BF146)+1,"")</f>
        <v/>
      </c>
      <c r="BG147" s="27" t="s">
        <v>0</v>
      </c>
      <c r="BH147" s="32" t="str">
        <f t="shared" si="192"/>
        <v/>
      </c>
      <c r="BI147" s="21" t="str">
        <f t="shared" si="193"/>
        <v/>
      </c>
      <c r="BJ147" s="53" t="str">
        <f t="shared" si="194"/>
        <v/>
      </c>
      <c r="BK147" s="33" t="str">
        <f t="shared" si="195"/>
        <v/>
      </c>
      <c r="BL147" s="27" t="s">
        <v>0</v>
      </c>
      <c r="BM147" s="32" t="str">
        <f t="shared" si="196"/>
        <v/>
      </c>
      <c r="BN147" s="21" t="str">
        <f t="shared" si="197"/>
        <v/>
      </c>
      <c r="BO147" s="53" t="str">
        <f t="shared" si="198"/>
        <v/>
      </c>
      <c r="BP147" s="53" t="str">
        <f t="shared" si="159"/>
        <v/>
      </c>
      <c r="BQ147" s="21" t="str">
        <f t="shared" si="160"/>
        <v/>
      </c>
      <c r="BR147" s="21" t="str" cm="1">
        <f t="array" ref="BR147">IFERROR(""&amp;INDEX(regNatjecatelj_klub,DI147),"")</f>
        <v/>
      </c>
      <c r="BS147" s="66" t="str">
        <f t="shared" si="199"/>
        <v/>
      </c>
      <c r="BT147" s="46" t="str">
        <f t="shared" si="200"/>
        <v/>
      </c>
      <c r="BU147" s="27" t="s">
        <v>0</v>
      </c>
      <c r="BV147" s="62" t="str">
        <f>IF(BP147&lt;&gt;"NEMA","",IF(IFERROR(MATCH(BN147,BN$12:BN146,0),0)&lt;&gt;0,"",BN147))</f>
        <v/>
      </c>
      <c r="BW147" s="27" t="s">
        <v>0</v>
      </c>
      <c r="BX147" s="88"/>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73" t="str">
        <f>IF(BN147="","",IF(AND(BO147&lt;&gt;"",BO147&lt;&gt;"NEMA",BS147=1),BR147,IFERROR(INDEX(CK$12:CK146,MATCH(BN147,BN$12:BN146,0)),IF(BX147&lt;&gt;"",BX147,BT147))))</f>
        <v/>
      </c>
      <c r="CL147" s="226" t="str">
        <f>IF(BN147="","",IF(BT147&lt;&gt;BN147,INDEX(regKlub_id,MATCH(BT147,regKlub_naziv,0)),IF(AND(BO147&lt;&gt;"",BO147&lt;&gt;"NEMA"),BO147,IF(CF147&lt;&gt;"",CF147,IF(CB147&lt;&gt;"",CB147,IFERROR(INDEX(CL$12:CL146,MATCH(BN147,BN$12:BN146,0)),"GREŠKA"))))))</f>
        <v/>
      </c>
      <c r="CM147" s="114" t="str">
        <f>IF(BP147="","",IF(BP147&lt;&gt;"NEMA",BP147,IF(CE147&lt;&gt;"",CE147,IFERROR(INDEX(CM$12:CM146,MATCH(BN147,BN$12:BN146,0)),""))))</f>
        <v/>
      </c>
      <c r="CN147" s="27" t="s">
        <v>0</v>
      </c>
      <c r="CO147" s="38" t="str">
        <f t="shared" si="207"/>
        <v/>
      </c>
      <c r="CP147" s="53" t="str">
        <f t="shared" si="208"/>
        <v/>
      </c>
      <c r="CQ147" s="180" t="str">
        <f t="shared" si="209"/>
        <v/>
      </c>
      <c r="CR147" s="181" t="str">
        <f t="shared" si="156"/>
        <v/>
      </c>
      <c r="CS147" s="114" t="str">
        <f t="shared" si="161"/>
        <v/>
      </c>
      <c r="CT147" s="27" t="s">
        <v>0</v>
      </c>
      <c r="CU147" s="240" t="str">
        <f t="shared" si="210"/>
        <v xml:space="preserve">
</v>
      </c>
      <c r="CV147" s="27" t="s">
        <v>0</v>
      </c>
      <c r="CW147" s="200" t="str">
        <f t="shared" si="162"/>
        <v/>
      </c>
      <c r="CX147" t="s">
        <v>0</v>
      </c>
      <c r="CY147" s="90" t="str">
        <f t="shared" si="163"/>
        <v/>
      </c>
      <c r="CZ147" t="s">
        <v>0</v>
      </c>
      <c r="DA147" s="32" t="str">
        <f t="shared" si="164"/>
        <v/>
      </c>
      <c r="DB147" s="46" t="str">
        <f t="shared" si="165"/>
        <v/>
      </c>
      <c r="DC147" t="s">
        <v>0</v>
      </c>
      <c r="DD147" s="14" t="str">
        <f t="shared" si="211"/>
        <v/>
      </c>
      <c r="DE147" s="27" t="s">
        <v>0</v>
      </c>
      <c r="DF147" s="14" t="str">
        <f t="shared" si="212"/>
        <v/>
      </c>
      <c r="DG147" s="27" t="s">
        <v>0</v>
      </c>
      <c r="DH147" s="32" t="str">
        <f t="shared" si="213"/>
        <v/>
      </c>
      <c r="DI147" s="33" t="str">
        <f t="shared" si="214"/>
        <v/>
      </c>
      <c r="DJ147" s="27" t="s">
        <v>0</v>
      </c>
      <c r="DK147" s="32" t="str">
        <f t="shared" si="215"/>
        <v/>
      </c>
      <c r="DL147" s="33" t="str">
        <f t="shared" si="216"/>
        <v/>
      </c>
      <c r="DM147" s="27" t="s">
        <v>0</v>
      </c>
      <c r="DN147" s="32" t="str">
        <f t="shared" si="217"/>
        <v/>
      </c>
      <c r="DO147" s="33" t="str">
        <f t="shared" si="218"/>
        <v/>
      </c>
      <c r="DP147" s="27" t="s">
        <v>0</v>
      </c>
      <c r="DQ147" s="38" t="str">
        <f t="shared" si="219"/>
        <v/>
      </c>
      <c r="DR147" s="33" t="str" cm="1">
        <f t="array" ref="DR147">IF(DQ147&lt;&gt;"",INDEX(regNatjecatelj_id,DQ147,0),IF(BF147&lt;&gt;"",BF147,""))</f>
        <v/>
      </c>
      <c r="DS147" s="27" t="s">
        <v>0</v>
      </c>
      <c r="DT147" s="38" t="str">
        <f t="shared" si="220"/>
        <v/>
      </c>
      <c r="DU147" s="53" t="str">
        <f t="shared" si="166"/>
        <v/>
      </c>
      <c r="DV147" s="53" t="str">
        <f t="shared" si="221"/>
        <v/>
      </c>
      <c r="DW147" s="53" t="str">
        <f t="shared" si="222"/>
        <v/>
      </c>
      <c r="DX147" s="46" t="str">
        <f t="shared" si="223"/>
        <v/>
      </c>
      <c r="DY147" s="27" t="s">
        <v>0</v>
      </c>
      <c r="DZ147" s="38" t="str">
        <f>IF(AN147="","",MAX(DZ$12:DZ146)+1)</f>
        <v/>
      </c>
      <c r="EA147" s="53" t="str">
        <f t="shared" si="224"/>
        <v/>
      </c>
      <c r="EB147" s="53" t="str">
        <f t="shared" si="225"/>
        <v/>
      </c>
      <c r="EC147" s="53" t="str">
        <f t="shared" si="226"/>
        <v/>
      </c>
      <c r="ED147" s="53" t="str">
        <f t="shared" si="227"/>
        <v/>
      </c>
      <c r="EE147" s="53" t="str">
        <f t="shared" si="167"/>
        <v/>
      </c>
      <c r="EF147" s="53" t="str">
        <f t="shared" si="228"/>
        <v/>
      </c>
      <c r="EG147" s="53" t="str">
        <f t="shared" si="229"/>
        <v/>
      </c>
      <c r="EH147" s="53" t="str">
        <f t="shared" si="168"/>
        <v/>
      </c>
      <c r="EI147" s="53" t="str">
        <f t="shared" si="230"/>
        <v/>
      </c>
      <c r="EJ147" s="33" t="str">
        <f t="shared" si="231"/>
        <v/>
      </c>
      <c r="EK147" s="27" t="s">
        <v>0</v>
      </c>
      <c r="EL147" s="14" t="str">
        <f t="shared" si="232"/>
        <v/>
      </c>
      <c r="EM147" s="27" t="s">
        <v>0</v>
      </c>
      <c r="EN147" s="14" t="str">
        <f t="shared" si="169"/>
        <v/>
      </c>
      <c r="EO147" s="27" t="s">
        <v>0</v>
      </c>
      <c r="EP147" s="131" t="str">
        <f t="shared" si="233"/>
        <v/>
      </c>
      <c r="EQ147" s="27" t="s">
        <v>0</v>
      </c>
    </row>
    <row r="148" spans="1:147" x14ac:dyDescent="0.25">
      <c r="A148" t="s">
        <v>0</v>
      </c>
      <c r="B148" s="32" t="str">
        <f>IF(csv!F138="","",TRIM(csv!T138))</f>
        <v/>
      </c>
      <c r="C148" s="21" t="s">
        <v>0</v>
      </c>
      <c r="D148" s="21" t="str">
        <f>IF(csv!F138="","",TRIM(csv!F138))</f>
        <v/>
      </c>
      <c r="E148" s="21" t="str">
        <f>IF(csv!E138="","",TRIM(csv!E138))</f>
        <v/>
      </c>
      <c r="F148" s="21" t="s">
        <v>0</v>
      </c>
      <c r="G148" s="53" t="str">
        <f>IF(csv!M138="","",TRIM(csv!M138))</f>
        <v/>
      </c>
      <c r="H148" s="53" t="str">
        <f>IF(csv!N138="","",TRIM(csv!N138))</f>
        <v/>
      </c>
      <c r="I148" s="21" t="s">
        <v>0</v>
      </c>
      <c r="J148" s="21" t="str">
        <f>IF(csv!P138="","",TRIM(csv!P138))</f>
        <v/>
      </c>
      <c r="K148" s="21" t="str">
        <f>IF(csv!Q138="","",TRIM(csv!Q138))</f>
        <v/>
      </c>
      <c r="L148" s="21" t="s">
        <v>0</v>
      </c>
      <c r="M148" s="46" t="str">
        <f>IF(csv!R138="","",TRIM(csv!R138))</f>
        <v/>
      </c>
      <c r="N148" s="27" t="s">
        <v>0</v>
      </c>
      <c r="O148" s="188" t="str">
        <f t="shared" si="170"/>
        <v/>
      </c>
      <c r="P148" s="27"/>
      <c r="Q148" s="32" t="str">
        <f t="shared" si="171"/>
        <v/>
      </c>
      <c r="R148" s="53" t="str">
        <f>IF(Q148="","",IF(COUNTIF(Q$12:Q147,Q148)=0,R147+1,R147))</f>
        <v/>
      </c>
      <c r="S148" s="53" t="str">
        <f t="shared" si="172"/>
        <v/>
      </c>
      <c r="T148" s="53" t="str">
        <f t="shared" si="173"/>
        <v/>
      </c>
      <c r="U148" s="46" t="str">
        <f t="shared" si="174"/>
        <v/>
      </c>
      <c r="V148" s="27" t="s">
        <v>0</v>
      </c>
      <c r="W148" s="173" t="str">
        <f t="shared" si="175"/>
        <v/>
      </c>
      <c r="X148" s="223" t="str">
        <f t="shared" si="176"/>
        <v/>
      </c>
      <c r="Y148" s="174"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8"/>
      <c r="AG148" s="27" t="s">
        <v>0</v>
      </c>
      <c r="AH148" s="14" t="str">
        <f t="shared" si="179"/>
        <v/>
      </c>
      <c r="AI148" s="27" t="s">
        <v>0</v>
      </c>
      <c r="AJ148" s="173" t="str">
        <f t="shared" si="180"/>
        <v/>
      </c>
      <c r="AK148" s="114"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44" t="str">
        <f t="shared" si="158"/>
        <v/>
      </c>
      <c r="AW148" s="27" t="s">
        <v>0</v>
      </c>
      <c r="AX148" s="81"/>
      <c r="AY148" s="83"/>
      <c r="AZ148" s="27" t="s">
        <v>0</v>
      </c>
      <c r="BA148" s="200" t="str">
        <f t="shared" si="189"/>
        <v/>
      </c>
      <c r="BB148" s="27" t="s">
        <v>0</v>
      </c>
      <c r="BC148" s="32" t="str">
        <f t="shared" si="190"/>
        <v/>
      </c>
      <c r="BD148" s="53" t="str">
        <f>IF(AX148&amp;AY148="","",MAX(BD$12:BD147)+1)</f>
        <v/>
      </c>
      <c r="BE148" s="212"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8"/>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73" t="str">
        <f>IF(BN148="","",IF(AND(BO148&lt;&gt;"",BO148&lt;&gt;"NEMA",BS148=1),BR148,IFERROR(INDEX(CK$12:CK147,MATCH(BN148,BN$12:BN147,0)),IF(BX148&lt;&gt;"",BX148,BT148))))</f>
        <v/>
      </c>
      <c r="CL148" s="226" t="str">
        <f>IF(BN148="","",IF(BT148&lt;&gt;BN148,INDEX(regKlub_id,MATCH(BT148,regKlub_naziv,0)),IF(AND(BO148&lt;&gt;"",BO148&lt;&gt;"NEMA"),BO148,IF(CF148&lt;&gt;"",CF148,IF(CB148&lt;&gt;"",CB148,IFERROR(INDEX(CL$12:CL147,MATCH(BN148,BN$12:BN147,0)),"GREŠKA"))))))</f>
        <v/>
      </c>
      <c r="CM148" s="114" t="str">
        <f>IF(BP148="","",IF(BP148&lt;&gt;"NEMA",BP148,IF(CE148&lt;&gt;"",CE148,IFERROR(INDEX(CM$12:CM147,MATCH(BN148,BN$12:BN147,0)),""))))</f>
        <v/>
      </c>
      <c r="CN148" s="27" t="s">
        <v>0</v>
      </c>
      <c r="CO148" s="38" t="str">
        <f t="shared" si="207"/>
        <v/>
      </c>
      <c r="CP148" s="53" t="str">
        <f t="shared" si="208"/>
        <v/>
      </c>
      <c r="CQ148" s="180" t="str">
        <f t="shared" si="209"/>
        <v/>
      </c>
      <c r="CR148" s="181" t="str">
        <f t="shared" si="156"/>
        <v/>
      </c>
      <c r="CS148" s="114" t="str">
        <f t="shared" si="161"/>
        <v/>
      </c>
      <c r="CT148" s="27" t="s">
        <v>0</v>
      </c>
      <c r="CU148" s="240" t="str">
        <f t="shared" si="210"/>
        <v xml:space="preserve">
</v>
      </c>
      <c r="CV148" s="27" t="s">
        <v>0</v>
      </c>
      <c r="CW148" s="200" t="str">
        <f t="shared" si="162"/>
        <v/>
      </c>
      <c r="CX148" t="s">
        <v>0</v>
      </c>
      <c r="CY148" s="90" t="str">
        <f t="shared" si="163"/>
        <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31" t="str">
        <f t="shared" si="233"/>
        <v/>
      </c>
      <c r="EQ148" s="27" t="s">
        <v>0</v>
      </c>
    </row>
    <row r="149" spans="1:147" x14ac:dyDescent="0.25">
      <c r="A149" t="s">
        <v>0</v>
      </c>
      <c r="B149" s="32" t="str">
        <f>IF(csv!F139="","",TRIM(csv!T139))</f>
        <v/>
      </c>
      <c r="C149" s="21" t="s">
        <v>0</v>
      </c>
      <c r="D149" s="21" t="str">
        <f>IF(csv!F139="","",TRIM(csv!F139))</f>
        <v/>
      </c>
      <c r="E149" s="21" t="str">
        <f>IF(csv!E139="","",TRIM(csv!E139))</f>
        <v/>
      </c>
      <c r="F149" s="21" t="s">
        <v>0</v>
      </c>
      <c r="G149" s="53" t="str">
        <f>IF(csv!M139="","",TRIM(csv!M139))</f>
        <v/>
      </c>
      <c r="H149" s="53" t="str">
        <f>IF(csv!N139="","",TRIM(csv!N139))</f>
        <v/>
      </c>
      <c r="I149" s="21" t="s">
        <v>0</v>
      </c>
      <c r="J149" s="21" t="str">
        <f>IF(csv!P139="","",TRIM(csv!P139))</f>
        <v/>
      </c>
      <c r="K149" s="21" t="str">
        <f>IF(csv!Q139="","",TRIM(csv!Q139))</f>
        <v/>
      </c>
      <c r="L149" s="21" t="s">
        <v>0</v>
      </c>
      <c r="M149" s="46" t="str">
        <f>IF(csv!R139="","",TRIM(csv!R139))</f>
        <v/>
      </c>
      <c r="N149" s="27" t="s">
        <v>0</v>
      </c>
      <c r="O149" s="188" t="str">
        <f t="shared" si="170"/>
        <v/>
      </c>
      <c r="P149" s="27"/>
      <c r="Q149" s="32" t="str">
        <f t="shared" si="171"/>
        <v/>
      </c>
      <c r="R149" s="53" t="str">
        <f>IF(Q149="","",IF(COUNTIF(Q$12:Q148,Q149)=0,R148+1,R148))</f>
        <v/>
      </c>
      <c r="S149" s="53" t="str">
        <f t="shared" si="172"/>
        <v/>
      </c>
      <c r="T149" s="53" t="str">
        <f t="shared" si="173"/>
        <v/>
      </c>
      <c r="U149" s="46" t="str">
        <f t="shared" si="174"/>
        <v/>
      </c>
      <c r="V149" s="27" t="s">
        <v>0</v>
      </c>
      <c r="W149" s="173" t="str">
        <f t="shared" si="175"/>
        <v/>
      </c>
      <c r="X149" s="223" t="str">
        <f t="shared" si="176"/>
        <v/>
      </c>
      <c r="Y149" s="174" t="str">
        <f t="shared" si="157"/>
        <v/>
      </c>
      <c r="Z149" s="27" t="s">
        <v>0</v>
      </c>
      <c r="AA149" s="32" t="str">
        <f t="shared" si="177"/>
        <v/>
      </c>
      <c r="AB149" s="53" t="str">
        <f t="shared" si="178"/>
        <v/>
      </c>
      <c r="AC149" s="21" t="str">
        <f>IF(OR(AB149="",AB149&lt;&gt;"NEMA"),"",IF(IFERROR(MATCH(AA149,AA$12:AA148,0),0)&lt;&gt;0,"",AA149))</f>
        <v/>
      </c>
      <c r="AD149" s="46" t="str">
        <f>IF(AC149="","",MAX(AD$12:AD148)+1)</f>
        <v/>
      </c>
      <c r="AE149" s="27" t="s">
        <v>0</v>
      </c>
      <c r="AF149" s="88"/>
      <c r="AG149" s="27" t="s">
        <v>0</v>
      </c>
      <c r="AH149" s="14" t="str">
        <f t="shared" si="179"/>
        <v/>
      </c>
      <c r="AI149" s="27" t="s">
        <v>0</v>
      </c>
      <c r="AJ149" s="173" t="str">
        <f t="shared" si="180"/>
        <v/>
      </c>
      <c r="AK149" s="114" t="str">
        <f t="shared" si="181"/>
        <v/>
      </c>
      <c r="AL149" s="27"/>
      <c r="AM149" s="32" t="str">
        <f t="shared" si="182"/>
        <v/>
      </c>
      <c r="AN149" s="21" t="str">
        <f t="shared" si="183"/>
        <v/>
      </c>
      <c r="AO149" s="53" t="str">
        <f t="shared" si="184"/>
        <v/>
      </c>
      <c r="AP149" s="53" t="str">
        <f t="shared" si="185"/>
        <v/>
      </c>
      <c r="AQ149" s="21" t="str">
        <f t="shared" si="186"/>
        <v/>
      </c>
      <c r="AR149" s="46" t="str">
        <f t="shared" si="187"/>
        <v/>
      </c>
      <c r="AS149" s="27" t="s">
        <v>0</v>
      </c>
      <c r="AT149" s="62" t="str">
        <f t="shared" si="188"/>
        <v/>
      </c>
      <c r="AU149" s="27" t="s">
        <v>0</v>
      </c>
      <c r="AV149" s="244" t="str">
        <f t="shared" si="158"/>
        <v/>
      </c>
      <c r="AW149" s="27" t="s">
        <v>0</v>
      </c>
      <c r="AX149" s="81"/>
      <c r="AY149" s="83"/>
      <c r="AZ149" s="27" t="s">
        <v>0</v>
      </c>
      <c r="BA149" s="200" t="str">
        <f t="shared" si="189"/>
        <v/>
      </c>
      <c r="BB149" s="27" t="s">
        <v>0</v>
      </c>
      <c r="BC149" s="32" t="str">
        <f t="shared" si="190"/>
        <v/>
      </c>
      <c r="BD149" s="53" t="str">
        <f>IF(AX149&amp;AY149="","",MAX(BD$12:BD148)+1)</f>
        <v/>
      </c>
      <c r="BE149" s="212" t="str">
        <f t="shared" si="191"/>
        <v/>
      </c>
      <c r="BF149" s="33" t="str">
        <f>IF(AND(AO149="NEMA",AP149="NEMA",OR(AX149&amp;AY149="",BE149="NEMA")),MAX(BF$12:BF148)+1,"")</f>
        <v/>
      </c>
      <c r="BG149" s="27" t="s">
        <v>0</v>
      </c>
      <c r="BH149" s="32" t="str">
        <f t="shared" si="192"/>
        <v/>
      </c>
      <c r="BI149" s="21" t="str">
        <f t="shared" si="193"/>
        <v/>
      </c>
      <c r="BJ149" s="53" t="str">
        <f t="shared" si="194"/>
        <v/>
      </c>
      <c r="BK149" s="33" t="str">
        <f t="shared" si="195"/>
        <v/>
      </c>
      <c r="BL149" s="27" t="s">
        <v>0</v>
      </c>
      <c r="BM149" s="32" t="str">
        <f t="shared" si="196"/>
        <v/>
      </c>
      <c r="BN149" s="21" t="str">
        <f t="shared" si="197"/>
        <v/>
      </c>
      <c r="BO149" s="53" t="str">
        <f t="shared" si="198"/>
        <v/>
      </c>
      <c r="BP149" s="53" t="str">
        <f t="shared" si="159"/>
        <v/>
      </c>
      <c r="BQ149" s="21" t="str">
        <f t="shared" si="160"/>
        <v/>
      </c>
      <c r="BR149" s="21" t="str" cm="1">
        <f t="array" ref="BR149">IFERROR(""&amp;INDEX(regNatjecatelj_klub,DI149),"")</f>
        <v/>
      </c>
      <c r="BS149" s="66" t="str">
        <f t="shared" si="199"/>
        <v/>
      </c>
      <c r="BT149" s="46" t="str">
        <f t="shared" si="200"/>
        <v/>
      </c>
      <c r="BU149" s="27" t="s">
        <v>0</v>
      </c>
      <c r="BV149" s="62" t="str">
        <f>IF(BP149&lt;&gt;"NEMA","",IF(IFERROR(MATCH(BN149,BN$12:BN148,0),0)&lt;&gt;0,"",BN149))</f>
        <v/>
      </c>
      <c r="BW149" s="27" t="s">
        <v>0</v>
      </c>
      <c r="BX149" s="88"/>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73" t="str">
        <f>IF(BN149="","",IF(AND(BO149&lt;&gt;"",BO149&lt;&gt;"NEMA",BS149=1),BR149,IFERROR(INDEX(CK$12:CK148,MATCH(BN149,BN$12:BN148,0)),IF(BX149&lt;&gt;"",BX149,BT149))))</f>
        <v/>
      </c>
      <c r="CL149" s="226" t="str">
        <f>IF(BN149="","",IF(BT149&lt;&gt;BN149,INDEX(regKlub_id,MATCH(BT149,regKlub_naziv,0)),IF(AND(BO149&lt;&gt;"",BO149&lt;&gt;"NEMA"),BO149,IF(CF149&lt;&gt;"",CF149,IF(CB149&lt;&gt;"",CB149,IFERROR(INDEX(CL$12:CL148,MATCH(BN149,BN$12:BN148,0)),"GREŠKA"))))))</f>
        <v/>
      </c>
      <c r="CM149" s="114" t="str">
        <f>IF(BP149="","",IF(BP149&lt;&gt;"NEMA",BP149,IF(CE149&lt;&gt;"",CE149,IFERROR(INDEX(CM$12:CM148,MATCH(BN149,BN$12:BN148,0)),""))))</f>
        <v/>
      </c>
      <c r="CN149" s="27" t="s">
        <v>0</v>
      </c>
      <c r="CO149" s="38" t="str">
        <f t="shared" si="207"/>
        <v/>
      </c>
      <c r="CP149" s="53" t="str">
        <f t="shared" si="208"/>
        <v/>
      </c>
      <c r="CQ149" s="180" t="str">
        <f t="shared" si="209"/>
        <v/>
      </c>
      <c r="CR149" s="181" t="str">
        <f t="shared" si="156"/>
        <v/>
      </c>
      <c r="CS149" s="114" t="str">
        <f t="shared" si="161"/>
        <v/>
      </c>
      <c r="CT149" s="27" t="s">
        <v>0</v>
      </c>
      <c r="CU149" s="240" t="str">
        <f t="shared" si="210"/>
        <v xml:space="preserve">
</v>
      </c>
      <c r="CV149" s="27" t="s">
        <v>0</v>
      </c>
      <c r="CW149" s="200" t="str">
        <f t="shared" si="162"/>
        <v/>
      </c>
      <c r="CX149" t="s">
        <v>0</v>
      </c>
      <c r="CY149" s="90" t="str">
        <f t="shared" si="163"/>
        <v/>
      </c>
      <c r="CZ149" t="s">
        <v>0</v>
      </c>
      <c r="DA149" s="32" t="str">
        <f t="shared" si="164"/>
        <v/>
      </c>
      <c r="DB149" s="46" t="str">
        <f t="shared" si="165"/>
        <v/>
      </c>
      <c r="DC149" t="s">
        <v>0</v>
      </c>
      <c r="DD149" s="14" t="str">
        <f t="shared" si="211"/>
        <v/>
      </c>
      <c r="DE149" s="27" t="s">
        <v>0</v>
      </c>
      <c r="DF149" s="14" t="str">
        <f t="shared" si="212"/>
        <v/>
      </c>
      <c r="DG149" s="27" t="s">
        <v>0</v>
      </c>
      <c r="DH149" s="32" t="str">
        <f t="shared" si="213"/>
        <v/>
      </c>
      <c r="DI149" s="33" t="str">
        <f t="shared" si="214"/>
        <v/>
      </c>
      <c r="DJ149" s="27" t="s">
        <v>0</v>
      </c>
      <c r="DK149" s="32" t="str">
        <f t="shared" si="215"/>
        <v/>
      </c>
      <c r="DL149" s="33" t="str">
        <f t="shared" si="216"/>
        <v/>
      </c>
      <c r="DM149" s="27" t="s">
        <v>0</v>
      </c>
      <c r="DN149" s="32" t="str">
        <f t="shared" si="217"/>
        <v/>
      </c>
      <c r="DO149" s="33" t="str">
        <f t="shared" si="218"/>
        <v/>
      </c>
      <c r="DP149" s="27" t="s">
        <v>0</v>
      </c>
      <c r="DQ149" s="38" t="str">
        <f t="shared" si="219"/>
        <v/>
      </c>
      <c r="DR149" s="33" t="str" cm="1">
        <f t="array" ref="DR149">IF(DQ149&lt;&gt;"",INDEX(regNatjecatelj_id,DQ149,0),IF(BF149&lt;&gt;"",BF149,""))</f>
        <v/>
      </c>
      <c r="DS149" s="27" t="s">
        <v>0</v>
      </c>
      <c r="DT149" s="38" t="str">
        <f t="shared" si="220"/>
        <v/>
      </c>
      <c r="DU149" s="53" t="str">
        <f t="shared" si="166"/>
        <v/>
      </c>
      <c r="DV149" s="53" t="str">
        <f t="shared" si="221"/>
        <v/>
      </c>
      <c r="DW149" s="53" t="str">
        <f t="shared" si="222"/>
        <v/>
      </c>
      <c r="DX149" s="46" t="str">
        <f t="shared" si="223"/>
        <v/>
      </c>
      <c r="DY149" s="27" t="s">
        <v>0</v>
      </c>
      <c r="DZ149" s="38" t="str">
        <f>IF(AN149="","",MAX(DZ$12:DZ148)+1)</f>
        <v/>
      </c>
      <c r="EA149" s="53" t="str">
        <f t="shared" si="224"/>
        <v/>
      </c>
      <c r="EB149" s="53" t="str">
        <f t="shared" si="225"/>
        <v/>
      </c>
      <c r="EC149" s="53" t="str">
        <f t="shared" si="226"/>
        <v/>
      </c>
      <c r="ED149" s="53" t="str">
        <f t="shared" si="227"/>
        <v/>
      </c>
      <c r="EE149" s="53" t="str">
        <f t="shared" si="167"/>
        <v/>
      </c>
      <c r="EF149" s="53" t="str">
        <f t="shared" si="228"/>
        <v/>
      </c>
      <c r="EG149" s="53" t="str">
        <f t="shared" si="229"/>
        <v/>
      </c>
      <c r="EH149" s="53" t="str">
        <f t="shared" si="168"/>
        <v/>
      </c>
      <c r="EI149" s="53" t="str">
        <f t="shared" si="230"/>
        <v/>
      </c>
      <c r="EJ149" s="33" t="str">
        <f t="shared" si="231"/>
        <v/>
      </c>
      <c r="EK149" s="27" t="s">
        <v>0</v>
      </c>
      <c r="EL149" s="14" t="str">
        <f t="shared" si="232"/>
        <v/>
      </c>
      <c r="EM149" s="27" t="s">
        <v>0</v>
      </c>
      <c r="EN149" s="14" t="str">
        <f t="shared" si="169"/>
        <v/>
      </c>
      <c r="EO149" s="27" t="s">
        <v>0</v>
      </c>
      <c r="EP149" s="131" t="str">
        <f t="shared" si="233"/>
        <v/>
      </c>
      <c r="EQ149" s="27" t="s">
        <v>0</v>
      </c>
    </row>
    <row r="150" spans="1:147" x14ac:dyDescent="0.25">
      <c r="A150" t="s">
        <v>0</v>
      </c>
      <c r="B150" s="32" t="str">
        <f>IF(csv!F140="","",TRIM(csv!T140))</f>
        <v/>
      </c>
      <c r="C150" s="21" t="s">
        <v>0</v>
      </c>
      <c r="D150" s="21" t="str">
        <f>IF(csv!F140="","",TRIM(csv!F140))</f>
        <v/>
      </c>
      <c r="E150" s="21" t="str">
        <f>IF(csv!E140="","",TRIM(csv!E140))</f>
        <v/>
      </c>
      <c r="F150" s="21" t="s">
        <v>0</v>
      </c>
      <c r="G150" s="53" t="str">
        <f>IF(csv!M140="","",TRIM(csv!M140))</f>
        <v/>
      </c>
      <c r="H150" s="53" t="str">
        <f>IF(csv!N140="","",TRIM(csv!N140))</f>
        <v/>
      </c>
      <c r="I150" s="21" t="s">
        <v>0</v>
      </c>
      <c r="J150" s="21" t="str">
        <f>IF(csv!P140="","",TRIM(csv!P140))</f>
        <v/>
      </c>
      <c r="K150" s="21" t="str">
        <f>IF(csv!Q140="","",TRIM(csv!Q140))</f>
        <v/>
      </c>
      <c r="L150" s="21" t="s">
        <v>0</v>
      </c>
      <c r="M150" s="46" t="str">
        <f>IF(csv!R140="","",TRIM(csv!R140))</f>
        <v/>
      </c>
      <c r="N150" s="27" t="s">
        <v>0</v>
      </c>
      <c r="O150" s="188" t="str">
        <f t="shared" si="170"/>
        <v/>
      </c>
      <c r="P150" s="27"/>
      <c r="Q150" s="32" t="str">
        <f t="shared" si="171"/>
        <v/>
      </c>
      <c r="R150" s="53" t="str">
        <f>IF(Q150="","",IF(COUNTIF(Q$12:Q149,Q150)=0,R149+1,R149))</f>
        <v/>
      </c>
      <c r="S150" s="53" t="str">
        <f t="shared" si="172"/>
        <v/>
      </c>
      <c r="T150" s="53" t="str">
        <f t="shared" si="173"/>
        <v/>
      </c>
      <c r="U150" s="46" t="str">
        <f t="shared" si="174"/>
        <v/>
      </c>
      <c r="V150" s="27" t="s">
        <v>0</v>
      </c>
      <c r="W150" s="173" t="str">
        <f t="shared" si="175"/>
        <v/>
      </c>
      <c r="X150" s="223" t="str">
        <f t="shared" si="176"/>
        <v/>
      </c>
      <c r="Y150" s="174"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8"/>
      <c r="AG150" s="27" t="s">
        <v>0</v>
      </c>
      <c r="AH150" s="14" t="str">
        <f t="shared" si="179"/>
        <v/>
      </c>
      <c r="AI150" s="27" t="s">
        <v>0</v>
      </c>
      <c r="AJ150" s="173" t="str">
        <f t="shared" si="180"/>
        <v/>
      </c>
      <c r="AK150" s="114"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44" t="str">
        <f t="shared" si="158"/>
        <v/>
      </c>
      <c r="AW150" s="27" t="s">
        <v>0</v>
      </c>
      <c r="AX150" s="81"/>
      <c r="AY150" s="83"/>
      <c r="AZ150" s="27" t="s">
        <v>0</v>
      </c>
      <c r="BA150" s="200" t="str">
        <f t="shared" si="189"/>
        <v/>
      </c>
      <c r="BB150" s="27" t="s">
        <v>0</v>
      </c>
      <c r="BC150" s="32" t="str">
        <f t="shared" si="190"/>
        <v/>
      </c>
      <c r="BD150" s="53" t="str">
        <f>IF(AX150&amp;AY150="","",MAX(BD$12:BD149)+1)</f>
        <v/>
      </c>
      <c r="BE150" s="212"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8"/>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73" t="str">
        <f>IF(BN150="","",IF(AND(BO150&lt;&gt;"",BO150&lt;&gt;"NEMA",BS150=1),BR150,IFERROR(INDEX(CK$12:CK149,MATCH(BN150,BN$12:BN149,0)),IF(BX150&lt;&gt;"",BX150,BT150))))</f>
        <v/>
      </c>
      <c r="CL150" s="226" t="str">
        <f>IF(BN150="","",IF(BT150&lt;&gt;BN150,INDEX(regKlub_id,MATCH(BT150,regKlub_naziv,0)),IF(AND(BO150&lt;&gt;"",BO150&lt;&gt;"NEMA"),BO150,IF(CF150&lt;&gt;"",CF150,IF(CB150&lt;&gt;"",CB150,IFERROR(INDEX(CL$12:CL149,MATCH(BN150,BN$12:BN149,0)),"GREŠKA"))))))</f>
        <v/>
      </c>
      <c r="CM150" s="114" t="str">
        <f>IF(BP150="","",IF(BP150&lt;&gt;"NEMA",BP150,IF(CE150&lt;&gt;"",CE150,IFERROR(INDEX(CM$12:CM149,MATCH(BN150,BN$12:BN149,0)),""))))</f>
        <v/>
      </c>
      <c r="CN150" s="27" t="s">
        <v>0</v>
      </c>
      <c r="CO150" s="38" t="str">
        <f t="shared" si="207"/>
        <v/>
      </c>
      <c r="CP150" s="53" t="str">
        <f t="shared" si="208"/>
        <v/>
      </c>
      <c r="CQ150" s="180" t="str">
        <f t="shared" si="209"/>
        <v/>
      </c>
      <c r="CR150" s="181" t="str">
        <f t="shared" si="156"/>
        <v/>
      </c>
      <c r="CS150" s="114" t="str">
        <f t="shared" si="161"/>
        <v/>
      </c>
      <c r="CT150" s="27" t="s">
        <v>0</v>
      </c>
      <c r="CU150" s="240" t="str">
        <f t="shared" si="210"/>
        <v xml:space="preserve">
</v>
      </c>
      <c r="CV150" s="27" t="s">
        <v>0</v>
      </c>
      <c r="CW150" s="200" t="str">
        <f t="shared" si="162"/>
        <v/>
      </c>
      <c r="CX150" t="s">
        <v>0</v>
      </c>
      <c r="CY150" s="90" t="str">
        <f t="shared" si="163"/>
        <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31" t="str">
        <f t="shared" si="233"/>
        <v/>
      </c>
      <c r="EQ150" s="27" t="s">
        <v>0</v>
      </c>
    </row>
    <row r="151" spans="1:147" x14ac:dyDescent="0.25">
      <c r="A151" t="s">
        <v>0</v>
      </c>
      <c r="B151" s="32" t="str">
        <f>IF(csv!F141="","",TRIM(csv!T141))</f>
        <v/>
      </c>
      <c r="C151" s="21" t="s">
        <v>0</v>
      </c>
      <c r="D151" s="21" t="str">
        <f>IF(csv!F141="","",TRIM(csv!F141))</f>
        <v/>
      </c>
      <c r="E151" s="21" t="str">
        <f>IF(csv!E141="","",TRIM(csv!E141))</f>
        <v/>
      </c>
      <c r="F151" s="21" t="s">
        <v>0</v>
      </c>
      <c r="G151" s="53" t="str">
        <f>IF(csv!M141="","",TRIM(csv!M141))</f>
        <v/>
      </c>
      <c r="H151" s="53" t="str">
        <f>IF(csv!N141="","",TRIM(csv!N141))</f>
        <v/>
      </c>
      <c r="I151" s="21" t="s">
        <v>0</v>
      </c>
      <c r="J151" s="21" t="str">
        <f>IF(csv!P141="","",TRIM(csv!P141))</f>
        <v/>
      </c>
      <c r="K151" s="21" t="str">
        <f>IF(csv!Q141="","",TRIM(csv!Q141))</f>
        <v/>
      </c>
      <c r="L151" s="21" t="s">
        <v>0</v>
      </c>
      <c r="M151" s="46" t="str">
        <f>IF(csv!R141="","",TRIM(csv!R141))</f>
        <v/>
      </c>
      <c r="N151" s="27" t="s">
        <v>0</v>
      </c>
      <c r="O151" s="188" t="str">
        <f t="shared" si="170"/>
        <v/>
      </c>
      <c r="P151" s="27"/>
      <c r="Q151" s="32" t="str">
        <f t="shared" si="171"/>
        <v/>
      </c>
      <c r="R151" s="53" t="str">
        <f>IF(Q151="","",IF(COUNTIF(Q$12:Q150,Q151)=0,R150+1,R150))</f>
        <v/>
      </c>
      <c r="S151" s="53" t="str">
        <f t="shared" si="172"/>
        <v/>
      </c>
      <c r="T151" s="53" t="str">
        <f t="shared" si="173"/>
        <v/>
      </c>
      <c r="U151" s="46" t="str">
        <f t="shared" si="174"/>
        <v/>
      </c>
      <c r="V151" s="27" t="s">
        <v>0</v>
      </c>
      <c r="W151" s="173" t="str">
        <f t="shared" si="175"/>
        <v/>
      </c>
      <c r="X151" s="223" t="str">
        <f t="shared" si="176"/>
        <v/>
      </c>
      <c r="Y151" s="174" t="str">
        <f t="shared" si="157"/>
        <v/>
      </c>
      <c r="Z151" s="27" t="s">
        <v>0</v>
      </c>
      <c r="AA151" s="32" t="str">
        <f t="shared" si="177"/>
        <v/>
      </c>
      <c r="AB151" s="53" t="str">
        <f t="shared" si="178"/>
        <v/>
      </c>
      <c r="AC151" s="21" t="str">
        <f>IF(OR(AB151="",AB151&lt;&gt;"NEMA"),"",IF(IFERROR(MATCH(AA151,AA$12:AA150,0),0)&lt;&gt;0,"",AA151))</f>
        <v/>
      </c>
      <c r="AD151" s="46" t="str">
        <f>IF(AC151="","",MAX(AD$12:AD150)+1)</f>
        <v/>
      </c>
      <c r="AE151" s="27" t="s">
        <v>0</v>
      </c>
      <c r="AF151" s="88"/>
      <c r="AG151" s="27" t="s">
        <v>0</v>
      </c>
      <c r="AH151" s="14" t="str">
        <f t="shared" si="179"/>
        <v/>
      </c>
      <c r="AI151" s="27" t="s">
        <v>0</v>
      </c>
      <c r="AJ151" s="173" t="str">
        <f t="shared" si="180"/>
        <v/>
      </c>
      <c r="AK151" s="114" t="str">
        <f t="shared" si="181"/>
        <v/>
      </c>
      <c r="AL151" s="27"/>
      <c r="AM151" s="32" t="str">
        <f t="shared" si="182"/>
        <v/>
      </c>
      <c r="AN151" s="21" t="str">
        <f t="shared" si="183"/>
        <v/>
      </c>
      <c r="AO151" s="53" t="str">
        <f t="shared" si="184"/>
        <v/>
      </c>
      <c r="AP151" s="53" t="str">
        <f t="shared" si="185"/>
        <v/>
      </c>
      <c r="AQ151" s="21" t="str">
        <f t="shared" si="186"/>
        <v/>
      </c>
      <c r="AR151" s="46" t="str">
        <f t="shared" si="187"/>
        <v/>
      </c>
      <c r="AS151" s="27" t="s">
        <v>0</v>
      </c>
      <c r="AT151" s="62" t="str">
        <f t="shared" si="188"/>
        <v/>
      </c>
      <c r="AU151" s="27" t="s">
        <v>0</v>
      </c>
      <c r="AV151" s="244" t="str">
        <f t="shared" si="158"/>
        <v/>
      </c>
      <c r="AW151" s="27" t="s">
        <v>0</v>
      </c>
      <c r="AX151" s="81"/>
      <c r="AY151" s="83"/>
      <c r="AZ151" s="27" t="s">
        <v>0</v>
      </c>
      <c r="BA151" s="200" t="str">
        <f t="shared" si="189"/>
        <v/>
      </c>
      <c r="BB151" s="27" t="s">
        <v>0</v>
      </c>
      <c r="BC151" s="32" t="str">
        <f t="shared" si="190"/>
        <v/>
      </c>
      <c r="BD151" s="53" t="str">
        <f>IF(AX151&amp;AY151="","",MAX(BD$12:BD150)+1)</f>
        <v/>
      </c>
      <c r="BE151" s="212" t="str">
        <f t="shared" si="191"/>
        <v/>
      </c>
      <c r="BF151" s="33" t="str">
        <f>IF(AND(AO151="NEMA",AP151="NEMA",OR(AX151&amp;AY151="",BE151="NEMA")),MAX(BF$12:BF150)+1,"")</f>
        <v/>
      </c>
      <c r="BG151" s="27" t="s">
        <v>0</v>
      </c>
      <c r="BH151" s="32" t="str">
        <f t="shared" si="192"/>
        <v/>
      </c>
      <c r="BI151" s="21" t="str">
        <f t="shared" si="193"/>
        <v/>
      </c>
      <c r="BJ151" s="53" t="str">
        <f t="shared" si="194"/>
        <v/>
      </c>
      <c r="BK151" s="33" t="str">
        <f t="shared" si="195"/>
        <v/>
      </c>
      <c r="BL151" s="27" t="s">
        <v>0</v>
      </c>
      <c r="BM151" s="32" t="str">
        <f t="shared" si="196"/>
        <v/>
      </c>
      <c r="BN151" s="21" t="str">
        <f t="shared" si="197"/>
        <v/>
      </c>
      <c r="BO151" s="53" t="str">
        <f t="shared" si="198"/>
        <v/>
      </c>
      <c r="BP151" s="53" t="str">
        <f t="shared" si="159"/>
        <v/>
      </c>
      <c r="BQ151" s="21" t="str">
        <f t="shared" si="160"/>
        <v/>
      </c>
      <c r="BR151" s="21" t="str" cm="1">
        <f t="array" ref="BR151">IFERROR(""&amp;INDEX(regNatjecatelj_klub,DI151),"")</f>
        <v/>
      </c>
      <c r="BS151" s="66" t="str">
        <f t="shared" si="199"/>
        <v/>
      </c>
      <c r="BT151" s="46" t="str">
        <f t="shared" si="200"/>
        <v/>
      </c>
      <c r="BU151" s="27" t="s">
        <v>0</v>
      </c>
      <c r="BV151" s="62" t="str">
        <f>IF(BP151&lt;&gt;"NEMA","",IF(IFERROR(MATCH(BN151,BN$12:BN150,0),0)&lt;&gt;0,"",BN151))</f>
        <v/>
      </c>
      <c r="BW151" s="27" t="s">
        <v>0</v>
      </c>
      <c r="BX151" s="88"/>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73" t="str">
        <f>IF(BN151="","",IF(AND(BO151&lt;&gt;"",BO151&lt;&gt;"NEMA",BS151=1),BR151,IFERROR(INDEX(CK$12:CK150,MATCH(BN151,BN$12:BN150,0)),IF(BX151&lt;&gt;"",BX151,BT151))))</f>
        <v/>
      </c>
      <c r="CL151" s="226" t="str">
        <f>IF(BN151="","",IF(BT151&lt;&gt;BN151,INDEX(regKlub_id,MATCH(BT151,regKlub_naziv,0)),IF(AND(BO151&lt;&gt;"",BO151&lt;&gt;"NEMA"),BO151,IF(CF151&lt;&gt;"",CF151,IF(CB151&lt;&gt;"",CB151,IFERROR(INDEX(CL$12:CL150,MATCH(BN151,BN$12:BN150,0)),"GREŠKA"))))))</f>
        <v/>
      </c>
      <c r="CM151" s="114" t="str">
        <f>IF(BP151="","",IF(BP151&lt;&gt;"NEMA",BP151,IF(CE151&lt;&gt;"",CE151,IFERROR(INDEX(CM$12:CM150,MATCH(BN151,BN$12:BN150,0)),""))))</f>
        <v/>
      </c>
      <c r="CN151" s="27" t="s">
        <v>0</v>
      </c>
      <c r="CO151" s="38" t="str">
        <f t="shared" si="207"/>
        <v/>
      </c>
      <c r="CP151" s="53" t="str">
        <f t="shared" si="208"/>
        <v/>
      </c>
      <c r="CQ151" s="180" t="str">
        <f t="shared" si="209"/>
        <v/>
      </c>
      <c r="CR151" s="181" t="str">
        <f t="shared" si="156"/>
        <v/>
      </c>
      <c r="CS151" s="114" t="str">
        <f t="shared" si="161"/>
        <v/>
      </c>
      <c r="CT151" s="27" t="s">
        <v>0</v>
      </c>
      <c r="CU151" s="240" t="str">
        <f t="shared" si="210"/>
        <v xml:space="preserve">
</v>
      </c>
      <c r="CV151" s="27" t="s">
        <v>0</v>
      </c>
      <c r="CW151" s="200" t="str">
        <f t="shared" si="162"/>
        <v/>
      </c>
      <c r="CX151" t="s">
        <v>0</v>
      </c>
      <c r="CY151" s="90" t="str">
        <f t="shared" si="163"/>
        <v/>
      </c>
      <c r="CZ151" t="s">
        <v>0</v>
      </c>
      <c r="DA151" s="32" t="str">
        <f t="shared" si="164"/>
        <v/>
      </c>
      <c r="DB151" s="46" t="str">
        <f t="shared" si="165"/>
        <v/>
      </c>
      <c r="DC151" t="s">
        <v>0</v>
      </c>
      <c r="DD151" s="14" t="str">
        <f t="shared" si="211"/>
        <v/>
      </c>
      <c r="DE151" s="27" t="s">
        <v>0</v>
      </c>
      <c r="DF151" s="14" t="str">
        <f t="shared" si="212"/>
        <v/>
      </c>
      <c r="DG151" s="27" t="s">
        <v>0</v>
      </c>
      <c r="DH151" s="32" t="str">
        <f t="shared" si="213"/>
        <v/>
      </c>
      <c r="DI151" s="33" t="str">
        <f t="shared" si="214"/>
        <v/>
      </c>
      <c r="DJ151" s="27" t="s">
        <v>0</v>
      </c>
      <c r="DK151" s="32" t="str">
        <f t="shared" si="215"/>
        <v/>
      </c>
      <c r="DL151" s="33" t="str">
        <f t="shared" si="216"/>
        <v/>
      </c>
      <c r="DM151" s="27" t="s">
        <v>0</v>
      </c>
      <c r="DN151" s="32" t="str">
        <f t="shared" si="217"/>
        <v/>
      </c>
      <c r="DO151" s="33" t="str">
        <f t="shared" si="218"/>
        <v/>
      </c>
      <c r="DP151" s="27" t="s">
        <v>0</v>
      </c>
      <c r="DQ151" s="38" t="str">
        <f t="shared" si="219"/>
        <v/>
      </c>
      <c r="DR151" s="33" t="str" cm="1">
        <f t="array" ref="DR151">IF(DQ151&lt;&gt;"",INDEX(regNatjecatelj_id,DQ151,0),IF(BF151&lt;&gt;"",BF151,""))</f>
        <v/>
      </c>
      <c r="DS151" s="27" t="s">
        <v>0</v>
      </c>
      <c r="DT151" s="38" t="str">
        <f t="shared" si="220"/>
        <v/>
      </c>
      <c r="DU151" s="53" t="str">
        <f t="shared" si="166"/>
        <v/>
      </c>
      <c r="DV151" s="53" t="str">
        <f t="shared" si="221"/>
        <v/>
      </c>
      <c r="DW151" s="53" t="str">
        <f t="shared" si="222"/>
        <v/>
      </c>
      <c r="DX151" s="46" t="str">
        <f t="shared" si="223"/>
        <v/>
      </c>
      <c r="DY151" s="27" t="s">
        <v>0</v>
      </c>
      <c r="DZ151" s="38" t="str">
        <f>IF(AN151="","",MAX(DZ$12:DZ150)+1)</f>
        <v/>
      </c>
      <c r="EA151" s="53" t="str">
        <f t="shared" si="224"/>
        <v/>
      </c>
      <c r="EB151" s="53" t="str">
        <f t="shared" si="225"/>
        <v/>
      </c>
      <c r="EC151" s="53" t="str">
        <f t="shared" si="226"/>
        <v/>
      </c>
      <c r="ED151" s="53" t="str">
        <f t="shared" si="227"/>
        <v/>
      </c>
      <c r="EE151" s="53" t="str">
        <f t="shared" si="167"/>
        <v/>
      </c>
      <c r="EF151" s="53" t="str">
        <f t="shared" si="228"/>
        <v/>
      </c>
      <c r="EG151" s="53" t="str">
        <f t="shared" si="229"/>
        <v/>
      </c>
      <c r="EH151" s="53" t="str">
        <f t="shared" si="168"/>
        <v/>
      </c>
      <c r="EI151" s="53" t="str">
        <f t="shared" si="230"/>
        <v/>
      </c>
      <c r="EJ151" s="33" t="str">
        <f t="shared" si="231"/>
        <v/>
      </c>
      <c r="EK151" s="27" t="s">
        <v>0</v>
      </c>
      <c r="EL151" s="14" t="str">
        <f t="shared" si="232"/>
        <v/>
      </c>
      <c r="EM151" s="27" t="s">
        <v>0</v>
      </c>
      <c r="EN151" s="14" t="str">
        <f t="shared" si="169"/>
        <v/>
      </c>
      <c r="EO151" s="27" t="s">
        <v>0</v>
      </c>
      <c r="EP151" s="131" t="str">
        <f t="shared" si="233"/>
        <v/>
      </c>
      <c r="EQ151" s="27" t="s">
        <v>0</v>
      </c>
    </row>
    <row r="152" spans="1:147" x14ac:dyDescent="0.25">
      <c r="A152" t="s">
        <v>0</v>
      </c>
      <c r="B152" s="32" t="str">
        <f>IF(csv!F142="","",TRIM(csv!T142))</f>
        <v/>
      </c>
      <c r="C152" s="21" t="s">
        <v>0</v>
      </c>
      <c r="D152" s="21" t="str">
        <f>IF(csv!F142="","",TRIM(csv!F142))</f>
        <v/>
      </c>
      <c r="E152" s="21" t="str">
        <f>IF(csv!E142="","",TRIM(csv!E142))</f>
        <v/>
      </c>
      <c r="F152" s="21" t="s">
        <v>0</v>
      </c>
      <c r="G152" s="53" t="str">
        <f>IF(csv!M142="","",TRIM(csv!M142))</f>
        <v/>
      </c>
      <c r="H152" s="53" t="str">
        <f>IF(csv!N142="","",TRIM(csv!N142))</f>
        <v/>
      </c>
      <c r="I152" s="21" t="s">
        <v>0</v>
      </c>
      <c r="J152" s="21" t="str">
        <f>IF(csv!P142="","",TRIM(csv!P142))</f>
        <v/>
      </c>
      <c r="K152" s="21" t="str">
        <f>IF(csv!Q142="","",TRIM(csv!Q142))</f>
        <v/>
      </c>
      <c r="L152" s="21" t="s">
        <v>0</v>
      </c>
      <c r="M152" s="46" t="str">
        <f>IF(csv!R142="","",TRIM(csv!R142))</f>
        <v/>
      </c>
      <c r="N152" s="27" t="s">
        <v>0</v>
      </c>
      <c r="O152" s="188" t="str">
        <f t="shared" si="170"/>
        <v/>
      </c>
      <c r="P152" s="27"/>
      <c r="Q152" s="32" t="str">
        <f t="shared" si="171"/>
        <v/>
      </c>
      <c r="R152" s="53" t="str">
        <f>IF(Q152="","",IF(COUNTIF(Q$12:Q151,Q152)=0,R151+1,R151))</f>
        <v/>
      </c>
      <c r="S152" s="53" t="str">
        <f t="shared" si="172"/>
        <v/>
      </c>
      <c r="T152" s="53" t="str">
        <f t="shared" si="173"/>
        <v/>
      </c>
      <c r="U152" s="46" t="str">
        <f t="shared" si="174"/>
        <v/>
      </c>
      <c r="V152" s="27" t="s">
        <v>0</v>
      </c>
      <c r="W152" s="173" t="str">
        <f t="shared" si="175"/>
        <v/>
      </c>
      <c r="X152" s="223" t="str">
        <f t="shared" si="176"/>
        <v/>
      </c>
      <c r="Y152" s="174" t="str">
        <f t="shared" si="157"/>
        <v/>
      </c>
      <c r="Z152" s="27" t="s">
        <v>0</v>
      </c>
      <c r="AA152" s="32" t="str">
        <f t="shared" si="177"/>
        <v/>
      </c>
      <c r="AB152" s="53" t="str">
        <f t="shared" si="178"/>
        <v/>
      </c>
      <c r="AC152" s="21" t="str">
        <f>IF(OR(AB152="",AB152&lt;&gt;"NEMA"),"",IF(IFERROR(MATCH(AA152,AA$12:AA151,0),0)&lt;&gt;0,"",AA152))</f>
        <v/>
      </c>
      <c r="AD152" s="46" t="str">
        <f>IF(AC152="","",MAX(AD$12:AD151)+1)</f>
        <v/>
      </c>
      <c r="AE152" s="27" t="s">
        <v>0</v>
      </c>
      <c r="AF152" s="88"/>
      <c r="AG152" s="27" t="s">
        <v>0</v>
      </c>
      <c r="AH152" s="14" t="str">
        <f t="shared" si="179"/>
        <v/>
      </c>
      <c r="AI152" s="27" t="s">
        <v>0</v>
      </c>
      <c r="AJ152" s="173" t="str">
        <f t="shared" si="180"/>
        <v/>
      </c>
      <c r="AK152" s="114" t="str">
        <f t="shared" si="181"/>
        <v/>
      </c>
      <c r="AL152" s="27"/>
      <c r="AM152" s="32" t="str">
        <f t="shared" si="182"/>
        <v/>
      </c>
      <c r="AN152" s="21" t="str">
        <f t="shared" si="183"/>
        <v/>
      </c>
      <c r="AO152" s="53" t="str">
        <f t="shared" si="184"/>
        <v/>
      </c>
      <c r="AP152" s="53" t="str">
        <f t="shared" si="185"/>
        <v/>
      </c>
      <c r="AQ152" s="21" t="str">
        <f t="shared" si="186"/>
        <v/>
      </c>
      <c r="AR152" s="46" t="str">
        <f t="shared" si="187"/>
        <v/>
      </c>
      <c r="AS152" s="27" t="s">
        <v>0</v>
      </c>
      <c r="AT152" s="62" t="str">
        <f t="shared" si="188"/>
        <v/>
      </c>
      <c r="AU152" s="27" t="s">
        <v>0</v>
      </c>
      <c r="AV152" s="244" t="str">
        <f t="shared" si="158"/>
        <v/>
      </c>
      <c r="AW152" s="27" t="s">
        <v>0</v>
      </c>
      <c r="AX152" s="81"/>
      <c r="AY152" s="83"/>
      <c r="AZ152" s="27" t="s">
        <v>0</v>
      </c>
      <c r="BA152" s="200" t="str">
        <f t="shared" si="189"/>
        <v/>
      </c>
      <c r="BB152" s="27" t="s">
        <v>0</v>
      </c>
      <c r="BC152" s="32" t="str">
        <f t="shared" si="190"/>
        <v/>
      </c>
      <c r="BD152" s="53" t="str">
        <f>IF(AX152&amp;AY152="","",MAX(BD$12:BD151)+1)</f>
        <v/>
      </c>
      <c r="BE152" s="212" t="str">
        <f t="shared" si="191"/>
        <v/>
      </c>
      <c r="BF152" s="33" t="str">
        <f>IF(AND(AO152="NEMA",AP152="NEMA",OR(AX152&amp;AY152="",BE152="NEMA")),MAX(BF$12:BF151)+1,"")</f>
        <v/>
      </c>
      <c r="BG152" s="27" t="s">
        <v>0</v>
      </c>
      <c r="BH152" s="32" t="str">
        <f t="shared" si="192"/>
        <v/>
      </c>
      <c r="BI152" s="21" t="str">
        <f t="shared" si="193"/>
        <v/>
      </c>
      <c r="BJ152" s="53" t="str">
        <f t="shared" si="194"/>
        <v/>
      </c>
      <c r="BK152" s="33" t="str">
        <f t="shared" si="195"/>
        <v/>
      </c>
      <c r="BL152" s="27" t="s">
        <v>0</v>
      </c>
      <c r="BM152" s="32" t="str">
        <f t="shared" si="196"/>
        <v/>
      </c>
      <c r="BN152" s="21" t="str">
        <f t="shared" si="197"/>
        <v/>
      </c>
      <c r="BO152" s="53" t="str">
        <f t="shared" si="198"/>
        <v/>
      </c>
      <c r="BP152" s="53" t="str">
        <f t="shared" si="159"/>
        <v/>
      </c>
      <c r="BQ152" s="21" t="str">
        <f t="shared" si="160"/>
        <v/>
      </c>
      <c r="BR152" s="21" t="str" cm="1">
        <f t="array" ref="BR152">IFERROR(""&amp;INDEX(regNatjecatelj_klub,DI152),"")</f>
        <v/>
      </c>
      <c r="BS152" s="66" t="str">
        <f t="shared" si="199"/>
        <v/>
      </c>
      <c r="BT152" s="46" t="str">
        <f t="shared" si="200"/>
        <v/>
      </c>
      <c r="BU152" s="27" t="s">
        <v>0</v>
      </c>
      <c r="BV152" s="62" t="str">
        <f>IF(BP152&lt;&gt;"NEMA","",IF(IFERROR(MATCH(BN152,BN$12:BN151,0),0)&lt;&gt;0,"",BN152))</f>
        <v/>
      </c>
      <c r="BW152" s="27" t="s">
        <v>0</v>
      </c>
      <c r="BX152" s="88"/>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73" t="str">
        <f>IF(BN152="","",IF(AND(BO152&lt;&gt;"",BO152&lt;&gt;"NEMA",BS152=1),BR152,IFERROR(INDEX(CK$12:CK151,MATCH(BN152,BN$12:BN151,0)),IF(BX152&lt;&gt;"",BX152,BT152))))</f>
        <v/>
      </c>
      <c r="CL152" s="226" t="str">
        <f>IF(BN152="","",IF(BT152&lt;&gt;BN152,INDEX(regKlub_id,MATCH(BT152,regKlub_naziv,0)),IF(AND(BO152&lt;&gt;"",BO152&lt;&gt;"NEMA"),BO152,IF(CF152&lt;&gt;"",CF152,IF(CB152&lt;&gt;"",CB152,IFERROR(INDEX(CL$12:CL151,MATCH(BN152,BN$12:BN151,0)),"GREŠKA"))))))</f>
        <v/>
      </c>
      <c r="CM152" s="114" t="str">
        <f>IF(BP152="","",IF(BP152&lt;&gt;"NEMA",BP152,IF(CE152&lt;&gt;"",CE152,IFERROR(INDEX(CM$12:CM151,MATCH(BN152,BN$12:BN151,0)),""))))</f>
        <v/>
      </c>
      <c r="CN152" s="27" t="s">
        <v>0</v>
      </c>
      <c r="CO152" s="38" t="str">
        <f t="shared" si="207"/>
        <v/>
      </c>
      <c r="CP152" s="53" t="str">
        <f t="shared" si="208"/>
        <v/>
      </c>
      <c r="CQ152" s="180" t="str">
        <f t="shared" si="209"/>
        <v/>
      </c>
      <c r="CR152" s="181" t="str">
        <f t="shared" si="156"/>
        <v/>
      </c>
      <c r="CS152" s="114" t="str">
        <f t="shared" si="161"/>
        <v/>
      </c>
      <c r="CT152" s="27" t="s">
        <v>0</v>
      </c>
      <c r="CU152" s="240" t="str">
        <f t="shared" si="210"/>
        <v xml:space="preserve">
</v>
      </c>
      <c r="CV152" s="27" t="s">
        <v>0</v>
      </c>
      <c r="CW152" s="200" t="str">
        <f t="shared" si="162"/>
        <v/>
      </c>
      <c r="CX152" t="s">
        <v>0</v>
      </c>
      <c r="CY152" s="90" t="str">
        <f t="shared" si="163"/>
        <v/>
      </c>
      <c r="CZ152" t="s">
        <v>0</v>
      </c>
      <c r="DA152" s="32" t="str">
        <f t="shared" si="164"/>
        <v/>
      </c>
      <c r="DB152" s="46" t="str">
        <f t="shared" si="165"/>
        <v/>
      </c>
      <c r="DC152" t="s">
        <v>0</v>
      </c>
      <c r="DD152" s="14" t="str">
        <f t="shared" si="211"/>
        <v/>
      </c>
      <c r="DE152" s="27" t="s">
        <v>0</v>
      </c>
      <c r="DF152" s="14" t="str">
        <f t="shared" si="212"/>
        <v/>
      </c>
      <c r="DG152" s="27" t="s">
        <v>0</v>
      </c>
      <c r="DH152" s="32" t="str">
        <f t="shared" si="213"/>
        <v/>
      </c>
      <c r="DI152" s="33" t="str">
        <f t="shared" si="214"/>
        <v/>
      </c>
      <c r="DJ152" s="27" t="s">
        <v>0</v>
      </c>
      <c r="DK152" s="32" t="str">
        <f t="shared" si="215"/>
        <v/>
      </c>
      <c r="DL152" s="33" t="str">
        <f t="shared" si="216"/>
        <v/>
      </c>
      <c r="DM152" s="27" t="s">
        <v>0</v>
      </c>
      <c r="DN152" s="32" t="str">
        <f t="shared" si="217"/>
        <v/>
      </c>
      <c r="DO152" s="33" t="str">
        <f t="shared" si="218"/>
        <v/>
      </c>
      <c r="DP152" s="27" t="s">
        <v>0</v>
      </c>
      <c r="DQ152" s="38" t="str">
        <f t="shared" si="219"/>
        <v/>
      </c>
      <c r="DR152" s="33" t="str" cm="1">
        <f t="array" ref="DR152">IF(DQ152&lt;&gt;"",INDEX(regNatjecatelj_id,DQ152,0),IF(BF152&lt;&gt;"",BF152,""))</f>
        <v/>
      </c>
      <c r="DS152" s="27" t="s">
        <v>0</v>
      </c>
      <c r="DT152" s="38" t="str">
        <f t="shared" si="220"/>
        <v/>
      </c>
      <c r="DU152" s="53" t="str">
        <f t="shared" si="166"/>
        <v/>
      </c>
      <c r="DV152" s="53" t="str">
        <f t="shared" si="221"/>
        <v/>
      </c>
      <c r="DW152" s="53" t="str">
        <f t="shared" si="222"/>
        <v/>
      </c>
      <c r="DX152" s="46" t="str">
        <f t="shared" si="223"/>
        <v/>
      </c>
      <c r="DY152" s="27" t="s">
        <v>0</v>
      </c>
      <c r="DZ152" s="38" t="str">
        <f>IF(AN152="","",MAX(DZ$12:DZ151)+1)</f>
        <v/>
      </c>
      <c r="EA152" s="53" t="str">
        <f t="shared" si="224"/>
        <v/>
      </c>
      <c r="EB152" s="53" t="str">
        <f t="shared" si="225"/>
        <v/>
      </c>
      <c r="EC152" s="53" t="str">
        <f t="shared" si="226"/>
        <v/>
      </c>
      <c r="ED152" s="53" t="str">
        <f t="shared" si="227"/>
        <v/>
      </c>
      <c r="EE152" s="53" t="str">
        <f t="shared" si="167"/>
        <v/>
      </c>
      <c r="EF152" s="53" t="str">
        <f t="shared" si="228"/>
        <v/>
      </c>
      <c r="EG152" s="53" t="str">
        <f t="shared" si="229"/>
        <v/>
      </c>
      <c r="EH152" s="53" t="str">
        <f t="shared" si="168"/>
        <v/>
      </c>
      <c r="EI152" s="53" t="str">
        <f t="shared" si="230"/>
        <v/>
      </c>
      <c r="EJ152" s="33" t="str">
        <f t="shared" si="231"/>
        <v/>
      </c>
      <c r="EK152" s="27" t="s">
        <v>0</v>
      </c>
      <c r="EL152" s="14" t="str">
        <f t="shared" si="232"/>
        <v/>
      </c>
      <c r="EM152" s="27" t="s">
        <v>0</v>
      </c>
      <c r="EN152" s="14" t="str">
        <f t="shared" si="169"/>
        <v/>
      </c>
      <c r="EO152" s="27" t="s">
        <v>0</v>
      </c>
      <c r="EP152" s="131" t="str">
        <f t="shared" si="233"/>
        <v/>
      </c>
      <c r="EQ152" s="27" t="s">
        <v>0</v>
      </c>
    </row>
    <row r="153" spans="1:147" x14ac:dyDescent="0.25">
      <c r="A153" t="s">
        <v>0</v>
      </c>
      <c r="B153" s="32" t="str">
        <f>IF(csv!F143="","",TRIM(csv!T143))</f>
        <v/>
      </c>
      <c r="C153" s="21" t="s">
        <v>0</v>
      </c>
      <c r="D153" s="21" t="str">
        <f>IF(csv!F143="","",TRIM(csv!F143))</f>
        <v/>
      </c>
      <c r="E153" s="21" t="str">
        <f>IF(csv!E143="","",TRIM(csv!E143))</f>
        <v/>
      </c>
      <c r="F153" s="21" t="s">
        <v>0</v>
      </c>
      <c r="G153" s="53" t="str">
        <f>IF(csv!M143="","",TRIM(csv!M143))</f>
        <v/>
      </c>
      <c r="H153" s="53" t="str">
        <f>IF(csv!N143="","",TRIM(csv!N143))</f>
        <v/>
      </c>
      <c r="I153" s="21" t="s">
        <v>0</v>
      </c>
      <c r="J153" s="21" t="str">
        <f>IF(csv!P143="","",TRIM(csv!P143))</f>
        <v/>
      </c>
      <c r="K153" s="21" t="str">
        <f>IF(csv!Q143="","",TRIM(csv!Q143))</f>
        <v/>
      </c>
      <c r="L153" s="21" t="s">
        <v>0</v>
      </c>
      <c r="M153" s="46" t="str">
        <f>IF(csv!R143="","",TRIM(csv!R143))</f>
        <v/>
      </c>
      <c r="N153" s="27" t="s">
        <v>0</v>
      </c>
      <c r="O153" s="188" t="str">
        <f t="shared" si="170"/>
        <v/>
      </c>
      <c r="P153" s="27"/>
      <c r="Q153" s="32" t="str">
        <f t="shared" si="171"/>
        <v/>
      </c>
      <c r="R153" s="53" t="str">
        <f>IF(Q153="","",IF(COUNTIF(Q$12:Q152,Q153)=0,R152+1,R152))</f>
        <v/>
      </c>
      <c r="S153" s="53" t="str">
        <f t="shared" si="172"/>
        <v/>
      </c>
      <c r="T153" s="53" t="str">
        <f t="shared" si="173"/>
        <v/>
      </c>
      <c r="U153" s="46" t="str">
        <f t="shared" si="174"/>
        <v/>
      </c>
      <c r="V153" s="27" t="s">
        <v>0</v>
      </c>
      <c r="W153" s="173" t="str">
        <f t="shared" si="175"/>
        <v/>
      </c>
      <c r="X153" s="223" t="str">
        <f t="shared" si="176"/>
        <v/>
      </c>
      <c r="Y153" s="174" t="str">
        <f t="shared" si="157"/>
        <v/>
      </c>
      <c r="Z153" s="27" t="s">
        <v>0</v>
      </c>
      <c r="AA153" s="32" t="str">
        <f t="shared" si="177"/>
        <v/>
      </c>
      <c r="AB153" s="53" t="str">
        <f t="shared" si="178"/>
        <v/>
      </c>
      <c r="AC153" s="21" t="str">
        <f>IF(OR(AB153="",AB153&lt;&gt;"NEMA"),"",IF(IFERROR(MATCH(AA153,AA$12:AA152,0),0)&lt;&gt;0,"",AA153))</f>
        <v/>
      </c>
      <c r="AD153" s="46" t="str">
        <f>IF(AC153="","",MAX(AD$12:AD152)+1)</f>
        <v/>
      </c>
      <c r="AE153" s="27" t="s">
        <v>0</v>
      </c>
      <c r="AF153" s="88"/>
      <c r="AG153" s="27" t="s">
        <v>0</v>
      </c>
      <c r="AH153" s="14" t="str">
        <f t="shared" si="179"/>
        <v/>
      </c>
      <c r="AI153" s="27" t="s">
        <v>0</v>
      </c>
      <c r="AJ153" s="173" t="str">
        <f t="shared" si="180"/>
        <v/>
      </c>
      <c r="AK153" s="114" t="str">
        <f t="shared" si="181"/>
        <v/>
      </c>
      <c r="AL153" s="27"/>
      <c r="AM153" s="32" t="str">
        <f t="shared" si="182"/>
        <v/>
      </c>
      <c r="AN153" s="21" t="str">
        <f t="shared" si="183"/>
        <v/>
      </c>
      <c r="AO153" s="53" t="str">
        <f t="shared" si="184"/>
        <v/>
      </c>
      <c r="AP153" s="53" t="str">
        <f t="shared" si="185"/>
        <v/>
      </c>
      <c r="AQ153" s="21" t="str">
        <f t="shared" si="186"/>
        <v/>
      </c>
      <c r="AR153" s="46" t="str">
        <f t="shared" si="187"/>
        <v/>
      </c>
      <c r="AS153" s="27" t="s">
        <v>0</v>
      </c>
      <c r="AT153" s="62" t="str">
        <f t="shared" si="188"/>
        <v/>
      </c>
      <c r="AU153" s="27" t="s">
        <v>0</v>
      </c>
      <c r="AV153" s="244" t="str">
        <f t="shared" si="158"/>
        <v/>
      </c>
      <c r="AW153" s="27" t="s">
        <v>0</v>
      </c>
      <c r="AX153" s="81"/>
      <c r="AY153" s="83"/>
      <c r="AZ153" s="27" t="s">
        <v>0</v>
      </c>
      <c r="BA153" s="200" t="str">
        <f t="shared" si="189"/>
        <v/>
      </c>
      <c r="BB153" s="27" t="s">
        <v>0</v>
      </c>
      <c r="BC153" s="32" t="str">
        <f t="shared" si="190"/>
        <v/>
      </c>
      <c r="BD153" s="53" t="str">
        <f>IF(AX153&amp;AY153="","",MAX(BD$12:BD152)+1)</f>
        <v/>
      </c>
      <c r="BE153" s="212" t="str">
        <f t="shared" si="191"/>
        <v/>
      </c>
      <c r="BF153" s="33" t="str">
        <f>IF(AND(AO153="NEMA",AP153="NEMA",OR(AX153&amp;AY153="",BE153="NEMA")),MAX(BF$12:BF152)+1,"")</f>
        <v/>
      </c>
      <c r="BG153" s="27" t="s">
        <v>0</v>
      </c>
      <c r="BH153" s="32" t="str">
        <f t="shared" si="192"/>
        <v/>
      </c>
      <c r="BI153" s="21" t="str">
        <f t="shared" si="193"/>
        <v/>
      </c>
      <c r="BJ153" s="53" t="str">
        <f t="shared" si="194"/>
        <v/>
      </c>
      <c r="BK153" s="33" t="str">
        <f t="shared" si="195"/>
        <v/>
      </c>
      <c r="BL153" s="27" t="s">
        <v>0</v>
      </c>
      <c r="BM153" s="32" t="str">
        <f t="shared" si="196"/>
        <v/>
      </c>
      <c r="BN153" s="21" t="str">
        <f t="shared" si="197"/>
        <v/>
      </c>
      <c r="BO153" s="53" t="str">
        <f t="shared" si="198"/>
        <v/>
      </c>
      <c r="BP153" s="53" t="str">
        <f t="shared" si="159"/>
        <v/>
      </c>
      <c r="BQ153" s="21" t="str">
        <f t="shared" si="160"/>
        <v/>
      </c>
      <c r="BR153" s="21" t="str" cm="1">
        <f t="array" ref="BR153">IFERROR(""&amp;INDEX(regNatjecatelj_klub,DI153),"")</f>
        <v/>
      </c>
      <c r="BS153" s="66" t="str">
        <f t="shared" si="199"/>
        <v/>
      </c>
      <c r="BT153" s="46" t="str">
        <f t="shared" si="200"/>
        <v/>
      </c>
      <c r="BU153" s="27" t="s">
        <v>0</v>
      </c>
      <c r="BV153" s="62" t="str">
        <f>IF(BP153&lt;&gt;"NEMA","",IF(IFERROR(MATCH(BN153,BN$12:BN152,0),0)&lt;&gt;0,"",BN153))</f>
        <v/>
      </c>
      <c r="BW153" s="27" t="s">
        <v>0</v>
      </c>
      <c r="BX153" s="88"/>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73" t="str">
        <f>IF(BN153="","",IF(AND(BO153&lt;&gt;"",BO153&lt;&gt;"NEMA",BS153=1),BR153,IFERROR(INDEX(CK$12:CK152,MATCH(BN153,BN$12:BN152,0)),IF(BX153&lt;&gt;"",BX153,BT153))))</f>
        <v/>
      </c>
      <c r="CL153" s="226" t="str">
        <f>IF(BN153="","",IF(BT153&lt;&gt;BN153,INDEX(regKlub_id,MATCH(BT153,regKlub_naziv,0)),IF(AND(BO153&lt;&gt;"",BO153&lt;&gt;"NEMA"),BO153,IF(CF153&lt;&gt;"",CF153,IF(CB153&lt;&gt;"",CB153,IFERROR(INDEX(CL$12:CL152,MATCH(BN153,BN$12:BN152,0)),"GREŠKA"))))))</f>
        <v/>
      </c>
      <c r="CM153" s="114" t="str">
        <f>IF(BP153="","",IF(BP153&lt;&gt;"NEMA",BP153,IF(CE153&lt;&gt;"",CE153,IFERROR(INDEX(CM$12:CM152,MATCH(BN153,BN$12:BN152,0)),""))))</f>
        <v/>
      </c>
      <c r="CN153" s="27" t="s">
        <v>0</v>
      </c>
      <c r="CO153" s="38" t="str">
        <f t="shared" si="207"/>
        <v/>
      </c>
      <c r="CP153" s="53" t="str">
        <f t="shared" si="208"/>
        <v/>
      </c>
      <c r="CQ153" s="180" t="str">
        <f t="shared" si="209"/>
        <v/>
      </c>
      <c r="CR153" s="181" t="str">
        <f t="shared" si="156"/>
        <v/>
      </c>
      <c r="CS153" s="114" t="str">
        <f t="shared" si="161"/>
        <v/>
      </c>
      <c r="CT153" s="27" t="s">
        <v>0</v>
      </c>
      <c r="CU153" s="240" t="str">
        <f t="shared" si="210"/>
        <v xml:space="preserve">
</v>
      </c>
      <c r="CV153" s="27" t="s">
        <v>0</v>
      </c>
      <c r="CW153" s="200" t="str">
        <f t="shared" si="162"/>
        <v/>
      </c>
      <c r="CX153" t="s">
        <v>0</v>
      </c>
      <c r="CY153" s="90" t="str">
        <f t="shared" si="163"/>
        <v/>
      </c>
      <c r="CZ153" t="s">
        <v>0</v>
      </c>
      <c r="DA153" s="32" t="str">
        <f t="shared" si="164"/>
        <v/>
      </c>
      <c r="DB153" s="46" t="str">
        <f t="shared" si="165"/>
        <v/>
      </c>
      <c r="DC153" t="s">
        <v>0</v>
      </c>
      <c r="DD153" s="14" t="str">
        <f t="shared" si="211"/>
        <v/>
      </c>
      <c r="DE153" s="27" t="s">
        <v>0</v>
      </c>
      <c r="DF153" s="14" t="str">
        <f t="shared" si="212"/>
        <v/>
      </c>
      <c r="DG153" s="27" t="s">
        <v>0</v>
      </c>
      <c r="DH153" s="32" t="str">
        <f t="shared" si="213"/>
        <v/>
      </c>
      <c r="DI153" s="33" t="str">
        <f t="shared" si="214"/>
        <v/>
      </c>
      <c r="DJ153" s="27" t="s">
        <v>0</v>
      </c>
      <c r="DK153" s="32" t="str">
        <f t="shared" si="215"/>
        <v/>
      </c>
      <c r="DL153" s="33" t="str">
        <f t="shared" si="216"/>
        <v/>
      </c>
      <c r="DM153" s="27" t="s">
        <v>0</v>
      </c>
      <c r="DN153" s="32" t="str">
        <f t="shared" si="217"/>
        <v/>
      </c>
      <c r="DO153" s="33" t="str">
        <f t="shared" si="218"/>
        <v/>
      </c>
      <c r="DP153" s="27" t="s">
        <v>0</v>
      </c>
      <c r="DQ153" s="38" t="str">
        <f t="shared" si="219"/>
        <v/>
      </c>
      <c r="DR153" s="33" t="str" cm="1">
        <f t="array" ref="DR153">IF(DQ153&lt;&gt;"",INDEX(regNatjecatelj_id,DQ153,0),IF(BF153&lt;&gt;"",BF153,""))</f>
        <v/>
      </c>
      <c r="DS153" s="27" t="s">
        <v>0</v>
      </c>
      <c r="DT153" s="38" t="str">
        <f t="shared" si="220"/>
        <v/>
      </c>
      <c r="DU153" s="53" t="str">
        <f t="shared" si="166"/>
        <v/>
      </c>
      <c r="DV153" s="53" t="str">
        <f t="shared" si="221"/>
        <v/>
      </c>
      <c r="DW153" s="53" t="str">
        <f t="shared" si="222"/>
        <v/>
      </c>
      <c r="DX153" s="46" t="str">
        <f t="shared" si="223"/>
        <v/>
      </c>
      <c r="DY153" s="27" t="s">
        <v>0</v>
      </c>
      <c r="DZ153" s="38" t="str">
        <f>IF(AN153="","",MAX(DZ$12:DZ152)+1)</f>
        <v/>
      </c>
      <c r="EA153" s="53" t="str">
        <f t="shared" si="224"/>
        <v/>
      </c>
      <c r="EB153" s="53" t="str">
        <f t="shared" si="225"/>
        <v/>
      </c>
      <c r="EC153" s="53" t="str">
        <f t="shared" si="226"/>
        <v/>
      </c>
      <c r="ED153" s="53" t="str">
        <f t="shared" si="227"/>
        <v/>
      </c>
      <c r="EE153" s="53" t="str">
        <f t="shared" si="167"/>
        <v/>
      </c>
      <c r="EF153" s="53" t="str">
        <f t="shared" si="228"/>
        <v/>
      </c>
      <c r="EG153" s="53" t="str">
        <f t="shared" si="229"/>
        <v/>
      </c>
      <c r="EH153" s="53" t="str">
        <f t="shared" si="168"/>
        <v/>
      </c>
      <c r="EI153" s="53" t="str">
        <f t="shared" si="230"/>
        <v/>
      </c>
      <c r="EJ153" s="33" t="str">
        <f t="shared" si="231"/>
        <v/>
      </c>
      <c r="EK153" s="27" t="s">
        <v>0</v>
      </c>
      <c r="EL153" s="14" t="str">
        <f t="shared" si="232"/>
        <v/>
      </c>
      <c r="EM153" s="27" t="s">
        <v>0</v>
      </c>
      <c r="EN153" s="14" t="str">
        <f t="shared" si="169"/>
        <v/>
      </c>
      <c r="EO153" s="27" t="s">
        <v>0</v>
      </c>
      <c r="EP153" s="131" t="str">
        <f t="shared" si="233"/>
        <v/>
      </c>
      <c r="EQ153" s="27" t="s">
        <v>0</v>
      </c>
    </row>
    <row r="154" spans="1:147" x14ac:dyDescent="0.25">
      <c r="A154" t="s">
        <v>0</v>
      </c>
      <c r="B154" s="32" t="str">
        <f>IF(csv!F144="","",TRIM(csv!T144))</f>
        <v/>
      </c>
      <c r="C154" s="21" t="s">
        <v>0</v>
      </c>
      <c r="D154" s="21" t="str">
        <f>IF(csv!F144="","",TRIM(csv!F144))</f>
        <v/>
      </c>
      <c r="E154" s="21" t="str">
        <f>IF(csv!E144="","",TRIM(csv!E144))</f>
        <v/>
      </c>
      <c r="F154" s="21" t="s">
        <v>0</v>
      </c>
      <c r="G154" s="53" t="str">
        <f>IF(csv!M144="","",TRIM(csv!M144))</f>
        <v/>
      </c>
      <c r="H154" s="53" t="str">
        <f>IF(csv!N144="","",TRIM(csv!N144))</f>
        <v/>
      </c>
      <c r="I154" s="21" t="s">
        <v>0</v>
      </c>
      <c r="J154" s="21" t="str">
        <f>IF(csv!P144="","",TRIM(csv!P144))</f>
        <v/>
      </c>
      <c r="K154" s="21" t="str">
        <f>IF(csv!Q144="","",TRIM(csv!Q144))</f>
        <v/>
      </c>
      <c r="L154" s="21" t="s">
        <v>0</v>
      </c>
      <c r="M154" s="46" t="str">
        <f>IF(csv!R144="","",TRIM(csv!R144))</f>
        <v/>
      </c>
      <c r="N154" s="27" t="s">
        <v>0</v>
      </c>
      <c r="O154" s="188" t="str">
        <f t="shared" si="170"/>
        <v/>
      </c>
      <c r="P154" s="27"/>
      <c r="Q154" s="32" t="str">
        <f t="shared" si="171"/>
        <v/>
      </c>
      <c r="R154" s="53" t="str">
        <f>IF(Q154="","",IF(COUNTIF(Q$12:Q153,Q154)=0,R153+1,R153))</f>
        <v/>
      </c>
      <c r="S154" s="53" t="str">
        <f t="shared" si="172"/>
        <v/>
      </c>
      <c r="T154" s="53" t="str">
        <f t="shared" si="173"/>
        <v/>
      </c>
      <c r="U154" s="46" t="str">
        <f t="shared" si="174"/>
        <v/>
      </c>
      <c r="V154" s="27" t="s">
        <v>0</v>
      </c>
      <c r="W154" s="173" t="str">
        <f t="shared" si="175"/>
        <v/>
      </c>
      <c r="X154" s="223" t="str">
        <f t="shared" si="176"/>
        <v/>
      </c>
      <c r="Y154" s="174"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8"/>
      <c r="AG154" s="27" t="s">
        <v>0</v>
      </c>
      <c r="AH154" s="14" t="str">
        <f t="shared" si="179"/>
        <v/>
      </c>
      <c r="AI154" s="27" t="s">
        <v>0</v>
      </c>
      <c r="AJ154" s="173" t="str">
        <f t="shared" si="180"/>
        <v/>
      </c>
      <c r="AK154" s="114"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44" t="str">
        <f t="shared" si="158"/>
        <v/>
      </c>
      <c r="AW154" s="27" t="s">
        <v>0</v>
      </c>
      <c r="AX154" s="81"/>
      <c r="AY154" s="83"/>
      <c r="AZ154" s="27" t="s">
        <v>0</v>
      </c>
      <c r="BA154" s="200" t="str">
        <f t="shared" si="189"/>
        <v/>
      </c>
      <c r="BB154" s="27" t="s">
        <v>0</v>
      </c>
      <c r="BC154" s="32" t="str">
        <f t="shared" si="190"/>
        <v/>
      </c>
      <c r="BD154" s="53" t="str">
        <f>IF(AX154&amp;AY154="","",MAX(BD$12:BD153)+1)</f>
        <v/>
      </c>
      <c r="BE154" s="212"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8"/>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73" t="str">
        <f>IF(BN154="","",IF(AND(BO154&lt;&gt;"",BO154&lt;&gt;"NEMA",BS154=1),BR154,IFERROR(INDEX(CK$12:CK153,MATCH(BN154,BN$12:BN153,0)),IF(BX154&lt;&gt;"",BX154,BT154))))</f>
        <v/>
      </c>
      <c r="CL154" s="226" t="str">
        <f>IF(BN154="","",IF(BT154&lt;&gt;BN154,INDEX(regKlub_id,MATCH(BT154,regKlub_naziv,0)),IF(AND(BO154&lt;&gt;"",BO154&lt;&gt;"NEMA"),BO154,IF(CF154&lt;&gt;"",CF154,IF(CB154&lt;&gt;"",CB154,IFERROR(INDEX(CL$12:CL153,MATCH(BN154,BN$12:BN153,0)),"GREŠKA"))))))</f>
        <v/>
      </c>
      <c r="CM154" s="114" t="str">
        <f>IF(BP154="","",IF(BP154&lt;&gt;"NEMA",BP154,IF(CE154&lt;&gt;"",CE154,IFERROR(INDEX(CM$12:CM153,MATCH(BN154,BN$12:BN153,0)),""))))</f>
        <v/>
      </c>
      <c r="CN154" s="27" t="s">
        <v>0</v>
      </c>
      <c r="CO154" s="38" t="str">
        <f t="shared" si="207"/>
        <v/>
      </c>
      <c r="CP154" s="53" t="str">
        <f t="shared" si="208"/>
        <v/>
      </c>
      <c r="CQ154" s="180" t="str">
        <f t="shared" si="209"/>
        <v/>
      </c>
      <c r="CR154" s="181" t="str">
        <f t="shared" si="156"/>
        <v/>
      </c>
      <c r="CS154" s="114" t="str">
        <f t="shared" si="161"/>
        <v/>
      </c>
      <c r="CT154" s="27" t="s">
        <v>0</v>
      </c>
      <c r="CU154" s="240" t="str">
        <f t="shared" si="210"/>
        <v xml:space="preserve">
</v>
      </c>
      <c r="CV154" s="27" t="s">
        <v>0</v>
      </c>
      <c r="CW154" s="200" t="str">
        <f t="shared" si="162"/>
        <v/>
      </c>
      <c r="CX154" t="s">
        <v>0</v>
      </c>
      <c r="CY154" s="90" t="str">
        <f t="shared" si="163"/>
        <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31" t="str">
        <f t="shared" si="233"/>
        <v/>
      </c>
      <c r="EQ154" s="27" t="s">
        <v>0</v>
      </c>
    </row>
    <row r="155" spans="1:147" x14ac:dyDescent="0.25">
      <c r="A155" t="s">
        <v>0</v>
      </c>
      <c r="B155" s="32" t="str">
        <f>IF(csv!F145="","",TRIM(csv!T145))</f>
        <v/>
      </c>
      <c r="C155" s="21" t="s">
        <v>0</v>
      </c>
      <c r="D155" s="21" t="str">
        <f>IF(csv!F145="","",TRIM(csv!F145))</f>
        <v/>
      </c>
      <c r="E155" s="21" t="str">
        <f>IF(csv!E145="","",TRIM(csv!E145))</f>
        <v/>
      </c>
      <c r="F155" s="21" t="s">
        <v>0</v>
      </c>
      <c r="G155" s="53" t="str">
        <f>IF(csv!M145="","",TRIM(csv!M145))</f>
        <v/>
      </c>
      <c r="H155" s="53" t="str">
        <f>IF(csv!N145="","",TRIM(csv!N145))</f>
        <v/>
      </c>
      <c r="I155" s="21" t="s">
        <v>0</v>
      </c>
      <c r="J155" s="21" t="str">
        <f>IF(csv!P145="","",TRIM(csv!P145))</f>
        <v/>
      </c>
      <c r="K155" s="21" t="str">
        <f>IF(csv!Q145="","",TRIM(csv!Q145))</f>
        <v/>
      </c>
      <c r="L155" s="21" t="s">
        <v>0</v>
      </c>
      <c r="M155" s="46" t="str">
        <f>IF(csv!R145="","",TRIM(csv!R145))</f>
        <v/>
      </c>
      <c r="N155" s="27" t="s">
        <v>0</v>
      </c>
      <c r="O155" s="188" t="str">
        <f t="shared" si="170"/>
        <v/>
      </c>
      <c r="P155" s="27"/>
      <c r="Q155" s="32" t="str">
        <f t="shared" si="171"/>
        <v/>
      </c>
      <c r="R155" s="53" t="str">
        <f>IF(Q155="","",IF(COUNTIF(Q$12:Q154,Q155)=0,R154+1,R154))</f>
        <v/>
      </c>
      <c r="S155" s="53" t="str">
        <f t="shared" si="172"/>
        <v/>
      </c>
      <c r="T155" s="53" t="str">
        <f t="shared" si="173"/>
        <v/>
      </c>
      <c r="U155" s="46" t="str">
        <f t="shared" si="174"/>
        <v/>
      </c>
      <c r="V155" s="27" t="s">
        <v>0</v>
      </c>
      <c r="W155" s="173" t="str">
        <f t="shared" si="175"/>
        <v/>
      </c>
      <c r="X155" s="223" t="str">
        <f t="shared" si="176"/>
        <v/>
      </c>
      <c r="Y155" s="174"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8"/>
      <c r="AG155" s="27" t="s">
        <v>0</v>
      </c>
      <c r="AH155" s="14" t="str">
        <f t="shared" si="179"/>
        <v/>
      </c>
      <c r="AI155" s="27" t="s">
        <v>0</v>
      </c>
      <c r="AJ155" s="173" t="str">
        <f t="shared" si="180"/>
        <v/>
      </c>
      <c r="AK155" s="114"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44" t="str">
        <f t="shared" si="158"/>
        <v/>
      </c>
      <c r="AW155" s="27" t="s">
        <v>0</v>
      </c>
      <c r="AX155" s="81"/>
      <c r="AY155" s="83"/>
      <c r="AZ155" s="27" t="s">
        <v>0</v>
      </c>
      <c r="BA155" s="200" t="str">
        <f t="shared" si="189"/>
        <v/>
      </c>
      <c r="BB155" s="27" t="s">
        <v>0</v>
      </c>
      <c r="BC155" s="32" t="str">
        <f t="shared" si="190"/>
        <v/>
      </c>
      <c r="BD155" s="53" t="str">
        <f>IF(AX155&amp;AY155="","",MAX(BD$12:BD154)+1)</f>
        <v/>
      </c>
      <c r="BE155" s="212"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8"/>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73" t="str">
        <f>IF(BN155="","",IF(AND(BO155&lt;&gt;"",BO155&lt;&gt;"NEMA",BS155=1),BR155,IFERROR(INDEX(CK$12:CK154,MATCH(BN155,BN$12:BN154,0)),IF(BX155&lt;&gt;"",BX155,BT155))))</f>
        <v/>
      </c>
      <c r="CL155" s="226" t="str">
        <f>IF(BN155="","",IF(BT155&lt;&gt;BN155,INDEX(regKlub_id,MATCH(BT155,regKlub_naziv,0)),IF(AND(BO155&lt;&gt;"",BO155&lt;&gt;"NEMA"),BO155,IF(CF155&lt;&gt;"",CF155,IF(CB155&lt;&gt;"",CB155,IFERROR(INDEX(CL$12:CL154,MATCH(BN155,BN$12:BN154,0)),"GREŠKA"))))))</f>
        <v/>
      </c>
      <c r="CM155" s="114" t="str">
        <f>IF(BP155="","",IF(BP155&lt;&gt;"NEMA",BP155,IF(CE155&lt;&gt;"",CE155,IFERROR(INDEX(CM$12:CM154,MATCH(BN155,BN$12:BN154,0)),""))))</f>
        <v/>
      </c>
      <c r="CN155" s="27" t="s">
        <v>0</v>
      </c>
      <c r="CO155" s="38" t="str">
        <f t="shared" si="207"/>
        <v/>
      </c>
      <c r="CP155" s="53" t="str">
        <f t="shared" si="208"/>
        <v/>
      </c>
      <c r="CQ155" s="180" t="str">
        <f t="shared" si="209"/>
        <v/>
      </c>
      <c r="CR155" s="181" t="str">
        <f t="shared" si="156"/>
        <v/>
      </c>
      <c r="CS155" s="114" t="str">
        <f t="shared" si="161"/>
        <v/>
      </c>
      <c r="CT155" s="27" t="s">
        <v>0</v>
      </c>
      <c r="CU155" s="240" t="str">
        <f t="shared" si="210"/>
        <v xml:space="preserve">
</v>
      </c>
      <c r="CV155" s="27" t="s">
        <v>0</v>
      </c>
      <c r="CW155" s="200" t="str">
        <f t="shared" si="162"/>
        <v/>
      </c>
      <c r="CX155" t="s">
        <v>0</v>
      </c>
      <c r="CY155" s="90" t="str">
        <f t="shared" si="163"/>
        <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31" t="str">
        <f t="shared" si="233"/>
        <v/>
      </c>
      <c r="EQ155" s="27" t="s">
        <v>0</v>
      </c>
    </row>
    <row r="156" spans="1:147" x14ac:dyDescent="0.25">
      <c r="A156" t="s">
        <v>0</v>
      </c>
      <c r="B156" s="32" t="str">
        <f>IF(csv!F146="","",TRIM(csv!T146))</f>
        <v/>
      </c>
      <c r="C156" s="21" t="s">
        <v>0</v>
      </c>
      <c r="D156" s="21" t="str">
        <f>IF(csv!F146="","",TRIM(csv!F146))</f>
        <v/>
      </c>
      <c r="E156" s="21" t="str">
        <f>IF(csv!E146="","",TRIM(csv!E146))</f>
        <v/>
      </c>
      <c r="F156" s="21" t="s">
        <v>0</v>
      </c>
      <c r="G156" s="53" t="str">
        <f>IF(csv!M146="","",TRIM(csv!M146))</f>
        <v/>
      </c>
      <c r="H156" s="53" t="str">
        <f>IF(csv!N146="","",TRIM(csv!N146))</f>
        <v/>
      </c>
      <c r="I156" s="21" t="s">
        <v>0</v>
      </c>
      <c r="J156" s="21" t="str">
        <f>IF(csv!P146="","",TRIM(csv!P146))</f>
        <v/>
      </c>
      <c r="K156" s="21" t="str">
        <f>IF(csv!Q146="","",TRIM(csv!Q146))</f>
        <v/>
      </c>
      <c r="L156" s="21" t="s">
        <v>0</v>
      </c>
      <c r="M156" s="46" t="str">
        <f>IF(csv!R146="","",TRIM(csv!R146))</f>
        <v/>
      </c>
      <c r="N156" s="27" t="s">
        <v>0</v>
      </c>
      <c r="O156" s="188" t="str">
        <f t="shared" si="170"/>
        <v/>
      </c>
      <c r="P156" s="27"/>
      <c r="Q156" s="32" t="str">
        <f t="shared" si="171"/>
        <v/>
      </c>
      <c r="R156" s="53" t="str">
        <f>IF(Q156="","",IF(COUNTIF(Q$12:Q155,Q156)=0,R155+1,R155))</f>
        <v/>
      </c>
      <c r="S156" s="53" t="str">
        <f t="shared" si="172"/>
        <v/>
      </c>
      <c r="T156" s="53" t="str">
        <f t="shared" si="173"/>
        <v/>
      </c>
      <c r="U156" s="46" t="str">
        <f t="shared" si="174"/>
        <v/>
      </c>
      <c r="V156" s="27" t="s">
        <v>0</v>
      </c>
      <c r="W156" s="173" t="str">
        <f t="shared" si="175"/>
        <v/>
      </c>
      <c r="X156" s="223" t="str">
        <f t="shared" si="176"/>
        <v/>
      </c>
      <c r="Y156" s="174"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8"/>
      <c r="AG156" s="27" t="s">
        <v>0</v>
      </c>
      <c r="AH156" s="14" t="str">
        <f t="shared" si="179"/>
        <v/>
      </c>
      <c r="AI156" s="27" t="s">
        <v>0</v>
      </c>
      <c r="AJ156" s="173" t="str">
        <f t="shared" si="180"/>
        <v/>
      </c>
      <c r="AK156" s="114"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44"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81"/>
      <c r="AY156" s="83"/>
      <c r="AZ156" s="27" t="s">
        <v>0</v>
      </c>
      <c r="BA156" s="200" t="str">
        <f t="shared" si="189"/>
        <v/>
      </c>
      <c r="BB156" s="27" t="s">
        <v>0</v>
      </c>
      <c r="BC156" s="32" t="str">
        <f t="shared" si="190"/>
        <v/>
      </c>
      <c r="BD156" s="53" t="str">
        <f>IF(AX156&amp;AY156="","",MAX(BD$12:BD155)+1)</f>
        <v/>
      </c>
      <c r="BE156" s="212"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8"/>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73" t="str">
        <f>IF(BN156="","",IF(AND(BO156&lt;&gt;"",BO156&lt;&gt;"NEMA",BS156=1),BR156,IFERROR(INDEX(CK$12:CK155,MATCH(BN156,BN$12:BN155,0)),IF(BX156&lt;&gt;"",BX156,BT156))))</f>
        <v/>
      </c>
      <c r="CL156" s="226" t="str">
        <f>IF(BN156="","",IF(BT156&lt;&gt;BN156,INDEX(regKlub_id,MATCH(BT156,regKlub_naziv,0)),IF(AND(BO156&lt;&gt;"",BO156&lt;&gt;"NEMA"),BO156,IF(CF156&lt;&gt;"",CF156,IF(CB156&lt;&gt;"",CB156,IFERROR(INDEX(CL$12:CL155,MATCH(BN156,BN$12:BN155,0)),"GREŠKA"))))))</f>
        <v/>
      </c>
      <c r="CM156" s="114" t="str">
        <f>IF(BP156="","",IF(BP156&lt;&gt;"NEMA",BP156,IF(CE156&lt;&gt;"",CE156,IFERROR(INDEX(CM$12:CM155,MATCH(BN156,BN$12:BN155,0)),""))))</f>
        <v/>
      </c>
      <c r="CN156" s="27" t="s">
        <v>0</v>
      </c>
      <c r="CO156" s="38" t="str">
        <f t="shared" si="207"/>
        <v/>
      </c>
      <c r="CP156" s="53" t="str">
        <f t="shared" si="208"/>
        <v/>
      </c>
      <c r="CQ156" s="180" t="str">
        <f t="shared" si="209"/>
        <v/>
      </c>
      <c r="CR156" s="181" t="str">
        <f t="shared" si="156"/>
        <v/>
      </c>
      <c r="CS156" s="114" t="str">
        <f t="shared" si="161"/>
        <v/>
      </c>
      <c r="CT156" s="27" t="s">
        <v>0</v>
      </c>
      <c r="CU156" s="240" t="str">
        <f t="shared" si="210"/>
        <v xml:space="preserve">
</v>
      </c>
      <c r="CV156" s="27" t="s">
        <v>0</v>
      </c>
      <c r="CW156" s="200" t="str">
        <f t="shared" si="162"/>
        <v/>
      </c>
      <c r="CX156" t="s">
        <v>0</v>
      </c>
      <c r="CY156" s="90" t="str">
        <f t="shared" si="163"/>
        <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31" t="str">
        <f t="shared" si="233"/>
        <v/>
      </c>
      <c r="EQ156" s="27" t="s">
        <v>0</v>
      </c>
    </row>
    <row r="157" spans="1:147" x14ac:dyDescent="0.25">
      <c r="A157" t="s">
        <v>0</v>
      </c>
      <c r="B157" s="32" t="str">
        <f>IF(csv!F147="","",TRIM(csv!T147))</f>
        <v/>
      </c>
      <c r="C157" s="21" t="s">
        <v>0</v>
      </c>
      <c r="D157" s="21" t="str">
        <f>IF(csv!F147="","",TRIM(csv!F147))</f>
        <v/>
      </c>
      <c r="E157" s="21" t="str">
        <f>IF(csv!E147="","",TRIM(csv!E147))</f>
        <v/>
      </c>
      <c r="F157" s="21" t="s">
        <v>0</v>
      </c>
      <c r="G157" s="53" t="str">
        <f>IF(csv!M147="","",TRIM(csv!M147))</f>
        <v/>
      </c>
      <c r="H157" s="53" t="str">
        <f>IF(csv!N147="","",TRIM(csv!N147))</f>
        <v/>
      </c>
      <c r="I157" s="21" t="s">
        <v>0</v>
      </c>
      <c r="J157" s="21" t="str">
        <f>IF(csv!P147="","",TRIM(csv!P147))</f>
        <v/>
      </c>
      <c r="K157" s="21" t="str">
        <f>IF(csv!Q147="","",TRIM(csv!Q147))</f>
        <v/>
      </c>
      <c r="L157" s="21" t="s">
        <v>0</v>
      </c>
      <c r="M157" s="46" t="str">
        <f>IF(csv!R147="","",TRIM(csv!R147))</f>
        <v/>
      </c>
      <c r="N157" s="27" t="s">
        <v>0</v>
      </c>
      <c r="O157" s="188" t="str">
        <f t="shared" si="170"/>
        <v/>
      </c>
      <c r="P157" s="27"/>
      <c r="Q157" s="32" t="str">
        <f t="shared" si="171"/>
        <v/>
      </c>
      <c r="R157" s="53" t="str">
        <f>IF(Q157="","",IF(COUNTIF(Q$12:Q156,Q157)=0,R156+1,R156))</f>
        <v/>
      </c>
      <c r="S157" s="53" t="str">
        <f t="shared" si="172"/>
        <v/>
      </c>
      <c r="T157" s="53" t="str">
        <f t="shared" si="173"/>
        <v/>
      </c>
      <c r="U157" s="46" t="str">
        <f t="shared" si="174"/>
        <v/>
      </c>
      <c r="V157" s="27" t="s">
        <v>0</v>
      </c>
      <c r="W157" s="173" t="str">
        <f t="shared" si="175"/>
        <v/>
      </c>
      <c r="X157" s="223" t="str">
        <f t="shared" si="176"/>
        <v/>
      </c>
      <c r="Y157" s="174"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8"/>
      <c r="AG157" s="27" t="s">
        <v>0</v>
      </c>
      <c r="AH157" s="14" t="str">
        <f t="shared" si="179"/>
        <v/>
      </c>
      <c r="AI157" s="27" t="s">
        <v>0</v>
      </c>
      <c r="AJ157" s="173" t="str">
        <f t="shared" si="180"/>
        <v/>
      </c>
      <c r="AK157" s="114"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44"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81"/>
      <c r="AY157" s="83"/>
      <c r="AZ157" s="27" t="s">
        <v>0</v>
      </c>
      <c r="BA157" s="200" t="str">
        <f t="shared" si="189"/>
        <v/>
      </c>
      <c r="BB157" s="27" t="s">
        <v>0</v>
      </c>
      <c r="BC157" s="32" t="str">
        <f t="shared" si="190"/>
        <v/>
      </c>
      <c r="BD157" s="53" t="str">
        <f>IF(AX157&amp;AY157="","",MAX(BD$12:BD156)+1)</f>
        <v/>
      </c>
      <c r="BE157" s="212"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8"/>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73" t="str">
        <f>IF(BN157="","",IF(AND(BO157&lt;&gt;"",BO157&lt;&gt;"NEMA",BS157=1),BR157,IFERROR(INDEX(CK$12:CK156,MATCH(BN157,BN$12:BN156,0)),IF(BX157&lt;&gt;"",BX157,BT157))))</f>
        <v/>
      </c>
      <c r="CL157" s="226" t="str">
        <f>IF(BN157="","",IF(BT157&lt;&gt;BN157,INDEX(regKlub_id,MATCH(BT157,regKlub_naziv,0)),IF(AND(BO157&lt;&gt;"",BO157&lt;&gt;"NEMA"),BO157,IF(CF157&lt;&gt;"",CF157,IF(CB157&lt;&gt;"",CB157,IFERROR(INDEX(CL$12:CL156,MATCH(BN157,BN$12:BN156,0)),"GREŠKA"))))))</f>
        <v/>
      </c>
      <c r="CM157" s="114" t="str">
        <f>IF(BP157="","",IF(BP157&lt;&gt;"NEMA",BP157,IF(CE157&lt;&gt;"",CE157,IFERROR(INDEX(CM$12:CM156,MATCH(BN157,BN$12:BN156,0)),""))))</f>
        <v/>
      </c>
      <c r="CN157" s="27" t="s">
        <v>0</v>
      </c>
      <c r="CO157" s="38" t="str">
        <f t="shared" si="207"/>
        <v/>
      </c>
      <c r="CP157" s="53" t="str">
        <f t="shared" si="208"/>
        <v/>
      </c>
      <c r="CQ157" s="180" t="str">
        <f t="shared" si="209"/>
        <v/>
      </c>
      <c r="CR157" s="181" t="str">
        <f t="shared" si="156"/>
        <v/>
      </c>
      <c r="CS157" s="114" t="str">
        <f t="shared" si="161"/>
        <v/>
      </c>
      <c r="CT157" s="27" t="s">
        <v>0</v>
      </c>
      <c r="CU157" s="240" t="str">
        <f t="shared" si="210"/>
        <v xml:space="preserve">
</v>
      </c>
      <c r="CV157" s="27" t="s">
        <v>0</v>
      </c>
      <c r="CW157" s="200" t="str">
        <f t="shared" si="162"/>
        <v/>
      </c>
      <c r="CX157" t="s">
        <v>0</v>
      </c>
      <c r="CY157" s="90" t="str">
        <f t="shared" si="163"/>
        <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31" t="str">
        <f t="shared" si="233"/>
        <v/>
      </c>
      <c r="EQ157" s="27" t="s">
        <v>0</v>
      </c>
    </row>
    <row r="158" spans="1:147" x14ac:dyDescent="0.25">
      <c r="A158" t="s">
        <v>0</v>
      </c>
      <c r="B158" s="32" t="str">
        <f>IF(csv!F148="","",TRIM(csv!T148))</f>
        <v/>
      </c>
      <c r="C158" s="21" t="s">
        <v>0</v>
      </c>
      <c r="D158" s="21" t="str">
        <f>IF(csv!F148="","",TRIM(csv!F148))</f>
        <v/>
      </c>
      <c r="E158" s="21" t="str">
        <f>IF(csv!E148="","",TRIM(csv!E148))</f>
        <v/>
      </c>
      <c r="F158" s="21" t="s">
        <v>0</v>
      </c>
      <c r="G158" s="53" t="str">
        <f>IF(csv!M148="","",TRIM(csv!M148))</f>
        <v/>
      </c>
      <c r="H158" s="53" t="str">
        <f>IF(csv!N148="","",TRIM(csv!N148))</f>
        <v/>
      </c>
      <c r="I158" s="21" t="s">
        <v>0</v>
      </c>
      <c r="J158" s="21" t="str">
        <f>IF(csv!P148="","",TRIM(csv!P148))</f>
        <v/>
      </c>
      <c r="K158" s="21" t="str">
        <f>IF(csv!Q148="","",TRIM(csv!Q148))</f>
        <v/>
      </c>
      <c r="L158" s="21" t="s">
        <v>0</v>
      </c>
      <c r="M158" s="46" t="str">
        <f>IF(csv!R148="","",TRIM(csv!R148))</f>
        <v/>
      </c>
      <c r="N158" s="27" t="s">
        <v>0</v>
      </c>
      <c r="O158" s="188" t="str">
        <f t="shared" si="170"/>
        <v/>
      </c>
      <c r="P158" s="27"/>
      <c r="Q158" s="32" t="str">
        <f t="shared" si="171"/>
        <v/>
      </c>
      <c r="R158" s="53" t="str">
        <f>IF(Q158="","",IF(COUNTIF(Q$12:Q157,Q158)=0,R157+1,R157))</f>
        <v/>
      </c>
      <c r="S158" s="53" t="str">
        <f t="shared" si="172"/>
        <v/>
      </c>
      <c r="T158" s="53" t="str">
        <f t="shared" si="173"/>
        <v/>
      </c>
      <c r="U158" s="46" t="str">
        <f t="shared" si="174"/>
        <v/>
      </c>
      <c r="V158" s="27" t="s">
        <v>0</v>
      </c>
      <c r="W158" s="173" t="str">
        <f t="shared" si="175"/>
        <v/>
      </c>
      <c r="X158" s="223" t="str">
        <f t="shared" si="176"/>
        <v/>
      </c>
      <c r="Y158" s="174" t="str">
        <f t="shared" si="157"/>
        <v/>
      </c>
      <c r="Z158" s="27" t="s">
        <v>0</v>
      </c>
      <c r="AA158" s="32" t="str">
        <f t="shared" si="177"/>
        <v/>
      </c>
      <c r="AB158" s="53" t="str">
        <f t="shared" si="178"/>
        <v/>
      </c>
      <c r="AC158" s="21" t="str">
        <f>IF(OR(AB158="",AB158&lt;&gt;"NEMA"),"",IF(IFERROR(MATCH(AA158,AA$12:AA157,0),0)&lt;&gt;0,"",AA158))</f>
        <v/>
      </c>
      <c r="AD158" s="46" t="str">
        <f>IF(AC158="","",MAX(AD$12:AD157)+1)</f>
        <v/>
      </c>
      <c r="AE158" s="27" t="s">
        <v>0</v>
      </c>
      <c r="AF158" s="88"/>
      <c r="AG158" s="27" t="s">
        <v>0</v>
      </c>
      <c r="AH158" s="14" t="str">
        <f t="shared" si="179"/>
        <v/>
      </c>
      <c r="AI158" s="27" t="s">
        <v>0</v>
      </c>
      <c r="AJ158" s="173" t="str">
        <f t="shared" si="180"/>
        <v/>
      </c>
      <c r="AK158" s="114" t="str">
        <f t="shared" si="181"/>
        <v/>
      </c>
      <c r="AL158" s="27"/>
      <c r="AM158" s="32" t="str">
        <f t="shared" si="182"/>
        <v/>
      </c>
      <c r="AN158" s="21" t="str">
        <f t="shared" si="183"/>
        <v/>
      </c>
      <c r="AO158" s="53" t="str">
        <f t="shared" si="184"/>
        <v/>
      </c>
      <c r="AP158" s="53" t="str">
        <f t="shared" si="185"/>
        <v/>
      </c>
      <c r="AQ158" s="21" t="str">
        <f t="shared" si="186"/>
        <v/>
      </c>
      <c r="AR158" s="46" t="str">
        <f t="shared" si="187"/>
        <v/>
      </c>
      <c r="AS158" s="27" t="s">
        <v>0</v>
      </c>
      <c r="AT158" s="62" t="str">
        <f t="shared" si="188"/>
        <v/>
      </c>
      <c r="AU158" s="27" t="s">
        <v>0</v>
      </c>
      <c r="AV158" s="244" t="str">
        <f t="shared" si="234"/>
        <v/>
      </c>
      <c r="AW158" s="27" t="s">
        <v>0</v>
      </c>
      <c r="AX158" s="81"/>
      <c r="AY158" s="83"/>
      <c r="AZ158" s="27" t="s">
        <v>0</v>
      </c>
      <c r="BA158" s="200" t="str">
        <f t="shared" si="189"/>
        <v/>
      </c>
      <c r="BB158" s="27" t="s">
        <v>0</v>
      </c>
      <c r="BC158" s="32" t="str">
        <f t="shared" si="190"/>
        <v/>
      </c>
      <c r="BD158" s="53" t="str">
        <f>IF(AX158&amp;AY158="","",MAX(BD$12:BD157)+1)</f>
        <v/>
      </c>
      <c r="BE158" s="212" t="str">
        <f t="shared" si="191"/>
        <v/>
      </c>
      <c r="BF158" s="33" t="str">
        <f>IF(AND(AO158="NEMA",AP158="NEMA",OR(AX158&amp;AY158="",BE158="NEMA")),MAX(BF$12:BF157)+1,"")</f>
        <v/>
      </c>
      <c r="BG158" s="27" t="s">
        <v>0</v>
      </c>
      <c r="BH158" s="32" t="str">
        <f t="shared" si="192"/>
        <v/>
      </c>
      <c r="BI158" s="21" t="str">
        <f t="shared" si="193"/>
        <v/>
      </c>
      <c r="BJ158" s="53" t="str">
        <f t="shared" si="194"/>
        <v/>
      </c>
      <c r="BK158" s="33" t="str">
        <f t="shared" si="195"/>
        <v/>
      </c>
      <c r="BL158" s="27" t="s">
        <v>0</v>
      </c>
      <c r="BM158" s="32" t="str">
        <f t="shared" si="196"/>
        <v/>
      </c>
      <c r="BN158" s="21" t="str">
        <f t="shared" si="197"/>
        <v/>
      </c>
      <c r="BO158" s="53" t="str">
        <f t="shared" si="198"/>
        <v/>
      </c>
      <c r="BP158" s="53" t="str">
        <f t="shared" si="159"/>
        <v/>
      </c>
      <c r="BQ158" s="21" t="str">
        <f t="shared" si="160"/>
        <v/>
      </c>
      <c r="BR158" s="21" t="str" cm="1">
        <f t="array" ref="BR158">IFERROR(""&amp;INDEX(regNatjecatelj_klub,DI158),"")</f>
        <v/>
      </c>
      <c r="BS158" s="66" t="str">
        <f t="shared" si="199"/>
        <v/>
      </c>
      <c r="BT158" s="46" t="str">
        <f t="shared" si="200"/>
        <v/>
      </c>
      <c r="BU158" s="27" t="s">
        <v>0</v>
      </c>
      <c r="BV158" s="62" t="str">
        <f>IF(BP158&lt;&gt;"NEMA","",IF(IFERROR(MATCH(BN158,BN$12:BN157,0),0)&lt;&gt;0,"",BN158))</f>
        <v/>
      </c>
      <c r="BW158" s="27" t="s">
        <v>0</v>
      </c>
      <c r="BX158" s="88"/>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73" t="str">
        <f>IF(BN158="","",IF(AND(BO158&lt;&gt;"",BO158&lt;&gt;"NEMA",BS158=1),BR158,IFERROR(INDEX(CK$12:CK157,MATCH(BN158,BN$12:BN157,0)),IF(BX158&lt;&gt;"",BX158,BT158))))</f>
        <v/>
      </c>
      <c r="CL158" s="226" t="str">
        <f>IF(BN158="","",IF(BT158&lt;&gt;BN158,INDEX(regKlub_id,MATCH(BT158,regKlub_naziv,0)),IF(AND(BO158&lt;&gt;"",BO158&lt;&gt;"NEMA"),BO158,IF(CF158&lt;&gt;"",CF158,IF(CB158&lt;&gt;"",CB158,IFERROR(INDEX(CL$12:CL157,MATCH(BN158,BN$12:BN157,0)),"GREŠKA"))))))</f>
        <v/>
      </c>
      <c r="CM158" s="114" t="str">
        <f>IF(BP158="","",IF(BP158&lt;&gt;"NEMA",BP158,IF(CE158&lt;&gt;"",CE158,IFERROR(INDEX(CM$12:CM157,MATCH(BN158,BN$12:BN157,0)),""))))</f>
        <v/>
      </c>
      <c r="CN158" s="27" t="s">
        <v>0</v>
      </c>
      <c r="CO158" s="38" t="str">
        <f t="shared" si="207"/>
        <v/>
      </c>
      <c r="CP158" s="53" t="str">
        <f t="shared" si="208"/>
        <v/>
      </c>
      <c r="CQ158" s="180" t="str">
        <f t="shared" si="209"/>
        <v/>
      </c>
      <c r="CR158" s="181" t="str">
        <f t="shared" si="156"/>
        <v/>
      </c>
      <c r="CS158" s="114" t="str">
        <f t="shared" si="161"/>
        <v/>
      </c>
      <c r="CT158" s="27" t="s">
        <v>0</v>
      </c>
      <c r="CU158" s="240" t="str">
        <f t="shared" si="210"/>
        <v xml:space="preserve">
</v>
      </c>
      <c r="CV158" s="27" t="s">
        <v>0</v>
      </c>
      <c r="CW158" s="200" t="str">
        <f t="shared" si="162"/>
        <v/>
      </c>
      <c r="CX158" t="s">
        <v>0</v>
      </c>
      <c r="CY158" s="90" t="str">
        <f t="shared" si="163"/>
        <v/>
      </c>
      <c r="CZ158" t="s">
        <v>0</v>
      </c>
      <c r="DA158" s="32" t="str">
        <f t="shared" si="164"/>
        <v/>
      </c>
      <c r="DB158" s="46" t="str">
        <f t="shared" si="165"/>
        <v/>
      </c>
      <c r="DC158" t="s">
        <v>0</v>
      </c>
      <c r="DD158" s="14" t="str">
        <f t="shared" si="211"/>
        <v/>
      </c>
      <c r="DE158" s="27" t="s">
        <v>0</v>
      </c>
      <c r="DF158" s="14" t="str">
        <f t="shared" si="212"/>
        <v/>
      </c>
      <c r="DG158" s="27" t="s">
        <v>0</v>
      </c>
      <c r="DH158" s="32" t="str">
        <f t="shared" si="213"/>
        <v/>
      </c>
      <c r="DI158" s="33" t="str">
        <f t="shared" si="214"/>
        <v/>
      </c>
      <c r="DJ158" s="27" t="s">
        <v>0</v>
      </c>
      <c r="DK158" s="32" t="str">
        <f t="shared" si="215"/>
        <v/>
      </c>
      <c r="DL158" s="33" t="str">
        <f t="shared" si="216"/>
        <v/>
      </c>
      <c r="DM158" s="27" t="s">
        <v>0</v>
      </c>
      <c r="DN158" s="32" t="str">
        <f t="shared" si="217"/>
        <v/>
      </c>
      <c r="DO158" s="33" t="str">
        <f t="shared" si="218"/>
        <v/>
      </c>
      <c r="DP158" s="27" t="s">
        <v>0</v>
      </c>
      <c r="DQ158" s="38" t="str">
        <f t="shared" si="219"/>
        <v/>
      </c>
      <c r="DR158" s="33" t="str" cm="1">
        <f t="array" ref="DR158">IF(DQ158&lt;&gt;"",INDEX(regNatjecatelj_id,DQ158,0),IF(BF158&lt;&gt;"",BF158,""))</f>
        <v/>
      </c>
      <c r="DS158" s="27" t="s">
        <v>0</v>
      </c>
      <c r="DT158" s="38" t="str">
        <f t="shared" si="220"/>
        <v/>
      </c>
      <c r="DU158" s="53" t="str">
        <f t="shared" si="166"/>
        <v/>
      </c>
      <c r="DV158" s="53" t="str">
        <f t="shared" si="221"/>
        <v/>
      </c>
      <c r="DW158" s="53" t="str">
        <f t="shared" si="222"/>
        <v/>
      </c>
      <c r="DX158" s="46" t="str">
        <f t="shared" si="223"/>
        <v/>
      </c>
      <c r="DY158" s="27" t="s">
        <v>0</v>
      </c>
      <c r="DZ158" s="38" t="str">
        <f>IF(AN158="","",MAX(DZ$12:DZ157)+1)</f>
        <v/>
      </c>
      <c r="EA158" s="53" t="str">
        <f t="shared" si="224"/>
        <v/>
      </c>
      <c r="EB158" s="53" t="str">
        <f t="shared" si="225"/>
        <v/>
      </c>
      <c r="EC158" s="53" t="str">
        <f t="shared" si="226"/>
        <v/>
      </c>
      <c r="ED158" s="53" t="str">
        <f t="shared" si="227"/>
        <v/>
      </c>
      <c r="EE158" s="53" t="str">
        <f t="shared" si="167"/>
        <v/>
      </c>
      <c r="EF158" s="53" t="str">
        <f t="shared" si="228"/>
        <v/>
      </c>
      <c r="EG158" s="53" t="str">
        <f t="shared" si="229"/>
        <v/>
      </c>
      <c r="EH158" s="53" t="str">
        <f t="shared" si="168"/>
        <v/>
      </c>
      <c r="EI158" s="53" t="str">
        <f t="shared" si="230"/>
        <v/>
      </c>
      <c r="EJ158" s="33" t="str">
        <f t="shared" si="231"/>
        <v/>
      </c>
      <c r="EK158" s="27" t="s">
        <v>0</v>
      </c>
      <c r="EL158" s="14" t="str">
        <f t="shared" si="232"/>
        <v/>
      </c>
      <c r="EM158" s="27" t="s">
        <v>0</v>
      </c>
      <c r="EN158" s="14" t="str">
        <f t="shared" si="169"/>
        <v/>
      </c>
      <c r="EO158" s="27" t="s">
        <v>0</v>
      </c>
      <c r="EP158" s="131" t="str">
        <f t="shared" si="233"/>
        <v/>
      </c>
      <c r="EQ158" s="27" t="s">
        <v>0</v>
      </c>
    </row>
    <row r="159" spans="1:147" x14ac:dyDescent="0.25">
      <c r="A159" t="s">
        <v>0</v>
      </c>
      <c r="B159" s="32" t="str">
        <f>IF(csv!F149="","",TRIM(csv!T149))</f>
        <v/>
      </c>
      <c r="C159" s="21" t="s">
        <v>0</v>
      </c>
      <c r="D159" s="21" t="str">
        <f>IF(csv!F149="","",TRIM(csv!F149))</f>
        <v/>
      </c>
      <c r="E159" s="21" t="str">
        <f>IF(csv!E149="","",TRIM(csv!E149))</f>
        <v/>
      </c>
      <c r="F159" s="21" t="s">
        <v>0</v>
      </c>
      <c r="G159" s="53" t="str">
        <f>IF(csv!M149="","",TRIM(csv!M149))</f>
        <v/>
      </c>
      <c r="H159" s="53" t="str">
        <f>IF(csv!N149="","",TRIM(csv!N149))</f>
        <v/>
      </c>
      <c r="I159" s="21" t="s">
        <v>0</v>
      </c>
      <c r="J159" s="21" t="str">
        <f>IF(csv!P149="","",TRIM(csv!P149))</f>
        <v/>
      </c>
      <c r="K159" s="21" t="str">
        <f>IF(csv!Q149="","",TRIM(csv!Q149))</f>
        <v/>
      </c>
      <c r="L159" s="21" t="s">
        <v>0</v>
      </c>
      <c r="M159" s="46" t="str">
        <f>IF(csv!R149="","",TRIM(csv!R149))</f>
        <v/>
      </c>
      <c r="N159" s="27" t="s">
        <v>0</v>
      </c>
      <c r="O159" s="188" t="str">
        <f t="shared" si="170"/>
        <v/>
      </c>
      <c r="P159" s="27"/>
      <c r="Q159" s="32" t="str">
        <f t="shared" si="171"/>
        <v/>
      </c>
      <c r="R159" s="53" t="str">
        <f>IF(Q159="","",IF(COUNTIF(Q$12:Q158,Q159)=0,R158+1,R158))</f>
        <v/>
      </c>
      <c r="S159" s="53" t="str">
        <f t="shared" si="172"/>
        <v/>
      </c>
      <c r="T159" s="53" t="str">
        <f t="shared" si="173"/>
        <v/>
      </c>
      <c r="U159" s="46" t="str">
        <f t="shared" si="174"/>
        <v/>
      </c>
      <c r="V159" s="27" t="s">
        <v>0</v>
      </c>
      <c r="W159" s="173" t="str">
        <f t="shared" si="175"/>
        <v/>
      </c>
      <c r="X159" s="223" t="str">
        <f t="shared" si="176"/>
        <v/>
      </c>
      <c r="Y159" s="174" t="str">
        <f t="shared" si="157"/>
        <v/>
      </c>
      <c r="Z159" s="27" t="s">
        <v>0</v>
      </c>
      <c r="AA159" s="32" t="str">
        <f t="shared" si="177"/>
        <v/>
      </c>
      <c r="AB159" s="53" t="str">
        <f t="shared" si="178"/>
        <v/>
      </c>
      <c r="AC159" s="21" t="str">
        <f>IF(OR(AB159="",AB159&lt;&gt;"NEMA"),"",IF(IFERROR(MATCH(AA159,AA$12:AA158,0),0)&lt;&gt;0,"",AA159))</f>
        <v/>
      </c>
      <c r="AD159" s="46" t="str">
        <f>IF(AC159="","",MAX(AD$12:AD158)+1)</f>
        <v/>
      </c>
      <c r="AE159" s="27" t="s">
        <v>0</v>
      </c>
      <c r="AF159" s="88"/>
      <c r="AG159" s="27" t="s">
        <v>0</v>
      </c>
      <c r="AH159" s="14" t="str">
        <f t="shared" si="179"/>
        <v/>
      </c>
      <c r="AI159" s="27" t="s">
        <v>0</v>
      </c>
      <c r="AJ159" s="173" t="str">
        <f t="shared" si="180"/>
        <v/>
      </c>
      <c r="AK159" s="114" t="str">
        <f t="shared" si="181"/>
        <v/>
      </c>
      <c r="AL159" s="27"/>
      <c r="AM159" s="32" t="str">
        <f t="shared" si="182"/>
        <v/>
      </c>
      <c r="AN159" s="21" t="str">
        <f t="shared" si="183"/>
        <v/>
      </c>
      <c r="AO159" s="53" t="str">
        <f t="shared" si="184"/>
        <v/>
      </c>
      <c r="AP159" s="53" t="str">
        <f t="shared" si="185"/>
        <v/>
      </c>
      <c r="AQ159" s="21" t="str">
        <f t="shared" si="186"/>
        <v/>
      </c>
      <c r="AR159" s="46" t="str">
        <f t="shared" si="187"/>
        <v/>
      </c>
      <c r="AS159" s="27" t="s">
        <v>0</v>
      </c>
      <c r="AT159" s="62" t="str">
        <f t="shared" si="188"/>
        <v/>
      </c>
      <c r="AU159" s="27" t="s">
        <v>0</v>
      </c>
      <c r="AV159" s="244" t="str">
        <f t="shared" si="234"/>
        <v/>
      </c>
      <c r="AW159" s="27" t="s">
        <v>0</v>
      </c>
      <c r="AX159" s="81"/>
      <c r="AY159" s="83"/>
      <c r="AZ159" s="27" t="s">
        <v>0</v>
      </c>
      <c r="BA159" s="200" t="str">
        <f t="shared" si="189"/>
        <v/>
      </c>
      <c r="BB159" s="27" t="s">
        <v>0</v>
      </c>
      <c r="BC159" s="32" t="str">
        <f t="shared" si="190"/>
        <v/>
      </c>
      <c r="BD159" s="53" t="str">
        <f>IF(AX159&amp;AY159="","",MAX(BD$12:BD158)+1)</f>
        <v/>
      </c>
      <c r="BE159" s="212" t="str">
        <f t="shared" si="191"/>
        <v/>
      </c>
      <c r="BF159" s="33" t="str">
        <f>IF(AND(AO159="NEMA",AP159="NEMA",OR(AX159&amp;AY159="",BE159="NEMA")),MAX(BF$12:BF158)+1,"")</f>
        <v/>
      </c>
      <c r="BG159" s="27" t="s">
        <v>0</v>
      </c>
      <c r="BH159" s="32" t="str">
        <f t="shared" si="192"/>
        <v/>
      </c>
      <c r="BI159" s="21" t="str">
        <f t="shared" si="193"/>
        <v/>
      </c>
      <c r="BJ159" s="53" t="str">
        <f t="shared" si="194"/>
        <v/>
      </c>
      <c r="BK159" s="33" t="str">
        <f t="shared" si="195"/>
        <v/>
      </c>
      <c r="BL159" s="27" t="s">
        <v>0</v>
      </c>
      <c r="BM159" s="32" t="str">
        <f t="shared" si="196"/>
        <v/>
      </c>
      <c r="BN159" s="21" t="str">
        <f t="shared" si="197"/>
        <v/>
      </c>
      <c r="BO159" s="53" t="str">
        <f t="shared" si="198"/>
        <v/>
      </c>
      <c r="BP159" s="53" t="str">
        <f t="shared" si="159"/>
        <v/>
      </c>
      <c r="BQ159" s="21" t="str">
        <f t="shared" si="160"/>
        <v/>
      </c>
      <c r="BR159" s="21" t="str" cm="1">
        <f t="array" ref="BR159">IFERROR(""&amp;INDEX(regNatjecatelj_klub,DI159),"")</f>
        <v/>
      </c>
      <c r="BS159" s="66" t="str">
        <f t="shared" si="199"/>
        <v/>
      </c>
      <c r="BT159" s="46" t="str">
        <f t="shared" si="200"/>
        <v/>
      </c>
      <c r="BU159" s="27" t="s">
        <v>0</v>
      </c>
      <c r="BV159" s="62" t="str">
        <f>IF(BP159&lt;&gt;"NEMA","",IF(IFERROR(MATCH(BN159,BN$12:BN158,0),0)&lt;&gt;0,"",BN159))</f>
        <v/>
      </c>
      <c r="BW159" s="27" t="s">
        <v>0</v>
      </c>
      <c r="BX159" s="88"/>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73" t="str">
        <f>IF(BN159="","",IF(AND(BO159&lt;&gt;"",BO159&lt;&gt;"NEMA",BS159=1),BR159,IFERROR(INDEX(CK$12:CK158,MATCH(BN159,BN$12:BN158,0)),IF(BX159&lt;&gt;"",BX159,BT159))))</f>
        <v/>
      </c>
      <c r="CL159" s="226" t="str">
        <f>IF(BN159="","",IF(BT159&lt;&gt;BN159,INDEX(regKlub_id,MATCH(BT159,regKlub_naziv,0)),IF(AND(BO159&lt;&gt;"",BO159&lt;&gt;"NEMA"),BO159,IF(CF159&lt;&gt;"",CF159,IF(CB159&lt;&gt;"",CB159,IFERROR(INDEX(CL$12:CL158,MATCH(BN159,BN$12:BN158,0)),"GREŠKA"))))))</f>
        <v/>
      </c>
      <c r="CM159" s="114" t="str">
        <f>IF(BP159="","",IF(BP159&lt;&gt;"NEMA",BP159,IF(CE159&lt;&gt;"",CE159,IFERROR(INDEX(CM$12:CM158,MATCH(BN159,BN$12:BN158,0)),""))))</f>
        <v/>
      </c>
      <c r="CN159" s="27" t="s">
        <v>0</v>
      </c>
      <c r="CO159" s="38" t="str">
        <f t="shared" si="207"/>
        <v/>
      </c>
      <c r="CP159" s="53" t="str">
        <f t="shared" si="208"/>
        <v/>
      </c>
      <c r="CQ159" s="180" t="str">
        <f t="shared" si="209"/>
        <v/>
      </c>
      <c r="CR159" s="181" t="str">
        <f t="shared" si="156"/>
        <v/>
      </c>
      <c r="CS159" s="114" t="str">
        <f t="shared" si="161"/>
        <v/>
      </c>
      <c r="CT159" s="27" t="s">
        <v>0</v>
      </c>
      <c r="CU159" s="240" t="str">
        <f t="shared" si="210"/>
        <v xml:space="preserve">
</v>
      </c>
      <c r="CV159" s="27" t="s">
        <v>0</v>
      </c>
      <c r="CW159" s="200" t="str">
        <f t="shared" si="162"/>
        <v/>
      </c>
      <c r="CX159" t="s">
        <v>0</v>
      </c>
      <c r="CY159" s="90" t="str">
        <f t="shared" si="163"/>
        <v/>
      </c>
      <c r="CZ159" t="s">
        <v>0</v>
      </c>
      <c r="DA159" s="32" t="str">
        <f t="shared" si="164"/>
        <v/>
      </c>
      <c r="DB159" s="46" t="str">
        <f t="shared" si="165"/>
        <v/>
      </c>
      <c r="DC159" t="s">
        <v>0</v>
      </c>
      <c r="DD159" s="14" t="str">
        <f t="shared" si="211"/>
        <v/>
      </c>
      <c r="DE159" s="27" t="s">
        <v>0</v>
      </c>
      <c r="DF159" s="14" t="str">
        <f t="shared" si="212"/>
        <v/>
      </c>
      <c r="DG159" s="27" t="s">
        <v>0</v>
      </c>
      <c r="DH159" s="32" t="str">
        <f t="shared" si="213"/>
        <v/>
      </c>
      <c r="DI159" s="33" t="str">
        <f t="shared" si="214"/>
        <v/>
      </c>
      <c r="DJ159" s="27" t="s">
        <v>0</v>
      </c>
      <c r="DK159" s="32" t="str">
        <f t="shared" si="215"/>
        <v/>
      </c>
      <c r="DL159" s="33" t="str">
        <f t="shared" si="216"/>
        <v/>
      </c>
      <c r="DM159" s="27" t="s">
        <v>0</v>
      </c>
      <c r="DN159" s="32" t="str">
        <f t="shared" si="217"/>
        <v/>
      </c>
      <c r="DO159" s="33" t="str">
        <f t="shared" si="218"/>
        <v/>
      </c>
      <c r="DP159" s="27" t="s">
        <v>0</v>
      </c>
      <c r="DQ159" s="38" t="str">
        <f t="shared" si="219"/>
        <v/>
      </c>
      <c r="DR159" s="33" t="str" cm="1">
        <f t="array" ref="DR159">IF(DQ159&lt;&gt;"",INDEX(regNatjecatelj_id,DQ159,0),IF(BF159&lt;&gt;"",BF159,""))</f>
        <v/>
      </c>
      <c r="DS159" s="27" t="s">
        <v>0</v>
      </c>
      <c r="DT159" s="38" t="str">
        <f t="shared" si="220"/>
        <v/>
      </c>
      <c r="DU159" s="53" t="str">
        <f t="shared" si="166"/>
        <v/>
      </c>
      <c r="DV159" s="53" t="str">
        <f t="shared" si="221"/>
        <v/>
      </c>
      <c r="DW159" s="53" t="str">
        <f t="shared" si="222"/>
        <v/>
      </c>
      <c r="DX159" s="46" t="str">
        <f t="shared" si="223"/>
        <v/>
      </c>
      <c r="DY159" s="27" t="s">
        <v>0</v>
      </c>
      <c r="DZ159" s="38" t="str">
        <f>IF(AN159="","",MAX(DZ$12:DZ158)+1)</f>
        <v/>
      </c>
      <c r="EA159" s="53" t="str">
        <f t="shared" si="224"/>
        <v/>
      </c>
      <c r="EB159" s="53" t="str">
        <f t="shared" si="225"/>
        <v/>
      </c>
      <c r="EC159" s="53" t="str">
        <f t="shared" si="226"/>
        <v/>
      </c>
      <c r="ED159" s="53" t="str">
        <f t="shared" si="227"/>
        <v/>
      </c>
      <c r="EE159" s="53" t="str">
        <f t="shared" si="167"/>
        <v/>
      </c>
      <c r="EF159" s="53" t="str">
        <f t="shared" si="228"/>
        <v/>
      </c>
      <c r="EG159" s="53" t="str">
        <f t="shared" si="229"/>
        <v/>
      </c>
      <c r="EH159" s="53" t="str">
        <f t="shared" si="168"/>
        <v/>
      </c>
      <c r="EI159" s="53" t="str">
        <f t="shared" si="230"/>
        <v/>
      </c>
      <c r="EJ159" s="33" t="str">
        <f t="shared" si="231"/>
        <v/>
      </c>
      <c r="EK159" s="27" t="s">
        <v>0</v>
      </c>
      <c r="EL159" s="14" t="str">
        <f t="shared" si="232"/>
        <v/>
      </c>
      <c r="EM159" s="27" t="s">
        <v>0</v>
      </c>
      <c r="EN159" s="14" t="str">
        <f t="shared" si="169"/>
        <v/>
      </c>
      <c r="EO159" s="27" t="s">
        <v>0</v>
      </c>
      <c r="EP159" s="131" t="str">
        <f t="shared" si="233"/>
        <v/>
      </c>
      <c r="EQ159" s="27" t="s">
        <v>0</v>
      </c>
    </row>
    <row r="160" spans="1:147" x14ac:dyDescent="0.25">
      <c r="A160" t="s">
        <v>0</v>
      </c>
      <c r="B160" s="32" t="str">
        <f>IF(csv!F150="","",TRIM(csv!T150))</f>
        <v/>
      </c>
      <c r="C160" s="21" t="s">
        <v>0</v>
      </c>
      <c r="D160" s="21" t="str">
        <f>IF(csv!F150="","",TRIM(csv!F150))</f>
        <v/>
      </c>
      <c r="E160" s="21" t="str">
        <f>IF(csv!E150="","",TRIM(csv!E150))</f>
        <v/>
      </c>
      <c r="F160" s="21" t="s">
        <v>0</v>
      </c>
      <c r="G160" s="53" t="str">
        <f>IF(csv!M150="","",TRIM(csv!M150))</f>
        <v/>
      </c>
      <c r="H160" s="53" t="str">
        <f>IF(csv!N150="","",TRIM(csv!N150))</f>
        <v/>
      </c>
      <c r="I160" s="21" t="s">
        <v>0</v>
      </c>
      <c r="J160" s="21" t="str">
        <f>IF(csv!P150="","",TRIM(csv!P150))</f>
        <v/>
      </c>
      <c r="K160" s="21" t="str">
        <f>IF(csv!Q150="","",TRIM(csv!Q150))</f>
        <v/>
      </c>
      <c r="L160" s="21" t="s">
        <v>0</v>
      </c>
      <c r="M160" s="46" t="str">
        <f>IF(csv!R150="","",TRIM(csv!R150))</f>
        <v/>
      </c>
      <c r="N160" s="27" t="s">
        <v>0</v>
      </c>
      <c r="O160" s="188" t="str">
        <f t="shared" si="170"/>
        <v/>
      </c>
      <c r="P160" s="27"/>
      <c r="Q160" s="32" t="str">
        <f t="shared" si="171"/>
        <v/>
      </c>
      <c r="R160" s="53" t="str">
        <f>IF(Q160="","",IF(COUNTIF(Q$12:Q159,Q160)=0,R159+1,R159))</f>
        <v/>
      </c>
      <c r="S160" s="53" t="str">
        <f t="shared" si="172"/>
        <v/>
      </c>
      <c r="T160" s="53" t="str">
        <f t="shared" si="173"/>
        <v/>
      </c>
      <c r="U160" s="46" t="str">
        <f t="shared" si="174"/>
        <v/>
      </c>
      <c r="V160" s="27" t="s">
        <v>0</v>
      </c>
      <c r="W160" s="173" t="str">
        <f t="shared" si="175"/>
        <v/>
      </c>
      <c r="X160" s="223" t="str">
        <f t="shared" si="176"/>
        <v/>
      </c>
      <c r="Y160" s="174" t="str">
        <f t="shared" si="157"/>
        <v/>
      </c>
      <c r="Z160" s="27" t="s">
        <v>0</v>
      </c>
      <c r="AA160" s="32" t="str">
        <f t="shared" si="177"/>
        <v/>
      </c>
      <c r="AB160" s="53" t="str">
        <f t="shared" si="178"/>
        <v/>
      </c>
      <c r="AC160" s="21" t="str">
        <f>IF(OR(AB160="",AB160&lt;&gt;"NEMA"),"",IF(IFERROR(MATCH(AA160,AA$12:AA159,0),0)&lt;&gt;0,"",AA160))</f>
        <v/>
      </c>
      <c r="AD160" s="46" t="str">
        <f>IF(AC160="","",MAX(AD$12:AD159)+1)</f>
        <v/>
      </c>
      <c r="AE160" s="27" t="s">
        <v>0</v>
      </c>
      <c r="AF160" s="88"/>
      <c r="AG160" s="27" t="s">
        <v>0</v>
      </c>
      <c r="AH160" s="14" t="str">
        <f t="shared" si="179"/>
        <v/>
      </c>
      <c r="AI160" s="27" t="s">
        <v>0</v>
      </c>
      <c r="AJ160" s="173" t="str">
        <f t="shared" si="180"/>
        <v/>
      </c>
      <c r="AK160" s="114" t="str">
        <f t="shared" si="181"/>
        <v/>
      </c>
      <c r="AL160" s="27"/>
      <c r="AM160" s="32" t="str">
        <f t="shared" si="182"/>
        <v/>
      </c>
      <c r="AN160" s="21" t="str">
        <f t="shared" si="183"/>
        <v/>
      </c>
      <c r="AO160" s="53" t="str">
        <f t="shared" si="184"/>
        <v/>
      </c>
      <c r="AP160" s="53" t="str">
        <f t="shared" si="185"/>
        <v/>
      </c>
      <c r="AQ160" s="21" t="str">
        <f t="shared" si="186"/>
        <v/>
      </c>
      <c r="AR160" s="46" t="str">
        <f t="shared" si="187"/>
        <v/>
      </c>
      <c r="AS160" s="27" t="s">
        <v>0</v>
      </c>
      <c r="AT160" s="62" t="str">
        <f t="shared" si="188"/>
        <v/>
      </c>
      <c r="AU160" s="27" t="s">
        <v>0</v>
      </c>
      <c r="AV160" s="244" t="str">
        <f t="shared" si="234"/>
        <v/>
      </c>
      <c r="AW160" s="27" t="s">
        <v>0</v>
      </c>
      <c r="AX160" s="81"/>
      <c r="AY160" s="83"/>
      <c r="AZ160" s="27" t="s">
        <v>0</v>
      </c>
      <c r="BA160" s="200" t="str">
        <f t="shared" si="189"/>
        <v/>
      </c>
      <c r="BB160" s="27" t="s">
        <v>0</v>
      </c>
      <c r="BC160" s="32" t="str">
        <f t="shared" si="190"/>
        <v/>
      </c>
      <c r="BD160" s="53" t="str">
        <f>IF(AX160&amp;AY160="","",MAX(BD$12:BD159)+1)</f>
        <v/>
      </c>
      <c r="BE160" s="212" t="str">
        <f t="shared" si="191"/>
        <v/>
      </c>
      <c r="BF160" s="33" t="str">
        <f>IF(AND(AO160="NEMA",AP160="NEMA",OR(AX160&amp;AY160="",BE160="NEMA")),MAX(BF$12:BF159)+1,"")</f>
        <v/>
      </c>
      <c r="BG160" s="27" t="s">
        <v>0</v>
      </c>
      <c r="BH160" s="32" t="str">
        <f t="shared" si="192"/>
        <v/>
      </c>
      <c r="BI160" s="21" t="str">
        <f t="shared" si="193"/>
        <v/>
      </c>
      <c r="BJ160" s="53" t="str">
        <f t="shared" si="194"/>
        <v/>
      </c>
      <c r="BK160" s="33" t="str">
        <f t="shared" si="195"/>
        <v/>
      </c>
      <c r="BL160" s="27" t="s">
        <v>0</v>
      </c>
      <c r="BM160" s="32" t="str">
        <f t="shared" si="196"/>
        <v/>
      </c>
      <c r="BN160" s="21" t="str">
        <f t="shared" si="197"/>
        <v/>
      </c>
      <c r="BO160" s="53" t="str">
        <f t="shared" si="198"/>
        <v/>
      </c>
      <c r="BP160" s="53" t="str">
        <f t="shared" si="159"/>
        <v/>
      </c>
      <c r="BQ160" s="21" t="str">
        <f t="shared" si="160"/>
        <v/>
      </c>
      <c r="BR160" s="21" t="str" cm="1">
        <f t="array" ref="BR160">IFERROR(""&amp;INDEX(regNatjecatelj_klub,DI160),"")</f>
        <v/>
      </c>
      <c r="BS160" s="66" t="str">
        <f t="shared" si="199"/>
        <v/>
      </c>
      <c r="BT160" s="46" t="str">
        <f t="shared" si="200"/>
        <v/>
      </c>
      <c r="BU160" s="27" t="s">
        <v>0</v>
      </c>
      <c r="BV160" s="62" t="str">
        <f>IF(BP160&lt;&gt;"NEMA","",IF(IFERROR(MATCH(BN160,BN$12:BN159,0),0)&lt;&gt;0,"",BN160))</f>
        <v/>
      </c>
      <c r="BW160" s="27" t="s">
        <v>0</v>
      </c>
      <c r="BX160" s="88"/>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73" t="str">
        <f>IF(BN160="","",IF(AND(BO160&lt;&gt;"",BO160&lt;&gt;"NEMA",BS160=1),BR160,IFERROR(INDEX(CK$12:CK159,MATCH(BN160,BN$12:BN159,0)),IF(BX160&lt;&gt;"",BX160,BT160))))</f>
        <v/>
      </c>
      <c r="CL160" s="226" t="str">
        <f>IF(BN160="","",IF(BT160&lt;&gt;BN160,INDEX(regKlub_id,MATCH(BT160,regKlub_naziv,0)),IF(AND(BO160&lt;&gt;"",BO160&lt;&gt;"NEMA"),BO160,IF(CF160&lt;&gt;"",CF160,IF(CB160&lt;&gt;"",CB160,IFERROR(INDEX(CL$12:CL159,MATCH(BN160,BN$12:BN159,0)),"GREŠKA"))))))</f>
        <v/>
      </c>
      <c r="CM160" s="114" t="str">
        <f>IF(BP160="","",IF(BP160&lt;&gt;"NEMA",BP160,IF(CE160&lt;&gt;"",CE160,IFERROR(INDEX(CM$12:CM159,MATCH(BN160,BN$12:BN159,0)),""))))</f>
        <v/>
      </c>
      <c r="CN160" s="27" t="s">
        <v>0</v>
      </c>
      <c r="CO160" s="38" t="str">
        <f t="shared" si="207"/>
        <v/>
      </c>
      <c r="CP160" s="53" t="str">
        <f t="shared" si="208"/>
        <v/>
      </c>
      <c r="CQ160" s="180" t="str">
        <f t="shared" si="209"/>
        <v/>
      </c>
      <c r="CR160" s="181" t="str">
        <f t="shared" si="156"/>
        <v/>
      </c>
      <c r="CS160" s="114" t="str">
        <f t="shared" si="161"/>
        <v/>
      </c>
      <c r="CT160" s="27" t="s">
        <v>0</v>
      </c>
      <c r="CU160" s="240" t="str">
        <f t="shared" si="210"/>
        <v xml:space="preserve">
</v>
      </c>
      <c r="CV160" s="27" t="s">
        <v>0</v>
      </c>
      <c r="CW160" s="200" t="str">
        <f t="shared" si="162"/>
        <v/>
      </c>
      <c r="CX160" t="s">
        <v>0</v>
      </c>
      <c r="CY160" s="90" t="str">
        <f t="shared" si="163"/>
        <v/>
      </c>
      <c r="CZ160" t="s">
        <v>0</v>
      </c>
      <c r="DA160" s="32" t="str">
        <f t="shared" si="164"/>
        <v/>
      </c>
      <c r="DB160" s="46" t="str">
        <f t="shared" si="165"/>
        <v/>
      </c>
      <c r="DC160" t="s">
        <v>0</v>
      </c>
      <c r="DD160" s="14" t="str">
        <f t="shared" si="211"/>
        <v/>
      </c>
      <c r="DE160" s="27" t="s">
        <v>0</v>
      </c>
      <c r="DF160" s="14" t="str">
        <f t="shared" si="212"/>
        <v/>
      </c>
      <c r="DG160" s="27" t="s">
        <v>0</v>
      </c>
      <c r="DH160" s="32" t="str">
        <f t="shared" si="213"/>
        <v/>
      </c>
      <c r="DI160" s="33" t="str">
        <f t="shared" si="214"/>
        <v/>
      </c>
      <c r="DJ160" s="27" t="s">
        <v>0</v>
      </c>
      <c r="DK160" s="32" t="str">
        <f t="shared" si="215"/>
        <v/>
      </c>
      <c r="DL160" s="33" t="str">
        <f t="shared" si="216"/>
        <v/>
      </c>
      <c r="DM160" s="27" t="s">
        <v>0</v>
      </c>
      <c r="DN160" s="32" t="str">
        <f t="shared" si="217"/>
        <v/>
      </c>
      <c r="DO160" s="33" t="str">
        <f t="shared" si="218"/>
        <v/>
      </c>
      <c r="DP160" s="27" t="s">
        <v>0</v>
      </c>
      <c r="DQ160" s="38" t="str">
        <f t="shared" si="219"/>
        <v/>
      </c>
      <c r="DR160" s="33" t="str" cm="1">
        <f t="array" ref="DR160">IF(DQ160&lt;&gt;"",INDEX(regNatjecatelj_id,DQ160,0),IF(BF160&lt;&gt;"",BF160,""))</f>
        <v/>
      </c>
      <c r="DS160" s="27" t="s">
        <v>0</v>
      </c>
      <c r="DT160" s="38" t="str">
        <f t="shared" si="220"/>
        <v/>
      </c>
      <c r="DU160" s="53" t="str">
        <f t="shared" si="166"/>
        <v/>
      </c>
      <c r="DV160" s="53" t="str">
        <f t="shared" si="221"/>
        <v/>
      </c>
      <c r="DW160" s="53" t="str">
        <f t="shared" si="222"/>
        <v/>
      </c>
      <c r="DX160" s="46" t="str">
        <f t="shared" si="223"/>
        <v/>
      </c>
      <c r="DY160" s="27" t="s">
        <v>0</v>
      </c>
      <c r="DZ160" s="38" t="str">
        <f>IF(AN160="","",MAX(DZ$12:DZ159)+1)</f>
        <v/>
      </c>
      <c r="EA160" s="53" t="str">
        <f t="shared" si="224"/>
        <v/>
      </c>
      <c r="EB160" s="53" t="str">
        <f t="shared" si="225"/>
        <v/>
      </c>
      <c r="EC160" s="53" t="str">
        <f t="shared" si="226"/>
        <v/>
      </c>
      <c r="ED160" s="53" t="str">
        <f t="shared" si="227"/>
        <v/>
      </c>
      <c r="EE160" s="53" t="str">
        <f t="shared" si="167"/>
        <v/>
      </c>
      <c r="EF160" s="53" t="str">
        <f t="shared" si="228"/>
        <v/>
      </c>
      <c r="EG160" s="53" t="str">
        <f t="shared" si="229"/>
        <v/>
      </c>
      <c r="EH160" s="53" t="str">
        <f t="shared" si="168"/>
        <v/>
      </c>
      <c r="EI160" s="53" t="str">
        <f t="shared" si="230"/>
        <v/>
      </c>
      <c r="EJ160" s="33" t="str">
        <f t="shared" si="231"/>
        <v/>
      </c>
      <c r="EK160" s="27" t="s">
        <v>0</v>
      </c>
      <c r="EL160" s="14" t="str">
        <f t="shared" si="232"/>
        <v/>
      </c>
      <c r="EM160" s="27" t="s">
        <v>0</v>
      </c>
      <c r="EN160" s="14" t="str">
        <f t="shared" si="169"/>
        <v/>
      </c>
      <c r="EO160" s="27" t="s">
        <v>0</v>
      </c>
      <c r="EP160" s="131" t="str">
        <f t="shared" si="233"/>
        <v/>
      </c>
      <c r="EQ160" s="27" t="s">
        <v>0</v>
      </c>
    </row>
    <row r="161" spans="1:147" x14ac:dyDescent="0.25">
      <c r="A161" t="s">
        <v>0</v>
      </c>
      <c r="B161" s="32" t="str">
        <f>IF(csv!F151="","",TRIM(csv!T151))</f>
        <v/>
      </c>
      <c r="C161" s="21" t="s">
        <v>0</v>
      </c>
      <c r="D161" s="21" t="str">
        <f>IF(csv!F151="","",TRIM(csv!F151))</f>
        <v/>
      </c>
      <c r="E161" s="21" t="str">
        <f>IF(csv!E151="","",TRIM(csv!E151))</f>
        <v/>
      </c>
      <c r="F161" s="21" t="s">
        <v>0</v>
      </c>
      <c r="G161" s="53" t="str">
        <f>IF(csv!M151="","",TRIM(csv!M151))</f>
        <v/>
      </c>
      <c r="H161" s="53" t="str">
        <f>IF(csv!N151="","",TRIM(csv!N151))</f>
        <v/>
      </c>
      <c r="I161" s="21" t="s">
        <v>0</v>
      </c>
      <c r="J161" s="21" t="str">
        <f>IF(csv!P151="","",TRIM(csv!P151))</f>
        <v/>
      </c>
      <c r="K161" s="21" t="str">
        <f>IF(csv!Q151="","",TRIM(csv!Q151))</f>
        <v/>
      </c>
      <c r="L161" s="21" t="s">
        <v>0</v>
      </c>
      <c r="M161" s="46" t="str">
        <f>IF(csv!R151="","",TRIM(csv!R151))</f>
        <v/>
      </c>
      <c r="N161" s="27" t="s">
        <v>0</v>
      </c>
      <c r="O161" s="188" t="str">
        <f t="shared" si="170"/>
        <v/>
      </c>
      <c r="P161" s="27"/>
      <c r="Q161" s="32" t="str">
        <f t="shared" si="171"/>
        <v/>
      </c>
      <c r="R161" s="53" t="str">
        <f>IF(Q161="","",IF(COUNTIF(Q$12:Q160,Q161)=0,R160+1,R160))</f>
        <v/>
      </c>
      <c r="S161" s="53" t="str">
        <f t="shared" si="172"/>
        <v/>
      </c>
      <c r="T161" s="53" t="str">
        <f t="shared" si="173"/>
        <v/>
      </c>
      <c r="U161" s="46" t="str">
        <f t="shared" si="174"/>
        <v/>
      </c>
      <c r="V161" s="27" t="s">
        <v>0</v>
      </c>
      <c r="W161" s="173" t="str">
        <f t="shared" si="175"/>
        <v/>
      </c>
      <c r="X161" s="223" t="str">
        <f t="shared" si="176"/>
        <v/>
      </c>
      <c r="Y161" s="174" t="str">
        <f t="shared" si="157"/>
        <v/>
      </c>
      <c r="Z161" s="27" t="s">
        <v>0</v>
      </c>
      <c r="AA161" s="32" t="str">
        <f t="shared" si="177"/>
        <v/>
      </c>
      <c r="AB161" s="53" t="str">
        <f t="shared" si="178"/>
        <v/>
      </c>
      <c r="AC161" s="21" t="str">
        <f>IF(OR(AB161="",AB161&lt;&gt;"NEMA"),"",IF(IFERROR(MATCH(AA161,AA$12:AA160,0),0)&lt;&gt;0,"",AA161))</f>
        <v/>
      </c>
      <c r="AD161" s="46" t="str">
        <f>IF(AC161="","",MAX(AD$12:AD160)+1)</f>
        <v/>
      </c>
      <c r="AE161" s="27" t="s">
        <v>0</v>
      </c>
      <c r="AF161" s="88"/>
      <c r="AG161" s="27" t="s">
        <v>0</v>
      </c>
      <c r="AH161" s="14" t="str">
        <f t="shared" si="179"/>
        <v/>
      </c>
      <c r="AI161" s="27" t="s">
        <v>0</v>
      </c>
      <c r="AJ161" s="173" t="str">
        <f t="shared" si="180"/>
        <v/>
      </c>
      <c r="AK161" s="114" t="str">
        <f t="shared" si="181"/>
        <v/>
      </c>
      <c r="AL161" s="27"/>
      <c r="AM161" s="32" t="str">
        <f t="shared" si="182"/>
        <v/>
      </c>
      <c r="AN161" s="21" t="str">
        <f t="shared" si="183"/>
        <v/>
      </c>
      <c r="AO161" s="53" t="str">
        <f t="shared" si="184"/>
        <v/>
      </c>
      <c r="AP161" s="53" t="str">
        <f t="shared" si="185"/>
        <v/>
      </c>
      <c r="AQ161" s="21" t="str">
        <f t="shared" si="186"/>
        <v/>
      </c>
      <c r="AR161" s="46" t="str">
        <f t="shared" si="187"/>
        <v/>
      </c>
      <c r="AS161" s="27" t="s">
        <v>0</v>
      </c>
      <c r="AT161" s="62" t="str">
        <f t="shared" si="188"/>
        <v/>
      </c>
      <c r="AU161" s="27" t="s">
        <v>0</v>
      </c>
      <c r="AV161" s="244" t="str">
        <f t="shared" si="234"/>
        <v/>
      </c>
      <c r="AW161" s="27" t="s">
        <v>0</v>
      </c>
      <c r="AX161" s="81"/>
      <c r="AY161" s="83"/>
      <c r="AZ161" s="27" t="s">
        <v>0</v>
      </c>
      <c r="BA161" s="200" t="str">
        <f t="shared" si="189"/>
        <v/>
      </c>
      <c r="BB161" s="27" t="s">
        <v>0</v>
      </c>
      <c r="BC161" s="32" t="str">
        <f t="shared" si="190"/>
        <v/>
      </c>
      <c r="BD161" s="53" t="str">
        <f>IF(AX161&amp;AY161="","",MAX(BD$12:BD160)+1)</f>
        <v/>
      </c>
      <c r="BE161" s="212" t="str">
        <f t="shared" si="191"/>
        <v/>
      </c>
      <c r="BF161" s="33" t="str">
        <f>IF(AND(AO161="NEMA",AP161="NEMA",OR(AX161&amp;AY161="",BE161="NEMA")),MAX(BF$12:BF160)+1,"")</f>
        <v/>
      </c>
      <c r="BG161" s="27" t="s">
        <v>0</v>
      </c>
      <c r="BH161" s="32" t="str">
        <f t="shared" si="192"/>
        <v/>
      </c>
      <c r="BI161" s="21" t="str">
        <f t="shared" si="193"/>
        <v/>
      </c>
      <c r="BJ161" s="53" t="str">
        <f t="shared" si="194"/>
        <v/>
      </c>
      <c r="BK161" s="33" t="str">
        <f t="shared" si="195"/>
        <v/>
      </c>
      <c r="BL161" s="27" t="s">
        <v>0</v>
      </c>
      <c r="BM161" s="32" t="str">
        <f t="shared" si="196"/>
        <v/>
      </c>
      <c r="BN161" s="21" t="str">
        <f t="shared" si="197"/>
        <v/>
      </c>
      <c r="BO161" s="53" t="str">
        <f t="shared" si="198"/>
        <v/>
      </c>
      <c r="BP161" s="53" t="str">
        <f t="shared" si="159"/>
        <v/>
      </c>
      <c r="BQ161" s="21" t="str">
        <f t="shared" si="160"/>
        <v/>
      </c>
      <c r="BR161" s="21" t="str" cm="1">
        <f t="array" ref="BR161">IFERROR(""&amp;INDEX(regNatjecatelj_klub,DI161),"")</f>
        <v/>
      </c>
      <c r="BS161" s="66" t="str">
        <f t="shared" si="199"/>
        <v/>
      </c>
      <c r="BT161" s="46" t="str">
        <f t="shared" si="200"/>
        <v/>
      </c>
      <c r="BU161" s="27" t="s">
        <v>0</v>
      </c>
      <c r="BV161" s="62" t="str">
        <f>IF(BP161&lt;&gt;"NEMA","",IF(IFERROR(MATCH(BN161,BN$12:BN160,0),0)&lt;&gt;0,"",BN161))</f>
        <v/>
      </c>
      <c r="BW161" s="27" t="s">
        <v>0</v>
      </c>
      <c r="BX161" s="88"/>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73" t="str">
        <f>IF(BN161="","",IF(AND(BO161&lt;&gt;"",BO161&lt;&gt;"NEMA",BS161=1),BR161,IFERROR(INDEX(CK$12:CK160,MATCH(BN161,BN$12:BN160,0)),IF(BX161&lt;&gt;"",BX161,BT161))))</f>
        <v/>
      </c>
      <c r="CL161" s="226" t="str">
        <f>IF(BN161="","",IF(BT161&lt;&gt;BN161,INDEX(regKlub_id,MATCH(BT161,regKlub_naziv,0)),IF(AND(BO161&lt;&gt;"",BO161&lt;&gt;"NEMA"),BO161,IF(CF161&lt;&gt;"",CF161,IF(CB161&lt;&gt;"",CB161,IFERROR(INDEX(CL$12:CL160,MATCH(BN161,BN$12:BN160,0)),"GREŠKA"))))))</f>
        <v/>
      </c>
      <c r="CM161" s="114" t="str">
        <f>IF(BP161="","",IF(BP161&lt;&gt;"NEMA",BP161,IF(CE161&lt;&gt;"",CE161,IFERROR(INDEX(CM$12:CM160,MATCH(BN161,BN$12:BN160,0)),""))))</f>
        <v/>
      </c>
      <c r="CN161" s="27" t="s">
        <v>0</v>
      </c>
      <c r="CO161" s="38" t="str">
        <f t="shared" si="207"/>
        <v/>
      </c>
      <c r="CP161" s="53" t="str">
        <f t="shared" si="208"/>
        <v/>
      </c>
      <c r="CQ161" s="180" t="str">
        <f t="shared" si="209"/>
        <v/>
      </c>
      <c r="CR161" s="181" t="str">
        <f t="shared" si="156"/>
        <v/>
      </c>
      <c r="CS161" s="114" t="str">
        <f t="shared" si="161"/>
        <v/>
      </c>
      <c r="CT161" s="27" t="s">
        <v>0</v>
      </c>
      <c r="CU161" s="240" t="str">
        <f t="shared" si="210"/>
        <v xml:space="preserve">
</v>
      </c>
      <c r="CV161" s="27" t="s">
        <v>0</v>
      </c>
      <c r="CW161" s="200" t="str">
        <f t="shared" si="162"/>
        <v/>
      </c>
      <c r="CX161" t="s">
        <v>0</v>
      </c>
      <c r="CY161" s="90" t="str">
        <f t="shared" si="163"/>
        <v/>
      </c>
      <c r="CZ161" t="s">
        <v>0</v>
      </c>
      <c r="DA161" s="32" t="str">
        <f t="shared" si="164"/>
        <v/>
      </c>
      <c r="DB161" s="46" t="str">
        <f t="shared" si="165"/>
        <v/>
      </c>
      <c r="DC161" t="s">
        <v>0</v>
      </c>
      <c r="DD161" s="14" t="str">
        <f t="shared" si="211"/>
        <v/>
      </c>
      <c r="DE161" s="27" t="s">
        <v>0</v>
      </c>
      <c r="DF161" s="14" t="str">
        <f t="shared" si="212"/>
        <v/>
      </c>
      <c r="DG161" s="27" t="s">
        <v>0</v>
      </c>
      <c r="DH161" s="32" t="str">
        <f t="shared" si="213"/>
        <v/>
      </c>
      <c r="DI161" s="33" t="str">
        <f t="shared" si="214"/>
        <v/>
      </c>
      <c r="DJ161" s="27" t="s">
        <v>0</v>
      </c>
      <c r="DK161" s="32" t="str">
        <f t="shared" si="215"/>
        <v/>
      </c>
      <c r="DL161" s="33" t="str">
        <f t="shared" si="216"/>
        <v/>
      </c>
      <c r="DM161" s="27" t="s">
        <v>0</v>
      </c>
      <c r="DN161" s="32" t="str">
        <f t="shared" si="217"/>
        <v/>
      </c>
      <c r="DO161" s="33" t="str">
        <f t="shared" si="218"/>
        <v/>
      </c>
      <c r="DP161" s="27" t="s">
        <v>0</v>
      </c>
      <c r="DQ161" s="38" t="str">
        <f t="shared" si="219"/>
        <v/>
      </c>
      <c r="DR161" s="33" t="str" cm="1">
        <f t="array" ref="DR161">IF(DQ161&lt;&gt;"",INDEX(regNatjecatelj_id,DQ161,0),IF(BF161&lt;&gt;"",BF161,""))</f>
        <v/>
      </c>
      <c r="DS161" s="27" t="s">
        <v>0</v>
      </c>
      <c r="DT161" s="38" t="str">
        <f t="shared" si="220"/>
        <v/>
      </c>
      <c r="DU161" s="53" t="str">
        <f t="shared" si="166"/>
        <v/>
      </c>
      <c r="DV161" s="53" t="str">
        <f t="shared" si="221"/>
        <v/>
      </c>
      <c r="DW161" s="53" t="str">
        <f t="shared" si="222"/>
        <v/>
      </c>
      <c r="DX161" s="46" t="str">
        <f t="shared" si="223"/>
        <v/>
      </c>
      <c r="DY161" s="27" t="s">
        <v>0</v>
      </c>
      <c r="DZ161" s="38" t="str">
        <f>IF(AN161="","",MAX(DZ$12:DZ160)+1)</f>
        <v/>
      </c>
      <c r="EA161" s="53" t="str">
        <f t="shared" si="224"/>
        <v/>
      </c>
      <c r="EB161" s="53" t="str">
        <f t="shared" si="225"/>
        <v/>
      </c>
      <c r="EC161" s="53" t="str">
        <f t="shared" si="226"/>
        <v/>
      </c>
      <c r="ED161" s="53" t="str">
        <f t="shared" si="227"/>
        <v/>
      </c>
      <c r="EE161" s="53" t="str">
        <f t="shared" si="167"/>
        <v/>
      </c>
      <c r="EF161" s="53" t="str">
        <f t="shared" si="228"/>
        <v/>
      </c>
      <c r="EG161" s="53" t="str">
        <f t="shared" si="229"/>
        <v/>
      </c>
      <c r="EH161" s="53" t="str">
        <f t="shared" si="168"/>
        <v/>
      </c>
      <c r="EI161" s="53" t="str">
        <f t="shared" si="230"/>
        <v/>
      </c>
      <c r="EJ161" s="33" t="str">
        <f t="shared" si="231"/>
        <v/>
      </c>
      <c r="EK161" s="27" t="s">
        <v>0</v>
      </c>
      <c r="EL161" s="14" t="str">
        <f t="shared" si="232"/>
        <v/>
      </c>
      <c r="EM161" s="27" t="s">
        <v>0</v>
      </c>
      <c r="EN161" s="14" t="str">
        <f t="shared" si="169"/>
        <v/>
      </c>
      <c r="EO161" s="27" t="s">
        <v>0</v>
      </c>
      <c r="EP161" s="131" t="str">
        <f t="shared" si="233"/>
        <v/>
      </c>
      <c r="EQ161" s="27" t="s">
        <v>0</v>
      </c>
    </row>
    <row r="162" spans="1:147" x14ac:dyDescent="0.25">
      <c r="A162" t="s">
        <v>0</v>
      </c>
      <c r="B162" s="32" t="str">
        <f>IF(csv!F152="","",TRIM(csv!T152))</f>
        <v/>
      </c>
      <c r="C162" s="21" t="s">
        <v>0</v>
      </c>
      <c r="D162" s="21" t="str">
        <f>IF(csv!F152="","",TRIM(csv!F152))</f>
        <v/>
      </c>
      <c r="E162" s="21" t="str">
        <f>IF(csv!E152="","",TRIM(csv!E152))</f>
        <v/>
      </c>
      <c r="F162" s="21" t="s">
        <v>0</v>
      </c>
      <c r="G162" s="53" t="str">
        <f>IF(csv!M152="","",TRIM(csv!M152))</f>
        <v/>
      </c>
      <c r="H162" s="53" t="str">
        <f>IF(csv!N152="","",TRIM(csv!N152))</f>
        <v/>
      </c>
      <c r="I162" s="21" t="s">
        <v>0</v>
      </c>
      <c r="J162" s="21" t="str">
        <f>IF(csv!P152="","",TRIM(csv!P152))</f>
        <v/>
      </c>
      <c r="K162" s="21" t="str">
        <f>IF(csv!Q152="","",TRIM(csv!Q152))</f>
        <v/>
      </c>
      <c r="L162" s="21" t="s">
        <v>0</v>
      </c>
      <c r="M162" s="46" t="str">
        <f>IF(csv!R152="","",TRIM(csv!R152))</f>
        <v/>
      </c>
      <c r="N162" s="27" t="s">
        <v>0</v>
      </c>
      <c r="O162" s="188" t="str">
        <f t="shared" si="170"/>
        <v/>
      </c>
      <c r="P162" s="27"/>
      <c r="Q162" s="32" t="str">
        <f t="shared" si="171"/>
        <v/>
      </c>
      <c r="R162" s="53" t="str">
        <f>IF(Q162="","",IF(COUNTIF(Q$12:Q161,Q162)=0,R161+1,R161))</f>
        <v/>
      </c>
      <c r="S162" s="53" t="str">
        <f t="shared" si="172"/>
        <v/>
      </c>
      <c r="T162" s="53" t="str">
        <f t="shared" si="173"/>
        <v/>
      </c>
      <c r="U162" s="46" t="str">
        <f t="shared" si="174"/>
        <v/>
      </c>
      <c r="V162" s="27" t="s">
        <v>0</v>
      </c>
      <c r="W162" s="173" t="str">
        <f t="shared" si="175"/>
        <v/>
      </c>
      <c r="X162" s="223" t="str">
        <f t="shared" si="176"/>
        <v/>
      </c>
      <c r="Y162" s="174" t="str">
        <f t="shared" si="157"/>
        <v/>
      </c>
      <c r="Z162" s="27" t="s">
        <v>0</v>
      </c>
      <c r="AA162" s="32" t="str">
        <f t="shared" si="177"/>
        <v/>
      </c>
      <c r="AB162" s="53" t="str">
        <f t="shared" si="178"/>
        <v/>
      </c>
      <c r="AC162" s="21" t="str">
        <f>IF(OR(AB162="",AB162&lt;&gt;"NEMA"),"",IF(IFERROR(MATCH(AA162,AA$12:AA161,0),0)&lt;&gt;0,"",AA162))</f>
        <v/>
      </c>
      <c r="AD162" s="46" t="str">
        <f>IF(AC162="","",MAX(AD$12:AD161)+1)</f>
        <v/>
      </c>
      <c r="AE162" s="27" t="s">
        <v>0</v>
      </c>
      <c r="AF162" s="88"/>
      <c r="AG162" s="27" t="s">
        <v>0</v>
      </c>
      <c r="AH162" s="14" t="str">
        <f t="shared" si="179"/>
        <v/>
      </c>
      <c r="AI162" s="27" t="s">
        <v>0</v>
      </c>
      <c r="AJ162" s="173" t="str">
        <f t="shared" si="180"/>
        <v/>
      </c>
      <c r="AK162" s="114" t="str">
        <f t="shared" si="181"/>
        <v/>
      </c>
      <c r="AL162" s="27"/>
      <c r="AM162" s="32" t="str">
        <f t="shared" si="182"/>
        <v/>
      </c>
      <c r="AN162" s="21" t="str">
        <f t="shared" si="183"/>
        <v/>
      </c>
      <c r="AO162" s="53" t="str">
        <f t="shared" si="184"/>
        <v/>
      </c>
      <c r="AP162" s="53" t="str">
        <f t="shared" si="185"/>
        <v/>
      </c>
      <c r="AQ162" s="21" t="str">
        <f t="shared" si="186"/>
        <v/>
      </c>
      <c r="AR162" s="46" t="str">
        <f t="shared" si="187"/>
        <v/>
      </c>
      <c r="AS162" s="27" t="s">
        <v>0</v>
      </c>
      <c r="AT162" s="62" t="str">
        <f t="shared" si="188"/>
        <v/>
      </c>
      <c r="AU162" s="27" t="s">
        <v>0</v>
      </c>
      <c r="AV162" s="244" t="str">
        <f t="shared" si="234"/>
        <v/>
      </c>
      <c r="AW162" s="27" t="s">
        <v>0</v>
      </c>
      <c r="AX162" s="81"/>
      <c r="AY162" s="83"/>
      <c r="AZ162" s="27" t="s">
        <v>0</v>
      </c>
      <c r="BA162" s="200" t="str">
        <f t="shared" si="189"/>
        <v/>
      </c>
      <c r="BB162" s="27" t="s">
        <v>0</v>
      </c>
      <c r="BC162" s="32" t="str">
        <f t="shared" si="190"/>
        <v/>
      </c>
      <c r="BD162" s="53" t="str">
        <f>IF(AX162&amp;AY162="","",MAX(BD$12:BD161)+1)</f>
        <v/>
      </c>
      <c r="BE162" s="212" t="str">
        <f t="shared" si="191"/>
        <v/>
      </c>
      <c r="BF162" s="33" t="str">
        <f>IF(AND(AO162="NEMA",AP162="NEMA",OR(AX162&amp;AY162="",BE162="NEMA")),MAX(BF$12:BF161)+1,"")</f>
        <v/>
      </c>
      <c r="BG162" s="27" t="s">
        <v>0</v>
      </c>
      <c r="BH162" s="32" t="str">
        <f t="shared" si="192"/>
        <v/>
      </c>
      <c r="BI162" s="21" t="str">
        <f t="shared" si="193"/>
        <v/>
      </c>
      <c r="BJ162" s="53" t="str">
        <f t="shared" si="194"/>
        <v/>
      </c>
      <c r="BK162" s="33" t="str">
        <f t="shared" si="195"/>
        <v/>
      </c>
      <c r="BL162" s="27" t="s">
        <v>0</v>
      </c>
      <c r="BM162" s="32" t="str">
        <f t="shared" si="196"/>
        <v/>
      </c>
      <c r="BN162" s="21" t="str">
        <f t="shared" si="197"/>
        <v/>
      </c>
      <c r="BO162" s="53" t="str">
        <f t="shared" si="198"/>
        <v/>
      </c>
      <c r="BP162" s="53" t="str">
        <f t="shared" si="159"/>
        <v/>
      </c>
      <c r="BQ162" s="21" t="str">
        <f t="shared" si="160"/>
        <v/>
      </c>
      <c r="BR162" s="21" t="str" cm="1">
        <f t="array" ref="BR162">IFERROR(""&amp;INDEX(regNatjecatelj_klub,DI162),"")</f>
        <v/>
      </c>
      <c r="BS162" s="66" t="str">
        <f t="shared" si="199"/>
        <v/>
      </c>
      <c r="BT162" s="46" t="str">
        <f t="shared" si="200"/>
        <v/>
      </c>
      <c r="BU162" s="27" t="s">
        <v>0</v>
      </c>
      <c r="BV162" s="62" t="str">
        <f>IF(BP162&lt;&gt;"NEMA","",IF(IFERROR(MATCH(BN162,BN$12:BN161,0),0)&lt;&gt;0,"",BN162))</f>
        <v/>
      </c>
      <c r="BW162" s="27" t="s">
        <v>0</v>
      </c>
      <c r="BX162" s="88"/>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73" t="str">
        <f>IF(BN162="","",IF(AND(BO162&lt;&gt;"",BO162&lt;&gt;"NEMA",BS162=1),BR162,IFERROR(INDEX(CK$12:CK161,MATCH(BN162,BN$12:BN161,0)),IF(BX162&lt;&gt;"",BX162,BT162))))</f>
        <v/>
      </c>
      <c r="CL162" s="226" t="str">
        <f>IF(BN162="","",IF(BT162&lt;&gt;BN162,INDEX(regKlub_id,MATCH(BT162,regKlub_naziv,0)),IF(AND(BO162&lt;&gt;"",BO162&lt;&gt;"NEMA"),BO162,IF(CF162&lt;&gt;"",CF162,IF(CB162&lt;&gt;"",CB162,IFERROR(INDEX(CL$12:CL161,MATCH(BN162,BN$12:BN161,0)),"GREŠKA"))))))</f>
        <v/>
      </c>
      <c r="CM162" s="114" t="str">
        <f>IF(BP162="","",IF(BP162&lt;&gt;"NEMA",BP162,IF(CE162&lt;&gt;"",CE162,IFERROR(INDEX(CM$12:CM161,MATCH(BN162,BN$12:BN161,0)),""))))</f>
        <v/>
      </c>
      <c r="CN162" s="27" t="s">
        <v>0</v>
      </c>
      <c r="CO162" s="38" t="str">
        <f t="shared" si="207"/>
        <v/>
      </c>
      <c r="CP162" s="53" t="str">
        <f t="shared" si="208"/>
        <v/>
      </c>
      <c r="CQ162" s="180" t="str">
        <f t="shared" si="209"/>
        <v/>
      </c>
      <c r="CR162" s="181" t="str">
        <f t="shared" si="156"/>
        <v/>
      </c>
      <c r="CS162" s="114" t="str">
        <f t="shared" si="161"/>
        <v/>
      </c>
      <c r="CT162" s="27" t="s">
        <v>0</v>
      </c>
      <c r="CU162" s="240" t="str">
        <f t="shared" si="210"/>
        <v xml:space="preserve">
</v>
      </c>
      <c r="CV162" s="27" t="s">
        <v>0</v>
      </c>
      <c r="CW162" s="200" t="str">
        <f t="shared" si="162"/>
        <v/>
      </c>
      <c r="CX162" t="s">
        <v>0</v>
      </c>
      <c r="CY162" s="90" t="str">
        <f t="shared" si="163"/>
        <v/>
      </c>
      <c r="CZ162" t="s">
        <v>0</v>
      </c>
      <c r="DA162" s="32" t="str">
        <f t="shared" si="164"/>
        <v/>
      </c>
      <c r="DB162" s="46" t="str">
        <f t="shared" si="165"/>
        <v/>
      </c>
      <c r="DC162" t="s">
        <v>0</v>
      </c>
      <c r="DD162" s="14" t="str">
        <f t="shared" si="211"/>
        <v/>
      </c>
      <c r="DE162" s="27" t="s">
        <v>0</v>
      </c>
      <c r="DF162" s="14" t="str">
        <f t="shared" si="212"/>
        <v/>
      </c>
      <c r="DG162" s="27" t="s">
        <v>0</v>
      </c>
      <c r="DH162" s="32" t="str">
        <f t="shared" si="213"/>
        <v/>
      </c>
      <c r="DI162" s="33" t="str">
        <f t="shared" si="214"/>
        <v/>
      </c>
      <c r="DJ162" s="27" t="s">
        <v>0</v>
      </c>
      <c r="DK162" s="32" t="str">
        <f t="shared" si="215"/>
        <v/>
      </c>
      <c r="DL162" s="33" t="str">
        <f t="shared" si="216"/>
        <v/>
      </c>
      <c r="DM162" s="27" t="s">
        <v>0</v>
      </c>
      <c r="DN162" s="32" t="str">
        <f t="shared" si="217"/>
        <v/>
      </c>
      <c r="DO162" s="33" t="str">
        <f t="shared" si="218"/>
        <v/>
      </c>
      <c r="DP162" s="27" t="s">
        <v>0</v>
      </c>
      <c r="DQ162" s="38" t="str">
        <f t="shared" si="219"/>
        <v/>
      </c>
      <c r="DR162" s="33" t="str" cm="1">
        <f t="array" ref="DR162">IF(DQ162&lt;&gt;"",INDEX(regNatjecatelj_id,DQ162,0),IF(BF162&lt;&gt;"",BF162,""))</f>
        <v/>
      </c>
      <c r="DS162" s="27" t="s">
        <v>0</v>
      </c>
      <c r="DT162" s="38" t="str">
        <f t="shared" si="220"/>
        <v/>
      </c>
      <c r="DU162" s="53" t="str">
        <f t="shared" si="166"/>
        <v/>
      </c>
      <c r="DV162" s="53" t="str">
        <f t="shared" si="221"/>
        <v/>
      </c>
      <c r="DW162" s="53" t="str">
        <f t="shared" si="222"/>
        <v/>
      </c>
      <c r="DX162" s="46" t="str">
        <f t="shared" si="223"/>
        <v/>
      </c>
      <c r="DY162" s="27" t="s">
        <v>0</v>
      </c>
      <c r="DZ162" s="38" t="str">
        <f>IF(AN162="","",MAX(DZ$12:DZ161)+1)</f>
        <v/>
      </c>
      <c r="EA162" s="53" t="str">
        <f t="shared" si="224"/>
        <v/>
      </c>
      <c r="EB162" s="53" t="str">
        <f t="shared" si="225"/>
        <v/>
      </c>
      <c r="EC162" s="53" t="str">
        <f t="shared" si="226"/>
        <v/>
      </c>
      <c r="ED162" s="53" t="str">
        <f t="shared" si="227"/>
        <v/>
      </c>
      <c r="EE162" s="53" t="str">
        <f t="shared" si="167"/>
        <v/>
      </c>
      <c r="EF162" s="53" t="str">
        <f t="shared" si="228"/>
        <v/>
      </c>
      <c r="EG162" s="53" t="str">
        <f t="shared" si="229"/>
        <v/>
      </c>
      <c r="EH162" s="53" t="str">
        <f t="shared" si="168"/>
        <v/>
      </c>
      <c r="EI162" s="53" t="str">
        <f t="shared" si="230"/>
        <v/>
      </c>
      <c r="EJ162" s="33" t="str">
        <f t="shared" si="231"/>
        <v/>
      </c>
      <c r="EK162" s="27" t="s">
        <v>0</v>
      </c>
      <c r="EL162" s="14" t="str">
        <f t="shared" si="232"/>
        <v/>
      </c>
      <c r="EM162" s="27" t="s">
        <v>0</v>
      </c>
      <c r="EN162" s="14" t="str">
        <f t="shared" si="169"/>
        <v/>
      </c>
      <c r="EO162" s="27" t="s">
        <v>0</v>
      </c>
      <c r="EP162" s="131" t="str">
        <f t="shared" si="233"/>
        <v/>
      </c>
      <c r="EQ162" s="27" t="s">
        <v>0</v>
      </c>
    </row>
    <row r="163" spans="1:147" x14ac:dyDescent="0.25">
      <c r="A163" t="s">
        <v>0</v>
      </c>
      <c r="B163" s="32" t="str">
        <f>IF(csv!F153="","",TRIM(csv!T153))</f>
        <v/>
      </c>
      <c r="C163" s="21" t="s">
        <v>0</v>
      </c>
      <c r="D163" s="21" t="str">
        <f>IF(csv!F153="","",TRIM(csv!F153))</f>
        <v/>
      </c>
      <c r="E163" s="21" t="str">
        <f>IF(csv!E153="","",TRIM(csv!E153))</f>
        <v/>
      </c>
      <c r="F163" s="21" t="s">
        <v>0</v>
      </c>
      <c r="G163" s="53" t="str">
        <f>IF(csv!M153="","",TRIM(csv!M153))</f>
        <v/>
      </c>
      <c r="H163" s="53" t="str">
        <f>IF(csv!N153="","",TRIM(csv!N153))</f>
        <v/>
      </c>
      <c r="I163" s="21" t="s">
        <v>0</v>
      </c>
      <c r="J163" s="21" t="str">
        <f>IF(csv!P153="","",TRIM(csv!P153))</f>
        <v/>
      </c>
      <c r="K163" s="21" t="str">
        <f>IF(csv!Q153="","",TRIM(csv!Q153))</f>
        <v/>
      </c>
      <c r="L163" s="21" t="s">
        <v>0</v>
      </c>
      <c r="M163" s="46" t="str">
        <f>IF(csv!R153="","",TRIM(csv!R153))</f>
        <v/>
      </c>
      <c r="N163" s="27" t="s">
        <v>0</v>
      </c>
      <c r="O163" s="188" t="str">
        <f t="shared" si="170"/>
        <v/>
      </c>
      <c r="P163" s="27"/>
      <c r="Q163" s="32" t="str">
        <f t="shared" si="171"/>
        <v/>
      </c>
      <c r="R163" s="53" t="str">
        <f>IF(Q163="","",IF(COUNTIF(Q$12:Q162,Q163)=0,R162+1,R162))</f>
        <v/>
      </c>
      <c r="S163" s="53" t="str">
        <f t="shared" si="172"/>
        <v/>
      </c>
      <c r="T163" s="53" t="str">
        <f t="shared" si="173"/>
        <v/>
      </c>
      <c r="U163" s="46" t="str">
        <f t="shared" si="174"/>
        <v/>
      </c>
      <c r="V163" s="27" t="s">
        <v>0</v>
      </c>
      <c r="W163" s="173" t="str">
        <f t="shared" si="175"/>
        <v/>
      </c>
      <c r="X163" s="223" t="str">
        <f t="shared" si="176"/>
        <v/>
      </c>
      <c r="Y163" s="174"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8"/>
      <c r="AG163" s="27" t="s">
        <v>0</v>
      </c>
      <c r="AH163" s="14" t="str">
        <f t="shared" si="179"/>
        <v/>
      </c>
      <c r="AI163" s="27" t="s">
        <v>0</v>
      </c>
      <c r="AJ163" s="173" t="str">
        <f t="shared" si="180"/>
        <v/>
      </c>
      <c r="AK163" s="114"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44" t="str">
        <f t="shared" si="234"/>
        <v/>
      </c>
      <c r="AW163" s="27" t="s">
        <v>0</v>
      </c>
      <c r="AX163" s="81"/>
      <c r="AY163" s="83"/>
      <c r="AZ163" s="27" t="s">
        <v>0</v>
      </c>
      <c r="BA163" s="200" t="str">
        <f t="shared" si="189"/>
        <v/>
      </c>
      <c r="BB163" s="27" t="s">
        <v>0</v>
      </c>
      <c r="BC163" s="32" t="str">
        <f t="shared" si="190"/>
        <v/>
      </c>
      <c r="BD163" s="53" t="str">
        <f>IF(AX163&amp;AY163="","",MAX(BD$12:BD162)+1)</f>
        <v/>
      </c>
      <c r="BE163" s="212"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8"/>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73" t="str">
        <f>IF(BN163="","",IF(AND(BO163&lt;&gt;"",BO163&lt;&gt;"NEMA",BS163=1),BR163,IFERROR(INDEX(CK$12:CK162,MATCH(BN163,BN$12:BN162,0)),IF(BX163&lt;&gt;"",BX163,BT163))))</f>
        <v/>
      </c>
      <c r="CL163" s="226" t="str">
        <f>IF(BN163="","",IF(BT163&lt;&gt;BN163,INDEX(regKlub_id,MATCH(BT163,regKlub_naziv,0)),IF(AND(BO163&lt;&gt;"",BO163&lt;&gt;"NEMA"),BO163,IF(CF163&lt;&gt;"",CF163,IF(CB163&lt;&gt;"",CB163,IFERROR(INDEX(CL$12:CL162,MATCH(BN163,BN$12:BN162,0)),"GREŠKA"))))))</f>
        <v/>
      </c>
      <c r="CM163" s="114" t="str">
        <f>IF(BP163="","",IF(BP163&lt;&gt;"NEMA",BP163,IF(CE163&lt;&gt;"",CE163,IFERROR(INDEX(CM$12:CM162,MATCH(BN163,BN$12:BN162,0)),""))))</f>
        <v/>
      </c>
      <c r="CN163" s="27" t="s">
        <v>0</v>
      </c>
      <c r="CO163" s="38" t="str">
        <f t="shared" si="207"/>
        <v/>
      </c>
      <c r="CP163" s="53" t="str">
        <f t="shared" si="208"/>
        <v/>
      </c>
      <c r="CQ163" s="180" t="str">
        <f t="shared" si="209"/>
        <v/>
      </c>
      <c r="CR163" s="181" t="str">
        <f t="shared" si="156"/>
        <v/>
      </c>
      <c r="CS163" s="114" t="str">
        <f t="shared" si="161"/>
        <v/>
      </c>
      <c r="CT163" s="27" t="s">
        <v>0</v>
      </c>
      <c r="CU163" s="240" t="str">
        <f t="shared" si="210"/>
        <v xml:space="preserve">
</v>
      </c>
      <c r="CV163" s="27" t="s">
        <v>0</v>
      </c>
      <c r="CW163" s="200" t="str">
        <f t="shared" si="162"/>
        <v/>
      </c>
      <c r="CX163" t="s">
        <v>0</v>
      </c>
      <c r="CY163" s="90" t="str">
        <f t="shared" si="163"/>
        <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31" t="str">
        <f t="shared" si="233"/>
        <v/>
      </c>
      <c r="EQ163" s="27" t="s">
        <v>0</v>
      </c>
    </row>
    <row r="164" spans="1:147" x14ac:dyDescent="0.25">
      <c r="A164" t="s">
        <v>0</v>
      </c>
      <c r="B164" s="32" t="str">
        <f>IF(csv!F154="","",TRIM(csv!T154))</f>
        <v/>
      </c>
      <c r="C164" s="21" t="s">
        <v>0</v>
      </c>
      <c r="D164" s="21" t="str">
        <f>IF(csv!F154="","",TRIM(csv!F154))</f>
        <v/>
      </c>
      <c r="E164" s="21" t="str">
        <f>IF(csv!E154="","",TRIM(csv!E154))</f>
        <v/>
      </c>
      <c r="F164" s="21" t="s">
        <v>0</v>
      </c>
      <c r="G164" s="53" t="str">
        <f>IF(csv!M154="","",TRIM(csv!M154))</f>
        <v/>
      </c>
      <c r="H164" s="53" t="str">
        <f>IF(csv!N154="","",TRIM(csv!N154))</f>
        <v/>
      </c>
      <c r="I164" s="21" t="s">
        <v>0</v>
      </c>
      <c r="J164" s="21" t="str">
        <f>IF(csv!P154="","",TRIM(csv!P154))</f>
        <v/>
      </c>
      <c r="K164" s="21" t="str">
        <f>IF(csv!Q154="","",TRIM(csv!Q154))</f>
        <v/>
      </c>
      <c r="L164" s="21" t="s">
        <v>0</v>
      </c>
      <c r="M164" s="46" t="str">
        <f>IF(csv!R154="","",TRIM(csv!R154))</f>
        <v/>
      </c>
      <c r="N164" s="27" t="s">
        <v>0</v>
      </c>
      <c r="O164" s="188" t="str">
        <f t="shared" si="170"/>
        <v/>
      </c>
      <c r="P164" s="27"/>
      <c r="Q164" s="32" t="str">
        <f t="shared" si="171"/>
        <v/>
      </c>
      <c r="R164" s="53" t="str">
        <f>IF(Q164="","",IF(COUNTIF(Q$12:Q163,Q164)=0,R163+1,R163))</f>
        <v/>
      </c>
      <c r="S164" s="53" t="str">
        <f t="shared" si="172"/>
        <v/>
      </c>
      <c r="T164" s="53" t="str">
        <f t="shared" si="173"/>
        <v/>
      </c>
      <c r="U164" s="46" t="str">
        <f t="shared" si="174"/>
        <v/>
      </c>
      <c r="V164" s="27" t="s">
        <v>0</v>
      </c>
      <c r="W164" s="173" t="str">
        <f t="shared" si="175"/>
        <v/>
      </c>
      <c r="X164" s="223" t="str">
        <f t="shared" si="176"/>
        <v/>
      </c>
      <c r="Y164" s="174" t="str">
        <f t="shared" si="157"/>
        <v/>
      </c>
      <c r="Z164" s="27" t="s">
        <v>0</v>
      </c>
      <c r="AA164" s="32" t="str">
        <f t="shared" si="177"/>
        <v/>
      </c>
      <c r="AB164" s="53" t="str">
        <f t="shared" si="178"/>
        <v/>
      </c>
      <c r="AC164" s="21" t="str">
        <f>IF(OR(AB164="",AB164&lt;&gt;"NEMA"),"",IF(IFERROR(MATCH(AA164,AA$12:AA163,0),0)&lt;&gt;0,"",AA164))</f>
        <v/>
      </c>
      <c r="AD164" s="46" t="str">
        <f>IF(AC164="","",MAX(AD$12:AD163)+1)</f>
        <v/>
      </c>
      <c r="AE164" s="27" t="s">
        <v>0</v>
      </c>
      <c r="AF164" s="88"/>
      <c r="AG164" s="27" t="s">
        <v>0</v>
      </c>
      <c r="AH164" s="14" t="str">
        <f t="shared" si="179"/>
        <v/>
      </c>
      <c r="AI164" s="27" t="s">
        <v>0</v>
      </c>
      <c r="AJ164" s="173" t="str">
        <f t="shared" si="180"/>
        <v/>
      </c>
      <c r="AK164" s="114" t="str">
        <f t="shared" si="181"/>
        <v/>
      </c>
      <c r="AL164" s="27"/>
      <c r="AM164" s="32" t="str">
        <f t="shared" si="182"/>
        <v/>
      </c>
      <c r="AN164" s="21" t="str">
        <f t="shared" si="183"/>
        <v/>
      </c>
      <c r="AO164" s="53" t="str">
        <f t="shared" si="184"/>
        <v/>
      </c>
      <c r="AP164" s="53" t="str">
        <f t="shared" si="185"/>
        <v/>
      </c>
      <c r="AQ164" s="21" t="str">
        <f t="shared" si="186"/>
        <v/>
      </c>
      <c r="AR164" s="46" t="str">
        <f t="shared" si="187"/>
        <v/>
      </c>
      <c r="AS164" s="27" t="s">
        <v>0</v>
      </c>
      <c r="AT164" s="62" t="str">
        <f t="shared" si="188"/>
        <v/>
      </c>
      <c r="AU164" s="27" t="s">
        <v>0</v>
      </c>
      <c r="AV164" s="244" t="str">
        <f t="shared" si="234"/>
        <v/>
      </c>
      <c r="AW164" s="27" t="s">
        <v>0</v>
      </c>
      <c r="AX164" s="81"/>
      <c r="AY164" s="83"/>
      <c r="AZ164" s="27" t="s">
        <v>0</v>
      </c>
      <c r="BA164" s="200" t="str">
        <f t="shared" si="189"/>
        <v/>
      </c>
      <c r="BB164" s="27" t="s">
        <v>0</v>
      </c>
      <c r="BC164" s="32" t="str">
        <f t="shared" si="190"/>
        <v/>
      </c>
      <c r="BD164" s="53" t="str">
        <f>IF(AX164&amp;AY164="","",MAX(BD$12:BD163)+1)</f>
        <v/>
      </c>
      <c r="BE164" s="212" t="str">
        <f t="shared" si="191"/>
        <v/>
      </c>
      <c r="BF164" s="33" t="str">
        <f>IF(AND(AO164="NEMA",AP164="NEMA",OR(AX164&amp;AY164="",BE164="NEMA")),MAX(BF$12:BF163)+1,"")</f>
        <v/>
      </c>
      <c r="BG164" s="27" t="s">
        <v>0</v>
      </c>
      <c r="BH164" s="32" t="str">
        <f t="shared" si="192"/>
        <v/>
      </c>
      <c r="BI164" s="21" t="str">
        <f t="shared" si="193"/>
        <v/>
      </c>
      <c r="BJ164" s="53" t="str">
        <f t="shared" si="194"/>
        <v/>
      </c>
      <c r="BK164" s="33" t="str">
        <f t="shared" si="195"/>
        <v/>
      </c>
      <c r="BL164" s="27" t="s">
        <v>0</v>
      </c>
      <c r="BM164" s="32" t="str">
        <f t="shared" si="196"/>
        <v/>
      </c>
      <c r="BN164" s="21" t="str">
        <f t="shared" si="197"/>
        <v/>
      </c>
      <c r="BO164" s="53" t="str">
        <f t="shared" si="198"/>
        <v/>
      </c>
      <c r="BP164" s="53" t="str">
        <f t="shared" si="159"/>
        <v/>
      </c>
      <c r="BQ164" s="21" t="str">
        <f t="shared" si="160"/>
        <v/>
      </c>
      <c r="BR164" s="21" t="str" cm="1">
        <f t="array" ref="BR164">IFERROR(""&amp;INDEX(regNatjecatelj_klub,DI164),"")</f>
        <v/>
      </c>
      <c r="BS164" s="66" t="str">
        <f t="shared" si="199"/>
        <v/>
      </c>
      <c r="BT164" s="46" t="str">
        <f t="shared" si="200"/>
        <v/>
      </c>
      <c r="BU164" s="27" t="s">
        <v>0</v>
      </c>
      <c r="BV164" s="62" t="str">
        <f>IF(BP164&lt;&gt;"NEMA","",IF(IFERROR(MATCH(BN164,BN$12:BN163,0),0)&lt;&gt;0,"",BN164))</f>
        <v/>
      </c>
      <c r="BW164" s="27" t="s">
        <v>0</v>
      </c>
      <c r="BX164" s="88"/>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73" t="str">
        <f>IF(BN164="","",IF(AND(BO164&lt;&gt;"",BO164&lt;&gt;"NEMA",BS164=1),BR164,IFERROR(INDEX(CK$12:CK163,MATCH(BN164,BN$12:BN163,0)),IF(BX164&lt;&gt;"",BX164,BT164))))</f>
        <v/>
      </c>
      <c r="CL164" s="226" t="str">
        <f>IF(BN164="","",IF(BT164&lt;&gt;BN164,INDEX(regKlub_id,MATCH(BT164,regKlub_naziv,0)),IF(AND(BO164&lt;&gt;"",BO164&lt;&gt;"NEMA"),BO164,IF(CF164&lt;&gt;"",CF164,IF(CB164&lt;&gt;"",CB164,IFERROR(INDEX(CL$12:CL163,MATCH(BN164,BN$12:BN163,0)),"GREŠKA"))))))</f>
        <v/>
      </c>
      <c r="CM164" s="114" t="str">
        <f>IF(BP164="","",IF(BP164&lt;&gt;"NEMA",BP164,IF(CE164&lt;&gt;"",CE164,IFERROR(INDEX(CM$12:CM163,MATCH(BN164,BN$12:BN163,0)),""))))</f>
        <v/>
      </c>
      <c r="CN164" s="27" t="s">
        <v>0</v>
      </c>
      <c r="CO164" s="38" t="str">
        <f t="shared" si="207"/>
        <v/>
      </c>
      <c r="CP164" s="53" t="str">
        <f t="shared" si="208"/>
        <v/>
      </c>
      <c r="CQ164" s="180" t="str">
        <f t="shared" si="209"/>
        <v/>
      </c>
      <c r="CR164" s="181" t="str">
        <f t="shared" si="156"/>
        <v/>
      </c>
      <c r="CS164" s="114" t="str">
        <f t="shared" si="161"/>
        <v/>
      </c>
      <c r="CT164" s="27" t="s">
        <v>0</v>
      </c>
      <c r="CU164" s="240" t="str">
        <f t="shared" si="210"/>
        <v xml:space="preserve">
</v>
      </c>
      <c r="CV164" s="27" t="s">
        <v>0</v>
      </c>
      <c r="CW164" s="200" t="str">
        <f t="shared" si="162"/>
        <v/>
      </c>
      <c r="CX164" t="s">
        <v>0</v>
      </c>
      <c r="CY164" s="90" t="str">
        <f t="shared" si="163"/>
        <v/>
      </c>
      <c r="CZ164" t="s">
        <v>0</v>
      </c>
      <c r="DA164" s="32" t="str">
        <f t="shared" si="164"/>
        <v/>
      </c>
      <c r="DB164" s="46" t="str">
        <f t="shared" si="165"/>
        <v/>
      </c>
      <c r="DC164" t="s">
        <v>0</v>
      </c>
      <c r="DD164" s="14" t="str">
        <f t="shared" si="211"/>
        <v/>
      </c>
      <c r="DE164" s="27" t="s">
        <v>0</v>
      </c>
      <c r="DF164" s="14" t="str">
        <f t="shared" si="212"/>
        <v/>
      </c>
      <c r="DG164" s="27" t="s">
        <v>0</v>
      </c>
      <c r="DH164" s="32" t="str">
        <f t="shared" si="213"/>
        <v/>
      </c>
      <c r="DI164" s="33" t="str">
        <f t="shared" si="214"/>
        <v/>
      </c>
      <c r="DJ164" s="27" t="s">
        <v>0</v>
      </c>
      <c r="DK164" s="32" t="str">
        <f t="shared" si="215"/>
        <v/>
      </c>
      <c r="DL164" s="33" t="str">
        <f t="shared" si="216"/>
        <v/>
      </c>
      <c r="DM164" s="27" t="s">
        <v>0</v>
      </c>
      <c r="DN164" s="32" t="str">
        <f t="shared" si="217"/>
        <v/>
      </c>
      <c r="DO164" s="33" t="str">
        <f t="shared" si="218"/>
        <v/>
      </c>
      <c r="DP164" s="27" t="s">
        <v>0</v>
      </c>
      <c r="DQ164" s="38" t="str">
        <f t="shared" si="219"/>
        <v/>
      </c>
      <c r="DR164" s="33" t="str" cm="1">
        <f t="array" ref="DR164">IF(DQ164&lt;&gt;"",INDEX(regNatjecatelj_id,DQ164,0),IF(BF164&lt;&gt;"",BF164,""))</f>
        <v/>
      </c>
      <c r="DS164" s="27" t="s">
        <v>0</v>
      </c>
      <c r="DT164" s="38" t="str">
        <f t="shared" si="220"/>
        <v/>
      </c>
      <c r="DU164" s="53" t="str">
        <f t="shared" si="166"/>
        <v/>
      </c>
      <c r="DV164" s="53" t="str">
        <f t="shared" si="221"/>
        <v/>
      </c>
      <c r="DW164" s="53" t="str">
        <f t="shared" si="222"/>
        <v/>
      </c>
      <c r="DX164" s="46" t="str">
        <f t="shared" si="223"/>
        <v/>
      </c>
      <c r="DY164" s="27" t="s">
        <v>0</v>
      </c>
      <c r="DZ164" s="38" t="str">
        <f>IF(AN164="","",MAX(DZ$12:DZ163)+1)</f>
        <v/>
      </c>
      <c r="EA164" s="53" t="str">
        <f t="shared" si="224"/>
        <v/>
      </c>
      <c r="EB164" s="53" t="str">
        <f t="shared" si="225"/>
        <v/>
      </c>
      <c r="EC164" s="53" t="str">
        <f t="shared" si="226"/>
        <v/>
      </c>
      <c r="ED164" s="53" t="str">
        <f t="shared" si="227"/>
        <v/>
      </c>
      <c r="EE164" s="53" t="str">
        <f t="shared" si="167"/>
        <v/>
      </c>
      <c r="EF164" s="53" t="str">
        <f t="shared" si="228"/>
        <v/>
      </c>
      <c r="EG164" s="53" t="str">
        <f t="shared" si="229"/>
        <v/>
      </c>
      <c r="EH164" s="53" t="str">
        <f t="shared" si="168"/>
        <v/>
      </c>
      <c r="EI164" s="53" t="str">
        <f t="shared" si="230"/>
        <v/>
      </c>
      <c r="EJ164" s="33" t="str">
        <f t="shared" si="231"/>
        <v/>
      </c>
      <c r="EK164" s="27" t="s">
        <v>0</v>
      </c>
      <c r="EL164" s="14" t="str">
        <f t="shared" si="232"/>
        <v/>
      </c>
      <c r="EM164" s="27" t="s">
        <v>0</v>
      </c>
      <c r="EN164" s="14" t="str">
        <f t="shared" si="169"/>
        <v/>
      </c>
      <c r="EO164" s="27" t="s">
        <v>0</v>
      </c>
      <c r="EP164" s="131" t="str">
        <f t="shared" si="233"/>
        <v/>
      </c>
      <c r="EQ164" s="27" t="s">
        <v>0</v>
      </c>
    </row>
    <row r="165" spans="1:147" x14ac:dyDescent="0.25">
      <c r="A165" t="s">
        <v>0</v>
      </c>
      <c r="B165" s="32" t="str">
        <f>IF(csv!F155="","",TRIM(csv!T155))</f>
        <v/>
      </c>
      <c r="C165" s="21" t="s">
        <v>0</v>
      </c>
      <c r="D165" s="21" t="str">
        <f>IF(csv!F155="","",TRIM(csv!F155))</f>
        <v/>
      </c>
      <c r="E165" s="21" t="str">
        <f>IF(csv!E155="","",TRIM(csv!E155))</f>
        <v/>
      </c>
      <c r="F165" s="21" t="s">
        <v>0</v>
      </c>
      <c r="G165" s="53" t="str">
        <f>IF(csv!M155="","",TRIM(csv!M155))</f>
        <v/>
      </c>
      <c r="H165" s="53" t="str">
        <f>IF(csv!N155="","",TRIM(csv!N155))</f>
        <v/>
      </c>
      <c r="I165" s="21" t="s">
        <v>0</v>
      </c>
      <c r="J165" s="21" t="str">
        <f>IF(csv!P155="","",TRIM(csv!P155))</f>
        <v/>
      </c>
      <c r="K165" s="21" t="str">
        <f>IF(csv!Q155="","",TRIM(csv!Q155))</f>
        <v/>
      </c>
      <c r="L165" s="21" t="s">
        <v>0</v>
      </c>
      <c r="M165" s="46" t="str">
        <f>IF(csv!R155="","",TRIM(csv!R155))</f>
        <v/>
      </c>
      <c r="N165" s="27" t="s">
        <v>0</v>
      </c>
      <c r="O165" s="188" t="str">
        <f t="shared" si="170"/>
        <v/>
      </c>
      <c r="P165" s="27"/>
      <c r="Q165" s="32" t="str">
        <f t="shared" si="171"/>
        <v/>
      </c>
      <c r="R165" s="53" t="str">
        <f>IF(Q165="","",IF(COUNTIF(Q$12:Q164,Q165)=0,R164+1,R164))</f>
        <v/>
      </c>
      <c r="S165" s="53" t="str">
        <f t="shared" si="172"/>
        <v/>
      </c>
      <c r="T165" s="53" t="str">
        <f t="shared" si="173"/>
        <v/>
      </c>
      <c r="U165" s="46" t="str">
        <f t="shared" si="174"/>
        <v/>
      </c>
      <c r="V165" s="27" t="s">
        <v>0</v>
      </c>
      <c r="W165" s="173" t="str">
        <f t="shared" si="175"/>
        <v/>
      </c>
      <c r="X165" s="223" t="str">
        <f t="shared" si="176"/>
        <v/>
      </c>
      <c r="Y165" s="174"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8"/>
      <c r="AG165" s="27" t="s">
        <v>0</v>
      </c>
      <c r="AH165" s="14" t="str">
        <f t="shared" si="179"/>
        <v/>
      </c>
      <c r="AI165" s="27" t="s">
        <v>0</v>
      </c>
      <c r="AJ165" s="173" t="str">
        <f t="shared" si="180"/>
        <v/>
      </c>
      <c r="AK165" s="114"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44" t="str">
        <f t="shared" si="234"/>
        <v/>
      </c>
      <c r="AW165" s="27" t="s">
        <v>0</v>
      </c>
      <c r="AX165" s="81"/>
      <c r="AY165" s="83"/>
      <c r="AZ165" s="27" t="s">
        <v>0</v>
      </c>
      <c r="BA165" s="200" t="str">
        <f t="shared" si="189"/>
        <v/>
      </c>
      <c r="BB165" s="27" t="s">
        <v>0</v>
      </c>
      <c r="BC165" s="32" t="str">
        <f t="shared" si="190"/>
        <v/>
      </c>
      <c r="BD165" s="53" t="str">
        <f>IF(AX165&amp;AY165="","",MAX(BD$12:BD164)+1)</f>
        <v/>
      </c>
      <c r="BE165" s="212"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8"/>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73" t="str">
        <f>IF(BN165="","",IF(AND(BO165&lt;&gt;"",BO165&lt;&gt;"NEMA",BS165=1),BR165,IFERROR(INDEX(CK$12:CK164,MATCH(BN165,BN$12:BN164,0)),IF(BX165&lt;&gt;"",BX165,BT165))))</f>
        <v/>
      </c>
      <c r="CL165" s="226" t="str">
        <f>IF(BN165="","",IF(BT165&lt;&gt;BN165,INDEX(regKlub_id,MATCH(BT165,regKlub_naziv,0)),IF(AND(BO165&lt;&gt;"",BO165&lt;&gt;"NEMA"),BO165,IF(CF165&lt;&gt;"",CF165,IF(CB165&lt;&gt;"",CB165,IFERROR(INDEX(CL$12:CL164,MATCH(BN165,BN$12:BN164,0)),"GREŠKA"))))))</f>
        <v/>
      </c>
      <c r="CM165" s="114" t="str">
        <f>IF(BP165="","",IF(BP165&lt;&gt;"NEMA",BP165,IF(CE165&lt;&gt;"",CE165,IFERROR(INDEX(CM$12:CM164,MATCH(BN165,BN$12:BN164,0)),""))))</f>
        <v/>
      </c>
      <c r="CN165" s="27" t="s">
        <v>0</v>
      </c>
      <c r="CO165" s="38" t="str">
        <f t="shared" si="207"/>
        <v/>
      </c>
      <c r="CP165" s="53" t="str">
        <f t="shared" si="208"/>
        <v/>
      </c>
      <c r="CQ165" s="180" t="str">
        <f t="shared" si="209"/>
        <v/>
      </c>
      <c r="CR165" s="181" t="str">
        <f t="shared" si="156"/>
        <v/>
      </c>
      <c r="CS165" s="114" t="str">
        <f t="shared" si="161"/>
        <v/>
      </c>
      <c r="CT165" s="27" t="s">
        <v>0</v>
      </c>
      <c r="CU165" s="240" t="str">
        <f t="shared" si="210"/>
        <v xml:space="preserve">
</v>
      </c>
      <c r="CV165" s="27" t="s">
        <v>0</v>
      </c>
      <c r="CW165" s="200" t="str">
        <f t="shared" si="162"/>
        <v/>
      </c>
      <c r="CX165" t="s">
        <v>0</v>
      </c>
      <c r="CY165" s="90" t="str">
        <f t="shared" si="163"/>
        <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31" t="str">
        <f t="shared" si="233"/>
        <v/>
      </c>
      <c r="EQ165" s="27" t="s">
        <v>0</v>
      </c>
    </row>
    <row r="166" spans="1:147" x14ac:dyDescent="0.25">
      <c r="A166" t="s">
        <v>0</v>
      </c>
      <c r="B166" s="32" t="str">
        <f>IF(csv!F156="","",TRIM(csv!T156))</f>
        <v/>
      </c>
      <c r="C166" s="21" t="s">
        <v>0</v>
      </c>
      <c r="D166" s="21" t="str">
        <f>IF(csv!F156="","",TRIM(csv!F156))</f>
        <v/>
      </c>
      <c r="E166" s="21" t="str">
        <f>IF(csv!E156="","",TRIM(csv!E156))</f>
        <v/>
      </c>
      <c r="F166" s="21" t="s">
        <v>0</v>
      </c>
      <c r="G166" s="53" t="str">
        <f>IF(csv!M156="","",TRIM(csv!M156))</f>
        <v/>
      </c>
      <c r="H166" s="53" t="str">
        <f>IF(csv!N156="","",TRIM(csv!N156))</f>
        <v/>
      </c>
      <c r="I166" s="21" t="s">
        <v>0</v>
      </c>
      <c r="J166" s="21" t="str">
        <f>IF(csv!P156="","",TRIM(csv!P156))</f>
        <v/>
      </c>
      <c r="K166" s="21" t="str">
        <f>IF(csv!Q156="","",TRIM(csv!Q156))</f>
        <v/>
      </c>
      <c r="L166" s="21" t="s">
        <v>0</v>
      </c>
      <c r="M166" s="46" t="str">
        <f>IF(csv!R156="","",TRIM(csv!R156))</f>
        <v/>
      </c>
      <c r="N166" s="27" t="s">
        <v>0</v>
      </c>
      <c r="O166" s="188" t="str">
        <f t="shared" si="170"/>
        <v/>
      </c>
      <c r="P166" s="27"/>
      <c r="Q166" s="32" t="str">
        <f t="shared" si="171"/>
        <v/>
      </c>
      <c r="R166" s="53" t="str">
        <f>IF(Q166="","",IF(COUNTIF(Q$12:Q165,Q166)=0,R165+1,R165))</f>
        <v/>
      </c>
      <c r="S166" s="53" t="str">
        <f t="shared" si="172"/>
        <v/>
      </c>
      <c r="T166" s="53" t="str">
        <f t="shared" si="173"/>
        <v/>
      </c>
      <c r="U166" s="46" t="str">
        <f t="shared" si="174"/>
        <v/>
      </c>
      <c r="V166" s="27" t="s">
        <v>0</v>
      </c>
      <c r="W166" s="173" t="str">
        <f t="shared" si="175"/>
        <v/>
      </c>
      <c r="X166" s="223" t="str">
        <f t="shared" si="176"/>
        <v/>
      </c>
      <c r="Y166" s="174"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8"/>
      <c r="AG166" s="27" t="s">
        <v>0</v>
      </c>
      <c r="AH166" s="14" t="str">
        <f t="shared" si="179"/>
        <v/>
      </c>
      <c r="AI166" s="27" t="s">
        <v>0</v>
      </c>
      <c r="AJ166" s="173" t="str">
        <f t="shared" si="180"/>
        <v/>
      </c>
      <c r="AK166" s="114"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44" t="str">
        <f t="shared" si="234"/>
        <v/>
      </c>
      <c r="AW166" s="27" t="s">
        <v>0</v>
      </c>
      <c r="AX166" s="81"/>
      <c r="AY166" s="83"/>
      <c r="AZ166" s="27" t="s">
        <v>0</v>
      </c>
      <c r="BA166" s="200" t="str">
        <f t="shared" si="189"/>
        <v/>
      </c>
      <c r="BB166" s="27" t="s">
        <v>0</v>
      </c>
      <c r="BC166" s="32" t="str">
        <f t="shared" si="190"/>
        <v/>
      </c>
      <c r="BD166" s="53" t="str">
        <f>IF(AX166&amp;AY166="","",MAX(BD$12:BD165)+1)</f>
        <v/>
      </c>
      <c r="BE166" s="212"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8"/>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73" t="str">
        <f>IF(BN166="","",IF(AND(BO166&lt;&gt;"",BO166&lt;&gt;"NEMA",BS166=1),BR166,IFERROR(INDEX(CK$12:CK165,MATCH(BN166,BN$12:BN165,0)),IF(BX166&lt;&gt;"",BX166,BT166))))</f>
        <v/>
      </c>
      <c r="CL166" s="226" t="str">
        <f>IF(BN166="","",IF(BT166&lt;&gt;BN166,INDEX(regKlub_id,MATCH(BT166,regKlub_naziv,0)),IF(AND(BO166&lt;&gt;"",BO166&lt;&gt;"NEMA"),BO166,IF(CF166&lt;&gt;"",CF166,IF(CB166&lt;&gt;"",CB166,IFERROR(INDEX(CL$12:CL165,MATCH(BN166,BN$12:BN165,0)),"GREŠKA"))))))</f>
        <v/>
      </c>
      <c r="CM166" s="114" t="str">
        <f>IF(BP166="","",IF(BP166&lt;&gt;"NEMA",BP166,IF(CE166&lt;&gt;"",CE166,IFERROR(INDEX(CM$12:CM165,MATCH(BN166,BN$12:BN165,0)),""))))</f>
        <v/>
      </c>
      <c r="CN166" s="27" t="s">
        <v>0</v>
      </c>
      <c r="CO166" s="38" t="str">
        <f t="shared" si="207"/>
        <v/>
      </c>
      <c r="CP166" s="53" t="str">
        <f t="shared" si="208"/>
        <v/>
      </c>
      <c r="CQ166" s="180" t="str">
        <f t="shared" si="209"/>
        <v/>
      </c>
      <c r="CR166" s="181" t="str">
        <f t="shared" si="156"/>
        <v/>
      </c>
      <c r="CS166" s="114" t="str">
        <f t="shared" si="161"/>
        <v/>
      </c>
      <c r="CT166" s="27" t="s">
        <v>0</v>
      </c>
      <c r="CU166" s="240" t="str">
        <f t="shared" si="210"/>
        <v xml:space="preserve">
</v>
      </c>
      <c r="CV166" s="27" t="s">
        <v>0</v>
      </c>
      <c r="CW166" s="200" t="str">
        <f t="shared" si="162"/>
        <v/>
      </c>
      <c r="CX166" t="s">
        <v>0</v>
      </c>
      <c r="CY166" s="90" t="str">
        <f t="shared" si="163"/>
        <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31" t="str">
        <f t="shared" si="233"/>
        <v/>
      </c>
      <c r="EQ166" s="27" t="s">
        <v>0</v>
      </c>
    </row>
    <row r="167" spans="1:147" x14ac:dyDescent="0.25">
      <c r="A167" t="s">
        <v>0</v>
      </c>
      <c r="B167" s="32" t="str">
        <f>IF(csv!F157="","",TRIM(csv!T157))</f>
        <v/>
      </c>
      <c r="C167" s="21" t="s">
        <v>0</v>
      </c>
      <c r="D167" s="21" t="str">
        <f>IF(csv!F157="","",TRIM(csv!F157))</f>
        <v/>
      </c>
      <c r="E167" s="21" t="str">
        <f>IF(csv!E157="","",TRIM(csv!E157))</f>
        <v/>
      </c>
      <c r="F167" s="21" t="s">
        <v>0</v>
      </c>
      <c r="G167" s="53" t="str">
        <f>IF(csv!M157="","",TRIM(csv!M157))</f>
        <v/>
      </c>
      <c r="H167" s="53" t="str">
        <f>IF(csv!N157="","",TRIM(csv!N157))</f>
        <v/>
      </c>
      <c r="I167" s="21" t="s">
        <v>0</v>
      </c>
      <c r="J167" s="21" t="str">
        <f>IF(csv!P157="","",TRIM(csv!P157))</f>
        <v/>
      </c>
      <c r="K167" s="21" t="str">
        <f>IF(csv!Q157="","",TRIM(csv!Q157))</f>
        <v/>
      </c>
      <c r="L167" s="21" t="s">
        <v>0</v>
      </c>
      <c r="M167" s="46" t="str">
        <f>IF(csv!R157="","",TRIM(csv!R157))</f>
        <v/>
      </c>
      <c r="N167" s="27" t="s">
        <v>0</v>
      </c>
      <c r="O167" s="188" t="str">
        <f t="shared" si="170"/>
        <v/>
      </c>
      <c r="P167" s="27"/>
      <c r="Q167" s="32" t="str">
        <f t="shared" si="171"/>
        <v/>
      </c>
      <c r="R167" s="53" t="str">
        <f>IF(Q167="","",IF(COUNTIF(Q$12:Q166,Q167)=0,R166+1,R166))</f>
        <v/>
      </c>
      <c r="S167" s="53" t="str">
        <f t="shared" si="172"/>
        <v/>
      </c>
      <c r="T167" s="53" t="str">
        <f t="shared" si="173"/>
        <v/>
      </c>
      <c r="U167" s="46" t="str">
        <f t="shared" si="174"/>
        <v/>
      </c>
      <c r="V167" s="27" t="s">
        <v>0</v>
      </c>
      <c r="W167" s="173" t="str">
        <f t="shared" si="175"/>
        <v/>
      </c>
      <c r="X167" s="223" t="str">
        <f t="shared" si="176"/>
        <v/>
      </c>
      <c r="Y167" s="174" t="str">
        <f t="shared" si="157"/>
        <v/>
      </c>
      <c r="Z167" s="27" t="s">
        <v>0</v>
      </c>
      <c r="AA167" s="32" t="str">
        <f t="shared" si="177"/>
        <v/>
      </c>
      <c r="AB167" s="53" t="str">
        <f t="shared" si="178"/>
        <v/>
      </c>
      <c r="AC167" s="21" t="str">
        <f>IF(OR(AB167="",AB167&lt;&gt;"NEMA"),"",IF(IFERROR(MATCH(AA167,AA$12:AA166,0),0)&lt;&gt;0,"",AA167))</f>
        <v/>
      </c>
      <c r="AD167" s="46" t="str">
        <f>IF(AC167="","",MAX(AD$12:AD166)+1)</f>
        <v/>
      </c>
      <c r="AE167" s="27" t="s">
        <v>0</v>
      </c>
      <c r="AF167" s="88"/>
      <c r="AG167" s="27" t="s">
        <v>0</v>
      </c>
      <c r="AH167" s="14" t="str">
        <f t="shared" si="179"/>
        <v/>
      </c>
      <c r="AI167" s="27" t="s">
        <v>0</v>
      </c>
      <c r="AJ167" s="173" t="str">
        <f t="shared" si="180"/>
        <v/>
      </c>
      <c r="AK167" s="114" t="str">
        <f t="shared" si="181"/>
        <v/>
      </c>
      <c r="AL167" s="27"/>
      <c r="AM167" s="32" t="str">
        <f t="shared" si="182"/>
        <v/>
      </c>
      <c r="AN167" s="21" t="str">
        <f t="shared" si="183"/>
        <v/>
      </c>
      <c r="AO167" s="53" t="str">
        <f t="shared" si="184"/>
        <v/>
      </c>
      <c r="AP167" s="53" t="str">
        <f t="shared" si="185"/>
        <v/>
      </c>
      <c r="AQ167" s="21" t="str">
        <f t="shared" si="186"/>
        <v/>
      </c>
      <c r="AR167" s="46" t="str">
        <f t="shared" si="187"/>
        <v/>
      </c>
      <c r="AS167" s="27" t="s">
        <v>0</v>
      </c>
      <c r="AT167" s="62" t="str">
        <f t="shared" si="188"/>
        <v/>
      </c>
      <c r="AU167" s="27" t="s">
        <v>0</v>
      </c>
      <c r="AV167" s="244" t="str">
        <f t="shared" si="234"/>
        <v/>
      </c>
      <c r="AW167" s="27" t="s">
        <v>0</v>
      </c>
      <c r="AX167" s="81"/>
      <c r="AY167" s="83"/>
      <c r="AZ167" s="27" t="s">
        <v>0</v>
      </c>
      <c r="BA167" s="200" t="str">
        <f t="shared" si="189"/>
        <v/>
      </c>
      <c r="BB167" s="27" t="s">
        <v>0</v>
      </c>
      <c r="BC167" s="32" t="str">
        <f t="shared" si="190"/>
        <v/>
      </c>
      <c r="BD167" s="53" t="str">
        <f>IF(AX167&amp;AY167="","",MAX(BD$12:BD166)+1)</f>
        <v/>
      </c>
      <c r="BE167" s="212" t="str">
        <f t="shared" si="191"/>
        <v/>
      </c>
      <c r="BF167" s="33" t="str">
        <f>IF(AND(AO167="NEMA",AP167="NEMA",OR(AX167&amp;AY167="",BE167="NEMA")),MAX(BF$12:BF166)+1,"")</f>
        <v/>
      </c>
      <c r="BG167" s="27" t="s">
        <v>0</v>
      </c>
      <c r="BH167" s="32" t="str">
        <f t="shared" si="192"/>
        <v/>
      </c>
      <c r="BI167" s="21" t="str">
        <f t="shared" si="193"/>
        <v/>
      </c>
      <c r="BJ167" s="53" t="str">
        <f t="shared" si="194"/>
        <v/>
      </c>
      <c r="BK167" s="33" t="str">
        <f t="shared" si="195"/>
        <v/>
      </c>
      <c r="BL167" s="27" t="s">
        <v>0</v>
      </c>
      <c r="BM167" s="32" t="str">
        <f t="shared" si="196"/>
        <v/>
      </c>
      <c r="BN167" s="21" t="str">
        <f t="shared" si="197"/>
        <v/>
      </c>
      <c r="BO167" s="53" t="str">
        <f t="shared" si="198"/>
        <v/>
      </c>
      <c r="BP167" s="53" t="str">
        <f t="shared" si="159"/>
        <v/>
      </c>
      <c r="BQ167" s="21" t="str">
        <f t="shared" si="160"/>
        <v/>
      </c>
      <c r="BR167" s="21" t="str" cm="1">
        <f t="array" ref="BR167">IFERROR(""&amp;INDEX(regNatjecatelj_klub,DI167),"")</f>
        <v/>
      </c>
      <c r="BS167" s="66" t="str">
        <f t="shared" si="199"/>
        <v/>
      </c>
      <c r="BT167" s="46" t="str">
        <f t="shared" si="200"/>
        <v/>
      </c>
      <c r="BU167" s="27" t="s">
        <v>0</v>
      </c>
      <c r="BV167" s="62" t="str">
        <f>IF(BP167&lt;&gt;"NEMA","",IF(IFERROR(MATCH(BN167,BN$12:BN166,0),0)&lt;&gt;0,"",BN167))</f>
        <v/>
      </c>
      <c r="BW167" s="27" t="s">
        <v>0</v>
      </c>
      <c r="BX167" s="88"/>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73" t="str">
        <f>IF(BN167="","",IF(AND(BO167&lt;&gt;"",BO167&lt;&gt;"NEMA",BS167=1),BR167,IFERROR(INDEX(CK$12:CK166,MATCH(BN167,BN$12:BN166,0)),IF(BX167&lt;&gt;"",BX167,BT167))))</f>
        <v/>
      </c>
      <c r="CL167" s="226" t="str">
        <f>IF(BN167="","",IF(BT167&lt;&gt;BN167,INDEX(regKlub_id,MATCH(BT167,regKlub_naziv,0)),IF(AND(BO167&lt;&gt;"",BO167&lt;&gt;"NEMA"),BO167,IF(CF167&lt;&gt;"",CF167,IF(CB167&lt;&gt;"",CB167,IFERROR(INDEX(CL$12:CL166,MATCH(BN167,BN$12:BN166,0)),"GREŠKA"))))))</f>
        <v/>
      </c>
      <c r="CM167" s="114" t="str">
        <f>IF(BP167="","",IF(BP167&lt;&gt;"NEMA",BP167,IF(CE167&lt;&gt;"",CE167,IFERROR(INDEX(CM$12:CM166,MATCH(BN167,BN$12:BN166,0)),""))))</f>
        <v/>
      </c>
      <c r="CN167" s="27" t="s">
        <v>0</v>
      </c>
      <c r="CO167" s="38" t="str">
        <f t="shared" si="207"/>
        <v/>
      </c>
      <c r="CP167" s="53" t="str">
        <f t="shared" si="208"/>
        <v/>
      </c>
      <c r="CQ167" s="180" t="str">
        <f t="shared" si="209"/>
        <v/>
      </c>
      <c r="CR167" s="181" t="str">
        <f t="shared" si="156"/>
        <v/>
      </c>
      <c r="CS167" s="114" t="str">
        <f t="shared" si="161"/>
        <v/>
      </c>
      <c r="CT167" s="27" t="s">
        <v>0</v>
      </c>
      <c r="CU167" s="240" t="str">
        <f t="shared" si="210"/>
        <v xml:space="preserve">
</v>
      </c>
      <c r="CV167" s="27" t="s">
        <v>0</v>
      </c>
      <c r="CW167" s="200" t="str">
        <f t="shared" si="162"/>
        <v/>
      </c>
      <c r="CX167" t="s">
        <v>0</v>
      </c>
      <c r="CY167" s="90" t="str">
        <f t="shared" si="163"/>
        <v/>
      </c>
      <c r="CZ167" t="s">
        <v>0</v>
      </c>
      <c r="DA167" s="32" t="str">
        <f t="shared" si="164"/>
        <v/>
      </c>
      <c r="DB167" s="46" t="str">
        <f t="shared" si="165"/>
        <v/>
      </c>
      <c r="DC167" t="s">
        <v>0</v>
      </c>
      <c r="DD167" s="14" t="str">
        <f t="shared" si="211"/>
        <v/>
      </c>
      <c r="DE167" s="27" t="s">
        <v>0</v>
      </c>
      <c r="DF167" s="14" t="str">
        <f t="shared" si="212"/>
        <v/>
      </c>
      <c r="DG167" s="27" t="s">
        <v>0</v>
      </c>
      <c r="DH167" s="32" t="str">
        <f t="shared" si="213"/>
        <v/>
      </c>
      <c r="DI167" s="33" t="str">
        <f t="shared" si="214"/>
        <v/>
      </c>
      <c r="DJ167" s="27" t="s">
        <v>0</v>
      </c>
      <c r="DK167" s="32" t="str">
        <f t="shared" si="215"/>
        <v/>
      </c>
      <c r="DL167" s="33" t="str">
        <f t="shared" si="216"/>
        <v/>
      </c>
      <c r="DM167" s="27" t="s">
        <v>0</v>
      </c>
      <c r="DN167" s="32" t="str">
        <f t="shared" si="217"/>
        <v/>
      </c>
      <c r="DO167" s="33" t="str">
        <f t="shared" si="218"/>
        <v/>
      </c>
      <c r="DP167" s="27" t="s">
        <v>0</v>
      </c>
      <c r="DQ167" s="38" t="str">
        <f t="shared" si="219"/>
        <v/>
      </c>
      <c r="DR167" s="33" t="str" cm="1">
        <f t="array" ref="DR167">IF(DQ167&lt;&gt;"",INDEX(regNatjecatelj_id,DQ167,0),IF(BF167&lt;&gt;"",BF167,""))</f>
        <v/>
      </c>
      <c r="DS167" s="27" t="s">
        <v>0</v>
      </c>
      <c r="DT167" s="38" t="str">
        <f t="shared" si="220"/>
        <v/>
      </c>
      <c r="DU167" s="53" t="str">
        <f t="shared" si="166"/>
        <v/>
      </c>
      <c r="DV167" s="53" t="str">
        <f t="shared" si="221"/>
        <v/>
      </c>
      <c r="DW167" s="53" t="str">
        <f t="shared" si="222"/>
        <v/>
      </c>
      <c r="DX167" s="46" t="str">
        <f t="shared" si="223"/>
        <v/>
      </c>
      <c r="DY167" s="27" t="s">
        <v>0</v>
      </c>
      <c r="DZ167" s="38" t="str">
        <f>IF(AN167="","",MAX(DZ$12:DZ166)+1)</f>
        <v/>
      </c>
      <c r="EA167" s="53" t="str">
        <f t="shared" si="224"/>
        <v/>
      </c>
      <c r="EB167" s="53" t="str">
        <f t="shared" si="225"/>
        <v/>
      </c>
      <c r="EC167" s="53" t="str">
        <f t="shared" si="226"/>
        <v/>
      </c>
      <c r="ED167" s="53" t="str">
        <f t="shared" si="227"/>
        <v/>
      </c>
      <c r="EE167" s="53" t="str">
        <f t="shared" si="167"/>
        <v/>
      </c>
      <c r="EF167" s="53" t="str">
        <f t="shared" si="228"/>
        <v/>
      </c>
      <c r="EG167" s="53" t="str">
        <f t="shared" si="229"/>
        <v/>
      </c>
      <c r="EH167" s="53" t="str">
        <f t="shared" si="168"/>
        <v/>
      </c>
      <c r="EI167" s="53" t="str">
        <f t="shared" si="230"/>
        <v/>
      </c>
      <c r="EJ167" s="33" t="str">
        <f t="shared" si="231"/>
        <v/>
      </c>
      <c r="EK167" s="27" t="s">
        <v>0</v>
      </c>
      <c r="EL167" s="14" t="str">
        <f t="shared" si="232"/>
        <v/>
      </c>
      <c r="EM167" s="27" t="s">
        <v>0</v>
      </c>
      <c r="EN167" s="14" t="str">
        <f t="shared" si="169"/>
        <v/>
      </c>
      <c r="EO167" s="27" t="s">
        <v>0</v>
      </c>
      <c r="EP167" s="131" t="str">
        <f t="shared" si="233"/>
        <v/>
      </c>
      <c r="EQ167" s="27" t="s">
        <v>0</v>
      </c>
    </row>
    <row r="168" spans="1:147" x14ac:dyDescent="0.25">
      <c r="A168" t="s">
        <v>0</v>
      </c>
      <c r="B168" s="32" t="str">
        <f>IF(csv!F158="","",TRIM(csv!T158))</f>
        <v/>
      </c>
      <c r="C168" s="21" t="s">
        <v>0</v>
      </c>
      <c r="D168" s="21" t="str">
        <f>IF(csv!F158="","",TRIM(csv!F158))</f>
        <v/>
      </c>
      <c r="E168" s="21" t="str">
        <f>IF(csv!E158="","",TRIM(csv!E158))</f>
        <v/>
      </c>
      <c r="F168" s="21" t="s">
        <v>0</v>
      </c>
      <c r="G168" s="53" t="str">
        <f>IF(csv!M158="","",TRIM(csv!M158))</f>
        <v/>
      </c>
      <c r="H168" s="53" t="str">
        <f>IF(csv!N158="","",TRIM(csv!N158))</f>
        <v/>
      </c>
      <c r="I168" s="21" t="s">
        <v>0</v>
      </c>
      <c r="J168" s="21" t="str">
        <f>IF(csv!P158="","",TRIM(csv!P158))</f>
        <v/>
      </c>
      <c r="K168" s="21" t="str">
        <f>IF(csv!Q158="","",TRIM(csv!Q158))</f>
        <v/>
      </c>
      <c r="L168" s="21" t="s">
        <v>0</v>
      </c>
      <c r="M168" s="46" t="str">
        <f>IF(csv!R158="","",TRIM(csv!R158))</f>
        <v/>
      </c>
      <c r="N168" s="27" t="s">
        <v>0</v>
      </c>
      <c r="O168" s="188" t="str">
        <f t="shared" si="170"/>
        <v/>
      </c>
      <c r="P168" s="27"/>
      <c r="Q168" s="32" t="str">
        <f t="shared" si="171"/>
        <v/>
      </c>
      <c r="R168" s="53" t="str">
        <f>IF(Q168="","",IF(COUNTIF(Q$12:Q167,Q168)=0,R167+1,R167))</f>
        <v/>
      </c>
      <c r="S168" s="53" t="str">
        <f t="shared" si="172"/>
        <v/>
      </c>
      <c r="T168" s="53" t="str">
        <f t="shared" si="173"/>
        <v/>
      </c>
      <c r="U168" s="46" t="str">
        <f t="shared" si="174"/>
        <v/>
      </c>
      <c r="V168" s="27" t="s">
        <v>0</v>
      </c>
      <c r="W168" s="173" t="str">
        <f t="shared" si="175"/>
        <v/>
      </c>
      <c r="X168" s="223" t="str">
        <f t="shared" si="176"/>
        <v/>
      </c>
      <c r="Y168" s="174"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8"/>
      <c r="AG168" s="27" t="s">
        <v>0</v>
      </c>
      <c r="AH168" s="14" t="str">
        <f t="shared" si="179"/>
        <v/>
      </c>
      <c r="AI168" s="27" t="s">
        <v>0</v>
      </c>
      <c r="AJ168" s="173" t="str">
        <f t="shared" si="180"/>
        <v/>
      </c>
      <c r="AK168" s="114"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44" t="str">
        <f t="shared" si="234"/>
        <v/>
      </c>
      <c r="AW168" s="27" t="s">
        <v>0</v>
      </c>
      <c r="AX168" s="81"/>
      <c r="AY168" s="83"/>
      <c r="AZ168" s="27" t="s">
        <v>0</v>
      </c>
      <c r="BA168" s="200" t="str">
        <f t="shared" si="189"/>
        <v/>
      </c>
      <c r="BB168" s="27" t="s">
        <v>0</v>
      </c>
      <c r="BC168" s="32" t="str">
        <f t="shared" si="190"/>
        <v/>
      </c>
      <c r="BD168" s="53" t="str">
        <f>IF(AX168&amp;AY168="","",MAX(BD$12:BD167)+1)</f>
        <v/>
      </c>
      <c r="BE168" s="212"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8"/>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73" t="str">
        <f>IF(BN168="","",IF(AND(BO168&lt;&gt;"",BO168&lt;&gt;"NEMA",BS168=1),BR168,IFERROR(INDEX(CK$12:CK167,MATCH(BN168,BN$12:BN167,0)),IF(BX168&lt;&gt;"",BX168,BT168))))</f>
        <v/>
      </c>
      <c r="CL168" s="226" t="str">
        <f>IF(BN168="","",IF(BT168&lt;&gt;BN168,INDEX(regKlub_id,MATCH(BT168,regKlub_naziv,0)),IF(AND(BO168&lt;&gt;"",BO168&lt;&gt;"NEMA"),BO168,IF(CF168&lt;&gt;"",CF168,IF(CB168&lt;&gt;"",CB168,IFERROR(INDEX(CL$12:CL167,MATCH(BN168,BN$12:BN167,0)),"GREŠKA"))))))</f>
        <v/>
      </c>
      <c r="CM168" s="114" t="str">
        <f>IF(BP168="","",IF(BP168&lt;&gt;"NEMA",BP168,IF(CE168&lt;&gt;"",CE168,IFERROR(INDEX(CM$12:CM167,MATCH(BN168,BN$12:BN167,0)),""))))</f>
        <v/>
      </c>
      <c r="CN168" s="27" t="s">
        <v>0</v>
      </c>
      <c r="CO168" s="38" t="str">
        <f t="shared" si="207"/>
        <v/>
      </c>
      <c r="CP168" s="53" t="str">
        <f t="shared" si="208"/>
        <v/>
      </c>
      <c r="CQ168" s="180" t="str">
        <f t="shared" si="209"/>
        <v/>
      </c>
      <c r="CR168" s="181" t="str">
        <f t="shared" si="156"/>
        <v/>
      </c>
      <c r="CS168" s="114" t="str">
        <f t="shared" si="161"/>
        <v/>
      </c>
      <c r="CT168" s="27" t="s">
        <v>0</v>
      </c>
      <c r="CU168" s="240" t="str">
        <f t="shared" si="210"/>
        <v xml:space="preserve">
</v>
      </c>
      <c r="CV168" s="27" t="s">
        <v>0</v>
      </c>
      <c r="CW168" s="200" t="str">
        <f t="shared" si="162"/>
        <v/>
      </c>
      <c r="CX168" t="s">
        <v>0</v>
      </c>
      <c r="CY168" s="90" t="str">
        <f t="shared" si="163"/>
        <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31" t="str">
        <f t="shared" si="233"/>
        <v/>
      </c>
      <c r="EQ168" s="27" t="s">
        <v>0</v>
      </c>
    </row>
    <row r="169" spans="1:147" x14ac:dyDescent="0.25">
      <c r="A169" t="s">
        <v>0</v>
      </c>
      <c r="B169" s="32" t="str">
        <f>IF(csv!F159="","",TRIM(csv!T159))</f>
        <v/>
      </c>
      <c r="C169" s="21" t="s">
        <v>0</v>
      </c>
      <c r="D169" s="21" t="str">
        <f>IF(csv!F159="","",TRIM(csv!F159))</f>
        <v/>
      </c>
      <c r="E169" s="21" t="str">
        <f>IF(csv!E159="","",TRIM(csv!E159))</f>
        <v/>
      </c>
      <c r="F169" s="21" t="s">
        <v>0</v>
      </c>
      <c r="G169" s="53" t="str">
        <f>IF(csv!M159="","",TRIM(csv!M159))</f>
        <v/>
      </c>
      <c r="H169" s="53" t="str">
        <f>IF(csv!N159="","",TRIM(csv!N159))</f>
        <v/>
      </c>
      <c r="I169" s="21" t="s">
        <v>0</v>
      </c>
      <c r="J169" s="21" t="str">
        <f>IF(csv!P159="","",TRIM(csv!P159))</f>
        <v/>
      </c>
      <c r="K169" s="21" t="str">
        <f>IF(csv!Q159="","",TRIM(csv!Q159))</f>
        <v/>
      </c>
      <c r="L169" s="21" t="s">
        <v>0</v>
      </c>
      <c r="M169" s="46" t="str">
        <f>IF(csv!R159="","",TRIM(csv!R159))</f>
        <v/>
      </c>
      <c r="N169" s="27" t="s">
        <v>0</v>
      </c>
      <c r="O169" s="188" t="str">
        <f t="shared" si="170"/>
        <v/>
      </c>
      <c r="P169" s="27"/>
      <c r="Q169" s="32" t="str">
        <f t="shared" si="171"/>
        <v/>
      </c>
      <c r="R169" s="53" t="str">
        <f>IF(Q169="","",IF(COUNTIF(Q$12:Q168,Q169)=0,R168+1,R168))</f>
        <v/>
      </c>
      <c r="S169" s="53" t="str">
        <f t="shared" si="172"/>
        <v/>
      </c>
      <c r="T169" s="53" t="str">
        <f t="shared" si="173"/>
        <v/>
      </c>
      <c r="U169" s="46" t="str">
        <f t="shared" si="174"/>
        <v/>
      </c>
      <c r="V169" s="27" t="s">
        <v>0</v>
      </c>
      <c r="W169" s="173" t="str">
        <f t="shared" si="175"/>
        <v/>
      </c>
      <c r="X169" s="223" t="str">
        <f t="shared" si="176"/>
        <v/>
      </c>
      <c r="Y169" s="174"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8"/>
      <c r="AG169" s="27" t="s">
        <v>0</v>
      </c>
      <c r="AH169" s="14" t="str">
        <f t="shared" si="179"/>
        <v/>
      </c>
      <c r="AI169" s="27" t="s">
        <v>0</v>
      </c>
      <c r="AJ169" s="173" t="str">
        <f t="shared" si="180"/>
        <v/>
      </c>
      <c r="AK169" s="114"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44" t="str">
        <f t="shared" si="234"/>
        <v/>
      </c>
      <c r="AW169" s="27" t="s">
        <v>0</v>
      </c>
      <c r="AX169" s="81"/>
      <c r="AY169" s="83"/>
      <c r="AZ169" s="27" t="s">
        <v>0</v>
      </c>
      <c r="BA169" s="200" t="str">
        <f t="shared" si="189"/>
        <v/>
      </c>
      <c r="BB169" s="27" t="s">
        <v>0</v>
      </c>
      <c r="BC169" s="32" t="str">
        <f t="shared" si="190"/>
        <v/>
      </c>
      <c r="BD169" s="53" t="str">
        <f>IF(AX169&amp;AY169="","",MAX(BD$12:BD168)+1)</f>
        <v/>
      </c>
      <c r="BE169" s="212"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8"/>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73" t="str">
        <f>IF(BN169="","",IF(AND(BO169&lt;&gt;"",BO169&lt;&gt;"NEMA",BS169=1),BR169,IFERROR(INDEX(CK$12:CK168,MATCH(BN169,BN$12:BN168,0)),IF(BX169&lt;&gt;"",BX169,BT169))))</f>
        <v/>
      </c>
      <c r="CL169" s="226" t="str">
        <f>IF(BN169="","",IF(BT169&lt;&gt;BN169,INDEX(regKlub_id,MATCH(BT169,regKlub_naziv,0)),IF(AND(BO169&lt;&gt;"",BO169&lt;&gt;"NEMA"),BO169,IF(CF169&lt;&gt;"",CF169,IF(CB169&lt;&gt;"",CB169,IFERROR(INDEX(CL$12:CL168,MATCH(BN169,BN$12:BN168,0)),"GREŠKA"))))))</f>
        <v/>
      </c>
      <c r="CM169" s="114" t="str">
        <f>IF(BP169="","",IF(BP169&lt;&gt;"NEMA",BP169,IF(CE169&lt;&gt;"",CE169,IFERROR(INDEX(CM$12:CM168,MATCH(BN169,BN$12:BN168,0)),""))))</f>
        <v/>
      </c>
      <c r="CN169" s="27" t="s">
        <v>0</v>
      </c>
      <c r="CO169" s="38" t="str">
        <f t="shared" si="207"/>
        <v/>
      </c>
      <c r="CP169" s="53" t="str">
        <f t="shared" si="208"/>
        <v/>
      </c>
      <c r="CQ169" s="180" t="str">
        <f t="shared" si="209"/>
        <v/>
      </c>
      <c r="CR169" s="181" t="str">
        <f t="shared" si="156"/>
        <v/>
      </c>
      <c r="CS169" s="114" t="str">
        <f t="shared" si="161"/>
        <v/>
      </c>
      <c r="CT169" s="27" t="s">
        <v>0</v>
      </c>
      <c r="CU169" s="240" t="str">
        <f t="shared" si="210"/>
        <v xml:space="preserve">
</v>
      </c>
      <c r="CV169" s="27" t="s">
        <v>0</v>
      </c>
      <c r="CW169" s="200" t="str">
        <f t="shared" si="162"/>
        <v/>
      </c>
      <c r="CX169" t="s">
        <v>0</v>
      </c>
      <c r="CY169" s="90" t="str">
        <f t="shared" si="163"/>
        <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31" t="str">
        <f t="shared" si="233"/>
        <v/>
      </c>
      <c r="EQ169" s="27" t="s">
        <v>0</v>
      </c>
    </row>
    <row r="170" spans="1:147" x14ac:dyDescent="0.25">
      <c r="A170" t="s">
        <v>0</v>
      </c>
      <c r="B170" s="32" t="str">
        <f>IF(csv!F160="","",TRIM(csv!T160))</f>
        <v/>
      </c>
      <c r="C170" s="21" t="s">
        <v>0</v>
      </c>
      <c r="D170" s="21" t="str">
        <f>IF(csv!F160="","",TRIM(csv!F160))</f>
        <v/>
      </c>
      <c r="E170" s="21" t="str">
        <f>IF(csv!E160="","",TRIM(csv!E160))</f>
        <v/>
      </c>
      <c r="F170" s="21" t="s">
        <v>0</v>
      </c>
      <c r="G170" s="53" t="str">
        <f>IF(csv!M160="","",TRIM(csv!M160))</f>
        <v/>
      </c>
      <c r="H170" s="53" t="str">
        <f>IF(csv!N160="","",TRIM(csv!N160))</f>
        <v/>
      </c>
      <c r="I170" s="21" t="s">
        <v>0</v>
      </c>
      <c r="J170" s="21" t="str">
        <f>IF(csv!P160="","",TRIM(csv!P160))</f>
        <v/>
      </c>
      <c r="K170" s="21" t="str">
        <f>IF(csv!Q160="","",TRIM(csv!Q160))</f>
        <v/>
      </c>
      <c r="L170" s="21" t="s">
        <v>0</v>
      </c>
      <c r="M170" s="46" t="str">
        <f>IF(csv!R160="","",TRIM(csv!R160))</f>
        <v/>
      </c>
      <c r="N170" s="27" t="s">
        <v>0</v>
      </c>
      <c r="O170" s="188" t="str">
        <f t="shared" si="170"/>
        <v/>
      </c>
      <c r="P170" s="27"/>
      <c r="Q170" s="32" t="str">
        <f t="shared" si="171"/>
        <v/>
      </c>
      <c r="R170" s="53" t="str">
        <f>IF(Q170="","",IF(COUNTIF(Q$12:Q169,Q170)=0,R169+1,R169))</f>
        <v/>
      </c>
      <c r="S170" s="53" t="str">
        <f t="shared" si="172"/>
        <v/>
      </c>
      <c r="T170" s="53" t="str">
        <f t="shared" si="173"/>
        <v/>
      </c>
      <c r="U170" s="46" t="str">
        <f t="shared" si="174"/>
        <v/>
      </c>
      <c r="V170" s="27" t="s">
        <v>0</v>
      </c>
      <c r="W170" s="173" t="str">
        <f t="shared" si="175"/>
        <v/>
      </c>
      <c r="X170" s="223" t="str">
        <f t="shared" si="176"/>
        <v/>
      </c>
      <c r="Y170" s="174"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8"/>
      <c r="AG170" s="27" t="s">
        <v>0</v>
      </c>
      <c r="AH170" s="14" t="str">
        <f t="shared" si="179"/>
        <v/>
      </c>
      <c r="AI170" s="27" t="s">
        <v>0</v>
      </c>
      <c r="AJ170" s="173" t="str">
        <f t="shared" si="180"/>
        <v/>
      </c>
      <c r="AK170" s="114"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44" t="str">
        <f t="shared" si="234"/>
        <v/>
      </c>
      <c r="AW170" s="27" t="s">
        <v>0</v>
      </c>
      <c r="AX170" s="81"/>
      <c r="AY170" s="83"/>
      <c r="AZ170" s="27" t="s">
        <v>0</v>
      </c>
      <c r="BA170" s="200" t="str">
        <f t="shared" si="189"/>
        <v/>
      </c>
      <c r="BB170" s="27" t="s">
        <v>0</v>
      </c>
      <c r="BC170" s="32" t="str">
        <f t="shared" si="190"/>
        <v/>
      </c>
      <c r="BD170" s="53" t="str">
        <f>IF(AX170&amp;AY170="","",MAX(BD$12:BD169)+1)</f>
        <v/>
      </c>
      <c r="BE170" s="212"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8"/>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73" t="str">
        <f>IF(BN170="","",IF(AND(BO170&lt;&gt;"",BO170&lt;&gt;"NEMA",BS170=1),BR170,IFERROR(INDEX(CK$12:CK169,MATCH(BN170,BN$12:BN169,0)),IF(BX170&lt;&gt;"",BX170,BT170))))</f>
        <v/>
      </c>
      <c r="CL170" s="226" t="str">
        <f>IF(BN170="","",IF(BT170&lt;&gt;BN170,INDEX(regKlub_id,MATCH(BT170,regKlub_naziv,0)),IF(AND(BO170&lt;&gt;"",BO170&lt;&gt;"NEMA"),BO170,IF(CF170&lt;&gt;"",CF170,IF(CB170&lt;&gt;"",CB170,IFERROR(INDEX(CL$12:CL169,MATCH(BN170,BN$12:BN169,0)),"GREŠKA"))))))</f>
        <v/>
      </c>
      <c r="CM170" s="114" t="str">
        <f>IF(BP170="","",IF(BP170&lt;&gt;"NEMA",BP170,IF(CE170&lt;&gt;"",CE170,IFERROR(INDEX(CM$12:CM169,MATCH(BN170,BN$12:BN169,0)),""))))</f>
        <v/>
      </c>
      <c r="CN170" s="27" t="s">
        <v>0</v>
      </c>
      <c r="CO170" s="38" t="str">
        <f t="shared" si="207"/>
        <v/>
      </c>
      <c r="CP170" s="53" t="str">
        <f t="shared" si="208"/>
        <v/>
      </c>
      <c r="CQ170" s="180" t="str">
        <f t="shared" si="209"/>
        <v/>
      </c>
      <c r="CR170" s="181" t="str">
        <f t="shared" si="156"/>
        <v/>
      </c>
      <c r="CS170" s="114" t="str">
        <f t="shared" si="161"/>
        <v/>
      </c>
      <c r="CT170" s="27" t="s">
        <v>0</v>
      </c>
      <c r="CU170" s="240" t="str">
        <f t="shared" si="210"/>
        <v xml:space="preserve">
</v>
      </c>
      <c r="CV170" s="27" t="s">
        <v>0</v>
      </c>
      <c r="CW170" s="200" t="str">
        <f t="shared" si="162"/>
        <v/>
      </c>
      <c r="CX170" t="s">
        <v>0</v>
      </c>
      <c r="CY170" s="90" t="str">
        <f t="shared" si="163"/>
        <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31" t="str">
        <f t="shared" si="233"/>
        <v/>
      </c>
      <c r="EQ170" s="27" t="s">
        <v>0</v>
      </c>
    </row>
    <row r="171" spans="1:147" x14ac:dyDescent="0.25">
      <c r="A171" t="s">
        <v>0</v>
      </c>
      <c r="B171" s="32" t="str">
        <f>IF(csv!F161="","",TRIM(csv!T161))</f>
        <v/>
      </c>
      <c r="C171" s="21" t="s">
        <v>0</v>
      </c>
      <c r="D171" s="21" t="str">
        <f>IF(csv!F161="","",TRIM(csv!F161))</f>
        <v/>
      </c>
      <c r="E171" s="21" t="str">
        <f>IF(csv!E161="","",TRIM(csv!E161))</f>
        <v/>
      </c>
      <c r="F171" s="21" t="s">
        <v>0</v>
      </c>
      <c r="G171" s="53" t="str">
        <f>IF(csv!M161="","",TRIM(csv!M161))</f>
        <v/>
      </c>
      <c r="H171" s="53" t="str">
        <f>IF(csv!N161="","",TRIM(csv!N161))</f>
        <v/>
      </c>
      <c r="I171" s="21" t="s">
        <v>0</v>
      </c>
      <c r="J171" s="21" t="str">
        <f>IF(csv!P161="","",TRIM(csv!P161))</f>
        <v/>
      </c>
      <c r="K171" s="21" t="str">
        <f>IF(csv!Q161="","",TRIM(csv!Q161))</f>
        <v/>
      </c>
      <c r="L171" s="21" t="s">
        <v>0</v>
      </c>
      <c r="M171" s="46" t="str">
        <f>IF(csv!R161="","",TRIM(csv!R161))</f>
        <v/>
      </c>
      <c r="N171" s="27" t="s">
        <v>0</v>
      </c>
      <c r="O171" s="188" t="str">
        <f t="shared" si="170"/>
        <v/>
      </c>
      <c r="P171" s="27"/>
      <c r="Q171" s="32" t="str">
        <f t="shared" si="171"/>
        <v/>
      </c>
      <c r="R171" s="53" t="str">
        <f>IF(Q171="","",IF(COUNTIF(Q$12:Q170,Q171)=0,R170+1,R170))</f>
        <v/>
      </c>
      <c r="S171" s="53" t="str">
        <f t="shared" si="172"/>
        <v/>
      </c>
      <c r="T171" s="53" t="str">
        <f t="shared" si="173"/>
        <v/>
      </c>
      <c r="U171" s="46" t="str">
        <f t="shared" si="174"/>
        <v/>
      </c>
      <c r="V171" s="27" t="s">
        <v>0</v>
      </c>
      <c r="W171" s="173" t="str">
        <f t="shared" si="175"/>
        <v/>
      </c>
      <c r="X171" s="223" t="str">
        <f t="shared" si="176"/>
        <v/>
      </c>
      <c r="Y171" s="174"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8"/>
      <c r="AG171" s="27" t="s">
        <v>0</v>
      </c>
      <c r="AH171" s="14" t="str">
        <f t="shared" si="179"/>
        <v/>
      </c>
      <c r="AI171" s="27" t="s">
        <v>0</v>
      </c>
      <c r="AJ171" s="173" t="str">
        <f t="shared" si="180"/>
        <v/>
      </c>
      <c r="AK171" s="114"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44" t="str">
        <f t="shared" si="234"/>
        <v/>
      </c>
      <c r="AW171" s="27" t="s">
        <v>0</v>
      </c>
      <c r="AX171" s="81"/>
      <c r="AY171" s="83"/>
      <c r="AZ171" s="27" t="s">
        <v>0</v>
      </c>
      <c r="BA171" s="200" t="str">
        <f t="shared" si="189"/>
        <v/>
      </c>
      <c r="BB171" s="27" t="s">
        <v>0</v>
      </c>
      <c r="BC171" s="32" t="str">
        <f t="shared" si="190"/>
        <v/>
      </c>
      <c r="BD171" s="53" t="str">
        <f>IF(AX171&amp;AY171="","",MAX(BD$12:BD170)+1)</f>
        <v/>
      </c>
      <c r="BE171" s="212"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8"/>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73" t="str">
        <f>IF(BN171="","",IF(AND(BO171&lt;&gt;"",BO171&lt;&gt;"NEMA",BS171=1),BR171,IFERROR(INDEX(CK$12:CK170,MATCH(BN171,BN$12:BN170,0)),IF(BX171&lt;&gt;"",BX171,BT171))))</f>
        <v/>
      </c>
      <c r="CL171" s="226" t="str">
        <f>IF(BN171="","",IF(BT171&lt;&gt;BN171,INDEX(regKlub_id,MATCH(BT171,regKlub_naziv,0)),IF(AND(BO171&lt;&gt;"",BO171&lt;&gt;"NEMA"),BO171,IF(CF171&lt;&gt;"",CF171,IF(CB171&lt;&gt;"",CB171,IFERROR(INDEX(CL$12:CL170,MATCH(BN171,BN$12:BN170,0)),"GREŠKA"))))))</f>
        <v/>
      </c>
      <c r="CM171" s="114" t="str">
        <f>IF(BP171="","",IF(BP171&lt;&gt;"NEMA",BP171,IF(CE171&lt;&gt;"",CE171,IFERROR(INDEX(CM$12:CM170,MATCH(BN171,BN$12:BN170,0)),""))))</f>
        <v/>
      </c>
      <c r="CN171" s="27" t="s">
        <v>0</v>
      </c>
      <c r="CO171" s="38" t="str">
        <f t="shared" si="207"/>
        <v/>
      </c>
      <c r="CP171" s="53" t="str">
        <f t="shared" si="208"/>
        <v/>
      </c>
      <c r="CQ171" s="180" t="str">
        <f t="shared" si="209"/>
        <v/>
      </c>
      <c r="CR171" s="181" t="str">
        <f t="shared" si="156"/>
        <v/>
      </c>
      <c r="CS171" s="114" t="str">
        <f t="shared" si="161"/>
        <v/>
      </c>
      <c r="CT171" s="27" t="s">
        <v>0</v>
      </c>
      <c r="CU171" s="240" t="str">
        <f t="shared" si="210"/>
        <v xml:space="preserve">
</v>
      </c>
      <c r="CV171" s="27" t="s">
        <v>0</v>
      </c>
      <c r="CW171" s="200" t="str">
        <f t="shared" si="162"/>
        <v/>
      </c>
      <c r="CX171" t="s">
        <v>0</v>
      </c>
      <c r="CY171" s="90" t="str">
        <f t="shared" si="163"/>
        <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31" t="str">
        <f t="shared" si="233"/>
        <v/>
      </c>
      <c r="EQ171" s="27" t="s">
        <v>0</v>
      </c>
    </row>
    <row r="172" spans="1:147" x14ac:dyDescent="0.25">
      <c r="A172" t="s">
        <v>0</v>
      </c>
      <c r="B172" s="32" t="str">
        <f>IF(csv!F162="","",TRIM(csv!T162))</f>
        <v/>
      </c>
      <c r="C172" s="21" t="s">
        <v>0</v>
      </c>
      <c r="D172" s="21" t="str">
        <f>IF(csv!F162="","",TRIM(csv!F162))</f>
        <v/>
      </c>
      <c r="E172" s="21" t="str">
        <f>IF(csv!E162="","",TRIM(csv!E162))</f>
        <v/>
      </c>
      <c r="F172" s="21" t="s">
        <v>0</v>
      </c>
      <c r="G172" s="53" t="str">
        <f>IF(csv!M162="","",TRIM(csv!M162))</f>
        <v/>
      </c>
      <c r="H172" s="53" t="str">
        <f>IF(csv!N162="","",TRIM(csv!N162))</f>
        <v/>
      </c>
      <c r="I172" s="21" t="s">
        <v>0</v>
      </c>
      <c r="J172" s="21" t="str">
        <f>IF(csv!P162="","",TRIM(csv!P162))</f>
        <v/>
      </c>
      <c r="K172" s="21" t="str">
        <f>IF(csv!Q162="","",TRIM(csv!Q162))</f>
        <v/>
      </c>
      <c r="L172" s="21" t="s">
        <v>0</v>
      </c>
      <c r="M172" s="46" t="str">
        <f>IF(csv!R162="","",TRIM(csv!R162))</f>
        <v/>
      </c>
      <c r="N172" s="27" t="s">
        <v>0</v>
      </c>
      <c r="O172" s="188" t="str">
        <f t="shared" si="170"/>
        <v/>
      </c>
      <c r="P172" s="27"/>
      <c r="Q172" s="32" t="str">
        <f t="shared" si="171"/>
        <v/>
      </c>
      <c r="R172" s="53" t="str">
        <f>IF(Q172="","",IF(COUNTIF(Q$12:Q171,Q172)=0,R171+1,R171))</f>
        <v/>
      </c>
      <c r="S172" s="53" t="str">
        <f t="shared" si="172"/>
        <v/>
      </c>
      <c r="T172" s="53" t="str">
        <f t="shared" si="173"/>
        <v/>
      </c>
      <c r="U172" s="46" t="str">
        <f t="shared" si="174"/>
        <v/>
      </c>
      <c r="V172" s="27" t="s">
        <v>0</v>
      </c>
      <c r="W172" s="173" t="str">
        <f t="shared" si="175"/>
        <v/>
      </c>
      <c r="X172" s="223" t="str">
        <f t="shared" si="176"/>
        <v/>
      </c>
      <c r="Y172" s="174"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8"/>
      <c r="AG172" s="27" t="s">
        <v>0</v>
      </c>
      <c r="AH172" s="14" t="str">
        <f t="shared" si="179"/>
        <v/>
      </c>
      <c r="AI172" s="27" t="s">
        <v>0</v>
      </c>
      <c r="AJ172" s="173" t="str">
        <f t="shared" si="180"/>
        <v/>
      </c>
      <c r="AK172" s="114"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44" t="str">
        <f t="shared" si="234"/>
        <v/>
      </c>
      <c r="AW172" s="27" t="s">
        <v>0</v>
      </c>
      <c r="AX172" s="81"/>
      <c r="AY172" s="83"/>
      <c r="AZ172" s="27" t="s">
        <v>0</v>
      </c>
      <c r="BA172" s="200" t="str">
        <f t="shared" si="189"/>
        <v/>
      </c>
      <c r="BB172" s="27" t="s">
        <v>0</v>
      </c>
      <c r="BC172" s="32" t="str">
        <f t="shared" si="190"/>
        <v/>
      </c>
      <c r="BD172" s="53" t="str">
        <f>IF(AX172&amp;AY172="","",MAX(BD$12:BD171)+1)</f>
        <v/>
      </c>
      <c r="BE172" s="212"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8"/>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73" t="str">
        <f>IF(BN172="","",IF(AND(BO172&lt;&gt;"",BO172&lt;&gt;"NEMA",BS172=1),BR172,IFERROR(INDEX(CK$12:CK171,MATCH(BN172,BN$12:BN171,0)),IF(BX172&lt;&gt;"",BX172,BT172))))</f>
        <v/>
      </c>
      <c r="CL172" s="226" t="str">
        <f>IF(BN172="","",IF(BT172&lt;&gt;BN172,INDEX(regKlub_id,MATCH(BT172,regKlub_naziv,0)),IF(AND(BO172&lt;&gt;"",BO172&lt;&gt;"NEMA"),BO172,IF(CF172&lt;&gt;"",CF172,IF(CB172&lt;&gt;"",CB172,IFERROR(INDEX(CL$12:CL171,MATCH(BN172,BN$12:BN171,0)),"GREŠKA"))))))</f>
        <v/>
      </c>
      <c r="CM172" s="114" t="str">
        <f>IF(BP172="","",IF(BP172&lt;&gt;"NEMA",BP172,IF(CE172&lt;&gt;"",CE172,IFERROR(INDEX(CM$12:CM171,MATCH(BN172,BN$12:BN171,0)),""))))</f>
        <v/>
      </c>
      <c r="CN172" s="27" t="s">
        <v>0</v>
      </c>
      <c r="CO172" s="38" t="str">
        <f t="shared" si="207"/>
        <v/>
      </c>
      <c r="CP172" s="53" t="str">
        <f t="shared" si="208"/>
        <v/>
      </c>
      <c r="CQ172" s="180" t="str">
        <f t="shared" si="209"/>
        <v/>
      </c>
      <c r="CR172" s="181" t="str">
        <f t="shared" si="156"/>
        <v/>
      </c>
      <c r="CS172" s="114" t="str">
        <f t="shared" si="161"/>
        <v/>
      </c>
      <c r="CT172" s="27" t="s">
        <v>0</v>
      </c>
      <c r="CU172" s="240" t="str">
        <f t="shared" si="210"/>
        <v xml:space="preserve">
</v>
      </c>
      <c r="CV172" s="27" t="s">
        <v>0</v>
      </c>
      <c r="CW172" s="200" t="str">
        <f t="shared" si="162"/>
        <v/>
      </c>
      <c r="CX172" t="s">
        <v>0</v>
      </c>
      <c r="CY172" s="90" t="str">
        <f t="shared" si="163"/>
        <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31" t="str">
        <f t="shared" si="233"/>
        <v/>
      </c>
      <c r="EQ172" s="27" t="s">
        <v>0</v>
      </c>
    </row>
    <row r="173" spans="1:147" x14ac:dyDescent="0.25">
      <c r="A173" t="s">
        <v>0</v>
      </c>
      <c r="B173" s="32" t="str">
        <f>IF(csv!F163="","",TRIM(csv!T163))</f>
        <v/>
      </c>
      <c r="C173" s="21" t="s">
        <v>0</v>
      </c>
      <c r="D173" s="21" t="str">
        <f>IF(csv!F163="","",TRIM(csv!F163))</f>
        <v/>
      </c>
      <c r="E173" s="21" t="str">
        <f>IF(csv!E163="","",TRIM(csv!E163))</f>
        <v/>
      </c>
      <c r="F173" s="21" t="s">
        <v>0</v>
      </c>
      <c r="G173" s="53" t="str">
        <f>IF(csv!M163="","",TRIM(csv!M163))</f>
        <v/>
      </c>
      <c r="H173" s="53" t="str">
        <f>IF(csv!N163="","",TRIM(csv!N163))</f>
        <v/>
      </c>
      <c r="I173" s="21" t="s">
        <v>0</v>
      </c>
      <c r="J173" s="21" t="str">
        <f>IF(csv!P163="","",TRIM(csv!P163))</f>
        <v/>
      </c>
      <c r="K173" s="21" t="str">
        <f>IF(csv!Q163="","",TRIM(csv!Q163))</f>
        <v/>
      </c>
      <c r="L173" s="21" t="s">
        <v>0</v>
      </c>
      <c r="M173" s="46" t="str">
        <f>IF(csv!R163="","",TRIM(csv!R163))</f>
        <v/>
      </c>
      <c r="N173" s="27" t="s">
        <v>0</v>
      </c>
      <c r="O173" s="188" t="str">
        <f t="shared" si="170"/>
        <v/>
      </c>
      <c r="P173" s="27"/>
      <c r="Q173" s="32" t="str">
        <f t="shared" si="171"/>
        <v/>
      </c>
      <c r="R173" s="53" t="str">
        <f>IF(Q173="","",IF(COUNTIF(Q$12:Q172,Q173)=0,R172+1,R172))</f>
        <v/>
      </c>
      <c r="S173" s="53" t="str">
        <f t="shared" si="172"/>
        <v/>
      </c>
      <c r="T173" s="53" t="str">
        <f t="shared" si="173"/>
        <v/>
      </c>
      <c r="U173" s="46" t="str">
        <f t="shared" si="174"/>
        <v/>
      </c>
      <c r="V173" s="27" t="s">
        <v>0</v>
      </c>
      <c r="W173" s="173" t="str">
        <f t="shared" si="175"/>
        <v/>
      </c>
      <c r="X173" s="223" t="str">
        <f t="shared" si="176"/>
        <v/>
      </c>
      <c r="Y173" s="174"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8"/>
      <c r="AG173" s="27" t="s">
        <v>0</v>
      </c>
      <c r="AH173" s="14" t="str">
        <f t="shared" si="179"/>
        <v/>
      </c>
      <c r="AI173" s="27" t="s">
        <v>0</v>
      </c>
      <c r="AJ173" s="173" t="str">
        <f t="shared" si="180"/>
        <v/>
      </c>
      <c r="AK173" s="114"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44" t="str">
        <f t="shared" si="234"/>
        <v/>
      </c>
      <c r="AW173" s="27" t="s">
        <v>0</v>
      </c>
      <c r="AX173" s="81"/>
      <c r="AY173" s="83"/>
      <c r="AZ173" s="27" t="s">
        <v>0</v>
      </c>
      <c r="BA173" s="200" t="str">
        <f t="shared" si="189"/>
        <v/>
      </c>
      <c r="BB173" s="27" t="s">
        <v>0</v>
      </c>
      <c r="BC173" s="32" t="str">
        <f t="shared" si="190"/>
        <v/>
      </c>
      <c r="BD173" s="53" t="str">
        <f>IF(AX173&amp;AY173="","",MAX(BD$12:BD172)+1)</f>
        <v/>
      </c>
      <c r="BE173" s="212"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8"/>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73" t="str">
        <f>IF(BN173="","",IF(AND(BO173&lt;&gt;"",BO173&lt;&gt;"NEMA",BS173=1),BR173,IFERROR(INDEX(CK$12:CK172,MATCH(BN173,BN$12:BN172,0)),IF(BX173&lt;&gt;"",BX173,BT173))))</f>
        <v/>
      </c>
      <c r="CL173" s="226" t="str">
        <f>IF(BN173="","",IF(BT173&lt;&gt;BN173,INDEX(regKlub_id,MATCH(BT173,regKlub_naziv,0)),IF(AND(BO173&lt;&gt;"",BO173&lt;&gt;"NEMA"),BO173,IF(CF173&lt;&gt;"",CF173,IF(CB173&lt;&gt;"",CB173,IFERROR(INDEX(CL$12:CL172,MATCH(BN173,BN$12:BN172,0)),"GREŠKA"))))))</f>
        <v/>
      </c>
      <c r="CM173" s="114" t="str">
        <f>IF(BP173="","",IF(BP173&lt;&gt;"NEMA",BP173,IF(CE173&lt;&gt;"",CE173,IFERROR(INDEX(CM$12:CM172,MATCH(BN173,BN$12:BN172,0)),""))))</f>
        <v/>
      </c>
      <c r="CN173" s="27" t="s">
        <v>0</v>
      </c>
      <c r="CO173" s="38" t="str">
        <f t="shared" si="207"/>
        <v/>
      </c>
      <c r="CP173" s="53" t="str">
        <f t="shared" si="208"/>
        <v/>
      </c>
      <c r="CQ173" s="180" t="str">
        <f t="shared" si="209"/>
        <v/>
      </c>
      <c r="CR173" s="181" t="str">
        <f t="shared" si="156"/>
        <v/>
      </c>
      <c r="CS173" s="114" t="str">
        <f t="shared" si="161"/>
        <v/>
      </c>
      <c r="CT173" s="27" t="s">
        <v>0</v>
      </c>
      <c r="CU173" s="240" t="str">
        <f t="shared" si="210"/>
        <v xml:space="preserve">
</v>
      </c>
      <c r="CV173" s="27" t="s">
        <v>0</v>
      </c>
      <c r="CW173" s="200" t="str">
        <f t="shared" si="162"/>
        <v/>
      </c>
      <c r="CX173" t="s">
        <v>0</v>
      </c>
      <c r="CY173" s="90" t="str">
        <f t="shared" si="163"/>
        <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31" t="str">
        <f t="shared" si="233"/>
        <v/>
      </c>
      <c r="EQ173" s="27" t="s">
        <v>0</v>
      </c>
    </row>
    <row r="174" spans="1:147" x14ac:dyDescent="0.25">
      <c r="A174" t="s">
        <v>0</v>
      </c>
      <c r="B174" s="32" t="str">
        <f>IF(csv!F164="","",TRIM(csv!T164))</f>
        <v/>
      </c>
      <c r="C174" s="21" t="s">
        <v>0</v>
      </c>
      <c r="D174" s="21" t="str">
        <f>IF(csv!F164="","",TRIM(csv!F164))</f>
        <v/>
      </c>
      <c r="E174" s="21" t="str">
        <f>IF(csv!E164="","",TRIM(csv!E164))</f>
        <v/>
      </c>
      <c r="F174" s="21" t="s">
        <v>0</v>
      </c>
      <c r="G174" s="53" t="str">
        <f>IF(csv!M164="","",TRIM(csv!M164))</f>
        <v/>
      </c>
      <c r="H174" s="53" t="str">
        <f>IF(csv!N164="","",TRIM(csv!N164))</f>
        <v/>
      </c>
      <c r="I174" s="21" t="s">
        <v>0</v>
      </c>
      <c r="J174" s="21" t="str">
        <f>IF(csv!P164="","",TRIM(csv!P164))</f>
        <v/>
      </c>
      <c r="K174" s="21" t="str">
        <f>IF(csv!Q164="","",TRIM(csv!Q164))</f>
        <v/>
      </c>
      <c r="L174" s="21" t="s">
        <v>0</v>
      </c>
      <c r="M174" s="46" t="str">
        <f>IF(csv!R164="","",TRIM(csv!R164))</f>
        <v/>
      </c>
      <c r="N174" s="27" t="s">
        <v>0</v>
      </c>
      <c r="O174" s="188" t="str">
        <f t="shared" si="170"/>
        <v/>
      </c>
      <c r="P174" s="27"/>
      <c r="Q174" s="32" t="str">
        <f t="shared" si="171"/>
        <v/>
      </c>
      <c r="R174" s="53" t="str">
        <f>IF(Q174="","",IF(COUNTIF(Q$12:Q173,Q174)=0,R173+1,R173))</f>
        <v/>
      </c>
      <c r="S174" s="53" t="str">
        <f t="shared" si="172"/>
        <v/>
      </c>
      <c r="T174" s="53" t="str">
        <f t="shared" si="173"/>
        <v/>
      </c>
      <c r="U174" s="46" t="str">
        <f t="shared" si="174"/>
        <v/>
      </c>
      <c r="V174" s="27" t="s">
        <v>0</v>
      </c>
      <c r="W174" s="173" t="str">
        <f t="shared" si="175"/>
        <v/>
      </c>
      <c r="X174" s="223" t="str">
        <f t="shared" si="176"/>
        <v/>
      </c>
      <c r="Y174" s="174"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8"/>
      <c r="AG174" s="27" t="s">
        <v>0</v>
      </c>
      <c r="AH174" s="14" t="str">
        <f t="shared" si="179"/>
        <v/>
      </c>
      <c r="AI174" s="27" t="s">
        <v>0</v>
      </c>
      <c r="AJ174" s="173" t="str">
        <f t="shared" si="180"/>
        <v/>
      </c>
      <c r="AK174" s="114"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44" t="str">
        <f t="shared" si="234"/>
        <v/>
      </c>
      <c r="AW174" s="27" t="s">
        <v>0</v>
      </c>
      <c r="AX174" s="81"/>
      <c r="AY174" s="83"/>
      <c r="AZ174" s="27" t="s">
        <v>0</v>
      </c>
      <c r="BA174" s="200" t="str">
        <f t="shared" si="189"/>
        <v/>
      </c>
      <c r="BB174" s="27" t="s">
        <v>0</v>
      </c>
      <c r="BC174" s="32" t="str">
        <f t="shared" si="190"/>
        <v/>
      </c>
      <c r="BD174" s="53" t="str">
        <f>IF(AX174&amp;AY174="","",MAX(BD$12:BD173)+1)</f>
        <v/>
      </c>
      <c r="BE174" s="212"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8"/>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73" t="str">
        <f>IF(BN174="","",IF(AND(BO174&lt;&gt;"",BO174&lt;&gt;"NEMA",BS174=1),BR174,IFERROR(INDEX(CK$12:CK173,MATCH(BN174,BN$12:BN173,0)),IF(BX174&lt;&gt;"",BX174,BT174))))</f>
        <v/>
      </c>
      <c r="CL174" s="226" t="str">
        <f>IF(BN174="","",IF(BT174&lt;&gt;BN174,INDEX(regKlub_id,MATCH(BT174,regKlub_naziv,0)),IF(AND(BO174&lt;&gt;"",BO174&lt;&gt;"NEMA"),BO174,IF(CF174&lt;&gt;"",CF174,IF(CB174&lt;&gt;"",CB174,IFERROR(INDEX(CL$12:CL173,MATCH(BN174,BN$12:BN173,0)),"GREŠKA"))))))</f>
        <v/>
      </c>
      <c r="CM174" s="114" t="str">
        <f>IF(BP174="","",IF(BP174&lt;&gt;"NEMA",BP174,IF(CE174&lt;&gt;"",CE174,IFERROR(INDEX(CM$12:CM173,MATCH(BN174,BN$12:BN173,0)),""))))</f>
        <v/>
      </c>
      <c r="CN174" s="27" t="s">
        <v>0</v>
      </c>
      <c r="CO174" s="38" t="str">
        <f t="shared" si="207"/>
        <v/>
      </c>
      <c r="CP174" s="53" t="str">
        <f t="shared" si="208"/>
        <v/>
      </c>
      <c r="CQ174" s="180" t="str">
        <f t="shared" si="209"/>
        <v/>
      </c>
      <c r="CR174" s="181" t="str">
        <f t="shared" si="156"/>
        <v/>
      </c>
      <c r="CS174" s="114" t="str">
        <f t="shared" si="161"/>
        <v/>
      </c>
      <c r="CT174" s="27" t="s">
        <v>0</v>
      </c>
      <c r="CU174" s="240" t="str">
        <f t="shared" si="210"/>
        <v xml:space="preserve">
</v>
      </c>
      <c r="CV174" s="27" t="s">
        <v>0</v>
      </c>
      <c r="CW174" s="200" t="str">
        <f t="shared" si="162"/>
        <v/>
      </c>
      <c r="CX174" t="s">
        <v>0</v>
      </c>
      <c r="CY174" s="90" t="str">
        <f t="shared" si="163"/>
        <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31" t="str">
        <f t="shared" si="233"/>
        <v/>
      </c>
      <c r="EQ174" s="27" t="s">
        <v>0</v>
      </c>
    </row>
    <row r="175" spans="1:147" x14ac:dyDescent="0.25">
      <c r="A175" t="s">
        <v>0</v>
      </c>
      <c r="B175" s="32" t="str">
        <f>IF(csv!F165="","",TRIM(csv!T165))</f>
        <v/>
      </c>
      <c r="C175" s="21" t="s">
        <v>0</v>
      </c>
      <c r="D175" s="21" t="str">
        <f>IF(csv!F165="","",TRIM(csv!F165))</f>
        <v/>
      </c>
      <c r="E175" s="21" t="str">
        <f>IF(csv!E165="","",TRIM(csv!E165))</f>
        <v/>
      </c>
      <c r="F175" s="21" t="s">
        <v>0</v>
      </c>
      <c r="G175" s="53" t="str">
        <f>IF(csv!M165="","",TRIM(csv!M165))</f>
        <v/>
      </c>
      <c r="H175" s="53" t="str">
        <f>IF(csv!N165="","",TRIM(csv!N165))</f>
        <v/>
      </c>
      <c r="I175" s="21" t="s">
        <v>0</v>
      </c>
      <c r="J175" s="21" t="str">
        <f>IF(csv!P165="","",TRIM(csv!P165))</f>
        <v/>
      </c>
      <c r="K175" s="21" t="str">
        <f>IF(csv!Q165="","",TRIM(csv!Q165))</f>
        <v/>
      </c>
      <c r="L175" s="21" t="s">
        <v>0</v>
      </c>
      <c r="M175" s="46" t="str">
        <f>IF(csv!R165="","",TRIM(csv!R165))</f>
        <v/>
      </c>
      <c r="N175" s="27" t="s">
        <v>0</v>
      </c>
      <c r="O175" s="188" t="str">
        <f t="shared" si="170"/>
        <v/>
      </c>
      <c r="P175" s="27"/>
      <c r="Q175" s="32" t="str">
        <f t="shared" si="171"/>
        <v/>
      </c>
      <c r="R175" s="53" t="str">
        <f>IF(Q175="","",IF(COUNTIF(Q$12:Q174,Q175)=0,R174+1,R174))</f>
        <v/>
      </c>
      <c r="S175" s="53" t="str">
        <f t="shared" si="172"/>
        <v/>
      </c>
      <c r="T175" s="53" t="str">
        <f t="shared" si="173"/>
        <v/>
      </c>
      <c r="U175" s="46" t="str">
        <f t="shared" si="174"/>
        <v/>
      </c>
      <c r="V175" s="27" t="s">
        <v>0</v>
      </c>
      <c r="W175" s="173" t="str">
        <f t="shared" si="175"/>
        <v/>
      </c>
      <c r="X175" s="223" t="str">
        <f t="shared" si="176"/>
        <v/>
      </c>
      <c r="Y175" s="174" t="str">
        <f t="shared" si="157"/>
        <v/>
      </c>
      <c r="Z175" s="27" t="s">
        <v>0</v>
      </c>
      <c r="AA175" s="32" t="str">
        <f t="shared" si="177"/>
        <v/>
      </c>
      <c r="AB175" s="53" t="str">
        <f t="shared" si="178"/>
        <v/>
      </c>
      <c r="AC175" s="21" t="str">
        <f>IF(OR(AB175="",AB175&lt;&gt;"NEMA"),"",IF(IFERROR(MATCH(AA175,AA$12:AA174,0),0)&lt;&gt;0,"",AA175))</f>
        <v/>
      </c>
      <c r="AD175" s="46" t="str">
        <f>IF(AC175="","",MAX(AD$12:AD174)+1)</f>
        <v/>
      </c>
      <c r="AE175" s="27" t="s">
        <v>0</v>
      </c>
      <c r="AF175" s="88"/>
      <c r="AG175" s="27" t="s">
        <v>0</v>
      </c>
      <c r="AH175" s="14" t="str">
        <f t="shared" si="179"/>
        <v/>
      </c>
      <c r="AI175" s="27" t="s">
        <v>0</v>
      </c>
      <c r="AJ175" s="173" t="str">
        <f t="shared" si="180"/>
        <v/>
      </c>
      <c r="AK175" s="114" t="str">
        <f t="shared" si="181"/>
        <v/>
      </c>
      <c r="AL175" s="27"/>
      <c r="AM175" s="32" t="str">
        <f t="shared" si="182"/>
        <v/>
      </c>
      <c r="AN175" s="21" t="str">
        <f t="shared" si="183"/>
        <v/>
      </c>
      <c r="AO175" s="53" t="str">
        <f t="shared" si="184"/>
        <v/>
      </c>
      <c r="AP175" s="53" t="str">
        <f t="shared" si="185"/>
        <v/>
      </c>
      <c r="AQ175" s="21" t="str">
        <f t="shared" si="186"/>
        <v/>
      </c>
      <c r="AR175" s="46" t="str">
        <f t="shared" si="187"/>
        <v/>
      </c>
      <c r="AS175" s="27" t="s">
        <v>0</v>
      </c>
      <c r="AT175" s="62" t="str">
        <f t="shared" si="188"/>
        <v/>
      </c>
      <c r="AU175" s="27" t="s">
        <v>0</v>
      </c>
      <c r="AV175" s="244" t="str">
        <f t="shared" si="234"/>
        <v/>
      </c>
      <c r="AW175" s="27" t="s">
        <v>0</v>
      </c>
      <c r="AX175" s="81"/>
      <c r="AY175" s="83"/>
      <c r="AZ175" s="27" t="s">
        <v>0</v>
      </c>
      <c r="BA175" s="200" t="str">
        <f t="shared" si="189"/>
        <v/>
      </c>
      <c r="BB175" s="27" t="s">
        <v>0</v>
      </c>
      <c r="BC175" s="32" t="str">
        <f t="shared" si="190"/>
        <v/>
      </c>
      <c r="BD175" s="53" t="str">
        <f>IF(AX175&amp;AY175="","",MAX(BD$12:BD174)+1)</f>
        <v/>
      </c>
      <c r="BE175" s="212" t="str">
        <f t="shared" si="191"/>
        <v/>
      </c>
      <c r="BF175" s="33" t="str">
        <f>IF(AND(AO175="NEMA",AP175="NEMA",OR(AX175&amp;AY175="",BE175="NEMA")),MAX(BF$12:BF174)+1,"")</f>
        <v/>
      </c>
      <c r="BG175" s="27" t="s">
        <v>0</v>
      </c>
      <c r="BH175" s="32" t="str">
        <f t="shared" si="192"/>
        <v/>
      </c>
      <c r="BI175" s="21" t="str">
        <f t="shared" si="193"/>
        <v/>
      </c>
      <c r="BJ175" s="53" t="str">
        <f t="shared" si="194"/>
        <v/>
      </c>
      <c r="BK175" s="33" t="str">
        <f t="shared" si="195"/>
        <v/>
      </c>
      <c r="BL175" s="27" t="s">
        <v>0</v>
      </c>
      <c r="BM175" s="32" t="str">
        <f t="shared" si="196"/>
        <v/>
      </c>
      <c r="BN175" s="21" t="str">
        <f t="shared" si="197"/>
        <v/>
      </c>
      <c r="BO175" s="53" t="str">
        <f t="shared" si="198"/>
        <v/>
      </c>
      <c r="BP175" s="53" t="str">
        <f t="shared" si="159"/>
        <v/>
      </c>
      <c r="BQ175" s="21" t="str">
        <f t="shared" si="160"/>
        <v/>
      </c>
      <c r="BR175" s="21" t="str" cm="1">
        <f t="array" ref="BR175">IFERROR(""&amp;INDEX(regNatjecatelj_klub,DI175),"")</f>
        <v/>
      </c>
      <c r="BS175" s="66" t="str">
        <f t="shared" si="199"/>
        <v/>
      </c>
      <c r="BT175" s="46" t="str">
        <f t="shared" si="200"/>
        <v/>
      </c>
      <c r="BU175" s="27" t="s">
        <v>0</v>
      </c>
      <c r="BV175" s="62" t="str">
        <f>IF(BP175&lt;&gt;"NEMA","",IF(IFERROR(MATCH(BN175,BN$12:BN174,0),0)&lt;&gt;0,"",BN175))</f>
        <v/>
      </c>
      <c r="BW175" s="27" t="s">
        <v>0</v>
      </c>
      <c r="BX175" s="88"/>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73" t="str">
        <f>IF(BN175="","",IF(AND(BO175&lt;&gt;"",BO175&lt;&gt;"NEMA",BS175=1),BR175,IFERROR(INDEX(CK$12:CK174,MATCH(BN175,BN$12:BN174,0)),IF(BX175&lt;&gt;"",BX175,BT175))))</f>
        <v/>
      </c>
      <c r="CL175" s="226" t="str">
        <f>IF(BN175="","",IF(BT175&lt;&gt;BN175,INDEX(regKlub_id,MATCH(BT175,regKlub_naziv,0)),IF(AND(BO175&lt;&gt;"",BO175&lt;&gt;"NEMA"),BO175,IF(CF175&lt;&gt;"",CF175,IF(CB175&lt;&gt;"",CB175,IFERROR(INDEX(CL$12:CL174,MATCH(BN175,BN$12:BN174,0)),"GREŠKA"))))))</f>
        <v/>
      </c>
      <c r="CM175" s="114" t="str">
        <f>IF(BP175="","",IF(BP175&lt;&gt;"NEMA",BP175,IF(CE175&lt;&gt;"",CE175,IFERROR(INDEX(CM$12:CM174,MATCH(BN175,BN$12:BN174,0)),""))))</f>
        <v/>
      </c>
      <c r="CN175" s="27" t="s">
        <v>0</v>
      </c>
      <c r="CO175" s="38" t="str">
        <f t="shared" si="207"/>
        <v/>
      </c>
      <c r="CP175" s="53" t="str">
        <f t="shared" si="208"/>
        <v/>
      </c>
      <c r="CQ175" s="180" t="str">
        <f t="shared" si="209"/>
        <v/>
      </c>
      <c r="CR175" s="181" t="str">
        <f t="shared" si="156"/>
        <v/>
      </c>
      <c r="CS175" s="114" t="str">
        <f t="shared" si="161"/>
        <v/>
      </c>
      <c r="CT175" s="27" t="s">
        <v>0</v>
      </c>
      <c r="CU175" s="240" t="str">
        <f t="shared" si="210"/>
        <v xml:space="preserve">
</v>
      </c>
      <c r="CV175" s="27" t="s">
        <v>0</v>
      </c>
      <c r="CW175" s="200" t="str">
        <f t="shared" si="162"/>
        <v/>
      </c>
      <c r="CX175" t="s">
        <v>0</v>
      </c>
      <c r="CY175" s="90" t="str">
        <f t="shared" si="163"/>
        <v/>
      </c>
      <c r="CZ175" t="s">
        <v>0</v>
      </c>
      <c r="DA175" s="32" t="str">
        <f t="shared" si="164"/>
        <v/>
      </c>
      <c r="DB175" s="46" t="str">
        <f t="shared" si="165"/>
        <v/>
      </c>
      <c r="DC175" t="s">
        <v>0</v>
      </c>
      <c r="DD175" s="14" t="str">
        <f t="shared" si="211"/>
        <v/>
      </c>
      <c r="DE175" s="27" t="s">
        <v>0</v>
      </c>
      <c r="DF175" s="14" t="str">
        <f t="shared" si="212"/>
        <v/>
      </c>
      <c r="DG175" s="27" t="s">
        <v>0</v>
      </c>
      <c r="DH175" s="32" t="str">
        <f t="shared" si="213"/>
        <v/>
      </c>
      <c r="DI175" s="33" t="str">
        <f t="shared" si="214"/>
        <v/>
      </c>
      <c r="DJ175" s="27" t="s">
        <v>0</v>
      </c>
      <c r="DK175" s="32" t="str">
        <f t="shared" si="215"/>
        <v/>
      </c>
      <c r="DL175" s="33" t="str">
        <f t="shared" si="216"/>
        <v/>
      </c>
      <c r="DM175" s="27" t="s">
        <v>0</v>
      </c>
      <c r="DN175" s="32" t="str">
        <f t="shared" si="217"/>
        <v/>
      </c>
      <c r="DO175" s="33" t="str">
        <f t="shared" si="218"/>
        <v/>
      </c>
      <c r="DP175" s="27" t="s">
        <v>0</v>
      </c>
      <c r="DQ175" s="38" t="str">
        <f t="shared" si="219"/>
        <v/>
      </c>
      <c r="DR175" s="33" t="str" cm="1">
        <f t="array" ref="DR175">IF(DQ175&lt;&gt;"",INDEX(regNatjecatelj_id,DQ175,0),IF(BF175&lt;&gt;"",BF175,""))</f>
        <v/>
      </c>
      <c r="DS175" s="27" t="s">
        <v>0</v>
      </c>
      <c r="DT175" s="38" t="str">
        <f t="shared" si="220"/>
        <v/>
      </c>
      <c r="DU175" s="53" t="str">
        <f t="shared" si="166"/>
        <v/>
      </c>
      <c r="DV175" s="53" t="str">
        <f t="shared" si="221"/>
        <v/>
      </c>
      <c r="DW175" s="53" t="str">
        <f t="shared" si="222"/>
        <v/>
      </c>
      <c r="DX175" s="46" t="str">
        <f t="shared" si="223"/>
        <v/>
      </c>
      <c r="DY175" s="27" t="s">
        <v>0</v>
      </c>
      <c r="DZ175" s="38" t="str">
        <f>IF(AN175="","",MAX(DZ$12:DZ174)+1)</f>
        <v/>
      </c>
      <c r="EA175" s="53" t="str">
        <f t="shared" si="224"/>
        <v/>
      </c>
      <c r="EB175" s="53" t="str">
        <f t="shared" si="225"/>
        <v/>
      </c>
      <c r="EC175" s="53" t="str">
        <f t="shared" si="226"/>
        <v/>
      </c>
      <c r="ED175" s="53" t="str">
        <f t="shared" si="227"/>
        <v/>
      </c>
      <c r="EE175" s="53" t="str">
        <f t="shared" si="167"/>
        <v/>
      </c>
      <c r="EF175" s="53" t="str">
        <f t="shared" si="228"/>
        <v/>
      </c>
      <c r="EG175" s="53" t="str">
        <f t="shared" si="229"/>
        <v/>
      </c>
      <c r="EH175" s="53" t="str">
        <f t="shared" si="168"/>
        <v/>
      </c>
      <c r="EI175" s="53" t="str">
        <f t="shared" si="230"/>
        <v/>
      </c>
      <c r="EJ175" s="33" t="str">
        <f t="shared" si="231"/>
        <v/>
      </c>
      <c r="EK175" s="27" t="s">
        <v>0</v>
      </c>
      <c r="EL175" s="14" t="str">
        <f t="shared" si="232"/>
        <v/>
      </c>
      <c r="EM175" s="27" t="s">
        <v>0</v>
      </c>
      <c r="EN175" s="14" t="str">
        <f t="shared" si="169"/>
        <v/>
      </c>
      <c r="EO175" s="27" t="s">
        <v>0</v>
      </c>
      <c r="EP175" s="131" t="str">
        <f t="shared" si="233"/>
        <v/>
      </c>
      <c r="EQ175" s="27" t="s">
        <v>0</v>
      </c>
    </row>
    <row r="176" spans="1:147" x14ac:dyDescent="0.25">
      <c r="A176" t="s">
        <v>0</v>
      </c>
      <c r="B176" s="32" t="str">
        <f>IF(csv!F166="","",TRIM(csv!T166))</f>
        <v/>
      </c>
      <c r="C176" s="21" t="s">
        <v>0</v>
      </c>
      <c r="D176" s="21" t="str">
        <f>IF(csv!F166="","",TRIM(csv!F166))</f>
        <v/>
      </c>
      <c r="E176" s="21" t="str">
        <f>IF(csv!E166="","",TRIM(csv!E166))</f>
        <v/>
      </c>
      <c r="F176" s="21" t="s">
        <v>0</v>
      </c>
      <c r="G176" s="53" t="str">
        <f>IF(csv!M166="","",TRIM(csv!M166))</f>
        <v/>
      </c>
      <c r="H176" s="53" t="str">
        <f>IF(csv!N166="","",TRIM(csv!N166))</f>
        <v/>
      </c>
      <c r="I176" s="21" t="s">
        <v>0</v>
      </c>
      <c r="J176" s="21" t="str">
        <f>IF(csv!P166="","",TRIM(csv!P166))</f>
        <v/>
      </c>
      <c r="K176" s="21" t="str">
        <f>IF(csv!Q166="","",TRIM(csv!Q166))</f>
        <v/>
      </c>
      <c r="L176" s="21" t="s">
        <v>0</v>
      </c>
      <c r="M176" s="46" t="str">
        <f>IF(csv!R166="","",TRIM(csv!R166))</f>
        <v/>
      </c>
      <c r="N176" s="27" t="s">
        <v>0</v>
      </c>
      <c r="O176" s="188" t="str">
        <f t="shared" si="170"/>
        <v/>
      </c>
      <c r="P176" s="27"/>
      <c r="Q176" s="32" t="str">
        <f t="shared" si="171"/>
        <v/>
      </c>
      <c r="R176" s="53" t="str">
        <f>IF(Q176="","",IF(COUNTIF(Q$12:Q175,Q176)=0,R175+1,R175))</f>
        <v/>
      </c>
      <c r="S176" s="53" t="str">
        <f t="shared" si="172"/>
        <v/>
      </c>
      <c r="T176" s="53" t="str">
        <f t="shared" si="173"/>
        <v/>
      </c>
      <c r="U176" s="46" t="str">
        <f t="shared" si="174"/>
        <v/>
      </c>
      <c r="V176" s="27" t="s">
        <v>0</v>
      </c>
      <c r="W176" s="173" t="str">
        <f t="shared" si="175"/>
        <v/>
      </c>
      <c r="X176" s="223" t="str">
        <f t="shared" si="176"/>
        <v/>
      </c>
      <c r="Y176" s="174"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8"/>
      <c r="AG176" s="27" t="s">
        <v>0</v>
      </c>
      <c r="AH176" s="14" t="str">
        <f t="shared" si="179"/>
        <v/>
      </c>
      <c r="AI176" s="27" t="s">
        <v>0</v>
      </c>
      <c r="AJ176" s="173" t="str">
        <f t="shared" si="180"/>
        <v/>
      </c>
      <c r="AK176" s="114"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44" t="str">
        <f t="shared" si="234"/>
        <v/>
      </c>
      <c r="AW176" s="27" t="s">
        <v>0</v>
      </c>
      <c r="AX176" s="81"/>
      <c r="AY176" s="83"/>
      <c r="AZ176" s="27" t="s">
        <v>0</v>
      </c>
      <c r="BA176" s="200" t="str">
        <f t="shared" si="189"/>
        <v/>
      </c>
      <c r="BB176" s="27" t="s">
        <v>0</v>
      </c>
      <c r="BC176" s="32" t="str">
        <f t="shared" si="190"/>
        <v/>
      </c>
      <c r="BD176" s="53" t="str">
        <f>IF(AX176&amp;AY176="","",MAX(BD$12:BD175)+1)</f>
        <v/>
      </c>
      <c r="BE176" s="212"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8"/>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73" t="str">
        <f>IF(BN176="","",IF(AND(BO176&lt;&gt;"",BO176&lt;&gt;"NEMA",BS176=1),BR176,IFERROR(INDEX(CK$12:CK175,MATCH(BN176,BN$12:BN175,0)),IF(BX176&lt;&gt;"",BX176,BT176))))</f>
        <v/>
      </c>
      <c r="CL176" s="226" t="str">
        <f>IF(BN176="","",IF(BT176&lt;&gt;BN176,INDEX(regKlub_id,MATCH(BT176,regKlub_naziv,0)),IF(AND(BO176&lt;&gt;"",BO176&lt;&gt;"NEMA"),BO176,IF(CF176&lt;&gt;"",CF176,IF(CB176&lt;&gt;"",CB176,IFERROR(INDEX(CL$12:CL175,MATCH(BN176,BN$12:BN175,0)),"GREŠKA"))))))</f>
        <v/>
      </c>
      <c r="CM176" s="114" t="str">
        <f>IF(BP176="","",IF(BP176&lt;&gt;"NEMA",BP176,IF(CE176&lt;&gt;"",CE176,IFERROR(INDEX(CM$12:CM175,MATCH(BN176,BN$12:BN175,0)),""))))</f>
        <v/>
      </c>
      <c r="CN176" s="27" t="s">
        <v>0</v>
      </c>
      <c r="CO176" s="38" t="str">
        <f t="shared" si="207"/>
        <v/>
      </c>
      <c r="CP176" s="53" t="str">
        <f t="shared" si="208"/>
        <v/>
      </c>
      <c r="CQ176" s="180" t="str">
        <f t="shared" si="209"/>
        <v/>
      </c>
      <c r="CR176" s="181" t="str">
        <f t="shared" si="156"/>
        <v/>
      </c>
      <c r="CS176" s="114" t="str">
        <f t="shared" si="161"/>
        <v/>
      </c>
      <c r="CT176" s="27" t="s">
        <v>0</v>
      </c>
      <c r="CU176" s="240" t="str">
        <f t="shared" si="210"/>
        <v xml:space="preserve">
</v>
      </c>
      <c r="CV176" s="27" t="s">
        <v>0</v>
      </c>
      <c r="CW176" s="200" t="str">
        <f t="shared" si="162"/>
        <v/>
      </c>
      <c r="CX176" t="s">
        <v>0</v>
      </c>
      <c r="CY176" s="90" t="str">
        <f t="shared" si="163"/>
        <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31" t="str">
        <f t="shared" si="233"/>
        <v/>
      </c>
      <c r="EQ176" s="27" t="s">
        <v>0</v>
      </c>
    </row>
    <row r="177" spans="1:147" x14ac:dyDescent="0.25">
      <c r="A177" t="s">
        <v>0</v>
      </c>
      <c r="B177" s="32" t="str">
        <f>IF(csv!F167="","",TRIM(csv!T167))</f>
        <v/>
      </c>
      <c r="C177" s="21" t="s">
        <v>0</v>
      </c>
      <c r="D177" s="21" t="str">
        <f>IF(csv!F167="","",TRIM(csv!F167))</f>
        <v/>
      </c>
      <c r="E177" s="21" t="str">
        <f>IF(csv!E167="","",TRIM(csv!E167))</f>
        <v/>
      </c>
      <c r="F177" s="21" t="s">
        <v>0</v>
      </c>
      <c r="G177" s="53" t="str">
        <f>IF(csv!M167="","",TRIM(csv!M167))</f>
        <v/>
      </c>
      <c r="H177" s="53" t="str">
        <f>IF(csv!N167="","",TRIM(csv!N167))</f>
        <v/>
      </c>
      <c r="I177" s="21" t="s">
        <v>0</v>
      </c>
      <c r="J177" s="21" t="str">
        <f>IF(csv!P167="","",TRIM(csv!P167))</f>
        <v/>
      </c>
      <c r="K177" s="21" t="str">
        <f>IF(csv!Q167="","",TRIM(csv!Q167))</f>
        <v/>
      </c>
      <c r="L177" s="21" t="s">
        <v>0</v>
      </c>
      <c r="M177" s="46" t="str">
        <f>IF(csv!R167="","",TRIM(csv!R167))</f>
        <v/>
      </c>
      <c r="N177" s="27" t="s">
        <v>0</v>
      </c>
      <c r="O177" s="188" t="str">
        <f t="shared" si="170"/>
        <v/>
      </c>
      <c r="P177" s="27"/>
      <c r="Q177" s="32" t="str">
        <f t="shared" si="171"/>
        <v/>
      </c>
      <c r="R177" s="53" t="str">
        <f>IF(Q177="","",IF(COUNTIF(Q$12:Q176,Q177)=0,R176+1,R176))</f>
        <v/>
      </c>
      <c r="S177" s="53" t="str">
        <f t="shared" si="172"/>
        <v/>
      </c>
      <c r="T177" s="53" t="str">
        <f t="shared" si="173"/>
        <v/>
      </c>
      <c r="U177" s="46" t="str">
        <f t="shared" si="174"/>
        <v/>
      </c>
      <c r="V177" s="27" t="s">
        <v>0</v>
      </c>
      <c r="W177" s="173" t="str">
        <f t="shared" si="175"/>
        <v/>
      </c>
      <c r="X177" s="223" t="str">
        <f t="shared" si="176"/>
        <v/>
      </c>
      <c r="Y177" s="174"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8"/>
      <c r="AG177" s="27" t="s">
        <v>0</v>
      </c>
      <c r="AH177" s="14" t="str">
        <f t="shared" si="179"/>
        <v/>
      </c>
      <c r="AI177" s="27" t="s">
        <v>0</v>
      </c>
      <c r="AJ177" s="173" t="str">
        <f t="shared" si="180"/>
        <v/>
      </c>
      <c r="AK177" s="114"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44" t="str">
        <f t="shared" si="234"/>
        <v/>
      </c>
      <c r="AW177" s="27" t="s">
        <v>0</v>
      </c>
      <c r="AX177" s="81"/>
      <c r="AY177" s="83"/>
      <c r="AZ177" s="27" t="s">
        <v>0</v>
      </c>
      <c r="BA177" s="200" t="str">
        <f t="shared" si="189"/>
        <v/>
      </c>
      <c r="BB177" s="27" t="s">
        <v>0</v>
      </c>
      <c r="BC177" s="32" t="str">
        <f t="shared" si="190"/>
        <v/>
      </c>
      <c r="BD177" s="53" t="str">
        <f>IF(AX177&amp;AY177="","",MAX(BD$12:BD176)+1)</f>
        <v/>
      </c>
      <c r="BE177" s="212"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8"/>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73" t="str">
        <f>IF(BN177="","",IF(AND(BO177&lt;&gt;"",BO177&lt;&gt;"NEMA",BS177=1),BR177,IFERROR(INDEX(CK$12:CK176,MATCH(BN177,BN$12:BN176,0)),IF(BX177&lt;&gt;"",BX177,BT177))))</f>
        <v/>
      </c>
      <c r="CL177" s="226" t="str">
        <f>IF(BN177="","",IF(BT177&lt;&gt;BN177,INDEX(regKlub_id,MATCH(BT177,regKlub_naziv,0)),IF(AND(BO177&lt;&gt;"",BO177&lt;&gt;"NEMA"),BO177,IF(CF177&lt;&gt;"",CF177,IF(CB177&lt;&gt;"",CB177,IFERROR(INDEX(CL$12:CL176,MATCH(BN177,BN$12:BN176,0)),"GREŠKA"))))))</f>
        <v/>
      </c>
      <c r="CM177" s="114" t="str">
        <f>IF(BP177="","",IF(BP177&lt;&gt;"NEMA",BP177,IF(CE177&lt;&gt;"",CE177,IFERROR(INDEX(CM$12:CM176,MATCH(BN177,BN$12:BN176,0)),""))))</f>
        <v/>
      </c>
      <c r="CN177" s="27" t="s">
        <v>0</v>
      </c>
      <c r="CO177" s="38" t="str">
        <f t="shared" si="207"/>
        <v/>
      </c>
      <c r="CP177" s="53" t="str">
        <f t="shared" si="208"/>
        <v/>
      </c>
      <c r="CQ177" s="180" t="str">
        <f t="shared" si="209"/>
        <v/>
      </c>
      <c r="CR177" s="181" t="str">
        <f t="shared" si="156"/>
        <v/>
      </c>
      <c r="CS177" s="114" t="str">
        <f t="shared" si="161"/>
        <v/>
      </c>
      <c r="CT177" s="27" t="s">
        <v>0</v>
      </c>
      <c r="CU177" s="240" t="str">
        <f t="shared" si="210"/>
        <v xml:space="preserve">
</v>
      </c>
      <c r="CV177" s="27" t="s">
        <v>0</v>
      </c>
      <c r="CW177" s="200" t="str">
        <f t="shared" si="162"/>
        <v/>
      </c>
      <c r="CX177" t="s">
        <v>0</v>
      </c>
      <c r="CY177" s="90" t="str">
        <f t="shared" si="163"/>
        <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31" t="str">
        <f t="shared" si="233"/>
        <v/>
      </c>
      <c r="EQ177" s="27" t="s">
        <v>0</v>
      </c>
    </row>
    <row r="178" spans="1:147" x14ac:dyDescent="0.25">
      <c r="A178" t="s">
        <v>0</v>
      </c>
      <c r="B178" s="32" t="str">
        <f>IF(csv!F168="","",TRIM(csv!T168))</f>
        <v/>
      </c>
      <c r="C178" s="21" t="s">
        <v>0</v>
      </c>
      <c r="D178" s="21" t="str">
        <f>IF(csv!F168="","",TRIM(csv!F168))</f>
        <v/>
      </c>
      <c r="E178" s="21" t="str">
        <f>IF(csv!E168="","",TRIM(csv!E168))</f>
        <v/>
      </c>
      <c r="F178" s="21" t="s">
        <v>0</v>
      </c>
      <c r="G178" s="53" t="str">
        <f>IF(csv!M168="","",TRIM(csv!M168))</f>
        <v/>
      </c>
      <c r="H178" s="53" t="str">
        <f>IF(csv!N168="","",TRIM(csv!N168))</f>
        <v/>
      </c>
      <c r="I178" s="21" t="s">
        <v>0</v>
      </c>
      <c r="J178" s="21" t="str">
        <f>IF(csv!P168="","",TRIM(csv!P168))</f>
        <v/>
      </c>
      <c r="K178" s="21" t="str">
        <f>IF(csv!Q168="","",TRIM(csv!Q168))</f>
        <v/>
      </c>
      <c r="L178" s="21" t="s">
        <v>0</v>
      </c>
      <c r="M178" s="46" t="str">
        <f>IF(csv!R168="","",TRIM(csv!R168))</f>
        <v/>
      </c>
      <c r="N178" s="27" t="s">
        <v>0</v>
      </c>
      <c r="O178" s="188" t="str">
        <f t="shared" si="170"/>
        <v/>
      </c>
      <c r="P178" s="27"/>
      <c r="Q178" s="32" t="str">
        <f t="shared" si="171"/>
        <v/>
      </c>
      <c r="R178" s="53" t="str">
        <f>IF(Q178="","",IF(COUNTIF(Q$12:Q177,Q178)=0,R177+1,R177))</f>
        <v/>
      </c>
      <c r="S178" s="53" t="str">
        <f t="shared" si="172"/>
        <v/>
      </c>
      <c r="T178" s="53" t="str">
        <f t="shared" si="173"/>
        <v/>
      </c>
      <c r="U178" s="46" t="str">
        <f t="shared" si="174"/>
        <v/>
      </c>
      <c r="V178" s="27" t="s">
        <v>0</v>
      </c>
      <c r="W178" s="173" t="str">
        <f t="shared" si="175"/>
        <v/>
      </c>
      <c r="X178" s="223" t="str">
        <f t="shared" si="176"/>
        <v/>
      </c>
      <c r="Y178" s="174"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8"/>
      <c r="AG178" s="27" t="s">
        <v>0</v>
      </c>
      <c r="AH178" s="14" t="str">
        <f t="shared" si="179"/>
        <v/>
      </c>
      <c r="AI178" s="27" t="s">
        <v>0</v>
      </c>
      <c r="AJ178" s="173" t="str">
        <f t="shared" si="180"/>
        <v/>
      </c>
      <c r="AK178" s="114"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44" t="str">
        <f t="shared" si="234"/>
        <v/>
      </c>
      <c r="AW178" s="27" t="s">
        <v>0</v>
      </c>
      <c r="AX178" s="81"/>
      <c r="AY178" s="83"/>
      <c r="AZ178" s="27" t="s">
        <v>0</v>
      </c>
      <c r="BA178" s="200" t="str">
        <f t="shared" si="189"/>
        <v/>
      </c>
      <c r="BB178" s="27" t="s">
        <v>0</v>
      </c>
      <c r="BC178" s="32" t="str">
        <f t="shared" si="190"/>
        <v/>
      </c>
      <c r="BD178" s="53" t="str">
        <f>IF(AX178&amp;AY178="","",MAX(BD$12:BD177)+1)</f>
        <v/>
      </c>
      <c r="BE178" s="212"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8"/>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73" t="str">
        <f>IF(BN178="","",IF(AND(BO178&lt;&gt;"",BO178&lt;&gt;"NEMA",BS178=1),BR178,IFERROR(INDEX(CK$12:CK177,MATCH(BN178,BN$12:BN177,0)),IF(BX178&lt;&gt;"",BX178,BT178))))</f>
        <v/>
      </c>
      <c r="CL178" s="226" t="str">
        <f>IF(BN178="","",IF(BT178&lt;&gt;BN178,INDEX(regKlub_id,MATCH(BT178,regKlub_naziv,0)),IF(AND(BO178&lt;&gt;"",BO178&lt;&gt;"NEMA"),BO178,IF(CF178&lt;&gt;"",CF178,IF(CB178&lt;&gt;"",CB178,IFERROR(INDEX(CL$12:CL177,MATCH(BN178,BN$12:BN177,0)),"GREŠKA"))))))</f>
        <v/>
      </c>
      <c r="CM178" s="114" t="str">
        <f>IF(BP178="","",IF(BP178&lt;&gt;"NEMA",BP178,IF(CE178&lt;&gt;"",CE178,IFERROR(INDEX(CM$12:CM177,MATCH(BN178,BN$12:BN177,0)),""))))</f>
        <v/>
      </c>
      <c r="CN178" s="27" t="s">
        <v>0</v>
      </c>
      <c r="CO178" s="38" t="str">
        <f t="shared" si="207"/>
        <v/>
      </c>
      <c r="CP178" s="53" t="str">
        <f t="shared" si="208"/>
        <v/>
      </c>
      <c r="CQ178" s="180" t="str">
        <f t="shared" si="209"/>
        <v/>
      </c>
      <c r="CR178" s="181" t="str">
        <f t="shared" si="156"/>
        <v/>
      </c>
      <c r="CS178" s="114" t="str">
        <f t="shared" si="161"/>
        <v/>
      </c>
      <c r="CT178" s="27" t="s">
        <v>0</v>
      </c>
      <c r="CU178" s="240" t="str">
        <f t="shared" si="210"/>
        <v xml:space="preserve">
</v>
      </c>
      <c r="CV178" s="27" t="s">
        <v>0</v>
      </c>
      <c r="CW178" s="200" t="str">
        <f t="shared" si="162"/>
        <v/>
      </c>
      <c r="CX178" t="s">
        <v>0</v>
      </c>
      <c r="CY178" s="90" t="str">
        <f t="shared" si="163"/>
        <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31" t="str">
        <f t="shared" si="233"/>
        <v/>
      </c>
      <c r="EQ178" s="27" t="s">
        <v>0</v>
      </c>
    </row>
    <row r="179" spans="1:147" x14ac:dyDescent="0.25">
      <c r="A179" t="s">
        <v>0</v>
      </c>
      <c r="B179" s="32" t="str">
        <f>IF(csv!F169="","",TRIM(csv!T169))</f>
        <v/>
      </c>
      <c r="C179" s="21" t="s">
        <v>0</v>
      </c>
      <c r="D179" s="21" t="str">
        <f>IF(csv!F169="","",TRIM(csv!F169))</f>
        <v/>
      </c>
      <c r="E179" s="21" t="str">
        <f>IF(csv!E169="","",TRIM(csv!E169))</f>
        <v/>
      </c>
      <c r="F179" s="21" t="s">
        <v>0</v>
      </c>
      <c r="G179" s="53" t="str">
        <f>IF(csv!M169="","",TRIM(csv!M169))</f>
        <v/>
      </c>
      <c r="H179" s="53" t="str">
        <f>IF(csv!N169="","",TRIM(csv!N169))</f>
        <v/>
      </c>
      <c r="I179" s="21" t="s">
        <v>0</v>
      </c>
      <c r="J179" s="21" t="str">
        <f>IF(csv!P169="","",TRIM(csv!P169))</f>
        <v/>
      </c>
      <c r="K179" s="21" t="str">
        <f>IF(csv!Q169="","",TRIM(csv!Q169))</f>
        <v/>
      </c>
      <c r="L179" s="21" t="s">
        <v>0</v>
      </c>
      <c r="M179" s="46" t="str">
        <f>IF(csv!R169="","",TRIM(csv!R169))</f>
        <v/>
      </c>
      <c r="N179" s="27" t="s">
        <v>0</v>
      </c>
      <c r="O179" s="188" t="str">
        <f t="shared" si="170"/>
        <v/>
      </c>
      <c r="P179" s="27"/>
      <c r="Q179" s="32" t="str">
        <f t="shared" si="171"/>
        <v/>
      </c>
      <c r="R179" s="53" t="str">
        <f>IF(Q179="","",IF(COUNTIF(Q$12:Q178,Q179)=0,R178+1,R178))</f>
        <v/>
      </c>
      <c r="S179" s="53" t="str">
        <f t="shared" si="172"/>
        <v/>
      </c>
      <c r="T179" s="53" t="str">
        <f t="shared" si="173"/>
        <v/>
      </c>
      <c r="U179" s="46" t="str">
        <f t="shared" si="174"/>
        <v/>
      </c>
      <c r="V179" s="27" t="s">
        <v>0</v>
      </c>
      <c r="W179" s="173" t="str">
        <f t="shared" si="175"/>
        <v/>
      </c>
      <c r="X179" s="223" t="str">
        <f t="shared" si="176"/>
        <v/>
      </c>
      <c r="Y179" s="174"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8"/>
      <c r="AG179" s="27" t="s">
        <v>0</v>
      </c>
      <c r="AH179" s="14" t="str">
        <f t="shared" si="179"/>
        <v/>
      </c>
      <c r="AI179" s="27" t="s">
        <v>0</v>
      </c>
      <c r="AJ179" s="173" t="str">
        <f t="shared" si="180"/>
        <v/>
      </c>
      <c r="AK179" s="114"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44" t="str">
        <f t="shared" si="234"/>
        <v/>
      </c>
      <c r="AW179" s="27" t="s">
        <v>0</v>
      </c>
      <c r="AX179" s="81"/>
      <c r="AY179" s="83"/>
      <c r="AZ179" s="27" t="s">
        <v>0</v>
      </c>
      <c r="BA179" s="200" t="str">
        <f t="shared" si="189"/>
        <v/>
      </c>
      <c r="BB179" s="27" t="s">
        <v>0</v>
      </c>
      <c r="BC179" s="32" t="str">
        <f t="shared" si="190"/>
        <v/>
      </c>
      <c r="BD179" s="53" t="str">
        <f>IF(AX179&amp;AY179="","",MAX(BD$12:BD178)+1)</f>
        <v/>
      </c>
      <c r="BE179" s="212"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8"/>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73" t="str">
        <f>IF(BN179="","",IF(AND(BO179&lt;&gt;"",BO179&lt;&gt;"NEMA",BS179=1),BR179,IFERROR(INDEX(CK$12:CK178,MATCH(BN179,BN$12:BN178,0)),IF(BX179&lt;&gt;"",BX179,BT179))))</f>
        <v/>
      </c>
      <c r="CL179" s="226" t="str">
        <f>IF(BN179="","",IF(BT179&lt;&gt;BN179,INDEX(regKlub_id,MATCH(BT179,regKlub_naziv,0)),IF(AND(BO179&lt;&gt;"",BO179&lt;&gt;"NEMA"),BO179,IF(CF179&lt;&gt;"",CF179,IF(CB179&lt;&gt;"",CB179,IFERROR(INDEX(CL$12:CL178,MATCH(BN179,BN$12:BN178,0)),"GREŠKA"))))))</f>
        <v/>
      </c>
      <c r="CM179" s="114" t="str">
        <f>IF(BP179="","",IF(BP179&lt;&gt;"NEMA",BP179,IF(CE179&lt;&gt;"",CE179,IFERROR(INDEX(CM$12:CM178,MATCH(BN179,BN$12:BN178,0)),""))))</f>
        <v/>
      </c>
      <c r="CN179" s="27" t="s">
        <v>0</v>
      </c>
      <c r="CO179" s="38" t="str">
        <f t="shared" si="207"/>
        <v/>
      </c>
      <c r="CP179" s="53" t="str">
        <f t="shared" si="208"/>
        <v/>
      </c>
      <c r="CQ179" s="180" t="str">
        <f t="shared" si="209"/>
        <v/>
      </c>
      <c r="CR179" s="181" t="str">
        <f t="shared" si="156"/>
        <v/>
      </c>
      <c r="CS179" s="114" t="str">
        <f t="shared" si="161"/>
        <v/>
      </c>
      <c r="CT179" s="27" t="s">
        <v>0</v>
      </c>
      <c r="CU179" s="240" t="str">
        <f t="shared" si="210"/>
        <v xml:space="preserve">
</v>
      </c>
      <c r="CV179" s="27" t="s">
        <v>0</v>
      </c>
      <c r="CW179" s="200" t="str">
        <f t="shared" si="162"/>
        <v/>
      </c>
      <c r="CX179" t="s">
        <v>0</v>
      </c>
      <c r="CY179" s="90" t="str">
        <f t="shared" si="163"/>
        <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31" t="str">
        <f t="shared" si="233"/>
        <v/>
      </c>
      <c r="EQ179" s="27" t="s">
        <v>0</v>
      </c>
    </row>
    <row r="180" spans="1:147" x14ac:dyDescent="0.25">
      <c r="A180" t="s">
        <v>0</v>
      </c>
      <c r="B180" s="32" t="str">
        <f>IF(csv!F170="","",TRIM(csv!T170))</f>
        <v/>
      </c>
      <c r="C180" s="21" t="s">
        <v>0</v>
      </c>
      <c r="D180" s="21" t="str">
        <f>IF(csv!F170="","",TRIM(csv!F170))</f>
        <v/>
      </c>
      <c r="E180" s="21" t="str">
        <f>IF(csv!E170="","",TRIM(csv!E170))</f>
        <v/>
      </c>
      <c r="F180" s="21" t="s">
        <v>0</v>
      </c>
      <c r="G180" s="53" t="str">
        <f>IF(csv!M170="","",TRIM(csv!M170))</f>
        <v/>
      </c>
      <c r="H180" s="53" t="str">
        <f>IF(csv!N170="","",TRIM(csv!N170))</f>
        <v/>
      </c>
      <c r="I180" s="21" t="s">
        <v>0</v>
      </c>
      <c r="J180" s="21" t="str">
        <f>IF(csv!P170="","",TRIM(csv!P170))</f>
        <v/>
      </c>
      <c r="K180" s="21" t="str">
        <f>IF(csv!Q170="","",TRIM(csv!Q170))</f>
        <v/>
      </c>
      <c r="L180" s="21" t="s">
        <v>0</v>
      </c>
      <c r="M180" s="46" t="str">
        <f>IF(csv!R170="","",TRIM(csv!R170))</f>
        <v/>
      </c>
      <c r="N180" s="27" t="s">
        <v>0</v>
      </c>
      <c r="O180" s="188" t="str">
        <f t="shared" si="170"/>
        <v/>
      </c>
      <c r="P180" s="27"/>
      <c r="Q180" s="32" t="str">
        <f t="shared" si="171"/>
        <v/>
      </c>
      <c r="R180" s="53" t="str">
        <f>IF(Q180="","",IF(COUNTIF(Q$12:Q179,Q180)=0,R179+1,R179))</f>
        <v/>
      </c>
      <c r="S180" s="53" t="str">
        <f t="shared" si="172"/>
        <v/>
      </c>
      <c r="T180" s="53" t="str">
        <f t="shared" si="173"/>
        <v/>
      </c>
      <c r="U180" s="46" t="str">
        <f t="shared" si="174"/>
        <v/>
      </c>
      <c r="V180" s="27" t="s">
        <v>0</v>
      </c>
      <c r="W180" s="173" t="str">
        <f t="shared" si="175"/>
        <v/>
      </c>
      <c r="X180" s="223" t="str">
        <f t="shared" si="176"/>
        <v/>
      </c>
      <c r="Y180" s="174"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8"/>
      <c r="AG180" s="27" t="s">
        <v>0</v>
      </c>
      <c r="AH180" s="14" t="str">
        <f t="shared" si="179"/>
        <v/>
      </c>
      <c r="AI180" s="27" t="s">
        <v>0</v>
      </c>
      <c r="AJ180" s="173" t="str">
        <f t="shared" si="180"/>
        <v/>
      </c>
      <c r="AK180" s="114"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44" t="str">
        <f t="shared" si="234"/>
        <v/>
      </c>
      <c r="AW180" s="27" t="s">
        <v>0</v>
      </c>
      <c r="AX180" s="81"/>
      <c r="AY180" s="83"/>
      <c r="AZ180" s="27" t="s">
        <v>0</v>
      </c>
      <c r="BA180" s="200" t="str">
        <f t="shared" si="189"/>
        <v/>
      </c>
      <c r="BB180" s="27" t="s">
        <v>0</v>
      </c>
      <c r="BC180" s="32" t="str">
        <f t="shared" si="190"/>
        <v/>
      </c>
      <c r="BD180" s="53" t="str">
        <f>IF(AX180&amp;AY180="","",MAX(BD$12:BD179)+1)</f>
        <v/>
      </c>
      <c r="BE180" s="212"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8"/>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73" t="str">
        <f>IF(BN180="","",IF(AND(BO180&lt;&gt;"",BO180&lt;&gt;"NEMA",BS180=1),BR180,IFERROR(INDEX(CK$12:CK179,MATCH(BN180,BN$12:BN179,0)),IF(BX180&lt;&gt;"",BX180,BT180))))</f>
        <v/>
      </c>
      <c r="CL180" s="226" t="str">
        <f>IF(BN180="","",IF(BT180&lt;&gt;BN180,INDEX(regKlub_id,MATCH(BT180,regKlub_naziv,0)),IF(AND(BO180&lt;&gt;"",BO180&lt;&gt;"NEMA"),BO180,IF(CF180&lt;&gt;"",CF180,IF(CB180&lt;&gt;"",CB180,IFERROR(INDEX(CL$12:CL179,MATCH(BN180,BN$12:BN179,0)),"GREŠKA"))))))</f>
        <v/>
      </c>
      <c r="CM180" s="114" t="str">
        <f>IF(BP180="","",IF(BP180&lt;&gt;"NEMA",BP180,IF(CE180&lt;&gt;"",CE180,IFERROR(INDEX(CM$12:CM179,MATCH(BN180,BN$12:BN179,0)),""))))</f>
        <v/>
      </c>
      <c r="CN180" s="27" t="s">
        <v>0</v>
      </c>
      <c r="CO180" s="38" t="str">
        <f t="shared" si="207"/>
        <v/>
      </c>
      <c r="CP180" s="53" t="str">
        <f t="shared" si="208"/>
        <v/>
      </c>
      <c r="CQ180" s="180" t="str">
        <f t="shared" si="209"/>
        <v/>
      </c>
      <c r="CR180" s="181" t="str">
        <f t="shared" si="156"/>
        <v/>
      </c>
      <c r="CS180" s="114" t="str">
        <f t="shared" si="161"/>
        <v/>
      </c>
      <c r="CT180" s="27" t="s">
        <v>0</v>
      </c>
      <c r="CU180" s="240" t="str">
        <f t="shared" si="210"/>
        <v xml:space="preserve">
</v>
      </c>
      <c r="CV180" s="27" t="s">
        <v>0</v>
      </c>
      <c r="CW180" s="200" t="str">
        <f t="shared" si="162"/>
        <v/>
      </c>
      <c r="CX180" t="s">
        <v>0</v>
      </c>
      <c r="CY180" s="90" t="str">
        <f t="shared" si="163"/>
        <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31" t="str">
        <f t="shared" si="233"/>
        <v/>
      </c>
      <c r="EQ180" s="27" t="s">
        <v>0</v>
      </c>
    </row>
    <row r="181" spans="1:147" x14ac:dyDescent="0.25">
      <c r="A181" t="s">
        <v>0</v>
      </c>
      <c r="B181" s="32" t="str">
        <f>IF(csv!F171="","",TRIM(csv!T171))</f>
        <v/>
      </c>
      <c r="C181" s="21" t="s">
        <v>0</v>
      </c>
      <c r="D181" s="21" t="str">
        <f>IF(csv!F171="","",TRIM(csv!F171))</f>
        <v/>
      </c>
      <c r="E181" s="21" t="str">
        <f>IF(csv!E171="","",TRIM(csv!E171))</f>
        <v/>
      </c>
      <c r="F181" s="21" t="s">
        <v>0</v>
      </c>
      <c r="G181" s="53" t="str">
        <f>IF(csv!M171="","",TRIM(csv!M171))</f>
        <v/>
      </c>
      <c r="H181" s="53" t="str">
        <f>IF(csv!N171="","",TRIM(csv!N171))</f>
        <v/>
      </c>
      <c r="I181" s="21" t="s">
        <v>0</v>
      </c>
      <c r="J181" s="21" t="str">
        <f>IF(csv!P171="","",TRIM(csv!P171))</f>
        <v/>
      </c>
      <c r="K181" s="21" t="str">
        <f>IF(csv!Q171="","",TRIM(csv!Q171))</f>
        <v/>
      </c>
      <c r="L181" s="21" t="s">
        <v>0</v>
      </c>
      <c r="M181" s="46" t="str">
        <f>IF(csv!R171="","",TRIM(csv!R171))</f>
        <v/>
      </c>
      <c r="N181" s="27" t="s">
        <v>0</v>
      </c>
      <c r="O181" s="188" t="str">
        <f t="shared" si="170"/>
        <v/>
      </c>
      <c r="P181" s="27"/>
      <c r="Q181" s="32" t="str">
        <f t="shared" si="171"/>
        <v/>
      </c>
      <c r="R181" s="53" t="str">
        <f>IF(Q181="","",IF(COUNTIF(Q$12:Q180,Q181)=0,R180+1,R180))</f>
        <v/>
      </c>
      <c r="S181" s="53" t="str">
        <f t="shared" si="172"/>
        <v/>
      </c>
      <c r="T181" s="53" t="str">
        <f t="shared" si="173"/>
        <v/>
      </c>
      <c r="U181" s="46" t="str">
        <f t="shared" si="174"/>
        <v/>
      </c>
      <c r="V181" s="27" t="s">
        <v>0</v>
      </c>
      <c r="W181" s="173" t="str">
        <f t="shared" si="175"/>
        <v/>
      </c>
      <c r="X181" s="223" t="str">
        <f t="shared" si="176"/>
        <v/>
      </c>
      <c r="Y181" s="174"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8"/>
      <c r="AG181" s="27" t="s">
        <v>0</v>
      </c>
      <c r="AH181" s="14" t="str">
        <f t="shared" si="179"/>
        <v/>
      </c>
      <c r="AI181" s="27" t="s">
        <v>0</v>
      </c>
      <c r="AJ181" s="173" t="str">
        <f t="shared" si="180"/>
        <v/>
      </c>
      <c r="AK181" s="114"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44" t="str">
        <f t="shared" si="234"/>
        <v/>
      </c>
      <c r="AW181" s="27" t="s">
        <v>0</v>
      </c>
      <c r="AX181" s="81"/>
      <c r="AY181" s="83"/>
      <c r="AZ181" s="27" t="s">
        <v>0</v>
      </c>
      <c r="BA181" s="200" t="str">
        <f t="shared" si="189"/>
        <v/>
      </c>
      <c r="BB181" s="27" t="s">
        <v>0</v>
      </c>
      <c r="BC181" s="32" t="str">
        <f t="shared" si="190"/>
        <v/>
      </c>
      <c r="BD181" s="53" t="str">
        <f>IF(AX181&amp;AY181="","",MAX(BD$12:BD180)+1)</f>
        <v/>
      </c>
      <c r="BE181" s="212"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8"/>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73" t="str">
        <f>IF(BN181="","",IF(AND(BO181&lt;&gt;"",BO181&lt;&gt;"NEMA",BS181=1),BR181,IFERROR(INDEX(CK$12:CK180,MATCH(BN181,BN$12:BN180,0)),IF(BX181&lt;&gt;"",BX181,BT181))))</f>
        <v/>
      </c>
      <c r="CL181" s="226" t="str">
        <f>IF(BN181="","",IF(BT181&lt;&gt;BN181,INDEX(regKlub_id,MATCH(BT181,regKlub_naziv,0)),IF(AND(BO181&lt;&gt;"",BO181&lt;&gt;"NEMA"),BO181,IF(CF181&lt;&gt;"",CF181,IF(CB181&lt;&gt;"",CB181,IFERROR(INDEX(CL$12:CL180,MATCH(BN181,BN$12:BN180,0)),"GREŠKA"))))))</f>
        <v/>
      </c>
      <c r="CM181" s="114" t="str">
        <f>IF(BP181="","",IF(BP181&lt;&gt;"NEMA",BP181,IF(CE181&lt;&gt;"",CE181,IFERROR(INDEX(CM$12:CM180,MATCH(BN181,BN$12:BN180,0)),""))))</f>
        <v/>
      </c>
      <c r="CN181" s="27" t="s">
        <v>0</v>
      </c>
      <c r="CO181" s="38" t="str">
        <f t="shared" si="207"/>
        <v/>
      </c>
      <c r="CP181" s="53" t="str">
        <f t="shared" si="208"/>
        <v/>
      </c>
      <c r="CQ181" s="180" t="str">
        <f t="shared" si="209"/>
        <v/>
      </c>
      <c r="CR181" s="181" t="str">
        <f t="shared" si="156"/>
        <v/>
      </c>
      <c r="CS181" s="114" t="str">
        <f t="shared" si="161"/>
        <v/>
      </c>
      <c r="CT181" s="27" t="s">
        <v>0</v>
      </c>
      <c r="CU181" s="240" t="str">
        <f t="shared" si="210"/>
        <v xml:space="preserve">
</v>
      </c>
      <c r="CV181" s="27" t="s">
        <v>0</v>
      </c>
      <c r="CW181" s="200" t="str">
        <f t="shared" si="162"/>
        <v/>
      </c>
      <c r="CX181" t="s">
        <v>0</v>
      </c>
      <c r="CY181" s="90" t="str">
        <f t="shared" si="163"/>
        <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31" t="str">
        <f t="shared" si="233"/>
        <v/>
      </c>
      <c r="EQ181" s="27" t="s">
        <v>0</v>
      </c>
    </row>
    <row r="182" spans="1:147" x14ac:dyDescent="0.25">
      <c r="A182" t="s">
        <v>0</v>
      </c>
      <c r="B182" s="32" t="str">
        <f>IF(csv!F172="","",TRIM(csv!T172))</f>
        <v/>
      </c>
      <c r="C182" s="21" t="s">
        <v>0</v>
      </c>
      <c r="D182" s="21" t="str">
        <f>IF(csv!F172="","",TRIM(csv!F172))</f>
        <v/>
      </c>
      <c r="E182" s="21" t="str">
        <f>IF(csv!E172="","",TRIM(csv!E172))</f>
        <v/>
      </c>
      <c r="F182" s="21" t="s">
        <v>0</v>
      </c>
      <c r="G182" s="53" t="str">
        <f>IF(csv!M172="","",TRIM(csv!M172))</f>
        <v/>
      </c>
      <c r="H182" s="53" t="str">
        <f>IF(csv!N172="","",TRIM(csv!N172))</f>
        <v/>
      </c>
      <c r="I182" s="21" t="s">
        <v>0</v>
      </c>
      <c r="J182" s="21" t="str">
        <f>IF(csv!P172="","",TRIM(csv!P172))</f>
        <v/>
      </c>
      <c r="K182" s="21" t="str">
        <f>IF(csv!Q172="","",TRIM(csv!Q172))</f>
        <v/>
      </c>
      <c r="L182" s="21" t="s">
        <v>0</v>
      </c>
      <c r="M182" s="46" t="str">
        <f>IF(csv!R172="","",TRIM(csv!R172))</f>
        <v/>
      </c>
      <c r="N182" s="27" t="s">
        <v>0</v>
      </c>
      <c r="O182" s="188" t="str">
        <f t="shared" si="170"/>
        <v/>
      </c>
      <c r="P182" s="27"/>
      <c r="Q182" s="32" t="str">
        <f t="shared" si="171"/>
        <v/>
      </c>
      <c r="R182" s="53" t="str">
        <f>IF(Q182="","",IF(COUNTIF(Q$12:Q181,Q182)=0,R181+1,R181))</f>
        <v/>
      </c>
      <c r="S182" s="53" t="str">
        <f t="shared" si="172"/>
        <v/>
      </c>
      <c r="T182" s="53" t="str">
        <f t="shared" si="173"/>
        <v/>
      </c>
      <c r="U182" s="46" t="str">
        <f t="shared" si="174"/>
        <v/>
      </c>
      <c r="V182" s="27" t="s">
        <v>0</v>
      </c>
      <c r="W182" s="173" t="str">
        <f t="shared" si="175"/>
        <v/>
      </c>
      <c r="X182" s="223" t="str">
        <f t="shared" si="176"/>
        <v/>
      </c>
      <c r="Y182" s="174"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8"/>
      <c r="AG182" s="27" t="s">
        <v>0</v>
      </c>
      <c r="AH182" s="14" t="str">
        <f t="shared" si="179"/>
        <v/>
      </c>
      <c r="AI182" s="27" t="s">
        <v>0</v>
      </c>
      <c r="AJ182" s="173" t="str">
        <f t="shared" si="180"/>
        <v/>
      </c>
      <c r="AK182" s="114"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44" t="str">
        <f t="shared" si="234"/>
        <v/>
      </c>
      <c r="AW182" s="27" t="s">
        <v>0</v>
      </c>
      <c r="AX182" s="81"/>
      <c r="AY182" s="83"/>
      <c r="AZ182" s="27" t="s">
        <v>0</v>
      </c>
      <c r="BA182" s="200" t="str">
        <f t="shared" si="189"/>
        <v/>
      </c>
      <c r="BB182" s="27" t="s">
        <v>0</v>
      </c>
      <c r="BC182" s="32" t="str">
        <f t="shared" si="190"/>
        <v/>
      </c>
      <c r="BD182" s="53" t="str">
        <f>IF(AX182&amp;AY182="","",MAX(BD$12:BD181)+1)</f>
        <v/>
      </c>
      <c r="BE182" s="212"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8"/>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73" t="str">
        <f>IF(BN182="","",IF(AND(BO182&lt;&gt;"",BO182&lt;&gt;"NEMA",BS182=1),BR182,IFERROR(INDEX(CK$12:CK181,MATCH(BN182,BN$12:BN181,0)),IF(BX182&lt;&gt;"",BX182,BT182))))</f>
        <v/>
      </c>
      <c r="CL182" s="226" t="str">
        <f>IF(BN182="","",IF(BT182&lt;&gt;BN182,INDEX(regKlub_id,MATCH(BT182,regKlub_naziv,0)),IF(AND(BO182&lt;&gt;"",BO182&lt;&gt;"NEMA"),BO182,IF(CF182&lt;&gt;"",CF182,IF(CB182&lt;&gt;"",CB182,IFERROR(INDEX(CL$12:CL181,MATCH(BN182,BN$12:BN181,0)),"GREŠKA"))))))</f>
        <v/>
      </c>
      <c r="CM182" s="114" t="str">
        <f>IF(BP182="","",IF(BP182&lt;&gt;"NEMA",BP182,IF(CE182&lt;&gt;"",CE182,IFERROR(INDEX(CM$12:CM181,MATCH(BN182,BN$12:BN181,0)),""))))</f>
        <v/>
      </c>
      <c r="CN182" s="27" t="s">
        <v>0</v>
      </c>
      <c r="CO182" s="38" t="str">
        <f t="shared" si="207"/>
        <v/>
      </c>
      <c r="CP182" s="53" t="str">
        <f t="shared" si="208"/>
        <v/>
      </c>
      <c r="CQ182" s="180" t="str">
        <f t="shared" si="209"/>
        <v/>
      </c>
      <c r="CR182" s="181" t="str">
        <f t="shared" si="156"/>
        <v/>
      </c>
      <c r="CS182" s="114" t="str">
        <f t="shared" si="161"/>
        <v/>
      </c>
      <c r="CT182" s="27" t="s">
        <v>0</v>
      </c>
      <c r="CU182" s="240" t="str">
        <f t="shared" si="210"/>
        <v xml:space="preserve">
</v>
      </c>
      <c r="CV182" s="27" t="s">
        <v>0</v>
      </c>
      <c r="CW182" s="200" t="str">
        <f t="shared" si="162"/>
        <v/>
      </c>
      <c r="CX182" t="s">
        <v>0</v>
      </c>
      <c r="CY182" s="90" t="str">
        <f t="shared" si="163"/>
        <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31" t="str">
        <f t="shared" si="233"/>
        <v/>
      </c>
      <c r="EQ182" s="27" t="s">
        <v>0</v>
      </c>
    </row>
    <row r="183" spans="1:147" x14ac:dyDescent="0.25">
      <c r="A183" t="s">
        <v>0</v>
      </c>
      <c r="B183" s="32" t="str">
        <f>IF(csv!F173="","",TRIM(csv!T173))</f>
        <v/>
      </c>
      <c r="C183" s="21" t="s">
        <v>0</v>
      </c>
      <c r="D183" s="21" t="str">
        <f>IF(csv!F173="","",TRIM(csv!F173))</f>
        <v/>
      </c>
      <c r="E183" s="21" t="str">
        <f>IF(csv!E173="","",TRIM(csv!E173))</f>
        <v/>
      </c>
      <c r="F183" s="21" t="s">
        <v>0</v>
      </c>
      <c r="G183" s="53" t="str">
        <f>IF(csv!M173="","",TRIM(csv!M173))</f>
        <v/>
      </c>
      <c r="H183" s="53" t="str">
        <f>IF(csv!N173="","",TRIM(csv!N173))</f>
        <v/>
      </c>
      <c r="I183" s="21" t="s">
        <v>0</v>
      </c>
      <c r="J183" s="21" t="str">
        <f>IF(csv!P173="","",TRIM(csv!P173))</f>
        <v/>
      </c>
      <c r="K183" s="21" t="str">
        <f>IF(csv!Q173="","",TRIM(csv!Q173))</f>
        <v/>
      </c>
      <c r="L183" s="21" t="s">
        <v>0</v>
      </c>
      <c r="M183" s="46" t="str">
        <f>IF(csv!R173="","",TRIM(csv!R173))</f>
        <v/>
      </c>
      <c r="N183" s="27" t="s">
        <v>0</v>
      </c>
      <c r="O183" s="188" t="str">
        <f t="shared" si="170"/>
        <v/>
      </c>
      <c r="P183" s="27"/>
      <c r="Q183" s="32" t="str">
        <f t="shared" si="171"/>
        <v/>
      </c>
      <c r="R183" s="53" t="str">
        <f>IF(Q183="","",IF(COUNTIF(Q$12:Q182,Q183)=0,R182+1,R182))</f>
        <v/>
      </c>
      <c r="S183" s="53" t="str">
        <f t="shared" si="172"/>
        <v/>
      </c>
      <c r="T183" s="53" t="str">
        <f t="shared" si="173"/>
        <v/>
      </c>
      <c r="U183" s="46" t="str">
        <f t="shared" si="174"/>
        <v/>
      </c>
      <c r="V183" s="27" t="s">
        <v>0</v>
      </c>
      <c r="W183" s="173" t="str">
        <f t="shared" si="175"/>
        <v/>
      </c>
      <c r="X183" s="223" t="str">
        <f t="shared" si="176"/>
        <v/>
      </c>
      <c r="Y183" s="174"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8"/>
      <c r="AG183" s="27" t="s">
        <v>0</v>
      </c>
      <c r="AH183" s="14" t="str">
        <f t="shared" si="179"/>
        <v/>
      </c>
      <c r="AI183" s="27" t="s">
        <v>0</v>
      </c>
      <c r="AJ183" s="173" t="str">
        <f t="shared" si="180"/>
        <v/>
      </c>
      <c r="AK183" s="114"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44" t="str">
        <f t="shared" si="234"/>
        <v/>
      </c>
      <c r="AW183" s="27" t="s">
        <v>0</v>
      </c>
      <c r="AX183" s="81"/>
      <c r="AY183" s="83"/>
      <c r="AZ183" s="27" t="s">
        <v>0</v>
      </c>
      <c r="BA183" s="200" t="str">
        <f t="shared" si="189"/>
        <v/>
      </c>
      <c r="BB183" s="27" t="s">
        <v>0</v>
      </c>
      <c r="BC183" s="32" t="str">
        <f t="shared" si="190"/>
        <v/>
      </c>
      <c r="BD183" s="53" t="str">
        <f>IF(AX183&amp;AY183="","",MAX(BD$12:BD182)+1)</f>
        <v/>
      </c>
      <c r="BE183" s="212"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8"/>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73" t="str">
        <f>IF(BN183="","",IF(AND(BO183&lt;&gt;"",BO183&lt;&gt;"NEMA",BS183=1),BR183,IFERROR(INDEX(CK$12:CK182,MATCH(BN183,BN$12:BN182,0)),IF(BX183&lt;&gt;"",BX183,BT183))))</f>
        <v/>
      </c>
      <c r="CL183" s="226" t="str">
        <f>IF(BN183="","",IF(BT183&lt;&gt;BN183,INDEX(regKlub_id,MATCH(BT183,regKlub_naziv,0)),IF(AND(BO183&lt;&gt;"",BO183&lt;&gt;"NEMA"),BO183,IF(CF183&lt;&gt;"",CF183,IF(CB183&lt;&gt;"",CB183,IFERROR(INDEX(CL$12:CL182,MATCH(BN183,BN$12:BN182,0)),"GREŠKA"))))))</f>
        <v/>
      </c>
      <c r="CM183" s="114" t="str">
        <f>IF(BP183="","",IF(BP183&lt;&gt;"NEMA",BP183,IF(CE183&lt;&gt;"",CE183,IFERROR(INDEX(CM$12:CM182,MATCH(BN183,BN$12:BN182,0)),""))))</f>
        <v/>
      </c>
      <c r="CN183" s="27" t="s">
        <v>0</v>
      </c>
      <c r="CO183" s="38" t="str">
        <f t="shared" si="207"/>
        <v/>
      </c>
      <c r="CP183" s="53" t="str">
        <f t="shared" si="208"/>
        <v/>
      </c>
      <c r="CQ183" s="180" t="str">
        <f t="shared" si="209"/>
        <v/>
      </c>
      <c r="CR183" s="181" t="str">
        <f t="shared" si="156"/>
        <v/>
      </c>
      <c r="CS183" s="114" t="str">
        <f t="shared" si="161"/>
        <v/>
      </c>
      <c r="CT183" s="27" t="s">
        <v>0</v>
      </c>
      <c r="CU183" s="240" t="str">
        <f t="shared" si="210"/>
        <v xml:space="preserve">
</v>
      </c>
      <c r="CV183" s="27" t="s">
        <v>0</v>
      </c>
      <c r="CW183" s="200" t="str">
        <f t="shared" si="162"/>
        <v/>
      </c>
      <c r="CX183" t="s">
        <v>0</v>
      </c>
      <c r="CY183" s="90" t="str">
        <f t="shared" si="163"/>
        <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31" t="str">
        <f t="shared" si="233"/>
        <v/>
      </c>
      <c r="EQ183" s="27" t="s">
        <v>0</v>
      </c>
    </row>
    <row r="184" spans="1:147" x14ac:dyDescent="0.25">
      <c r="A184" t="s">
        <v>0</v>
      </c>
      <c r="B184" s="32" t="str">
        <f>IF(csv!F174="","",TRIM(csv!T174))</f>
        <v/>
      </c>
      <c r="C184" s="21" t="s">
        <v>0</v>
      </c>
      <c r="D184" s="21" t="str">
        <f>IF(csv!F174="","",TRIM(csv!F174))</f>
        <v/>
      </c>
      <c r="E184" s="21" t="str">
        <f>IF(csv!E174="","",TRIM(csv!E174))</f>
        <v/>
      </c>
      <c r="F184" s="21" t="s">
        <v>0</v>
      </c>
      <c r="G184" s="53" t="str">
        <f>IF(csv!M174="","",TRIM(csv!M174))</f>
        <v/>
      </c>
      <c r="H184" s="53" t="str">
        <f>IF(csv!N174="","",TRIM(csv!N174))</f>
        <v/>
      </c>
      <c r="I184" s="21" t="s">
        <v>0</v>
      </c>
      <c r="J184" s="21" t="str">
        <f>IF(csv!P174="","",TRIM(csv!P174))</f>
        <v/>
      </c>
      <c r="K184" s="21" t="str">
        <f>IF(csv!Q174="","",TRIM(csv!Q174))</f>
        <v/>
      </c>
      <c r="L184" s="21" t="s">
        <v>0</v>
      </c>
      <c r="M184" s="46" t="str">
        <f>IF(csv!R174="","",TRIM(csv!R174))</f>
        <v/>
      </c>
      <c r="N184" s="27" t="s">
        <v>0</v>
      </c>
      <c r="O184" s="188" t="str">
        <f t="shared" si="170"/>
        <v/>
      </c>
      <c r="P184" s="27"/>
      <c r="Q184" s="32" t="str">
        <f t="shared" si="171"/>
        <v/>
      </c>
      <c r="R184" s="53" t="str">
        <f>IF(Q184="","",IF(COUNTIF(Q$12:Q183,Q184)=0,R183+1,R183))</f>
        <v/>
      </c>
      <c r="S184" s="53" t="str">
        <f t="shared" si="172"/>
        <v/>
      </c>
      <c r="T184" s="53" t="str">
        <f t="shared" si="173"/>
        <v/>
      </c>
      <c r="U184" s="46" t="str">
        <f t="shared" si="174"/>
        <v/>
      </c>
      <c r="V184" s="27" t="s">
        <v>0</v>
      </c>
      <c r="W184" s="173" t="str">
        <f t="shared" si="175"/>
        <v/>
      </c>
      <c r="X184" s="223" t="str">
        <f t="shared" si="176"/>
        <v/>
      </c>
      <c r="Y184" s="174"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8"/>
      <c r="AG184" s="27" t="s">
        <v>0</v>
      </c>
      <c r="AH184" s="14" t="str">
        <f t="shared" si="179"/>
        <v/>
      </c>
      <c r="AI184" s="27" t="s">
        <v>0</v>
      </c>
      <c r="AJ184" s="173" t="str">
        <f t="shared" si="180"/>
        <v/>
      </c>
      <c r="AK184" s="114"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44" t="str">
        <f t="shared" si="234"/>
        <v/>
      </c>
      <c r="AW184" s="27" t="s">
        <v>0</v>
      </c>
      <c r="AX184" s="81"/>
      <c r="AY184" s="83"/>
      <c r="AZ184" s="27" t="s">
        <v>0</v>
      </c>
      <c r="BA184" s="200" t="str">
        <f t="shared" si="189"/>
        <v/>
      </c>
      <c r="BB184" s="27" t="s">
        <v>0</v>
      </c>
      <c r="BC184" s="32" t="str">
        <f t="shared" si="190"/>
        <v/>
      </c>
      <c r="BD184" s="53" t="str">
        <f>IF(AX184&amp;AY184="","",MAX(BD$12:BD183)+1)</f>
        <v/>
      </c>
      <c r="BE184" s="212"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8"/>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73" t="str">
        <f>IF(BN184="","",IF(AND(BO184&lt;&gt;"",BO184&lt;&gt;"NEMA",BS184=1),BR184,IFERROR(INDEX(CK$12:CK183,MATCH(BN184,BN$12:BN183,0)),IF(BX184&lt;&gt;"",BX184,BT184))))</f>
        <v/>
      </c>
      <c r="CL184" s="226" t="str">
        <f>IF(BN184="","",IF(BT184&lt;&gt;BN184,INDEX(regKlub_id,MATCH(BT184,regKlub_naziv,0)),IF(AND(BO184&lt;&gt;"",BO184&lt;&gt;"NEMA"),BO184,IF(CF184&lt;&gt;"",CF184,IF(CB184&lt;&gt;"",CB184,IFERROR(INDEX(CL$12:CL183,MATCH(BN184,BN$12:BN183,0)),"GREŠKA"))))))</f>
        <v/>
      </c>
      <c r="CM184" s="114" t="str">
        <f>IF(BP184="","",IF(BP184&lt;&gt;"NEMA",BP184,IF(CE184&lt;&gt;"",CE184,IFERROR(INDEX(CM$12:CM183,MATCH(BN184,BN$12:BN183,0)),""))))</f>
        <v/>
      </c>
      <c r="CN184" s="27" t="s">
        <v>0</v>
      </c>
      <c r="CO184" s="38" t="str">
        <f t="shared" si="207"/>
        <v/>
      </c>
      <c r="CP184" s="53" t="str">
        <f t="shared" si="208"/>
        <v/>
      </c>
      <c r="CQ184" s="180" t="str">
        <f t="shared" si="209"/>
        <v/>
      </c>
      <c r="CR184" s="181" t="str">
        <f t="shared" si="156"/>
        <v/>
      </c>
      <c r="CS184" s="114" t="str">
        <f t="shared" si="161"/>
        <v/>
      </c>
      <c r="CT184" s="27" t="s">
        <v>0</v>
      </c>
      <c r="CU184" s="240" t="str">
        <f t="shared" si="210"/>
        <v xml:space="preserve">
</v>
      </c>
      <c r="CV184" s="27" t="s">
        <v>0</v>
      </c>
      <c r="CW184" s="200" t="str">
        <f t="shared" si="162"/>
        <v/>
      </c>
      <c r="CX184" t="s">
        <v>0</v>
      </c>
      <c r="CY184" s="90" t="str">
        <f t="shared" si="163"/>
        <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31"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88" t="str">
        <f t="shared" si="170"/>
        <v/>
      </c>
      <c r="P185" s="27"/>
      <c r="Q185" s="32" t="str">
        <f t="shared" si="171"/>
        <v/>
      </c>
      <c r="R185" s="53" t="str">
        <f>IF(Q185="","",IF(COUNTIF(Q$12:Q184,Q185)=0,R184+1,R184))</f>
        <v/>
      </c>
      <c r="S185" s="53" t="str">
        <f t="shared" si="172"/>
        <v/>
      </c>
      <c r="T185" s="53" t="str">
        <f t="shared" si="173"/>
        <v/>
      </c>
      <c r="U185" s="46" t="str">
        <f t="shared" si="174"/>
        <v/>
      </c>
      <c r="V185" s="27" t="s">
        <v>0</v>
      </c>
      <c r="W185" s="173" t="str">
        <f t="shared" si="175"/>
        <v/>
      </c>
      <c r="X185" s="223" t="str">
        <f t="shared" si="176"/>
        <v/>
      </c>
      <c r="Y185" s="174"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8"/>
      <c r="AG185" s="27" t="s">
        <v>0</v>
      </c>
      <c r="AH185" s="14" t="str">
        <f t="shared" si="179"/>
        <v/>
      </c>
      <c r="AI185" s="27" t="s">
        <v>0</v>
      </c>
      <c r="AJ185" s="173" t="str">
        <f t="shared" si="180"/>
        <v/>
      </c>
      <c r="AK185" s="114"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44" t="str">
        <f t="shared" si="234"/>
        <v/>
      </c>
      <c r="AW185" s="27" t="s">
        <v>0</v>
      </c>
      <c r="AX185" s="81"/>
      <c r="AY185" s="83"/>
      <c r="AZ185" s="27" t="s">
        <v>0</v>
      </c>
      <c r="BA185" s="200" t="str">
        <f t="shared" si="189"/>
        <v/>
      </c>
      <c r="BB185" s="27" t="s">
        <v>0</v>
      </c>
      <c r="BC185" s="32" t="str">
        <f t="shared" si="190"/>
        <v/>
      </c>
      <c r="BD185" s="53" t="str">
        <f>IF(AX185&amp;AY185="","",MAX(BD$12:BD184)+1)</f>
        <v/>
      </c>
      <c r="BE185" s="212"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8"/>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73" t="str">
        <f>IF(BN185="","",IF(AND(BO185&lt;&gt;"",BO185&lt;&gt;"NEMA",BS185=1),BR185,IFERROR(INDEX(CK$12:CK184,MATCH(BN185,BN$12:BN184,0)),IF(BX185&lt;&gt;"",BX185,BT185))))</f>
        <v/>
      </c>
      <c r="CL185" s="226" t="str">
        <f>IF(BN185="","",IF(BT185&lt;&gt;BN185,INDEX(regKlub_id,MATCH(BT185,regKlub_naziv,0)),IF(AND(BO185&lt;&gt;"",BO185&lt;&gt;"NEMA"),BO185,IF(CF185&lt;&gt;"",CF185,IF(CB185&lt;&gt;"",CB185,IFERROR(INDEX(CL$12:CL184,MATCH(BN185,BN$12:BN184,0)),"GREŠKA"))))))</f>
        <v/>
      </c>
      <c r="CM185" s="114" t="str">
        <f>IF(BP185="","",IF(BP185&lt;&gt;"NEMA",BP185,IF(CE185&lt;&gt;"",CE185,IFERROR(INDEX(CM$12:CM184,MATCH(BN185,BN$12:BN184,0)),""))))</f>
        <v/>
      </c>
      <c r="CN185" s="27" t="s">
        <v>0</v>
      </c>
      <c r="CO185" s="38" t="str">
        <f t="shared" si="207"/>
        <v/>
      </c>
      <c r="CP185" s="53" t="str">
        <f t="shared" si="208"/>
        <v/>
      </c>
      <c r="CQ185" s="180" t="str">
        <f t="shared" si="209"/>
        <v/>
      </c>
      <c r="CR185" s="181" t="str">
        <f t="shared" ref="CR185:CR248" si="235">IF(CO185="","",IF(VALUE(LEFT(CO185,SEARCH(":",CO185)-1))&gt;999,59999,VALUE(LEFT(CO185,SEARCH(":",CO185)-1))*60+VALUE(RIGHT(CO185,2))))</f>
        <v/>
      </c>
      <c r="CS185" s="114" t="str">
        <f t="shared" si="161"/>
        <v/>
      </c>
      <c r="CT185" s="27" t="s">
        <v>0</v>
      </c>
      <c r="CU185" s="240" t="str">
        <f t="shared" si="210"/>
        <v xml:space="preserve">
</v>
      </c>
      <c r="CV185" s="27" t="s">
        <v>0</v>
      </c>
      <c r="CW185" s="200" t="str">
        <f t="shared" si="162"/>
        <v/>
      </c>
      <c r="CX185" t="s">
        <v>0</v>
      </c>
      <c r="CY185" s="90"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31"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88" t="str">
        <f t="shared" si="170"/>
        <v/>
      </c>
      <c r="P186" s="27"/>
      <c r="Q186" s="32" t="str">
        <f t="shared" si="171"/>
        <v/>
      </c>
      <c r="R186" s="53" t="str">
        <f>IF(Q186="","",IF(COUNTIF(Q$12:Q185,Q186)=0,R185+1,R185))</f>
        <v/>
      </c>
      <c r="S186" s="53" t="str">
        <f t="shared" si="172"/>
        <v/>
      </c>
      <c r="T186" s="53" t="str">
        <f t="shared" si="173"/>
        <v/>
      </c>
      <c r="U186" s="46" t="str">
        <f t="shared" si="174"/>
        <v/>
      </c>
      <c r="V186" s="27" t="s">
        <v>0</v>
      </c>
      <c r="W186" s="173" t="str">
        <f t="shared" si="175"/>
        <v/>
      </c>
      <c r="X186" s="223" t="str">
        <f t="shared" si="176"/>
        <v/>
      </c>
      <c r="Y186" s="174"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8"/>
      <c r="AG186" s="27" t="s">
        <v>0</v>
      </c>
      <c r="AH186" s="14" t="str">
        <f t="shared" si="179"/>
        <v/>
      </c>
      <c r="AI186" s="27" t="s">
        <v>0</v>
      </c>
      <c r="AJ186" s="173" t="str">
        <f t="shared" si="180"/>
        <v/>
      </c>
      <c r="AK186" s="114"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44" t="str">
        <f t="shared" si="234"/>
        <v/>
      </c>
      <c r="AW186" s="27" t="s">
        <v>0</v>
      </c>
      <c r="AX186" s="81"/>
      <c r="AY186" s="83"/>
      <c r="AZ186" s="27" t="s">
        <v>0</v>
      </c>
      <c r="BA186" s="200" t="str">
        <f t="shared" si="189"/>
        <v/>
      </c>
      <c r="BB186" s="27" t="s">
        <v>0</v>
      </c>
      <c r="BC186" s="32" t="str">
        <f t="shared" si="190"/>
        <v/>
      </c>
      <c r="BD186" s="53" t="str">
        <f>IF(AX186&amp;AY186="","",MAX(BD$12:BD185)+1)</f>
        <v/>
      </c>
      <c r="BE186" s="212"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8"/>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73" t="str">
        <f>IF(BN186="","",IF(AND(BO186&lt;&gt;"",BO186&lt;&gt;"NEMA",BS186=1),BR186,IFERROR(INDEX(CK$12:CK185,MATCH(BN186,BN$12:BN185,0)),IF(BX186&lt;&gt;"",BX186,BT186))))</f>
        <v/>
      </c>
      <c r="CL186" s="226" t="str">
        <f>IF(BN186="","",IF(BT186&lt;&gt;BN186,INDEX(regKlub_id,MATCH(BT186,regKlub_naziv,0)),IF(AND(BO186&lt;&gt;"",BO186&lt;&gt;"NEMA"),BO186,IF(CF186&lt;&gt;"",CF186,IF(CB186&lt;&gt;"",CB186,IFERROR(INDEX(CL$12:CL185,MATCH(BN186,BN$12:BN185,0)),"GREŠKA"))))))</f>
        <v/>
      </c>
      <c r="CM186" s="114" t="str">
        <f>IF(BP186="","",IF(BP186&lt;&gt;"NEMA",BP186,IF(CE186&lt;&gt;"",CE186,IFERROR(INDEX(CM$12:CM185,MATCH(BN186,BN$12:BN185,0)),""))))</f>
        <v/>
      </c>
      <c r="CN186" s="27" t="s">
        <v>0</v>
      </c>
      <c r="CO186" s="38" t="str">
        <f t="shared" si="207"/>
        <v/>
      </c>
      <c r="CP186" s="53" t="str">
        <f t="shared" si="208"/>
        <v/>
      </c>
      <c r="CQ186" s="180" t="str">
        <f t="shared" si="209"/>
        <v/>
      </c>
      <c r="CR186" s="181" t="str">
        <f t="shared" si="235"/>
        <v/>
      </c>
      <c r="CS186" s="114" t="str">
        <f t="shared" si="161"/>
        <v/>
      </c>
      <c r="CT186" s="27" t="s">
        <v>0</v>
      </c>
      <c r="CU186" s="240" t="str">
        <f t="shared" si="210"/>
        <v xml:space="preserve">
</v>
      </c>
      <c r="CV186" s="27" t="s">
        <v>0</v>
      </c>
      <c r="CW186" s="200" t="str">
        <f t="shared" si="162"/>
        <v/>
      </c>
      <c r="CX186" t="s">
        <v>0</v>
      </c>
      <c r="CY186" s="90"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31"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88" t="str">
        <f t="shared" si="170"/>
        <v/>
      </c>
      <c r="P187" s="27"/>
      <c r="Q187" s="32" t="str">
        <f t="shared" si="171"/>
        <v/>
      </c>
      <c r="R187" s="53" t="str">
        <f>IF(Q187="","",IF(COUNTIF(Q$12:Q186,Q187)=0,R186+1,R186))</f>
        <v/>
      </c>
      <c r="S187" s="53" t="str">
        <f t="shared" si="172"/>
        <v/>
      </c>
      <c r="T187" s="53" t="str">
        <f t="shared" si="173"/>
        <v/>
      </c>
      <c r="U187" s="46" t="str">
        <f t="shared" si="174"/>
        <v/>
      </c>
      <c r="V187" s="27" t="s">
        <v>0</v>
      </c>
      <c r="W187" s="173" t="str">
        <f t="shared" si="175"/>
        <v/>
      </c>
      <c r="X187" s="223" t="str">
        <f t="shared" si="176"/>
        <v/>
      </c>
      <c r="Y187" s="174"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8"/>
      <c r="AG187" s="27" t="s">
        <v>0</v>
      </c>
      <c r="AH187" s="14" t="str">
        <f t="shared" si="179"/>
        <v/>
      </c>
      <c r="AI187" s="27" t="s">
        <v>0</v>
      </c>
      <c r="AJ187" s="173" t="str">
        <f t="shared" si="180"/>
        <v/>
      </c>
      <c r="AK187" s="114"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44" t="str">
        <f t="shared" si="234"/>
        <v/>
      </c>
      <c r="AW187" s="27" t="s">
        <v>0</v>
      </c>
      <c r="AX187" s="81"/>
      <c r="AY187" s="83"/>
      <c r="AZ187" s="27" t="s">
        <v>0</v>
      </c>
      <c r="BA187" s="200" t="str">
        <f t="shared" si="189"/>
        <v/>
      </c>
      <c r="BB187" s="27" t="s">
        <v>0</v>
      </c>
      <c r="BC187" s="32" t="str">
        <f t="shared" si="190"/>
        <v/>
      </c>
      <c r="BD187" s="53" t="str">
        <f>IF(AX187&amp;AY187="","",MAX(BD$12:BD186)+1)</f>
        <v/>
      </c>
      <c r="BE187" s="212"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8"/>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73" t="str">
        <f>IF(BN187="","",IF(AND(BO187&lt;&gt;"",BO187&lt;&gt;"NEMA",BS187=1),BR187,IFERROR(INDEX(CK$12:CK186,MATCH(BN187,BN$12:BN186,0)),IF(BX187&lt;&gt;"",BX187,BT187))))</f>
        <v/>
      </c>
      <c r="CL187" s="226" t="str">
        <f>IF(BN187="","",IF(BT187&lt;&gt;BN187,INDEX(regKlub_id,MATCH(BT187,regKlub_naziv,0)),IF(AND(BO187&lt;&gt;"",BO187&lt;&gt;"NEMA"),BO187,IF(CF187&lt;&gt;"",CF187,IF(CB187&lt;&gt;"",CB187,IFERROR(INDEX(CL$12:CL186,MATCH(BN187,BN$12:BN186,0)),"GREŠKA"))))))</f>
        <v/>
      </c>
      <c r="CM187" s="114" t="str">
        <f>IF(BP187="","",IF(BP187&lt;&gt;"NEMA",BP187,IF(CE187&lt;&gt;"",CE187,IFERROR(INDEX(CM$12:CM186,MATCH(BN187,BN$12:BN186,0)),""))))</f>
        <v/>
      </c>
      <c r="CN187" s="27" t="s">
        <v>0</v>
      </c>
      <c r="CO187" s="38" t="str">
        <f t="shared" si="207"/>
        <v/>
      </c>
      <c r="CP187" s="53" t="str">
        <f t="shared" si="208"/>
        <v/>
      </c>
      <c r="CQ187" s="180" t="str">
        <f t="shared" si="209"/>
        <v/>
      </c>
      <c r="CR187" s="181" t="str">
        <f t="shared" si="235"/>
        <v/>
      </c>
      <c r="CS187" s="114" t="str">
        <f t="shared" si="161"/>
        <v/>
      </c>
      <c r="CT187" s="27" t="s">
        <v>0</v>
      </c>
      <c r="CU187" s="240" t="str">
        <f t="shared" si="210"/>
        <v xml:space="preserve">
</v>
      </c>
      <c r="CV187" s="27" t="s">
        <v>0</v>
      </c>
      <c r="CW187" s="200" t="str">
        <f t="shared" si="162"/>
        <v/>
      </c>
      <c r="CX187" t="s">
        <v>0</v>
      </c>
      <c r="CY187" s="90"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31"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88" t="str">
        <f t="shared" si="170"/>
        <v/>
      </c>
      <c r="P188" s="27"/>
      <c r="Q188" s="32" t="str">
        <f t="shared" si="171"/>
        <v/>
      </c>
      <c r="R188" s="53" t="str">
        <f>IF(Q188="","",IF(COUNTIF(Q$12:Q187,Q188)=0,R187+1,R187))</f>
        <v/>
      </c>
      <c r="S188" s="53" t="str">
        <f t="shared" si="172"/>
        <v/>
      </c>
      <c r="T188" s="53" t="str">
        <f t="shared" si="173"/>
        <v/>
      </c>
      <c r="U188" s="46" t="str">
        <f t="shared" si="174"/>
        <v/>
      </c>
      <c r="V188" s="27" t="s">
        <v>0</v>
      </c>
      <c r="W188" s="173" t="str">
        <f t="shared" si="175"/>
        <v/>
      </c>
      <c r="X188" s="223" t="str">
        <f t="shared" si="176"/>
        <v/>
      </c>
      <c r="Y188" s="174"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8"/>
      <c r="AG188" s="27" t="s">
        <v>0</v>
      </c>
      <c r="AH188" s="14" t="str">
        <f t="shared" si="179"/>
        <v/>
      </c>
      <c r="AI188" s="27" t="s">
        <v>0</v>
      </c>
      <c r="AJ188" s="173" t="str">
        <f t="shared" si="180"/>
        <v/>
      </c>
      <c r="AK188" s="114"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44" t="str">
        <f t="shared" si="234"/>
        <v/>
      </c>
      <c r="AW188" s="27" t="s">
        <v>0</v>
      </c>
      <c r="AX188" s="81"/>
      <c r="AY188" s="83"/>
      <c r="AZ188" s="27" t="s">
        <v>0</v>
      </c>
      <c r="BA188" s="200" t="str">
        <f t="shared" si="189"/>
        <v/>
      </c>
      <c r="BB188" s="27" t="s">
        <v>0</v>
      </c>
      <c r="BC188" s="32" t="str">
        <f t="shared" si="190"/>
        <v/>
      </c>
      <c r="BD188" s="53" t="str">
        <f>IF(AX188&amp;AY188="","",MAX(BD$12:BD187)+1)</f>
        <v/>
      </c>
      <c r="BE188" s="212"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8"/>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73" t="str">
        <f>IF(BN188="","",IF(AND(BO188&lt;&gt;"",BO188&lt;&gt;"NEMA",BS188=1),BR188,IFERROR(INDEX(CK$12:CK187,MATCH(BN188,BN$12:BN187,0)),IF(BX188&lt;&gt;"",BX188,BT188))))</f>
        <v/>
      </c>
      <c r="CL188" s="226" t="str">
        <f>IF(BN188="","",IF(BT188&lt;&gt;BN188,INDEX(regKlub_id,MATCH(BT188,regKlub_naziv,0)),IF(AND(BO188&lt;&gt;"",BO188&lt;&gt;"NEMA"),BO188,IF(CF188&lt;&gt;"",CF188,IF(CB188&lt;&gt;"",CB188,IFERROR(INDEX(CL$12:CL187,MATCH(BN188,BN$12:BN187,0)),"GREŠKA"))))))</f>
        <v/>
      </c>
      <c r="CM188" s="114" t="str">
        <f>IF(BP188="","",IF(BP188&lt;&gt;"NEMA",BP188,IF(CE188&lt;&gt;"",CE188,IFERROR(INDEX(CM$12:CM187,MATCH(BN188,BN$12:BN187,0)),""))))</f>
        <v/>
      </c>
      <c r="CN188" s="27" t="s">
        <v>0</v>
      </c>
      <c r="CO188" s="38" t="str">
        <f t="shared" si="207"/>
        <v/>
      </c>
      <c r="CP188" s="53" t="str">
        <f t="shared" si="208"/>
        <v/>
      </c>
      <c r="CQ188" s="180" t="str">
        <f t="shared" si="209"/>
        <v/>
      </c>
      <c r="CR188" s="181" t="str">
        <f t="shared" si="235"/>
        <v/>
      </c>
      <c r="CS188" s="114" t="str">
        <f t="shared" si="161"/>
        <v/>
      </c>
      <c r="CT188" s="27" t="s">
        <v>0</v>
      </c>
      <c r="CU188" s="240" t="str">
        <f t="shared" si="210"/>
        <v xml:space="preserve">
</v>
      </c>
      <c r="CV188" s="27" t="s">
        <v>0</v>
      </c>
      <c r="CW188" s="200" t="str">
        <f t="shared" si="162"/>
        <v/>
      </c>
      <c r="CX188" t="s">
        <v>0</v>
      </c>
      <c r="CY188" s="90"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31"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88" t="str">
        <f t="shared" si="170"/>
        <v/>
      </c>
      <c r="P189" s="27"/>
      <c r="Q189" s="32" t="str">
        <f t="shared" si="171"/>
        <v/>
      </c>
      <c r="R189" s="53" t="str">
        <f>IF(Q189="","",IF(COUNTIF(Q$12:Q188,Q189)=0,R188+1,R188))</f>
        <v/>
      </c>
      <c r="S189" s="53" t="str">
        <f t="shared" si="172"/>
        <v/>
      </c>
      <c r="T189" s="53" t="str">
        <f t="shared" si="173"/>
        <v/>
      </c>
      <c r="U189" s="46" t="str">
        <f t="shared" si="174"/>
        <v/>
      </c>
      <c r="V189" s="27" t="s">
        <v>0</v>
      </c>
      <c r="W189" s="173" t="str">
        <f t="shared" si="175"/>
        <v/>
      </c>
      <c r="X189" s="223" t="str">
        <f t="shared" si="176"/>
        <v/>
      </c>
      <c r="Y189" s="174"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8"/>
      <c r="AG189" s="27" t="s">
        <v>0</v>
      </c>
      <c r="AH189" s="14" t="str">
        <f t="shared" si="179"/>
        <v/>
      </c>
      <c r="AI189" s="27" t="s">
        <v>0</v>
      </c>
      <c r="AJ189" s="173" t="str">
        <f t="shared" si="180"/>
        <v/>
      </c>
      <c r="AK189" s="114"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44" t="str">
        <f t="shared" si="234"/>
        <v/>
      </c>
      <c r="AW189" s="27" t="s">
        <v>0</v>
      </c>
      <c r="AX189" s="81"/>
      <c r="AY189" s="83"/>
      <c r="AZ189" s="27" t="s">
        <v>0</v>
      </c>
      <c r="BA189" s="200" t="str">
        <f t="shared" si="189"/>
        <v/>
      </c>
      <c r="BB189" s="27" t="s">
        <v>0</v>
      </c>
      <c r="BC189" s="32" t="str">
        <f t="shared" si="190"/>
        <v/>
      </c>
      <c r="BD189" s="53" t="str">
        <f>IF(AX189&amp;AY189="","",MAX(BD$12:BD188)+1)</f>
        <v/>
      </c>
      <c r="BE189" s="212"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8"/>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73" t="str">
        <f>IF(BN189="","",IF(AND(BO189&lt;&gt;"",BO189&lt;&gt;"NEMA",BS189=1),BR189,IFERROR(INDEX(CK$12:CK188,MATCH(BN189,BN$12:BN188,0)),IF(BX189&lt;&gt;"",BX189,BT189))))</f>
        <v/>
      </c>
      <c r="CL189" s="226" t="str">
        <f>IF(BN189="","",IF(BT189&lt;&gt;BN189,INDEX(regKlub_id,MATCH(BT189,regKlub_naziv,0)),IF(AND(BO189&lt;&gt;"",BO189&lt;&gt;"NEMA"),BO189,IF(CF189&lt;&gt;"",CF189,IF(CB189&lt;&gt;"",CB189,IFERROR(INDEX(CL$12:CL188,MATCH(BN189,BN$12:BN188,0)),"GREŠKA"))))))</f>
        <v/>
      </c>
      <c r="CM189" s="114" t="str">
        <f>IF(BP189="","",IF(BP189&lt;&gt;"NEMA",BP189,IF(CE189&lt;&gt;"",CE189,IFERROR(INDEX(CM$12:CM188,MATCH(BN189,BN$12:BN188,0)),""))))</f>
        <v/>
      </c>
      <c r="CN189" s="27" t="s">
        <v>0</v>
      </c>
      <c r="CO189" s="38" t="str">
        <f t="shared" si="207"/>
        <v/>
      </c>
      <c r="CP189" s="53" t="str">
        <f t="shared" si="208"/>
        <v/>
      </c>
      <c r="CQ189" s="180" t="str">
        <f t="shared" si="209"/>
        <v/>
      </c>
      <c r="CR189" s="181" t="str">
        <f t="shared" si="235"/>
        <v/>
      </c>
      <c r="CS189" s="114" t="str">
        <f t="shared" si="161"/>
        <v/>
      </c>
      <c r="CT189" s="27" t="s">
        <v>0</v>
      </c>
      <c r="CU189" s="240" t="str">
        <f t="shared" si="210"/>
        <v xml:space="preserve">
</v>
      </c>
      <c r="CV189" s="27" t="s">
        <v>0</v>
      </c>
      <c r="CW189" s="200" t="str">
        <f t="shared" si="162"/>
        <v/>
      </c>
      <c r="CX189" t="s">
        <v>0</v>
      </c>
      <c r="CY189" s="90"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31"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88" t="str">
        <f t="shared" si="170"/>
        <v/>
      </c>
      <c r="P190" s="27"/>
      <c r="Q190" s="32" t="str">
        <f t="shared" si="171"/>
        <v/>
      </c>
      <c r="R190" s="53" t="str">
        <f>IF(Q190="","",IF(COUNTIF(Q$12:Q189,Q190)=0,R189+1,R189))</f>
        <v/>
      </c>
      <c r="S190" s="53" t="str">
        <f t="shared" si="172"/>
        <v/>
      </c>
      <c r="T190" s="53" t="str">
        <f t="shared" si="173"/>
        <v/>
      </c>
      <c r="U190" s="46" t="str">
        <f t="shared" si="174"/>
        <v/>
      </c>
      <c r="V190" s="27" t="s">
        <v>0</v>
      </c>
      <c r="W190" s="173" t="str">
        <f t="shared" si="175"/>
        <v/>
      </c>
      <c r="X190" s="223" t="str">
        <f t="shared" si="176"/>
        <v/>
      </c>
      <c r="Y190" s="174"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8"/>
      <c r="AG190" s="27" t="s">
        <v>0</v>
      </c>
      <c r="AH190" s="14" t="str">
        <f t="shared" si="179"/>
        <v/>
      </c>
      <c r="AI190" s="27" t="s">
        <v>0</v>
      </c>
      <c r="AJ190" s="173" t="str">
        <f t="shared" si="180"/>
        <v/>
      </c>
      <c r="AK190" s="114"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44" t="str">
        <f t="shared" si="234"/>
        <v/>
      </c>
      <c r="AW190" s="27" t="s">
        <v>0</v>
      </c>
      <c r="AX190" s="81"/>
      <c r="AY190" s="83"/>
      <c r="AZ190" s="27" t="s">
        <v>0</v>
      </c>
      <c r="BA190" s="200" t="str">
        <f t="shared" si="189"/>
        <v/>
      </c>
      <c r="BB190" s="27" t="s">
        <v>0</v>
      </c>
      <c r="BC190" s="32" t="str">
        <f t="shared" si="190"/>
        <v/>
      </c>
      <c r="BD190" s="53" t="str">
        <f>IF(AX190&amp;AY190="","",MAX(BD$12:BD189)+1)</f>
        <v/>
      </c>
      <c r="BE190" s="212"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8"/>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73" t="str">
        <f>IF(BN190="","",IF(AND(BO190&lt;&gt;"",BO190&lt;&gt;"NEMA",BS190=1),BR190,IFERROR(INDEX(CK$12:CK189,MATCH(BN190,BN$12:BN189,0)),IF(BX190&lt;&gt;"",BX190,BT190))))</f>
        <v/>
      </c>
      <c r="CL190" s="226" t="str">
        <f>IF(BN190="","",IF(BT190&lt;&gt;BN190,INDEX(regKlub_id,MATCH(BT190,regKlub_naziv,0)),IF(AND(BO190&lt;&gt;"",BO190&lt;&gt;"NEMA"),BO190,IF(CF190&lt;&gt;"",CF190,IF(CB190&lt;&gt;"",CB190,IFERROR(INDEX(CL$12:CL189,MATCH(BN190,BN$12:BN189,0)),"GREŠKA"))))))</f>
        <v/>
      </c>
      <c r="CM190" s="114" t="str">
        <f>IF(BP190="","",IF(BP190&lt;&gt;"NEMA",BP190,IF(CE190&lt;&gt;"",CE190,IFERROR(INDEX(CM$12:CM189,MATCH(BN190,BN$12:BN189,0)),""))))</f>
        <v/>
      </c>
      <c r="CN190" s="27" t="s">
        <v>0</v>
      </c>
      <c r="CO190" s="38" t="str">
        <f t="shared" si="207"/>
        <v/>
      </c>
      <c r="CP190" s="53" t="str">
        <f t="shared" si="208"/>
        <v/>
      </c>
      <c r="CQ190" s="180" t="str">
        <f t="shared" si="209"/>
        <v/>
      </c>
      <c r="CR190" s="181" t="str">
        <f t="shared" si="235"/>
        <v/>
      </c>
      <c r="CS190" s="114" t="str">
        <f t="shared" si="161"/>
        <v/>
      </c>
      <c r="CT190" s="27" t="s">
        <v>0</v>
      </c>
      <c r="CU190" s="240" t="str">
        <f t="shared" si="210"/>
        <v xml:space="preserve">
</v>
      </c>
      <c r="CV190" s="27" t="s">
        <v>0</v>
      </c>
      <c r="CW190" s="200" t="str">
        <f t="shared" si="162"/>
        <v/>
      </c>
      <c r="CX190" t="s">
        <v>0</v>
      </c>
      <c r="CY190" s="90"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31"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88" t="str">
        <f t="shared" si="170"/>
        <v/>
      </c>
      <c r="P191" s="27"/>
      <c r="Q191" s="32" t="str">
        <f t="shared" si="171"/>
        <v/>
      </c>
      <c r="R191" s="53" t="str">
        <f>IF(Q191="","",IF(COUNTIF(Q$12:Q190,Q191)=0,R190+1,R190))</f>
        <v/>
      </c>
      <c r="S191" s="53" t="str">
        <f t="shared" si="172"/>
        <v/>
      </c>
      <c r="T191" s="53" t="str">
        <f t="shared" si="173"/>
        <v/>
      </c>
      <c r="U191" s="46" t="str">
        <f t="shared" si="174"/>
        <v/>
      </c>
      <c r="V191" s="27" t="s">
        <v>0</v>
      </c>
      <c r="W191" s="173" t="str">
        <f t="shared" si="175"/>
        <v/>
      </c>
      <c r="X191" s="223" t="str">
        <f t="shared" si="176"/>
        <v/>
      </c>
      <c r="Y191" s="174"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8"/>
      <c r="AG191" s="27" t="s">
        <v>0</v>
      </c>
      <c r="AH191" s="14" t="str">
        <f t="shared" si="179"/>
        <v/>
      </c>
      <c r="AI191" s="27" t="s">
        <v>0</v>
      </c>
      <c r="AJ191" s="173" t="str">
        <f t="shared" si="180"/>
        <v/>
      </c>
      <c r="AK191" s="114"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44" t="str">
        <f t="shared" si="234"/>
        <v/>
      </c>
      <c r="AW191" s="27" t="s">
        <v>0</v>
      </c>
      <c r="AX191" s="81"/>
      <c r="AY191" s="83"/>
      <c r="AZ191" s="27" t="s">
        <v>0</v>
      </c>
      <c r="BA191" s="200" t="str">
        <f t="shared" si="189"/>
        <v/>
      </c>
      <c r="BB191" s="27" t="s">
        <v>0</v>
      </c>
      <c r="BC191" s="32" t="str">
        <f t="shared" si="190"/>
        <v/>
      </c>
      <c r="BD191" s="53" t="str">
        <f>IF(AX191&amp;AY191="","",MAX(BD$12:BD190)+1)</f>
        <v/>
      </c>
      <c r="BE191" s="212"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8"/>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73" t="str">
        <f>IF(BN191="","",IF(AND(BO191&lt;&gt;"",BO191&lt;&gt;"NEMA",BS191=1),BR191,IFERROR(INDEX(CK$12:CK190,MATCH(BN191,BN$12:BN190,0)),IF(BX191&lt;&gt;"",BX191,BT191))))</f>
        <v/>
      </c>
      <c r="CL191" s="226" t="str">
        <f>IF(BN191="","",IF(BT191&lt;&gt;BN191,INDEX(regKlub_id,MATCH(BT191,regKlub_naziv,0)),IF(AND(BO191&lt;&gt;"",BO191&lt;&gt;"NEMA"),BO191,IF(CF191&lt;&gt;"",CF191,IF(CB191&lt;&gt;"",CB191,IFERROR(INDEX(CL$12:CL190,MATCH(BN191,BN$12:BN190,0)),"GREŠKA"))))))</f>
        <v/>
      </c>
      <c r="CM191" s="114" t="str">
        <f>IF(BP191="","",IF(BP191&lt;&gt;"NEMA",BP191,IF(CE191&lt;&gt;"",CE191,IFERROR(INDEX(CM$12:CM190,MATCH(BN191,BN$12:BN190,0)),""))))</f>
        <v/>
      </c>
      <c r="CN191" s="27" t="s">
        <v>0</v>
      </c>
      <c r="CO191" s="38" t="str">
        <f t="shared" si="207"/>
        <v/>
      </c>
      <c r="CP191" s="53" t="str">
        <f t="shared" si="208"/>
        <v/>
      </c>
      <c r="CQ191" s="180" t="str">
        <f t="shared" si="209"/>
        <v/>
      </c>
      <c r="CR191" s="181" t="str">
        <f t="shared" si="235"/>
        <v/>
      </c>
      <c r="CS191" s="114" t="str">
        <f t="shared" si="161"/>
        <v/>
      </c>
      <c r="CT191" s="27" t="s">
        <v>0</v>
      </c>
      <c r="CU191" s="240" t="str">
        <f t="shared" si="210"/>
        <v xml:space="preserve">
</v>
      </c>
      <c r="CV191" s="27" t="s">
        <v>0</v>
      </c>
      <c r="CW191" s="200" t="str">
        <f t="shared" si="162"/>
        <v/>
      </c>
      <c r="CX191" t="s">
        <v>0</v>
      </c>
      <c r="CY191" s="90"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31"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88" t="str">
        <f t="shared" si="170"/>
        <v/>
      </c>
      <c r="P192" s="27"/>
      <c r="Q192" s="32" t="str">
        <f t="shared" si="171"/>
        <v/>
      </c>
      <c r="R192" s="53" t="str">
        <f>IF(Q192="","",IF(COUNTIF(Q$12:Q191,Q192)=0,R191+1,R191))</f>
        <v/>
      </c>
      <c r="S192" s="53" t="str">
        <f t="shared" si="172"/>
        <v/>
      </c>
      <c r="T192" s="53" t="str">
        <f t="shared" si="173"/>
        <v/>
      </c>
      <c r="U192" s="46" t="str">
        <f t="shared" si="174"/>
        <v/>
      </c>
      <c r="V192" s="27" t="s">
        <v>0</v>
      </c>
      <c r="W192" s="173" t="str">
        <f t="shared" si="175"/>
        <v/>
      </c>
      <c r="X192" s="223" t="str">
        <f t="shared" si="176"/>
        <v/>
      </c>
      <c r="Y192" s="174"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8"/>
      <c r="AG192" s="27" t="s">
        <v>0</v>
      </c>
      <c r="AH192" s="14" t="str">
        <f t="shared" si="179"/>
        <v/>
      </c>
      <c r="AI192" s="27" t="s">
        <v>0</v>
      </c>
      <c r="AJ192" s="173" t="str">
        <f t="shared" si="180"/>
        <v/>
      </c>
      <c r="AK192" s="114"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44" t="str">
        <f t="shared" si="234"/>
        <v/>
      </c>
      <c r="AW192" s="27" t="s">
        <v>0</v>
      </c>
      <c r="AX192" s="81"/>
      <c r="AY192" s="83"/>
      <c r="AZ192" s="27" t="s">
        <v>0</v>
      </c>
      <c r="BA192" s="200" t="str">
        <f t="shared" si="189"/>
        <v/>
      </c>
      <c r="BB192" s="27" t="s">
        <v>0</v>
      </c>
      <c r="BC192" s="32" t="str">
        <f t="shared" si="190"/>
        <v/>
      </c>
      <c r="BD192" s="53" t="str">
        <f>IF(AX192&amp;AY192="","",MAX(BD$12:BD191)+1)</f>
        <v/>
      </c>
      <c r="BE192" s="212"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8"/>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73" t="str">
        <f>IF(BN192="","",IF(AND(BO192&lt;&gt;"",BO192&lt;&gt;"NEMA",BS192=1),BR192,IFERROR(INDEX(CK$12:CK191,MATCH(BN192,BN$12:BN191,0)),IF(BX192&lt;&gt;"",BX192,BT192))))</f>
        <v/>
      </c>
      <c r="CL192" s="226" t="str">
        <f>IF(BN192="","",IF(BT192&lt;&gt;BN192,INDEX(regKlub_id,MATCH(BT192,regKlub_naziv,0)),IF(AND(BO192&lt;&gt;"",BO192&lt;&gt;"NEMA"),BO192,IF(CF192&lt;&gt;"",CF192,IF(CB192&lt;&gt;"",CB192,IFERROR(INDEX(CL$12:CL191,MATCH(BN192,BN$12:BN191,0)),"GREŠKA"))))))</f>
        <v/>
      </c>
      <c r="CM192" s="114" t="str">
        <f>IF(BP192="","",IF(BP192&lt;&gt;"NEMA",BP192,IF(CE192&lt;&gt;"",CE192,IFERROR(INDEX(CM$12:CM191,MATCH(BN192,BN$12:BN191,0)),""))))</f>
        <v/>
      </c>
      <c r="CN192" s="27" t="s">
        <v>0</v>
      </c>
      <c r="CO192" s="38" t="str">
        <f t="shared" si="207"/>
        <v/>
      </c>
      <c r="CP192" s="53" t="str">
        <f t="shared" si="208"/>
        <v/>
      </c>
      <c r="CQ192" s="180" t="str">
        <f t="shared" si="209"/>
        <v/>
      </c>
      <c r="CR192" s="181" t="str">
        <f t="shared" si="235"/>
        <v/>
      </c>
      <c r="CS192" s="114" t="str">
        <f t="shared" si="161"/>
        <v/>
      </c>
      <c r="CT192" s="27" t="s">
        <v>0</v>
      </c>
      <c r="CU192" s="240" t="str">
        <f t="shared" si="210"/>
        <v xml:space="preserve">
</v>
      </c>
      <c r="CV192" s="27" t="s">
        <v>0</v>
      </c>
      <c r="CW192" s="200" t="str">
        <f t="shared" si="162"/>
        <v/>
      </c>
      <c r="CX192" t="s">
        <v>0</v>
      </c>
      <c r="CY192" s="90"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31"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88" t="str">
        <f t="shared" si="170"/>
        <v/>
      </c>
      <c r="P193" s="27"/>
      <c r="Q193" s="32" t="str">
        <f t="shared" si="171"/>
        <v/>
      </c>
      <c r="R193" s="53" t="str">
        <f>IF(Q193="","",IF(COUNTIF(Q$12:Q192,Q193)=0,R192+1,R192))</f>
        <v/>
      </c>
      <c r="S193" s="53" t="str">
        <f t="shared" si="172"/>
        <v/>
      </c>
      <c r="T193" s="53" t="str">
        <f t="shared" si="173"/>
        <v/>
      </c>
      <c r="U193" s="46" t="str">
        <f t="shared" si="174"/>
        <v/>
      </c>
      <c r="V193" s="27" t="s">
        <v>0</v>
      </c>
      <c r="W193" s="173" t="str">
        <f t="shared" si="175"/>
        <v/>
      </c>
      <c r="X193" s="223" t="str">
        <f t="shared" si="176"/>
        <v/>
      </c>
      <c r="Y193" s="174"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8"/>
      <c r="AG193" s="27" t="s">
        <v>0</v>
      </c>
      <c r="AH193" s="14" t="str">
        <f t="shared" si="179"/>
        <v/>
      </c>
      <c r="AI193" s="27" t="s">
        <v>0</v>
      </c>
      <c r="AJ193" s="173" t="str">
        <f t="shared" si="180"/>
        <v/>
      </c>
      <c r="AK193" s="114"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44" t="str">
        <f t="shared" si="234"/>
        <v/>
      </c>
      <c r="AW193" s="27" t="s">
        <v>0</v>
      </c>
      <c r="AX193" s="81"/>
      <c r="AY193" s="83"/>
      <c r="AZ193" s="27" t="s">
        <v>0</v>
      </c>
      <c r="BA193" s="200" t="str">
        <f t="shared" si="189"/>
        <v/>
      </c>
      <c r="BB193" s="27" t="s">
        <v>0</v>
      </c>
      <c r="BC193" s="32" t="str">
        <f t="shared" si="190"/>
        <v/>
      </c>
      <c r="BD193" s="53" t="str">
        <f>IF(AX193&amp;AY193="","",MAX(BD$12:BD192)+1)</f>
        <v/>
      </c>
      <c r="BE193" s="212"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8"/>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73" t="str">
        <f>IF(BN193="","",IF(AND(BO193&lt;&gt;"",BO193&lt;&gt;"NEMA",BS193=1),BR193,IFERROR(INDEX(CK$12:CK192,MATCH(BN193,BN$12:BN192,0)),IF(BX193&lt;&gt;"",BX193,BT193))))</f>
        <v/>
      </c>
      <c r="CL193" s="226" t="str">
        <f>IF(BN193="","",IF(BT193&lt;&gt;BN193,INDEX(regKlub_id,MATCH(BT193,regKlub_naziv,0)),IF(AND(BO193&lt;&gt;"",BO193&lt;&gt;"NEMA"),BO193,IF(CF193&lt;&gt;"",CF193,IF(CB193&lt;&gt;"",CB193,IFERROR(INDEX(CL$12:CL192,MATCH(BN193,BN$12:BN192,0)),"GREŠKA"))))))</f>
        <v/>
      </c>
      <c r="CM193" s="114" t="str">
        <f>IF(BP193="","",IF(BP193&lt;&gt;"NEMA",BP193,IF(CE193&lt;&gt;"",CE193,IFERROR(INDEX(CM$12:CM192,MATCH(BN193,BN$12:BN192,0)),""))))</f>
        <v/>
      </c>
      <c r="CN193" s="27" t="s">
        <v>0</v>
      </c>
      <c r="CO193" s="38" t="str">
        <f t="shared" si="207"/>
        <v/>
      </c>
      <c r="CP193" s="53" t="str">
        <f t="shared" si="208"/>
        <v/>
      </c>
      <c r="CQ193" s="180" t="str">
        <f t="shared" si="209"/>
        <v/>
      </c>
      <c r="CR193" s="181" t="str">
        <f t="shared" si="235"/>
        <v/>
      </c>
      <c r="CS193" s="114" t="str">
        <f t="shared" si="161"/>
        <v/>
      </c>
      <c r="CT193" s="27" t="s">
        <v>0</v>
      </c>
      <c r="CU193" s="240" t="str">
        <f t="shared" si="210"/>
        <v xml:space="preserve">
</v>
      </c>
      <c r="CV193" s="27" t="s">
        <v>0</v>
      </c>
      <c r="CW193" s="200" t="str">
        <f t="shared" si="162"/>
        <v/>
      </c>
      <c r="CX193" t="s">
        <v>0</v>
      </c>
      <c r="CY193" s="90"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31"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88" t="str">
        <f t="shared" si="170"/>
        <v/>
      </c>
      <c r="P194" s="27"/>
      <c r="Q194" s="32" t="str">
        <f t="shared" si="171"/>
        <v/>
      </c>
      <c r="R194" s="53" t="str">
        <f>IF(Q194="","",IF(COUNTIF(Q$12:Q193,Q194)=0,R193+1,R193))</f>
        <v/>
      </c>
      <c r="S194" s="53" t="str">
        <f t="shared" si="172"/>
        <v/>
      </c>
      <c r="T194" s="53" t="str">
        <f t="shared" si="173"/>
        <v/>
      </c>
      <c r="U194" s="46" t="str">
        <f t="shared" si="174"/>
        <v/>
      </c>
      <c r="V194" s="27" t="s">
        <v>0</v>
      </c>
      <c r="W194" s="173" t="str">
        <f t="shared" si="175"/>
        <v/>
      </c>
      <c r="X194" s="223" t="str">
        <f t="shared" si="176"/>
        <v/>
      </c>
      <c r="Y194" s="174"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8"/>
      <c r="AG194" s="27" t="s">
        <v>0</v>
      </c>
      <c r="AH194" s="14" t="str">
        <f t="shared" si="179"/>
        <v/>
      </c>
      <c r="AI194" s="27" t="s">
        <v>0</v>
      </c>
      <c r="AJ194" s="173" t="str">
        <f t="shared" si="180"/>
        <v/>
      </c>
      <c r="AK194" s="114"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44" t="str">
        <f t="shared" si="234"/>
        <v/>
      </c>
      <c r="AW194" s="27" t="s">
        <v>0</v>
      </c>
      <c r="AX194" s="81"/>
      <c r="AY194" s="83"/>
      <c r="AZ194" s="27" t="s">
        <v>0</v>
      </c>
      <c r="BA194" s="200" t="str">
        <f t="shared" si="189"/>
        <v/>
      </c>
      <c r="BB194" s="27" t="s">
        <v>0</v>
      </c>
      <c r="BC194" s="32" t="str">
        <f t="shared" si="190"/>
        <v/>
      </c>
      <c r="BD194" s="53" t="str">
        <f>IF(AX194&amp;AY194="","",MAX(BD$12:BD193)+1)</f>
        <v/>
      </c>
      <c r="BE194" s="212"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8"/>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73" t="str">
        <f>IF(BN194="","",IF(AND(BO194&lt;&gt;"",BO194&lt;&gt;"NEMA",BS194=1),BR194,IFERROR(INDEX(CK$12:CK193,MATCH(BN194,BN$12:BN193,0)),IF(BX194&lt;&gt;"",BX194,BT194))))</f>
        <v/>
      </c>
      <c r="CL194" s="226" t="str">
        <f>IF(BN194="","",IF(BT194&lt;&gt;BN194,INDEX(regKlub_id,MATCH(BT194,regKlub_naziv,0)),IF(AND(BO194&lt;&gt;"",BO194&lt;&gt;"NEMA"),BO194,IF(CF194&lt;&gt;"",CF194,IF(CB194&lt;&gt;"",CB194,IFERROR(INDEX(CL$12:CL193,MATCH(BN194,BN$12:BN193,0)),"GREŠKA"))))))</f>
        <v/>
      </c>
      <c r="CM194" s="114" t="str">
        <f>IF(BP194="","",IF(BP194&lt;&gt;"NEMA",BP194,IF(CE194&lt;&gt;"",CE194,IFERROR(INDEX(CM$12:CM193,MATCH(BN194,BN$12:BN193,0)),""))))</f>
        <v/>
      </c>
      <c r="CN194" s="27" t="s">
        <v>0</v>
      </c>
      <c r="CO194" s="38" t="str">
        <f t="shared" si="207"/>
        <v/>
      </c>
      <c r="CP194" s="53" t="str">
        <f t="shared" si="208"/>
        <v/>
      </c>
      <c r="CQ194" s="180" t="str">
        <f t="shared" si="209"/>
        <v/>
      </c>
      <c r="CR194" s="181" t="str">
        <f t="shared" si="235"/>
        <v/>
      </c>
      <c r="CS194" s="114" t="str">
        <f t="shared" si="161"/>
        <v/>
      </c>
      <c r="CT194" s="27" t="s">
        <v>0</v>
      </c>
      <c r="CU194" s="240" t="str">
        <f t="shared" si="210"/>
        <v xml:space="preserve">
</v>
      </c>
      <c r="CV194" s="27" t="s">
        <v>0</v>
      </c>
      <c r="CW194" s="200" t="str">
        <f t="shared" si="162"/>
        <v/>
      </c>
      <c r="CX194" t="s">
        <v>0</v>
      </c>
      <c r="CY194" s="90"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31"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88" t="str">
        <f t="shared" si="170"/>
        <v/>
      </c>
      <c r="P195" s="27"/>
      <c r="Q195" s="32" t="str">
        <f t="shared" si="171"/>
        <v/>
      </c>
      <c r="R195" s="53" t="str">
        <f>IF(Q195="","",IF(COUNTIF(Q$12:Q194,Q195)=0,R194+1,R194))</f>
        <v/>
      </c>
      <c r="S195" s="53" t="str">
        <f t="shared" si="172"/>
        <v/>
      </c>
      <c r="T195" s="53" t="str">
        <f t="shared" si="173"/>
        <v/>
      </c>
      <c r="U195" s="46" t="str">
        <f t="shared" si="174"/>
        <v/>
      </c>
      <c r="V195" s="27" t="s">
        <v>0</v>
      </c>
      <c r="W195" s="173" t="str">
        <f t="shared" si="175"/>
        <v/>
      </c>
      <c r="X195" s="223" t="str">
        <f t="shared" si="176"/>
        <v/>
      </c>
      <c r="Y195" s="174"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8"/>
      <c r="AG195" s="27" t="s">
        <v>0</v>
      </c>
      <c r="AH195" s="14" t="str">
        <f t="shared" si="179"/>
        <v/>
      </c>
      <c r="AI195" s="27" t="s">
        <v>0</v>
      </c>
      <c r="AJ195" s="173" t="str">
        <f t="shared" si="180"/>
        <v/>
      </c>
      <c r="AK195" s="114"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44" t="str">
        <f t="shared" si="234"/>
        <v/>
      </c>
      <c r="AW195" s="27" t="s">
        <v>0</v>
      </c>
      <c r="AX195" s="81"/>
      <c r="AY195" s="83"/>
      <c r="AZ195" s="27" t="s">
        <v>0</v>
      </c>
      <c r="BA195" s="200" t="str">
        <f t="shared" si="189"/>
        <v/>
      </c>
      <c r="BB195" s="27" t="s">
        <v>0</v>
      </c>
      <c r="BC195" s="32" t="str">
        <f t="shared" si="190"/>
        <v/>
      </c>
      <c r="BD195" s="53" t="str">
        <f>IF(AX195&amp;AY195="","",MAX(BD$12:BD194)+1)</f>
        <v/>
      </c>
      <c r="BE195" s="212"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8"/>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73" t="str">
        <f>IF(BN195="","",IF(AND(BO195&lt;&gt;"",BO195&lt;&gt;"NEMA",BS195=1),BR195,IFERROR(INDEX(CK$12:CK194,MATCH(BN195,BN$12:BN194,0)),IF(BX195&lt;&gt;"",BX195,BT195))))</f>
        <v/>
      </c>
      <c r="CL195" s="226" t="str">
        <f>IF(BN195="","",IF(BT195&lt;&gt;BN195,INDEX(regKlub_id,MATCH(BT195,regKlub_naziv,0)),IF(AND(BO195&lt;&gt;"",BO195&lt;&gt;"NEMA"),BO195,IF(CF195&lt;&gt;"",CF195,IF(CB195&lt;&gt;"",CB195,IFERROR(INDEX(CL$12:CL194,MATCH(BN195,BN$12:BN194,0)),"GREŠKA"))))))</f>
        <v/>
      </c>
      <c r="CM195" s="114" t="str">
        <f>IF(BP195="","",IF(BP195&lt;&gt;"NEMA",BP195,IF(CE195&lt;&gt;"",CE195,IFERROR(INDEX(CM$12:CM194,MATCH(BN195,BN$12:BN194,0)),""))))</f>
        <v/>
      </c>
      <c r="CN195" s="27" t="s">
        <v>0</v>
      </c>
      <c r="CO195" s="38" t="str">
        <f t="shared" si="207"/>
        <v/>
      </c>
      <c r="CP195" s="53" t="str">
        <f t="shared" si="208"/>
        <v/>
      </c>
      <c r="CQ195" s="180" t="str">
        <f t="shared" si="209"/>
        <v/>
      </c>
      <c r="CR195" s="181" t="str">
        <f t="shared" si="235"/>
        <v/>
      </c>
      <c r="CS195" s="114" t="str">
        <f t="shared" si="161"/>
        <v/>
      </c>
      <c r="CT195" s="27" t="s">
        <v>0</v>
      </c>
      <c r="CU195" s="240" t="str">
        <f t="shared" si="210"/>
        <v xml:space="preserve">
</v>
      </c>
      <c r="CV195" s="27" t="s">
        <v>0</v>
      </c>
      <c r="CW195" s="200" t="str">
        <f t="shared" si="162"/>
        <v/>
      </c>
      <c r="CX195" t="s">
        <v>0</v>
      </c>
      <c r="CY195" s="90"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31"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88" t="str">
        <f t="shared" si="170"/>
        <v/>
      </c>
      <c r="P196" s="27"/>
      <c r="Q196" s="32" t="str">
        <f t="shared" si="171"/>
        <v/>
      </c>
      <c r="R196" s="53" t="str">
        <f>IF(Q196="","",IF(COUNTIF(Q$12:Q195,Q196)=0,R195+1,R195))</f>
        <v/>
      </c>
      <c r="S196" s="53" t="str">
        <f t="shared" si="172"/>
        <v/>
      </c>
      <c r="T196" s="53" t="str">
        <f t="shared" si="173"/>
        <v/>
      </c>
      <c r="U196" s="46" t="str">
        <f t="shared" si="174"/>
        <v/>
      </c>
      <c r="V196" s="27" t="s">
        <v>0</v>
      </c>
      <c r="W196" s="173" t="str">
        <f t="shared" si="175"/>
        <v/>
      </c>
      <c r="X196" s="223" t="str">
        <f t="shared" si="176"/>
        <v/>
      </c>
      <c r="Y196" s="174"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8"/>
      <c r="AG196" s="27" t="s">
        <v>0</v>
      </c>
      <c r="AH196" s="14" t="str">
        <f t="shared" si="179"/>
        <v/>
      </c>
      <c r="AI196" s="27" t="s">
        <v>0</v>
      </c>
      <c r="AJ196" s="173" t="str">
        <f t="shared" si="180"/>
        <v/>
      </c>
      <c r="AK196" s="114"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44" t="str">
        <f t="shared" si="234"/>
        <v/>
      </c>
      <c r="AW196" s="27" t="s">
        <v>0</v>
      </c>
      <c r="AX196" s="81"/>
      <c r="AY196" s="83"/>
      <c r="AZ196" s="27" t="s">
        <v>0</v>
      </c>
      <c r="BA196" s="200" t="str">
        <f t="shared" si="189"/>
        <v/>
      </c>
      <c r="BB196" s="27" t="s">
        <v>0</v>
      </c>
      <c r="BC196" s="32" t="str">
        <f t="shared" si="190"/>
        <v/>
      </c>
      <c r="BD196" s="53" t="str">
        <f>IF(AX196&amp;AY196="","",MAX(BD$12:BD195)+1)</f>
        <v/>
      </c>
      <c r="BE196" s="212"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8"/>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73" t="str">
        <f>IF(BN196="","",IF(AND(BO196&lt;&gt;"",BO196&lt;&gt;"NEMA",BS196=1),BR196,IFERROR(INDEX(CK$12:CK195,MATCH(BN196,BN$12:BN195,0)),IF(BX196&lt;&gt;"",BX196,BT196))))</f>
        <v/>
      </c>
      <c r="CL196" s="226" t="str">
        <f>IF(BN196="","",IF(BT196&lt;&gt;BN196,INDEX(regKlub_id,MATCH(BT196,regKlub_naziv,0)),IF(AND(BO196&lt;&gt;"",BO196&lt;&gt;"NEMA"),BO196,IF(CF196&lt;&gt;"",CF196,IF(CB196&lt;&gt;"",CB196,IFERROR(INDEX(CL$12:CL195,MATCH(BN196,BN$12:BN195,0)),"GREŠKA"))))))</f>
        <v/>
      </c>
      <c r="CM196" s="114" t="str">
        <f>IF(BP196="","",IF(BP196&lt;&gt;"NEMA",BP196,IF(CE196&lt;&gt;"",CE196,IFERROR(INDEX(CM$12:CM195,MATCH(BN196,BN$12:BN195,0)),""))))</f>
        <v/>
      </c>
      <c r="CN196" s="27" t="s">
        <v>0</v>
      </c>
      <c r="CO196" s="38" t="str">
        <f t="shared" si="207"/>
        <v/>
      </c>
      <c r="CP196" s="53" t="str">
        <f t="shared" si="208"/>
        <v/>
      </c>
      <c r="CQ196" s="180" t="str">
        <f t="shared" si="209"/>
        <v/>
      </c>
      <c r="CR196" s="181" t="str">
        <f t="shared" si="235"/>
        <v/>
      </c>
      <c r="CS196" s="114" t="str">
        <f t="shared" si="161"/>
        <v/>
      </c>
      <c r="CT196" s="27" t="s">
        <v>0</v>
      </c>
      <c r="CU196" s="240" t="str">
        <f t="shared" si="210"/>
        <v xml:space="preserve">
</v>
      </c>
      <c r="CV196" s="27" t="s">
        <v>0</v>
      </c>
      <c r="CW196" s="200" t="str">
        <f t="shared" si="162"/>
        <v/>
      </c>
      <c r="CX196" t="s">
        <v>0</v>
      </c>
      <c r="CY196" s="90"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31"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88" t="str">
        <f t="shared" si="170"/>
        <v/>
      </c>
      <c r="P197" s="27"/>
      <c r="Q197" s="32" t="str">
        <f t="shared" si="171"/>
        <v/>
      </c>
      <c r="R197" s="53" t="str">
        <f>IF(Q197="","",IF(COUNTIF(Q$12:Q196,Q197)=0,R196+1,R196))</f>
        <v/>
      </c>
      <c r="S197" s="53" t="str">
        <f t="shared" si="172"/>
        <v/>
      </c>
      <c r="T197" s="53" t="str">
        <f t="shared" si="173"/>
        <v/>
      </c>
      <c r="U197" s="46" t="str">
        <f t="shared" si="174"/>
        <v/>
      </c>
      <c r="V197" s="27" t="s">
        <v>0</v>
      </c>
      <c r="W197" s="173" t="str">
        <f t="shared" si="175"/>
        <v/>
      </c>
      <c r="X197" s="223" t="str">
        <f t="shared" si="176"/>
        <v/>
      </c>
      <c r="Y197" s="174"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8"/>
      <c r="AG197" s="27" t="s">
        <v>0</v>
      </c>
      <c r="AH197" s="14" t="str">
        <f t="shared" si="179"/>
        <v/>
      </c>
      <c r="AI197" s="27" t="s">
        <v>0</v>
      </c>
      <c r="AJ197" s="173" t="str">
        <f t="shared" si="180"/>
        <v/>
      </c>
      <c r="AK197" s="114"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44" t="str">
        <f t="shared" si="234"/>
        <v/>
      </c>
      <c r="AW197" s="27" t="s">
        <v>0</v>
      </c>
      <c r="AX197" s="81"/>
      <c r="AY197" s="83"/>
      <c r="AZ197" s="27" t="s">
        <v>0</v>
      </c>
      <c r="BA197" s="200" t="str">
        <f t="shared" si="189"/>
        <v/>
      </c>
      <c r="BB197" s="27" t="s">
        <v>0</v>
      </c>
      <c r="BC197" s="32" t="str">
        <f t="shared" si="190"/>
        <v/>
      </c>
      <c r="BD197" s="53" t="str">
        <f>IF(AX197&amp;AY197="","",MAX(BD$12:BD196)+1)</f>
        <v/>
      </c>
      <c r="BE197" s="212"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8"/>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73" t="str">
        <f>IF(BN197="","",IF(AND(BO197&lt;&gt;"",BO197&lt;&gt;"NEMA",BS197=1),BR197,IFERROR(INDEX(CK$12:CK196,MATCH(BN197,BN$12:BN196,0)),IF(BX197&lt;&gt;"",BX197,BT197))))</f>
        <v/>
      </c>
      <c r="CL197" s="226" t="str">
        <f>IF(BN197="","",IF(BT197&lt;&gt;BN197,INDEX(regKlub_id,MATCH(BT197,regKlub_naziv,0)),IF(AND(BO197&lt;&gt;"",BO197&lt;&gt;"NEMA"),BO197,IF(CF197&lt;&gt;"",CF197,IF(CB197&lt;&gt;"",CB197,IFERROR(INDEX(CL$12:CL196,MATCH(BN197,BN$12:BN196,0)),"GREŠKA"))))))</f>
        <v/>
      </c>
      <c r="CM197" s="114" t="str">
        <f>IF(BP197="","",IF(BP197&lt;&gt;"NEMA",BP197,IF(CE197&lt;&gt;"",CE197,IFERROR(INDEX(CM$12:CM196,MATCH(BN197,BN$12:BN196,0)),""))))</f>
        <v/>
      </c>
      <c r="CN197" s="27" t="s">
        <v>0</v>
      </c>
      <c r="CO197" s="38" t="str">
        <f t="shared" si="207"/>
        <v/>
      </c>
      <c r="CP197" s="53" t="str">
        <f t="shared" si="208"/>
        <v/>
      </c>
      <c r="CQ197" s="180" t="str">
        <f t="shared" si="209"/>
        <v/>
      </c>
      <c r="CR197" s="181" t="str">
        <f t="shared" si="235"/>
        <v/>
      </c>
      <c r="CS197" s="114" t="str">
        <f t="shared" si="161"/>
        <v/>
      </c>
      <c r="CT197" s="27" t="s">
        <v>0</v>
      </c>
      <c r="CU197" s="240" t="str">
        <f t="shared" si="210"/>
        <v xml:space="preserve">
</v>
      </c>
      <c r="CV197" s="27" t="s">
        <v>0</v>
      </c>
      <c r="CW197" s="200" t="str">
        <f t="shared" si="162"/>
        <v/>
      </c>
      <c r="CX197" t="s">
        <v>0</v>
      </c>
      <c r="CY197" s="90"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31"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88" t="str">
        <f t="shared" si="170"/>
        <v/>
      </c>
      <c r="P198" s="27"/>
      <c r="Q198" s="32" t="str">
        <f t="shared" si="171"/>
        <v/>
      </c>
      <c r="R198" s="53" t="str">
        <f>IF(Q198="","",IF(COUNTIF(Q$12:Q197,Q198)=0,R197+1,R197))</f>
        <v/>
      </c>
      <c r="S198" s="53" t="str">
        <f t="shared" si="172"/>
        <v/>
      </c>
      <c r="T198" s="53" t="str">
        <f t="shared" si="173"/>
        <v/>
      </c>
      <c r="U198" s="46" t="str">
        <f t="shared" si="174"/>
        <v/>
      </c>
      <c r="V198" s="27" t="s">
        <v>0</v>
      </c>
      <c r="W198" s="173" t="str">
        <f t="shared" si="175"/>
        <v/>
      </c>
      <c r="X198" s="223" t="str">
        <f t="shared" si="176"/>
        <v/>
      </c>
      <c r="Y198" s="174"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8"/>
      <c r="AG198" s="27" t="s">
        <v>0</v>
      </c>
      <c r="AH198" s="14" t="str">
        <f t="shared" si="179"/>
        <v/>
      </c>
      <c r="AI198" s="27" t="s">
        <v>0</v>
      </c>
      <c r="AJ198" s="173" t="str">
        <f t="shared" si="180"/>
        <v/>
      </c>
      <c r="AK198" s="114"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44" t="str">
        <f t="shared" si="234"/>
        <v/>
      </c>
      <c r="AW198" s="27" t="s">
        <v>0</v>
      </c>
      <c r="AX198" s="81"/>
      <c r="AY198" s="83"/>
      <c r="AZ198" s="27" t="s">
        <v>0</v>
      </c>
      <c r="BA198" s="200" t="str">
        <f t="shared" si="189"/>
        <v/>
      </c>
      <c r="BB198" s="27" t="s">
        <v>0</v>
      </c>
      <c r="BC198" s="32" t="str">
        <f t="shared" si="190"/>
        <v/>
      </c>
      <c r="BD198" s="53" t="str">
        <f>IF(AX198&amp;AY198="","",MAX(BD$12:BD197)+1)</f>
        <v/>
      </c>
      <c r="BE198" s="212"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8"/>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73" t="str">
        <f>IF(BN198="","",IF(AND(BO198&lt;&gt;"",BO198&lt;&gt;"NEMA",BS198=1),BR198,IFERROR(INDEX(CK$12:CK197,MATCH(BN198,BN$12:BN197,0)),IF(BX198&lt;&gt;"",BX198,BT198))))</f>
        <v/>
      </c>
      <c r="CL198" s="226" t="str">
        <f>IF(BN198="","",IF(BT198&lt;&gt;BN198,INDEX(regKlub_id,MATCH(BT198,regKlub_naziv,0)),IF(AND(BO198&lt;&gt;"",BO198&lt;&gt;"NEMA"),BO198,IF(CF198&lt;&gt;"",CF198,IF(CB198&lt;&gt;"",CB198,IFERROR(INDEX(CL$12:CL197,MATCH(BN198,BN$12:BN197,0)),"GREŠKA"))))))</f>
        <v/>
      </c>
      <c r="CM198" s="114" t="str">
        <f>IF(BP198="","",IF(BP198&lt;&gt;"NEMA",BP198,IF(CE198&lt;&gt;"",CE198,IFERROR(INDEX(CM$12:CM197,MATCH(BN198,BN$12:BN197,0)),""))))</f>
        <v/>
      </c>
      <c r="CN198" s="27" t="s">
        <v>0</v>
      </c>
      <c r="CO198" s="38" t="str">
        <f t="shared" si="207"/>
        <v/>
      </c>
      <c r="CP198" s="53" t="str">
        <f t="shared" si="208"/>
        <v/>
      </c>
      <c r="CQ198" s="180" t="str">
        <f t="shared" si="209"/>
        <v/>
      </c>
      <c r="CR198" s="181" t="str">
        <f t="shared" si="235"/>
        <v/>
      </c>
      <c r="CS198" s="114" t="str">
        <f t="shared" si="161"/>
        <v/>
      </c>
      <c r="CT198" s="27" t="s">
        <v>0</v>
      </c>
      <c r="CU198" s="240" t="str">
        <f t="shared" si="210"/>
        <v xml:space="preserve">
</v>
      </c>
      <c r="CV198" s="27" t="s">
        <v>0</v>
      </c>
      <c r="CW198" s="200" t="str">
        <f t="shared" si="162"/>
        <v/>
      </c>
      <c r="CX198" t="s">
        <v>0</v>
      </c>
      <c r="CY198" s="90"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31"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88" t="str">
        <f t="shared" si="170"/>
        <v/>
      </c>
      <c r="P199" s="27"/>
      <c r="Q199" s="32" t="str">
        <f t="shared" si="171"/>
        <v/>
      </c>
      <c r="R199" s="53" t="str">
        <f>IF(Q199="","",IF(COUNTIF(Q$12:Q198,Q199)=0,R198+1,R198))</f>
        <v/>
      </c>
      <c r="S199" s="53" t="str">
        <f t="shared" si="172"/>
        <v/>
      </c>
      <c r="T199" s="53" t="str">
        <f t="shared" si="173"/>
        <v/>
      </c>
      <c r="U199" s="46" t="str">
        <f t="shared" si="174"/>
        <v/>
      </c>
      <c r="V199" s="27" t="s">
        <v>0</v>
      </c>
      <c r="W199" s="173" t="str">
        <f t="shared" si="175"/>
        <v/>
      </c>
      <c r="X199" s="223" t="str">
        <f t="shared" si="176"/>
        <v/>
      </c>
      <c r="Y199" s="174"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8"/>
      <c r="AG199" s="27" t="s">
        <v>0</v>
      </c>
      <c r="AH199" s="14" t="str">
        <f t="shared" si="179"/>
        <v/>
      </c>
      <c r="AI199" s="27" t="s">
        <v>0</v>
      </c>
      <c r="AJ199" s="173" t="str">
        <f t="shared" si="180"/>
        <v/>
      </c>
      <c r="AK199" s="114"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44" t="str">
        <f t="shared" si="234"/>
        <v/>
      </c>
      <c r="AW199" s="27" t="s">
        <v>0</v>
      </c>
      <c r="AX199" s="81"/>
      <c r="AY199" s="83"/>
      <c r="AZ199" s="27" t="s">
        <v>0</v>
      </c>
      <c r="BA199" s="200" t="str">
        <f t="shared" si="189"/>
        <v/>
      </c>
      <c r="BB199" s="27" t="s">
        <v>0</v>
      </c>
      <c r="BC199" s="32" t="str">
        <f t="shared" si="190"/>
        <v/>
      </c>
      <c r="BD199" s="53" t="str">
        <f>IF(AX199&amp;AY199="","",MAX(BD$12:BD198)+1)</f>
        <v/>
      </c>
      <c r="BE199" s="212"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8"/>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73" t="str">
        <f>IF(BN199="","",IF(AND(BO199&lt;&gt;"",BO199&lt;&gt;"NEMA",BS199=1),BR199,IFERROR(INDEX(CK$12:CK198,MATCH(BN199,BN$12:BN198,0)),IF(BX199&lt;&gt;"",BX199,BT199))))</f>
        <v/>
      </c>
      <c r="CL199" s="226" t="str">
        <f>IF(BN199="","",IF(BT199&lt;&gt;BN199,INDEX(regKlub_id,MATCH(BT199,regKlub_naziv,0)),IF(AND(BO199&lt;&gt;"",BO199&lt;&gt;"NEMA"),BO199,IF(CF199&lt;&gt;"",CF199,IF(CB199&lt;&gt;"",CB199,IFERROR(INDEX(CL$12:CL198,MATCH(BN199,BN$12:BN198,0)),"GREŠKA"))))))</f>
        <v/>
      </c>
      <c r="CM199" s="114" t="str">
        <f>IF(BP199="","",IF(BP199&lt;&gt;"NEMA",BP199,IF(CE199&lt;&gt;"",CE199,IFERROR(INDEX(CM$12:CM198,MATCH(BN199,BN$12:BN198,0)),""))))</f>
        <v/>
      </c>
      <c r="CN199" s="27" t="s">
        <v>0</v>
      </c>
      <c r="CO199" s="38" t="str">
        <f t="shared" si="207"/>
        <v/>
      </c>
      <c r="CP199" s="53" t="str">
        <f t="shared" si="208"/>
        <v/>
      </c>
      <c r="CQ199" s="180" t="str">
        <f t="shared" si="209"/>
        <v/>
      </c>
      <c r="CR199" s="181" t="str">
        <f t="shared" si="235"/>
        <v/>
      </c>
      <c r="CS199" s="114" t="str">
        <f t="shared" si="161"/>
        <v/>
      </c>
      <c r="CT199" s="27" t="s">
        <v>0</v>
      </c>
      <c r="CU199" s="240" t="str">
        <f t="shared" si="210"/>
        <v xml:space="preserve">
</v>
      </c>
      <c r="CV199" s="27" t="s">
        <v>0</v>
      </c>
      <c r="CW199" s="200" t="str">
        <f t="shared" si="162"/>
        <v/>
      </c>
      <c r="CX199" t="s">
        <v>0</v>
      </c>
      <c r="CY199" s="90"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31"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88" t="str">
        <f t="shared" si="170"/>
        <v/>
      </c>
      <c r="P200" s="27"/>
      <c r="Q200" s="32" t="str">
        <f t="shared" si="171"/>
        <v/>
      </c>
      <c r="R200" s="53" t="str">
        <f>IF(Q200="","",IF(COUNTIF(Q$12:Q199,Q200)=0,R199+1,R199))</f>
        <v/>
      </c>
      <c r="S200" s="53" t="str">
        <f t="shared" si="172"/>
        <v/>
      </c>
      <c r="T200" s="53" t="str">
        <f t="shared" si="173"/>
        <v/>
      </c>
      <c r="U200" s="46" t="str">
        <f t="shared" si="174"/>
        <v/>
      </c>
      <c r="V200" s="27" t="s">
        <v>0</v>
      </c>
      <c r="W200" s="173" t="str">
        <f t="shared" si="175"/>
        <v/>
      </c>
      <c r="X200" s="223" t="str">
        <f t="shared" si="176"/>
        <v/>
      </c>
      <c r="Y200" s="174"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8"/>
      <c r="AG200" s="27" t="s">
        <v>0</v>
      </c>
      <c r="AH200" s="14" t="str">
        <f t="shared" si="179"/>
        <v/>
      </c>
      <c r="AI200" s="27" t="s">
        <v>0</v>
      </c>
      <c r="AJ200" s="173" t="str">
        <f t="shared" si="180"/>
        <v/>
      </c>
      <c r="AK200" s="114"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44" t="str">
        <f t="shared" si="234"/>
        <v/>
      </c>
      <c r="AW200" s="27" t="s">
        <v>0</v>
      </c>
      <c r="AX200" s="81"/>
      <c r="AY200" s="83"/>
      <c r="AZ200" s="27" t="s">
        <v>0</v>
      </c>
      <c r="BA200" s="200" t="str">
        <f t="shared" si="189"/>
        <v/>
      </c>
      <c r="BB200" s="27" t="s">
        <v>0</v>
      </c>
      <c r="BC200" s="32" t="str">
        <f t="shared" si="190"/>
        <v/>
      </c>
      <c r="BD200" s="53" t="str">
        <f>IF(AX200&amp;AY200="","",MAX(BD$12:BD199)+1)</f>
        <v/>
      </c>
      <c r="BE200" s="212"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8"/>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73" t="str">
        <f>IF(BN200="","",IF(AND(BO200&lt;&gt;"",BO200&lt;&gt;"NEMA",BS200=1),BR200,IFERROR(INDEX(CK$12:CK199,MATCH(BN200,BN$12:BN199,0)),IF(BX200&lt;&gt;"",BX200,BT200))))</f>
        <v/>
      </c>
      <c r="CL200" s="226" t="str">
        <f>IF(BN200="","",IF(BT200&lt;&gt;BN200,INDEX(regKlub_id,MATCH(BT200,regKlub_naziv,0)),IF(AND(BO200&lt;&gt;"",BO200&lt;&gt;"NEMA"),BO200,IF(CF200&lt;&gt;"",CF200,IF(CB200&lt;&gt;"",CB200,IFERROR(INDEX(CL$12:CL199,MATCH(BN200,BN$12:BN199,0)),"GREŠKA"))))))</f>
        <v/>
      </c>
      <c r="CM200" s="114" t="str">
        <f>IF(BP200="","",IF(BP200&lt;&gt;"NEMA",BP200,IF(CE200&lt;&gt;"",CE200,IFERROR(INDEX(CM$12:CM199,MATCH(BN200,BN$12:BN199,0)),""))))</f>
        <v/>
      </c>
      <c r="CN200" s="27" t="s">
        <v>0</v>
      </c>
      <c r="CO200" s="38" t="str">
        <f t="shared" si="207"/>
        <v/>
      </c>
      <c r="CP200" s="53" t="str">
        <f t="shared" si="208"/>
        <v/>
      </c>
      <c r="CQ200" s="180" t="str">
        <f t="shared" si="209"/>
        <v/>
      </c>
      <c r="CR200" s="181" t="str">
        <f t="shared" si="235"/>
        <v/>
      </c>
      <c r="CS200" s="114" t="str">
        <f t="shared" si="161"/>
        <v/>
      </c>
      <c r="CT200" s="27" t="s">
        <v>0</v>
      </c>
      <c r="CU200" s="240" t="str">
        <f t="shared" si="210"/>
        <v xml:space="preserve">
</v>
      </c>
      <c r="CV200" s="27" t="s">
        <v>0</v>
      </c>
      <c r="CW200" s="200" t="str">
        <f t="shared" si="162"/>
        <v/>
      </c>
      <c r="CX200" t="s">
        <v>0</v>
      </c>
      <c r="CY200" s="90"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31"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88" t="str">
        <f t="shared" si="170"/>
        <v/>
      </c>
      <c r="P201" s="27"/>
      <c r="Q201" s="32" t="str">
        <f t="shared" si="171"/>
        <v/>
      </c>
      <c r="R201" s="53" t="str">
        <f>IF(Q201="","",IF(COUNTIF(Q$12:Q200,Q201)=0,R200+1,R200))</f>
        <v/>
      </c>
      <c r="S201" s="53" t="str">
        <f t="shared" si="172"/>
        <v/>
      </c>
      <c r="T201" s="53" t="str">
        <f t="shared" si="173"/>
        <v/>
      </c>
      <c r="U201" s="46" t="str">
        <f t="shared" si="174"/>
        <v/>
      </c>
      <c r="V201" s="27" t="s">
        <v>0</v>
      </c>
      <c r="W201" s="173" t="str">
        <f t="shared" si="175"/>
        <v/>
      </c>
      <c r="X201" s="223" t="str">
        <f t="shared" si="176"/>
        <v/>
      </c>
      <c r="Y201" s="174"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8"/>
      <c r="AG201" s="27" t="s">
        <v>0</v>
      </c>
      <c r="AH201" s="14" t="str">
        <f t="shared" si="179"/>
        <v/>
      </c>
      <c r="AI201" s="27" t="s">
        <v>0</v>
      </c>
      <c r="AJ201" s="173" t="str">
        <f t="shared" si="180"/>
        <v/>
      </c>
      <c r="AK201" s="114"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44" t="str">
        <f t="shared" si="234"/>
        <v/>
      </c>
      <c r="AW201" s="27" t="s">
        <v>0</v>
      </c>
      <c r="AX201" s="81"/>
      <c r="AY201" s="83"/>
      <c r="AZ201" s="27" t="s">
        <v>0</v>
      </c>
      <c r="BA201" s="200" t="str">
        <f t="shared" si="189"/>
        <v/>
      </c>
      <c r="BB201" s="27" t="s">
        <v>0</v>
      </c>
      <c r="BC201" s="32" t="str">
        <f t="shared" si="190"/>
        <v/>
      </c>
      <c r="BD201" s="53" t="str">
        <f>IF(AX201&amp;AY201="","",MAX(BD$12:BD200)+1)</f>
        <v/>
      </c>
      <c r="BE201" s="212"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8"/>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73" t="str">
        <f>IF(BN201="","",IF(AND(BO201&lt;&gt;"",BO201&lt;&gt;"NEMA",BS201=1),BR201,IFERROR(INDEX(CK$12:CK200,MATCH(BN201,BN$12:BN200,0)),IF(BX201&lt;&gt;"",BX201,BT201))))</f>
        <v/>
      </c>
      <c r="CL201" s="226" t="str">
        <f>IF(BN201="","",IF(BT201&lt;&gt;BN201,INDEX(regKlub_id,MATCH(BT201,regKlub_naziv,0)),IF(AND(BO201&lt;&gt;"",BO201&lt;&gt;"NEMA"),BO201,IF(CF201&lt;&gt;"",CF201,IF(CB201&lt;&gt;"",CB201,IFERROR(INDEX(CL$12:CL200,MATCH(BN201,BN$12:BN200,0)),"GREŠKA"))))))</f>
        <v/>
      </c>
      <c r="CM201" s="114" t="str">
        <f>IF(BP201="","",IF(BP201&lt;&gt;"NEMA",BP201,IF(CE201&lt;&gt;"",CE201,IFERROR(INDEX(CM$12:CM200,MATCH(BN201,BN$12:BN200,0)),""))))</f>
        <v/>
      </c>
      <c r="CN201" s="27" t="s">
        <v>0</v>
      </c>
      <c r="CO201" s="38" t="str">
        <f t="shared" si="207"/>
        <v/>
      </c>
      <c r="CP201" s="53" t="str">
        <f t="shared" si="208"/>
        <v/>
      </c>
      <c r="CQ201" s="180" t="str">
        <f t="shared" si="209"/>
        <v/>
      </c>
      <c r="CR201" s="181" t="str">
        <f t="shared" si="235"/>
        <v/>
      </c>
      <c r="CS201" s="114" t="str">
        <f t="shared" si="161"/>
        <v/>
      </c>
      <c r="CT201" s="27" t="s">
        <v>0</v>
      </c>
      <c r="CU201" s="240" t="str">
        <f t="shared" si="210"/>
        <v xml:space="preserve">
</v>
      </c>
      <c r="CV201" s="27" t="s">
        <v>0</v>
      </c>
      <c r="CW201" s="200" t="str">
        <f t="shared" si="162"/>
        <v/>
      </c>
      <c r="CX201" t="s">
        <v>0</v>
      </c>
      <c r="CY201" s="90"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31"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88" t="str">
        <f t="shared" si="170"/>
        <v/>
      </c>
      <c r="P202" s="27"/>
      <c r="Q202" s="32" t="str">
        <f t="shared" si="171"/>
        <v/>
      </c>
      <c r="R202" s="53" t="str">
        <f>IF(Q202="","",IF(COUNTIF(Q$12:Q201,Q202)=0,R201+1,R201))</f>
        <v/>
      </c>
      <c r="S202" s="53" t="str">
        <f t="shared" si="172"/>
        <v/>
      </c>
      <c r="T202" s="53" t="str">
        <f t="shared" si="173"/>
        <v/>
      </c>
      <c r="U202" s="46" t="str">
        <f t="shared" si="174"/>
        <v/>
      </c>
      <c r="V202" s="27" t="s">
        <v>0</v>
      </c>
      <c r="W202" s="173" t="str">
        <f t="shared" si="175"/>
        <v/>
      </c>
      <c r="X202" s="223" t="str">
        <f t="shared" si="176"/>
        <v/>
      </c>
      <c r="Y202" s="174"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8"/>
      <c r="AG202" s="27" t="s">
        <v>0</v>
      </c>
      <c r="AH202" s="14" t="str">
        <f t="shared" si="179"/>
        <v/>
      </c>
      <c r="AI202" s="27" t="s">
        <v>0</v>
      </c>
      <c r="AJ202" s="173" t="str">
        <f t="shared" si="180"/>
        <v/>
      </c>
      <c r="AK202" s="114"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44" t="str">
        <f t="shared" si="234"/>
        <v/>
      </c>
      <c r="AW202" s="27" t="s">
        <v>0</v>
      </c>
      <c r="AX202" s="81"/>
      <c r="AY202" s="83"/>
      <c r="AZ202" s="27" t="s">
        <v>0</v>
      </c>
      <c r="BA202" s="200" t="str">
        <f t="shared" si="189"/>
        <v/>
      </c>
      <c r="BB202" s="27" t="s">
        <v>0</v>
      </c>
      <c r="BC202" s="32" t="str">
        <f t="shared" si="190"/>
        <v/>
      </c>
      <c r="BD202" s="53" t="str">
        <f>IF(AX202&amp;AY202="","",MAX(BD$12:BD201)+1)</f>
        <v/>
      </c>
      <c r="BE202" s="212"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8"/>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73" t="str">
        <f>IF(BN202="","",IF(AND(BO202&lt;&gt;"",BO202&lt;&gt;"NEMA",BS202=1),BR202,IFERROR(INDEX(CK$12:CK201,MATCH(BN202,BN$12:BN201,0)),IF(BX202&lt;&gt;"",BX202,BT202))))</f>
        <v/>
      </c>
      <c r="CL202" s="226" t="str">
        <f>IF(BN202="","",IF(BT202&lt;&gt;BN202,INDEX(regKlub_id,MATCH(BT202,regKlub_naziv,0)),IF(AND(BO202&lt;&gt;"",BO202&lt;&gt;"NEMA"),BO202,IF(CF202&lt;&gt;"",CF202,IF(CB202&lt;&gt;"",CB202,IFERROR(INDEX(CL$12:CL201,MATCH(BN202,BN$12:BN201,0)),"GREŠKA"))))))</f>
        <v/>
      </c>
      <c r="CM202" s="114" t="str">
        <f>IF(BP202="","",IF(BP202&lt;&gt;"NEMA",BP202,IF(CE202&lt;&gt;"",CE202,IFERROR(INDEX(CM$12:CM201,MATCH(BN202,BN$12:BN201,0)),""))))</f>
        <v/>
      </c>
      <c r="CN202" s="27" t="s">
        <v>0</v>
      </c>
      <c r="CO202" s="38" t="str">
        <f t="shared" si="207"/>
        <v/>
      </c>
      <c r="CP202" s="53" t="str">
        <f t="shared" si="208"/>
        <v/>
      </c>
      <c r="CQ202" s="180" t="str">
        <f t="shared" si="209"/>
        <v/>
      </c>
      <c r="CR202" s="181" t="str">
        <f t="shared" si="235"/>
        <v/>
      </c>
      <c r="CS202" s="114" t="str">
        <f t="shared" si="161"/>
        <v/>
      </c>
      <c r="CT202" s="27" t="s">
        <v>0</v>
      </c>
      <c r="CU202" s="240" t="str">
        <f t="shared" si="210"/>
        <v xml:space="preserve">
</v>
      </c>
      <c r="CV202" s="27" t="s">
        <v>0</v>
      </c>
      <c r="CW202" s="200" t="str">
        <f t="shared" si="162"/>
        <v/>
      </c>
      <c r="CX202" t="s">
        <v>0</v>
      </c>
      <c r="CY202" s="90"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31"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88" t="str">
        <f t="shared" si="170"/>
        <v/>
      </c>
      <c r="P203" s="27"/>
      <c r="Q203" s="32" t="str">
        <f t="shared" si="171"/>
        <v/>
      </c>
      <c r="R203" s="53" t="str">
        <f>IF(Q203="","",IF(COUNTIF(Q$12:Q202,Q203)=0,R202+1,R202))</f>
        <v/>
      </c>
      <c r="S203" s="53" t="str">
        <f t="shared" si="172"/>
        <v/>
      </c>
      <c r="T203" s="53" t="str">
        <f t="shared" si="173"/>
        <v/>
      </c>
      <c r="U203" s="46" t="str">
        <f t="shared" si="174"/>
        <v/>
      </c>
      <c r="V203" s="27" t="s">
        <v>0</v>
      </c>
      <c r="W203" s="173" t="str">
        <f t="shared" si="175"/>
        <v/>
      </c>
      <c r="X203" s="223" t="str">
        <f t="shared" si="176"/>
        <v/>
      </c>
      <c r="Y203" s="174"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8"/>
      <c r="AG203" s="27" t="s">
        <v>0</v>
      </c>
      <c r="AH203" s="14" t="str">
        <f t="shared" si="179"/>
        <v/>
      </c>
      <c r="AI203" s="27" t="s">
        <v>0</v>
      </c>
      <c r="AJ203" s="173" t="str">
        <f t="shared" si="180"/>
        <v/>
      </c>
      <c r="AK203" s="114"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44" t="str">
        <f t="shared" si="234"/>
        <v/>
      </c>
      <c r="AW203" s="27" t="s">
        <v>0</v>
      </c>
      <c r="AX203" s="81"/>
      <c r="AY203" s="83"/>
      <c r="AZ203" s="27" t="s">
        <v>0</v>
      </c>
      <c r="BA203" s="200" t="str">
        <f t="shared" si="189"/>
        <v/>
      </c>
      <c r="BB203" s="27" t="s">
        <v>0</v>
      </c>
      <c r="BC203" s="32" t="str">
        <f t="shared" si="190"/>
        <v/>
      </c>
      <c r="BD203" s="53" t="str">
        <f>IF(AX203&amp;AY203="","",MAX(BD$12:BD202)+1)</f>
        <v/>
      </c>
      <c r="BE203" s="212"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8"/>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73" t="str">
        <f>IF(BN203="","",IF(AND(BO203&lt;&gt;"",BO203&lt;&gt;"NEMA",BS203=1),BR203,IFERROR(INDEX(CK$12:CK202,MATCH(BN203,BN$12:BN202,0)),IF(BX203&lt;&gt;"",BX203,BT203))))</f>
        <v/>
      </c>
      <c r="CL203" s="226" t="str">
        <f>IF(BN203="","",IF(BT203&lt;&gt;BN203,INDEX(regKlub_id,MATCH(BT203,regKlub_naziv,0)),IF(AND(BO203&lt;&gt;"",BO203&lt;&gt;"NEMA"),BO203,IF(CF203&lt;&gt;"",CF203,IF(CB203&lt;&gt;"",CB203,IFERROR(INDEX(CL$12:CL202,MATCH(BN203,BN$12:BN202,0)),"GREŠKA"))))))</f>
        <v/>
      </c>
      <c r="CM203" s="114" t="str">
        <f>IF(BP203="","",IF(BP203&lt;&gt;"NEMA",BP203,IF(CE203&lt;&gt;"",CE203,IFERROR(INDEX(CM$12:CM202,MATCH(BN203,BN$12:BN202,0)),""))))</f>
        <v/>
      </c>
      <c r="CN203" s="27" t="s">
        <v>0</v>
      </c>
      <c r="CO203" s="38" t="str">
        <f t="shared" si="207"/>
        <v/>
      </c>
      <c r="CP203" s="53" t="str">
        <f t="shared" si="208"/>
        <v/>
      </c>
      <c r="CQ203" s="180" t="str">
        <f t="shared" si="209"/>
        <v/>
      </c>
      <c r="CR203" s="181" t="str">
        <f t="shared" si="235"/>
        <v/>
      </c>
      <c r="CS203" s="114" t="str">
        <f t="shared" si="161"/>
        <v/>
      </c>
      <c r="CT203" s="27" t="s">
        <v>0</v>
      </c>
      <c r="CU203" s="240" t="str">
        <f t="shared" si="210"/>
        <v xml:space="preserve">
</v>
      </c>
      <c r="CV203" s="27" t="s">
        <v>0</v>
      </c>
      <c r="CW203" s="200" t="str">
        <f t="shared" si="162"/>
        <v/>
      </c>
      <c r="CX203" t="s">
        <v>0</v>
      </c>
      <c r="CY203" s="90"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31"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88" t="str">
        <f t="shared" si="170"/>
        <v/>
      </c>
      <c r="P204" s="27"/>
      <c r="Q204" s="32" t="str">
        <f t="shared" si="171"/>
        <v/>
      </c>
      <c r="R204" s="53" t="str">
        <f>IF(Q204="","",IF(COUNTIF(Q$12:Q203,Q204)=0,R203+1,R203))</f>
        <v/>
      </c>
      <c r="S204" s="53" t="str">
        <f t="shared" si="172"/>
        <v/>
      </c>
      <c r="T204" s="53" t="str">
        <f t="shared" si="173"/>
        <v/>
      </c>
      <c r="U204" s="46" t="str">
        <f t="shared" si="174"/>
        <v/>
      </c>
      <c r="V204" s="27" t="s">
        <v>0</v>
      </c>
      <c r="W204" s="173" t="str">
        <f t="shared" si="175"/>
        <v/>
      </c>
      <c r="X204" s="223" t="str">
        <f t="shared" si="176"/>
        <v/>
      </c>
      <c r="Y204" s="174"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8"/>
      <c r="AG204" s="27" t="s">
        <v>0</v>
      </c>
      <c r="AH204" s="14" t="str">
        <f t="shared" si="179"/>
        <v/>
      </c>
      <c r="AI204" s="27" t="s">
        <v>0</v>
      </c>
      <c r="AJ204" s="173" t="str">
        <f t="shared" si="180"/>
        <v/>
      </c>
      <c r="AK204" s="114"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44" t="str">
        <f t="shared" si="234"/>
        <v/>
      </c>
      <c r="AW204" s="27" t="s">
        <v>0</v>
      </c>
      <c r="AX204" s="81"/>
      <c r="AY204" s="83"/>
      <c r="AZ204" s="27" t="s">
        <v>0</v>
      </c>
      <c r="BA204" s="200" t="str">
        <f t="shared" si="189"/>
        <v/>
      </c>
      <c r="BB204" s="27" t="s">
        <v>0</v>
      </c>
      <c r="BC204" s="32" t="str">
        <f t="shared" si="190"/>
        <v/>
      </c>
      <c r="BD204" s="53" t="str">
        <f>IF(AX204&amp;AY204="","",MAX(BD$12:BD203)+1)</f>
        <v/>
      </c>
      <c r="BE204" s="212"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8"/>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73" t="str">
        <f>IF(BN204="","",IF(AND(BO204&lt;&gt;"",BO204&lt;&gt;"NEMA",BS204=1),BR204,IFERROR(INDEX(CK$12:CK203,MATCH(BN204,BN$12:BN203,0)),IF(BX204&lt;&gt;"",BX204,BT204))))</f>
        <v/>
      </c>
      <c r="CL204" s="226" t="str">
        <f>IF(BN204="","",IF(BT204&lt;&gt;BN204,INDEX(regKlub_id,MATCH(BT204,regKlub_naziv,0)),IF(AND(BO204&lt;&gt;"",BO204&lt;&gt;"NEMA"),BO204,IF(CF204&lt;&gt;"",CF204,IF(CB204&lt;&gt;"",CB204,IFERROR(INDEX(CL$12:CL203,MATCH(BN204,BN$12:BN203,0)),"GREŠKA"))))))</f>
        <v/>
      </c>
      <c r="CM204" s="114" t="str">
        <f>IF(BP204="","",IF(BP204&lt;&gt;"NEMA",BP204,IF(CE204&lt;&gt;"",CE204,IFERROR(INDEX(CM$12:CM203,MATCH(BN204,BN$12:BN203,0)),""))))</f>
        <v/>
      </c>
      <c r="CN204" s="27" t="s">
        <v>0</v>
      </c>
      <c r="CO204" s="38" t="str">
        <f t="shared" si="207"/>
        <v/>
      </c>
      <c r="CP204" s="53" t="str">
        <f t="shared" si="208"/>
        <v/>
      </c>
      <c r="CQ204" s="180" t="str">
        <f t="shared" si="209"/>
        <v/>
      </c>
      <c r="CR204" s="181" t="str">
        <f t="shared" si="235"/>
        <v/>
      </c>
      <c r="CS204" s="114" t="str">
        <f t="shared" si="161"/>
        <v/>
      </c>
      <c r="CT204" s="27" t="s">
        <v>0</v>
      </c>
      <c r="CU204" s="240" t="str">
        <f t="shared" si="210"/>
        <v xml:space="preserve">
</v>
      </c>
      <c r="CV204" s="27" t="s">
        <v>0</v>
      </c>
      <c r="CW204" s="200" t="str">
        <f t="shared" si="162"/>
        <v/>
      </c>
      <c r="CX204" t="s">
        <v>0</v>
      </c>
      <c r="CY204" s="90"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31"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88" t="str">
        <f t="shared" si="170"/>
        <v/>
      </c>
      <c r="P205" s="27"/>
      <c r="Q205" s="32" t="str">
        <f t="shared" si="171"/>
        <v/>
      </c>
      <c r="R205" s="53" t="str">
        <f>IF(Q205="","",IF(COUNTIF(Q$12:Q204,Q205)=0,R204+1,R204))</f>
        <v/>
      </c>
      <c r="S205" s="53" t="str">
        <f t="shared" si="172"/>
        <v/>
      </c>
      <c r="T205" s="53" t="str">
        <f t="shared" si="173"/>
        <v/>
      </c>
      <c r="U205" s="46" t="str">
        <f t="shared" si="174"/>
        <v/>
      </c>
      <c r="V205" s="27" t="s">
        <v>0</v>
      </c>
      <c r="W205" s="173" t="str">
        <f t="shared" si="175"/>
        <v/>
      </c>
      <c r="X205" s="223" t="str">
        <f t="shared" si="176"/>
        <v/>
      </c>
      <c r="Y205" s="174"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8"/>
      <c r="AG205" s="27" t="s">
        <v>0</v>
      </c>
      <c r="AH205" s="14" t="str">
        <f t="shared" si="179"/>
        <v/>
      </c>
      <c r="AI205" s="27" t="s">
        <v>0</v>
      </c>
      <c r="AJ205" s="173" t="str">
        <f t="shared" si="180"/>
        <v/>
      </c>
      <c r="AK205" s="114"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44" t="str">
        <f t="shared" si="234"/>
        <v/>
      </c>
      <c r="AW205" s="27" t="s">
        <v>0</v>
      </c>
      <c r="AX205" s="81"/>
      <c r="AY205" s="83"/>
      <c r="AZ205" s="27" t="s">
        <v>0</v>
      </c>
      <c r="BA205" s="200" t="str">
        <f t="shared" si="189"/>
        <v/>
      </c>
      <c r="BB205" s="27" t="s">
        <v>0</v>
      </c>
      <c r="BC205" s="32" t="str">
        <f t="shared" si="190"/>
        <v/>
      </c>
      <c r="BD205" s="53" t="str">
        <f>IF(AX205&amp;AY205="","",MAX(BD$12:BD204)+1)</f>
        <v/>
      </c>
      <c r="BE205" s="212"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8"/>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73" t="str">
        <f>IF(BN205="","",IF(AND(BO205&lt;&gt;"",BO205&lt;&gt;"NEMA",BS205=1),BR205,IFERROR(INDEX(CK$12:CK204,MATCH(BN205,BN$12:BN204,0)),IF(BX205&lt;&gt;"",BX205,BT205))))</f>
        <v/>
      </c>
      <c r="CL205" s="226" t="str">
        <f>IF(BN205="","",IF(BT205&lt;&gt;BN205,INDEX(regKlub_id,MATCH(BT205,regKlub_naziv,0)),IF(AND(BO205&lt;&gt;"",BO205&lt;&gt;"NEMA"),BO205,IF(CF205&lt;&gt;"",CF205,IF(CB205&lt;&gt;"",CB205,IFERROR(INDEX(CL$12:CL204,MATCH(BN205,BN$12:BN204,0)),"GREŠKA"))))))</f>
        <v/>
      </c>
      <c r="CM205" s="114" t="str">
        <f>IF(BP205="","",IF(BP205&lt;&gt;"NEMA",BP205,IF(CE205&lt;&gt;"",CE205,IFERROR(INDEX(CM$12:CM204,MATCH(BN205,BN$12:BN204,0)),""))))</f>
        <v/>
      </c>
      <c r="CN205" s="27" t="s">
        <v>0</v>
      </c>
      <c r="CO205" s="38" t="str">
        <f t="shared" si="207"/>
        <v/>
      </c>
      <c r="CP205" s="53" t="str">
        <f t="shared" si="208"/>
        <v/>
      </c>
      <c r="CQ205" s="180" t="str">
        <f t="shared" si="209"/>
        <v/>
      </c>
      <c r="CR205" s="181" t="str">
        <f t="shared" si="235"/>
        <v/>
      </c>
      <c r="CS205" s="114" t="str">
        <f t="shared" ref="CS205:CS268" si="239">IF(DH205="","",IF(AND(CP205="0",N(CR205)&gt;data_max_minuta*60),2,INDEX(regStatusRezultat_id,MATCH(VALUE(CP205),regStatusRezultat_oEvent,0))))</f>
        <v/>
      </c>
      <c r="CT205" s="27" t="s">
        <v>0</v>
      </c>
      <c r="CU205" s="240" t="str">
        <f t="shared" si="210"/>
        <v xml:space="preserve">
</v>
      </c>
      <c r="CV205" s="27" t="s">
        <v>0</v>
      </c>
      <c r="CW205" s="200" t="str">
        <f t="shared" ref="CW205:CW268" si="240">IF(BF205="","",IF(AND(CY205&lt;&gt;"M",CY205&lt;&gt;"Ž"),1,""))</f>
        <v/>
      </c>
      <c r="CX205" t="s">
        <v>0</v>
      </c>
      <c r="CY205" s="90"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31"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88"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73" t="str">
        <f t="shared" ref="W206:W269" si="253">IF(O206="","",INDEX(regKategorija_oznaka,MATCH(S206,regKategorija_id,0)))</f>
        <v/>
      </c>
      <c r="X206" s="223" t="str">
        <f t="shared" ref="X206:X269" si="254">IF(W206="","",INDEX(natKategorija_stazaKatId,MATCH(S206,natKategorija_katRegId,0)))</f>
        <v/>
      </c>
      <c r="Y206" s="174"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8"/>
      <c r="AG206" s="27" t="s">
        <v>0</v>
      </c>
      <c r="AH206" s="14" t="str">
        <f t="shared" ref="AH206:AH269" si="257">IF(AC206="","","INSERT INTO drzava(id,naziv,oznaka) VALUES ("&amp;AD206&amp;",'"&amp;AF206&amp;"','"&amp;UPPER(LEFT(AC206,1))&amp;LOWER(RIGHT(AC206,2))&amp;"');")</f>
        <v/>
      </c>
      <c r="AI206" s="27" t="s">
        <v>0</v>
      </c>
      <c r="AJ206" s="173" t="str">
        <f t="shared" ref="AJ206:AJ269" si="258">IF(AB206="","",IF(AB206="NEMA",AC206,AA206))</f>
        <v/>
      </c>
      <c r="AK206" s="114"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44" t="str">
        <f t="shared" si="234"/>
        <v/>
      </c>
      <c r="AW206" s="27" t="s">
        <v>0</v>
      </c>
      <c r="AX206" s="81"/>
      <c r="AY206" s="83"/>
      <c r="AZ206" s="27" t="s">
        <v>0</v>
      </c>
      <c r="BA206" s="200"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212"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8"/>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73" t="str">
        <f>IF(BN206="","",IF(AND(BO206&lt;&gt;"",BO206&lt;&gt;"NEMA",BS206=1),BR206,IFERROR(INDEX(CK$12:CK205,MATCH(BN206,BN$12:BN205,0)),IF(BX206&lt;&gt;"",BX206,BT206))))</f>
        <v/>
      </c>
      <c r="CL206" s="226" t="str">
        <f>IF(BN206="","",IF(BT206&lt;&gt;BN206,INDEX(regKlub_id,MATCH(BT206,regKlub_naziv,0)),IF(AND(BO206&lt;&gt;"",BO206&lt;&gt;"NEMA"),BO206,IF(CF206&lt;&gt;"",CF206,IF(CB206&lt;&gt;"",CB206,IFERROR(INDEX(CL$12:CL205,MATCH(BN206,BN$12:BN205,0)),"GREŠKA"))))))</f>
        <v/>
      </c>
      <c r="CM206" s="114" t="str">
        <f>IF(BP206="","",IF(BP206&lt;&gt;"NEMA",BP206,IF(CE206&lt;&gt;"",CE206,IFERROR(INDEX(CM$12:CM205,MATCH(BN206,BN$12:BN205,0)),""))))</f>
        <v/>
      </c>
      <c r="CN206" s="27" t="s">
        <v>0</v>
      </c>
      <c r="CO206" s="38" t="str">
        <f t="shared" ref="CO206:CO269" si="285">IF(G206="","",G206)</f>
        <v/>
      </c>
      <c r="CP206" s="53" t="str">
        <f t="shared" ref="CP206:CP269" si="286">IF(H206="","",H206)</f>
        <v/>
      </c>
      <c r="CQ206" s="180" t="str">
        <f t="shared" ref="CQ206:CQ269" si="287">IF(CO206="",IF(OR(O206="",CP206&lt;&gt;"0"),"","GREŠKA-1"),IF(AND(65535&gt;=VALUE(LEFT(CO206,SEARCH(":",CO206)-1))*60+VALUE(RIGHT(CO206,2)),OR(CP206="0",CP206="1",CP206="2",CP206="3",CP206="4")),IF(VALUE(RIGHT(CO206,2))&gt;=60,"GREŠKA-2",""),"GREŠKA-3"))</f>
        <v/>
      </c>
      <c r="CR206" s="181" t="str">
        <f t="shared" si="235"/>
        <v/>
      </c>
      <c r="CS206" s="114" t="str">
        <f t="shared" si="239"/>
        <v/>
      </c>
      <c r="CT206" s="27" t="s">
        <v>0</v>
      </c>
      <c r="CU206" s="240"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200" t="str">
        <f t="shared" si="240"/>
        <v/>
      </c>
      <c r="CX206" t="s">
        <v>0</v>
      </c>
      <c r="CY206" s="90"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31"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88" t="str">
        <f t="shared" si="248"/>
        <v/>
      </c>
      <c r="P207" s="27"/>
      <c r="Q207" s="32" t="str">
        <f t="shared" si="249"/>
        <v/>
      </c>
      <c r="R207" s="53" t="str">
        <f>IF(Q207="","",IF(COUNTIF(Q$12:Q206,Q207)=0,R206+1,R206))</f>
        <v/>
      </c>
      <c r="S207" s="53" t="str">
        <f t="shared" si="250"/>
        <v/>
      </c>
      <c r="T207" s="53" t="str">
        <f t="shared" si="251"/>
        <v/>
      </c>
      <c r="U207" s="46" t="str">
        <f t="shared" si="252"/>
        <v/>
      </c>
      <c r="V207" s="27" t="s">
        <v>0</v>
      </c>
      <c r="W207" s="173" t="str">
        <f t="shared" si="253"/>
        <v/>
      </c>
      <c r="X207" s="223" t="str">
        <f t="shared" si="254"/>
        <v/>
      </c>
      <c r="Y207" s="174"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8"/>
      <c r="AG207" s="27" t="s">
        <v>0</v>
      </c>
      <c r="AH207" s="14" t="str">
        <f t="shared" si="257"/>
        <v/>
      </c>
      <c r="AI207" s="27" t="s">
        <v>0</v>
      </c>
      <c r="AJ207" s="173" t="str">
        <f t="shared" si="258"/>
        <v/>
      </c>
      <c r="AK207" s="114"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44" t="str">
        <f t="shared" si="234"/>
        <v/>
      </c>
      <c r="AW207" s="27" t="s">
        <v>0</v>
      </c>
      <c r="AX207" s="81"/>
      <c r="AY207" s="83"/>
      <c r="AZ207" s="27" t="s">
        <v>0</v>
      </c>
      <c r="BA207" s="200" t="str">
        <f t="shared" si="267"/>
        <v/>
      </c>
      <c r="BB207" s="27" t="s">
        <v>0</v>
      </c>
      <c r="BC207" s="32" t="str">
        <f t="shared" si="268"/>
        <v/>
      </c>
      <c r="BD207" s="53" t="str">
        <f>IF(AX207&amp;AY207="","",MAX(BD$12:BD206)+1)</f>
        <v/>
      </c>
      <c r="BE207" s="212"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8"/>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73" t="str">
        <f>IF(BN207="","",IF(AND(BO207&lt;&gt;"",BO207&lt;&gt;"NEMA",BS207=1),BR207,IFERROR(INDEX(CK$12:CK206,MATCH(BN207,BN$12:BN206,0)),IF(BX207&lt;&gt;"",BX207,BT207))))</f>
        <v/>
      </c>
      <c r="CL207" s="226" t="str">
        <f>IF(BN207="","",IF(BT207&lt;&gt;BN207,INDEX(regKlub_id,MATCH(BT207,regKlub_naziv,0)),IF(AND(BO207&lt;&gt;"",BO207&lt;&gt;"NEMA"),BO207,IF(CF207&lt;&gt;"",CF207,IF(CB207&lt;&gt;"",CB207,IFERROR(INDEX(CL$12:CL206,MATCH(BN207,BN$12:BN206,0)),"GREŠKA"))))))</f>
        <v/>
      </c>
      <c r="CM207" s="114" t="str">
        <f>IF(BP207="","",IF(BP207&lt;&gt;"NEMA",BP207,IF(CE207&lt;&gt;"",CE207,IFERROR(INDEX(CM$12:CM206,MATCH(BN207,BN$12:BN206,0)),""))))</f>
        <v/>
      </c>
      <c r="CN207" s="27" t="s">
        <v>0</v>
      </c>
      <c r="CO207" s="38" t="str">
        <f t="shared" si="285"/>
        <v/>
      </c>
      <c r="CP207" s="53" t="str">
        <f t="shared" si="286"/>
        <v/>
      </c>
      <c r="CQ207" s="180" t="str">
        <f t="shared" si="287"/>
        <v/>
      </c>
      <c r="CR207" s="181" t="str">
        <f t="shared" si="235"/>
        <v/>
      </c>
      <c r="CS207" s="114" t="str">
        <f t="shared" si="239"/>
        <v/>
      </c>
      <c r="CT207" s="27" t="s">
        <v>0</v>
      </c>
      <c r="CU207" s="240" t="str">
        <f t="shared" si="288"/>
        <v xml:space="preserve">
</v>
      </c>
      <c r="CV207" s="27" t="s">
        <v>0</v>
      </c>
      <c r="CW207" s="200" t="str">
        <f t="shared" si="240"/>
        <v/>
      </c>
      <c r="CX207" t="s">
        <v>0</v>
      </c>
      <c r="CY207" s="90"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31"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88" t="str">
        <f t="shared" si="248"/>
        <v/>
      </c>
      <c r="P208" s="27"/>
      <c r="Q208" s="32" t="str">
        <f t="shared" si="249"/>
        <v/>
      </c>
      <c r="R208" s="53" t="str">
        <f>IF(Q208="","",IF(COUNTIF(Q$12:Q207,Q208)=0,R207+1,R207))</f>
        <v/>
      </c>
      <c r="S208" s="53" t="str">
        <f t="shared" si="250"/>
        <v/>
      </c>
      <c r="T208" s="53" t="str">
        <f t="shared" si="251"/>
        <v/>
      </c>
      <c r="U208" s="46" t="str">
        <f t="shared" si="252"/>
        <v/>
      </c>
      <c r="V208" s="27" t="s">
        <v>0</v>
      </c>
      <c r="W208" s="173" t="str">
        <f t="shared" si="253"/>
        <v/>
      </c>
      <c r="X208" s="223" t="str">
        <f t="shared" si="254"/>
        <v/>
      </c>
      <c r="Y208" s="174"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8"/>
      <c r="AG208" s="27" t="s">
        <v>0</v>
      </c>
      <c r="AH208" s="14" t="str">
        <f t="shared" si="257"/>
        <v/>
      </c>
      <c r="AI208" s="27" t="s">
        <v>0</v>
      </c>
      <c r="AJ208" s="173" t="str">
        <f t="shared" si="258"/>
        <v/>
      </c>
      <c r="AK208" s="114"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44" t="str">
        <f t="shared" si="234"/>
        <v/>
      </c>
      <c r="AW208" s="27" t="s">
        <v>0</v>
      </c>
      <c r="AX208" s="81"/>
      <c r="AY208" s="83"/>
      <c r="AZ208" s="27" t="s">
        <v>0</v>
      </c>
      <c r="BA208" s="200" t="str">
        <f t="shared" si="267"/>
        <v/>
      </c>
      <c r="BB208" s="27" t="s">
        <v>0</v>
      </c>
      <c r="BC208" s="32" t="str">
        <f t="shared" si="268"/>
        <v/>
      </c>
      <c r="BD208" s="53" t="str">
        <f>IF(AX208&amp;AY208="","",MAX(BD$12:BD207)+1)</f>
        <v/>
      </c>
      <c r="BE208" s="212"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8"/>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73" t="str">
        <f>IF(BN208="","",IF(AND(BO208&lt;&gt;"",BO208&lt;&gt;"NEMA",BS208=1),BR208,IFERROR(INDEX(CK$12:CK207,MATCH(BN208,BN$12:BN207,0)),IF(BX208&lt;&gt;"",BX208,BT208))))</f>
        <v/>
      </c>
      <c r="CL208" s="226" t="str">
        <f>IF(BN208="","",IF(BT208&lt;&gt;BN208,INDEX(regKlub_id,MATCH(BT208,regKlub_naziv,0)),IF(AND(BO208&lt;&gt;"",BO208&lt;&gt;"NEMA"),BO208,IF(CF208&lt;&gt;"",CF208,IF(CB208&lt;&gt;"",CB208,IFERROR(INDEX(CL$12:CL207,MATCH(BN208,BN$12:BN207,0)),"GREŠKA"))))))</f>
        <v/>
      </c>
      <c r="CM208" s="114" t="str">
        <f>IF(BP208="","",IF(BP208&lt;&gt;"NEMA",BP208,IF(CE208&lt;&gt;"",CE208,IFERROR(INDEX(CM$12:CM207,MATCH(BN208,BN$12:BN207,0)),""))))</f>
        <v/>
      </c>
      <c r="CN208" s="27" t="s">
        <v>0</v>
      </c>
      <c r="CO208" s="38" t="str">
        <f t="shared" si="285"/>
        <v/>
      </c>
      <c r="CP208" s="53" t="str">
        <f t="shared" si="286"/>
        <v/>
      </c>
      <c r="CQ208" s="180" t="str">
        <f t="shared" si="287"/>
        <v/>
      </c>
      <c r="CR208" s="181" t="str">
        <f t="shared" si="235"/>
        <v/>
      </c>
      <c r="CS208" s="114" t="str">
        <f t="shared" si="239"/>
        <v/>
      </c>
      <c r="CT208" s="27" t="s">
        <v>0</v>
      </c>
      <c r="CU208" s="240" t="str">
        <f t="shared" si="288"/>
        <v xml:space="preserve">
</v>
      </c>
      <c r="CV208" s="27" t="s">
        <v>0</v>
      </c>
      <c r="CW208" s="200" t="str">
        <f t="shared" si="240"/>
        <v/>
      </c>
      <c r="CX208" t="s">
        <v>0</v>
      </c>
      <c r="CY208" s="90"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31"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88" t="str">
        <f t="shared" si="248"/>
        <v/>
      </c>
      <c r="P209" s="27"/>
      <c r="Q209" s="32" t="str">
        <f t="shared" si="249"/>
        <v/>
      </c>
      <c r="R209" s="53" t="str">
        <f>IF(Q209="","",IF(COUNTIF(Q$12:Q208,Q209)=0,R208+1,R208))</f>
        <v/>
      </c>
      <c r="S209" s="53" t="str">
        <f t="shared" si="250"/>
        <v/>
      </c>
      <c r="T209" s="53" t="str">
        <f t="shared" si="251"/>
        <v/>
      </c>
      <c r="U209" s="46" t="str">
        <f t="shared" si="252"/>
        <v/>
      </c>
      <c r="V209" s="27" t="s">
        <v>0</v>
      </c>
      <c r="W209" s="173" t="str">
        <f t="shared" si="253"/>
        <v/>
      </c>
      <c r="X209" s="223" t="str">
        <f t="shared" si="254"/>
        <v/>
      </c>
      <c r="Y209" s="174"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8"/>
      <c r="AG209" s="27" t="s">
        <v>0</v>
      </c>
      <c r="AH209" s="14" t="str">
        <f t="shared" si="257"/>
        <v/>
      </c>
      <c r="AI209" s="27" t="s">
        <v>0</v>
      </c>
      <c r="AJ209" s="173" t="str">
        <f t="shared" si="258"/>
        <v/>
      </c>
      <c r="AK209" s="114"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44" t="str">
        <f t="shared" si="234"/>
        <v/>
      </c>
      <c r="AW209" s="27" t="s">
        <v>0</v>
      </c>
      <c r="AX209" s="81"/>
      <c r="AY209" s="83"/>
      <c r="AZ209" s="27" t="s">
        <v>0</v>
      </c>
      <c r="BA209" s="200" t="str">
        <f t="shared" si="267"/>
        <v/>
      </c>
      <c r="BB209" s="27" t="s">
        <v>0</v>
      </c>
      <c r="BC209" s="32" t="str">
        <f t="shared" si="268"/>
        <v/>
      </c>
      <c r="BD209" s="53" t="str">
        <f>IF(AX209&amp;AY209="","",MAX(BD$12:BD208)+1)</f>
        <v/>
      </c>
      <c r="BE209" s="212"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8"/>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73" t="str">
        <f>IF(BN209="","",IF(AND(BO209&lt;&gt;"",BO209&lt;&gt;"NEMA",BS209=1),BR209,IFERROR(INDEX(CK$12:CK208,MATCH(BN209,BN$12:BN208,0)),IF(BX209&lt;&gt;"",BX209,BT209))))</f>
        <v/>
      </c>
      <c r="CL209" s="226" t="str">
        <f>IF(BN209="","",IF(BT209&lt;&gt;BN209,INDEX(regKlub_id,MATCH(BT209,regKlub_naziv,0)),IF(AND(BO209&lt;&gt;"",BO209&lt;&gt;"NEMA"),BO209,IF(CF209&lt;&gt;"",CF209,IF(CB209&lt;&gt;"",CB209,IFERROR(INDEX(CL$12:CL208,MATCH(BN209,BN$12:BN208,0)),"GREŠKA"))))))</f>
        <v/>
      </c>
      <c r="CM209" s="114" t="str">
        <f>IF(BP209="","",IF(BP209&lt;&gt;"NEMA",BP209,IF(CE209&lt;&gt;"",CE209,IFERROR(INDEX(CM$12:CM208,MATCH(BN209,BN$12:BN208,0)),""))))</f>
        <v/>
      </c>
      <c r="CN209" s="27" t="s">
        <v>0</v>
      </c>
      <c r="CO209" s="38" t="str">
        <f t="shared" si="285"/>
        <v/>
      </c>
      <c r="CP209" s="53" t="str">
        <f t="shared" si="286"/>
        <v/>
      </c>
      <c r="CQ209" s="180" t="str">
        <f t="shared" si="287"/>
        <v/>
      </c>
      <c r="CR209" s="181" t="str">
        <f t="shared" si="235"/>
        <v/>
      </c>
      <c r="CS209" s="114" t="str">
        <f t="shared" si="239"/>
        <v/>
      </c>
      <c r="CT209" s="27" t="s">
        <v>0</v>
      </c>
      <c r="CU209" s="240" t="str">
        <f t="shared" si="288"/>
        <v xml:space="preserve">
</v>
      </c>
      <c r="CV209" s="27" t="s">
        <v>0</v>
      </c>
      <c r="CW209" s="200" t="str">
        <f t="shared" si="240"/>
        <v/>
      </c>
      <c r="CX209" t="s">
        <v>0</v>
      </c>
      <c r="CY209" s="90"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31"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88" t="str">
        <f t="shared" si="248"/>
        <v/>
      </c>
      <c r="P210" s="27"/>
      <c r="Q210" s="32" t="str">
        <f t="shared" si="249"/>
        <v/>
      </c>
      <c r="R210" s="53" t="str">
        <f>IF(Q210="","",IF(COUNTIF(Q$12:Q209,Q210)=0,R209+1,R209))</f>
        <v/>
      </c>
      <c r="S210" s="53" t="str">
        <f t="shared" si="250"/>
        <v/>
      </c>
      <c r="T210" s="53" t="str">
        <f t="shared" si="251"/>
        <v/>
      </c>
      <c r="U210" s="46" t="str">
        <f t="shared" si="252"/>
        <v/>
      </c>
      <c r="V210" s="27" t="s">
        <v>0</v>
      </c>
      <c r="W210" s="173" t="str">
        <f t="shared" si="253"/>
        <v/>
      </c>
      <c r="X210" s="223" t="str">
        <f t="shared" si="254"/>
        <v/>
      </c>
      <c r="Y210" s="174"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8"/>
      <c r="AG210" s="27" t="s">
        <v>0</v>
      </c>
      <c r="AH210" s="14" t="str">
        <f t="shared" si="257"/>
        <v/>
      </c>
      <c r="AI210" s="27" t="s">
        <v>0</v>
      </c>
      <c r="AJ210" s="173" t="str">
        <f t="shared" si="258"/>
        <v/>
      </c>
      <c r="AK210" s="114"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44" t="str">
        <f t="shared" si="234"/>
        <v/>
      </c>
      <c r="AW210" s="27" t="s">
        <v>0</v>
      </c>
      <c r="AX210" s="81"/>
      <c r="AY210" s="83"/>
      <c r="AZ210" s="27" t="s">
        <v>0</v>
      </c>
      <c r="BA210" s="200" t="str">
        <f t="shared" si="267"/>
        <v/>
      </c>
      <c r="BB210" s="27" t="s">
        <v>0</v>
      </c>
      <c r="BC210" s="32" t="str">
        <f t="shared" si="268"/>
        <v/>
      </c>
      <c r="BD210" s="53" t="str">
        <f>IF(AX210&amp;AY210="","",MAX(BD$12:BD209)+1)</f>
        <v/>
      </c>
      <c r="BE210" s="212"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8"/>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73" t="str">
        <f>IF(BN210="","",IF(AND(BO210&lt;&gt;"",BO210&lt;&gt;"NEMA",BS210=1),BR210,IFERROR(INDEX(CK$12:CK209,MATCH(BN210,BN$12:BN209,0)),IF(BX210&lt;&gt;"",BX210,BT210))))</f>
        <v/>
      </c>
      <c r="CL210" s="226" t="str">
        <f>IF(BN210="","",IF(BT210&lt;&gt;BN210,INDEX(regKlub_id,MATCH(BT210,regKlub_naziv,0)),IF(AND(BO210&lt;&gt;"",BO210&lt;&gt;"NEMA"),BO210,IF(CF210&lt;&gt;"",CF210,IF(CB210&lt;&gt;"",CB210,IFERROR(INDEX(CL$12:CL209,MATCH(BN210,BN$12:BN209,0)),"GREŠKA"))))))</f>
        <v/>
      </c>
      <c r="CM210" s="114" t="str">
        <f>IF(BP210="","",IF(BP210&lt;&gt;"NEMA",BP210,IF(CE210&lt;&gt;"",CE210,IFERROR(INDEX(CM$12:CM209,MATCH(BN210,BN$12:BN209,0)),""))))</f>
        <v/>
      </c>
      <c r="CN210" s="27" t="s">
        <v>0</v>
      </c>
      <c r="CO210" s="38" t="str">
        <f t="shared" si="285"/>
        <v/>
      </c>
      <c r="CP210" s="53" t="str">
        <f t="shared" si="286"/>
        <v/>
      </c>
      <c r="CQ210" s="180" t="str">
        <f t="shared" si="287"/>
        <v/>
      </c>
      <c r="CR210" s="181" t="str">
        <f t="shared" si="235"/>
        <v/>
      </c>
      <c r="CS210" s="114" t="str">
        <f t="shared" si="239"/>
        <v/>
      </c>
      <c r="CT210" s="27" t="s">
        <v>0</v>
      </c>
      <c r="CU210" s="240" t="str">
        <f t="shared" si="288"/>
        <v xml:space="preserve">
</v>
      </c>
      <c r="CV210" s="27" t="s">
        <v>0</v>
      </c>
      <c r="CW210" s="200" t="str">
        <f t="shared" si="240"/>
        <v/>
      </c>
      <c r="CX210" t="s">
        <v>0</v>
      </c>
      <c r="CY210" s="90"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31"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88" t="str">
        <f t="shared" si="248"/>
        <v/>
      </c>
      <c r="P211" s="27"/>
      <c r="Q211" s="32" t="str">
        <f t="shared" si="249"/>
        <v/>
      </c>
      <c r="R211" s="53" t="str">
        <f>IF(Q211="","",IF(COUNTIF(Q$12:Q210,Q211)=0,R210+1,R210))</f>
        <v/>
      </c>
      <c r="S211" s="53" t="str">
        <f t="shared" si="250"/>
        <v/>
      </c>
      <c r="T211" s="53" t="str">
        <f t="shared" si="251"/>
        <v/>
      </c>
      <c r="U211" s="46" t="str">
        <f t="shared" si="252"/>
        <v/>
      </c>
      <c r="V211" s="27" t="s">
        <v>0</v>
      </c>
      <c r="W211" s="173" t="str">
        <f t="shared" si="253"/>
        <v/>
      </c>
      <c r="X211" s="223" t="str">
        <f t="shared" si="254"/>
        <v/>
      </c>
      <c r="Y211" s="174"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8"/>
      <c r="AG211" s="27" t="s">
        <v>0</v>
      </c>
      <c r="AH211" s="14" t="str">
        <f t="shared" si="257"/>
        <v/>
      </c>
      <c r="AI211" s="27" t="s">
        <v>0</v>
      </c>
      <c r="AJ211" s="173" t="str">
        <f t="shared" si="258"/>
        <v/>
      </c>
      <c r="AK211" s="114"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44" t="str">
        <f t="shared" si="234"/>
        <v/>
      </c>
      <c r="AW211" s="27" t="s">
        <v>0</v>
      </c>
      <c r="AX211" s="81"/>
      <c r="AY211" s="83"/>
      <c r="AZ211" s="27" t="s">
        <v>0</v>
      </c>
      <c r="BA211" s="200" t="str">
        <f t="shared" si="267"/>
        <v/>
      </c>
      <c r="BB211" s="27" t="s">
        <v>0</v>
      </c>
      <c r="BC211" s="32" t="str">
        <f t="shared" si="268"/>
        <v/>
      </c>
      <c r="BD211" s="53" t="str">
        <f>IF(AX211&amp;AY211="","",MAX(BD$12:BD210)+1)</f>
        <v/>
      </c>
      <c r="BE211" s="212"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8"/>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73" t="str">
        <f>IF(BN211="","",IF(AND(BO211&lt;&gt;"",BO211&lt;&gt;"NEMA",BS211=1),BR211,IFERROR(INDEX(CK$12:CK210,MATCH(BN211,BN$12:BN210,0)),IF(BX211&lt;&gt;"",BX211,BT211))))</f>
        <v/>
      </c>
      <c r="CL211" s="226" t="str">
        <f>IF(BN211="","",IF(BT211&lt;&gt;BN211,INDEX(regKlub_id,MATCH(BT211,regKlub_naziv,0)),IF(AND(BO211&lt;&gt;"",BO211&lt;&gt;"NEMA"),BO211,IF(CF211&lt;&gt;"",CF211,IF(CB211&lt;&gt;"",CB211,IFERROR(INDEX(CL$12:CL210,MATCH(BN211,BN$12:BN210,0)),"GREŠKA"))))))</f>
        <v/>
      </c>
      <c r="CM211" s="114" t="str">
        <f>IF(BP211="","",IF(BP211&lt;&gt;"NEMA",BP211,IF(CE211&lt;&gt;"",CE211,IFERROR(INDEX(CM$12:CM210,MATCH(BN211,BN$12:BN210,0)),""))))</f>
        <v/>
      </c>
      <c r="CN211" s="27" t="s">
        <v>0</v>
      </c>
      <c r="CO211" s="38" t="str">
        <f t="shared" si="285"/>
        <v/>
      </c>
      <c r="CP211" s="53" t="str">
        <f t="shared" si="286"/>
        <v/>
      </c>
      <c r="CQ211" s="180" t="str">
        <f t="shared" si="287"/>
        <v/>
      </c>
      <c r="CR211" s="181" t="str">
        <f t="shared" si="235"/>
        <v/>
      </c>
      <c r="CS211" s="114" t="str">
        <f t="shared" si="239"/>
        <v/>
      </c>
      <c r="CT211" s="27" t="s">
        <v>0</v>
      </c>
      <c r="CU211" s="240" t="str">
        <f t="shared" si="288"/>
        <v xml:space="preserve">
</v>
      </c>
      <c r="CV211" s="27" t="s">
        <v>0</v>
      </c>
      <c r="CW211" s="200" t="str">
        <f t="shared" si="240"/>
        <v/>
      </c>
      <c r="CX211" t="s">
        <v>0</v>
      </c>
      <c r="CY211" s="90"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31"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88" t="str">
        <f t="shared" si="248"/>
        <v/>
      </c>
      <c r="P212" s="27"/>
      <c r="Q212" s="32" t="str">
        <f t="shared" si="249"/>
        <v/>
      </c>
      <c r="R212" s="53" t="str">
        <f>IF(Q212="","",IF(COUNTIF(Q$12:Q211,Q212)=0,R211+1,R211))</f>
        <v/>
      </c>
      <c r="S212" s="53" t="str">
        <f t="shared" si="250"/>
        <v/>
      </c>
      <c r="T212" s="53" t="str">
        <f t="shared" si="251"/>
        <v/>
      </c>
      <c r="U212" s="46" t="str">
        <f t="shared" si="252"/>
        <v/>
      </c>
      <c r="V212" s="27" t="s">
        <v>0</v>
      </c>
      <c r="W212" s="173" t="str">
        <f t="shared" si="253"/>
        <v/>
      </c>
      <c r="X212" s="223" t="str">
        <f t="shared" si="254"/>
        <v/>
      </c>
      <c r="Y212" s="174"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8"/>
      <c r="AG212" s="27" t="s">
        <v>0</v>
      </c>
      <c r="AH212" s="14" t="str">
        <f t="shared" si="257"/>
        <v/>
      </c>
      <c r="AI212" s="27" t="s">
        <v>0</v>
      </c>
      <c r="AJ212" s="173" t="str">
        <f t="shared" si="258"/>
        <v/>
      </c>
      <c r="AK212" s="114"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44" t="str">
        <f t="shared" si="234"/>
        <v/>
      </c>
      <c r="AW212" s="27" t="s">
        <v>0</v>
      </c>
      <c r="AX212" s="81"/>
      <c r="AY212" s="83"/>
      <c r="AZ212" s="27" t="s">
        <v>0</v>
      </c>
      <c r="BA212" s="200" t="str">
        <f t="shared" si="267"/>
        <v/>
      </c>
      <c r="BB212" s="27" t="s">
        <v>0</v>
      </c>
      <c r="BC212" s="32" t="str">
        <f t="shared" si="268"/>
        <v/>
      </c>
      <c r="BD212" s="53" t="str">
        <f>IF(AX212&amp;AY212="","",MAX(BD$12:BD211)+1)</f>
        <v/>
      </c>
      <c r="BE212" s="212"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8"/>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73" t="str">
        <f>IF(BN212="","",IF(AND(BO212&lt;&gt;"",BO212&lt;&gt;"NEMA",BS212=1),BR212,IFERROR(INDEX(CK$12:CK211,MATCH(BN212,BN$12:BN211,0)),IF(BX212&lt;&gt;"",BX212,BT212))))</f>
        <v/>
      </c>
      <c r="CL212" s="226" t="str">
        <f>IF(BN212="","",IF(BT212&lt;&gt;BN212,INDEX(regKlub_id,MATCH(BT212,regKlub_naziv,0)),IF(AND(BO212&lt;&gt;"",BO212&lt;&gt;"NEMA"),BO212,IF(CF212&lt;&gt;"",CF212,IF(CB212&lt;&gt;"",CB212,IFERROR(INDEX(CL$12:CL211,MATCH(BN212,BN$12:BN211,0)),"GREŠKA"))))))</f>
        <v/>
      </c>
      <c r="CM212" s="114" t="str">
        <f>IF(BP212="","",IF(BP212&lt;&gt;"NEMA",BP212,IF(CE212&lt;&gt;"",CE212,IFERROR(INDEX(CM$12:CM211,MATCH(BN212,BN$12:BN211,0)),""))))</f>
        <v/>
      </c>
      <c r="CN212" s="27" t="s">
        <v>0</v>
      </c>
      <c r="CO212" s="38" t="str">
        <f t="shared" si="285"/>
        <v/>
      </c>
      <c r="CP212" s="53" t="str">
        <f t="shared" si="286"/>
        <v/>
      </c>
      <c r="CQ212" s="180" t="str">
        <f t="shared" si="287"/>
        <v/>
      </c>
      <c r="CR212" s="181" t="str">
        <f t="shared" si="235"/>
        <v/>
      </c>
      <c r="CS212" s="114" t="str">
        <f t="shared" si="239"/>
        <v/>
      </c>
      <c r="CT212" s="27" t="s">
        <v>0</v>
      </c>
      <c r="CU212" s="240" t="str">
        <f t="shared" si="288"/>
        <v xml:space="preserve">
</v>
      </c>
      <c r="CV212" s="27" t="s">
        <v>0</v>
      </c>
      <c r="CW212" s="200" t="str">
        <f t="shared" si="240"/>
        <v/>
      </c>
      <c r="CX212" t="s">
        <v>0</v>
      </c>
      <c r="CY212" s="90"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31"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88" t="str">
        <f t="shared" si="248"/>
        <v/>
      </c>
      <c r="P213" s="27"/>
      <c r="Q213" s="32" t="str">
        <f t="shared" si="249"/>
        <v/>
      </c>
      <c r="R213" s="53" t="str">
        <f>IF(Q213="","",IF(COUNTIF(Q$12:Q212,Q213)=0,R212+1,R212))</f>
        <v/>
      </c>
      <c r="S213" s="53" t="str">
        <f t="shared" si="250"/>
        <v/>
      </c>
      <c r="T213" s="53" t="str">
        <f t="shared" si="251"/>
        <v/>
      </c>
      <c r="U213" s="46" t="str">
        <f t="shared" si="252"/>
        <v/>
      </c>
      <c r="V213" s="27" t="s">
        <v>0</v>
      </c>
      <c r="W213" s="173" t="str">
        <f t="shared" si="253"/>
        <v/>
      </c>
      <c r="X213" s="223" t="str">
        <f t="shared" si="254"/>
        <v/>
      </c>
      <c r="Y213" s="174"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8"/>
      <c r="AG213" s="27" t="s">
        <v>0</v>
      </c>
      <c r="AH213" s="14" t="str">
        <f t="shared" si="257"/>
        <v/>
      </c>
      <c r="AI213" s="27" t="s">
        <v>0</v>
      </c>
      <c r="AJ213" s="173" t="str">
        <f t="shared" si="258"/>
        <v/>
      </c>
      <c r="AK213" s="114"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44" t="str">
        <f t="shared" si="234"/>
        <v/>
      </c>
      <c r="AW213" s="27" t="s">
        <v>0</v>
      </c>
      <c r="AX213" s="81"/>
      <c r="AY213" s="83"/>
      <c r="AZ213" s="27" t="s">
        <v>0</v>
      </c>
      <c r="BA213" s="200" t="str">
        <f t="shared" si="267"/>
        <v/>
      </c>
      <c r="BB213" s="27" t="s">
        <v>0</v>
      </c>
      <c r="BC213" s="32" t="str">
        <f t="shared" si="268"/>
        <v/>
      </c>
      <c r="BD213" s="53" t="str">
        <f>IF(AX213&amp;AY213="","",MAX(BD$12:BD212)+1)</f>
        <v/>
      </c>
      <c r="BE213" s="212"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8"/>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73" t="str">
        <f>IF(BN213="","",IF(AND(BO213&lt;&gt;"",BO213&lt;&gt;"NEMA",BS213=1),BR213,IFERROR(INDEX(CK$12:CK212,MATCH(BN213,BN$12:BN212,0)),IF(BX213&lt;&gt;"",BX213,BT213))))</f>
        <v/>
      </c>
      <c r="CL213" s="226" t="str">
        <f>IF(BN213="","",IF(BT213&lt;&gt;BN213,INDEX(regKlub_id,MATCH(BT213,regKlub_naziv,0)),IF(AND(BO213&lt;&gt;"",BO213&lt;&gt;"NEMA"),BO213,IF(CF213&lt;&gt;"",CF213,IF(CB213&lt;&gt;"",CB213,IFERROR(INDEX(CL$12:CL212,MATCH(BN213,BN$12:BN212,0)),"GREŠKA"))))))</f>
        <v/>
      </c>
      <c r="CM213" s="114" t="str">
        <f>IF(BP213="","",IF(BP213&lt;&gt;"NEMA",BP213,IF(CE213&lt;&gt;"",CE213,IFERROR(INDEX(CM$12:CM212,MATCH(BN213,BN$12:BN212,0)),""))))</f>
        <v/>
      </c>
      <c r="CN213" s="27" t="s">
        <v>0</v>
      </c>
      <c r="CO213" s="38" t="str">
        <f t="shared" si="285"/>
        <v/>
      </c>
      <c r="CP213" s="53" t="str">
        <f t="shared" si="286"/>
        <v/>
      </c>
      <c r="CQ213" s="180" t="str">
        <f t="shared" si="287"/>
        <v/>
      </c>
      <c r="CR213" s="181" t="str">
        <f t="shared" si="235"/>
        <v/>
      </c>
      <c r="CS213" s="114" t="str">
        <f t="shared" si="239"/>
        <v/>
      </c>
      <c r="CT213" s="27" t="s">
        <v>0</v>
      </c>
      <c r="CU213" s="240" t="str">
        <f t="shared" si="288"/>
        <v xml:space="preserve">
</v>
      </c>
      <c r="CV213" s="27" t="s">
        <v>0</v>
      </c>
      <c r="CW213" s="200" t="str">
        <f t="shared" si="240"/>
        <v/>
      </c>
      <c r="CX213" t="s">
        <v>0</v>
      </c>
      <c r="CY213" s="90"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31"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88" t="str">
        <f t="shared" si="248"/>
        <v/>
      </c>
      <c r="P214" s="27"/>
      <c r="Q214" s="32" t="str">
        <f t="shared" si="249"/>
        <v/>
      </c>
      <c r="R214" s="53" t="str">
        <f>IF(Q214="","",IF(COUNTIF(Q$12:Q213,Q214)=0,R213+1,R213))</f>
        <v/>
      </c>
      <c r="S214" s="53" t="str">
        <f t="shared" si="250"/>
        <v/>
      </c>
      <c r="T214" s="53" t="str">
        <f t="shared" si="251"/>
        <v/>
      </c>
      <c r="U214" s="46" t="str">
        <f t="shared" si="252"/>
        <v/>
      </c>
      <c r="V214" s="27" t="s">
        <v>0</v>
      </c>
      <c r="W214" s="173" t="str">
        <f t="shared" si="253"/>
        <v/>
      </c>
      <c r="X214" s="223" t="str">
        <f t="shared" si="254"/>
        <v/>
      </c>
      <c r="Y214" s="174"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8"/>
      <c r="AG214" s="27" t="s">
        <v>0</v>
      </c>
      <c r="AH214" s="14" t="str">
        <f t="shared" si="257"/>
        <v/>
      </c>
      <c r="AI214" s="27" t="s">
        <v>0</v>
      </c>
      <c r="AJ214" s="173" t="str">
        <f t="shared" si="258"/>
        <v/>
      </c>
      <c r="AK214" s="114"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44" t="str">
        <f t="shared" si="234"/>
        <v/>
      </c>
      <c r="AW214" s="27" t="s">
        <v>0</v>
      </c>
      <c r="AX214" s="81"/>
      <c r="AY214" s="83"/>
      <c r="AZ214" s="27" t="s">
        <v>0</v>
      </c>
      <c r="BA214" s="200" t="str">
        <f t="shared" si="267"/>
        <v/>
      </c>
      <c r="BB214" s="27" t="s">
        <v>0</v>
      </c>
      <c r="BC214" s="32" t="str">
        <f t="shared" si="268"/>
        <v/>
      </c>
      <c r="BD214" s="53" t="str">
        <f>IF(AX214&amp;AY214="","",MAX(BD$12:BD213)+1)</f>
        <v/>
      </c>
      <c r="BE214" s="212"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8"/>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73" t="str">
        <f>IF(BN214="","",IF(AND(BO214&lt;&gt;"",BO214&lt;&gt;"NEMA",BS214=1),BR214,IFERROR(INDEX(CK$12:CK213,MATCH(BN214,BN$12:BN213,0)),IF(BX214&lt;&gt;"",BX214,BT214))))</f>
        <v/>
      </c>
      <c r="CL214" s="226" t="str">
        <f>IF(BN214="","",IF(BT214&lt;&gt;BN214,INDEX(regKlub_id,MATCH(BT214,regKlub_naziv,0)),IF(AND(BO214&lt;&gt;"",BO214&lt;&gt;"NEMA"),BO214,IF(CF214&lt;&gt;"",CF214,IF(CB214&lt;&gt;"",CB214,IFERROR(INDEX(CL$12:CL213,MATCH(BN214,BN$12:BN213,0)),"GREŠKA"))))))</f>
        <v/>
      </c>
      <c r="CM214" s="114" t="str">
        <f>IF(BP214="","",IF(BP214&lt;&gt;"NEMA",BP214,IF(CE214&lt;&gt;"",CE214,IFERROR(INDEX(CM$12:CM213,MATCH(BN214,BN$12:BN213,0)),""))))</f>
        <v/>
      </c>
      <c r="CN214" s="27" t="s">
        <v>0</v>
      </c>
      <c r="CO214" s="38" t="str">
        <f t="shared" si="285"/>
        <v/>
      </c>
      <c r="CP214" s="53" t="str">
        <f t="shared" si="286"/>
        <v/>
      </c>
      <c r="CQ214" s="180" t="str">
        <f t="shared" si="287"/>
        <v/>
      </c>
      <c r="CR214" s="181" t="str">
        <f t="shared" si="235"/>
        <v/>
      </c>
      <c r="CS214" s="114" t="str">
        <f t="shared" si="239"/>
        <v/>
      </c>
      <c r="CT214" s="27" t="s">
        <v>0</v>
      </c>
      <c r="CU214" s="240" t="str">
        <f t="shared" si="288"/>
        <v xml:space="preserve">
</v>
      </c>
      <c r="CV214" s="27" t="s">
        <v>0</v>
      </c>
      <c r="CW214" s="200" t="str">
        <f t="shared" si="240"/>
        <v/>
      </c>
      <c r="CX214" t="s">
        <v>0</v>
      </c>
      <c r="CY214" s="90"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31"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88" t="str">
        <f t="shared" si="248"/>
        <v/>
      </c>
      <c r="P215" s="27"/>
      <c r="Q215" s="32" t="str">
        <f t="shared" si="249"/>
        <v/>
      </c>
      <c r="R215" s="53" t="str">
        <f>IF(Q215="","",IF(COUNTIF(Q$12:Q214,Q215)=0,R214+1,R214))</f>
        <v/>
      </c>
      <c r="S215" s="53" t="str">
        <f t="shared" si="250"/>
        <v/>
      </c>
      <c r="T215" s="53" t="str">
        <f t="shared" si="251"/>
        <v/>
      </c>
      <c r="U215" s="46" t="str">
        <f t="shared" si="252"/>
        <v/>
      </c>
      <c r="V215" s="27" t="s">
        <v>0</v>
      </c>
      <c r="W215" s="173" t="str">
        <f t="shared" si="253"/>
        <v/>
      </c>
      <c r="X215" s="223" t="str">
        <f t="shared" si="254"/>
        <v/>
      </c>
      <c r="Y215" s="174"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8"/>
      <c r="AG215" s="27" t="s">
        <v>0</v>
      </c>
      <c r="AH215" s="14" t="str">
        <f t="shared" si="257"/>
        <v/>
      </c>
      <c r="AI215" s="27" t="s">
        <v>0</v>
      </c>
      <c r="AJ215" s="173" t="str">
        <f t="shared" si="258"/>
        <v/>
      </c>
      <c r="AK215" s="114"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44" t="str">
        <f t="shared" si="234"/>
        <v/>
      </c>
      <c r="AW215" s="27" t="s">
        <v>0</v>
      </c>
      <c r="AX215" s="81"/>
      <c r="AY215" s="83"/>
      <c r="AZ215" s="27" t="s">
        <v>0</v>
      </c>
      <c r="BA215" s="200" t="str">
        <f t="shared" si="267"/>
        <v/>
      </c>
      <c r="BB215" s="27" t="s">
        <v>0</v>
      </c>
      <c r="BC215" s="32" t="str">
        <f t="shared" si="268"/>
        <v/>
      </c>
      <c r="BD215" s="53" t="str">
        <f>IF(AX215&amp;AY215="","",MAX(BD$12:BD214)+1)</f>
        <v/>
      </c>
      <c r="BE215" s="212"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8"/>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73" t="str">
        <f>IF(BN215="","",IF(AND(BO215&lt;&gt;"",BO215&lt;&gt;"NEMA",BS215=1),BR215,IFERROR(INDEX(CK$12:CK214,MATCH(BN215,BN$12:BN214,0)),IF(BX215&lt;&gt;"",BX215,BT215))))</f>
        <v/>
      </c>
      <c r="CL215" s="226" t="str">
        <f>IF(BN215="","",IF(BT215&lt;&gt;BN215,INDEX(regKlub_id,MATCH(BT215,regKlub_naziv,0)),IF(AND(BO215&lt;&gt;"",BO215&lt;&gt;"NEMA"),BO215,IF(CF215&lt;&gt;"",CF215,IF(CB215&lt;&gt;"",CB215,IFERROR(INDEX(CL$12:CL214,MATCH(BN215,BN$12:BN214,0)),"GREŠKA"))))))</f>
        <v/>
      </c>
      <c r="CM215" s="114" t="str">
        <f>IF(BP215="","",IF(BP215&lt;&gt;"NEMA",BP215,IF(CE215&lt;&gt;"",CE215,IFERROR(INDEX(CM$12:CM214,MATCH(BN215,BN$12:BN214,0)),""))))</f>
        <v/>
      </c>
      <c r="CN215" s="27" t="s">
        <v>0</v>
      </c>
      <c r="CO215" s="38" t="str">
        <f t="shared" si="285"/>
        <v/>
      </c>
      <c r="CP215" s="53" t="str">
        <f t="shared" si="286"/>
        <v/>
      </c>
      <c r="CQ215" s="180" t="str">
        <f t="shared" si="287"/>
        <v/>
      </c>
      <c r="CR215" s="181" t="str">
        <f t="shared" si="235"/>
        <v/>
      </c>
      <c r="CS215" s="114" t="str">
        <f t="shared" si="239"/>
        <v/>
      </c>
      <c r="CT215" s="27" t="s">
        <v>0</v>
      </c>
      <c r="CU215" s="240" t="str">
        <f t="shared" si="288"/>
        <v xml:space="preserve">
</v>
      </c>
      <c r="CV215" s="27" t="s">
        <v>0</v>
      </c>
      <c r="CW215" s="200" t="str">
        <f t="shared" si="240"/>
        <v/>
      </c>
      <c r="CX215" t="s">
        <v>0</v>
      </c>
      <c r="CY215" s="90"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31"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88" t="str">
        <f t="shared" si="248"/>
        <v/>
      </c>
      <c r="P216" s="27"/>
      <c r="Q216" s="32" t="str">
        <f t="shared" si="249"/>
        <v/>
      </c>
      <c r="R216" s="53" t="str">
        <f>IF(Q216="","",IF(COUNTIF(Q$12:Q215,Q216)=0,R215+1,R215))</f>
        <v/>
      </c>
      <c r="S216" s="53" t="str">
        <f t="shared" si="250"/>
        <v/>
      </c>
      <c r="T216" s="53" t="str">
        <f t="shared" si="251"/>
        <v/>
      </c>
      <c r="U216" s="46" t="str">
        <f t="shared" si="252"/>
        <v/>
      </c>
      <c r="V216" s="27" t="s">
        <v>0</v>
      </c>
      <c r="W216" s="173" t="str">
        <f t="shared" si="253"/>
        <v/>
      </c>
      <c r="X216" s="223" t="str">
        <f t="shared" si="254"/>
        <v/>
      </c>
      <c r="Y216" s="174"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8"/>
      <c r="AG216" s="27" t="s">
        <v>0</v>
      </c>
      <c r="AH216" s="14" t="str">
        <f t="shared" si="257"/>
        <v/>
      </c>
      <c r="AI216" s="27" t="s">
        <v>0</v>
      </c>
      <c r="AJ216" s="173" t="str">
        <f t="shared" si="258"/>
        <v/>
      </c>
      <c r="AK216" s="114"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44" t="str">
        <f t="shared" si="234"/>
        <v/>
      </c>
      <c r="AW216" s="27" t="s">
        <v>0</v>
      </c>
      <c r="AX216" s="81"/>
      <c r="AY216" s="83"/>
      <c r="AZ216" s="27" t="s">
        <v>0</v>
      </c>
      <c r="BA216" s="200" t="str">
        <f t="shared" si="267"/>
        <v/>
      </c>
      <c r="BB216" s="27" t="s">
        <v>0</v>
      </c>
      <c r="BC216" s="32" t="str">
        <f t="shared" si="268"/>
        <v/>
      </c>
      <c r="BD216" s="53" t="str">
        <f>IF(AX216&amp;AY216="","",MAX(BD$12:BD215)+1)</f>
        <v/>
      </c>
      <c r="BE216" s="212"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8"/>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73" t="str">
        <f>IF(BN216="","",IF(AND(BO216&lt;&gt;"",BO216&lt;&gt;"NEMA",BS216=1),BR216,IFERROR(INDEX(CK$12:CK215,MATCH(BN216,BN$12:BN215,0)),IF(BX216&lt;&gt;"",BX216,BT216))))</f>
        <v/>
      </c>
      <c r="CL216" s="226" t="str">
        <f>IF(BN216="","",IF(BT216&lt;&gt;BN216,INDEX(regKlub_id,MATCH(BT216,regKlub_naziv,0)),IF(AND(BO216&lt;&gt;"",BO216&lt;&gt;"NEMA"),BO216,IF(CF216&lt;&gt;"",CF216,IF(CB216&lt;&gt;"",CB216,IFERROR(INDEX(CL$12:CL215,MATCH(BN216,BN$12:BN215,0)),"GREŠKA"))))))</f>
        <v/>
      </c>
      <c r="CM216" s="114" t="str">
        <f>IF(BP216="","",IF(BP216&lt;&gt;"NEMA",BP216,IF(CE216&lt;&gt;"",CE216,IFERROR(INDEX(CM$12:CM215,MATCH(BN216,BN$12:BN215,0)),""))))</f>
        <v/>
      </c>
      <c r="CN216" s="27" t="s">
        <v>0</v>
      </c>
      <c r="CO216" s="38" t="str">
        <f t="shared" si="285"/>
        <v/>
      </c>
      <c r="CP216" s="53" t="str">
        <f t="shared" si="286"/>
        <v/>
      </c>
      <c r="CQ216" s="180" t="str">
        <f t="shared" si="287"/>
        <v/>
      </c>
      <c r="CR216" s="181" t="str">
        <f t="shared" si="235"/>
        <v/>
      </c>
      <c r="CS216" s="114" t="str">
        <f t="shared" si="239"/>
        <v/>
      </c>
      <c r="CT216" s="27" t="s">
        <v>0</v>
      </c>
      <c r="CU216" s="240" t="str">
        <f t="shared" si="288"/>
        <v xml:space="preserve">
</v>
      </c>
      <c r="CV216" s="27" t="s">
        <v>0</v>
      </c>
      <c r="CW216" s="200" t="str">
        <f t="shared" si="240"/>
        <v/>
      </c>
      <c r="CX216" t="s">
        <v>0</v>
      </c>
      <c r="CY216" s="90"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31"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88" t="str">
        <f t="shared" si="248"/>
        <v/>
      </c>
      <c r="P217" s="27"/>
      <c r="Q217" s="32" t="str">
        <f t="shared" si="249"/>
        <v/>
      </c>
      <c r="R217" s="53" t="str">
        <f>IF(Q217="","",IF(COUNTIF(Q$12:Q216,Q217)=0,R216+1,R216))</f>
        <v/>
      </c>
      <c r="S217" s="53" t="str">
        <f t="shared" si="250"/>
        <v/>
      </c>
      <c r="T217" s="53" t="str">
        <f t="shared" si="251"/>
        <v/>
      </c>
      <c r="U217" s="46" t="str">
        <f t="shared" si="252"/>
        <v/>
      </c>
      <c r="V217" s="27" t="s">
        <v>0</v>
      </c>
      <c r="W217" s="173" t="str">
        <f t="shared" si="253"/>
        <v/>
      </c>
      <c r="X217" s="223" t="str">
        <f t="shared" si="254"/>
        <v/>
      </c>
      <c r="Y217" s="174"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8"/>
      <c r="AG217" s="27" t="s">
        <v>0</v>
      </c>
      <c r="AH217" s="14" t="str">
        <f t="shared" si="257"/>
        <v/>
      </c>
      <c r="AI217" s="27" t="s">
        <v>0</v>
      </c>
      <c r="AJ217" s="173" t="str">
        <f t="shared" si="258"/>
        <v/>
      </c>
      <c r="AK217" s="114"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44" t="str">
        <f t="shared" si="234"/>
        <v/>
      </c>
      <c r="AW217" s="27" t="s">
        <v>0</v>
      </c>
      <c r="AX217" s="81"/>
      <c r="AY217" s="83"/>
      <c r="AZ217" s="27" t="s">
        <v>0</v>
      </c>
      <c r="BA217" s="200" t="str">
        <f t="shared" si="267"/>
        <v/>
      </c>
      <c r="BB217" s="27" t="s">
        <v>0</v>
      </c>
      <c r="BC217" s="32" t="str">
        <f t="shared" si="268"/>
        <v/>
      </c>
      <c r="BD217" s="53" t="str">
        <f>IF(AX217&amp;AY217="","",MAX(BD$12:BD216)+1)</f>
        <v/>
      </c>
      <c r="BE217" s="212"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8"/>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73" t="str">
        <f>IF(BN217="","",IF(AND(BO217&lt;&gt;"",BO217&lt;&gt;"NEMA",BS217=1),BR217,IFERROR(INDEX(CK$12:CK216,MATCH(BN217,BN$12:BN216,0)),IF(BX217&lt;&gt;"",BX217,BT217))))</f>
        <v/>
      </c>
      <c r="CL217" s="226" t="str">
        <f>IF(BN217="","",IF(BT217&lt;&gt;BN217,INDEX(regKlub_id,MATCH(BT217,regKlub_naziv,0)),IF(AND(BO217&lt;&gt;"",BO217&lt;&gt;"NEMA"),BO217,IF(CF217&lt;&gt;"",CF217,IF(CB217&lt;&gt;"",CB217,IFERROR(INDEX(CL$12:CL216,MATCH(BN217,BN$12:BN216,0)),"GREŠKA"))))))</f>
        <v/>
      </c>
      <c r="CM217" s="114" t="str">
        <f>IF(BP217="","",IF(BP217&lt;&gt;"NEMA",BP217,IF(CE217&lt;&gt;"",CE217,IFERROR(INDEX(CM$12:CM216,MATCH(BN217,BN$12:BN216,0)),""))))</f>
        <v/>
      </c>
      <c r="CN217" s="27" t="s">
        <v>0</v>
      </c>
      <c r="CO217" s="38" t="str">
        <f t="shared" si="285"/>
        <v/>
      </c>
      <c r="CP217" s="53" t="str">
        <f t="shared" si="286"/>
        <v/>
      </c>
      <c r="CQ217" s="180" t="str">
        <f t="shared" si="287"/>
        <v/>
      </c>
      <c r="CR217" s="181" t="str">
        <f t="shared" si="235"/>
        <v/>
      </c>
      <c r="CS217" s="114" t="str">
        <f t="shared" si="239"/>
        <v/>
      </c>
      <c r="CT217" s="27" t="s">
        <v>0</v>
      </c>
      <c r="CU217" s="240" t="str">
        <f t="shared" si="288"/>
        <v xml:space="preserve">
</v>
      </c>
      <c r="CV217" s="27" t="s">
        <v>0</v>
      </c>
      <c r="CW217" s="200" t="str">
        <f t="shared" si="240"/>
        <v/>
      </c>
      <c r="CX217" t="s">
        <v>0</v>
      </c>
      <c r="CY217" s="90"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31"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88" t="str">
        <f t="shared" si="248"/>
        <v/>
      </c>
      <c r="P218" s="27"/>
      <c r="Q218" s="32" t="str">
        <f t="shared" si="249"/>
        <v/>
      </c>
      <c r="R218" s="53" t="str">
        <f>IF(Q218="","",IF(COUNTIF(Q$12:Q217,Q218)=0,R217+1,R217))</f>
        <v/>
      </c>
      <c r="S218" s="53" t="str">
        <f t="shared" si="250"/>
        <v/>
      </c>
      <c r="T218" s="53" t="str">
        <f t="shared" si="251"/>
        <v/>
      </c>
      <c r="U218" s="46" t="str">
        <f t="shared" si="252"/>
        <v/>
      </c>
      <c r="V218" s="27" t="s">
        <v>0</v>
      </c>
      <c r="W218" s="173" t="str">
        <f t="shared" si="253"/>
        <v/>
      </c>
      <c r="X218" s="223" t="str">
        <f t="shared" si="254"/>
        <v/>
      </c>
      <c r="Y218" s="174"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8"/>
      <c r="AG218" s="27" t="s">
        <v>0</v>
      </c>
      <c r="AH218" s="14" t="str">
        <f t="shared" si="257"/>
        <v/>
      </c>
      <c r="AI218" s="27" t="s">
        <v>0</v>
      </c>
      <c r="AJ218" s="173" t="str">
        <f t="shared" si="258"/>
        <v/>
      </c>
      <c r="AK218" s="114"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44" t="str">
        <f t="shared" si="234"/>
        <v/>
      </c>
      <c r="AW218" s="27" t="s">
        <v>0</v>
      </c>
      <c r="AX218" s="81"/>
      <c r="AY218" s="83"/>
      <c r="AZ218" s="27" t="s">
        <v>0</v>
      </c>
      <c r="BA218" s="200" t="str">
        <f t="shared" si="267"/>
        <v/>
      </c>
      <c r="BB218" s="27" t="s">
        <v>0</v>
      </c>
      <c r="BC218" s="32" t="str">
        <f t="shared" si="268"/>
        <v/>
      </c>
      <c r="BD218" s="53" t="str">
        <f>IF(AX218&amp;AY218="","",MAX(BD$12:BD217)+1)</f>
        <v/>
      </c>
      <c r="BE218" s="212"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8"/>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73" t="str">
        <f>IF(BN218="","",IF(AND(BO218&lt;&gt;"",BO218&lt;&gt;"NEMA",BS218=1),BR218,IFERROR(INDEX(CK$12:CK217,MATCH(BN218,BN$12:BN217,0)),IF(BX218&lt;&gt;"",BX218,BT218))))</f>
        <v/>
      </c>
      <c r="CL218" s="226" t="str">
        <f>IF(BN218="","",IF(BT218&lt;&gt;BN218,INDEX(regKlub_id,MATCH(BT218,regKlub_naziv,0)),IF(AND(BO218&lt;&gt;"",BO218&lt;&gt;"NEMA"),BO218,IF(CF218&lt;&gt;"",CF218,IF(CB218&lt;&gt;"",CB218,IFERROR(INDEX(CL$12:CL217,MATCH(BN218,BN$12:BN217,0)),"GREŠKA"))))))</f>
        <v/>
      </c>
      <c r="CM218" s="114" t="str">
        <f>IF(BP218="","",IF(BP218&lt;&gt;"NEMA",BP218,IF(CE218&lt;&gt;"",CE218,IFERROR(INDEX(CM$12:CM217,MATCH(BN218,BN$12:BN217,0)),""))))</f>
        <v/>
      </c>
      <c r="CN218" s="27" t="s">
        <v>0</v>
      </c>
      <c r="CO218" s="38" t="str">
        <f t="shared" si="285"/>
        <v/>
      </c>
      <c r="CP218" s="53" t="str">
        <f t="shared" si="286"/>
        <v/>
      </c>
      <c r="CQ218" s="180" t="str">
        <f t="shared" si="287"/>
        <v/>
      </c>
      <c r="CR218" s="181" t="str">
        <f t="shared" si="235"/>
        <v/>
      </c>
      <c r="CS218" s="114" t="str">
        <f t="shared" si="239"/>
        <v/>
      </c>
      <c r="CT218" s="27" t="s">
        <v>0</v>
      </c>
      <c r="CU218" s="240" t="str">
        <f t="shared" si="288"/>
        <v xml:space="preserve">
</v>
      </c>
      <c r="CV218" s="27" t="s">
        <v>0</v>
      </c>
      <c r="CW218" s="200" t="str">
        <f t="shared" si="240"/>
        <v/>
      </c>
      <c r="CX218" t="s">
        <v>0</v>
      </c>
      <c r="CY218" s="90"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31"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88" t="str">
        <f t="shared" si="248"/>
        <v/>
      </c>
      <c r="P219" s="27"/>
      <c r="Q219" s="32" t="str">
        <f t="shared" si="249"/>
        <v/>
      </c>
      <c r="R219" s="53" t="str">
        <f>IF(Q219="","",IF(COUNTIF(Q$12:Q218,Q219)=0,R218+1,R218))</f>
        <v/>
      </c>
      <c r="S219" s="53" t="str">
        <f t="shared" si="250"/>
        <v/>
      </c>
      <c r="T219" s="53" t="str">
        <f t="shared" si="251"/>
        <v/>
      </c>
      <c r="U219" s="46" t="str">
        <f t="shared" si="252"/>
        <v/>
      </c>
      <c r="V219" s="27" t="s">
        <v>0</v>
      </c>
      <c r="W219" s="173" t="str">
        <f t="shared" si="253"/>
        <v/>
      </c>
      <c r="X219" s="223" t="str">
        <f t="shared" si="254"/>
        <v/>
      </c>
      <c r="Y219" s="174"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8"/>
      <c r="AG219" s="27" t="s">
        <v>0</v>
      </c>
      <c r="AH219" s="14" t="str">
        <f t="shared" si="257"/>
        <v/>
      </c>
      <c r="AI219" s="27" t="s">
        <v>0</v>
      </c>
      <c r="AJ219" s="173" t="str">
        <f t="shared" si="258"/>
        <v/>
      </c>
      <c r="AK219" s="114"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44" t="str">
        <f t="shared" si="234"/>
        <v/>
      </c>
      <c r="AW219" s="27" t="s">
        <v>0</v>
      </c>
      <c r="AX219" s="81"/>
      <c r="AY219" s="83"/>
      <c r="AZ219" s="27" t="s">
        <v>0</v>
      </c>
      <c r="BA219" s="200" t="str">
        <f t="shared" si="267"/>
        <v/>
      </c>
      <c r="BB219" s="27" t="s">
        <v>0</v>
      </c>
      <c r="BC219" s="32" t="str">
        <f t="shared" si="268"/>
        <v/>
      </c>
      <c r="BD219" s="53" t="str">
        <f>IF(AX219&amp;AY219="","",MAX(BD$12:BD218)+1)</f>
        <v/>
      </c>
      <c r="BE219" s="212"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8"/>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73" t="str">
        <f>IF(BN219="","",IF(AND(BO219&lt;&gt;"",BO219&lt;&gt;"NEMA",BS219=1),BR219,IFERROR(INDEX(CK$12:CK218,MATCH(BN219,BN$12:BN218,0)),IF(BX219&lt;&gt;"",BX219,BT219))))</f>
        <v/>
      </c>
      <c r="CL219" s="226" t="str">
        <f>IF(BN219="","",IF(BT219&lt;&gt;BN219,INDEX(regKlub_id,MATCH(BT219,regKlub_naziv,0)),IF(AND(BO219&lt;&gt;"",BO219&lt;&gt;"NEMA"),BO219,IF(CF219&lt;&gt;"",CF219,IF(CB219&lt;&gt;"",CB219,IFERROR(INDEX(CL$12:CL218,MATCH(BN219,BN$12:BN218,0)),"GREŠKA"))))))</f>
        <v/>
      </c>
      <c r="CM219" s="114" t="str">
        <f>IF(BP219="","",IF(BP219&lt;&gt;"NEMA",BP219,IF(CE219&lt;&gt;"",CE219,IFERROR(INDEX(CM$12:CM218,MATCH(BN219,BN$12:BN218,0)),""))))</f>
        <v/>
      </c>
      <c r="CN219" s="27" t="s">
        <v>0</v>
      </c>
      <c r="CO219" s="38" t="str">
        <f t="shared" si="285"/>
        <v/>
      </c>
      <c r="CP219" s="53" t="str">
        <f t="shared" si="286"/>
        <v/>
      </c>
      <c r="CQ219" s="180" t="str">
        <f t="shared" si="287"/>
        <v/>
      </c>
      <c r="CR219" s="181" t="str">
        <f t="shared" si="235"/>
        <v/>
      </c>
      <c r="CS219" s="114" t="str">
        <f t="shared" si="239"/>
        <v/>
      </c>
      <c r="CT219" s="27" t="s">
        <v>0</v>
      </c>
      <c r="CU219" s="240" t="str">
        <f t="shared" si="288"/>
        <v xml:space="preserve">
</v>
      </c>
      <c r="CV219" s="27" t="s">
        <v>0</v>
      </c>
      <c r="CW219" s="200" t="str">
        <f t="shared" si="240"/>
        <v/>
      </c>
      <c r="CX219" t="s">
        <v>0</v>
      </c>
      <c r="CY219" s="90"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31"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88" t="str">
        <f t="shared" si="248"/>
        <v/>
      </c>
      <c r="P220" s="27"/>
      <c r="Q220" s="32" t="str">
        <f t="shared" si="249"/>
        <v/>
      </c>
      <c r="R220" s="53" t="str">
        <f>IF(Q220="","",IF(COUNTIF(Q$12:Q219,Q220)=0,R219+1,R219))</f>
        <v/>
      </c>
      <c r="S220" s="53" t="str">
        <f t="shared" si="250"/>
        <v/>
      </c>
      <c r="T220" s="53" t="str">
        <f t="shared" si="251"/>
        <v/>
      </c>
      <c r="U220" s="46" t="str">
        <f t="shared" si="252"/>
        <v/>
      </c>
      <c r="V220" s="27" t="s">
        <v>0</v>
      </c>
      <c r="W220" s="173" t="str">
        <f t="shared" si="253"/>
        <v/>
      </c>
      <c r="X220" s="223" t="str">
        <f t="shared" si="254"/>
        <v/>
      </c>
      <c r="Y220" s="174"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8"/>
      <c r="AG220" s="27" t="s">
        <v>0</v>
      </c>
      <c r="AH220" s="14" t="str">
        <f t="shared" si="257"/>
        <v/>
      </c>
      <c r="AI220" s="27" t="s">
        <v>0</v>
      </c>
      <c r="AJ220" s="173" t="str">
        <f t="shared" si="258"/>
        <v/>
      </c>
      <c r="AK220" s="114"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44" t="str">
        <f t="shared" si="234"/>
        <v/>
      </c>
      <c r="AW220" s="27" t="s">
        <v>0</v>
      </c>
      <c r="AX220" s="81"/>
      <c r="AY220" s="83"/>
      <c r="AZ220" s="27" t="s">
        <v>0</v>
      </c>
      <c r="BA220" s="200" t="str">
        <f t="shared" si="267"/>
        <v/>
      </c>
      <c r="BB220" s="27" t="s">
        <v>0</v>
      </c>
      <c r="BC220" s="32" t="str">
        <f t="shared" si="268"/>
        <v/>
      </c>
      <c r="BD220" s="53" t="str">
        <f>IF(AX220&amp;AY220="","",MAX(BD$12:BD219)+1)</f>
        <v/>
      </c>
      <c r="BE220" s="212"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8"/>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73" t="str">
        <f>IF(BN220="","",IF(AND(BO220&lt;&gt;"",BO220&lt;&gt;"NEMA",BS220=1),BR220,IFERROR(INDEX(CK$12:CK219,MATCH(BN220,BN$12:BN219,0)),IF(BX220&lt;&gt;"",BX220,BT220))))</f>
        <v/>
      </c>
      <c r="CL220" s="226" t="str">
        <f>IF(BN220="","",IF(BT220&lt;&gt;BN220,INDEX(regKlub_id,MATCH(BT220,regKlub_naziv,0)),IF(AND(BO220&lt;&gt;"",BO220&lt;&gt;"NEMA"),BO220,IF(CF220&lt;&gt;"",CF220,IF(CB220&lt;&gt;"",CB220,IFERROR(INDEX(CL$12:CL219,MATCH(BN220,BN$12:BN219,0)),"GREŠKA"))))))</f>
        <v/>
      </c>
      <c r="CM220" s="114" t="str">
        <f>IF(BP220="","",IF(BP220&lt;&gt;"NEMA",BP220,IF(CE220&lt;&gt;"",CE220,IFERROR(INDEX(CM$12:CM219,MATCH(BN220,BN$12:BN219,0)),""))))</f>
        <v/>
      </c>
      <c r="CN220" s="27" t="s">
        <v>0</v>
      </c>
      <c r="CO220" s="38" t="str">
        <f t="shared" si="285"/>
        <v/>
      </c>
      <c r="CP220" s="53" t="str">
        <f t="shared" si="286"/>
        <v/>
      </c>
      <c r="CQ220" s="180" t="str">
        <f t="shared" si="287"/>
        <v/>
      </c>
      <c r="CR220" s="181" t="str">
        <f t="shared" si="235"/>
        <v/>
      </c>
      <c r="CS220" s="114" t="str">
        <f t="shared" si="239"/>
        <v/>
      </c>
      <c r="CT220" s="27" t="s">
        <v>0</v>
      </c>
      <c r="CU220" s="240" t="str">
        <f t="shared" si="288"/>
        <v xml:space="preserve">
</v>
      </c>
      <c r="CV220" s="27" t="s">
        <v>0</v>
      </c>
      <c r="CW220" s="200" t="str">
        <f t="shared" si="240"/>
        <v/>
      </c>
      <c r="CX220" t="s">
        <v>0</v>
      </c>
      <c r="CY220" s="90"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31"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88" t="str">
        <f t="shared" si="248"/>
        <v/>
      </c>
      <c r="P221" s="27"/>
      <c r="Q221" s="32" t="str">
        <f t="shared" si="249"/>
        <v/>
      </c>
      <c r="R221" s="53" t="str">
        <f>IF(Q221="","",IF(COUNTIF(Q$12:Q220,Q221)=0,R220+1,R220))</f>
        <v/>
      </c>
      <c r="S221" s="53" t="str">
        <f t="shared" si="250"/>
        <v/>
      </c>
      <c r="T221" s="53" t="str">
        <f t="shared" si="251"/>
        <v/>
      </c>
      <c r="U221" s="46" t="str">
        <f t="shared" si="252"/>
        <v/>
      </c>
      <c r="V221" s="27" t="s">
        <v>0</v>
      </c>
      <c r="W221" s="173" t="str">
        <f t="shared" si="253"/>
        <v/>
      </c>
      <c r="X221" s="223" t="str">
        <f t="shared" si="254"/>
        <v/>
      </c>
      <c r="Y221" s="174"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8"/>
      <c r="AG221" s="27" t="s">
        <v>0</v>
      </c>
      <c r="AH221" s="14" t="str">
        <f t="shared" si="257"/>
        <v/>
      </c>
      <c r="AI221" s="27" t="s">
        <v>0</v>
      </c>
      <c r="AJ221" s="173" t="str">
        <f t="shared" si="258"/>
        <v/>
      </c>
      <c r="AK221" s="114"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44"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81"/>
      <c r="AY221" s="83"/>
      <c r="AZ221" s="27" t="s">
        <v>0</v>
      </c>
      <c r="BA221" s="200" t="str">
        <f t="shared" si="267"/>
        <v/>
      </c>
      <c r="BB221" s="27" t="s">
        <v>0</v>
      </c>
      <c r="BC221" s="32" t="str">
        <f t="shared" si="268"/>
        <v/>
      </c>
      <c r="BD221" s="53" t="str">
        <f>IF(AX221&amp;AY221="","",MAX(BD$12:BD220)+1)</f>
        <v/>
      </c>
      <c r="BE221" s="212"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8"/>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73" t="str">
        <f>IF(BN221="","",IF(AND(BO221&lt;&gt;"",BO221&lt;&gt;"NEMA",BS221=1),BR221,IFERROR(INDEX(CK$12:CK220,MATCH(BN221,BN$12:BN220,0)),IF(BX221&lt;&gt;"",BX221,BT221))))</f>
        <v/>
      </c>
      <c r="CL221" s="226" t="str">
        <f>IF(BN221="","",IF(BT221&lt;&gt;BN221,INDEX(regKlub_id,MATCH(BT221,regKlub_naziv,0)),IF(AND(BO221&lt;&gt;"",BO221&lt;&gt;"NEMA"),BO221,IF(CF221&lt;&gt;"",CF221,IF(CB221&lt;&gt;"",CB221,IFERROR(INDEX(CL$12:CL220,MATCH(BN221,BN$12:BN220,0)),"GREŠKA"))))))</f>
        <v/>
      </c>
      <c r="CM221" s="114" t="str">
        <f>IF(BP221="","",IF(BP221&lt;&gt;"NEMA",BP221,IF(CE221&lt;&gt;"",CE221,IFERROR(INDEX(CM$12:CM220,MATCH(BN221,BN$12:BN220,0)),""))))</f>
        <v/>
      </c>
      <c r="CN221" s="27" t="s">
        <v>0</v>
      </c>
      <c r="CO221" s="38" t="str">
        <f t="shared" si="285"/>
        <v/>
      </c>
      <c r="CP221" s="53" t="str">
        <f t="shared" si="286"/>
        <v/>
      </c>
      <c r="CQ221" s="180" t="str">
        <f t="shared" si="287"/>
        <v/>
      </c>
      <c r="CR221" s="181" t="str">
        <f t="shared" si="235"/>
        <v/>
      </c>
      <c r="CS221" s="114" t="str">
        <f t="shared" si="239"/>
        <v/>
      </c>
      <c r="CT221" s="27" t="s">
        <v>0</v>
      </c>
      <c r="CU221" s="240" t="str">
        <f t="shared" si="288"/>
        <v xml:space="preserve">
</v>
      </c>
      <c r="CV221" s="27" t="s">
        <v>0</v>
      </c>
      <c r="CW221" s="200" t="str">
        <f t="shared" si="240"/>
        <v/>
      </c>
      <c r="CX221" t="s">
        <v>0</v>
      </c>
      <c r="CY221" s="90"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31"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88" t="str">
        <f t="shared" si="248"/>
        <v/>
      </c>
      <c r="P222" s="27"/>
      <c r="Q222" s="32" t="str">
        <f t="shared" si="249"/>
        <v/>
      </c>
      <c r="R222" s="53" t="str">
        <f>IF(Q222="","",IF(COUNTIF(Q$12:Q221,Q222)=0,R221+1,R221))</f>
        <v/>
      </c>
      <c r="S222" s="53" t="str">
        <f t="shared" si="250"/>
        <v/>
      </c>
      <c r="T222" s="53" t="str">
        <f t="shared" si="251"/>
        <v/>
      </c>
      <c r="U222" s="46" t="str">
        <f t="shared" si="252"/>
        <v/>
      </c>
      <c r="V222" s="27" t="s">
        <v>0</v>
      </c>
      <c r="W222" s="173" t="str">
        <f t="shared" si="253"/>
        <v/>
      </c>
      <c r="X222" s="223" t="str">
        <f t="shared" si="254"/>
        <v/>
      </c>
      <c r="Y222" s="174"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8"/>
      <c r="AG222" s="27" t="s">
        <v>0</v>
      </c>
      <c r="AH222" s="14" t="str">
        <f t="shared" si="257"/>
        <v/>
      </c>
      <c r="AI222" s="27" t="s">
        <v>0</v>
      </c>
      <c r="AJ222" s="173" t="str">
        <f t="shared" si="258"/>
        <v/>
      </c>
      <c r="AK222" s="114"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44" t="str">
        <f t="shared" si="312"/>
        <v/>
      </c>
      <c r="AW222" s="27" t="s">
        <v>0</v>
      </c>
      <c r="AX222" s="81"/>
      <c r="AY222" s="83"/>
      <c r="AZ222" s="27" t="s">
        <v>0</v>
      </c>
      <c r="BA222" s="200" t="str">
        <f t="shared" si="267"/>
        <v/>
      </c>
      <c r="BB222" s="27" t="s">
        <v>0</v>
      </c>
      <c r="BC222" s="32" t="str">
        <f t="shared" si="268"/>
        <v/>
      </c>
      <c r="BD222" s="53" t="str">
        <f>IF(AX222&amp;AY222="","",MAX(BD$12:BD221)+1)</f>
        <v/>
      </c>
      <c r="BE222" s="212"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8"/>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73" t="str">
        <f>IF(BN222="","",IF(AND(BO222&lt;&gt;"",BO222&lt;&gt;"NEMA",BS222=1),BR222,IFERROR(INDEX(CK$12:CK221,MATCH(BN222,BN$12:BN221,0)),IF(BX222&lt;&gt;"",BX222,BT222))))</f>
        <v/>
      </c>
      <c r="CL222" s="226" t="str">
        <f>IF(BN222="","",IF(BT222&lt;&gt;BN222,INDEX(regKlub_id,MATCH(BT222,regKlub_naziv,0)),IF(AND(BO222&lt;&gt;"",BO222&lt;&gt;"NEMA"),BO222,IF(CF222&lt;&gt;"",CF222,IF(CB222&lt;&gt;"",CB222,IFERROR(INDEX(CL$12:CL221,MATCH(BN222,BN$12:BN221,0)),"GREŠKA"))))))</f>
        <v/>
      </c>
      <c r="CM222" s="114" t="str">
        <f>IF(BP222="","",IF(BP222&lt;&gt;"NEMA",BP222,IF(CE222&lt;&gt;"",CE222,IFERROR(INDEX(CM$12:CM221,MATCH(BN222,BN$12:BN221,0)),""))))</f>
        <v/>
      </c>
      <c r="CN222" s="27" t="s">
        <v>0</v>
      </c>
      <c r="CO222" s="38" t="str">
        <f t="shared" si="285"/>
        <v/>
      </c>
      <c r="CP222" s="53" t="str">
        <f t="shared" si="286"/>
        <v/>
      </c>
      <c r="CQ222" s="180" t="str">
        <f t="shared" si="287"/>
        <v/>
      </c>
      <c r="CR222" s="181" t="str">
        <f t="shared" si="235"/>
        <v/>
      </c>
      <c r="CS222" s="114" t="str">
        <f t="shared" si="239"/>
        <v/>
      </c>
      <c r="CT222" s="27" t="s">
        <v>0</v>
      </c>
      <c r="CU222" s="240" t="str">
        <f t="shared" si="288"/>
        <v xml:space="preserve">
</v>
      </c>
      <c r="CV222" s="27" t="s">
        <v>0</v>
      </c>
      <c r="CW222" s="200" t="str">
        <f t="shared" si="240"/>
        <v/>
      </c>
      <c r="CX222" t="s">
        <v>0</v>
      </c>
      <c r="CY222" s="90"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31"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88" t="str">
        <f t="shared" si="248"/>
        <v/>
      </c>
      <c r="P223" s="27"/>
      <c r="Q223" s="32" t="str">
        <f t="shared" si="249"/>
        <v/>
      </c>
      <c r="R223" s="53" t="str">
        <f>IF(Q223="","",IF(COUNTIF(Q$12:Q222,Q223)=0,R222+1,R222))</f>
        <v/>
      </c>
      <c r="S223" s="53" t="str">
        <f t="shared" si="250"/>
        <v/>
      </c>
      <c r="T223" s="53" t="str">
        <f t="shared" si="251"/>
        <v/>
      </c>
      <c r="U223" s="46" t="str">
        <f t="shared" si="252"/>
        <v/>
      </c>
      <c r="V223" s="27" t="s">
        <v>0</v>
      </c>
      <c r="W223" s="173" t="str">
        <f t="shared" si="253"/>
        <v/>
      </c>
      <c r="X223" s="223" t="str">
        <f t="shared" si="254"/>
        <v/>
      </c>
      <c r="Y223" s="174"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8"/>
      <c r="AG223" s="27" t="s">
        <v>0</v>
      </c>
      <c r="AH223" s="14" t="str">
        <f t="shared" si="257"/>
        <v/>
      </c>
      <c r="AI223" s="27" t="s">
        <v>0</v>
      </c>
      <c r="AJ223" s="173" t="str">
        <f t="shared" si="258"/>
        <v/>
      </c>
      <c r="AK223" s="114"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44" t="str">
        <f t="shared" si="312"/>
        <v/>
      </c>
      <c r="AW223" s="27" t="s">
        <v>0</v>
      </c>
      <c r="AX223" s="81"/>
      <c r="AY223" s="83"/>
      <c r="AZ223" s="27" t="s">
        <v>0</v>
      </c>
      <c r="BA223" s="200" t="str">
        <f t="shared" si="267"/>
        <v/>
      </c>
      <c r="BB223" s="27" t="s">
        <v>0</v>
      </c>
      <c r="BC223" s="32" t="str">
        <f t="shared" si="268"/>
        <v/>
      </c>
      <c r="BD223" s="53" t="str">
        <f>IF(AX223&amp;AY223="","",MAX(BD$12:BD222)+1)</f>
        <v/>
      </c>
      <c r="BE223" s="212"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8"/>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73" t="str">
        <f>IF(BN223="","",IF(AND(BO223&lt;&gt;"",BO223&lt;&gt;"NEMA",BS223=1),BR223,IFERROR(INDEX(CK$12:CK222,MATCH(BN223,BN$12:BN222,0)),IF(BX223&lt;&gt;"",BX223,BT223))))</f>
        <v/>
      </c>
      <c r="CL223" s="226" t="str">
        <f>IF(BN223="","",IF(BT223&lt;&gt;BN223,INDEX(regKlub_id,MATCH(BT223,regKlub_naziv,0)),IF(AND(BO223&lt;&gt;"",BO223&lt;&gt;"NEMA"),BO223,IF(CF223&lt;&gt;"",CF223,IF(CB223&lt;&gt;"",CB223,IFERROR(INDEX(CL$12:CL222,MATCH(BN223,BN$12:BN222,0)),"GREŠKA"))))))</f>
        <v/>
      </c>
      <c r="CM223" s="114" t="str">
        <f>IF(BP223="","",IF(BP223&lt;&gt;"NEMA",BP223,IF(CE223&lt;&gt;"",CE223,IFERROR(INDEX(CM$12:CM222,MATCH(BN223,BN$12:BN222,0)),""))))</f>
        <v/>
      </c>
      <c r="CN223" s="27" t="s">
        <v>0</v>
      </c>
      <c r="CO223" s="38" t="str">
        <f t="shared" si="285"/>
        <v/>
      </c>
      <c r="CP223" s="53" t="str">
        <f t="shared" si="286"/>
        <v/>
      </c>
      <c r="CQ223" s="180" t="str">
        <f t="shared" si="287"/>
        <v/>
      </c>
      <c r="CR223" s="181" t="str">
        <f t="shared" si="235"/>
        <v/>
      </c>
      <c r="CS223" s="114" t="str">
        <f t="shared" si="239"/>
        <v/>
      </c>
      <c r="CT223" s="27" t="s">
        <v>0</v>
      </c>
      <c r="CU223" s="240" t="str">
        <f t="shared" si="288"/>
        <v xml:space="preserve">
</v>
      </c>
      <c r="CV223" s="27" t="s">
        <v>0</v>
      </c>
      <c r="CW223" s="200" t="str">
        <f t="shared" si="240"/>
        <v/>
      </c>
      <c r="CX223" t="s">
        <v>0</v>
      </c>
      <c r="CY223" s="90"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31"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88" t="str">
        <f t="shared" si="248"/>
        <v/>
      </c>
      <c r="P224" s="27"/>
      <c r="Q224" s="32" t="str">
        <f t="shared" si="249"/>
        <v/>
      </c>
      <c r="R224" s="53" t="str">
        <f>IF(Q224="","",IF(COUNTIF(Q$12:Q223,Q224)=0,R223+1,R223))</f>
        <v/>
      </c>
      <c r="S224" s="53" t="str">
        <f t="shared" si="250"/>
        <v/>
      </c>
      <c r="T224" s="53" t="str">
        <f t="shared" si="251"/>
        <v/>
      </c>
      <c r="U224" s="46" t="str">
        <f t="shared" si="252"/>
        <v/>
      </c>
      <c r="V224" s="27" t="s">
        <v>0</v>
      </c>
      <c r="W224" s="173" t="str">
        <f t="shared" si="253"/>
        <v/>
      </c>
      <c r="X224" s="223" t="str">
        <f t="shared" si="254"/>
        <v/>
      </c>
      <c r="Y224" s="174"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8"/>
      <c r="AG224" s="27" t="s">
        <v>0</v>
      </c>
      <c r="AH224" s="14" t="str">
        <f t="shared" si="257"/>
        <v/>
      </c>
      <c r="AI224" s="27" t="s">
        <v>0</v>
      </c>
      <c r="AJ224" s="173" t="str">
        <f t="shared" si="258"/>
        <v/>
      </c>
      <c r="AK224" s="114"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44" t="str">
        <f t="shared" si="312"/>
        <v/>
      </c>
      <c r="AW224" s="27" t="s">
        <v>0</v>
      </c>
      <c r="AX224" s="81"/>
      <c r="AY224" s="83"/>
      <c r="AZ224" s="27" t="s">
        <v>0</v>
      </c>
      <c r="BA224" s="200" t="str">
        <f t="shared" si="267"/>
        <v/>
      </c>
      <c r="BB224" s="27" t="s">
        <v>0</v>
      </c>
      <c r="BC224" s="32" t="str">
        <f t="shared" si="268"/>
        <v/>
      </c>
      <c r="BD224" s="53" t="str">
        <f>IF(AX224&amp;AY224="","",MAX(BD$12:BD223)+1)</f>
        <v/>
      </c>
      <c r="BE224" s="212"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8"/>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73" t="str">
        <f>IF(BN224="","",IF(AND(BO224&lt;&gt;"",BO224&lt;&gt;"NEMA",BS224=1),BR224,IFERROR(INDEX(CK$12:CK223,MATCH(BN224,BN$12:BN223,0)),IF(BX224&lt;&gt;"",BX224,BT224))))</f>
        <v/>
      </c>
      <c r="CL224" s="226" t="str">
        <f>IF(BN224="","",IF(BT224&lt;&gt;BN224,INDEX(regKlub_id,MATCH(BT224,regKlub_naziv,0)),IF(AND(BO224&lt;&gt;"",BO224&lt;&gt;"NEMA"),BO224,IF(CF224&lt;&gt;"",CF224,IF(CB224&lt;&gt;"",CB224,IFERROR(INDEX(CL$12:CL223,MATCH(BN224,BN$12:BN223,0)),"GREŠKA"))))))</f>
        <v/>
      </c>
      <c r="CM224" s="114" t="str">
        <f>IF(BP224="","",IF(BP224&lt;&gt;"NEMA",BP224,IF(CE224&lt;&gt;"",CE224,IFERROR(INDEX(CM$12:CM223,MATCH(BN224,BN$12:BN223,0)),""))))</f>
        <v/>
      </c>
      <c r="CN224" s="27" t="s">
        <v>0</v>
      </c>
      <c r="CO224" s="38" t="str">
        <f t="shared" si="285"/>
        <v/>
      </c>
      <c r="CP224" s="53" t="str">
        <f t="shared" si="286"/>
        <v/>
      </c>
      <c r="CQ224" s="180" t="str">
        <f t="shared" si="287"/>
        <v/>
      </c>
      <c r="CR224" s="181" t="str">
        <f t="shared" si="235"/>
        <v/>
      </c>
      <c r="CS224" s="114" t="str">
        <f t="shared" si="239"/>
        <v/>
      </c>
      <c r="CT224" s="27" t="s">
        <v>0</v>
      </c>
      <c r="CU224" s="240" t="str">
        <f t="shared" si="288"/>
        <v xml:space="preserve">
</v>
      </c>
      <c r="CV224" s="27" t="s">
        <v>0</v>
      </c>
      <c r="CW224" s="200" t="str">
        <f t="shared" si="240"/>
        <v/>
      </c>
      <c r="CX224" t="s">
        <v>0</v>
      </c>
      <c r="CY224" s="90"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31"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88" t="str">
        <f t="shared" si="248"/>
        <v/>
      </c>
      <c r="P225" s="27"/>
      <c r="Q225" s="32" t="str">
        <f t="shared" si="249"/>
        <v/>
      </c>
      <c r="R225" s="53" t="str">
        <f>IF(Q225="","",IF(COUNTIF(Q$12:Q224,Q225)=0,R224+1,R224))</f>
        <v/>
      </c>
      <c r="S225" s="53" t="str">
        <f t="shared" si="250"/>
        <v/>
      </c>
      <c r="T225" s="53" t="str">
        <f t="shared" si="251"/>
        <v/>
      </c>
      <c r="U225" s="46" t="str">
        <f t="shared" si="252"/>
        <v/>
      </c>
      <c r="V225" s="27" t="s">
        <v>0</v>
      </c>
      <c r="W225" s="173" t="str">
        <f t="shared" si="253"/>
        <v/>
      </c>
      <c r="X225" s="223" t="str">
        <f t="shared" si="254"/>
        <v/>
      </c>
      <c r="Y225" s="174"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8"/>
      <c r="AG225" s="27" t="s">
        <v>0</v>
      </c>
      <c r="AH225" s="14" t="str">
        <f t="shared" si="257"/>
        <v/>
      </c>
      <c r="AI225" s="27" t="s">
        <v>0</v>
      </c>
      <c r="AJ225" s="173" t="str">
        <f t="shared" si="258"/>
        <v/>
      </c>
      <c r="AK225" s="114"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44" t="str">
        <f t="shared" si="312"/>
        <v/>
      </c>
      <c r="AW225" s="27" t="s">
        <v>0</v>
      </c>
      <c r="AX225" s="81"/>
      <c r="AY225" s="83"/>
      <c r="AZ225" s="27" t="s">
        <v>0</v>
      </c>
      <c r="BA225" s="200" t="str">
        <f t="shared" si="267"/>
        <v/>
      </c>
      <c r="BB225" s="27" t="s">
        <v>0</v>
      </c>
      <c r="BC225" s="32" t="str">
        <f t="shared" si="268"/>
        <v/>
      </c>
      <c r="BD225" s="53" t="str">
        <f>IF(AX225&amp;AY225="","",MAX(BD$12:BD224)+1)</f>
        <v/>
      </c>
      <c r="BE225" s="212"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8"/>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73" t="str">
        <f>IF(BN225="","",IF(AND(BO225&lt;&gt;"",BO225&lt;&gt;"NEMA",BS225=1),BR225,IFERROR(INDEX(CK$12:CK224,MATCH(BN225,BN$12:BN224,0)),IF(BX225&lt;&gt;"",BX225,BT225))))</f>
        <v/>
      </c>
      <c r="CL225" s="226" t="str">
        <f>IF(BN225="","",IF(BT225&lt;&gt;BN225,INDEX(regKlub_id,MATCH(BT225,regKlub_naziv,0)),IF(AND(BO225&lt;&gt;"",BO225&lt;&gt;"NEMA"),BO225,IF(CF225&lt;&gt;"",CF225,IF(CB225&lt;&gt;"",CB225,IFERROR(INDEX(CL$12:CL224,MATCH(BN225,BN$12:BN224,0)),"GREŠKA"))))))</f>
        <v/>
      </c>
      <c r="CM225" s="114" t="str">
        <f>IF(BP225="","",IF(BP225&lt;&gt;"NEMA",BP225,IF(CE225&lt;&gt;"",CE225,IFERROR(INDEX(CM$12:CM224,MATCH(BN225,BN$12:BN224,0)),""))))</f>
        <v/>
      </c>
      <c r="CN225" s="27" t="s">
        <v>0</v>
      </c>
      <c r="CO225" s="38" t="str">
        <f t="shared" si="285"/>
        <v/>
      </c>
      <c r="CP225" s="53" t="str">
        <f t="shared" si="286"/>
        <v/>
      </c>
      <c r="CQ225" s="180" t="str">
        <f t="shared" si="287"/>
        <v/>
      </c>
      <c r="CR225" s="181" t="str">
        <f t="shared" si="235"/>
        <v/>
      </c>
      <c r="CS225" s="114" t="str">
        <f t="shared" si="239"/>
        <v/>
      </c>
      <c r="CT225" s="27" t="s">
        <v>0</v>
      </c>
      <c r="CU225" s="240" t="str">
        <f t="shared" si="288"/>
        <v xml:space="preserve">
</v>
      </c>
      <c r="CV225" s="27" t="s">
        <v>0</v>
      </c>
      <c r="CW225" s="200" t="str">
        <f t="shared" si="240"/>
        <v/>
      </c>
      <c r="CX225" t="s">
        <v>0</v>
      </c>
      <c r="CY225" s="90"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31"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88" t="str">
        <f t="shared" si="248"/>
        <v/>
      </c>
      <c r="P226" s="27"/>
      <c r="Q226" s="32" t="str">
        <f t="shared" si="249"/>
        <v/>
      </c>
      <c r="R226" s="53" t="str">
        <f>IF(Q226="","",IF(COUNTIF(Q$12:Q225,Q226)=0,R225+1,R225))</f>
        <v/>
      </c>
      <c r="S226" s="53" t="str">
        <f t="shared" si="250"/>
        <v/>
      </c>
      <c r="T226" s="53" t="str">
        <f t="shared" si="251"/>
        <v/>
      </c>
      <c r="U226" s="46" t="str">
        <f t="shared" si="252"/>
        <v/>
      </c>
      <c r="V226" s="27" t="s">
        <v>0</v>
      </c>
      <c r="W226" s="173" t="str">
        <f t="shared" si="253"/>
        <v/>
      </c>
      <c r="X226" s="223" t="str">
        <f t="shared" si="254"/>
        <v/>
      </c>
      <c r="Y226" s="174"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8"/>
      <c r="AG226" s="27" t="s">
        <v>0</v>
      </c>
      <c r="AH226" s="14" t="str">
        <f t="shared" si="257"/>
        <v/>
      </c>
      <c r="AI226" s="27" t="s">
        <v>0</v>
      </c>
      <c r="AJ226" s="173" t="str">
        <f t="shared" si="258"/>
        <v/>
      </c>
      <c r="AK226" s="114"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44" t="str">
        <f t="shared" si="312"/>
        <v/>
      </c>
      <c r="AW226" s="27" t="s">
        <v>0</v>
      </c>
      <c r="AX226" s="81"/>
      <c r="AY226" s="83"/>
      <c r="AZ226" s="27" t="s">
        <v>0</v>
      </c>
      <c r="BA226" s="200" t="str">
        <f t="shared" si="267"/>
        <v/>
      </c>
      <c r="BB226" s="27" t="s">
        <v>0</v>
      </c>
      <c r="BC226" s="32" t="str">
        <f t="shared" si="268"/>
        <v/>
      </c>
      <c r="BD226" s="53" t="str">
        <f>IF(AX226&amp;AY226="","",MAX(BD$12:BD225)+1)</f>
        <v/>
      </c>
      <c r="BE226" s="212"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8"/>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73" t="str">
        <f>IF(BN226="","",IF(AND(BO226&lt;&gt;"",BO226&lt;&gt;"NEMA",BS226=1),BR226,IFERROR(INDEX(CK$12:CK225,MATCH(BN226,BN$12:BN225,0)),IF(BX226&lt;&gt;"",BX226,BT226))))</f>
        <v/>
      </c>
      <c r="CL226" s="226" t="str">
        <f>IF(BN226="","",IF(BT226&lt;&gt;BN226,INDEX(regKlub_id,MATCH(BT226,regKlub_naziv,0)),IF(AND(BO226&lt;&gt;"",BO226&lt;&gt;"NEMA"),BO226,IF(CF226&lt;&gt;"",CF226,IF(CB226&lt;&gt;"",CB226,IFERROR(INDEX(CL$12:CL225,MATCH(BN226,BN$12:BN225,0)),"GREŠKA"))))))</f>
        <v/>
      </c>
      <c r="CM226" s="114" t="str">
        <f>IF(BP226="","",IF(BP226&lt;&gt;"NEMA",BP226,IF(CE226&lt;&gt;"",CE226,IFERROR(INDEX(CM$12:CM225,MATCH(BN226,BN$12:BN225,0)),""))))</f>
        <v/>
      </c>
      <c r="CN226" s="27" t="s">
        <v>0</v>
      </c>
      <c r="CO226" s="38" t="str">
        <f t="shared" si="285"/>
        <v/>
      </c>
      <c r="CP226" s="53" t="str">
        <f t="shared" si="286"/>
        <v/>
      </c>
      <c r="CQ226" s="180" t="str">
        <f t="shared" si="287"/>
        <v/>
      </c>
      <c r="CR226" s="181" t="str">
        <f t="shared" si="235"/>
        <v/>
      </c>
      <c r="CS226" s="114" t="str">
        <f t="shared" si="239"/>
        <v/>
      </c>
      <c r="CT226" s="27" t="s">
        <v>0</v>
      </c>
      <c r="CU226" s="240" t="str">
        <f t="shared" si="288"/>
        <v xml:space="preserve">
</v>
      </c>
      <c r="CV226" s="27" t="s">
        <v>0</v>
      </c>
      <c r="CW226" s="200" t="str">
        <f t="shared" si="240"/>
        <v/>
      </c>
      <c r="CX226" t="s">
        <v>0</v>
      </c>
      <c r="CY226" s="90"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31"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88" t="str">
        <f t="shared" si="248"/>
        <v/>
      </c>
      <c r="P227" s="27"/>
      <c r="Q227" s="32" t="str">
        <f t="shared" si="249"/>
        <v/>
      </c>
      <c r="R227" s="53" t="str">
        <f>IF(Q227="","",IF(COUNTIF(Q$12:Q226,Q227)=0,R226+1,R226))</f>
        <v/>
      </c>
      <c r="S227" s="53" t="str">
        <f t="shared" si="250"/>
        <v/>
      </c>
      <c r="T227" s="53" t="str">
        <f t="shared" si="251"/>
        <v/>
      </c>
      <c r="U227" s="46" t="str">
        <f t="shared" si="252"/>
        <v/>
      </c>
      <c r="V227" s="27" t="s">
        <v>0</v>
      </c>
      <c r="W227" s="173" t="str">
        <f t="shared" si="253"/>
        <v/>
      </c>
      <c r="X227" s="223" t="str">
        <f t="shared" si="254"/>
        <v/>
      </c>
      <c r="Y227" s="174"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8"/>
      <c r="AG227" s="27" t="s">
        <v>0</v>
      </c>
      <c r="AH227" s="14" t="str">
        <f t="shared" si="257"/>
        <v/>
      </c>
      <c r="AI227" s="27" t="s">
        <v>0</v>
      </c>
      <c r="AJ227" s="173" t="str">
        <f t="shared" si="258"/>
        <v/>
      </c>
      <c r="AK227" s="114"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44" t="str">
        <f t="shared" si="312"/>
        <v/>
      </c>
      <c r="AW227" s="27" t="s">
        <v>0</v>
      </c>
      <c r="AX227" s="81"/>
      <c r="AY227" s="83"/>
      <c r="AZ227" s="27" t="s">
        <v>0</v>
      </c>
      <c r="BA227" s="200" t="str">
        <f t="shared" si="267"/>
        <v/>
      </c>
      <c r="BB227" s="27" t="s">
        <v>0</v>
      </c>
      <c r="BC227" s="32" t="str">
        <f t="shared" si="268"/>
        <v/>
      </c>
      <c r="BD227" s="53" t="str">
        <f>IF(AX227&amp;AY227="","",MAX(BD$12:BD226)+1)</f>
        <v/>
      </c>
      <c r="BE227" s="212"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8"/>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73" t="str">
        <f>IF(BN227="","",IF(AND(BO227&lt;&gt;"",BO227&lt;&gt;"NEMA",BS227=1),BR227,IFERROR(INDEX(CK$12:CK226,MATCH(BN227,BN$12:BN226,0)),IF(BX227&lt;&gt;"",BX227,BT227))))</f>
        <v/>
      </c>
      <c r="CL227" s="226" t="str">
        <f>IF(BN227="","",IF(BT227&lt;&gt;BN227,INDEX(regKlub_id,MATCH(BT227,regKlub_naziv,0)),IF(AND(BO227&lt;&gt;"",BO227&lt;&gt;"NEMA"),BO227,IF(CF227&lt;&gt;"",CF227,IF(CB227&lt;&gt;"",CB227,IFERROR(INDEX(CL$12:CL226,MATCH(BN227,BN$12:BN226,0)),"GREŠKA"))))))</f>
        <v/>
      </c>
      <c r="CM227" s="114" t="str">
        <f>IF(BP227="","",IF(BP227&lt;&gt;"NEMA",BP227,IF(CE227&lt;&gt;"",CE227,IFERROR(INDEX(CM$12:CM226,MATCH(BN227,BN$12:BN226,0)),""))))</f>
        <v/>
      </c>
      <c r="CN227" s="27" t="s">
        <v>0</v>
      </c>
      <c r="CO227" s="38" t="str">
        <f t="shared" si="285"/>
        <v/>
      </c>
      <c r="CP227" s="53" t="str">
        <f t="shared" si="286"/>
        <v/>
      </c>
      <c r="CQ227" s="180" t="str">
        <f t="shared" si="287"/>
        <v/>
      </c>
      <c r="CR227" s="181" t="str">
        <f t="shared" si="235"/>
        <v/>
      </c>
      <c r="CS227" s="114" t="str">
        <f t="shared" si="239"/>
        <v/>
      </c>
      <c r="CT227" s="27" t="s">
        <v>0</v>
      </c>
      <c r="CU227" s="240" t="str">
        <f t="shared" si="288"/>
        <v xml:space="preserve">
</v>
      </c>
      <c r="CV227" s="27" t="s">
        <v>0</v>
      </c>
      <c r="CW227" s="200" t="str">
        <f t="shared" si="240"/>
        <v/>
      </c>
      <c r="CX227" t="s">
        <v>0</v>
      </c>
      <c r="CY227" s="90"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31"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88" t="str">
        <f t="shared" si="248"/>
        <v/>
      </c>
      <c r="P228" s="27"/>
      <c r="Q228" s="32" t="str">
        <f t="shared" si="249"/>
        <v/>
      </c>
      <c r="R228" s="53" t="str">
        <f>IF(Q228="","",IF(COUNTIF(Q$12:Q227,Q228)=0,R227+1,R227))</f>
        <v/>
      </c>
      <c r="S228" s="53" t="str">
        <f t="shared" si="250"/>
        <v/>
      </c>
      <c r="T228" s="53" t="str">
        <f t="shared" si="251"/>
        <v/>
      </c>
      <c r="U228" s="46" t="str">
        <f t="shared" si="252"/>
        <v/>
      </c>
      <c r="V228" s="27" t="s">
        <v>0</v>
      </c>
      <c r="W228" s="173" t="str">
        <f t="shared" si="253"/>
        <v/>
      </c>
      <c r="X228" s="223" t="str">
        <f t="shared" si="254"/>
        <v/>
      </c>
      <c r="Y228" s="174"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8"/>
      <c r="AG228" s="27" t="s">
        <v>0</v>
      </c>
      <c r="AH228" s="14" t="str">
        <f t="shared" si="257"/>
        <v/>
      </c>
      <c r="AI228" s="27" t="s">
        <v>0</v>
      </c>
      <c r="AJ228" s="173" t="str">
        <f t="shared" si="258"/>
        <v/>
      </c>
      <c r="AK228" s="114"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44" t="str">
        <f t="shared" si="312"/>
        <v/>
      </c>
      <c r="AW228" s="27" t="s">
        <v>0</v>
      </c>
      <c r="AX228" s="81"/>
      <c r="AY228" s="83"/>
      <c r="AZ228" s="27" t="s">
        <v>0</v>
      </c>
      <c r="BA228" s="200" t="str">
        <f t="shared" si="267"/>
        <v/>
      </c>
      <c r="BB228" s="27" t="s">
        <v>0</v>
      </c>
      <c r="BC228" s="32" t="str">
        <f t="shared" si="268"/>
        <v/>
      </c>
      <c r="BD228" s="53" t="str">
        <f>IF(AX228&amp;AY228="","",MAX(BD$12:BD227)+1)</f>
        <v/>
      </c>
      <c r="BE228" s="212"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8"/>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73" t="str">
        <f>IF(BN228="","",IF(AND(BO228&lt;&gt;"",BO228&lt;&gt;"NEMA",BS228=1),BR228,IFERROR(INDEX(CK$12:CK227,MATCH(BN228,BN$12:BN227,0)),IF(BX228&lt;&gt;"",BX228,BT228))))</f>
        <v/>
      </c>
      <c r="CL228" s="226" t="str">
        <f>IF(BN228="","",IF(BT228&lt;&gt;BN228,INDEX(regKlub_id,MATCH(BT228,regKlub_naziv,0)),IF(AND(BO228&lt;&gt;"",BO228&lt;&gt;"NEMA"),BO228,IF(CF228&lt;&gt;"",CF228,IF(CB228&lt;&gt;"",CB228,IFERROR(INDEX(CL$12:CL227,MATCH(BN228,BN$12:BN227,0)),"GREŠKA"))))))</f>
        <v/>
      </c>
      <c r="CM228" s="114" t="str">
        <f>IF(BP228="","",IF(BP228&lt;&gt;"NEMA",BP228,IF(CE228&lt;&gt;"",CE228,IFERROR(INDEX(CM$12:CM227,MATCH(BN228,BN$12:BN227,0)),""))))</f>
        <v/>
      </c>
      <c r="CN228" s="27" t="s">
        <v>0</v>
      </c>
      <c r="CO228" s="38" t="str">
        <f t="shared" si="285"/>
        <v/>
      </c>
      <c r="CP228" s="53" t="str">
        <f t="shared" si="286"/>
        <v/>
      </c>
      <c r="CQ228" s="180" t="str">
        <f t="shared" si="287"/>
        <v/>
      </c>
      <c r="CR228" s="181" t="str">
        <f t="shared" si="235"/>
        <v/>
      </c>
      <c r="CS228" s="114" t="str">
        <f t="shared" si="239"/>
        <v/>
      </c>
      <c r="CT228" s="27" t="s">
        <v>0</v>
      </c>
      <c r="CU228" s="240" t="str">
        <f t="shared" si="288"/>
        <v xml:space="preserve">
</v>
      </c>
      <c r="CV228" s="27" t="s">
        <v>0</v>
      </c>
      <c r="CW228" s="200" t="str">
        <f t="shared" si="240"/>
        <v/>
      </c>
      <c r="CX228" t="s">
        <v>0</v>
      </c>
      <c r="CY228" s="90"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31"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88" t="str">
        <f t="shared" si="248"/>
        <v/>
      </c>
      <c r="P229" s="27"/>
      <c r="Q229" s="32" t="str">
        <f t="shared" si="249"/>
        <v/>
      </c>
      <c r="R229" s="53" t="str">
        <f>IF(Q229="","",IF(COUNTIF(Q$12:Q228,Q229)=0,R228+1,R228))</f>
        <v/>
      </c>
      <c r="S229" s="53" t="str">
        <f t="shared" si="250"/>
        <v/>
      </c>
      <c r="T229" s="53" t="str">
        <f t="shared" si="251"/>
        <v/>
      </c>
      <c r="U229" s="46" t="str">
        <f t="shared" si="252"/>
        <v/>
      </c>
      <c r="V229" s="27" t="s">
        <v>0</v>
      </c>
      <c r="W229" s="173" t="str">
        <f t="shared" si="253"/>
        <v/>
      </c>
      <c r="X229" s="223" t="str">
        <f t="shared" si="254"/>
        <v/>
      </c>
      <c r="Y229" s="174"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8"/>
      <c r="AG229" s="27" t="s">
        <v>0</v>
      </c>
      <c r="AH229" s="14" t="str">
        <f t="shared" si="257"/>
        <v/>
      </c>
      <c r="AI229" s="27" t="s">
        <v>0</v>
      </c>
      <c r="AJ229" s="173" t="str">
        <f t="shared" si="258"/>
        <v/>
      </c>
      <c r="AK229" s="114"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44" t="str">
        <f t="shared" si="312"/>
        <v/>
      </c>
      <c r="AW229" s="27" t="s">
        <v>0</v>
      </c>
      <c r="AX229" s="81"/>
      <c r="AY229" s="83"/>
      <c r="AZ229" s="27" t="s">
        <v>0</v>
      </c>
      <c r="BA229" s="200" t="str">
        <f t="shared" si="267"/>
        <v/>
      </c>
      <c r="BB229" s="27" t="s">
        <v>0</v>
      </c>
      <c r="BC229" s="32" t="str">
        <f t="shared" si="268"/>
        <v/>
      </c>
      <c r="BD229" s="53" t="str">
        <f>IF(AX229&amp;AY229="","",MAX(BD$12:BD228)+1)</f>
        <v/>
      </c>
      <c r="BE229" s="212"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8"/>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73" t="str">
        <f>IF(BN229="","",IF(AND(BO229&lt;&gt;"",BO229&lt;&gt;"NEMA",BS229=1),BR229,IFERROR(INDEX(CK$12:CK228,MATCH(BN229,BN$12:BN228,0)),IF(BX229&lt;&gt;"",BX229,BT229))))</f>
        <v/>
      </c>
      <c r="CL229" s="226" t="str">
        <f>IF(BN229="","",IF(BT229&lt;&gt;BN229,INDEX(regKlub_id,MATCH(BT229,regKlub_naziv,0)),IF(AND(BO229&lt;&gt;"",BO229&lt;&gt;"NEMA"),BO229,IF(CF229&lt;&gt;"",CF229,IF(CB229&lt;&gt;"",CB229,IFERROR(INDEX(CL$12:CL228,MATCH(BN229,BN$12:BN228,0)),"GREŠKA"))))))</f>
        <v/>
      </c>
      <c r="CM229" s="114" t="str">
        <f>IF(BP229="","",IF(BP229&lt;&gt;"NEMA",BP229,IF(CE229&lt;&gt;"",CE229,IFERROR(INDEX(CM$12:CM228,MATCH(BN229,BN$12:BN228,0)),""))))</f>
        <v/>
      </c>
      <c r="CN229" s="27" t="s">
        <v>0</v>
      </c>
      <c r="CO229" s="38" t="str">
        <f t="shared" si="285"/>
        <v/>
      </c>
      <c r="CP229" s="53" t="str">
        <f t="shared" si="286"/>
        <v/>
      </c>
      <c r="CQ229" s="180" t="str">
        <f t="shared" si="287"/>
        <v/>
      </c>
      <c r="CR229" s="181" t="str">
        <f t="shared" si="235"/>
        <v/>
      </c>
      <c r="CS229" s="114" t="str">
        <f t="shared" si="239"/>
        <v/>
      </c>
      <c r="CT229" s="27" t="s">
        <v>0</v>
      </c>
      <c r="CU229" s="240" t="str">
        <f t="shared" si="288"/>
        <v xml:space="preserve">
</v>
      </c>
      <c r="CV229" s="27" t="s">
        <v>0</v>
      </c>
      <c r="CW229" s="200" t="str">
        <f t="shared" si="240"/>
        <v/>
      </c>
      <c r="CX229" t="s">
        <v>0</v>
      </c>
      <c r="CY229" s="90"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31"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88" t="str">
        <f t="shared" si="248"/>
        <v/>
      </c>
      <c r="P230" s="27"/>
      <c r="Q230" s="32" t="str">
        <f t="shared" si="249"/>
        <v/>
      </c>
      <c r="R230" s="53" t="str">
        <f>IF(Q230="","",IF(COUNTIF(Q$12:Q229,Q230)=0,R229+1,R229))</f>
        <v/>
      </c>
      <c r="S230" s="53" t="str">
        <f t="shared" si="250"/>
        <v/>
      </c>
      <c r="T230" s="53" t="str">
        <f t="shared" si="251"/>
        <v/>
      </c>
      <c r="U230" s="46" t="str">
        <f t="shared" si="252"/>
        <v/>
      </c>
      <c r="V230" s="27" t="s">
        <v>0</v>
      </c>
      <c r="W230" s="173" t="str">
        <f t="shared" si="253"/>
        <v/>
      </c>
      <c r="X230" s="223" t="str">
        <f t="shared" si="254"/>
        <v/>
      </c>
      <c r="Y230" s="174"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8"/>
      <c r="AG230" s="27" t="s">
        <v>0</v>
      </c>
      <c r="AH230" s="14" t="str">
        <f t="shared" si="257"/>
        <v/>
      </c>
      <c r="AI230" s="27" t="s">
        <v>0</v>
      </c>
      <c r="AJ230" s="173" t="str">
        <f t="shared" si="258"/>
        <v/>
      </c>
      <c r="AK230" s="114"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44" t="str">
        <f t="shared" si="312"/>
        <v/>
      </c>
      <c r="AW230" s="27" t="s">
        <v>0</v>
      </c>
      <c r="AX230" s="81"/>
      <c r="AY230" s="83"/>
      <c r="AZ230" s="27" t="s">
        <v>0</v>
      </c>
      <c r="BA230" s="200" t="str">
        <f t="shared" si="267"/>
        <v/>
      </c>
      <c r="BB230" s="27" t="s">
        <v>0</v>
      </c>
      <c r="BC230" s="32" t="str">
        <f t="shared" si="268"/>
        <v/>
      </c>
      <c r="BD230" s="53" t="str">
        <f>IF(AX230&amp;AY230="","",MAX(BD$12:BD229)+1)</f>
        <v/>
      </c>
      <c r="BE230" s="212"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8"/>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73" t="str">
        <f>IF(BN230="","",IF(AND(BO230&lt;&gt;"",BO230&lt;&gt;"NEMA",BS230=1),BR230,IFERROR(INDEX(CK$12:CK229,MATCH(BN230,BN$12:BN229,0)),IF(BX230&lt;&gt;"",BX230,BT230))))</f>
        <v/>
      </c>
      <c r="CL230" s="226" t="str">
        <f>IF(BN230="","",IF(BT230&lt;&gt;BN230,INDEX(regKlub_id,MATCH(BT230,regKlub_naziv,0)),IF(AND(BO230&lt;&gt;"",BO230&lt;&gt;"NEMA"),BO230,IF(CF230&lt;&gt;"",CF230,IF(CB230&lt;&gt;"",CB230,IFERROR(INDEX(CL$12:CL229,MATCH(BN230,BN$12:BN229,0)),"GREŠKA"))))))</f>
        <v/>
      </c>
      <c r="CM230" s="114" t="str">
        <f>IF(BP230="","",IF(BP230&lt;&gt;"NEMA",BP230,IF(CE230&lt;&gt;"",CE230,IFERROR(INDEX(CM$12:CM229,MATCH(BN230,BN$12:BN229,0)),""))))</f>
        <v/>
      </c>
      <c r="CN230" s="27" t="s">
        <v>0</v>
      </c>
      <c r="CO230" s="38" t="str">
        <f t="shared" si="285"/>
        <v/>
      </c>
      <c r="CP230" s="53" t="str">
        <f t="shared" si="286"/>
        <v/>
      </c>
      <c r="CQ230" s="180" t="str">
        <f t="shared" si="287"/>
        <v/>
      </c>
      <c r="CR230" s="181" t="str">
        <f t="shared" si="235"/>
        <v/>
      </c>
      <c r="CS230" s="114" t="str">
        <f t="shared" si="239"/>
        <v/>
      </c>
      <c r="CT230" s="27" t="s">
        <v>0</v>
      </c>
      <c r="CU230" s="240" t="str">
        <f t="shared" si="288"/>
        <v xml:space="preserve">
</v>
      </c>
      <c r="CV230" s="27" t="s">
        <v>0</v>
      </c>
      <c r="CW230" s="200" t="str">
        <f t="shared" si="240"/>
        <v/>
      </c>
      <c r="CX230" t="s">
        <v>0</v>
      </c>
      <c r="CY230" s="90"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31"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88" t="str">
        <f t="shared" si="248"/>
        <v/>
      </c>
      <c r="P231" s="27"/>
      <c r="Q231" s="32" t="str">
        <f t="shared" si="249"/>
        <v/>
      </c>
      <c r="R231" s="53" t="str">
        <f>IF(Q231="","",IF(COUNTIF(Q$12:Q230,Q231)=0,R230+1,R230))</f>
        <v/>
      </c>
      <c r="S231" s="53" t="str">
        <f t="shared" si="250"/>
        <v/>
      </c>
      <c r="T231" s="53" t="str">
        <f t="shared" si="251"/>
        <v/>
      </c>
      <c r="U231" s="46" t="str">
        <f t="shared" si="252"/>
        <v/>
      </c>
      <c r="V231" s="27" t="s">
        <v>0</v>
      </c>
      <c r="W231" s="173" t="str">
        <f t="shared" si="253"/>
        <v/>
      </c>
      <c r="X231" s="223" t="str">
        <f t="shared" si="254"/>
        <v/>
      </c>
      <c r="Y231" s="174"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8"/>
      <c r="AG231" s="27" t="s">
        <v>0</v>
      </c>
      <c r="AH231" s="14" t="str">
        <f t="shared" si="257"/>
        <v/>
      </c>
      <c r="AI231" s="27" t="s">
        <v>0</v>
      </c>
      <c r="AJ231" s="173" t="str">
        <f t="shared" si="258"/>
        <v/>
      </c>
      <c r="AK231" s="114"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44" t="str">
        <f t="shared" si="312"/>
        <v/>
      </c>
      <c r="AW231" s="27" t="s">
        <v>0</v>
      </c>
      <c r="AX231" s="81"/>
      <c r="AY231" s="83"/>
      <c r="AZ231" s="27" t="s">
        <v>0</v>
      </c>
      <c r="BA231" s="200" t="str">
        <f t="shared" si="267"/>
        <v/>
      </c>
      <c r="BB231" s="27" t="s">
        <v>0</v>
      </c>
      <c r="BC231" s="32" t="str">
        <f t="shared" si="268"/>
        <v/>
      </c>
      <c r="BD231" s="53" t="str">
        <f>IF(AX231&amp;AY231="","",MAX(BD$12:BD230)+1)</f>
        <v/>
      </c>
      <c r="BE231" s="212"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8"/>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73" t="str">
        <f>IF(BN231="","",IF(AND(BO231&lt;&gt;"",BO231&lt;&gt;"NEMA",BS231=1),BR231,IFERROR(INDEX(CK$12:CK230,MATCH(BN231,BN$12:BN230,0)),IF(BX231&lt;&gt;"",BX231,BT231))))</f>
        <v/>
      </c>
      <c r="CL231" s="226" t="str">
        <f>IF(BN231="","",IF(BT231&lt;&gt;BN231,INDEX(regKlub_id,MATCH(BT231,regKlub_naziv,0)),IF(AND(BO231&lt;&gt;"",BO231&lt;&gt;"NEMA"),BO231,IF(CF231&lt;&gt;"",CF231,IF(CB231&lt;&gt;"",CB231,IFERROR(INDEX(CL$12:CL230,MATCH(BN231,BN$12:BN230,0)),"GREŠKA"))))))</f>
        <v/>
      </c>
      <c r="CM231" s="114" t="str">
        <f>IF(BP231="","",IF(BP231&lt;&gt;"NEMA",BP231,IF(CE231&lt;&gt;"",CE231,IFERROR(INDEX(CM$12:CM230,MATCH(BN231,BN$12:BN230,0)),""))))</f>
        <v/>
      </c>
      <c r="CN231" s="27" t="s">
        <v>0</v>
      </c>
      <c r="CO231" s="38" t="str">
        <f t="shared" si="285"/>
        <v/>
      </c>
      <c r="CP231" s="53" t="str">
        <f t="shared" si="286"/>
        <v/>
      </c>
      <c r="CQ231" s="180" t="str">
        <f t="shared" si="287"/>
        <v/>
      </c>
      <c r="CR231" s="181" t="str">
        <f t="shared" si="235"/>
        <v/>
      </c>
      <c r="CS231" s="114" t="str">
        <f t="shared" si="239"/>
        <v/>
      </c>
      <c r="CT231" s="27" t="s">
        <v>0</v>
      </c>
      <c r="CU231" s="240" t="str">
        <f t="shared" si="288"/>
        <v xml:space="preserve">
</v>
      </c>
      <c r="CV231" s="27" t="s">
        <v>0</v>
      </c>
      <c r="CW231" s="200" t="str">
        <f t="shared" si="240"/>
        <v/>
      </c>
      <c r="CX231" t="s">
        <v>0</v>
      </c>
      <c r="CY231" s="90"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31"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88" t="str">
        <f t="shared" si="248"/>
        <v/>
      </c>
      <c r="P232" s="27"/>
      <c r="Q232" s="32" t="str">
        <f t="shared" si="249"/>
        <v/>
      </c>
      <c r="R232" s="53" t="str">
        <f>IF(Q232="","",IF(COUNTIF(Q$12:Q231,Q232)=0,R231+1,R231))</f>
        <v/>
      </c>
      <c r="S232" s="53" t="str">
        <f t="shared" si="250"/>
        <v/>
      </c>
      <c r="T232" s="53" t="str">
        <f t="shared" si="251"/>
        <v/>
      </c>
      <c r="U232" s="46" t="str">
        <f t="shared" si="252"/>
        <v/>
      </c>
      <c r="V232" s="27" t="s">
        <v>0</v>
      </c>
      <c r="W232" s="173" t="str">
        <f t="shared" si="253"/>
        <v/>
      </c>
      <c r="X232" s="223" t="str">
        <f t="shared" si="254"/>
        <v/>
      </c>
      <c r="Y232" s="174"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8"/>
      <c r="AG232" s="27" t="s">
        <v>0</v>
      </c>
      <c r="AH232" s="14" t="str">
        <f t="shared" si="257"/>
        <v/>
      </c>
      <c r="AI232" s="27" t="s">
        <v>0</v>
      </c>
      <c r="AJ232" s="173" t="str">
        <f t="shared" si="258"/>
        <v/>
      </c>
      <c r="AK232" s="114"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44" t="str">
        <f t="shared" si="312"/>
        <v/>
      </c>
      <c r="AW232" s="27" t="s">
        <v>0</v>
      </c>
      <c r="AX232" s="81"/>
      <c r="AY232" s="83"/>
      <c r="AZ232" s="27" t="s">
        <v>0</v>
      </c>
      <c r="BA232" s="200" t="str">
        <f t="shared" si="267"/>
        <v/>
      </c>
      <c r="BB232" s="27" t="s">
        <v>0</v>
      </c>
      <c r="BC232" s="32" t="str">
        <f t="shared" si="268"/>
        <v/>
      </c>
      <c r="BD232" s="53" t="str">
        <f>IF(AX232&amp;AY232="","",MAX(BD$12:BD231)+1)</f>
        <v/>
      </c>
      <c r="BE232" s="212"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8"/>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73" t="str">
        <f>IF(BN232="","",IF(AND(BO232&lt;&gt;"",BO232&lt;&gt;"NEMA",BS232=1),BR232,IFERROR(INDEX(CK$12:CK231,MATCH(BN232,BN$12:BN231,0)),IF(BX232&lt;&gt;"",BX232,BT232))))</f>
        <v/>
      </c>
      <c r="CL232" s="226" t="str">
        <f>IF(BN232="","",IF(BT232&lt;&gt;BN232,INDEX(regKlub_id,MATCH(BT232,regKlub_naziv,0)),IF(AND(BO232&lt;&gt;"",BO232&lt;&gt;"NEMA"),BO232,IF(CF232&lt;&gt;"",CF232,IF(CB232&lt;&gt;"",CB232,IFERROR(INDEX(CL$12:CL231,MATCH(BN232,BN$12:BN231,0)),"GREŠKA"))))))</f>
        <v/>
      </c>
      <c r="CM232" s="114" t="str">
        <f>IF(BP232="","",IF(BP232&lt;&gt;"NEMA",BP232,IF(CE232&lt;&gt;"",CE232,IFERROR(INDEX(CM$12:CM231,MATCH(BN232,BN$12:BN231,0)),""))))</f>
        <v/>
      </c>
      <c r="CN232" s="27" t="s">
        <v>0</v>
      </c>
      <c r="CO232" s="38" t="str">
        <f t="shared" si="285"/>
        <v/>
      </c>
      <c r="CP232" s="53" t="str">
        <f t="shared" si="286"/>
        <v/>
      </c>
      <c r="CQ232" s="180" t="str">
        <f t="shared" si="287"/>
        <v/>
      </c>
      <c r="CR232" s="181" t="str">
        <f t="shared" si="235"/>
        <v/>
      </c>
      <c r="CS232" s="114" t="str">
        <f t="shared" si="239"/>
        <v/>
      </c>
      <c r="CT232" s="27" t="s">
        <v>0</v>
      </c>
      <c r="CU232" s="240" t="str">
        <f t="shared" si="288"/>
        <v xml:space="preserve">
</v>
      </c>
      <c r="CV232" s="27" t="s">
        <v>0</v>
      </c>
      <c r="CW232" s="200" t="str">
        <f t="shared" si="240"/>
        <v/>
      </c>
      <c r="CX232" t="s">
        <v>0</v>
      </c>
      <c r="CY232" s="90"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31"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88" t="str">
        <f t="shared" si="248"/>
        <v/>
      </c>
      <c r="P233" s="27"/>
      <c r="Q233" s="32" t="str">
        <f t="shared" si="249"/>
        <v/>
      </c>
      <c r="R233" s="53" t="str">
        <f>IF(Q233="","",IF(COUNTIF(Q$12:Q232,Q233)=0,R232+1,R232))</f>
        <v/>
      </c>
      <c r="S233" s="53" t="str">
        <f t="shared" si="250"/>
        <v/>
      </c>
      <c r="T233" s="53" t="str">
        <f t="shared" si="251"/>
        <v/>
      </c>
      <c r="U233" s="46" t="str">
        <f t="shared" si="252"/>
        <v/>
      </c>
      <c r="V233" s="27" t="s">
        <v>0</v>
      </c>
      <c r="W233" s="173" t="str">
        <f t="shared" si="253"/>
        <v/>
      </c>
      <c r="X233" s="223" t="str">
        <f t="shared" si="254"/>
        <v/>
      </c>
      <c r="Y233" s="174"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8"/>
      <c r="AG233" s="27" t="s">
        <v>0</v>
      </c>
      <c r="AH233" s="14" t="str">
        <f t="shared" si="257"/>
        <v/>
      </c>
      <c r="AI233" s="27" t="s">
        <v>0</v>
      </c>
      <c r="AJ233" s="173" t="str">
        <f t="shared" si="258"/>
        <v/>
      </c>
      <c r="AK233" s="114"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44" t="str">
        <f t="shared" si="312"/>
        <v/>
      </c>
      <c r="AW233" s="27" t="s">
        <v>0</v>
      </c>
      <c r="AX233" s="81"/>
      <c r="AY233" s="83"/>
      <c r="AZ233" s="27" t="s">
        <v>0</v>
      </c>
      <c r="BA233" s="200" t="str">
        <f t="shared" si="267"/>
        <v/>
      </c>
      <c r="BB233" s="27" t="s">
        <v>0</v>
      </c>
      <c r="BC233" s="32" t="str">
        <f t="shared" si="268"/>
        <v/>
      </c>
      <c r="BD233" s="53" t="str">
        <f>IF(AX233&amp;AY233="","",MAX(BD$12:BD232)+1)</f>
        <v/>
      </c>
      <c r="BE233" s="212"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8"/>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73" t="str">
        <f>IF(BN233="","",IF(AND(BO233&lt;&gt;"",BO233&lt;&gt;"NEMA",BS233=1),BR233,IFERROR(INDEX(CK$12:CK232,MATCH(BN233,BN$12:BN232,0)),IF(BX233&lt;&gt;"",BX233,BT233))))</f>
        <v/>
      </c>
      <c r="CL233" s="226" t="str">
        <f>IF(BN233="","",IF(BT233&lt;&gt;BN233,INDEX(regKlub_id,MATCH(BT233,regKlub_naziv,0)),IF(AND(BO233&lt;&gt;"",BO233&lt;&gt;"NEMA"),BO233,IF(CF233&lt;&gt;"",CF233,IF(CB233&lt;&gt;"",CB233,IFERROR(INDEX(CL$12:CL232,MATCH(BN233,BN$12:BN232,0)),"GREŠKA"))))))</f>
        <v/>
      </c>
      <c r="CM233" s="114" t="str">
        <f>IF(BP233="","",IF(BP233&lt;&gt;"NEMA",BP233,IF(CE233&lt;&gt;"",CE233,IFERROR(INDEX(CM$12:CM232,MATCH(BN233,BN$12:BN232,0)),""))))</f>
        <v/>
      </c>
      <c r="CN233" s="27" t="s">
        <v>0</v>
      </c>
      <c r="CO233" s="38" t="str">
        <f t="shared" si="285"/>
        <v/>
      </c>
      <c r="CP233" s="53" t="str">
        <f t="shared" si="286"/>
        <v/>
      </c>
      <c r="CQ233" s="180" t="str">
        <f t="shared" si="287"/>
        <v/>
      </c>
      <c r="CR233" s="181" t="str">
        <f t="shared" si="235"/>
        <v/>
      </c>
      <c r="CS233" s="114" t="str">
        <f t="shared" si="239"/>
        <v/>
      </c>
      <c r="CT233" s="27" t="s">
        <v>0</v>
      </c>
      <c r="CU233" s="240" t="str">
        <f t="shared" si="288"/>
        <v xml:space="preserve">
</v>
      </c>
      <c r="CV233" s="27" t="s">
        <v>0</v>
      </c>
      <c r="CW233" s="200" t="str">
        <f t="shared" si="240"/>
        <v/>
      </c>
      <c r="CX233" t="s">
        <v>0</v>
      </c>
      <c r="CY233" s="90"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31"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88" t="str">
        <f t="shared" si="248"/>
        <v/>
      </c>
      <c r="P234" s="27"/>
      <c r="Q234" s="32" t="str">
        <f t="shared" si="249"/>
        <v/>
      </c>
      <c r="R234" s="53" t="str">
        <f>IF(Q234="","",IF(COUNTIF(Q$12:Q233,Q234)=0,R233+1,R233))</f>
        <v/>
      </c>
      <c r="S234" s="53" t="str">
        <f t="shared" si="250"/>
        <v/>
      </c>
      <c r="T234" s="53" t="str">
        <f t="shared" si="251"/>
        <v/>
      </c>
      <c r="U234" s="46" t="str">
        <f t="shared" si="252"/>
        <v/>
      </c>
      <c r="V234" s="27" t="s">
        <v>0</v>
      </c>
      <c r="W234" s="173" t="str">
        <f t="shared" si="253"/>
        <v/>
      </c>
      <c r="X234" s="223" t="str">
        <f t="shared" si="254"/>
        <v/>
      </c>
      <c r="Y234" s="174"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8"/>
      <c r="AG234" s="27" t="s">
        <v>0</v>
      </c>
      <c r="AH234" s="14" t="str">
        <f t="shared" si="257"/>
        <v/>
      </c>
      <c r="AI234" s="27" t="s">
        <v>0</v>
      </c>
      <c r="AJ234" s="173" t="str">
        <f t="shared" si="258"/>
        <v/>
      </c>
      <c r="AK234" s="114"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44" t="str">
        <f t="shared" si="312"/>
        <v/>
      </c>
      <c r="AW234" s="27" t="s">
        <v>0</v>
      </c>
      <c r="AX234" s="81"/>
      <c r="AY234" s="83"/>
      <c r="AZ234" s="27" t="s">
        <v>0</v>
      </c>
      <c r="BA234" s="200" t="str">
        <f t="shared" si="267"/>
        <v/>
      </c>
      <c r="BB234" s="27" t="s">
        <v>0</v>
      </c>
      <c r="BC234" s="32" t="str">
        <f t="shared" si="268"/>
        <v/>
      </c>
      <c r="BD234" s="53" t="str">
        <f>IF(AX234&amp;AY234="","",MAX(BD$12:BD233)+1)</f>
        <v/>
      </c>
      <c r="BE234" s="212"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8"/>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73" t="str">
        <f>IF(BN234="","",IF(AND(BO234&lt;&gt;"",BO234&lt;&gt;"NEMA",BS234=1),BR234,IFERROR(INDEX(CK$12:CK233,MATCH(BN234,BN$12:BN233,0)),IF(BX234&lt;&gt;"",BX234,BT234))))</f>
        <v/>
      </c>
      <c r="CL234" s="226" t="str">
        <f>IF(BN234="","",IF(BT234&lt;&gt;BN234,INDEX(regKlub_id,MATCH(BT234,regKlub_naziv,0)),IF(AND(BO234&lt;&gt;"",BO234&lt;&gt;"NEMA"),BO234,IF(CF234&lt;&gt;"",CF234,IF(CB234&lt;&gt;"",CB234,IFERROR(INDEX(CL$12:CL233,MATCH(BN234,BN$12:BN233,0)),"GREŠKA"))))))</f>
        <v/>
      </c>
      <c r="CM234" s="114" t="str">
        <f>IF(BP234="","",IF(BP234&lt;&gt;"NEMA",BP234,IF(CE234&lt;&gt;"",CE234,IFERROR(INDEX(CM$12:CM233,MATCH(BN234,BN$12:BN233,0)),""))))</f>
        <v/>
      </c>
      <c r="CN234" s="27" t="s">
        <v>0</v>
      </c>
      <c r="CO234" s="38" t="str">
        <f t="shared" si="285"/>
        <v/>
      </c>
      <c r="CP234" s="53" t="str">
        <f t="shared" si="286"/>
        <v/>
      </c>
      <c r="CQ234" s="180" t="str">
        <f t="shared" si="287"/>
        <v/>
      </c>
      <c r="CR234" s="181" t="str">
        <f t="shared" si="235"/>
        <v/>
      </c>
      <c r="CS234" s="114" t="str">
        <f t="shared" si="239"/>
        <v/>
      </c>
      <c r="CT234" s="27" t="s">
        <v>0</v>
      </c>
      <c r="CU234" s="240" t="str">
        <f t="shared" si="288"/>
        <v xml:space="preserve">
</v>
      </c>
      <c r="CV234" s="27" t="s">
        <v>0</v>
      </c>
      <c r="CW234" s="200" t="str">
        <f t="shared" si="240"/>
        <v/>
      </c>
      <c r="CX234" t="s">
        <v>0</v>
      </c>
      <c r="CY234" s="90"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31"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88" t="str">
        <f t="shared" si="248"/>
        <v/>
      </c>
      <c r="P235" s="27"/>
      <c r="Q235" s="32" t="str">
        <f t="shared" si="249"/>
        <v/>
      </c>
      <c r="R235" s="53" t="str">
        <f>IF(Q235="","",IF(COUNTIF(Q$12:Q234,Q235)=0,R234+1,R234))</f>
        <v/>
      </c>
      <c r="S235" s="53" t="str">
        <f t="shared" si="250"/>
        <v/>
      </c>
      <c r="T235" s="53" t="str">
        <f t="shared" si="251"/>
        <v/>
      </c>
      <c r="U235" s="46" t="str">
        <f t="shared" si="252"/>
        <v/>
      </c>
      <c r="V235" s="27" t="s">
        <v>0</v>
      </c>
      <c r="W235" s="173" t="str">
        <f t="shared" si="253"/>
        <v/>
      </c>
      <c r="X235" s="223" t="str">
        <f t="shared" si="254"/>
        <v/>
      </c>
      <c r="Y235" s="174"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8"/>
      <c r="AG235" s="27" t="s">
        <v>0</v>
      </c>
      <c r="AH235" s="14" t="str">
        <f t="shared" si="257"/>
        <v/>
      </c>
      <c r="AI235" s="27" t="s">
        <v>0</v>
      </c>
      <c r="AJ235" s="173" t="str">
        <f t="shared" si="258"/>
        <v/>
      </c>
      <c r="AK235" s="114"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44" t="str">
        <f t="shared" si="312"/>
        <v/>
      </c>
      <c r="AW235" s="27" t="s">
        <v>0</v>
      </c>
      <c r="AX235" s="81"/>
      <c r="AY235" s="83"/>
      <c r="AZ235" s="27" t="s">
        <v>0</v>
      </c>
      <c r="BA235" s="200" t="str">
        <f t="shared" si="267"/>
        <v/>
      </c>
      <c r="BB235" s="27" t="s">
        <v>0</v>
      </c>
      <c r="BC235" s="32" t="str">
        <f t="shared" si="268"/>
        <v/>
      </c>
      <c r="BD235" s="53" t="str">
        <f>IF(AX235&amp;AY235="","",MAX(BD$12:BD234)+1)</f>
        <v/>
      </c>
      <c r="BE235" s="212"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8"/>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73" t="str">
        <f>IF(BN235="","",IF(AND(BO235&lt;&gt;"",BO235&lt;&gt;"NEMA",BS235=1),BR235,IFERROR(INDEX(CK$12:CK234,MATCH(BN235,BN$12:BN234,0)),IF(BX235&lt;&gt;"",BX235,BT235))))</f>
        <v/>
      </c>
      <c r="CL235" s="226" t="str">
        <f>IF(BN235="","",IF(BT235&lt;&gt;BN235,INDEX(regKlub_id,MATCH(BT235,regKlub_naziv,0)),IF(AND(BO235&lt;&gt;"",BO235&lt;&gt;"NEMA"),BO235,IF(CF235&lt;&gt;"",CF235,IF(CB235&lt;&gt;"",CB235,IFERROR(INDEX(CL$12:CL234,MATCH(BN235,BN$12:BN234,0)),"GREŠKA"))))))</f>
        <v/>
      </c>
      <c r="CM235" s="114" t="str">
        <f>IF(BP235="","",IF(BP235&lt;&gt;"NEMA",BP235,IF(CE235&lt;&gt;"",CE235,IFERROR(INDEX(CM$12:CM234,MATCH(BN235,BN$12:BN234,0)),""))))</f>
        <v/>
      </c>
      <c r="CN235" s="27" t="s">
        <v>0</v>
      </c>
      <c r="CO235" s="38" t="str">
        <f t="shared" si="285"/>
        <v/>
      </c>
      <c r="CP235" s="53" t="str">
        <f t="shared" si="286"/>
        <v/>
      </c>
      <c r="CQ235" s="180" t="str">
        <f t="shared" si="287"/>
        <v/>
      </c>
      <c r="CR235" s="181" t="str">
        <f t="shared" si="235"/>
        <v/>
      </c>
      <c r="CS235" s="114" t="str">
        <f t="shared" si="239"/>
        <v/>
      </c>
      <c r="CT235" s="27" t="s">
        <v>0</v>
      </c>
      <c r="CU235" s="240" t="str">
        <f t="shared" si="288"/>
        <v xml:space="preserve">
</v>
      </c>
      <c r="CV235" s="27" t="s">
        <v>0</v>
      </c>
      <c r="CW235" s="200" t="str">
        <f t="shared" si="240"/>
        <v/>
      </c>
      <c r="CX235" t="s">
        <v>0</v>
      </c>
      <c r="CY235" s="90"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31"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88" t="str">
        <f t="shared" si="248"/>
        <v/>
      </c>
      <c r="P236" s="27"/>
      <c r="Q236" s="32" t="str">
        <f t="shared" si="249"/>
        <v/>
      </c>
      <c r="R236" s="53" t="str">
        <f>IF(Q236="","",IF(COUNTIF(Q$12:Q235,Q236)=0,R235+1,R235))</f>
        <v/>
      </c>
      <c r="S236" s="53" t="str">
        <f t="shared" si="250"/>
        <v/>
      </c>
      <c r="T236" s="53" t="str">
        <f t="shared" si="251"/>
        <v/>
      </c>
      <c r="U236" s="46" t="str">
        <f t="shared" si="252"/>
        <v/>
      </c>
      <c r="V236" s="27" t="s">
        <v>0</v>
      </c>
      <c r="W236" s="173" t="str">
        <f t="shared" si="253"/>
        <v/>
      </c>
      <c r="X236" s="223" t="str">
        <f t="shared" si="254"/>
        <v/>
      </c>
      <c r="Y236" s="174"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8"/>
      <c r="AG236" s="27" t="s">
        <v>0</v>
      </c>
      <c r="AH236" s="14" t="str">
        <f t="shared" si="257"/>
        <v/>
      </c>
      <c r="AI236" s="27" t="s">
        <v>0</v>
      </c>
      <c r="AJ236" s="173" t="str">
        <f t="shared" si="258"/>
        <v/>
      </c>
      <c r="AK236" s="114"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44" t="str">
        <f t="shared" si="312"/>
        <v/>
      </c>
      <c r="AW236" s="27" t="s">
        <v>0</v>
      </c>
      <c r="AX236" s="81"/>
      <c r="AY236" s="83"/>
      <c r="AZ236" s="27" t="s">
        <v>0</v>
      </c>
      <c r="BA236" s="200" t="str">
        <f t="shared" si="267"/>
        <v/>
      </c>
      <c r="BB236" s="27" t="s">
        <v>0</v>
      </c>
      <c r="BC236" s="32" t="str">
        <f t="shared" si="268"/>
        <v/>
      </c>
      <c r="BD236" s="53" t="str">
        <f>IF(AX236&amp;AY236="","",MAX(BD$12:BD235)+1)</f>
        <v/>
      </c>
      <c r="BE236" s="212"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8"/>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73" t="str">
        <f>IF(BN236="","",IF(AND(BO236&lt;&gt;"",BO236&lt;&gt;"NEMA",BS236=1),BR236,IFERROR(INDEX(CK$12:CK235,MATCH(BN236,BN$12:BN235,0)),IF(BX236&lt;&gt;"",BX236,BT236))))</f>
        <v/>
      </c>
      <c r="CL236" s="226" t="str">
        <f>IF(BN236="","",IF(BT236&lt;&gt;BN236,INDEX(regKlub_id,MATCH(BT236,regKlub_naziv,0)),IF(AND(BO236&lt;&gt;"",BO236&lt;&gt;"NEMA"),BO236,IF(CF236&lt;&gt;"",CF236,IF(CB236&lt;&gt;"",CB236,IFERROR(INDEX(CL$12:CL235,MATCH(BN236,BN$12:BN235,0)),"GREŠKA"))))))</f>
        <v/>
      </c>
      <c r="CM236" s="114" t="str">
        <f>IF(BP236="","",IF(BP236&lt;&gt;"NEMA",BP236,IF(CE236&lt;&gt;"",CE236,IFERROR(INDEX(CM$12:CM235,MATCH(BN236,BN$12:BN235,0)),""))))</f>
        <v/>
      </c>
      <c r="CN236" s="27" t="s">
        <v>0</v>
      </c>
      <c r="CO236" s="38" t="str">
        <f t="shared" si="285"/>
        <v/>
      </c>
      <c r="CP236" s="53" t="str">
        <f t="shared" si="286"/>
        <v/>
      </c>
      <c r="CQ236" s="180" t="str">
        <f t="shared" si="287"/>
        <v/>
      </c>
      <c r="CR236" s="181" t="str">
        <f t="shared" si="235"/>
        <v/>
      </c>
      <c r="CS236" s="114" t="str">
        <f t="shared" si="239"/>
        <v/>
      </c>
      <c r="CT236" s="27" t="s">
        <v>0</v>
      </c>
      <c r="CU236" s="240" t="str">
        <f t="shared" si="288"/>
        <v xml:space="preserve">
</v>
      </c>
      <c r="CV236" s="27" t="s">
        <v>0</v>
      </c>
      <c r="CW236" s="200" t="str">
        <f t="shared" si="240"/>
        <v/>
      </c>
      <c r="CX236" t="s">
        <v>0</v>
      </c>
      <c r="CY236" s="90"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31"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88" t="str">
        <f t="shared" si="248"/>
        <v/>
      </c>
      <c r="P237" s="27"/>
      <c r="Q237" s="32" t="str">
        <f t="shared" si="249"/>
        <v/>
      </c>
      <c r="R237" s="53" t="str">
        <f>IF(Q237="","",IF(COUNTIF(Q$12:Q236,Q237)=0,R236+1,R236))</f>
        <v/>
      </c>
      <c r="S237" s="53" t="str">
        <f t="shared" si="250"/>
        <v/>
      </c>
      <c r="T237" s="53" t="str">
        <f t="shared" si="251"/>
        <v/>
      </c>
      <c r="U237" s="46" t="str">
        <f t="shared" si="252"/>
        <v/>
      </c>
      <c r="V237" s="27" t="s">
        <v>0</v>
      </c>
      <c r="W237" s="173" t="str">
        <f t="shared" si="253"/>
        <v/>
      </c>
      <c r="X237" s="223" t="str">
        <f t="shared" si="254"/>
        <v/>
      </c>
      <c r="Y237" s="174"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8"/>
      <c r="AG237" s="27" t="s">
        <v>0</v>
      </c>
      <c r="AH237" s="14" t="str">
        <f t="shared" si="257"/>
        <v/>
      </c>
      <c r="AI237" s="27" t="s">
        <v>0</v>
      </c>
      <c r="AJ237" s="173" t="str">
        <f t="shared" si="258"/>
        <v/>
      </c>
      <c r="AK237" s="114"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44" t="str">
        <f t="shared" si="312"/>
        <v/>
      </c>
      <c r="AW237" s="27" t="s">
        <v>0</v>
      </c>
      <c r="AX237" s="81"/>
      <c r="AY237" s="83"/>
      <c r="AZ237" s="27" t="s">
        <v>0</v>
      </c>
      <c r="BA237" s="200" t="str">
        <f t="shared" si="267"/>
        <v/>
      </c>
      <c r="BB237" s="27" t="s">
        <v>0</v>
      </c>
      <c r="BC237" s="32" t="str">
        <f t="shared" si="268"/>
        <v/>
      </c>
      <c r="BD237" s="53" t="str">
        <f>IF(AX237&amp;AY237="","",MAX(BD$12:BD236)+1)</f>
        <v/>
      </c>
      <c r="BE237" s="212"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8"/>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73" t="str">
        <f>IF(BN237="","",IF(AND(BO237&lt;&gt;"",BO237&lt;&gt;"NEMA",BS237=1),BR237,IFERROR(INDEX(CK$12:CK236,MATCH(BN237,BN$12:BN236,0)),IF(BX237&lt;&gt;"",BX237,BT237))))</f>
        <v/>
      </c>
      <c r="CL237" s="226" t="str">
        <f>IF(BN237="","",IF(BT237&lt;&gt;BN237,INDEX(regKlub_id,MATCH(BT237,regKlub_naziv,0)),IF(AND(BO237&lt;&gt;"",BO237&lt;&gt;"NEMA"),BO237,IF(CF237&lt;&gt;"",CF237,IF(CB237&lt;&gt;"",CB237,IFERROR(INDEX(CL$12:CL236,MATCH(BN237,BN$12:BN236,0)),"GREŠKA"))))))</f>
        <v/>
      </c>
      <c r="CM237" s="114" t="str">
        <f>IF(BP237="","",IF(BP237&lt;&gt;"NEMA",BP237,IF(CE237&lt;&gt;"",CE237,IFERROR(INDEX(CM$12:CM236,MATCH(BN237,BN$12:BN236,0)),""))))</f>
        <v/>
      </c>
      <c r="CN237" s="27" t="s">
        <v>0</v>
      </c>
      <c r="CO237" s="38" t="str">
        <f t="shared" si="285"/>
        <v/>
      </c>
      <c r="CP237" s="53" t="str">
        <f t="shared" si="286"/>
        <v/>
      </c>
      <c r="CQ237" s="180" t="str">
        <f t="shared" si="287"/>
        <v/>
      </c>
      <c r="CR237" s="181" t="str">
        <f t="shared" si="235"/>
        <v/>
      </c>
      <c r="CS237" s="114" t="str">
        <f t="shared" si="239"/>
        <v/>
      </c>
      <c r="CT237" s="27" t="s">
        <v>0</v>
      </c>
      <c r="CU237" s="240" t="str">
        <f t="shared" si="288"/>
        <v xml:space="preserve">
</v>
      </c>
      <c r="CV237" s="27" t="s">
        <v>0</v>
      </c>
      <c r="CW237" s="200" t="str">
        <f t="shared" si="240"/>
        <v/>
      </c>
      <c r="CX237" t="s">
        <v>0</v>
      </c>
      <c r="CY237" s="90"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31"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88" t="str">
        <f t="shared" si="248"/>
        <v/>
      </c>
      <c r="P238" s="27"/>
      <c r="Q238" s="32" t="str">
        <f t="shared" si="249"/>
        <v/>
      </c>
      <c r="R238" s="53" t="str">
        <f>IF(Q238="","",IF(COUNTIF(Q$12:Q237,Q238)=0,R237+1,R237))</f>
        <v/>
      </c>
      <c r="S238" s="53" t="str">
        <f t="shared" si="250"/>
        <v/>
      </c>
      <c r="T238" s="53" t="str">
        <f t="shared" si="251"/>
        <v/>
      </c>
      <c r="U238" s="46" t="str">
        <f t="shared" si="252"/>
        <v/>
      </c>
      <c r="V238" s="27" t="s">
        <v>0</v>
      </c>
      <c r="W238" s="173" t="str">
        <f t="shared" si="253"/>
        <v/>
      </c>
      <c r="X238" s="223" t="str">
        <f t="shared" si="254"/>
        <v/>
      </c>
      <c r="Y238" s="174"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8"/>
      <c r="AG238" s="27" t="s">
        <v>0</v>
      </c>
      <c r="AH238" s="14" t="str">
        <f t="shared" si="257"/>
        <v/>
      </c>
      <c r="AI238" s="27" t="s">
        <v>0</v>
      </c>
      <c r="AJ238" s="173" t="str">
        <f t="shared" si="258"/>
        <v/>
      </c>
      <c r="AK238" s="114"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44" t="str">
        <f t="shared" si="312"/>
        <v/>
      </c>
      <c r="AW238" s="27" t="s">
        <v>0</v>
      </c>
      <c r="AX238" s="81"/>
      <c r="AY238" s="83"/>
      <c r="AZ238" s="27" t="s">
        <v>0</v>
      </c>
      <c r="BA238" s="200" t="str">
        <f t="shared" si="267"/>
        <v/>
      </c>
      <c r="BB238" s="27" t="s">
        <v>0</v>
      </c>
      <c r="BC238" s="32" t="str">
        <f t="shared" si="268"/>
        <v/>
      </c>
      <c r="BD238" s="53" t="str">
        <f>IF(AX238&amp;AY238="","",MAX(BD$12:BD237)+1)</f>
        <v/>
      </c>
      <c r="BE238" s="212"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8"/>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73" t="str">
        <f>IF(BN238="","",IF(AND(BO238&lt;&gt;"",BO238&lt;&gt;"NEMA",BS238=1),BR238,IFERROR(INDEX(CK$12:CK237,MATCH(BN238,BN$12:BN237,0)),IF(BX238&lt;&gt;"",BX238,BT238))))</f>
        <v/>
      </c>
      <c r="CL238" s="226" t="str">
        <f>IF(BN238="","",IF(BT238&lt;&gt;BN238,INDEX(regKlub_id,MATCH(BT238,regKlub_naziv,0)),IF(AND(BO238&lt;&gt;"",BO238&lt;&gt;"NEMA"),BO238,IF(CF238&lt;&gt;"",CF238,IF(CB238&lt;&gt;"",CB238,IFERROR(INDEX(CL$12:CL237,MATCH(BN238,BN$12:BN237,0)),"GREŠKA"))))))</f>
        <v/>
      </c>
      <c r="CM238" s="114" t="str">
        <f>IF(BP238="","",IF(BP238&lt;&gt;"NEMA",BP238,IF(CE238&lt;&gt;"",CE238,IFERROR(INDEX(CM$12:CM237,MATCH(BN238,BN$12:BN237,0)),""))))</f>
        <v/>
      </c>
      <c r="CN238" s="27" t="s">
        <v>0</v>
      </c>
      <c r="CO238" s="38" t="str">
        <f t="shared" si="285"/>
        <v/>
      </c>
      <c r="CP238" s="53" t="str">
        <f t="shared" si="286"/>
        <v/>
      </c>
      <c r="CQ238" s="180" t="str">
        <f t="shared" si="287"/>
        <v/>
      </c>
      <c r="CR238" s="181" t="str">
        <f t="shared" si="235"/>
        <v/>
      </c>
      <c r="CS238" s="114" t="str">
        <f t="shared" si="239"/>
        <v/>
      </c>
      <c r="CT238" s="27" t="s">
        <v>0</v>
      </c>
      <c r="CU238" s="240" t="str">
        <f t="shared" si="288"/>
        <v xml:space="preserve">
</v>
      </c>
      <c r="CV238" s="27" t="s">
        <v>0</v>
      </c>
      <c r="CW238" s="200" t="str">
        <f t="shared" si="240"/>
        <v/>
      </c>
      <c r="CX238" t="s">
        <v>0</v>
      </c>
      <c r="CY238" s="90"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31"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88" t="str">
        <f t="shared" si="248"/>
        <v/>
      </c>
      <c r="P239" s="27"/>
      <c r="Q239" s="32" t="str">
        <f t="shared" si="249"/>
        <v/>
      </c>
      <c r="R239" s="53" t="str">
        <f>IF(Q239="","",IF(COUNTIF(Q$12:Q238,Q239)=0,R238+1,R238))</f>
        <v/>
      </c>
      <c r="S239" s="53" t="str">
        <f t="shared" si="250"/>
        <v/>
      </c>
      <c r="T239" s="53" t="str">
        <f t="shared" si="251"/>
        <v/>
      </c>
      <c r="U239" s="46" t="str">
        <f t="shared" si="252"/>
        <v/>
      </c>
      <c r="V239" s="27" t="s">
        <v>0</v>
      </c>
      <c r="W239" s="173" t="str">
        <f t="shared" si="253"/>
        <v/>
      </c>
      <c r="X239" s="223" t="str">
        <f t="shared" si="254"/>
        <v/>
      </c>
      <c r="Y239" s="174"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8"/>
      <c r="AG239" s="27" t="s">
        <v>0</v>
      </c>
      <c r="AH239" s="14" t="str">
        <f t="shared" si="257"/>
        <v/>
      </c>
      <c r="AI239" s="27" t="s">
        <v>0</v>
      </c>
      <c r="AJ239" s="173" t="str">
        <f t="shared" si="258"/>
        <v/>
      </c>
      <c r="AK239" s="114"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44" t="str">
        <f t="shared" si="312"/>
        <v/>
      </c>
      <c r="AW239" s="27" t="s">
        <v>0</v>
      </c>
      <c r="AX239" s="81"/>
      <c r="AY239" s="83"/>
      <c r="AZ239" s="27" t="s">
        <v>0</v>
      </c>
      <c r="BA239" s="200" t="str">
        <f t="shared" si="267"/>
        <v/>
      </c>
      <c r="BB239" s="27" t="s">
        <v>0</v>
      </c>
      <c r="BC239" s="32" t="str">
        <f t="shared" si="268"/>
        <v/>
      </c>
      <c r="BD239" s="53" t="str">
        <f>IF(AX239&amp;AY239="","",MAX(BD$12:BD238)+1)</f>
        <v/>
      </c>
      <c r="BE239" s="212"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8"/>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73" t="str">
        <f>IF(BN239="","",IF(AND(BO239&lt;&gt;"",BO239&lt;&gt;"NEMA",BS239=1),BR239,IFERROR(INDEX(CK$12:CK238,MATCH(BN239,BN$12:BN238,0)),IF(BX239&lt;&gt;"",BX239,BT239))))</f>
        <v/>
      </c>
      <c r="CL239" s="226" t="str">
        <f>IF(BN239="","",IF(BT239&lt;&gt;BN239,INDEX(regKlub_id,MATCH(BT239,regKlub_naziv,0)),IF(AND(BO239&lt;&gt;"",BO239&lt;&gt;"NEMA"),BO239,IF(CF239&lt;&gt;"",CF239,IF(CB239&lt;&gt;"",CB239,IFERROR(INDEX(CL$12:CL238,MATCH(BN239,BN$12:BN238,0)),"GREŠKA"))))))</f>
        <v/>
      </c>
      <c r="CM239" s="114" t="str">
        <f>IF(BP239="","",IF(BP239&lt;&gt;"NEMA",BP239,IF(CE239&lt;&gt;"",CE239,IFERROR(INDEX(CM$12:CM238,MATCH(BN239,BN$12:BN238,0)),""))))</f>
        <v/>
      </c>
      <c r="CN239" s="27" t="s">
        <v>0</v>
      </c>
      <c r="CO239" s="38" t="str">
        <f t="shared" si="285"/>
        <v/>
      </c>
      <c r="CP239" s="53" t="str">
        <f t="shared" si="286"/>
        <v/>
      </c>
      <c r="CQ239" s="180" t="str">
        <f t="shared" si="287"/>
        <v/>
      </c>
      <c r="CR239" s="181" t="str">
        <f t="shared" si="235"/>
        <v/>
      </c>
      <c r="CS239" s="114" t="str">
        <f t="shared" si="239"/>
        <v/>
      </c>
      <c r="CT239" s="27" t="s">
        <v>0</v>
      </c>
      <c r="CU239" s="240" t="str">
        <f t="shared" si="288"/>
        <v xml:space="preserve">
</v>
      </c>
      <c r="CV239" s="27" t="s">
        <v>0</v>
      </c>
      <c r="CW239" s="200" t="str">
        <f t="shared" si="240"/>
        <v/>
      </c>
      <c r="CX239" t="s">
        <v>0</v>
      </c>
      <c r="CY239" s="90"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31"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88" t="str">
        <f t="shared" si="248"/>
        <v/>
      </c>
      <c r="P240" s="27"/>
      <c r="Q240" s="32" t="str">
        <f t="shared" si="249"/>
        <v/>
      </c>
      <c r="R240" s="53" t="str">
        <f>IF(Q240="","",IF(COUNTIF(Q$12:Q239,Q240)=0,R239+1,R239))</f>
        <v/>
      </c>
      <c r="S240" s="53" t="str">
        <f t="shared" si="250"/>
        <v/>
      </c>
      <c r="T240" s="53" t="str">
        <f t="shared" si="251"/>
        <v/>
      </c>
      <c r="U240" s="46" t="str">
        <f t="shared" si="252"/>
        <v/>
      </c>
      <c r="V240" s="27" t="s">
        <v>0</v>
      </c>
      <c r="W240" s="173" t="str">
        <f t="shared" si="253"/>
        <v/>
      </c>
      <c r="X240" s="223" t="str">
        <f t="shared" si="254"/>
        <v/>
      </c>
      <c r="Y240" s="174"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8"/>
      <c r="AG240" s="27" t="s">
        <v>0</v>
      </c>
      <c r="AH240" s="14" t="str">
        <f t="shared" si="257"/>
        <v/>
      </c>
      <c r="AI240" s="27" t="s">
        <v>0</v>
      </c>
      <c r="AJ240" s="173" t="str">
        <f t="shared" si="258"/>
        <v/>
      </c>
      <c r="AK240" s="114"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44" t="str">
        <f t="shared" si="312"/>
        <v/>
      </c>
      <c r="AW240" s="27" t="s">
        <v>0</v>
      </c>
      <c r="AX240" s="81"/>
      <c r="AY240" s="83"/>
      <c r="AZ240" s="27" t="s">
        <v>0</v>
      </c>
      <c r="BA240" s="200" t="str">
        <f t="shared" si="267"/>
        <v/>
      </c>
      <c r="BB240" s="27" t="s">
        <v>0</v>
      </c>
      <c r="BC240" s="32" t="str">
        <f t="shared" si="268"/>
        <v/>
      </c>
      <c r="BD240" s="53" t="str">
        <f>IF(AX240&amp;AY240="","",MAX(BD$12:BD239)+1)</f>
        <v/>
      </c>
      <c r="BE240" s="212"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8"/>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73" t="str">
        <f>IF(BN240="","",IF(AND(BO240&lt;&gt;"",BO240&lt;&gt;"NEMA",BS240=1),BR240,IFERROR(INDEX(CK$12:CK239,MATCH(BN240,BN$12:BN239,0)),IF(BX240&lt;&gt;"",BX240,BT240))))</f>
        <v/>
      </c>
      <c r="CL240" s="226" t="str">
        <f>IF(BN240="","",IF(BT240&lt;&gt;BN240,INDEX(regKlub_id,MATCH(BT240,regKlub_naziv,0)),IF(AND(BO240&lt;&gt;"",BO240&lt;&gt;"NEMA"),BO240,IF(CF240&lt;&gt;"",CF240,IF(CB240&lt;&gt;"",CB240,IFERROR(INDEX(CL$12:CL239,MATCH(BN240,BN$12:BN239,0)),"GREŠKA"))))))</f>
        <v/>
      </c>
      <c r="CM240" s="114" t="str">
        <f>IF(BP240="","",IF(BP240&lt;&gt;"NEMA",BP240,IF(CE240&lt;&gt;"",CE240,IFERROR(INDEX(CM$12:CM239,MATCH(BN240,BN$12:BN239,0)),""))))</f>
        <v/>
      </c>
      <c r="CN240" s="27" t="s">
        <v>0</v>
      </c>
      <c r="CO240" s="38" t="str">
        <f t="shared" si="285"/>
        <v/>
      </c>
      <c r="CP240" s="53" t="str">
        <f t="shared" si="286"/>
        <v/>
      </c>
      <c r="CQ240" s="180" t="str">
        <f t="shared" si="287"/>
        <v/>
      </c>
      <c r="CR240" s="181" t="str">
        <f t="shared" si="235"/>
        <v/>
      </c>
      <c r="CS240" s="114" t="str">
        <f t="shared" si="239"/>
        <v/>
      </c>
      <c r="CT240" s="27" t="s">
        <v>0</v>
      </c>
      <c r="CU240" s="240" t="str">
        <f t="shared" si="288"/>
        <v xml:space="preserve">
</v>
      </c>
      <c r="CV240" s="27" t="s">
        <v>0</v>
      </c>
      <c r="CW240" s="200" t="str">
        <f t="shared" si="240"/>
        <v/>
      </c>
      <c r="CX240" t="s">
        <v>0</v>
      </c>
      <c r="CY240" s="90"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31"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88" t="str">
        <f t="shared" si="248"/>
        <v/>
      </c>
      <c r="P241" s="27"/>
      <c r="Q241" s="32" t="str">
        <f t="shared" si="249"/>
        <v/>
      </c>
      <c r="R241" s="53" t="str">
        <f>IF(Q241="","",IF(COUNTIF(Q$12:Q240,Q241)=0,R240+1,R240))</f>
        <v/>
      </c>
      <c r="S241" s="53" t="str">
        <f t="shared" si="250"/>
        <v/>
      </c>
      <c r="T241" s="53" t="str">
        <f t="shared" si="251"/>
        <v/>
      </c>
      <c r="U241" s="46" t="str">
        <f t="shared" si="252"/>
        <v/>
      </c>
      <c r="V241" s="27" t="s">
        <v>0</v>
      </c>
      <c r="W241" s="173" t="str">
        <f t="shared" si="253"/>
        <v/>
      </c>
      <c r="X241" s="223" t="str">
        <f t="shared" si="254"/>
        <v/>
      </c>
      <c r="Y241" s="174"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8"/>
      <c r="AG241" s="27" t="s">
        <v>0</v>
      </c>
      <c r="AH241" s="14" t="str">
        <f t="shared" si="257"/>
        <v/>
      </c>
      <c r="AI241" s="27" t="s">
        <v>0</v>
      </c>
      <c r="AJ241" s="173" t="str">
        <f t="shared" si="258"/>
        <v/>
      </c>
      <c r="AK241" s="114"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44" t="str">
        <f t="shared" si="312"/>
        <v/>
      </c>
      <c r="AW241" s="27" t="s">
        <v>0</v>
      </c>
      <c r="AX241" s="81"/>
      <c r="AY241" s="83"/>
      <c r="AZ241" s="27" t="s">
        <v>0</v>
      </c>
      <c r="BA241" s="200" t="str">
        <f t="shared" si="267"/>
        <v/>
      </c>
      <c r="BB241" s="27" t="s">
        <v>0</v>
      </c>
      <c r="BC241" s="32" t="str">
        <f t="shared" si="268"/>
        <v/>
      </c>
      <c r="BD241" s="53" t="str">
        <f>IF(AX241&amp;AY241="","",MAX(BD$12:BD240)+1)</f>
        <v/>
      </c>
      <c r="BE241" s="212"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8"/>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73" t="str">
        <f>IF(BN241="","",IF(AND(BO241&lt;&gt;"",BO241&lt;&gt;"NEMA",BS241=1),BR241,IFERROR(INDEX(CK$12:CK240,MATCH(BN241,BN$12:BN240,0)),IF(BX241&lt;&gt;"",BX241,BT241))))</f>
        <v/>
      </c>
      <c r="CL241" s="226" t="str">
        <f>IF(BN241="","",IF(BT241&lt;&gt;BN241,INDEX(regKlub_id,MATCH(BT241,regKlub_naziv,0)),IF(AND(BO241&lt;&gt;"",BO241&lt;&gt;"NEMA"),BO241,IF(CF241&lt;&gt;"",CF241,IF(CB241&lt;&gt;"",CB241,IFERROR(INDEX(CL$12:CL240,MATCH(BN241,BN$12:BN240,0)),"GREŠKA"))))))</f>
        <v/>
      </c>
      <c r="CM241" s="114" t="str">
        <f>IF(BP241="","",IF(BP241&lt;&gt;"NEMA",BP241,IF(CE241&lt;&gt;"",CE241,IFERROR(INDEX(CM$12:CM240,MATCH(BN241,BN$12:BN240,0)),""))))</f>
        <v/>
      </c>
      <c r="CN241" s="27" t="s">
        <v>0</v>
      </c>
      <c r="CO241" s="38" t="str">
        <f t="shared" si="285"/>
        <v/>
      </c>
      <c r="CP241" s="53" t="str">
        <f t="shared" si="286"/>
        <v/>
      </c>
      <c r="CQ241" s="180" t="str">
        <f t="shared" si="287"/>
        <v/>
      </c>
      <c r="CR241" s="181" t="str">
        <f t="shared" si="235"/>
        <v/>
      </c>
      <c r="CS241" s="114" t="str">
        <f t="shared" si="239"/>
        <v/>
      </c>
      <c r="CT241" s="27" t="s">
        <v>0</v>
      </c>
      <c r="CU241" s="240" t="str">
        <f t="shared" si="288"/>
        <v xml:space="preserve">
</v>
      </c>
      <c r="CV241" s="27" t="s">
        <v>0</v>
      </c>
      <c r="CW241" s="200" t="str">
        <f t="shared" si="240"/>
        <v/>
      </c>
      <c r="CX241" t="s">
        <v>0</v>
      </c>
      <c r="CY241" s="90"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31"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88" t="str">
        <f t="shared" si="248"/>
        <v/>
      </c>
      <c r="P242" s="27"/>
      <c r="Q242" s="32" t="str">
        <f t="shared" si="249"/>
        <v/>
      </c>
      <c r="R242" s="53" t="str">
        <f>IF(Q242="","",IF(COUNTIF(Q$12:Q241,Q242)=0,R241+1,R241))</f>
        <v/>
      </c>
      <c r="S242" s="53" t="str">
        <f t="shared" si="250"/>
        <v/>
      </c>
      <c r="T242" s="53" t="str">
        <f t="shared" si="251"/>
        <v/>
      </c>
      <c r="U242" s="46" t="str">
        <f t="shared" si="252"/>
        <v/>
      </c>
      <c r="V242" s="27" t="s">
        <v>0</v>
      </c>
      <c r="W242" s="173" t="str">
        <f t="shared" si="253"/>
        <v/>
      </c>
      <c r="X242" s="223" t="str">
        <f t="shared" si="254"/>
        <v/>
      </c>
      <c r="Y242" s="174"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8"/>
      <c r="AG242" s="27" t="s">
        <v>0</v>
      </c>
      <c r="AH242" s="14" t="str">
        <f t="shared" si="257"/>
        <v/>
      </c>
      <c r="AI242" s="27" t="s">
        <v>0</v>
      </c>
      <c r="AJ242" s="173" t="str">
        <f t="shared" si="258"/>
        <v/>
      </c>
      <c r="AK242" s="114"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44" t="str">
        <f t="shared" si="312"/>
        <v/>
      </c>
      <c r="AW242" s="27" t="s">
        <v>0</v>
      </c>
      <c r="AX242" s="81"/>
      <c r="AY242" s="83"/>
      <c r="AZ242" s="27" t="s">
        <v>0</v>
      </c>
      <c r="BA242" s="200" t="str">
        <f t="shared" si="267"/>
        <v/>
      </c>
      <c r="BB242" s="27" t="s">
        <v>0</v>
      </c>
      <c r="BC242" s="32" t="str">
        <f t="shared" si="268"/>
        <v/>
      </c>
      <c r="BD242" s="53" t="str">
        <f>IF(AX242&amp;AY242="","",MAX(BD$12:BD241)+1)</f>
        <v/>
      </c>
      <c r="BE242" s="212"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8"/>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73" t="str">
        <f>IF(BN242="","",IF(AND(BO242&lt;&gt;"",BO242&lt;&gt;"NEMA",BS242=1),BR242,IFERROR(INDEX(CK$12:CK241,MATCH(BN242,BN$12:BN241,0)),IF(BX242&lt;&gt;"",BX242,BT242))))</f>
        <v/>
      </c>
      <c r="CL242" s="226" t="str">
        <f>IF(BN242="","",IF(BT242&lt;&gt;BN242,INDEX(regKlub_id,MATCH(BT242,regKlub_naziv,0)),IF(AND(BO242&lt;&gt;"",BO242&lt;&gt;"NEMA"),BO242,IF(CF242&lt;&gt;"",CF242,IF(CB242&lt;&gt;"",CB242,IFERROR(INDEX(CL$12:CL241,MATCH(BN242,BN$12:BN241,0)),"GREŠKA"))))))</f>
        <v/>
      </c>
      <c r="CM242" s="114" t="str">
        <f>IF(BP242="","",IF(BP242&lt;&gt;"NEMA",BP242,IF(CE242&lt;&gt;"",CE242,IFERROR(INDEX(CM$12:CM241,MATCH(BN242,BN$12:BN241,0)),""))))</f>
        <v/>
      </c>
      <c r="CN242" s="27" t="s">
        <v>0</v>
      </c>
      <c r="CO242" s="38" t="str">
        <f t="shared" si="285"/>
        <v/>
      </c>
      <c r="CP242" s="53" t="str">
        <f t="shared" si="286"/>
        <v/>
      </c>
      <c r="CQ242" s="180" t="str">
        <f t="shared" si="287"/>
        <v/>
      </c>
      <c r="CR242" s="181" t="str">
        <f t="shared" si="235"/>
        <v/>
      </c>
      <c r="CS242" s="114" t="str">
        <f t="shared" si="239"/>
        <v/>
      </c>
      <c r="CT242" s="27" t="s">
        <v>0</v>
      </c>
      <c r="CU242" s="240" t="str">
        <f t="shared" si="288"/>
        <v xml:space="preserve">
</v>
      </c>
      <c r="CV242" s="27" t="s">
        <v>0</v>
      </c>
      <c r="CW242" s="200" t="str">
        <f t="shared" si="240"/>
        <v/>
      </c>
      <c r="CX242" t="s">
        <v>0</v>
      </c>
      <c r="CY242" s="90"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31"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88" t="str">
        <f t="shared" si="248"/>
        <v/>
      </c>
      <c r="P243" s="27"/>
      <c r="Q243" s="32" t="str">
        <f t="shared" si="249"/>
        <v/>
      </c>
      <c r="R243" s="53" t="str">
        <f>IF(Q243="","",IF(COUNTIF(Q$12:Q242,Q243)=0,R242+1,R242))</f>
        <v/>
      </c>
      <c r="S243" s="53" t="str">
        <f t="shared" si="250"/>
        <v/>
      </c>
      <c r="T243" s="53" t="str">
        <f t="shared" si="251"/>
        <v/>
      </c>
      <c r="U243" s="46" t="str">
        <f t="shared" si="252"/>
        <v/>
      </c>
      <c r="V243" s="27" t="s">
        <v>0</v>
      </c>
      <c r="W243" s="173" t="str">
        <f t="shared" si="253"/>
        <v/>
      </c>
      <c r="X243" s="223" t="str">
        <f t="shared" si="254"/>
        <v/>
      </c>
      <c r="Y243" s="174"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8"/>
      <c r="AG243" s="27" t="s">
        <v>0</v>
      </c>
      <c r="AH243" s="14" t="str">
        <f t="shared" si="257"/>
        <v/>
      </c>
      <c r="AI243" s="27" t="s">
        <v>0</v>
      </c>
      <c r="AJ243" s="173" t="str">
        <f t="shared" si="258"/>
        <v/>
      </c>
      <c r="AK243" s="114"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44" t="str">
        <f t="shared" si="312"/>
        <v/>
      </c>
      <c r="AW243" s="27" t="s">
        <v>0</v>
      </c>
      <c r="AX243" s="81"/>
      <c r="AY243" s="83"/>
      <c r="AZ243" s="27" t="s">
        <v>0</v>
      </c>
      <c r="BA243" s="200" t="str">
        <f t="shared" si="267"/>
        <v/>
      </c>
      <c r="BB243" s="27" t="s">
        <v>0</v>
      </c>
      <c r="BC243" s="32" t="str">
        <f t="shared" si="268"/>
        <v/>
      </c>
      <c r="BD243" s="53" t="str">
        <f>IF(AX243&amp;AY243="","",MAX(BD$12:BD242)+1)</f>
        <v/>
      </c>
      <c r="BE243" s="212"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8"/>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73" t="str">
        <f>IF(BN243="","",IF(AND(BO243&lt;&gt;"",BO243&lt;&gt;"NEMA",BS243=1),BR243,IFERROR(INDEX(CK$12:CK242,MATCH(BN243,BN$12:BN242,0)),IF(BX243&lt;&gt;"",BX243,BT243))))</f>
        <v/>
      </c>
      <c r="CL243" s="226" t="str">
        <f>IF(BN243="","",IF(BT243&lt;&gt;BN243,INDEX(regKlub_id,MATCH(BT243,regKlub_naziv,0)),IF(AND(BO243&lt;&gt;"",BO243&lt;&gt;"NEMA"),BO243,IF(CF243&lt;&gt;"",CF243,IF(CB243&lt;&gt;"",CB243,IFERROR(INDEX(CL$12:CL242,MATCH(BN243,BN$12:BN242,0)),"GREŠKA"))))))</f>
        <v/>
      </c>
      <c r="CM243" s="114" t="str">
        <f>IF(BP243="","",IF(BP243&lt;&gt;"NEMA",BP243,IF(CE243&lt;&gt;"",CE243,IFERROR(INDEX(CM$12:CM242,MATCH(BN243,BN$12:BN242,0)),""))))</f>
        <v/>
      </c>
      <c r="CN243" s="27" t="s">
        <v>0</v>
      </c>
      <c r="CO243" s="38" t="str">
        <f t="shared" si="285"/>
        <v/>
      </c>
      <c r="CP243" s="53" t="str">
        <f t="shared" si="286"/>
        <v/>
      </c>
      <c r="CQ243" s="180" t="str">
        <f t="shared" si="287"/>
        <v/>
      </c>
      <c r="CR243" s="181" t="str">
        <f t="shared" si="235"/>
        <v/>
      </c>
      <c r="CS243" s="114" t="str">
        <f t="shared" si="239"/>
        <v/>
      </c>
      <c r="CT243" s="27" t="s">
        <v>0</v>
      </c>
      <c r="CU243" s="240" t="str">
        <f t="shared" si="288"/>
        <v xml:space="preserve">
</v>
      </c>
      <c r="CV243" s="27" t="s">
        <v>0</v>
      </c>
      <c r="CW243" s="200" t="str">
        <f t="shared" si="240"/>
        <v/>
      </c>
      <c r="CX243" t="s">
        <v>0</v>
      </c>
      <c r="CY243" s="90"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31"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88" t="str">
        <f t="shared" si="248"/>
        <v/>
      </c>
      <c r="P244" s="27"/>
      <c r="Q244" s="32" t="str">
        <f t="shared" si="249"/>
        <v/>
      </c>
      <c r="R244" s="53" t="str">
        <f>IF(Q244="","",IF(COUNTIF(Q$12:Q243,Q244)=0,R243+1,R243))</f>
        <v/>
      </c>
      <c r="S244" s="53" t="str">
        <f t="shared" si="250"/>
        <v/>
      </c>
      <c r="T244" s="53" t="str">
        <f t="shared" si="251"/>
        <v/>
      </c>
      <c r="U244" s="46" t="str">
        <f t="shared" si="252"/>
        <v/>
      </c>
      <c r="V244" s="27" t="s">
        <v>0</v>
      </c>
      <c r="W244" s="173" t="str">
        <f t="shared" si="253"/>
        <v/>
      </c>
      <c r="X244" s="223" t="str">
        <f t="shared" si="254"/>
        <v/>
      </c>
      <c r="Y244" s="174"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8"/>
      <c r="AG244" s="27" t="s">
        <v>0</v>
      </c>
      <c r="AH244" s="14" t="str">
        <f t="shared" si="257"/>
        <v/>
      </c>
      <c r="AI244" s="27" t="s">
        <v>0</v>
      </c>
      <c r="AJ244" s="173" t="str">
        <f t="shared" si="258"/>
        <v/>
      </c>
      <c r="AK244" s="114"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44" t="str">
        <f t="shared" si="312"/>
        <v/>
      </c>
      <c r="AW244" s="27" t="s">
        <v>0</v>
      </c>
      <c r="AX244" s="81"/>
      <c r="AY244" s="83"/>
      <c r="AZ244" s="27" t="s">
        <v>0</v>
      </c>
      <c r="BA244" s="200" t="str">
        <f t="shared" si="267"/>
        <v/>
      </c>
      <c r="BB244" s="27" t="s">
        <v>0</v>
      </c>
      <c r="BC244" s="32" t="str">
        <f t="shared" si="268"/>
        <v/>
      </c>
      <c r="BD244" s="53" t="str">
        <f>IF(AX244&amp;AY244="","",MAX(BD$12:BD243)+1)</f>
        <v/>
      </c>
      <c r="BE244" s="212"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8"/>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73" t="str">
        <f>IF(BN244="","",IF(AND(BO244&lt;&gt;"",BO244&lt;&gt;"NEMA",BS244=1),BR244,IFERROR(INDEX(CK$12:CK243,MATCH(BN244,BN$12:BN243,0)),IF(BX244&lt;&gt;"",BX244,BT244))))</f>
        <v/>
      </c>
      <c r="CL244" s="226" t="str">
        <f>IF(BN244="","",IF(BT244&lt;&gt;BN244,INDEX(regKlub_id,MATCH(BT244,regKlub_naziv,0)),IF(AND(BO244&lt;&gt;"",BO244&lt;&gt;"NEMA"),BO244,IF(CF244&lt;&gt;"",CF244,IF(CB244&lt;&gt;"",CB244,IFERROR(INDEX(CL$12:CL243,MATCH(BN244,BN$12:BN243,0)),"GREŠKA"))))))</f>
        <v/>
      </c>
      <c r="CM244" s="114" t="str">
        <f>IF(BP244="","",IF(BP244&lt;&gt;"NEMA",BP244,IF(CE244&lt;&gt;"",CE244,IFERROR(INDEX(CM$12:CM243,MATCH(BN244,BN$12:BN243,0)),""))))</f>
        <v/>
      </c>
      <c r="CN244" s="27" t="s">
        <v>0</v>
      </c>
      <c r="CO244" s="38" t="str">
        <f t="shared" si="285"/>
        <v/>
      </c>
      <c r="CP244" s="53" t="str">
        <f t="shared" si="286"/>
        <v/>
      </c>
      <c r="CQ244" s="180" t="str">
        <f t="shared" si="287"/>
        <v/>
      </c>
      <c r="CR244" s="181" t="str">
        <f t="shared" si="235"/>
        <v/>
      </c>
      <c r="CS244" s="114" t="str">
        <f t="shared" si="239"/>
        <v/>
      </c>
      <c r="CT244" s="27" t="s">
        <v>0</v>
      </c>
      <c r="CU244" s="240" t="str">
        <f t="shared" si="288"/>
        <v xml:space="preserve">
</v>
      </c>
      <c r="CV244" s="27" t="s">
        <v>0</v>
      </c>
      <c r="CW244" s="200" t="str">
        <f t="shared" si="240"/>
        <v/>
      </c>
      <c r="CX244" t="s">
        <v>0</v>
      </c>
      <c r="CY244" s="90"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31"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88" t="str">
        <f t="shared" si="248"/>
        <v/>
      </c>
      <c r="P245" s="27"/>
      <c r="Q245" s="32" t="str">
        <f t="shared" si="249"/>
        <v/>
      </c>
      <c r="R245" s="53" t="str">
        <f>IF(Q245="","",IF(COUNTIF(Q$12:Q244,Q245)=0,R244+1,R244))</f>
        <v/>
      </c>
      <c r="S245" s="53" t="str">
        <f t="shared" si="250"/>
        <v/>
      </c>
      <c r="T245" s="53" t="str">
        <f t="shared" si="251"/>
        <v/>
      </c>
      <c r="U245" s="46" t="str">
        <f t="shared" si="252"/>
        <v/>
      </c>
      <c r="V245" s="27" t="s">
        <v>0</v>
      </c>
      <c r="W245" s="173" t="str">
        <f t="shared" si="253"/>
        <v/>
      </c>
      <c r="X245" s="223" t="str">
        <f t="shared" si="254"/>
        <v/>
      </c>
      <c r="Y245" s="174"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8"/>
      <c r="AG245" s="27" t="s">
        <v>0</v>
      </c>
      <c r="AH245" s="14" t="str">
        <f t="shared" si="257"/>
        <v/>
      </c>
      <c r="AI245" s="27" t="s">
        <v>0</v>
      </c>
      <c r="AJ245" s="173" t="str">
        <f t="shared" si="258"/>
        <v/>
      </c>
      <c r="AK245" s="114"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44" t="str">
        <f t="shared" si="312"/>
        <v/>
      </c>
      <c r="AW245" s="27" t="s">
        <v>0</v>
      </c>
      <c r="AX245" s="81"/>
      <c r="AY245" s="83"/>
      <c r="AZ245" s="27" t="s">
        <v>0</v>
      </c>
      <c r="BA245" s="200" t="str">
        <f t="shared" si="267"/>
        <v/>
      </c>
      <c r="BB245" s="27" t="s">
        <v>0</v>
      </c>
      <c r="BC245" s="32" t="str">
        <f t="shared" si="268"/>
        <v/>
      </c>
      <c r="BD245" s="53" t="str">
        <f>IF(AX245&amp;AY245="","",MAX(BD$12:BD244)+1)</f>
        <v/>
      </c>
      <c r="BE245" s="212"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8"/>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73" t="str">
        <f>IF(BN245="","",IF(AND(BO245&lt;&gt;"",BO245&lt;&gt;"NEMA",BS245=1),BR245,IFERROR(INDEX(CK$12:CK244,MATCH(BN245,BN$12:BN244,0)),IF(BX245&lt;&gt;"",BX245,BT245))))</f>
        <v/>
      </c>
      <c r="CL245" s="226" t="str">
        <f>IF(BN245="","",IF(BT245&lt;&gt;BN245,INDEX(regKlub_id,MATCH(BT245,regKlub_naziv,0)),IF(AND(BO245&lt;&gt;"",BO245&lt;&gt;"NEMA"),BO245,IF(CF245&lt;&gt;"",CF245,IF(CB245&lt;&gt;"",CB245,IFERROR(INDEX(CL$12:CL244,MATCH(BN245,BN$12:BN244,0)),"GREŠKA"))))))</f>
        <v/>
      </c>
      <c r="CM245" s="114" t="str">
        <f>IF(BP245="","",IF(BP245&lt;&gt;"NEMA",BP245,IF(CE245&lt;&gt;"",CE245,IFERROR(INDEX(CM$12:CM244,MATCH(BN245,BN$12:BN244,0)),""))))</f>
        <v/>
      </c>
      <c r="CN245" s="27" t="s">
        <v>0</v>
      </c>
      <c r="CO245" s="38" t="str">
        <f t="shared" si="285"/>
        <v/>
      </c>
      <c r="CP245" s="53" t="str">
        <f t="shared" si="286"/>
        <v/>
      </c>
      <c r="CQ245" s="180" t="str">
        <f t="shared" si="287"/>
        <v/>
      </c>
      <c r="CR245" s="181" t="str">
        <f t="shared" si="235"/>
        <v/>
      </c>
      <c r="CS245" s="114" t="str">
        <f t="shared" si="239"/>
        <v/>
      </c>
      <c r="CT245" s="27" t="s">
        <v>0</v>
      </c>
      <c r="CU245" s="240" t="str">
        <f t="shared" si="288"/>
        <v xml:space="preserve">
</v>
      </c>
      <c r="CV245" s="27" t="s">
        <v>0</v>
      </c>
      <c r="CW245" s="200" t="str">
        <f t="shared" si="240"/>
        <v/>
      </c>
      <c r="CX245" t="s">
        <v>0</v>
      </c>
      <c r="CY245" s="90"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31"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88" t="str">
        <f t="shared" si="248"/>
        <v/>
      </c>
      <c r="P246" s="27"/>
      <c r="Q246" s="32" t="str">
        <f t="shared" si="249"/>
        <v/>
      </c>
      <c r="R246" s="53" t="str">
        <f>IF(Q246="","",IF(COUNTIF(Q$12:Q245,Q246)=0,R245+1,R245))</f>
        <v/>
      </c>
      <c r="S246" s="53" t="str">
        <f t="shared" si="250"/>
        <v/>
      </c>
      <c r="T246" s="53" t="str">
        <f t="shared" si="251"/>
        <v/>
      </c>
      <c r="U246" s="46" t="str">
        <f t="shared" si="252"/>
        <v/>
      </c>
      <c r="V246" s="27" t="s">
        <v>0</v>
      </c>
      <c r="W246" s="173" t="str">
        <f t="shared" si="253"/>
        <v/>
      </c>
      <c r="X246" s="223" t="str">
        <f t="shared" si="254"/>
        <v/>
      </c>
      <c r="Y246" s="174"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8"/>
      <c r="AG246" s="27" t="s">
        <v>0</v>
      </c>
      <c r="AH246" s="14" t="str">
        <f t="shared" si="257"/>
        <v/>
      </c>
      <c r="AI246" s="27" t="s">
        <v>0</v>
      </c>
      <c r="AJ246" s="173" t="str">
        <f t="shared" si="258"/>
        <v/>
      </c>
      <c r="AK246" s="114"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44" t="str">
        <f t="shared" si="312"/>
        <v/>
      </c>
      <c r="AW246" s="27" t="s">
        <v>0</v>
      </c>
      <c r="AX246" s="81"/>
      <c r="AY246" s="83"/>
      <c r="AZ246" s="27" t="s">
        <v>0</v>
      </c>
      <c r="BA246" s="200" t="str">
        <f t="shared" si="267"/>
        <v/>
      </c>
      <c r="BB246" s="27" t="s">
        <v>0</v>
      </c>
      <c r="BC246" s="32" t="str">
        <f t="shared" si="268"/>
        <v/>
      </c>
      <c r="BD246" s="53" t="str">
        <f>IF(AX246&amp;AY246="","",MAX(BD$12:BD245)+1)</f>
        <v/>
      </c>
      <c r="BE246" s="212"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8"/>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73" t="str">
        <f>IF(BN246="","",IF(AND(BO246&lt;&gt;"",BO246&lt;&gt;"NEMA",BS246=1),BR246,IFERROR(INDEX(CK$12:CK245,MATCH(BN246,BN$12:BN245,0)),IF(BX246&lt;&gt;"",BX246,BT246))))</f>
        <v/>
      </c>
      <c r="CL246" s="226" t="str">
        <f>IF(BN246="","",IF(BT246&lt;&gt;BN246,INDEX(regKlub_id,MATCH(BT246,regKlub_naziv,0)),IF(AND(BO246&lt;&gt;"",BO246&lt;&gt;"NEMA"),BO246,IF(CF246&lt;&gt;"",CF246,IF(CB246&lt;&gt;"",CB246,IFERROR(INDEX(CL$12:CL245,MATCH(BN246,BN$12:BN245,0)),"GREŠKA"))))))</f>
        <v/>
      </c>
      <c r="CM246" s="114" t="str">
        <f>IF(BP246="","",IF(BP246&lt;&gt;"NEMA",BP246,IF(CE246&lt;&gt;"",CE246,IFERROR(INDEX(CM$12:CM245,MATCH(BN246,BN$12:BN245,0)),""))))</f>
        <v/>
      </c>
      <c r="CN246" s="27" t="s">
        <v>0</v>
      </c>
      <c r="CO246" s="38" t="str">
        <f t="shared" si="285"/>
        <v/>
      </c>
      <c r="CP246" s="53" t="str">
        <f t="shared" si="286"/>
        <v/>
      </c>
      <c r="CQ246" s="180" t="str">
        <f t="shared" si="287"/>
        <v/>
      </c>
      <c r="CR246" s="181" t="str">
        <f t="shared" si="235"/>
        <v/>
      </c>
      <c r="CS246" s="114" t="str">
        <f t="shared" si="239"/>
        <v/>
      </c>
      <c r="CT246" s="27" t="s">
        <v>0</v>
      </c>
      <c r="CU246" s="240" t="str">
        <f t="shared" si="288"/>
        <v xml:space="preserve">
</v>
      </c>
      <c r="CV246" s="27" t="s">
        <v>0</v>
      </c>
      <c r="CW246" s="200" t="str">
        <f t="shared" si="240"/>
        <v/>
      </c>
      <c r="CX246" t="s">
        <v>0</v>
      </c>
      <c r="CY246" s="90"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31"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88" t="str">
        <f t="shared" si="248"/>
        <v/>
      </c>
      <c r="P247" s="27"/>
      <c r="Q247" s="32" t="str">
        <f t="shared" si="249"/>
        <v/>
      </c>
      <c r="R247" s="53" t="str">
        <f>IF(Q247="","",IF(COUNTIF(Q$12:Q246,Q247)=0,R246+1,R246))</f>
        <v/>
      </c>
      <c r="S247" s="53" t="str">
        <f t="shared" si="250"/>
        <v/>
      </c>
      <c r="T247" s="53" t="str">
        <f t="shared" si="251"/>
        <v/>
      </c>
      <c r="U247" s="46" t="str">
        <f t="shared" si="252"/>
        <v/>
      </c>
      <c r="V247" s="27" t="s">
        <v>0</v>
      </c>
      <c r="W247" s="173" t="str">
        <f t="shared" si="253"/>
        <v/>
      </c>
      <c r="X247" s="223" t="str">
        <f t="shared" si="254"/>
        <v/>
      </c>
      <c r="Y247" s="174"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8"/>
      <c r="AG247" s="27" t="s">
        <v>0</v>
      </c>
      <c r="AH247" s="14" t="str">
        <f t="shared" si="257"/>
        <v/>
      </c>
      <c r="AI247" s="27" t="s">
        <v>0</v>
      </c>
      <c r="AJ247" s="173" t="str">
        <f t="shared" si="258"/>
        <v/>
      </c>
      <c r="AK247" s="114"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44" t="str">
        <f t="shared" si="312"/>
        <v/>
      </c>
      <c r="AW247" s="27" t="s">
        <v>0</v>
      </c>
      <c r="AX247" s="81"/>
      <c r="AY247" s="83"/>
      <c r="AZ247" s="27" t="s">
        <v>0</v>
      </c>
      <c r="BA247" s="200" t="str">
        <f t="shared" si="267"/>
        <v/>
      </c>
      <c r="BB247" s="27" t="s">
        <v>0</v>
      </c>
      <c r="BC247" s="32" t="str">
        <f t="shared" si="268"/>
        <v/>
      </c>
      <c r="BD247" s="53" t="str">
        <f>IF(AX247&amp;AY247="","",MAX(BD$12:BD246)+1)</f>
        <v/>
      </c>
      <c r="BE247" s="212"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8"/>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73" t="str">
        <f>IF(BN247="","",IF(AND(BO247&lt;&gt;"",BO247&lt;&gt;"NEMA",BS247=1),BR247,IFERROR(INDEX(CK$12:CK246,MATCH(BN247,BN$12:BN246,0)),IF(BX247&lt;&gt;"",BX247,BT247))))</f>
        <v/>
      </c>
      <c r="CL247" s="226" t="str">
        <f>IF(BN247="","",IF(BT247&lt;&gt;BN247,INDEX(regKlub_id,MATCH(BT247,regKlub_naziv,0)),IF(AND(BO247&lt;&gt;"",BO247&lt;&gt;"NEMA"),BO247,IF(CF247&lt;&gt;"",CF247,IF(CB247&lt;&gt;"",CB247,IFERROR(INDEX(CL$12:CL246,MATCH(BN247,BN$12:BN246,0)),"GREŠKA"))))))</f>
        <v/>
      </c>
      <c r="CM247" s="114" t="str">
        <f>IF(BP247="","",IF(BP247&lt;&gt;"NEMA",BP247,IF(CE247&lt;&gt;"",CE247,IFERROR(INDEX(CM$12:CM246,MATCH(BN247,BN$12:BN246,0)),""))))</f>
        <v/>
      </c>
      <c r="CN247" s="27" t="s">
        <v>0</v>
      </c>
      <c r="CO247" s="38" t="str">
        <f t="shared" si="285"/>
        <v/>
      </c>
      <c r="CP247" s="53" t="str">
        <f t="shared" si="286"/>
        <v/>
      </c>
      <c r="CQ247" s="180" t="str">
        <f t="shared" si="287"/>
        <v/>
      </c>
      <c r="CR247" s="181" t="str">
        <f t="shared" si="235"/>
        <v/>
      </c>
      <c r="CS247" s="114" t="str">
        <f t="shared" si="239"/>
        <v/>
      </c>
      <c r="CT247" s="27" t="s">
        <v>0</v>
      </c>
      <c r="CU247" s="240" t="str">
        <f t="shared" si="288"/>
        <v xml:space="preserve">
</v>
      </c>
      <c r="CV247" s="27" t="s">
        <v>0</v>
      </c>
      <c r="CW247" s="200" t="str">
        <f t="shared" si="240"/>
        <v/>
      </c>
      <c r="CX247" t="s">
        <v>0</v>
      </c>
      <c r="CY247" s="90"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31"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88" t="str">
        <f t="shared" si="248"/>
        <v/>
      </c>
      <c r="P248" s="27"/>
      <c r="Q248" s="32" t="str">
        <f t="shared" si="249"/>
        <v/>
      </c>
      <c r="R248" s="53" t="str">
        <f>IF(Q248="","",IF(COUNTIF(Q$12:Q247,Q248)=0,R247+1,R247))</f>
        <v/>
      </c>
      <c r="S248" s="53" t="str">
        <f t="shared" si="250"/>
        <v/>
      </c>
      <c r="T248" s="53" t="str">
        <f t="shared" si="251"/>
        <v/>
      </c>
      <c r="U248" s="46" t="str">
        <f t="shared" si="252"/>
        <v/>
      </c>
      <c r="V248" s="27" t="s">
        <v>0</v>
      </c>
      <c r="W248" s="173" t="str">
        <f t="shared" si="253"/>
        <v/>
      </c>
      <c r="X248" s="223" t="str">
        <f t="shared" si="254"/>
        <v/>
      </c>
      <c r="Y248" s="174"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8"/>
      <c r="AG248" s="27" t="s">
        <v>0</v>
      </c>
      <c r="AH248" s="14" t="str">
        <f t="shared" si="257"/>
        <v/>
      </c>
      <c r="AI248" s="27" t="s">
        <v>0</v>
      </c>
      <c r="AJ248" s="173" t="str">
        <f t="shared" si="258"/>
        <v/>
      </c>
      <c r="AK248" s="114"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44" t="str">
        <f t="shared" si="312"/>
        <v/>
      </c>
      <c r="AW248" s="27" t="s">
        <v>0</v>
      </c>
      <c r="AX248" s="81"/>
      <c r="AY248" s="83"/>
      <c r="AZ248" s="27" t="s">
        <v>0</v>
      </c>
      <c r="BA248" s="200" t="str">
        <f t="shared" si="267"/>
        <v/>
      </c>
      <c r="BB248" s="27" t="s">
        <v>0</v>
      </c>
      <c r="BC248" s="32" t="str">
        <f t="shared" si="268"/>
        <v/>
      </c>
      <c r="BD248" s="53" t="str">
        <f>IF(AX248&amp;AY248="","",MAX(BD$12:BD247)+1)</f>
        <v/>
      </c>
      <c r="BE248" s="212"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8"/>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73" t="str">
        <f>IF(BN248="","",IF(AND(BO248&lt;&gt;"",BO248&lt;&gt;"NEMA",BS248=1),BR248,IFERROR(INDEX(CK$12:CK247,MATCH(BN248,BN$12:BN247,0)),IF(BX248&lt;&gt;"",BX248,BT248))))</f>
        <v/>
      </c>
      <c r="CL248" s="226" t="str">
        <f>IF(BN248="","",IF(BT248&lt;&gt;BN248,INDEX(regKlub_id,MATCH(BT248,regKlub_naziv,0)),IF(AND(BO248&lt;&gt;"",BO248&lt;&gt;"NEMA"),BO248,IF(CF248&lt;&gt;"",CF248,IF(CB248&lt;&gt;"",CB248,IFERROR(INDEX(CL$12:CL247,MATCH(BN248,BN$12:BN247,0)),"GREŠKA"))))))</f>
        <v/>
      </c>
      <c r="CM248" s="114" t="str">
        <f>IF(BP248="","",IF(BP248&lt;&gt;"NEMA",BP248,IF(CE248&lt;&gt;"",CE248,IFERROR(INDEX(CM$12:CM247,MATCH(BN248,BN$12:BN247,0)),""))))</f>
        <v/>
      </c>
      <c r="CN248" s="27" t="s">
        <v>0</v>
      </c>
      <c r="CO248" s="38" t="str">
        <f t="shared" si="285"/>
        <v/>
      </c>
      <c r="CP248" s="53" t="str">
        <f t="shared" si="286"/>
        <v/>
      </c>
      <c r="CQ248" s="180" t="str">
        <f t="shared" si="287"/>
        <v/>
      </c>
      <c r="CR248" s="181" t="str">
        <f t="shared" si="235"/>
        <v/>
      </c>
      <c r="CS248" s="114" t="str">
        <f t="shared" si="239"/>
        <v/>
      </c>
      <c r="CT248" s="27" t="s">
        <v>0</v>
      </c>
      <c r="CU248" s="240" t="str">
        <f t="shared" si="288"/>
        <v xml:space="preserve">
</v>
      </c>
      <c r="CV248" s="27" t="s">
        <v>0</v>
      </c>
      <c r="CW248" s="200" t="str">
        <f t="shared" si="240"/>
        <v/>
      </c>
      <c r="CX248" t="s">
        <v>0</v>
      </c>
      <c r="CY248" s="90"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31"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88" t="str">
        <f t="shared" si="248"/>
        <v/>
      </c>
      <c r="P249" s="27"/>
      <c r="Q249" s="32" t="str">
        <f t="shared" si="249"/>
        <v/>
      </c>
      <c r="R249" s="53" t="str">
        <f>IF(Q249="","",IF(COUNTIF(Q$12:Q248,Q249)=0,R248+1,R248))</f>
        <v/>
      </c>
      <c r="S249" s="53" t="str">
        <f t="shared" si="250"/>
        <v/>
      </c>
      <c r="T249" s="53" t="str">
        <f t="shared" si="251"/>
        <v/>
      </c>
      <c r="U249" s="46" t="str">
        <f t="shared" si="252"/>
        <v/>
      </c>
      <c r="V249" s="27" t="s">
        <v>0</v>
      </c>
      <c r="W249" s="173" t="str">
        <f t="shared" si="253"/>
        <v/>
      </c>
      <c r="X249" s="223" t="str">
        <f t="shared" si="254"/>
        <v/>
      </c>
      <c r="Y249" s="174"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8"/>
      <c r="AG249" s="27" t="s">
        <v>0</v>
      </c>
      <c r="AH249" s="14" t="str">
        <f t="shared" si="257"/>
        <v/>
      </c>
      <c r="AI249" s="27" t="s">
        <v>0</v>
      </c>
      <c r="AJ249" s="173" t="str">
        <f t="shared" si="258"/>
        <v/>
      </c>
      <c r="AK249" s="114"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44" t="str">
        <f t="shared" si="312"/>
        <v/>
      </c>
      <c r="AW249" s="27" t="s">
        <v>0</v>
      </c>
      <c r="AX249" s="81"/>
      <c r="AY249" s="83"/>
      <c r="AZ249" s="27" t="s">
        <v>0</v>
      </c>
      <c r="BA249" s="200" t="str">
        <f t="shared" si="267"/>
        <v/>
      </c>
      <c r="BB249" s="27" t="s">
        <v>0</v>
      </c>
      <c r="BC249" s="32" t="str">
        <f t="shared" si="268"/>
        <v/>
      </c>
      <c r="BD249" s="53" t="str">
        <f>IF(AX249&amp;AY249="","",MAX(BD$12:BD248)+1)</f>
        <v/>
      </c>
      <c r="BE249" s="212"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8"/>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73" t="str">
        <f>IF(BN249="","",IF(AND(BO249&lt;&gt;"",BO249&lt;&gt;"NEMA",BS249=1),BR249,IFERROR(INDEX(CK$12:CK248,MATCH(BN249,BN$12:BN248,0)),IF(BX249&lt;&gt;"",BX249,BT249))))</f>
        <v/>
      </c>
      <c r="CL249" s="226" t="str">
        <f>IF(BN249="","",IF(BT249&lt;&gt;BN249,INDEX(regKlub_id,MATCH(BT249,regKlub_naziv,0)),IF(AND(BO249&lt;&gt;"",BO249&lt;&gt;"NEMA"),BO249,IF(CF249&lt;&gt;"",CF249,IF(CB249&lt;&gt;"",CB249,IFERROR(INDEX(CL$12:CL248,MATCH(BN249,BN$12:BN248,0)),"GREŠKA"))))))</f>
        <v/>
      </c>
      <c r="CM249" s="114" t="str">
        <f>IF(BP249="","",IF(BP249&lt;&gt;"NEMA",BP249,IF(CE249&lt;&gt;"",CE249,IFERROR(INDEX(CM$12:CM248,MATCH(BN249,BN$12:BN248,0)),""))))</f>
        <v/>
      </c>
      <c r="CN249" s="27" t="s">
        <v>0</v>
      </c>
      <c r="CO249" s="38" t="str">
        <f t="shared" si="285"/>
        <v/>
      </c>
      <c r="CP249" s="53" t="str">
        <f t="shared" si="286"/>
        <v/>
      </c>
      <c r="CQ249" s="180" t="str">
        <f t="shared" si="287"/>
        <v/>
      </c>
      <c r="CR249" s="181" t="str">
        <f t="shared" ref="CR249:CR312" si="313">IF(CO249="","",IF(VALUE(LEFT(CO249,SEARCH(":",CO249)-1))&gt;999,59999,VALUE(LEFT(CO249,SEARCH(":",CO249)-1))*60+VALUE(RIGHT(CO249,2))))</f>
        <v/>
      </c>
      <c r="CS249" s="114" t="str">
        <f t="shared" si="239"/>
        <v/>
      </c>
      <c r="CT249" s="27" t="s">
        <v>0</v>
      </c>
      <c r="CU249" s="240" t="str">
        <f t="shared" si="288"/>
        <v xml:space="preserve">
</v>
      </c>
      <c r="CV249" s="27" t="s">
        <v>0</v>
      </c>
      <c r="CW249" s="200" t="str">
        <f t="shared" si="240"/>
        <v/>
      </c>
      <c r="CX249" t="s">
        <v>0</v>
      </c>
      <c r="CY249" s="90"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31"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88" t="str">
        <f t="shared" si="248"/>
        <v/>
      </c>
      <c r="P250" s="27"/>
      <c r="Q250" s="32" t="str">
        <f t="shared" si="249"/>
        <v/>
      </c>
      <c r="R250" s="53" t="str">
        <f>IF(Q250="","",IF(COUNTIF(Q$12:Q249,Q250)=0,R249+1,R249))</f>
        <v/>
      </c>
      <c r="S250" s="53" t="str">
        <f t="shared" si="250"/>
        <v/>
      </c>
      <c r="T250" s="53" t="str">
        <f t="shared" si="251"/>
        <v/>
      </c>
      <c r="U250" s="46" t="str">
        <f t="shared" si="252"/>
        <v/>
      </c>
      <c r="V250" s="27" t="s">
        <v>0</v>
      </c>
      <c r="W250" s="173" t="str">
        <f t="shared" si="253"/>
        <v/>
      </c>
      <c r="X250" s="223" t="str">
        <f t="shared" si="254"/>
        <v/>
      </c>
      <c r="Y250" s="174"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8"/>
      <c r="AG250" s="27" t="s">
        <v>0</v>
      </c>
      <c r="AH250" s="14" t="str">
        <f t="shared" si="257"/>
        <v/>
      </c>
      <c r="AI250" s="27" t="s">
        <v>0</v>
      </c>
      <c r="AJ250" s="173" t="str">
        <f t="shared" si="258"/>
        <v/>
      </c>
      <c r="AK250" s="114"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44" t="str">
        <f t="shared" si="312"/>
        <v/>
      </c>
      <c r="AW250" s="27" t="s">
        <v>0</v>
      </c>
      <c r="AX250" s="81"/>
      <c r="AY250" s="83"/>
      <c r="AZ250" s="27" t="s">
        <v>0</v>
      </c>
      <c r="BA250" s="200" t="str">
        <f t="shared" si="267"/>
        <v/>
      </c>
      <c r="BB250" s="27" t="s">
        <v>0</v>
      </c>
      <c r="BC250" s="32" t="str">
        <f t="shared" si="268"/>
        <v/>
      </c>
      <c r="BD250" s="53" t="str">
        <f>IF(AX250&amp;AY250="","",MAX(BD$12:BD249)+1)</f>
        <v/>
      </c>
      <c r="BE250" s="212"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8"/>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73" t="str">
        <f>IF(BN250="","",IF(AND(BO250&lt;&gt;"",BO250&lt;&gt;"NEMA",BS250=1),BR250,IFERROR(INDEX(CK$12:CK249,MATCH(BN250,BN$12:BN249,0)),IF(BX250&lt;&gt;"",BX250,BT250))))</f>
        <v/>
      </c>
      <c r="CL250" s="226" t="str">
        <f>IF(BN250="","",IF(BT250&lt;&gt;BN250,INDEX(regKlub_id,MATCH(BT250,regKlub_naziv,0)),IF(AND(BO250&lt;&gt;"",BO250&lt;&gt;"NEMA"),BO250,IF(CF250&lt;&gt;"",CF250,IF(CB250&lt;&gt;"",CB250,IFERROR(INDEX(CL$12:CL249,MATCH(BN250,BN$12:BN249,0)),"GREŠKA"))))))</f>
        <v/>
      </c>
      <c r="CM250" s="114" t="str">
        <f>IF(BP250="","",IF(BP250&lt;&gt;"NEMA",BP250,IF(CE250&lt;&gt;"",CE250,IFERROR(INDEX(CM$12:CM249,MATCH(BN250,BN$12:BN249,0)),""))))</f>
        <v/>
      </c>
      <c r="CN250" s="27" t="s">
        <v>0</v>
      </c>
      <c r="CO250" s="38" t="str">
        <f t="shared" si="285"/>
        <v/>
      </c>
      <c r="CP250" s="53" t="str">
        <f t="shared" si="286"/>
        <v/>
      </c>
      <c r="CQ250" s="180" t="str">
        <f t="shared" si="287"/>
        <v/>
      </c>
      <c r="CR250" s="181" t="str">
        <f t="shared" si="313"/>
        <v/>
      </c>
      <c r="CS250" s="114" t="str">
        <f t="shared" si="239"/>
        <v/>
      </c>
      <c r="CT250" s="27" t="s">
        <v>0</v>
      </c>
      <c r="CU250" s="240" t="str">
        <f t="shared" si="288"/>
        <v xml:space="preserve">
</v>
      </c>
      <c r="CV250" s="27" t="s">
        <v>0</v>
      </c>
      <c r="CW250" s="200" t="str">
        <f t="shared" si="240"/>
        <v/>
      </c>
      <c r="CX250" t="s">
        <v>0</v>
      </c>
      <c r="CY250" s="90"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31"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88" t="str">
        <f t="shared" si="248"/>
        <v/>
      </c>
      <c r="P251" s="27"/>
      <c r="Q251" s="32" t="str">
        <f t="shared" si="249"/>
        <v/>
      </c>
      <c r="R251" s="53" t="str">
        <f>IF(Q251="","",IF(COUNTIF(Q$12:Q250,Q251)=0,R250+1,R250))</f>
        <v/>
      </c>
      <c r="S251" s="53" t="str">
        <f t="shared" si="250"/>
        <v/>
      </c>
      <c r="T251" s="53" t="str">
        <f t="shared" si="251"/>
        <v/>
      </c>
      <c r="U251" s="46" t="str">
        <f t="shared" si="252"/>
        <v/>
      </c>
      <c r="V251" s="27" t="s">
        <v>0</v>
      </c>
      <c r="W251" s="173" t="str">
        <f t="shared" si="253"/>
        <v/>
      </c>
      <c r="X251" s="223" t="str">
        <f t="shared" si="254"/>
        <v/>
      </c>
      <c r="Y251" s="174"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8"/>
      <c r="AG251" s="27" t="s">
        <v>0</v>
      </c>
      <c r="AH251" s="14" t="str">
        <f t="shared" si="257"/>
        <v/>
      </c>
      <c r="AI251" s="27" t="s">
        <v>0</v>
      </c>
      <c r="AJ251" s="173" t="str">
        <f t="shared" si="258"/>
        <v/>
      </c>
      <c r="AK251" s="114"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44" t="str">
        <f t="shared" si="312"/>
        <v/>
      </c>
      <c r="AW251" s="27" t="s">
        <v>0</v>
      </c>
      <c r="AX251" s="81"/>
      <c r="AY251" s="83"/>
      <c r="AZ251" s="27" t="s">
        <v>0</v>
      </c>
      <c r="BA251" s="200" t="str">
        <f t="shared" si="267"/>
        <v/>
      </c>
      <c r="BB251" s="27" t="s">
        <v>0</v>
      </c>
      <c r="BC251" s="32" t="str">
        <f t="shared" si="268"/>
        <v/>
      </c>
      <c r="BD251" s="53" t="str">
        <f>IF(AX251&amp;AY251="","",MAX(BD$12:BD250)+1)</f>
        <v/>
      </c>
      <c r="BE251" s="212"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8"/>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73" t="str">
        <f>IF(BN251="","",IF(AND(BO251&lt;&gt;"",BO251&lt;&gt;"NEMA",BS251=1),BR251,IFERROR(INDEX(CK$12:CK250,MATCH(BN251,BN$12:BN250,0)),IF(BX251&lt;&gt;"",BX251,BT251))))</f>
        <v/>
      </c>
      <c r="CL251" s="226" t="str">
        <f>IF(BN251="","",IF(BT251&lt;&gt;BN251,INDEX(regKlub_id,MATCH(BT251,regKlub_naziv,0)),IF(AND(BO251&lt;&gt;"",BO251&lt;&gt;"NEMA"),BO251,IF(CF251&lt;&gt;"",CF251,IF(CB251&lt;&gt;"",CB251,IFERROR(INDEX(CL$12:CL250,MATCH(BN251,BN$12:BN250,0)),"GREŠKA"))))))</f>
        <v/>
      </c>
      <c r="CM251" s="114" t="str">
        <f>IF(BP251="","",IF(BP251&lt;&gt;"NEMA",BP251,IF(CE251&lt;&gt;"",CE251,IFERROR(INDEX(CM$12:CM250,MATCH(BN251,BN$12:BN250,0)),""))))</f>
        <v/>
      </c>
      <c r="CN251" s="27" t="s">
        <v>0</v>
      </c>
      <c r="CO251" s="38" t="str">
        <f t="shared" si="285"/>
        <v/>
      </c>
      <c r="CP251" s="53" t="str">
        <f t="shared" si="286"/>
        <v/>
      </c>
      <c r="CQ251" s="180" t="str">
        <f t="shared" si="287"/>
        <v/>
      </c>
      <c r="CR251" s="181" t="str">
        <f t="shared" si="313"/>
        <v/>
      </c>
      <c r="CS251" s="114" t="str">
        <f t="shared" si="239"/>
        <v/>
      </c>
      <c r="CT251" s="27" t="s">
        <v>0</v>
      </c>
      <c r="CU251" s="240" t="str">
        <f t="shared" si="288"/>
        <v xml:space="preserve">
</v>
      </c>
      <c r="CV251" s="27" t="s">
        <v>0</v>
      </c>
      <c r="CW251" s="200" t="str">
        <f t="shared" si="240"/>
        <v/>
      </c>
      <c r="CX251" t="s">
        <v>0</v>
      </c>
      <c r="CY251" s="90"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31"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88" t="str">
        <f t="shared" si="248"/>
        <v/>
      </c>
      <c r="P252" s="27"/>
      <c r="Q252" s="32" t="str">
        <f t="shared" si="249"/>
        <v/>
      </c>
      <c r="R252" s="53" t="str">
        <f>IF(Q252="","",IF(COUNTIF(Q$12:Q251,Q252)=0,R251+1,R251))</f>
        <v/>
      </c>
      <c r="S252" s="53" t="str">
        <f t="shared" si="250"/>
        <v/>
      </c>
      <c r="T252" s="53" t="str">
        <f t="shared" si="251"/>
        <v/>
      </c>
      <c r="U252" s="46" t="str">
        <f t="shared" si="252"/>
        <v/>
      </c>
      <c r="V252" s="27" t="s">
        <v>0</v>
      </c>
      <c r="W252" s="173" t="str">
        <f t="shared" si="253"/>
        <v/>
      </c>
      <c r="X252" s="223" t="str">
        <f t="shared" si="254"/>
        <v/>
      </c>
      <c r="Y252" s="174"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8"/>
      <c r="AG252" s="27" t="s">
        <v>0</v>
      </c>
      <c r="AH252" s="14" t="str">
        <f t="shared" si="257"/>
        <v/>
      </c>
      <c r="AI252" s="27" t="s">
        <v>0</v>
      </c>
      <c r="AJ252" s="173" t="str">
        <f t="shared" si="258"/>
        <v/>
      </c>
      <c r="AK252" s="114"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44" t="str">
        <f t="shared" si="312"/>
        <v/>
      </c>
      <c r="AW252" s="27" t="s">
        <v>0</v>
      </c>
      <c r="AX252" s="81"/>
      <c r="AY252" s="83"/>
      <c r="AZ252" s="27" t="s">
        <v>0</v>
      </c>
      <c r="BA252" s="200" t="str">
        <f t="shared" si="267"/>
        <v/>
      </c>
      <c r="BB252" s="27" t="s">
        <v>0</v>
      </c>
      <c r="BC252" s="32" t="str">
        <f t="shared" si="268"/>
        <v/>
      </c>
      <c r="BD252" s="53" t="str">
        <f>IF(AX252&amp;AY252="","",MAX(BD$12:BD251)+1)</f>
        <v/>
      </c>
      <c r="BE252" s="212"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8"/>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73" t="str">
        <f>IF(BN252="","",IF(AND(BO252&lt;&gt;"",BO252&lt;&gt;"NEMA",BS252=1),BR252,IFERROR(INDEX(CK$12:CK251,MATCH(BN252,BN$12:BN251,0)),IF(BX252&lt;&gt;"",BX252,BT252))))</f>
        <v/>
      </c>
      <c r="CL252" s="226" t="str">
        <f>IF(BN252="","",IF(BT252&lt;&gt;BN252,INDEX(regKlub_id,MATCH(BT252,regKlub_naziv,0)),IF(AND(BO252&lt;&gt;"",BO252&lt;&gt;"NEMA"),BO252,IF(CF252&lt;&gt;"",CF252,IF(CB252&lt;&gt;"",CB252,IFERROR(INDEX(CL$12:CL251,MATCH(BN252,BN$12:BN251,0)),"GREŠKA"))))))</f>
        <v/>
      </c>
      <c r="CM252" s="114" t="str">
        <f>IF(BP252="","",IF(BP252&lt;&gt;"NEMA",BP252,IF(CE252&lt;&gt;"",CE252,IFERROR(INDEX(CM$12:CM251,MATCH(BN252,BN$12:BN251,0)),""))))</f>
        <v/>
      </c>
      <c r="CN252" s="27" t="s">
        <v>0</v>
      </c>
      <c r="CO252" s="38" t="str">
        <f t="shared" si="285"/>
        <v/>
      </c>
      <c r="CP252" s="53" t="str">
        <f t="shared" si="286"/>
        <v/>
      </c>
      <c r="CQ252" s="180" t="str">
        <f t="shared" si="287"/>
        <v/>
      </c>
      <c r="CR252" s="181" t="str">
        <f t="shared" si="313"/>
        <v/>
      </c>
      <c r="CS252" s="114" t="str">
        <f t="shared" si="239"/>
        <v/>
      </c>
      <c r="CT252" s="27" t="s">
        <v>0</v>
      </c>
      <c r="CU252" s="240" t="str">
        <f t="shared" si="288"/>
        <v xml:space="preserve">
</v>
      </c>
      <c r="CV252" s="27" t="s">
        <v>0</v>
      </c>
      <c r="CW252" s="200" t="str">
        <f t="shared" si="240"/>
        <v/>
      </c>
      <c r="CX252" t="s">
        <v>0</v>
      </c>
      <c r="CY252" s="90"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31"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88" t="str">
        <f t="shared" si="248"/>
        <v/>
      </c>
      <c r="P253" s="27"/>
      <c r="Q253" s="32" t="str">
        <f t="shared" si="249"/>
        <v/>
      </c>
      <c r="R253" s="53" t="str">
        <f>IF(Q253="","",IF(COUNTIF(Q$12:Q252,Q253)=0,R252+1,R252))</f>
        <v/>
      </c>
      <c r="S253" s="53" t="str">
        <f t="shared" si="250"/>
        <v/>
      </c>
      <c r="T253" s="53" t="str">
        <f t="shared" si="251"/>
        <v/>
      </c>
      <c r="U253" s="46" t="str">
        <f t="shared" si="252"/>
        <v/>
      </c>
      <c r="V253" s="27" t="s">
        <v>0</v>
      </c>
      <c r="W253" s="173" t="str">
        <f t="shared" si="253"/>
        <v/>
      </c>
      <c r="X253" s="223" t="str">
        <f t="shared" si="254"/>
        <v/>
      </c>
      <c r="Y253" s="174"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8"/>
      <c r="AG253" s="27" t="s">
        <v>0</v>
      </c>
      <c r="AH253" s="14" t="str">
        <f t="shared" si="257"/>
        <v/>
      </c>
      <c r="AI253" s="27" t="s">
        <v>0</v>
      </c>
      <c r="AJ253" s="173" t="str">
        <f t="shared" si="258"/>
        <v/>
      </c>
      <c r="AK253" s="114"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44" t="str">
        <f t="shared" si="312"/>
        <v/>
      </c>
      <c r="AW253" s="27" t="s">
        <v>0</v>
      </c>
      <c r="AX253" s="81"/>
      <c r="AY253" s="83"/>
      <c r="AZ253" s="27" t="s">
        <v>0</v>
      </c>
      <c r="BA253" s="200" t="str">
        <f t="shared" si="267"/>
        <v/>
      </c>
      <c r="BB253" s="27" t="s">
        <v>0</v>
      </c>
      <c r="BC253" s="32" t="str">
        <f t="shared" si="268"/>
        <v/>
      </c>
      <c r="BD253" s="53" t="str">
        <f>IF(AX253&amp;AY253="","",MAX(BD$12:BD252)+1)</f>
        <v/>
      </c>
      <c r="BE253" s="212"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8"/>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73" t="str">
        <f>IF(BN253="","",IF(AND(BO253&lt;&gt;"",BO253&lt;&gt;"NEMA",BS253=1),BR253,IFERROR(INDEX(CK$12:CK252,MATCH(BN253,BN$12:BN252,0)),IF(BX253&lt;&gt;"",BX253,BT253))))</f>
        <v/>
      </c>
      <c r="CL253" s="226" t="str">
        <f>IF(BN253="","",IF(BT253&lt;&gt;BN253,INDEX(regKlub_id,MATCH(BT253,regKlub_naziv,0)),IF(AND(BO253&lt;&gt;"",BO253&lt;&gt;"NEMA"),BO253,IF(CF253&lt;&gt;"",CF253,IF(CB253&lt;&gt;"",CB253,IFERROR(INDEX(CL$12:CL252,MATCH(BN253,BN$12:BN252,0)),"GREŠKA"))))))</f>
        <v/>
      </c>
      <c r="CM253" s="114" t="str">
        <f>IF(BP253="","",IF(BP253&lt;&gt;"NEMA",BP253,IF(CE253&lt;&gt;"",CE253,IFERROR(INDEX(CM$12:CM252,MATCH(BN253,BN$12:BN252,0)),""))))</f>
        <v/>
      </c>
      <c r="CN253" s="27" t="s">
        <v>0</v>
      </c>
      <c r="CO253" s="38" t="str">
        <f t="shared" si="285"/>
        <v/>
      </c>
      <c r="CP253" s="53" t="str">
        <f t="shared" si="286"/>
        <v/>
      </c>
      <c r="CQ253" s="180" t="str">
        <f t="shared" si="287"/>
        <v/>
      </c>
      <c r="CR253" s="181" t="str">
        <f t="shared" si="313"/>
        <v/>
      </c>
      <c r="CS253" s="114" t="str">
        <f t="shared" si="239"/>
        <v/>
      </c>
      <c r="CT253" s="27" t="s">
        <v>0</v>
      </c>
      <c r="CU253" s="240" t="str">
        <f t="shared" si="288"/>
        <v xml:space="preserve">
</v>
      </c>
      <c r="CV253" s="27" t="s">
        <v>0</v>
      </c>
      <c r="CW253" s="200" t="str">
        <f t="shared" si="240"/>
        <v/>
      </c>
      <c r="CX253" t="s">
        <v>0</v>
      </c>
      <c r="CY253" s="90"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31"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88" t="str">
        <f t="shared" si="248"/>
        <v/>
      </c>
      <c r="P254" s="27"/>
      <c r="Q254" s="32" t="str">
        <f t="shared" si="249"/>
        <v/>
      </c>
      <c r="R254" s="53" t="str">
        <f>IF(Q254="","",IF(COUNTIF(Q$12:Q253,Q254)=0,R253+1,R253))</f>
        <v/>
      </c>
      <c r="S254" s="53" t="str">
        <f t="shared" si="250"/>
        <v/>
      </c>
      <c r="T254" s="53" t="str">
        <f t="shared" si="251"/>
        <v/>
      </c>
      <c r="U254" s="46" t="str">
        <f t="shared" si="252"/>
        <v/>
      </c>
      <c r="V254" s="27" t="s">
        <v>0</v>
      </c>
      <c r="W254" s="173" t="str">
        <f t="shared" si="253"/>
        <v/>
      </c>
      <c r="X254" s="223" t="str">
        <f t="shared" si="254"/>
        <v/>
      </c>
      <c r="Y254" s="174"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8"/>
      <c r="AG254" s="27" t="s">
        <v>0</v>
      </c>
      <c r="AH254" s="14" t="str">
        <f t="shared" si="257"/>
        <v/>
      </c>
      <c r="AI254" s="27" t="s">
        <v>0</v>
      </c>
      <c r="AJ254" s="173" t="str">
        <f t="shared" si="258"/>
        <v/>
      </c>
      <c r="AK254" s="114"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44" t="str">
        <f t="shared" si="312"/>
        <v/>
      </c>
      <c r="AW254" s="27" t="s">
        <v>0</v>
      </c>
      <c r="AX254" s="81"/>
      <c r="AY254" s="83"/>
      <c r="AZ254" s="27" t="s">
        <v>0</v>
      </c>
      <c r="BA254" s="200" t="str">
        <f t="shared" si="267"/>
        <v/>
      </c>
      <c r="BB254" s="27" t="s">
        <v>0</v>
      </c>
      <c r="BC254" s="32" t="str">
        <f t="shared" si="268"/>
        <v/>
      </c>
      <c r="BD254" s="53" t="str">
        <f>IF(AX254&amp;AY254="","",MAX(BD$12:BD253)+1)</f>
        <v/>
      </c>
      <c r="BE254" s="212"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8"/>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73" t="str">
        <f>IF(BN254="","",IF(AND(BO254&lt;&gt;"",BO254&lt;&gt;"NEMA",BS254=1),BR254,IFERROR(INDEX(CK$12:CK253,MATCH(BN254,BN$12:BN253,0)),IF(BX254&lt;&gt;"",BX254,BT254))))</f>
        <v/>
      </c>
      <c r="CL254" s="226" t="str">
        <f>IF(BN254="","",IF(BT254&lt;&gt;BN254,INDEX(regKlub_id,MATCH(BT254,regKlub_naziv,0)),IF(AND(BO254&lt;&gt;"",BO254&lt;&gt;"NEMA"),BO254,IF(CF254&lt;&gt;"",CF254,IF(CB254&lt;&gt;"",CB254,IFERROR(INDEX(CL$12:CL253,MATCH(BN254,BN$12:BN253,0)),"GREŠKA"))))))</f>
        <v/>
      </c>
      <c r="CM254" s="114" t="str">
        <f>IF(BP254="","",IF(BP254&lt;&gt;"NEMA",BP254,IF(CE254&lt;&gt;"",CE254,IFERROR(INDEX(CM$12:CM253,MATCH(BN254,BN$12:BN253,0)),""))))</f>
        <v/>
      </c>
      <c r="CN254" s="27" t="s">
        <v>0</v>
      </c>
      <c r="CO254" s="38" t="str">
        <f t="shared" si="285"/>
        <v/>
      </c>
      <c r="CP254" s="53" t="str">
        <f t="shared" si="286"/>
        <v/>
      </c>
      <c r="CQ254" s="180" t="str">
        <f t="shared" si="287"/>
        <v/>
      </c>
      <c r="CR254" s="181" t="str">
        <f t="shared" si="313"/>
        <v/>
      </c>
      <c r="CS254" s="114" t="str">
        <f t="shared" si="239"/>
        <v/>
      </c>
      <c r="CT254" s="27" t="s">
        <v>0</v>
      </c>
      <c r="CU254" s="240" t="str">
        <f t="shared" si="288"/>
        <v xml:space="preserve">
</v>
      </c>
      <c r="CV254" s="27" t="s">
        <v>0</v>
      </c>
      <c r="CW254" s="200" t="str">
        <f t="shared" si="240"/>
        <v/>
      </c>
      <c r="CX254" t="s">
        <v>0</v>
      </c>
      <c r="CY254" s="90"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31"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88" t="str">
        <f t="shared" si="248"/>
        <v/>
      </c>
      <c r="P255" s="27"/>
      <c r="Q255" s="32" t="str">
        <f t="shared" si="249"/>
        <v/>
      </c>
      <c r="R255" s="53" t="str">
        <f>IF(Q255="","",IF(COUNTIF(Q$12:Q254,Q255)=0,R254+1,R254))</f>
        <v/>
      </c>
      <c r="S255" s="53" t="str">
        <f t="shared" si="250"/>
        <v/>
      </c>
      <c r="T255" s="53" t="str">
        <f t="shared" si="251"/>
        <v/>
      </c>
      <c r="U255" s="46" t="str">
        <f t="shared" si="252"/>
        <v/>
      </c>
      <c r="V255" s="27" t="s">
        <v>0</v>
      </c>
      <c r="W255" s="173" t="str">
        <f t="shared" si="253"/>
        <v/>
      </c>
      <c r="X255" s="223" t="str">
        <f t="shared" si="254"/>
        <v/>
      </c>
      <c r="Y255" s="174"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8"/>
      <c r="AG255" s="27" t="s">
        <v>0</v>
      </c>
      <c r="AH255" s="14" t="str">
        <f t="shared" si="257"/>
        <v/>
      </c>
      <c r="AI255" s="27" t="s">
        <v>0</v>
      </c>
      <c r="AJ255" s="173" t="str">
        <f t="shared" si="258"/>
        <v/>
      </c>
      <c r="AK255" s="114"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44" t="str">
        <f t="shared" si="312"/>
        <v/>
      </c>
      <c r="AW255" s="27" t="s">
        <v>0</v>
      </c>
      <c r="AX255" s="81"/>
      <c r="AY255" s="83"/>
      <c r="AZ255" s="27" t="s">
        <v>0</v>
      </c>
      <c r="BA255" s="200" t="str">
        <f t="shared" si="267"/>
        <v/>
      </c>
      <c r="BB255" s="27" t="s">
        <v>0</v>
      </c>
      <c r="BC255" s="32" t="str">
        <f t="shared" si="268"/>
        <v/>
      </c>
      <c r="BD255" s="53" t="str">
        <f>IF(AX255&amp;AY255="","",MAX(BD$12:BD254)+1)</f>
        <v/>
      </c>
      <c r="BE255" s="212"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8"/>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73" t="str">
        <f>IF(BN255="","",IF(AND(BO255&lt;&gt;"",BO255&lt;&gt;"NEMA",BS255=1),BR255,IFERROR(INDEX(CK$12:CK254,MATCH(BN255,BN$12:BN254,0)),IF(BX255&lt;&gt;"",BX255,BT255))))</f>
        <v/>
      </c>
      <c r="CL255" s="226" t="str">
        <f>IF(BN255="","",IF(BT255&lt;&gt;BN255,INDEX(regKlub_id,MATCH(BT255,regKlub_naziv,0)),IF(AND(BO255&lt;&gt;"",BO255&lt;&gt;"NEMA"),BO255,IF(CF255&lt;&gt;"",CF255,IF(CB255&lt;&gt;"",CB255,IFERROR(INDEX(CL$12:CL254,MATCH(BN255,BN$12:BN254,0)),"GREŠKA"))))))</f>
        <v/>
      </c>
      <c r="CM255" s="114" t="str">
        <f>IF(BP255="","",IF(BP255&lt;&gt;"NEMA",BP255,IF(CE255&lt;&gt;"",CE255,IFERROR(INDEX(CM$12:CM254,MATCH(BN255,BN$12:BN254,0)),""))))</f>
        <v/>
      </c>
      <c r="CN255" s="27" t="s">
        <v>0</v>
      </c>
      <c r="CO255" s="38" t="str">
        <f t="shared" si="285"/>
        <v/>
      </c>
      <c r="CP255" s="53" t="str">
        <f t="shared" si="286"/>
        <v/>
      </c>
      <c r="CQ255" s="180" t="str">
        <f t="shared" si="287"/>
        <v/>
      </c>
      <c r="CR255" s="181" t="str">
        <f t="shared" si="313"/>
        <v/>
      </c>
      <c r="CS255" s="114" t="str">
        <f t="shared" si="239"/>
        <v/>
      </c>
      <c r="CT255" s="27" t="s">
        <v>0</v>
      </c>
      <c r="CU255" s="240" t="str">
        <f t="shared" si="288"/>
        <v xml:space="preserve">
</v>
      </c>
      <c r="CV255" s="27" t="s">
        <v>0</v>
      </c>
      <c r="CW255" s="200" t="str">
        <f t="shared" si="240"/>
        <v/>
      </c>
      <c r="CX255" t="s">
        <v>0</v>
      </c>
      <c r="CY255" s="90"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31"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88" t="str">
        <f t="shared" si="248"/>
        <v/>
      </c>
      <c r="P256" s="27"/>
      <c r="Q256" s="32" t="str">
        <f t="shared" si="249"/>
        <v/>
      </c>
      <c r="R256" s="53" t="str">
        <f>IF(Q256="","",IF(COUNTIF(Q$12:Q255,Q256)=0,R255+1,R255))</f>
        <v/>
      </c>
      <c r="S256" s="53" t="str">
        <f t="shared" si="250"/>
        <v/>
      </c>
      <c r="T256" s="53" t="str">
        <f t="shared" si="251"/>
        <v/>
      </c>
      <c r="U256" s="46" t="str">
        <f t="shared" si="252"/>
        <v/>
      </c>
      <c r="V256" s="27" t="s">
        <v>0</v>
      </c>
      <c r="W256" s="173" t="str">
        <f t="shared" si="253"/>
        <v/>
      </c>
      <c r="X256" s="223" t="str">
        <f t="shared" si="254"/>
        <v/>
      </c>
      <c r="Y256" s="174"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8"/>
      <c r="AG256" s="27" t="s">
        <v>0</v>
      </c>
      <c r="AH256" s="14" t="str">
        <f t="shared" si="257"/>
        <v/>
      </c>
      <c r="AI256" s="27" t="s">
        <v>0</v>
      </c>
      <c r="AJ256" s="173" t="str">
        <f t="shared" si="258"/>
        <v/>
      </c>
      <c r="AK256" s="114"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44" t="str">
        <f t="shared" si="312"/>
        <v/>
      </c>
      <c r="AW256" s="27" t="s">
        <v>0</v>
      </c>
      <c r="AX256" s="81"/>
      <c r="AY256" s="83"/>
      <c r="AZ256" s="27" t="s">
        <v>0</v>
      </c>
      <c r="BA256" s="200" t="str">
        <f t="shared" si="267"/>
        <v/>
      </c>
      <c r="BB256" s="27" t="s">
        <v>0</v>
      </c>
      <c r="BC256" s="32" t="str">
        <f t="shared" si="268"/>
        <v/>
      </c>
      <c r="BD256" s="53" t="str">
        <f>IF(AX256&amp;AY256="","",MAX(BD$12:BD255)+1)</f>
        <v/>
      </c>
      <c r="BE256" s="212"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8"/>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73" t="str">
        <f>IF(BN256="","",IF(AND(BO256&lt;&gt;"",BO256&lt;&gt;"NEMA",BS256=1),BR256,IFERROR(INDEX(CK$12:CK255,MATCH(BN256,BN$12:BN255,0)),IF(BX256&lt;&gt;"",BX256,BT256))))</f>
        <v/>
      </c>
      <c r="CL256" s="226" t="str">
        <f>IF(BN256="","",IF(BT256&lt;&gt;BN256,INDEX(regKlub_id,MATCH(BT256,regKlub_naziv,0)),IF(AND(BO256&lt;&gt;"",BO256&lt;&gt;"NEMA"),BO256,IF(CF256&lt;&gt;"",CF256,IF(CB256&lt;&gt;"",CB256,IFERROR(INDEX(CL$12:CL255,MATCH(BN256,BN$12:BN255,0)),"GREŠKA"))))))</f>
        <v/>
      </c>
      <c r="CM256" s="114" t="str">
        <f>IF(BP256="","",IF(BP256&lt;&gt;"NEMA",BP256,IF(CE256&lt;&gt;"",CE256,IFERROR(INDEX(CM$12:CM255,MATCH(BN256,BN$12:BN255,0)),""))))</f>
        <v/>
      </c>
      <c r="CN256" s="27" t="s">
        <v>0</v>
      </c>
      <c r="CO256" s="38" t="str">
        <f t="shared" si="285"/>
        <v/>
      </c>
      <c r="CP256" s="53" t="str">
        <f t="shared" si="286"/>
        <v/>
      </c>
      <c r="CQ256" s="180" t="str">
        <f t="shared" si="287"/>
        <v/>
      </c>
      <c r="CR256" s="181" t="str">
        <f t="shared" si="313"/>
        <v/>
      </c>
      <c r="CS256" s="114" t="str">
        <f t="shared" si="239"/>
        <v/>
      </c>
      <c r="CT256" s="27" t="s">
        <v>0</v>
      </c>
      <c r="CU256" s="240" t="str">
        <f t="shared" si="288"/>
        <v xml:space="preserve">
</v>
      </c>
      <c r="CV256" s="27" t="s">
        <v>0</v>
      </c>
      <c r="CW256" s="200" t="str">
        <f t="shared" si="240"/>
        <v/>
      </c>
      <c r="CX256" t="s">
        <v>0</v>
      </c>
      <c r="CY256" s="90"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31"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88" t="str">
        <f t="shared" si="248"/>
        <v/>
      </c>
      <c r="P257" s="27"/>
      <c r="Q257" s="32" t="str">
        <f t="shared" si="249"/>
        <v/>
      </c>
      <c r="R257" s="53" t="str">
        <f>IF(Q257="","",IF(COUNTIF(Q$12:Q256,Q257)=0,R256+1,R256))</f>
        <v/>
      </c>
      <c r="S257" s="53" t="str">
        <f t="shared" si="250"/>
        <v/>
      </c>
      <c r="T257" s="53" t="str">
        <f t="shared" si="251"/>
        <v/>
      </c>
      <c r="U257" s="46" t="str">
        <f t="shared" si="252"/>
        <v/>
      </c>
      <c r="V257" s="27" t="s">
        <v>0</v>
      </c>
      <c r="W257" s="173" t="str">
        <f t="shared" si="253"/>
        <v/>
      </c>
      <c r="X257" s="223" t="str">
        <f t="shared" si="254"/>
        <v/>
      </c>
      <c r="Y257" s="174"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8"/>
      <c r="AG257" s="27" t="s">
        <v>0</v>
      </c>
      <c r="AH257" s="14" t="str">
        <f t="shared" si="257"/>
        <v/>
      </c>
      <c r="AI257" s="27" t="s">
        <v>0</v>
      </c>
      <c r="AJ257" s="173" t="str">
        <f t="shared" si="258"/>
        <v/>
      </c>
      <c r="AK257" s="114"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44" t="str">
        <f t="shared" si="312"/>
        <v/>
      </c>
      <c r="AW257" s="27" t="s">
        <v>0</v>
      </c>
      <c r="AX257" s="81"/>
      <c r="AY257" s="83"/>
      <c r="AZ257" s="27" t="s">
        <v>0</v>
      </c>
      <c r="BA257" s="200" t="str">
        <f t="shared" si="267"/>
        <v/>
      </c>
      <c r="BB257" s="27" t="s">
        <v>0</v>
      </c>
      <c r="BC257" s="32" t="str">
        <f t="shared" si="268"/>
        <v/>
      </c>
      <c r="BD257" s="53" t="str">
        <f>IF(AX257&amp;AY257="","",MAX(BD$12:BD256)+1)</f>
        <v/>
      </c>
      <c r="BE257" s="212"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8"/>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73" t="str">
        <f>IF(BN257="","",IF(AND(BO257&lt;&gt;"",BO257&lt;&gt;"NEMA",BS257=1),BR257,IFERROR(INDEX(CK$12:CK256,MATCH(BN257,BN$12:BN256,0)),IF(BX257&lt;&gt;"",BX257,BT257))))</f>
        <v/>
      </c>
      <c r="CL257" s="226" t="str">
        <f>IF(BN257="","",IF(BT257&lt;&gt;BN257,INDEX(regKlub_id,MATCH(BT257,regKlub_naziv,0)),IF(AND(BO257&lt;&gt;"",BO257&lt;&gt;"NEMA"),BO257,IF(CF257&lt;&gt;"",CF257,IF(CB257&lt;&gt;"",CB257,IFERROR(INDEX(CL$12:CL256,MATCH(BN257,BN$12:BN256,0)),"GREŠKA"))))))</f>
        <v/>
      </c>
      <c r="CM257" s="114" t="str">
        <f>IF(BP257="","",IF(BP257&lt;&gt;"NEMA",BP257,IF(CE257&lt;&gt;"",CE257,IFERROR(INDEX(CM$12:CM256,MATCH(BN257,BN$12:BN256,0)),""))))</f>
        <v/>
      </c>
      <c r="CN257" s="27" t="s">
        <v>0</v>
      </c>
      <c r="CO257" s="38" t="str">
        <f t="shared" si="285"/>
        <v/>
      </c>
      <c r="CP257" s="53" t="str">
        <f t="shared" si="286"/>
        <v/>
      </c>
      <c r="CQ257" s="180" t="str">
        <f t="shared" si="287"/>
        <v/>
      </c>
      <c r="CR257" s="181" t="str">
        <f t="shared" si="313"/>
        <v/>
      </c>
      <c r="CS257" s="114" t="str">
        <f t="shared" si="239"/>
        <v/>
      </c>
      <c r="CT257" s="27" t="s">
        <v>0</v>
      </c>
      <c r="CU257" s="240" t="str">
        <f t="shared" si="288"/>
        <v xml:space="preserve">
</v>
      </c>
      <c r="CV257" s="27" t="s">
        <v>0</v>
      </c>
      <c r="CW257" s="200" t="str">
        <f t="shared" si="240"/>
        <v/>
      </c>
      <c r="CX257" t="s">
        <v>0</v>
      </c>
      <c r="CY257" s="90"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31"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88" t="str">
        <f t="shared" si="248"/>
        <v/>
      </c>
      <c r="P258" s="27"/>
      <c r="Q258" s="32" t="str">
        <f t="shared" si="249"/>
        <v/>
      </c>
      <c r="R258" s="53" t="str">
        <f>IF(Q258="","",IF(COUNTIF(Q$12:Q257,Q258)=0,R257+1,R257))</f>
        <v/>
      </c>
      <c r="S258" s="53" t="str">
        <f t="shared" si="250"/>
        <v/>
      </c>
      <c r="T258" s="53" t="str">
        <f t="shared" si="251"/>
        <v/>
      </c>
      <c r="U258" s="46" t="str">
        <f t="shared" si="252"/>
        <v/>
      </c>
      <c r="V258" s="27" t="s">
        <v>0</v>
      </c>
      <c r="W258" s="173" t="str">
        <f t="shared" si="253"/>
        <v/>
      </c>
      <c r="X258" s="223" t="str">
        <f t="shared" si="254"/>
        <v/>
      </c>
      <c r="Y258" s="174"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8"/>
      <c r="AG258" s="27" t="s">
        <v>0</v>
      </c>
      <c r="AH258" s="14" t="str">
        <f t="shared" si="257"/>
        <v/>
      </c>
      <c r="AI258" s="27" t="s">
        <v>0</v>
      </c>
      <c r="AJ258" s="173" t="str">
        <f t="shared" si="258"/>
        <v/>
      </c>
      <c r="AK258" s="114"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44" t="str">
        <f t="shared" si="312"/>
        <v/>
      </c>
      <c r="AW258" s="27" t="s">
        <v>0</v>
      </c>
      <c r="AX258" s="81"/>
      <c r="AY258" s="83"/>
      <c r="AZ258" s="27" t="s">
        <v>0</v>
      </c>
      <c r="BA258" s="200" t="str">
        <f t="shared" si="267"/>
        <v/>
      </c>
      <c r="BB258" s="27" t="s">
        <v>0</v>
      </c>
      <c r="BC258" s="32" t="str">
        <f t="shared" si="268"/>
        <v/>
      </c>
      <c r="BD258" s="53" t="str">
        <f>IF(AX258&amp;AY258="","",MAX(BD$12:BD257)+1)</f>
        <v/>
      </c>
      <c r="BE258" s="212"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8"/>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73" t="str">
        <f>IF(BN258="","",IF(AND(BO258&lt;&gt;"",BO258&lt;&gt;"NEMA",BS258=1),BR258,IFERROR(INDEX(CK$12:CK257,MATCH(BN258,BN$12:BN257,0)),IF(BX258&lt;&gt;"",BX258,BT258))))</f>
        <v/>
      </c>
      <c r="CL258" s="226" t="str">
        <f>IF(BN258="","",IF(BT258&lt;&gt;BN258,INDEX(regKlub_id,MATCH(BT258,regKlub_naziv,0)),IF(AND(BO258&lt;&gt;"",BO258&lt;&gt;"NEMA"),BO258,IF(CF258&lt;&gt;"",CF258,IF(CB258&lt;&gt;"",CB258,IFERROR(INDEX(CL$12:CL257,MATCH(BN258,BN$12:BN257,0)),"GREŠKA"))))))</f>
        <v/>
      </c>
      <c r="CM258" s="114" t="str">
        <f>IF(BP258="","",IF(BP258&lt;&gt;"NEMA",BP258,IF(CE258&lt;&gt;"",CE258,IFERROR(INDEX(CM$12:CM257,MATCH(BN258,BN$12:BN257,0)),""))))</f>
        <v/>
      </c>
      <c r="CN258" s="27" t="s">
        <v>0</v>
      </c>
      <c r="CO258" s="38" t="str">
        <f t="shared" si="285"/>
        <v/>
      </c>
      <c r="CP258" s="53" t="str">
        <f t="shared" si="286"/>
        <v/>
      </c>
      <c r="CQ258" s="180" t="str">
        <f t="shared" si="287"/>
        <v/>
      </c>
      <c r="CR258" s="181" t="str">
        <f t="shared" si="313"/>
        <v/>
      </c>
      <c r="CS258" s="114" t="str">
        <f t="shared" si="239"/>
        <v/>
      </c>
      <c r="CT258" s="27" t="s">
        <v>0</v>
      </c>
      <c r="CU258" s="240" t="str">
        <f t="shared" si="288"/>
        <v xml:space="preserve">
</v>
      </c>
      <c r="CV258" s="27" t="s">
        <v>0</v>
      </c>
      <c r="CW258" s="200" t="str">
        <f t="shared" si="240"/>
        <v/>
      </c>
      <c r="CX258" t="s">
        <v>0</v>
      </c>
      <c r="CY258" s="90"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31"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88" t="str">
        <f t="shared" si="248"/>
        <v/>
      </c>
      <c r="P259" s="27"/>
      <c r="Q259" s="32" t="str">
        <f t="shared" si="249"/>
        <v/>
      </c>
      <c r="R259" s="53" t="str">
        <f>IF(Q259="","",IF(COUNTIF(Q$12:Q258,Q259)=0,R258+1,R258))</f>
        <v/>
      </c>
      <c r="S259" s="53" t="str">
        <f t="shared" si="250"/>
        <v/>
      </c>
      <c r="T259" s="53" t="str">
        <f t="shared" si="251"/>
        <v/>
      </c>
      <c r="U259" s="46" t="str">
        <f t="shared" si="252"/>
        <v/>
      </c>
      <c r="V259" s="27" t="s">
        <v>0</v>
      </c>
      <c r="W259" s="173" t="str">
        <f t="shared" si="253"/>
        <v/>
      </c>
      <c r="X259" s="223" t="str">
        <f t="shared" si="254"/>
        <v/>
      </c>
      <c r="Y259" s="174"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8"/>
      <c r="AG259" s="27" t="s">
        <v>0</v>
      </c>
      <c r="AH259" s="14" t="str">
        <f t="shared" si="257"/>
        <v/>
      </c>
      <c r="AI259" s="27" t="s">
        <v>0</v>
      </c>
      <c r="AJ259" s="173" t="str">
        <f t="shared" si="258"/>
        <v/>
      </c>
      <c r="AK259" s="114"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44" t="str">
        <f t="shared" si="312"/>
        <v/>
      </c>
      <c r="AW259" s="27" t="s">
        <v>0</v>
      </c>
      <c r="AX259" s="81"/>
      <c r="AY259" s="83"/>
      <c r="AZ259" s="27" t="s">
        <v>0</v>
      </c>
      <c r="BA259" s="200" t="str">
        <f t="shared" si="267"/>
        <v/>
      </c>
      <c r="BB259" s="27" t="s">
        <v>0</v>
      </c>
      <c r="BC259" s="32" t="str">
        <f t="shared" si="268"/>
        <v/>
      </c>
      <c r="BD259" s="53" t="str">
        <f>IF(AX259&amp;AY259="","",MAX(BD$12:BD258)+1)</f>
        <v/>
      </c>
      <c r="BE259" s="212"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8"/>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73" t="str">
        <f>IF(BN259="","",IF(AND(BO259&lt;&gt;"",BO259&lt;&gt;"NEMA",BS259=1),BR259,IFERROR(INDEX(CK$12:CK258,MATCH(BN259,BN$12:BN258,0)),IF(BX259&lt;&gt;"",BX259,BT259))))</f>
        <v/>
      </c>
      <c r="CL259" s="226" t="str">
        <f>IF(BN259="","",IF(BT259&lt;&gt;BN259,INDEX(regKlub_id,MATCH(BT259,regKlub_naziv,0)),IF(AND(BO259&lt;&gt;"",BO259&lt;&gt;"NEMA"),BO259,IF(CF259&lt;&gt;"",CF259,IF(CB259&lt;&gt;"",CB259,IFERROR(INDEX(CL$12:CL258,MATCH(BN259,BN$12:BN258,0)),"GREŠKA"))))))</f>
        <v/>
      </c>
      <c r="CM259" s="114" t="str">
        <f>IF(BP259="","",IF(BP259&lt;&gt;"NEMA",BP259,IF(CE259&lt;&gt;"",CE259,IFERROR(INDEX(CM$12:CM258,MATCH(BN259,BN$12:BN258,0)),""))))</f>
        <v/>
      </c>
      <c r="CN259" s="27" t="s">
        <v>0</v>
      </c>
      <c r="CO259" s="38" t="str">
        <f t="shared" si="285"/>
        <v/>
      </c>
      <c r="CP259" s="53" t="str">
        <f t="shared" si="286"/>
        <v/>
      </c>
      <c r="CQ259" s="180" t="str">
        <f t="shared" si="287"/>
        <v/>
      </c>
      <c r="CR259" s="181" t="str">
        <f t="shared" si="313"/>
        <v/>
      </c>
      <c r="CS259" s="114" t="str">
        <f t="shared" si="239"/>
        <v/>
      </c>
      <c r="CT259" s="27" t="s">
        <v>0</v>
      </c>
      <c r="CU259" s="240" t="str">
        <f t="shared" si="288"/>
        <v xml:space="preserve">
</v>
      </c>
      <c r="CV259" s="27" t="s">
        <v>0</v>
      </c>
      <c r="CW259" s="200" t="str">
        <f t="shared" si="240"/>
        <v/>
      </c>
      <c r="CX259" t="s">
        <v>0</v>
      </c>
      <c r="CY259" s="90"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31"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88" t="str">
        <f t="shared" si="248"/>
        <v/>
      </c>
      <c r="P260" s="27"/>
      <c r="Q260" s="32" t="str">
        <f t="shared" si="249"/>
        <v/>
      </c>
      <c r="R260" s="53" t="str">
        <f>IF(Q260="","",IF(COUNTIF(Q$12:Q259,Q260)=0,R259+1,R259))</f>
        <v/>
      </c>
      <c r="S260" s="53" t="str">
        <f t="shared" si="250"/>
        <v/>
      </c>
      <c r="T260" s="53" t="str">
        <f t="shared" si="251"/>
        <v/>
      </c>
      <c r="U260" s="46" t="str">
        <f t="shared" si="252"/>
        <v/>
      </c>
      <c r="V260" s="27" t="s">
        <v>0</v>
      </c>
      <c r="W260" s="173" t="str">
        <f t="shared" si="253"/>
        <v/>
      </c>
      <c r="X260" s="223" t="str">
        <f t="shared" si="254"/>
        <v/>
      </c>
      <c r="Y260" s="174"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8"/>
      <c r="AG260" s="27" t="s">
        <v>0</v>
      </c>
      <c r="AH260" s="14" t="str">
        <f t="shared" si="257"/>
        <v/>
      </c>
      <c r="AI260" s="27" t="s">
        <v>0</v>
      </c>
      <c r="AJ260" s="173" t="str">
        <f t="shared" si="258"/>
        <v/>
      </c>
      <c r="AK260" s="114"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44" t="str">
        <f t="shared" si="312"/>
        <v/>
      </c>
      <c r="AW260" s="27" t="s">
        <v>0</v>
      </c>
      <c r="AX260" s="81"/>
      <c r="AY260" s="83"/>
      <c r="AZ260" s="27" t="s">
        <v>0</v>
      </c>
      <c r="BA260" s="200" t="str">
        <f t="shared" si="267"/>
        <v/>
      </c>
      <c r="BB260" s="27" t="s">
        <v>0</v>
      </c>
      <c r="BC260" s="32" t="str">
        <f t="shared" si="268"/>
        <v/>
      </c>
      <c r="BD260" s="53" t="str">
        <f>IF(AX260&amp;AY260="","",MAX(BD$12:BD259)+1)</f>
        <v/>
      </c>
      <c r="BE260" s="212"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8"/>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73" t="str">
        <f>IF(BN260="","",IF(AND(BO260&lt;&gt;"",BO260&lt;&gt;"NEMA",BS260=1),BR260,IFERROR(INDEX(CK$12:CK259,MATCH(BN260,BN$12:BN259,0)),IF(BX260&lt;&gt;"",BX260,BT260))))</f>
        <v/>
      </c>
      <c r="CL260" s="226" t="str">
        <f>IF(BN260="","",IF(BT260&lt;&gt;BN260,INDEX(regKlub_id,MATCH(BT260,regKlub_naziv,0)),IF(AND(BO260&lt;&gt;"",BO260&lt;&gt;"NEMA"),BO260,IF(CF260&lt;&gt;"",CF260,IF(CB260&lt;&gt;"",CB260,IFERROR(INDEX(CL$12:CL259,MATCH(BN260,BN$12:BN259,0)),"GREŠKA"))))))</f>
        <v/>
      </c>
      <c r="CM260" s="114" t="str">
        <f>IF(BP260="","",IF(BP260&lt;&gt;"NEMA",BP260,IF(CE260&lt;&gt;"",CE260,IFERROR(INDEX(CM$12:CM259,MATCH(BN260,BN$12:BN259,0)),""))))</f>
        <v/>
      </c>
      <c r="CN260" s="27" t="s">
        <v>0</v>
      </c>
      <c r="CO260" s="38" t="str">
        <f t="shared" si="285"/>
        <v/>
      </c>
      <c r="CP260" s="53" t="str">
        <f t="shared" si="286"/>
        <v/>
      </c>
      <c r="CQ260" s="180" t="str">
        <f t="shared" si="287"/>
        <v/>
      </c>
      <c r="CR260" s="181" t="str">
        <f t="shared" si="313"/>
        <v/>
      </c>
      <c r="CS260" s="114" t="str">
        <f t="shared" si="239"/>
        <v/>
      </c>
      <c r="CT260" s="27" t="s">
        <v>0</v>
      </c>
      <c r="CU260" s="240" t="str">
        <f t="shared" si="288"/>
        <v xml:space="preserve">
</v>
      </c>
      <c r="CV260" s="27" t="s">
        <v>0</v>
      </c>
      <c r="CW260" s="200" t="str">
        <f t="shared" si="240"/>
        <v/>
      </c>
      <c r="CX260" t="s">
        <v>0</v>
      </c>
      <c r="CY260" s="90"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31"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88" t="str">
        <f t="shared" si="248"/>
        <v/>
      </c>
      <c r="P261" s="27"/>
      <c r="Q261" s="32" t="str">
        <f t="shared" si="249"/>
        <v/>
      </c>
      <c r="R261" s="53" t="str">
        <f>IF(Q261="","",IF(COUNTIF(Q$12:Q260,Q261)=0,R260+1,R260))</f>
        <v/>
      </c>
      <c r="S261" s="53" t="str">
        <f t="shared" si="250"/>
        <v/>
      </c>
      <c r="T261" s="53" t="str">
        <f t="shared" si="251"/>
        <v/>
      </c>
      <c r="U261" s="46" t="str">
        <f t="shared" si="252"/>
        <v/>
      </c>
      <c r="V261" s="27" t="s">
        <v>0</v>
      </c>
      <c r="W261" s="173" t="str">
        <f t="shared" si="253"/>
        <v/>
      </c>
      <c r="X261" s="223" t="str">
        <f t="shared" si="254"/>
        <v/>
      </c>
      <c r="Y261" s="174"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8"/>
      <c r="AG261" s="27" t="s">
        <v>0</v>
      </c>
      <c r="AH261" s="14" t="str">
        <f t="shared" si="257"/>
        <v/>
      </c>
      <c r="AI261" s="27" t="s">
        <v>0</v>
      </c>
      <c r="AJ261" s="173" t="str">
        <f t="shared" si="258"/>
        <v/>
      </c>
      <c r="AK261" s="114"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44" t="str">
        <f t="shared" si="312"/>
        <v/>
      </c>
      <c r="AW261" s="27" t="s">
        <v>0</v>
      </c>
      <c r="AX261" s="81"/>
      <c r="AY261" s="83"/>
      <c r="AZ261" s="27" t="s">
        <v>0</v>
      </c>
      <c r="BA261" s="200" t="str">
        <f t="shared" si="267"/>
        <v/>
      </c>
      <c r="BB261" s="27" t="s">
        <v>0</v>
      </c>
      <c r="BC261" s="32" t="str">
        <f t="shared" si="268"/>
        <v/>
      </c>
      <c r="BD261" s="53" t="str">
        <f>IF(AX261&amp;AY261="","",MAX(BD$12:BD260)+1)</f>
        <v/>
      </c>
      <c r="BE261" s="212"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8"/>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73" t="str">
        <f>IF(BN261="","",IF(AND(BO261&lt;&gt;"",BO261&lt;&gt;"NEMA",BS261=1),BR261,IFERROR(INDEX(CK$12:CK260,MATCH(BN261,BN$12:BN260,0)),IF(BX261&lt;&gt;"",BX261,BT261))))</f>
        <v/>
      </c>
      <c r="CL261" s="226" t="str">
        <f>IF(BN261="","",IF(BT261&lt;&gt;BN261,INDEX(regKlub_id,MATCH(BT261,regKlub_naziv,0)),IF(AND(BO261&lt;&gt;"",BO261&lt;&gt;"NEMA"),BO261,IF(CF261&lt;&gt;"",CF261,IF(CB261&lt;&gt;"",CB261,IFERROR(INDEX(CL$12:CL260,MATCH(BN261,BN$12:BN260,0)),"GREŠKA"))))))</f>
        <v/>
      </c>
      <c r="CM261" s="114" t="str">
        <f>IF(BP261="","",IF(BP261&lt;&gt;"NEMA",BP261,IF(CE261&lt;&gt;"",CE261,IFERROR(INDEX(CM$12:CM260,MATCH(BN261,BN$12:BN260,0)),""))))</f>
        <v/>
      </c>
      <c r="CN261" s="27" t="s">
        <v>0</v>
      </c>
      <c r="CO261" s="38" t="str">
        <f t="shared" si="285"/>
        <v/>
      </c>
      <c r="CP261" s="53" t="str">
        <f t="shared" si="286"/>
        <v/>
      </c>
      <c r="CQ261" s="180" t="str">
        <f t="shared" si="287"/>
        <v/>
      </c>
      <c r="CR261" s="181" t="str">
        <f t="shared" si="313"/>
        <v/>
      </c>
      <c r="CS261" s="114" t="str">
        <f t="shared" si="239"/>
        <v/>
      </c>
      <c r="CT261" s="27" t="s">
        <v>0</v>
      </c>
      <c r="CU261" s="240" t="str">
        <f t="shared" si="288"/>
        <v xml:space="preserve">
</v>
      </c>
      <c r="CV261" s="27" t="s">
        <v>0</v>
      </c>
      <c r="CW261" s="200" t="str">
        <f t="shared" si="240"/>
        <v/>
      </c>
      <c r="CX261" t="s">
        <v>0</v>
      </c>
      <c r="CY261" s="90"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31"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88" t="str">
        <f t="shared" si="248"/>
        <v/>
      </c>
      <c r="P262" s="27"/>
      <c r="Q262" s="32" t="str">
        <f t="shared" si="249"/>
        <v/>
      </c>
      <c r="R262" s="53" t="str">
        <f>IF(Q262="","",IF(COUNTIF(Q$12:Q261,Q262)=0,R261+1,R261))</f>
        <v/>
      </c>
      <c r="S262" s="53" t="str">
        <f t="shared" si="250"/>
        <v/>
      </c>
      <c r="T262" s="53" t="str">
        <f t="shared" si="251"/>
        <v/>
      </c>
      <c r="U262" s="46" t="str">
        <f t="shared" si="252"/>
        <v/>
      </c>
      <c r="V262" s="27" t="s">
        <v>0</v>
      </c>
      <c r="W262" s="173" t="str">
        <f t="shared" si="253"/>
        <v/>
      </c>
      <c r="X262" s="223" t="str">
        <f t="shared" si="254"/>
        <v/>
      </c>
      <c r="Y262" s="174"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8"/>
      <c r="AG262" s="27" t="s">
        <v>0</v>
      </c>
      <c r="AH262" s="14" t="str">
        <f t="shared" si="257"/>
        <v/>
      </c>
      <c r="AI262" s="27" t="s">
        <v>0</v>
      </c>
      <c r="AJ262" s="173" t="str">
        <f t="shared" si="258"/>
        <v/>
      </c>
      <c r="AK262" s="114"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44" t="str">
        <f t="shared" si="312"/>
        <v/>
      </c>
      <c r="AW262" s="27" t="s">
        <v>0</v>
      </c>
      <c r="AX262" s="81"/>
      <c r="AY262" s="83"/>
      <c r="AZ262" s="27" t="s">
        <v>0</v>
      </c>
      <c r="BA262" s="200" t="str">
        <f t="shared" si="267"/>
        <v/>
      </c>
      <c r="BB262" s="27" t="s">
        <v>0</v>
      </c>
      <c r="BC262" s="32" t="str">
        <f t="shared" si="268"/>
        <v/>
      </c>
      <c r="BD262" s="53" t="str">
        <f>IF(AX262&amp;AY262="","",MAX(BD$12:BD261)+1)</f>
        <v/>
      </c>
      <c r="BE262" s="212"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8"/>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73" t="str">
        <f>IF(BN262="","",IF(AND(BO262&lt;&gt;"",BO262&lt;&gt;"NEMA",BS262=1),BR262,IFERROR(INDEX(CK$12:CK261,MATCH(BN262,BN$12:BN261,0)),IF(BX262&lt;&gt;"",BX262,BT262))))</f>
        <v/>
      </c>
      <c r="CL262" s="226" t="str">
        <f>IF(BN262="","",IF(BT262&lt;&gt;BN262,INDEX(regKlub_id,MATCH(BT262,regKlub_naziv,0)),IF(AND(BO262&lt;&gt;"",BO262&lt;&gt;"NEMA"),BO262,IF(CF262&lt;&gt;"",CF262,IF(CB262&lt;&gt;"",CB262,IFERROR(INDEX(CL$12:CL261,MATCH(BN262,BN$12:BN261,0)),"GREŠKA"))))))</f>
        <v/>
      </c>
      <c r="CM262" s="114" t="str">
        <f>IF(BP262="","",IF(BP262&lt;&gt;"NEMA",BP262,IF(CE262&lt;&gt;"",CE262,IFERROR(INDEX(CM$12:CM261,MATCH(BN262,BN$12:BN261,0)),""))))</f>
        <v/>
      </c>
      <c r="CN262" s="27" t="s">
        <v>0</v>
      </c>
      <c r="CO262" s="38" t="str">
        <f t="shared" si="285"/>
        <v/>
      </c>
      <c r="CP262" s="53" t="str">
        <f t="shared" si="286"/>
        <v/>
      </c>
      <c r="CQ262" s="180" t="str">
        <f t="shared" si="287"/>
        <v/>
      </c>
      <c r="CR262" s="181" t="str">
        <f t="shared" si="313"/>
        <v/>
      </c>
      <c r="CS262" s="114" t="str">
        <f t="shared" si="239"/>
        <v/>
      </c>
      <c r="CT262" s="27" t="s">
        <v>0</v>
      </c>
      <c r="CU262" s="240" t="str">
        <f t="shared" si="288"/>
        <v xml:space="preserve">
</v>
      </c>
      <c r="CV262" s="27" t="s">
        <v>0</v>
      </c>
      <c r="CW262" s="200" t="str">
        <f t="shared" si="240"/>
        <v/>
      </c>
      <c r="CX262" t="s">
        <v>0</v>
      </c>
      <c r="CY262" s="90"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31"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88" t="str">
        <f t="shared" si="248"/>
        <v/>
      </c>
      <c r="P263" s="27"/>
      <c r="Q263" s="32" t="str">
        <f t="shared" si="249"/>
        <v/>
      </c>
      <c r="R263" s="53" t="str">
        <f>IF(Q263="","",IF(COUNTIF(Q$12:Q262,Q263)=0,R262+1,R262))</f>
        <v/>
      </c>
      <c r="S263" s="53" t="str">
        <f t="shared" si="250"/>
        <v/>
      </c>
      <c r="T263" s="53" t="str">
        <f t="shared" si="251"/>
        <v/>
      </c>
      <c r="U263" s="46" t="str">
        <f t="shared" si="252"/>
        <v/>
      </c>
      <c r="V263" s="27" t="s">
        <v>0</v>
      </c>
      <c r="W263" s="173" t="str">
        <f t="shared" si="253"/>
        <v/>
      </c>
      <c r="X263" s="223" t="str">
        <f t="shared" si="254"/>
        <v/>
      </c>
      <c r="Y263" s="174"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8"/>
      <c r="AG263" s="27" t="s">
        <v>0</v>
      </c>
      <c r="AH263" s="14" t="str">
        <f t="shared" si="257"/>
        <v/>
      </c>
      <c r="AI263" s="27" t="s">
        <v>0</v>
      </c>
      <c r="AJ263" s="173" t="str">
        <f t="shared" si="258"/>
        <v/>
      </c>
      <c r="AK263" s="114"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44" t="str">
        <f t="shared" si="312"/>
        <v/>
      </c>
      <c r="AW263" s="27" t="s">
        <v>0</v>
      </c>
      <c r="AX263" s="81"/>
      <c r="AY263" s="83"/>
      <c r="AZ263" s="27" t="s">
        <v>0</v>
      </c>
      <c r="BA263" s="200" t="str">
        <f t="shared" si="267"/>
        <v/>
      </c>
      <c r="BB263" s="27" t="s">
        <v>0</v>
      </c>
      <c r="BC263" s="32" t="str">
        <f t="shared" si="268"/>
        <v/>
      </c>
      <c r="BD263" s="53" t="str">
        <f>IF(AX263&amp;AY263="","",MAX(BD$12:BD262)+1)</f>
        <v/>
      </c>
      <c r="BE263" s="212"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8"/>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73" t="str">
        <f>IF(BN263="","",IF(AND(BO263&lt;&gt;"",BO263&lt;&gt;"NEMA",BS263=1),BR263,IFERROR(INDEX(CK$12:CK262,MATCH(BN263,BN$12:BN262,0)),IF(BX263&lt;&gt;"",BX263,BT263))))</f>
        <v/>
      </c>
      <c r="CL263" s="226" t="str">
        <f>IF(BN263="","",IF(BT263&lt;&gt;BN263,INDEX(regKlub_id,MATCH(BT263,regKlub_naziv,0)),IF(AND(BO263&lt;&gt;"",BO263&lt;&gt;"NEMA"),BO263,IF(CF263&lt;&gt;"",CF263,IF(CB263&lt;&gt;"",CB263,IFERROR(INDEX(CL$12:CL262,MATCH(BN263,BN$12:BN262,0)),"GREŠKA"))))))</f>
        <v/>
      </c>
      <c r="CM263" s="114" t="str">
        <f>IF(BP263="","",IF(BP263&lt;&gt;"NEMA",BP263,IF(CE263&lt;&gt;"",CE263,IFERROR(INDEX(CM$12:CM262,MATCH(BN263,BN$12:BN262,0)),""))))</f>
        <v/>
      </c>
      <c r="CN263" s="27" t="s">
        <v>0</v>
      </c>
      <c r="CO263" s="38" t="str">
        <f t="shared" si="285"/>
        <v/>
      </c>
      <c r="CP263" s="53" t="str">
        <f t="shared" si="286"/>
        <v/>
      </c>
      <c r="CQ263" s="180" t="str">
        <f t="shared" si="287"/>
        <v/>
      </c>
      <c r="CR263" s="181" t="str">
        <f t="shared" si="313"/>
        <v/>
      </c>
      <c r="CS263" s="114" t="str">
        <f t="shared" si="239"/>
        <v/>
      </c>
      <c r="CT263" s="27" t="s">
        <v>0</v>
      </c>
      <c r="CU263" s="240" t="str">
        <f t="shared" si="288"/>
        <v xml:space="preserve">
</v>
      </c>
      <c r="CV263" s="27" t="s">
        <v>0</v>
      </c>
      <c r="CW263" s="200" t="str">
        <f t="shared" si="240"/>
        <v/>
      </c>
      <c r="CX263" t="s">
        <v>0</v>
      </c>
      <c r="CY263" s="90"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31"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88" t="str">
        <f t="shared" si="248"/>
        <v/>
      </c>
      <c r="P264" s="27"/>
      <c r="Q264" s="32" t="str">
        <f t="shared" si="249"/>
        <v/>
      </c>
      <c r="R264" s="53" t="str">
        <f>IF(Q264="","",IF(COUNTIF(Q$12:Q263,Q264)=0,R263+1,R263))</f>
        <v/>
      </c>
      <c r="S264" s="53" t="str">
        <f t="shared" si="250"/>
        <v/>
      </c>
      <c r="T264" s="53" t="str">
        <f t="shared" si="251"/>
        <v/>
      </c>
      <c r="U264" s="46" t="str">
        <f t="shared" si="252"/>
        <v/>
      </c>
      <c r="V264" s="27" t="s">
        <v>0</v>
      </c>
      <c r="W264" s="173" t="str">
        <f t="shared" si="253"/>
        <v/>
      </c>
      <c r="X264" s="223" t="str">
        <f t="shared" si="254"/>
        <v/>
      </c>
      <c r="Y264" s="174"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8"/>
      <c r="AG264" s="27" t="s">
        <v>0</v>
      </c>
      <c r="AH264" s="14" t="str">
        <f t="shared" si="257"/>
        <v/>
      </c>
      <c r="AI264" s="27" t="s">
        <v>0</v>
      </c>
      <c r="AJ264" s="173" t="str">
        <f t="shared" si="258"/>
        <v/>
      </c>
      <c r="AK264" s="114"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44" t="str">
        <f t="shared" si="312"/>
        <v/>
      </c>
      <c r="AW264" s="27" t="s">
        <v>0</v>
      </c>
      <c r="AX264" s="81"/>
      <c r="AY264" s="83"/>
      <c r="AZ264" s="27" t="s">
        <v>0</v>
      </c>
      <c r="BA264" s="200" t="str">
        <f t="shared" si="267"/>
        <v/>
      </c>
      <c r="BB264" s="27" t="s">
        <v>0</v>
      </c>
      <c r="BC264" s="32" t="str">
        <f t="shared" si="268"/>
        <v/>
      </c>
      <c r="BD264" s="53" t="str">
        <f>IF(AX264&amp;AY264="","",MAX(BD$12:BD263)+1)</f>
        <v/>
      </c>
      <c r="BE264" s="212"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8"/>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73" t="str">
        <f>IF(BN264="","",IF(AND(BO264&lt;&gt;"",BO264&lt;&gt;"NEMA",BS264=1),BR264,IFERROR(INDEX(CK$12:CK263,MATCH(BN264,BN$12:BN263,0)),IF(BX264&lt;&gt;"",BX264,BT264))))</f>
        <v/>
      </c>
      <c r="CL264" s="226" t="str">
        <f>IF(BN264="","",IF(BT264&lt;&gt;BN264,INDEX(regKlub_id,MATCH(BT264,regKlub_naziv,0)),IF(AND(BO264&lt;&gt;"",BO264&lt;&gt;"NEMA"),BO264,IF(CF264&lt;&gt;"",CF264,IF(CB264&lt;&gt;"",CB264,IFERROR(INDEX(CL$12:CL263,MATCH(BN264,BN$12:BN263,0)),"GREŠKA"))))))</f>
        <v/>
      </c>
      <c r="CM264" s="114" t="str">
        <f>IF(BP264="","",IF(BP264&lt;&gt;"NEMA",BP264,IF(CE264&lt;&gt;"",CE264,IFERROR(INDEX(CM$12:CM263,MATCH(BN264,BN$12:BN263,0)),""))))</f>
        <v/>
      </c>
      <c r="CN264" s="27" t="s">
        <v>0</v>
      </c>
      <c r="CO264" s="38" t="str">
        <f t="shared" si="285"/>
        <v/>
      </c>
      <c r="CP264" s="53" t="str">
        <f t="shared" si="286"/>
        <v/>
      </c>
      <c r="CQ264" s="180" t="str">
        <f t="shared" si="287"/>
        <v/>
      </c>
      <c r="CR264" s="181" t="str">
        <f t="shared" si="313"/>
        <v/>
      </c>
      <c r="CS264" s="114" t="str">
        <f t="shared" si="239"/>
        <v/>
      </c>
      <c r="CT264" s="27" t="s">
        <v>0</v>
      </c>
      <c r="CU264" s="240" t="str">
        <f t="shared" si="288"/>
        <v xml:space="preserve">
</v>
      </c>
      <c r="CV264" s="27" t="s">
        <v>0</v>
      </c>
      <c r="CW264" s="200" t="str">
        <f t="shared" si="240"/>
        <v/>
      </c>
      <c r="CX264" t="s">
        <v>0</v>
      </c>
      <c r="CY264" s="90"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31"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88" t="str">
        <f t="shared" si="248"/>
        <v/>
      </c>
      <c r="P265" s="27"/>
      <c r="Q265" s="32" t="str">
        <f t="shared" si="249"/>
        <v/>
      </c>
      <c r="R265" s="53" t="str">
        <f>IF(Q265="","",IF(COUNTIF(Q$12:Q264,Q265)=0,R264+1,R264))</f>
        <v/>
      </c>
      <c r="S265" s="53" t="str">
        <f t="shared" si="250"/>
        <v/>
      </c>
      <c r="T265" s="53" t="str">
        <f t="shared" si="251"/>
        <v/>
      </c>
      <c r="U265" s="46" t="str">
        <f t="shared" si="252"/>
        <v/>
      </c>
      <c r="V265" s="27" t="s">
        <v>0</v>
      </c>
      <c r="W265" s="173" t="str">
        <f t="shared" si="253"/>
        <v/>
      </c>
      <c r="X265" s="223" t="str">
        <f t="shared" si="254"/>
        <v/>
      </c>
      <c r="Y265" s="174"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8"/>
      <c r="AG265" s="27" t="s">
        <v>0</v>
      </c>
      <c r="AH265" s="14" t="str">
        <f t="shared" si="257"/>
        <v/>
      </c>
      <c r="AI265" s="27" t="s">
        <v>0</v>
      </c>
      <c r="AJ265" s="173" t="str">
        <f t="shared" si="258"/>
        <v/>
      </c>
      <c r="AK265" s="114"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44" t="str">
        <f t="shared" si="312"/>
        <v/>
      </c>
      <c r="AW265" s="27" t="s">
        <v>0</v>
      </c>
      <c r="AX265" s="81"/>
      <c r="AY265" s="83"/>
      <c r="AZ265" s="27" t="s">
        <v>0</v>
      </c>
      <c r="BA265" s="200" t="str">
        <f t="shared" si="267"/>
        <v/>
      </c>
      <c r="BB265" s="27" t="s">
        <v>0</v>
      </c>
      <c r="BC265" s="32" t="str">
        <f t="shared" si="268"/>
        <v/>
      </c>
      <c r="BD265" s="53" t="str">
        <f>IF(AX265&amp;AY265="","",MAX(BD$12:BD264)+1)</f>
        <v/>
      </c>
      <c r="BE265" s="212"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8"/>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73" t="str">
        <f>IF(BN265="","",IF(AND(BO265&lt;&gt;"",BO265&lt;&gt;"NEMA",BS265=1),BR265,IFERROR(INDEX(CK$12:CK264,MATCH(BN265,BN$12:BN264,0)),IF(BX265&lt;&gt;"",BX265,BT265))))</f>
        <v/>
      </c>
      <c r="CL265" s="226" t="str">
        <f>IF(BN265="","",IF(BT265&lt;&gt;BN265,INDEX(regKlub_id,MATCH(BT265,regKlub_naziv,0)),IF(AND(BO265&lt;&gt;"",BO265&lt;&gt;"NEMA"),BO265,IF(CF265&lt;&gt;"",CF265,IF(CB265&lt;&gt;"",CB265,IFERROR(INDEX(CL$12:CL264,MATCH(BN265,BN$12:BN264,0)),"GREŠKA"))))))</f>
        <v/>
      </c>
      <c r="CM265" s="114" t="str">
        <f>IF(BP265="","",IF(BP265&lt;&gt;"NEMA",BP265,IF(CE265&lt;&gt;"",CE265,IFERROR(INDEX(CM$12:CM264,MATCH(BN265,BN$12:BN264,0)),""))))</f>
        <v/>
      </c>
      <c r="CN265" s="27" t="s">
        <v>0</v>
      </c>
      <c r="CO265" s="38" t="str">
        <f t="shared" si="285"/>
        <v/>
      </c>
      <c r="CP265" s="53" t="str">
        <f t="shared" si="286"/>
        <v/>
      </c>
      <c r="CQ265" s="180" t="str">
        <f t="shared" si="287"/>
        <v/>
      </c>
      <c r="CR265" s="181" t="str">
        <f t="shared" si="313"/>
        <v/>
      </c>
      <c r="CS265" s="114" t="str">
        <f t="shared" si="239"/>
        <v/>
      </c>
      <c r="CT265" s="27" t="s">
        <v>0</v>
      </c>
      <c r="CU265" s="240" t="str">
        <f t="shared" si="288"/>
        <v xml:space="preserve">
</v>
      </c>
      <c r="CV265" s="27" t="s">
        <v>0</v>
      </c>
      <c r="CW265" s="200" t="str">
        <f t="shared" si="240"/>
        <v/>
      </c>
      <c r="CX265" t="s">
        <v>0</v>
      </c>
      <c r="CY265" s="90"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31"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88" t="str">
        <f t="shared" si="248"/>
        <v/>
      </c>
      <c r="P266" s="27"/>
      <c r="Q266" s="32" t="str">
        <f t="shared" si="249"/>
        <v/>
      </c>
      <c r="R266" s="53" t="str">
        <f>IF(Q266="","",IF(COUNTIF(Q$12:Q265,Q266)=0,R265+1,R265))</f>
        <v/>
      </c>
      <c r="S266" s="53" t="str">
        <f t="shared" si="250"/>
        <v/>
      </c>
      <c r="T266" s="53" t="str">
        <f t="shared" si="251"/>
        <v/>
      </c>
      <c r="U266" s="46" t="str">
        <f t="shared" si="252"/>
        <v/>
      </c>
      <c r="V266" s="27" t="s">
        <v>0</v>
      </c>
      <c r="W266" s="173" t="str">
        <f t="shared" si="253"/>
        <v/>
      </c>
      <c r="X266" s="223" t="str">
        <f t="shared" si="254"/>
        <v/>
      </c>
      <c r="Y266" s="174"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8"/>
      <c r="AG266" s="27" t="s">
        <v>0</v>
      </c>
      <c r="AH266" s="14" t="str">
        <f t="shared" si="257"/>
        <v/>
      </c>
      <c r="AI266" s="27" t="s">
        <v>0</v>
      </c>
      <c r="AJ266" s="173" t="str">
        <f t="shared" si="258"/>
        <v/>
      </c>
      <c r="AK266" s="114"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44" t="str">
        <f t="shared" si="312"/>
        <v/>
      </c>
      <c r="AW266" s="27" t="s">
        <v>0</v>
      </c>
      <c r="AX266" s="81"/>
      <c r="AY266" s="83"/>
      <c r="AZ266" s="27" t="s">
        <v>0</v>
      </c>
      <c r="BA266" s="200" t="str">
        <f t="shared" si="267"/>
        <v/>
      </c>
      <c r="BB266" s="27" t="s">
        <v>0</v>
      </c>
      <c r="BC266" s="32" t="str">
        <f t="shared" si="268"/>
        <v/>
      </c>
      <c r="BD266" s="53" t="str">
        <f>IF(AX266&amp;AY266="","",MAX(BD$12:BD265)+1)</f>
        <v/>
      </c>
      <c r="BE266" s="212"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8"/>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73" t="str">
        <f>IF(BN266="","",IF(AND(BO266&lt;&gt;"",BO266&lt;&gt;"NEMA",BS266=1),BR266,IFERROR(INDEX(CK$12:CK265,MATCH(BN266,BN$12:BN265,0)),IF(BX266&lt;&gt;"",BX266,BT266))))</f>
        <v/>
      </c>
      <c r="CL266" s="226" t="str">
        <f>IF(BN266="","",IF(BT266&lt;&gt;BN266,INDEX(regKlub_id,MATCH(BT266,regKlub_naziv,0)),IF(AND(BO266&lt;&gt;"",BO266&lt;&gt;"NEMA"),BO266,IF(CF266&lt;&gt;"",CF266,IF(CB266&lt;&gt;"",CB266,IFERROR(INDEX(CL$12:CL265,MATCH(BN266,BN$12:BN265,0)),"GREŠKA"))))))</f>
        <v/>
      </c>
      <c r="CM266" s="114" t="str">
        <f>IF(BP266="","",IF(BP266&lt;&gt;"NEMA",BP266,IF(CE266&lt;&gt;"",CE266,IFERROR(INDEX(CM$12:CM265,MATCH(BN266,BN$12:BN265,0)),""))))</f>
        <v/>
      </c>
      <c r="CN266" s="27" t="s">
        <v>0</v>
      </c>
      <c r="CO266" s="38" t="str">
        <f t="shared" si="285"/>
        <v/>
      </c>
      <c r="CP266" s="53" t="str">
        <f t="shared" si="286"/>
        <v/>
      </c>
      <c r="CQ266" s="180" t="str">
        <f t="shared" si="287"/>
        <v/>
      </c>
      <c r="CR266" s="181" t="str">
        <f t="shared" si="313"/>
        <v/>
      </c>
      <c r="CS266" s="114" t="str">
        <f t="shared" si="239"/>
        <v/>
      </c>
      <c r="CT266" s="27" t="s">
        <v>0</v>
      </c>
      <c r="CU266" s="240" t="str">
        <f t="shared" si="288"/>
        <v xml:space="preserve">
</v>
      </c>
      <c r="CV266" s="27" t="s">
        <v>0</v>
      </c>
      <c r="CW266" s="200" t="str">
        <f t="shared" si="240"/>
        <v/>
      </c>
      <c r="CX266" t="s">
        <v>0</v>
      </c>
      <c r="CY266" s="90"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31"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88" t="str">
        <f t="shared" si="248"/>
        <v/>
      </c>
      <c r="P267" s="27"/>
      <c r="Q267" s="32" t="str">
        <f t="shared" si="249"/>
        <v/>
      </c>
      <c r="R267" s="53" t="str">
        <f>IF(Q267="","",IF(COUNTIF(Q$12:Q266,Q267)=0,R266+1,R266))</f>
        <v/>
      </c>
      <c r="S267" s="53" t="str">
        <f t="shared" si="250"/>
        <v/>
      </c>
      <c r="T267" s="53" t="str">
        <f t="shared" si="251"/>
        <v/>
      </c>
      <c r="U267" s="46" t="str">
        <f t="shared" si="252"/>
        <v/>
      </c>
      <c r="V267" s="27" t="s">
        <v>0</v>
      </c>
      <c r="W267" s="173" t="str">
        <f t="shared" si="253"/>
        <v/>
      </c>
      <c r="X267" s="223" t="str">
        <f t="shared" si="254"/>
        <v/>
      </c>
      <c r="Y267" s="174"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8"/>
      <c r="AG267" s="27" t="s">
        <v>0</v>
      </c>
      <c r="AH267" s="14" t="str">
        <f t="shared" si="257"/>
        <v/>
      </c>
      <c r="AI267" s="27" t="s">
        <v>0</v>
      </c>
      <c r="AJ267" s="173" t="str">
        <f t="shared" si="258"/>
        <v/>
      </c>
      <c r="AK267" s="114"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44" t="str">
        <f t="shared" si="312"/>
        <v/>
      </c>
      <c r="AW267" s="27" t="s">
        <v>0</v>
      </c>
      <c r="AX267" s="81"/>
      <c r="AY267" s="83"/>
      <c r="AZ267" s="27" t="s">
        <v>0</v>
      </c>
      <c r="BA267" s="200" t="str">
        <f t="shared" si="267"/>
        <v/>
      </c>
      <c r="BB267" s="27" t="s">
        <v>0</v>
      </c>
      <c r="BC267" s="32" t="str">
        <f t="shared" si="268"/>
        <v/>
      </c>
      <c r="BD267" s="53" t="str">
        <f>IF(AX267&amp;AY267="","",MAX(BD$12:BD266)+1)</f>
        <v/>
      </c>
      <c r="BE267" s="212"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8"/>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73" t="str">
        <f>IF(BN267="","",IF(AND(BO267&lt;&gt;"",BO267&lt;&gt;"NEMA",BS267=1),BR267,IFERROR(INDEX(CK$12:CK266,MATCH(BN267,BN$12:BN266,0)),IF(BX267&lt;&gt;"",BX267,BT267))))</f>
        <v/>
      </c>
      <c r="CL267" s="226" t="str">
        <f>IF(BN267="","",IF(BT267&lt;&gt;BN267,INDEX(regKlub_id,MATCH(BT267,regKlub_naziv,0)),IF(AND(BO267&lt;&gt;"",BO267&lt;&gt;"NEMA"),BO267,IF(CF267&lt;&gt;"",CF267,IF(CB267&lt;&gt;"",CB267,IFERROR(INDEX(CL$12:CL266,MATCH(BN267,BN$12:BN266,0)),"GREŠKA"))))))</f>
        <v/>
      </c>
      <c r="CM267" s="114" t="str">
        <f>IF(BP267="","",IF(BP267&lt;&gt;"NEMA",BP267,IF(CE267&lt;&gt;"",CE267,IFERROR(INDEX(CM$12:CM266,MATCH(BN267,BN$12:BN266,0)),""))))</f>
        <v/>
      </c>
      <c r="CN267" s="27" t="s">
        <v>0</v>
      </c>
      <c r="CO267" s="38" t="str">
        <f t="shared" si="285"/>
        <v/>
      </c>
      <c r="CP267" s="53" t="str">
        <f t="shared" si="286"/>
        <v/>
      </c>
      <c r="CQ267" s="180" t="str">
        <f t="shared" si="287"/>
        <v/>
      </c>
      <c r="CR267" s="181" t="str">
        <f t="shared" si="313"/>
        <v/>
      </c>
      <c r="CS267" s="114" t="str">
        <f t="shared" si="239"/>
        <v/>
      </c>
      <c r="CT267" s="27" t="s">
        <v>0</v>
      </c>
      <c r="CU267" s="240" t="str">
        <f t="shared" si="288"/>
        <v xml:space="preserve">
</v>
      </c>
      <c r="CV267" s="27" t="s">
        <v>0</v>
      </c>
      <c r="CW267" s="200" t="str">
        <f t="shared" si="240"/>
        <v/>
      </c>
      <c r="CX267" t="s">
        <v>0</v>
      </c>
      <c r="CY267" s="90"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31"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88" t="str">
        <f t="shared" si="248"/>
        <v/>
      </c>
      <c r="P268" s="27"/>
      <c r="Q268" s="32" t="str">
        <f t="shared" si="249"/>
        <v/>
      </c>
      <c r="R268" s="53" t="str">
        <f>IF(Q268="","",IF(COUNTIF(Q$12:Q267,Q268)=0,R267+1,R267))</f>
        <v/>
      </c>
      <c r="S268" s="53" t="str">
        <f t="shared" si="250"/>
        <v/>
      </c>
      <c r="T268" s="53" t="str">
        <f t="shared" si="251"/>
        <v/>
      </c>
      <c r="U268" s="46" t="str">
        <f t="shared" si="252"/>
        <v/>
      </c>
      <c r="V268" s="27" t="s">
        <v>0</v>
      </c>
      <c r="W268" s="173" t="str">
        <f t="shared" si="253"/>
        <v/>
      </c>
      <c r="X268" s="223" t="str">
        <f t="shared" si="254"/>
        <v/>
      </c>
      <c r="Y268" s="174"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8"/>
      <c r="AG268" s="27" t="s">
        <v>0</v>
      </c>
      <c r="AH268" s="14" t="str">
        <f t="shared" si="257"/>
        <v/>
      </c>
      <c r="AI268" s="27" t="s">
        <v>0</v>
      </c>
      <c r="AJ268" s="173" t="str">
        <f t="shared" si="258"/>
        <v/>
      </c>
      <c r="AK268" s="114"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44" t="str">
        <f t="shared" si="312"/>
        <v/>
      </c>
      <c r="AW268" s="27" t="s">
        <v>0</v>
      </c>
      <c r="AX268" s="81"/>
      <c r="AY268" s="83"/>
      <c r="AZ268" s="27" t="s">
        <v>0</v>
      </c>
      <c r="BA268" s="200" t="str">
        <f t="shared" si="267"/>
        <v/>
      </c>
      <c r="BB268" s="27" t="s">
        <v>0</v>
      </c>
      <c r="BC268" s="32" t="str">
        <f t="shared" si="268"/>
        <v/>
      </c>
      <c r="BD268" s="53" t="str">
        <f>IF(AX268&amp;AY268="","",MAX(BD$12:BD267)+1)</f>
        <v/>
      </c>
      <c r="BE268" s="212"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8"/>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73" t="str">
        <f>IF(BN268="","",IF(AND(BO268&lt;&gt;"",BO268&lt;&gt;"NEMA",BS268=1),BR268,IFERROR(INDEX(CK$12:CK267,MATCH(BN268,BN$12:BN267,0)),IF(BX268&lt;&gt;"",BX268,BT268))))</f>
        <v/>
      </c>
      <c r="CL268" s="226" t="str">
        <f>IF(BN268="","",IF(BT268&lt;&gt;BN268,INDEX(regKlub_id,MATCH(BT268,regKlub_naziv,0)),IF(AND(BO268&lt;&gt;"",BO268&lt;&gt;"NEMA"),BO268,IF(CF268&lt;&gt;"",CF268,IF(CB268&lt;&gt;"",CB268,IFERROR(INDEX(CL$12:CL267,MATCH(BN268,BN$12:BN267,0)),"GREŠKA"))))))</f>
        <v/>
      </c>
      <c r="CM268" s="114" t="str">
        <f>IF(BP268="","",IF(BP268&lt;&gt;"NEMA",BP268,IF(CE268&lt;&gt;"",CE268,IFERROR(INDEX(CM$12:CM267,MATCH(BN268,BN$12:BN267,0)),""))))</f>
        <v/>
      </c>
      <c r="CN268" s="27" t="s">
        <v>0</v>
      </c>
      <c r="CO268" s="38" t="str">
        <f t="shared" si="285"/>
        <v/>
      </c>
      <c r="CP268" s="53" t="str">
        <f t="shared" si="286"/>
        <v/>
      </c>
      <c r="CQ268" s="180" t="str">
        <f t="shared" si="287"/>
        <v/>
      </c>
      <c r="CR268" s="181" t="str">
        <f t="shared" si="313"/>
        <v/>
      </c>
      <c r="CS268" s="114" t="str">
        <f t="shared" si="239"/>
        <v/>
      </c>
      <c r="CT268" s="27" t="s">
        <v>0</v>
      </c>
      <c r="CU268" s="240" t="str">
        <f t="shared" si="288"/>
        <v xml:space="preserve">
</v>
      </c>
      <c r="CV268" s="27" t="s">
        <v>0</v>
      </c>
      <c r="CW268" s="200" t="str">
        <f t="shared" si="240"/>
        <v/>
      </c>
      <c r="CX268" t="s">
        <v>0</v>
      </c>
      <c r="CY268" s="90"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31"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88" t="str">
        <f t="shared" si="248"/>
        <v/>
      </c>
      <c r="P269" s="27"/>
      <c r="Q269" s="32" t="str">
        <f t="shared" si="249"/>
        <v/>
      </c>
      <c r="R269" s="53" t="str">
        <f>IF(Q269="","",IF(COUNTIF(Q$12:Q268,Q269)=0,R268+1,R268))</f>
        <v/>
      </c>
      <c r="S269" s="53" t="str">
        <f t="shared" si="250"/>
        <v/>
      </c>
      <c r="T269" s="53" t="str">
        <f t="shared" si="251"/>
        <v/>
      </c>
      <c r="U269" s="46" t="str">
        <f t="shared" si="252"/>
        <v/>
      </c>
      <c r="V269" s="27" t="s">
        <v>0</v>
      </c>
      <c r="W269" s="173" t="str">
        <f t="shared" si="253"/>
        <v/>
      </c>
      <c r="X269" s="223" t="str">
        <f t="shared" si="254"/>
        <v/>
      </c>
      <c r="Y269" s="174"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8"/>
      <c r="AG269" s="27" t="s">
        <v>0</v>
      </c>
      <c r="AH269" s="14" t="str">
        <f t="shared" si="257"/>
        <v/>
      </c>
      <c r="AI269" s="27" t="s">
        <v>0</v>
      </c>
      <c r="AJ269" s="173" t="str">
        <f t="shared" si="258"/>
        <v/>
      </c>
      <c r="AK269" s="114"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44" t="str">
        <f t="shared" si="312"/>
        <v/>
      </c>
      <c r="AW269" s="27" t="s">
        <v>0</v>
      </c>
      <c r="AX269" s="81"/>
      <c r="AY269" s="83"/>
      <c r="AZ269" s="27" t="s">
        <v>0</v>
      </c>
      <c r="BA269" s="200" t="str">
        <f t="shared" si="267"/>
        <v/>
      </c>
      <c r="BB269" s="27" t="s">
        <v>0</v>
      </c>
      <c r="BC269" s="32" t="str">
        <f t="shared" si="268"/>
        <v/>
      </c>
      <c r="BD269" s="53" t="str">
        <f>IF(AX269&amp;AY269="","",MAX(BD$12:BD268)+1)</f>
        <v/>
      </c>
      <c r="BE269" s="212"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8"/>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73" t="str">
        <f>IF(BN269="","",IF(AND(BO269&lt;&gt;"",BO269&lt;&gt;"NEMA",BS269=1),BR269,IFERROR(INDEX(CK$12:CK268,MATCH(BN269,BN$12:BN268,0)),IF(BX269&lt;&gt;"",BX269,BT269))))</f>
        <v/>
      </c>
      <c r="CL269" s="226" t="str">
        <f>IF(BN269="","",IF(BT269&lt;&gt;BN269,INDEX(regKlub_id,MATCH(BT269,regKlub_naziv,0)),IF(AND(BO269&lt;&gt;"",BO269&lt;&gt;"NEMA"),BO269,IF(CF269&lt;&gt;"",CF269,IF(CB269&lt;&gt;"",CB269,IFERROR(INDEX(CL$12:CL268,MATCH(BN269,BN$12:BN268,0)),"GREŠKA"))))))</f>
        <v/>
      </c>
      <c r="CM269" s="114" t="str">
        <f>IF(BP269="","",IF(BP269&lt;&gt;"NEMA",BP269,IF(CE269&lt;&gt;"",CE269,IFERROR(INDEX(CM$12:CM268,MATCH(BN269,BN$12:BN268,0)),""))))</f>
        <v/>
      </c>
      <c r="CN269" s="27" t="s">
        <v>0</v>
      </c>
      <c r="CO269" s="38" t="str">
        <f t="shared" si="285"/>
        <v/>
      </c>
      <c r="CP269" s="53" t="str">
        <f t="shared" si="286"/>
        <v/>
      </c>
      <c r="CQ269" s="180" t="str">
        <f t="shared" si="287"/>
        <v/>
      </c>
      <c r="CR269" s="181" t="str">
        <f t="shared" si="313"/>
        <v/>
      </c>
      <c r="CS269" s="114" t="str">
        <f t="shared" ref="CS269:CS332" si="317">IF(DH269="","",IF(AND(CP269="0",N(CR269)&gt;data_max_minuta*60),2,INDEX(regStatusRezultat_id,MATCH(VALUE(CP269),regStatusRezultat_oEvent,0))))</f>
        <v/>
      </c>
      <c r="CT269" s="27" t="s">
        <v>0</v>
      </c>
      <c r="CU269" s="240" t="str">
        <f t="shared" si="288"/>
        <v xml:space="preserve">
</v>
      </c>
      <c r="CV269" s="27" t="s">
        <v>0</v>
      </c>
      <c r="CW269" s="200" t="str">
        <f t="shared" ref="CW269:CW332" si="318">IF(BF269="","",IF(AND(CY269&lt;&gt;"M",CY269&lt;&gt;"Ž"),1,""))</f>
        <v/>
      </c>
      <c r="CX269" t="s">
        <v>0</v>
      </c>
      <c r="CY269" s="90"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31"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88"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73" t="str">
        <f t="shared" ref="W270:W333" si="331">IF(O270="","",INDEX(regKategorija_oznaka,MATCH(S270,regKategorija_id,0)))</f>
        <v/>
      </c>
      <c r="X270" s="223" t="str">
        <f t="shared" ref="X270:X333" si="332">IF(W270="","",INDEX(natKategorija_stazaKatId,MATCH(S270,natKategorija_katRegId,0)))</f>
        <v/>
      </c>
      <c r="Y270" s="174"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8"/>
      <c r="AG270" s="27" t="s">
        <v>0</v>
      </c>
      <c r="AH270" s="14" t="str">
        <f t="shared" ref="AH270:AH333" si="335">IF(AC270="","","INSERT INTO drzava(id,naziv,oznaka) VALUES ("&amp;AD270&amp;",'"&amp;AF270&amp;"','"&amp;UPPER(LEFT(AC270,1))&amp;LOWER(RIGHT(AC270,2))&amp;"');")</f>
        <v/>
      </c>
      <c r="AI270" s="27" t="s">
        <v>0</v>
      </c>
      <c r="AJ270" s="173" t="str">
        <f t="shared" ref="AJ270:AJ333" si="336">IF(AB270="","",IF(AB270="NEMA",AC270,AA270))</f>
        <v/>
      </c>
      <c r="AK270" s="114"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44" t="str">
        <f t="shared" si="312"/>
        <v/>
      </c>
      <c r="AW270" s="27" t="s">
        <v>0</v>
      </c>
      <c r="AX270" s="81"/>
      <c r="AY270" s="83"/>
      <c r="AZ270" s="27" t="s">
        <v>0</v>
      </c>
      <c r="BA270" s="200"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212"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8"/>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73" t="str">
        <f>IF(BN270="","",IF(AND(BO270&lt;&gt;"",BO270&lt;&gt;"NEMA",BS270=1),BR270,IFERROR(INDEX(CK$12:CK269,MATCH(BN270,BN$12:BN269,0)),IF(BX270&lt;&gt;"",BX270,BT270))))</f>
        <v/>
      </c>
      <c r="CL270" s="226" t="str">
        <f>IF(BN270="","",IF(BT270&lt;&gt;BN270,INDEX(regKlub_id,MATCH(BT270,regKlub_naziv,0)),IF(AND(BO270&lt;&gt;"",BO270&lt;&gt;"NEMA"),BO270,IF(CF270&lt;&gt;"",CF270,IF(CB270&lt;&gt;"",CB270,IFERROR(INDEX(CL$12:CL269,MATCH(BN270,BN$12:BN269,0)),"GREŠKA"))))))</f>
        <v/>
      </c>
      <c r="CM270" s="114" t="str">
        <f>IF(BP270="","",IF(BP270&lt;&gt;"NEMA",BP270,IF(CE270&lt;&gt;"",CE270,IFERROR(INDEX(CM$12:CM269,MATCH(BN270,BN$12:BN269,0)),""))))</f>
        <v/>
      </c>
      <c r="CN270" s="27" t="s">
        <v>0</v>
      </c>
      <c r="CO270" s="38" t="str">
        <f t="shared" ref="CO270:CO333" si="363">IF(G270="","",G270)</f>
        <v/>
      </c>
      <c r="CP270" s="53" t="str">
        <f t="shared" ref="CP270:CP333" si="364">IF(H270="","",H270)</f>
        <v/>
      </c>
      <c r="CQ270" s="180" t="str">
        <f t="shared" ref="CQ270:CQ333" si="365">IF(CO270="",IF(OR(O270="",CP270&lt;&gt;"0"),"","GREŠKA-1"),IF(AND(65535&gt;=VALUE(LEFT(CO270,SEARCH(":",CO270)-1))*60+VALUE(RIGHT(CO270,2)),OR(CP270="0",CP270="1",CP270="2",CP270="3",CP270="4")),IF(VALUE(RIGHT(CO270,2))&gt;=60,"GREŠKA-2",""),"GREŠKA-3"))</f>
        <v/>
      </c>
      <c r="CR270" s="181" t="str">
        <f t="shared" si="313"/>
        <v/>
      </c>
      <c r="CS270" s="114" t="str">
        <f t="shared" si="317"/>
        <v/>
      </c>
      <c r="CT270" s="27" t="s">
        <v>0</v>
      </c>
      <c r="CU270" s="240"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200" t="str">
        <f t="shared" si="318"/>
        <v/>
      </c>
      <c r="CX270" t="s">
        <v>0</v>
      </c>
      <c r="CY270" s="90"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31"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88" t="str">
        <f t="shared" si="326"/>
        <v/>
      </c>
      <c r="P271" s="27"/>
      <c r="Q271" s="32" t="str">
        <f t="shared" si="327"/>
        <v/>
      </c>
      <c r="R271" s="53" t="str">
        <f>IF(Q271="","",IF(COUNTIF(Q$12:Q270,Q271)=0,R270+1,R270))</f>
        <v/>
      </c>
      <c r="S271" s="53" t="str">
        <f t="shared" si="328"/>
        <v/>
      </c>
      <c r="T271" s="53" t="str">
        <f t="shared" si="329"/>
        <v/>
      </c>
      <c r="U271" s="46" t="str">
        <f t="shared" si="330"/>
        <v/>
      </c>
      <c r="V271" s="27" t="s">
        <v>0</v>
      </c>
      <c r="W271" s="173" t="str">
        <f t="shared" si="331"/>
        <v/>
      </c>
      <c r="X271" s="223" t="str">
        <f t="shared" si="332"/>
        <v/>
      </c>
      <c r="Y271" s="174"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8"/>
      <c r="AG271" s="27" t="s">
        <v>0</v>
      </c>
      <c r="AH271" s="14" t="str">
        <f t="shared" si="335"/>
        <v/>
      </c>
      <c r="AI271" s="27" t="s">
        <v>0</v>
      </c>
      <c r="AJ271" s="173" t="str">
        <f t="shared" si="336"/>
        <v/>
      </c>
      <c r="AK271" s="114"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44" t="str">
        <f t="shared" si="312"/>
        <v/>
      </c>
      <c r="AW271" s="27" t="s">
        <v>0</v>
      </c>
      <c r="AX271" s="81"/>
      <c r="AY271" s="83"/>
      <c r="AZ271" s="27" t="s">
        <v>0</v>
      </c>
      <c r="BA271" s="200" t="str">
        <f t="shared" si="345"/>
        <v/>
      </c>
      <c r="BB271" s="27" t="s">
        <v>0</v>
      </c>
      <c r="BC271" s="32" t="str">
        <f t="shared" si="346"/>
        <v/>
      </c>
      <c r="BD271" s="53" t="str">
        <f>IF(AX271&amp;AY271="","",MAX(BD$12:BD270)+1)</f>
        <v/>
      </c>
      <c r="BE271" s="212"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8"/>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73" t="str">
        <f>IF(BN271="","",IF(AND(BO271&lt;&gt;"",BO271&lt;&gt;"NEMA",BS271=1),BR271,IFERROR(INDEX(CK$12:CK270,MATCH(BN271,BN$12:BN270,0)),IF(BX271&lt;&gt;"",BX271,BT271))))</f>
        <v/>
      </c>
      <c r="CL271" s="226" t="str">
        <f>IF(BN271="","",IF(BT271&lt;&gt;BN271,INDEX(regKlub_id,MATCH(BT271,regKlub_naziv,0)),IF(AND(BO271&lt;&gt;"",BO271&lt;&gt;"NEMA"),BO271,IF(CF271&lt;&gt;"",CF271,IF(CB271&lt;&gt;"",CB271,IFERROR(INDEX(CL$12:CL270,MATCH(BN271,BN$12:BN270,0)),"GREŠKA"))))))</f>
        <v/>
      </c>
      <c r="CM271" s="114" t="str">
        <f>IF(BP271="","",IF(BP271&lt;&gt;"NEMA",BP271,IF(CE271&lt;&gt;"",CE271,IFERROR(INDEX(CM$12:CM270,MATCH(BN271,BN$12:BN270,0)),""))))</f>
        <v/>
      </c>
      <c r="CN271" s="27" t="s">
        <v>0</v>
      </c>
      <c r="CO271" s="38" t="str">
        <f t="shared" si="363"/>
        <v/>
      </c>
      <c r="CP271" s="53" t="str">
        <f t="shared" si="364"/>
        <v/>
      </c>
      <c r="CQ271" s="180" t="str">
        <f t="shared" si="365"/>
        <v/>
      </c>
      <c r="CR271" s="181" t="str">
        <f t="shared" si="313"/>
        <v/>
      </c>
      <c r="CS271" s="114" t="str">
        <f t="shared" si="317"/>
        <v/>
      </c>
      <c r="CT271" s="27" t="s">
        <v>0</v>
      </c>
      <c r="CU271" s="240" t="str">
        <f t="shared" si="366"/>
        <v xml:space="preserve">
</v>
      </c>
      <c r="CV271" s="27" t="s">
        <v>0</v>
      </c>
      <c r="CW271" s="200" t="str">
        <f t="shared" si="318"/>
        <v/>
      </c>
      <c r="CX271" t="s">
        <v>0</v>
      </c>
      <c r="CY271" s="90"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31"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88" t="str">
        <f t="shared" si="326"/>
        <v/>
      </c>
      <c r="P272" s="27"/>
      <c r="Q272" s="32" t="str">
        <f t="shared" si="327"/>
        <v/>
      </c>
      <c r="R272" s="53" t="str">
        <f>IF(Q272="","",IF(COUNTIF(Q$12:Q271,Q272)=0,R271+1,R271))</f>
        <v/>
      </c>
      <c r="S272" s="53" t="str">
        <f t="shared" si="328"/>
        <v/>
      </c>
      <c r="T272" s="53" t="str">
        <f t="shared" si="329"/>
        <v/>
      </c>
      <c r="U272" s="46" t="str">
        <f t="shared" si="330"/>
        <v/>
      </c>
      <c r="V272" s="27" t="s">
        <v>0</v>
      </c>
      <c r="W272" s="173" t="str">
        <f t="shared" si="331"/>
        <v/>
      </c>
      <c r="X272" s="223" t="str">
        <f t="shared" si="332"/>
        <v/>
      </c>
      <c r="Y272" s="174"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8"/>
      <c r="AG272" s="27" t="s">
        <v>0</v>
      </c>
      <c r="AH272" s="14" t="str">
        <f t="shared" si="335"/>
        <v/>
      </c>
      <c r="AI272" s="27" t="s">
        <v>0</v>
      </c>
      <c r="AJ272" s="173" t="str">
        <f t="shared" si="336"/>
        <v/>
      </c>
      <c r="AK272" s="114"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44" t="str">
        <f t="shared" si="312"/>
        <v/>
      </c>
      <c r="AW272" s="27" t="s">
        <v>0</v>
      </c>
      <c r="AX272" s="81"/>
      <c r="AY272" s="83"/>
      <c r="AZ272" s="27" t="s">
        <v>0</v>
      </c>
      <c r="BA272" s="200" t="str">
        <f t="shared" si="345"/>
        <v/>
      </c>
      <c r="BB272" s="27" t="s">
        <v>0</v>
      </c>
      <c r="BC272" s="32" t="str">
        <f t="shared" si="346"/>
        <v/>
      </c>
      <c r="BD272" s="53" t="str">
        <f>IF(AX272&amp;AY272="","",MAX(BD$12:BD271)+1)</f>
        <v/>
      </c>
      <c r="BE272" s="212"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8"/>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73" t="str">
        <f>IF(BN272="","",IF(AND(BO272&lt;&gt;"",BO272&lt;&gt;"NEMA",BS272=1),BR272,IFERROR(INDEX(CK$12:CK271,MATCH(BN272,BN$12:BN271,0)),IF(BX272&lt;&gt;"",BX272,BT272))))</f>
        <v/>
      </c>
      <c r="CL272" s="226" t="str">
        <f>IF(BN272="","",IF(BT272&lt;&gt;BN272,INDEX(regKlub_id,MATCH(BT272,regKlub_naziv,0)),IF(AND(BO272&lt;&gt;"",BO272&lt;&gt;"NEMA"),BO272,IF(CF272&lt;&gt;"",CF272,IF(CB272&lt;&gt;"",CB272,IFERROR(INDEX(CL$12:CL271,MATCH(BN272,BN$12:BN271,0)),"GREŠKA"))))))</f>
        <v/>
      </c>
      <c r="CM272" s="114" t="str">
        <f>IF(BP272="","",IF(BP272&lt;&gt;"NEMA",BP272,IF(CE272&lt;&gt;"",CE272,IFERROR(INDEX(CM$12:CM271,MATCH(BN272,BN$12:BN271,0)),""))))</f>
        <v/>
      </c>
      <c r="CN272" s="27" t="s">
        <v>0</v>
      </c>
      <c r="CO272" s="38" t="str">
        <f t="shared" si="363"/>
        <v/>
      </c>
      <c r="CP272" s="53" t="str">
        <f t="shared" si="364"/>
        <v/>
      </c>
      <c r="CQ272" s="180" t="str">
        <f t="shared" si="365"/>
        <v/>
      </c>
      <c r="CR272" s="181" t="str">
        <f t="shared" si="313"/>
        <v/>
      </c>
      <c r="CS272" s="114" t="str">
        <f t="shared" si="317"/>
        <v/>
      </c>
      <c r="CT272" s="27" t="s">
        <v>0</v>
      </c>
      <c r="CU272" s="240" t="str">
        <f t="shared" si="366"/>
        <v xml:space="preserve">
</v>
      </c>
      <c r="CV272" s="27" t="s">
        <v>0</v>
      </c>
      <c r="CW272" s="200" t="str">
        <f t="shared" si="318"/>
        <v/>
      </c>
      <c r="CX272" t="s">
        <v>0</v>
      </c>
      <c r="CY272" s="90"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31"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88" t="str">
        <f t="shared" si="326"/>
        <v/>
      </c>
      <c r="P273" s="27"/>
      <c r="Q273" s="32" t="str">
        <f t="shared" si="327"/>
        <v/>
      </c>
      <c r="R273" s="53" t="str">
        <f>IF(Q273="","",IF(COUNTIF(Q$12:Q272,Q273)=0,R272+1,R272))</f>
        <v/>
      </c>
      <c r="S273" s="53" t="str">
        <f t="shared" si="328"/>
        <v/>
      </c>
      <c r="T273" s="53" t="str">
        <f t="shared" si="329"/>
        <v/>
      </c>
      <c r="U273" s="46" t="str">
        <f t="shared" si="330"/>
        <v/>
      </c>
      <c r="V273" s="27" t="s">
        <v>0</v>
      </c>
      <c r="W273" s="173" t="str">
        <f t="shared" si="331"/>
        <v/>
      </c>
      <c r="X273" s="223" t="str">
        <f t="shared" si="332"/>
        <v/>
      </c>
      <c r="Y273" s="174"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8"/>
      <c r="AG273" s="27" t="s">
        <v>0</v>
      </c>
      <c r="AH273" s="14" t="str">
        <f t="shared" si="335"/>
        <v/>
      </c>
      <c r="AI273" s="27" t="s">
        <v>0</v>
      </c>
      <c r="AJ273" s="173" t="str">
        <f t="shared" si="336"/>
        <v/>
      </c>
      <c r="AK273" s="114"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44" t="str">
        <f t="shared" si="312"/>
        <v/>
      </c>
      <c r="AW273" s="27" t="s">
        <v>0</v>
      </c>
      <c r="AX273" s="81"/>
      <c r="AY273" s="83"/>
      <c r="AZ273" s="27" t="s">
        <v>0</v>
      </c>
      <c r="BA273" s="200" t="str">
        <f t="shared" si="345"/>
        <v/>
      </c>
      <c r="BB273" s="27" t="s">
        <v>0</v>
      </c>
      <c r="BC273" s="32" t="str">
        <f t="shared" si="346"/>
        <v/>
      </c>
      <c r="BD273" s="53" t="str">
        <f>IF(AX273&amp;AY273="","",MAX(BD$12:BD272)+1)</f>
        <v/>
      </c>
      <c r="BE273" s="212"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8"/>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73" t="str">
        <f>IF(BN273="","",IF(AND(BO273&lt;&gt;"",BO273&lt;&gt;"NEMA",BS273=1),BR273,IFERROR(INDEX(CK$12:CK272,MATCH(BN273,BN$12:BN272,0)),IF(BX273&lt;&gt;"",BX273,BT273))))</f>
        <v/>
      </c>
      <c r="CL273" s="226" t="str">
        <f>IF(BN273="","",IF(BT273&lt;&gt;BN273,INDEX(regKlub_id,MATCH(BT273,regKlub_naziv,0)),IF(AND(BO273&lt;&gt;"",BO273&lt;&gt;"NEMA"),BO273,IF(CF273&lt;&gt;"",CF273,IF(CB273&lt;&gt;"",CB273,IFERROR(INDEX(CL$12:CL272,MATCH(BN273,BN$12:BN272,0)),"GREŠKA"))))))</f>
        <v/>
      </c>
      <c r="CM273" s="114" t="str">
        <f>IF(BP273="","",IF(BP273&lt;&gt;"NEMA",BP273,IF(CE273&lt;&gt;"",CE273,IFERROR(INDEX(CM$12:CM272,MATCH(BN273,BN$12:BN272,0)),""))))</f>
        <v/>
      </c>
      <c r="CN273" s="27" t="s">
        <v>0</v>
      </c>
      <c r="CO273" s="38" t="str">
        <f t="shared" si="363"/>
        <v/>
      </c>
      <c r="CP273" s="53" t="str">
        <f t="shared" si="364"/>
        <v/>
      </c>
      <c r="CQ273" s="180" t="str">
        <f t="shared" si="365"/>
        <v/>
      </c>
      <c r="CR273" s="181" t="str">
        <f t="shared" si="313"/>
        <v/>
      </c>
      <c r="CS273" s="114" t="str">
        <f t="shared" si="317"/>
        <v/>
      </c>
      <c r="CT273" s="27" t="s">
        <v>0</v>
      </c>
      <c r="CU273" s="240" t="str">
        <f t="shared" si="366"/>
        <v xml:space="preserve">
</v>
      </c>
      <c r="CV273" s="27" t="s">
        <v>0</v>
      </c>
      <c r="CW273" s="200" t="str">
        <f t="shared" si="318"/>
        <v/>
      </c>
      <c r="CX273" t="s">
        <v>0</v>
      </c>
      <c r="CY273" s="90"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31"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88" t="str">
        <f t="shared" si="326"/>
        <v/>
      </c>
      <c r="P274" s="27"/>
      <c r="Q274" s="32" t="str">
        <f t="shared" si="327"/>
        <v/>
      </c>
      <c r="R274" s="53" t="str">
        <f>IF(Q274="","",IF(COUNTIF(Q$12:Q273,Q274)=0,R273+1,R273))</f>
        <v/>
      </c>
      <c r="S274" s="53" t="str">
        <f t="shared" si="328"/>
        <v/>
      </c>
      <c r="T274" s="53" t="str">
        <f t="shared" si="329"/>
        <v/>
      </c>
      <c r="U274" s="46" t="str">
        <f t="shared" si="330"/>
        <v/>
      </c>
      <c r="V274" s="27" t="s">
        <v>0</v>
      </c>
      <c r="W274" s="173" t="str">
        <f t="shared" si="331"/>
        <v/>
      </c>
      <c r="X274" s="223" t="str">
        <f t="shared" si="332"/>
        <v/>
      </c>
      <c r="Y274" s="174"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8"/>
      <c r="AG274" s="27" t="s">
        <v>0</v>
      </c>
      <c r="AH274" s="14" t="str">
        <f t="shared" si="335"/>
        <v/>
      </c>
      <c r="AI274" s="27" t="s">
        <v>0</v>
      </c>
      <c r="AJ274" s="173" t="str">
        <f t="shared" si="336"/>
        <v/>
      </c>
      <c r="AK274" s="114"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44" t="str">
        <f t="shared" si="312"/>
        <v/>
      </c>
      <c r="AW274" s="27" t="s">
        <v>0</v>
      </c>
      <c r="AX274" s="81"/>
      <c r="AY274" s="83"/>
      <c r="AZ274" s="27" t="s">
        <v>0</v>
      </c>
      <c r="BA274" s="200" t="str">
        <f t="shared" si="345"/>
        <v/>
      </c>
      <c r="BB274" s="27" t="s">
        <v>0</v>
      </c>
      <c r="BC274" s="32" t="str">
        <f t="shared" si="346"/>
        <v/>
      </c>
      <c r="BD274" s="53" t="str">
        <f>IF(AX274&amp;AY274="","",MAX(BD$12:BD273)+1)</f>
        <v/>
      </c>
      <c r="BE274" s="212"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8"/>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73" t="str">
        <f>IF(BN274="","",IF(AND(BO274&lt;&gt;"",BO274&lt;&gt;"NEMA",BS274=1),BR274,IFERROR(INDEX(CK$12:CK273,MATCH(BN274,BN$12:BN273,0)),IF(BX274&lt;&gt;"",BX274,BT274))))</f>
        <v/>
      </c>
      <c r="CL274" s="226" t="str">
        <f>IF(BN274="","",IF(BT274&lt;&gt;BN274,INDEX(regKlub_id,MATCH(BT274,regKlub_naziv,0)),IF(AND(BO274&lt;&gt;"",BO274&lt;&gt;"NEMA"),BO274,IF(CF274&lt;&gt;"",CF274,IF(CB274&lt;&gt;"",CB274,IFERROR(INDEX(CL$12:CL273,MATCH(BN274,BN$12:BN273,0)),"GREŠKA"))))))</f>
        <v/>
      </c>
      <c r="CM274" s="114" t="str">
        <f>IF(BP274="","",IF(BP274&lt;&gt;"NEMA",BP274,IF(CE274&lt;&gt;"",CE274,IFERROR(INDEX(CM$12:CM273,MATCH(BN274,BN$12:BN273,0)),""))))</f>
        <v/>
      </c>
      <c r="CN274" s="27" t="s">
        <v>0</v>
      </c>
      <c r="CO274" s="38" t="str">
        <f t="shared" si="363"/>
        <v/>
      </c>
      <c r="CP274" s="53" t="str">
        <f t="shared" si="364"/>
        <v/>
      </c>
      <c r="CQ274" s="180" t="str">
        <f t="shared" si="365"/>
        <v/>
      </c>
      <c r="CR274" s="181" t="str">
        <f t="shared" si="313"/>
        <v/>
      </c>
      <c r="CS274" s="114" t="str">
        <f t="shared" si="317"/>
        <v/>
      </c>
      <c r="CT274" s="27" t="s">
        <v>0</v>
      </c>
      <c r="CU274" s="240" t="str">
        <f t="shared" si="366"/>
        <v xml:space="preserve">
</v>
      </c>
      <c r="CV274" s="27" t="s">
        <v>0</v>
      </c>
      <c r="CW274" s="200" t="str">
        <f t="shared" si="318"/>
        <v/>
      </c>
      <c r="CX274" t="s">
        <v>0</v>
      </c>
      <c r="CY274" s="90"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31"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88" t="str">
        <f t="shared" si="326"/>
        <v/>
      </c>
      <c r="P275" s="27"/>
      <c r="Q275" s="32" t="str">
        <f t="shared" si="327"/>
        <v/>
      </c>
      <c r="R275" s="53" t="str">
        <f>IF(Q275="","",IF(COUNTIF(Q$12:Q274,Q275)=0,R274+1,R274))</f>
        <v/>
      </c>
      <c r="S275" s="53" t="str">
        <f t="shared" si="328"/>
        <v/>
      </c>
      <c r="T275" s="53" t="str">
        <f t="shared" si="329"/>
        <v/>
      </c>
      <c r="U275" s="46" t="str">
        <f t="shared" si="330"/>
        <v/>
      </c>
      <c r="V275" s="27" t="s">
        <v>0</v>
      </c>
      <c r="W275" s="173" t="str">
        <f t="shared" si="331"/>
        <v/>
      </c>
      <c r="X275" s="223" t="str">
        <f t="shared" si="332"/>
        <v/>
      </c>
      <c r="Y275" s="174"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8"/>
      <c r="AG275" s="27" t="s">
        <v>0</v>
      </c>
      <c r="AH275" s="14" t="str">
        <f t="shared" si="335"/>
        <v/>
      </c>
      <c r="AI275" s="27" t="s">
        <v>0</v>
      </c>
      <c r="AJ275" s="173" t="str">
        <f t="shared" si="336"/>
        <v/>
      </c>
      <c r="AK275" s="114"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44" t="str">
        <f t="shared" si="312"/>
        <v/>
      </c>
      <c r="AW275" s="27" t="s">
        <v>0</v>
      </c>
      <c r="AX275" s="81"/>
      <c r="AY275" s="83"/>
      <c r="AZ275" s="27" t="s">
        <v>0</v>
      </c>
      <c r="BA275" s="200" t="str">
        <f t="shared" si="345"/>
        <v/>
      </c>
      <c r="BB275" s="27" t="s">
        <v>0</v>
      </c>
      <c r="BC275" s="32" t="str">
        <f t="shared" si="346"/>
        <v/>
      </c>
      <c r="BD275" s="53" t="str">
        <f>IF(AX275&amp;AY275="","",MAX(BD$12:BD274)+1)</f>
        <v/>
      </c>
      <c r="BE275" s="212"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8"/>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73" t="str">
        <f>IF(BN275="","",IF(AND(BO275&lt;&gt;"",BO275&lt;&gt;"NEMA",BS275=1),BR275,IFERROR(INDEX(CK$12:CK274,MATCH(BN275,BN$12:BN274,0)),IF(BX275&lt;&gt;"",BX275,BT275))))</f>
        <v/>
      </c>
      <c r="CL275" s="226" t="str">
        <f>IF(BN275="","",IF(BT275&lt;&gt;BN275,INDEX(regKlub_id,MATCH(BT275,regKlub_naziv,0)),IF(AND(BO275&lt;&gt;"",BO275&lt;&gt;"NEMA"),BO275,IF(CF275&lt;&gt;"",CF275,IF(CB275&lt;&gt;"",CB275,IFERROR(INDEX(CL$12:CL274,MATCH(BN275,BN$12:BN274,0)),"GREŠKA"))))))</f>
        <v/>
      </c>
      <c r="CM275" s="114" t="str">
        <f>IF(BP275="","",IF(BP275&lt;&gt;"NEMA",BP275,IF(CE275&lt;&gt;"",CE275,IFERROR(INDEX(CM$12:CM274,MATCH(BN275,BN$12:BN274,0)),""))))</f>
        <v/>
      </c>
      <c r="CN275" s="27" t="s">
        <v>0</v>
      </c>
      <c r="CO275" s="38" t="str">
        <f t="shared" si="363"/>
        <v/>
      </c>
      <c r="CP275" s="53" t="str">
        <f t="shared" si="364"/>
        <v/>
      </c>
      <c r="CQ275" s="180" t="str">
        <f t="shared" si="365"/>
        <v/>
      </c>
      <c r="CR275" s="181" t="str">
        <f t="shared" si="313"/>
        <v/>
      </c>
      <c r="CS275" s="114" t="str">
        <f t="shared" si="317"/>
        <v/>
      </c>
      <c r="CT275" s="27" t="s">
        <v>0</v>
      </c>
      <c r="CU275" s="240" t="str">
        <f t="shared" si="366"/>
        <v xml:space="preserve">
</v>
      </c>
      <c r="CV275" s="27" t="s">
        <v>0</v>
      </c>
      <c r="CW275" s="200" t="str">
        <f t="shared" si="318"/>
        <v/>
      </c>
      <c r="CX275" t="s">
        <v>0</v>
      </c>
      <c r="CY275" s="90"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31"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88" t="str">
        <f t="shared" si="326"/>
        <v/>
      </c>
      <c r="P276" s="27"/>
      <c r="Q276" s="32" t="str">
        <f t="shared" si="327"/>
        <v/>
      </c>
      <c r="R276" s="53" t="str">
        <f>IF(Q276="","",IF(COUNTIF(Q$12:Q275,Q276)=0,R275+1,R275))</f>
        <v/>
      </c>
      <c r="S276" s="53" t="str">
        <f t="shared" si="328"/>
        <v/>
      </c>
      <c r="T276" s="53" t="str">
        <f t="shared" si="329"/>
        <v/>
      </c>
      <c r="U276" s="46" t="str">
        <f t="shared" si="330"/>
        <v/>
      </c>
      <c r="V276" s="27" t="s">
        <v>0</v>
      </c>
      <c r="W276" s="173" t="str">
        <f t="shared" si="331"/>
        <v/>
      </c>
      <c r="X276" s="223" t="str">
        <f t="shared" si="332"/>
        <v/>
      </c>
      <c r="Y276" s="174"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8"/>
      <c r="AG276" s="27" t="s">
        <v>0</v>
      </c>
      <c r="AH276" s="14" t="str">
        <f t="shared" si="335"/>
        <v/>
      </c>
      <c r="AI276" s="27" t="s">
        <v>0</v>
      </c>
      <c r="AJ276" s="173" t="str">
        <f t="shared" si="336"/>
        <v/>
      </c>
      <c r="AK276" s="114"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44" t="str">
        <f t="shared" si="312"/>
        <v/>
      </c>
      <c r="AW276" s="27" t="s">
        <v>0</v>
      </c>
      <c r="AX276" s="81"/>
      <c r="AY276" s="83"/>
      <c r="AZ276" s="27" t="s">
        <v>0</v>
      </c>
      <c r="BA276" s="200" t="str">
        <f t="shared" si="345"/>
        <v/>
      </c>
      <c r="BB276" s="27" t="s">
        <v>0</v>
      </c>
      <c r="BC276" s="32" t="str">
        <f t="shared" si="346"/>
        <v/>
      </c>
      <c r="BD276" s="53" t="str">
        <f>IF(AX276&amp;AY276="","",MAX(BD$12:BD275)+1)</f>
        <v/>
      </c>
      <c r="BE276" s="212"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8"/>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73" t="str">
        <f>IF(BN276="","",IF(AND(BO276&lt;&gt;"",BO276&lt;&gt;"NEMA",BS276=1),BR276,IFERROR(INDEX(CK$12:CK275,MATCH(BN276,BN$12:BN275,0)),IF(BX276&lt;&gt;"",BX276,BT276))))</f>
        <v/>
      </c>
      <c r="CL276" s="226" t="str">
        <f>IF(BN276="","",IF(BT276&lt;&gt;BN276,INDEX(regKlub_id,MATCH(BT276,regKlub_naziv,0)),IF(AND(BO276&lt;&gt;"",BO276&lt;&gt;"NEMA"),BO276,IF(CF276&lt;&gt;"",CF276,IF(CB276&lt;&gt;"",CB276,IFERROR(INDEX(CL$12:CL275,MATCH(BN276,BN$12:BN275,0)),"GREŠKA"))))))</f>
        <v/>
      </c>
      <c r="CM276" s="114" t="str">
        <f>IF(BP276="","",IF(BP276&lt;&gt;"NEMA",BP276,IF(CE276&lt;&gt;"",CE276,IFERROR(INDEX(CM$12:CM275,MATCH(BN276,BN$12:BN275,0)),""))))</f>
        <v/>
      </c>
      <c r="CN276" s="27" t="s">
        <v>0</v>
      </c>
      <c r="CO276" s="38" t="str">
        <f t="shared" si="363"/>
        <v/>
      </c>
      <c r="CP276" s="53" t="str">
        <f t="shared" si="364"/>
        <v/>
      </c>
      <c r="CQ276" s="180" t="str">
        <f t="shared" si="365"/>
        <v/>
      </c>
      <c r="CR276" s="181" t="str">
        <f t="shared" si="313"/>
        <v/>
      </c>
      <c r="CS276" s="114" t="str">
        <f t="shared" si="317"/>
        <v/>
      </c>
      <c r="CT276" s="27" t="s">
        <v>0</v>
      </c>
      <c r="CU276" s="240" t="str">
        <f t="shared" si="366"/>
        <v xml:space="preserve">
</v>
      </c>
      <c r="CV276" s="27" t="s">
        <v>0</v>
      </c>
      <c r="CW276" s="200" t="str">
        <f t="shared" si="318"/>
        <v/>
      </c>
      <c r="CX276" t="s">
        <v>0</v>
      </c>
      <c r="CY276" s="90"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31"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88" t="str">
        <f t="shared" si="326"/>
        <v/>
      </c>
      <c r="P277" s="27"/>
      <c r="Q277" s="32" t="str">
        <f t="shared" si="327"/>
        <v/>
      </c>
      <c r="R277" s="53" t="str">
        <f>IF(Q277="","",IF(COUNTIF(Q$12:Q276,Q277)=0,R276+1,R276))</f>
        <v/>
      </c>
      <c r="S277" s="53" t="str">
        <f t="shared" si="328"/>
        <v/>
      </c>
      <c r="T277" s="53" t="str">
        <f t="shared" si="329"/>
        <v/>
      </c>
      <c r="U277" s="46" t="str">
        <f t="shared" si="330"/>
        <v/>
      </c>
      <c r="V277" s="27" t="s">
        <v>0</v>
      </c>
      <c r="W277" s="173" t="str">
        <f t="shared" si="331"/>
        <v/>
      </c>
      <c r="X277" s="223" t="str">
        <f t="shared" si="332"/>
        <v/>
      </c>
      <c r="Y277" s="174"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8"/>
      <c r="AG277" s="27" t="s">
        <v>0</v>
      </c>
      <c r="AH277" s="14" t="str">
        <f t="shared" si="335"/>
        <v/>
      </c>
      <c r="AI277" s="27" t="s">
        <v>0</v>
      </c>
      <c r="AJ277" s="173" t="str">
        <f t="shared" si="336"/>
        <v/>
      </c>
      <c r="AK277" s="114"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44" t="str">
        <f t="shared" si="312"/>
        <v/>
      </c>
      <c r="AW277" s="27" t="s">
        <v>0</v>
      </c>
      <c r="AX277" s="81"/>
      <c r="AY277" s="83"/>
      <c r="AZ277" s="27" t="s">
        <v>0</v>
      </c>
      <c r="BA277" s="200" t="str">
        <f t="shared" si="345"/>
        <v/>
      </c>
      <c r="BB277" s="27" t="s">
        <v>0</v>
      </c>
      <c r="BC277" s="32" t="str">
        <f t="shared" si="346"/>
        <v/>
      </c>
      <c r="BD277" s="53" t="str">
        <f>IF(AX277&amp;AY277="","",MAX(BD$12:BD276)+1)</f>
        <v/>
      </c>
      <c r="BE277" s="212"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8"/>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73" t="str">
        <f>IF(BN277="","",IF(AND(BO277&lt;&gt;"",BO277&lt;&gt;"NEMA",BS277=1),BR277,IFERROR(INDEX(CK$12:CK276,MATCH(BN277,BN$12:BN276,0)),IF(BX277&lt;&gt;"",BX277,BT277))))</f>
        <v/>
      </c>
      <c r="CL277" s="226" t="str">
        <f>IF(BN277="","",IF(BT277&lt;&gt;BN277,INDEX(regKlub_id,MATCH(BT277,regKlub_naziv,0)),IF(AND(BO277&lt;&gt;"",BO277&lt;&gt;"NEMA"),BO277,IF(CF277&lt;&gt;"",CF277,IF(CB277&lt;&gt;"",CB277,IFERROR(INDEX(CL$12:CL276,MATCH(BN277,BN$12:BN276,0)),"GREŠKA"))))))</f>
        <v/>
      </c>
      <c r="CM277" s="114" t="str">
        <f>IF(BP277="","",IF(BP277&lt;&gt;"NEMA",BP277,IF(CE277&lt;&gt;"",CE277,IFERROR(INDEX(CM$12:CM276,MATCH(BN277,BN$12:BN276,0)),""))))</f>
        <v/>
      </c>
      <c r="CN277" s="27" t="s">
        <v>0</v>
      </c>
      <c r="CO277" s="38" t="str">
        <f t="shared" si="363"/>
        <v/>
      </c>
      <c r="CP277" s="53" t="str">
        <f t="shared" si="364"/>
        <v/>
      </c>
      <c r="CQ277" s="180" t="str">
        <f t="shared" si="365"/>
        <v/>
      </c>
      <c r="CR277" s="181" t="str">
        <f t="shared" si="313"/>
        <v/>
      </c>
      <c r="CS277" s="114" t="str">
        <f t="shared" si="317"/>
        <v/>
      </c>
      <c r="CT277" s="27" t="s">
        <v>0</v>
      </c>
      <c r="CU277" s="240" t="str">
        <f t="shared" si="366"/>
        <v xml:space="preserve">
</v>
      </c>
      <c r="CV277" s="27" t="s">
        <v>0</v>
      </c>
      <c r="CW277" s="200" t="str">
        <f t="shared" si="318"/>
        <v/>
      </c>
      <c r="CX277" t="s">
        <v>0</v>
      </c>
      <c r="CY277" s="90"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31"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88" t="str">
        <f t="shared" si="326"/>
        <v/>
      </c>
      <c r="P278" s="27"/>
      <c r="Q278" s="32" t="str">
        <f t="shared" si="327"/>
        <v/>
      </c>
      <c r="R278" s="53" t="str">
        <f>IF(Q278="","",IF(COUNTIF(Q$12:Q277,Q278)=0,R277+1,R277))</f>
        <v/>
      </c>
      <c r="S278" s="53" t="str">
        <f t="shared" si="328"/>
        <v/>
      </c>
      <c r="T278" s="53" t="str">
        <f t="shared" si="329"/>
        <v/>
      </c>
      <c r="U278" s="46" t="str">
        <f t="shared" si="330"/>
        <v/>
      </c>
      <c r="V278" s="27" t="s">
        <v>0</v>
      </c>
      <c r="W278" s="173" t="str">
        <f t="shared" si="331"/>
        <v/>
      </c>
      <c r="X278" s="223" t="str">
        <f t="shared" si="332"/>
        <v/>
      </c>
      <c r="Y278" s="174"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8"/>
      <c r="AG278" s="27" t="s">
        <v>0</v>
      </c>
      <c r="AH278" s="14" t="str">
        <f t="shared" si="335"/>
        <v/>
      </c>
      <c r="AI278" s="27" t="s">
        <v>0</v>
      </c>
      <c r="AJ278" s="173" t="str">
        <f t="shared" si="336"/>
        <v/>
      </c>
      <c r="AK278" s="114"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44" t="str">
        <f t="shared" si="312"/>
        <v/>
      </c>
      <c r="AW278" s="27" t="s">
        <v>0</v>
      </c>
      <c r="AX278" s="81"/>
      <c r="AY278" s="83"/>
      <c r="AZ278" s="27" t="s">
        <v>0</v>
      </c>
      <c r="BA278" s="200" t="str">
        <f t="shared" si="345"/>
        <v/>
      </c>
      <c r="BB278" s="27" t="s">
        <v>0</v>
      </c>
      <c r="BC278" s="32" t="str">
        <f t="shared" si="346"/>
        <v/>
      </c>
      <c r="BD278" s="53" t="str">
        <f>IF(AX278&amp;AY278="","",MAX(BD$12:BD277)+1)</f>
        <v/>
      </c>
      <c r="BE278" s="212"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8"/>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73" t="str">
        <f>IF(BN278="","",IF(AND(BO278&lt;&gt;"",BO278&lt;&gt;"NEMA",BS278=1),BR278,IFERROR(INDEX(CK$12:CK277,MATCH(BN278,BN$12:BN277,0)),IF(BX278&lt;&gt;"",BX278,BT278))))</f>
        <v/>
      </c>
      <c r="CL278" s="226" t="str">
        <f>IF(BN278="","",IF(BT278&lt;&gt;BN278,INDEX(regKlub_id,MATCH(BT278,regKlub_naziv,0)),IF(AND(BO278&lt;&gt;"",BO278&lt;&gt;"NEMA"),BO278,IF(CF278&lt;&gt;"",CF278,IF(CB278&lt;&gt;"",CB278,IFERROR(INDEX(CL$12:CL277,MATCH(BN278,BN$12:BN277,0)),"GREŠKA"))))))</f>
        <v/>
      </c>
      <c r="CM278" s="114" t="str">
        <f>IF(BP278="","",IF(BP278&lt;&gt;"NEMA",BP278,IF(CE278&lt;&gt;"",CE278,IFERROR(INDEX(CM$12:CM277,MATCH(BN278,BN$12:BN277,0)),""))))</f>
        <v/>
      </c>
      <c r="CN278" s="27" t="s">
        <v>0</v>
      </c>
      <c r="CO278" s="38" t="str">
        <f t="shared" si="363"/>
        <v/>
      </c>
      <c r="CP278" s="53" t="str">
        <f t="shared" si="364"/>
        <v/>
      </c>
      <c r="CQ278" s="180" t="str">
        <f t="shared" si="365"/>
        <v/>
      </c>
      <c r="CR278" s="181" t="str">
        <f t="shared" si="313"/>
        <v/>
      </c>
      <c r="CS278" s="114" t="str">
        <f t="shared" si="317"/>
        <v/>
      </c>
      <c r="CT278" s="27" t="s">
        <v>0</v>
      </c>
      <c r="CU278" s="240" t="str">
        <f t="shared" si="366"/>
        <v xml:space="preserve">
</v>
      </c>
      <c r="CV278" s="27" t="s">
        <v>0</v>
      </c>
      <c r="CW278" s="200" t="str">
        <f t="shared" si="318"/>
        <v/>
      </c>
      <c r="CX278" t="s">
        <v>0</v>
      </c>
      <c r="CY278" s="90"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31"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88" t="str">
        <f t="shared" si="326"/>
        <v/>
      </c>
      <c r="P279" s="27"/>
      <c r="Q279" s="32" t="str">
        <f t="shared" si="327"/>
        <v/>
      </c>
      <c r="R279" s="53" t="str">
        <f>IF(Q279="","",IF(COUNTIF(Q$12:Q278,Q279)=0,R278+1,R278))</f>
        <v/>
      </c>
      <c r="S279" s="53" t="str">
        <f t="shared" si="328"/>
        <v/>
      </c>
      <c r="T279" s="53" t="str">
        <f t="shared" si="329"/>
        <v/>
      </c>
      <c r="U279" s="46" t="str">
        <f t="shared" si="330"/>
        <v/>
      </c>
      <c r="V279" s="27" t="s">
        <v>0</v>
      </c>
      <c r="W279" s="173" t="str">
        <f t="shared" si="331"/>
        <v/>
      </c>
      <c r="X279" s="223" t="str">
        <f t="shared" si="332"/>
        <v/>
      </c>
      <c r="Y279" s="174"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8"/>
      <c r="AG279" s="27" t="s">
        <v>0</v>
      </c>
      <c r="AH279" s="14" t="str">
        <f t="shared" si="335"/>
        <v/>
      </c>
      <c r="AI279" s="27" t="s">
        <v>0</v>
      </c>
      <c r="AJ279" s="173" t="str">
        <f t="shared" si="336"/>
        <v/>
      </c>
      <c r="AK279" s="114"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44" t="str">
        <f t="shared" si="312"/>
        <v/>
      </c>
      <c r="AW279" s="27" t="s">
        <v>0</v>
      </c>
      <c r="AX279" s="81"/>
      <c r="AY279" s="83"/>
      <c r="AZ279" s="27" t="s">
        <v>0</v>
      </c>
      <c r="BA279" s="200" t="str">
        <f t="shared" si="345"/>
        <v/>
      </c>
      <c r="BB279" s="27" t="s">
        <v>0</v>
      </c>
      <c r="BC279" s="32" t="str">
        <f t="shared" si="346"/>
        <v/>
      </c>
      <c r="BD279" s="53" t="str">
        <f>IF(AX279&amp;AY279="","",MAX(BD$12:BD278)+1)</f>
        <v/>
      </c>
      <c r="BE279" s="212"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8"/>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73" t="str">
        <f>IF(BN279="","",IF(AND(BO279&lt;&gt;"",BO279&lt;&gt;"NEMA",BS279=1),BR279,IFERROR(INDEX(CK$12:CK278,MATCH(BN279,BN$12:BN278,0)),IF(BX279&lt;&gt;"",BX279,BT279))))</f>
        <v/>
      </c>
      <c r="CL279" s="226" t="str">
        <f>IF(BN279="","",IF(BT279&lt;&gt;BN279,INDEX(regKlub_id,MATCH(BT279,regKlub_naziv,0)),IF(AND(BO279&lt;&gt;"",BO279&lt;&gt;"NEMA"),BO279,IF(CF279&lt;&gt;"",CF279,IF(CB279&lt;&gt;"",CB279,IFERROR(INDEX(CL$12:CL278,MATCH(BN279,BN$12:BN278,0)),"GREŠKA"))))))</f>
        <v/>
      </c>
      <c r="CM279" s="114" t="str">
        <f>IF(BP279="","",IF(BP279&lt;&gt;"NEMA",BP279,IF(CE279&lt;&gt;"",CE279,IFERROR(INDEX(CM$12:CM278,MATCH(BN279,BN$12:BN278,0)),""))))</f>
        <v/>
      </c>
      <c r="CN279" s="27" t="s">
        <v>0</v>
      </c>
      <c r="CO279" s="38" t="str">
        <f t="shared" si="363"/>
        <v/>
      </c>
      <c r="CP279" s="53" t="str">
        <f t="shared" si="364"/>
        <v/>
      </c>
      <c r="CQ279" s="180" t="str">
        <f t="shared" si="365"/>
        <v/>
      </c>
      <c r="CR279" s="181" t="str">
        <f t="shared" si="313"/>
        <v/>
      </c>
      <c r="CS279" s="114" t="str">
        <f t="shared" si="317"/>
        <v/>
      </c>
      <c r="CT279" s="27" t="s">
        <v>0</v>
      </c>
      <c r="CU279" s="240" t="str">
        <f t="shared" si="366"/>
        <v xml:space="preserve">
</v>
      </c>
      <c r="CV279" s="27" t="s">
        <v>0</v>
      </c>
      <c r="CW279" s="200" t="str">
        <f t="shared" si="318"/>
        <v/>
      </c>
      <c r="CX279" t="s">
        <v>0</v>
      </c>
      <c r="CY279" s="90"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31"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88" t="str">
        <f t="shared" si="326"/>
        <v/>
      </c>
      <c r="P280" s="27"/>
      <c r="Q280" s="32" t="str">
        <f t="shared" si="327"/>
        <v/>
      </c>
      <c r="R280" s="53" t="str">
        <f>IF(Q280="","",IF(COUNTIF(Q$12:Q279,Q280)=0,R279+1,R279))</f>
        <v/>
      </c>
      <c r="S280" s="53" t="str">
        <f t="shared" si="328"/>
        <v/>
      </c>
      <c r="T280" s="53" t="str">
        <f t="shared" si="329"/>
        <v/>
      </c>
      <c r="U280" s="46" t="str">
        <f t="shared" si="330"/>
        <v/>
      </c>
      <c r="V280" s="27" t="s">
        <v>0</v>
      </c>
      <c r="W280" s="173" t="str">
        <f t="shared" si="331"/>
        <v/>
      </c>
      <c r="X280" s="223" t="str">
        <f t="shared" si="332"/>
        <v/>
      </c>
      <c r="Y280" s="174"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8"/>
      <c r="AG280" s="27" t="s">
        <v>0</v>
      </c>
      <c r="AH280" s="14" t="str">
        <f t="shared" si="335"/>
        <v/>
      </c>
      <c r="AI280" s="27" t="s">
        <v>0</v>
      </c>
      <c r="AJ280" s="173" t="str">
        <f t="shared" si="336"/>
        <v/>
      </c>
      <c r="AK280" s="114"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44" t="str">
        <f t="shared" si="312"/>
        <v/>
      </c>
      <c r="AW280" s="27" t="s">
        <v>0</v>
      </c>
      <c r="AX280" s="81"/>
      <c r="AY280" s="83"/>
      <c r="AZ280" s="27" t="s">
        <v>0</v>
      </c>
      <c r="BA280" s="200" t="str">
        <f t="shared" si="345"/>
        <v/>
      </c>
      <c r="BB280" s="27" t="s">
        <v>0</v>
      </c>
      <c r="BC280" s="32" t="str">
        <f t="shared" si="346"/>
        <v/>
      </c>
      <c r="BD280" s="53" t="str">
        <f>IF(AX280&amp;AY280="","",MAX(BD$12:BD279)+1)</f>
        <v/>
      </c>
      <c r="BE280" s="212"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8"/>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73" t="str">
        <f>IF(BN280="","",IF(AND(BO280&lt;&gt;"",BO280&lt;&gt;"NEMA",BS280=1),BR280,IFERROR(INDEX(CK$12:CK279,MATCH(BN280,BN$12:BN279,0)),IF(BX280&lt;&gt;"",BX280,BT280))))</f>
        <v/>
      </c>
      <c r="CL280" s="226" t="str">
        <f>IF(BN280="","",IF(BT280&lt;&gt;BN280,INDEX(regKlub_id,MATCH(BT280,regKlub_naziv,0)),IF(AND(BO280&lt;&gt;"",BO280&lt;&gt;"NEMA"),BO280,IF(CF280&lt;&gt;"",CF280,IF(CB280&lt;&gt;"",CB280,IFERROR(INDEX(CL$12:CL279,MATCH(BN280,BN$12:BN279,0)),"GREŠKA"))))))</f>
        <v/>
      </c>
      <c r="CM280" s="114" t="str">
        <f>IF(BP280="","",IF(BP280&lt;&gt;"NEMA",BP280,IF(CE280&lt;&gt;"",CE280,IFERROR(INDEX(CM$12:CM279,MATCH(BN280,BN$12:BN279,0)),""))))</f>
        <v/>
      </c>
      <c r="CN280" s="27" t="s">
        <v>0</v>
      </c>
      <c r="CO280" s="38" t="str">
        <f t="shared" si="363"/>
        <v/>
      </c>
      <c r="CP280" s="53" t="str">
        <f t="shared" si="364"/>
        <v/>
      </c>
      <c r="CQ280" s="180" t="str">
        <f t="shared" si="365"/>
        <v/>
      </c>
      <c r="CR280" s="181" t="str">
        <f t="shared" si="313"/>
        <v/>
      </c>
      <c r="CS280" s="114" t="str">
        <f t="shared" si="317"/>
        <v/>
      </c>
      <c r="CT280" s="27" t="s">
        <v>0</v>
      </c>
      <c r="CU280" s="240" t="str">
        <f t="shared" si="366"/>
        <v xml:space="preserve">
</v>
      </c>
      <c r="CV280" s="27" t="s">
        <v>0</v>
      </c>
      <c r="CW280" s="200" t="str">
        <f t="shared" si="318"/>
        <v/>
      </c>
      <c r="CX280" t="s">
        <v>0</v>
      </c>
      <c r="CY280" s="90"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31"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88" t="str">
        <f t="shared" si="326"/>
        <v/>
      </c>
      <c r="P281" s="27"/>
      <c r="Q281" s="32" t="str">
        <f t="shared" si="327"/>
        <v/>
      </c>
      <c r="R281" s="53" t="str">
        <f>IF(Q281="","",IF(COUNTIF(Q$12:Q280,Q281)=0,R280+1,R280))</f>
        <v/>
      </c>
      <c r="S281" s="53" t="str">
        <f t="shared" si="328"/>
        <v/>
      </c>
      <c r="T281" s="53" t="str">
        <f t="shared" si="329"/>
        <v/>
      </c>
      <c r="U281" s="46" t="str">
        <f t="shared" si="330"/>
        <v/>
      </c>
      <c r="V281" s="27" t="s">
        <v>0</v>
      </c>
      <c r="W281" s="173" t="str">
        <f t="shared" si="331"/>
        <v/>
      </c>
      <c r="X281" s="223" t="str">
        <f t="shared" si="332"/>
        <v/>
      </c>
      <c r="Y281" s="174"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8"/>
      <c r="AG281" s="27" t="s">
        <v>0</v>
      </c>
      <c r="AH281" s="14" t="str">
        <f t="shared" si="335"/>
        <v/>
      </c>
      <c r="AI281" s="27" t="s">
        <v>0</v>
      </c>
      <c r="AJ281" s="173" t="str">
        <f t="shared" si="336"/>
        <v/>
      </c>
      <c r="AK281" s="114"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44" t="str">
        <f t="shared" si="312"/>
        <v/>
      </c>
      <c r="AW281" s="27" t="s">
        <v>0</v>
      </c>
      <c r="AX281" s="81"/>
      <c r="AY281" s="83"/>
      <c r="AZ281" s="27" t="s">
        <v>0</v>
      </c>
      <c r="BA281" s="200" t="str">
        <f t="shared" si="345"/>
        <v/>
      </c>
      <c r="BB281" s="27" t="s">
        <v>0</v>
      </c>
      <c r="BC281" s="32" t="str">
        <f t="shared" si="346"/>
        <v/>
      </c>
      <c r="BD281" s="53" t="str">
        <f>IF(AX281&amp;AY281="","",MAX(BD$12:BD280)+1)</f>
        <v/>
      </c>
      <c r="BE281" s="212"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8"/>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73" t="str">
        <f>IF(BN281="","",IF(AND(BO281&lt;&gt;"",BO281&lt;&gt;"NEMA",BS281=1),BR281,IFERROR(INDEX(CK$12:CK280,MATCH(BN281,BN$12:BN280,0)),IF(BX281&lt;&gt;"",BX281,BT281))))</f>
        <v/>
      </c>
      <c r="CL281" s="226" t="str">
        <f>IF(BN281="","",IF(BT281&lt;&gt;BN281,INDEX(regKlub_id,MATCH(BT281,regKlub_naziv,0)),IF(AND(BO281&lt;&gt;"",BO281&lt;&gt;"NEMA"),BO281,IF(CF281&lt;&gt;"",CF281,IF(CB281&lt;&gt;"",CB281,IFERROR(INDEX(CL$12:CL280,MATCH(BN281,BN$12:BN280,0)),"GREŠKA"))))))</f>
        <v/>
      </c>
      <c r="CM281" s="114" t="str">
        <f>IF(BP281="","",IF(BP281&lt;&gt;"NEMA",BP281,IF(CE281&lt;&gt;"",CE281,IFERROR(INDEX(CM$12:CM280,MATCH(BN281,BN$12:BN280,0)),""))))</f>
        <v/>
      </c>
      <c r="CN281" s="27" t="s">
        <v>0</v>
      </c>
      <c r="CO281" s="38" t="str">
        <f t="shared" si="363"/>
        <v/>
      </c>
      <c r="CP281" s="53" t="str">
        <f t="shared" si="364"/>
        <v/>
      </c>
      <c r="CQ281" s="180" t="str">
        <f t="shared" si="365"/>
        <v/>
      </c>
      <c r="CR281" s="181" t="str">
        <f t="shared" si="313"/>
        <v/>
      </c>
      <c r="CS281" s="114" t="str">
        <f t="shared" si="317"/>
        <v/>
      </c>
      <c r="CT281" s="27" t="s">
        <v>0</v>
      </c>
      <c r="CU281" s="240" t="str">
        <f t="shared" si="366"/>
        <v xml:space="preserve">
</v>
      </c>
      <c r="CV281" s="27" t="s">
        <v>0</v>
      </c>
      <c r="CW281" s="200" t="str">
        <f t="shared" si="318"/>
        <v/>
      </c>
      <c r="CX281" t="s">
        <v>0</v>
      </c>
      <c r="CY281" s="90"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31"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88" t="str">
        <f t="shared" si="326"/>
        <v/>
      </c>
      <c r="P282" s="27"/>
      <c r="Q282" s="32" t="str">
        <f t="shared" si="327"/>
        <v/>
      </c>
      <c r="R282" s="53" t="str">
        <f>IF(Q282="","",IF(COUNTIF(Q$12:Q281,Q282)=0,R281+1,R281))</f>
        <v/>
      </c>
      <c r="S282" s="53" t="str">
        <f t="shared" si="328"/>
        <v/>
      </c>
      <c r="T282" s="53" t="str">
        <f t="shared" si="329"/>
        <v/>
      </c>
      <c r="U282" s="46" t="str">
        <f t="shared" si="330"/>
        <v/>
      </c>
      <c r="V282" s="27" t="s">
        <v>0</v>
      </c>
      <c r="W282" s="173" t="str">
        <f t="shared" si="331"/>
        <v/>
      </c>
      <c r="X282" s="223" t="str">
        <f t="shared" si="332"/>
        <v/>
      </c>
      <c r="Y282" s="174"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8"/>
      <c r="AG282" s="27" t="s">
        <v>0</v>
      </c>
      <c r="AH282" s="14" t="str">
        <f t="shared" si="335"/>
        <v/>
      </c>
      <c r="AI282" s="27" t="s">
        <v>0</v>
      </c>
      <c r="AJ282" s="173" t="str">
        <f t="shared" si="336"/>
        <v/>
      </c>
      <c r="AK282" s="114"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44" t="str">
        <f t="shared" si="312"/>
        <v/>
      </c>
      <c r="AW282" s="27" t="s">
        <v>0</v>
      </c>
      <c r="AX282" s="81"/>
      <c r="AY282" s="83"/>
      <c r="AZ282" s="27" t="s">
        <v>0</v>
      </c>
      <c r="BA282" s="200" t="str">
        <f t="shared" si="345"/>
        <v/>
      </c>
      <c r="BB282" s="27" t="s">
        <v>0</v>
      </c>
      <c r="BC282" s="32" t="str">
        <f t="shared" si="346"/>
        <v/>
      </c>
      <c r="BD282" s="53" t="str">
        <f>IF(AX282&amp;AY282="","",MAX(BD$12:BD281)+1)</f>
        <v/>
      </c>
      <c r="BE282" s="212"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8"/>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73" t="str">
        <f>IF(BN282="","",IF(AND(BO282&lt;&gt;"",BO282&lt;&gt;"NEMA",BS282=1),BR282,IFERROR(INDEX(CK$12:CK281,MATCH(BN282,BN$12:BN281,0)),IF(BX282&lt;&gt;"",BX282,BT282))))</f>
        <v/>
      </c>
      <c r="CL282" s="226" t="str">
        <f>IF(BN282="","",IF(BT282&lt;&gt;BN282,INDEX(regKlub_id,MATCH(BT282,regKlub_naziv,0)),IF(AND(BO282&lt;&gt;"",BO282&lt;&gt;"NEMA"),BO282,IF(CF282&lt;&gt;"",CF282,IF(CB282&lt;&gt;"",CB282,IFERROR(INDEX(CL$12:CL281,MATCH(BN282,BN$12:BN281,0)),"GREŠKA"))))))</f>
        <v/>
      </c>
      <c r="CM282" s="114" t="str">
        <f>IF(BP282="","",IF(BP282&lt;&gt;"NEMA",BP282,IF(CE282&lt;&gt;"",CE282,IFERROR(INDEX(CM$12:CM281,MATCH(BN282,BN$12:BN281,0)),""))))</f>
        <v/>
      </c>
      <c r="CN282" s="27" t="s">
        <v>0</v>
      </c>
      <c r="CO282" s="38" t="str">
        <f t="shared" si="363"/>
        <v/>
      </c>
      <c r="CP282" s="53" t="str">
        <f t="shared" si="364"/>
        <v/>
      </c>
      <c r="CQ282" s="180" t="str">
        <f t="shared" si="365"/>
        <v/>
      </c>
      <c r="CR282" s="181" t="str">
        <f t="shared" si="313"/>
        <v/>
      </c>
      <c r="CS282" s="114" t="str">
        <f t="shared" si="317"/>
        <v/>
      </c>
      <c r="CT282" s="27" t="s">
        <v>0</v>
      </c>
      <c r="CU282" s="240" t="str">
        <f t="shared" si="366"/>
        <v xml:space="preserve">
</v>
      </c>
      <c r="CV282" s="27" t="s">
        <v>0</v>
      </c>
      <c r="CW282" s="200" t="str">
        <f t="shared" si="318"/>
        <v/>
      </c>
      <c r="CX282" t="s">
        <v>0</v>
      </c>
      <c r="CY282" s="90"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31"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88" t="str">
        <f t="shared" si="326"/>
        <v/>
      </c>
      <c r="P283" s="27"/>
      <c r="Q283" s="32" t="str">
        <f t="shared" si="327"/>
        <v/>
      </c>
      <c r="R283" s="53" t="str">
        <f>IF(Q283="","",IF(COUNTIF(Q$12:Q282,Q283)=0,R282+1,R282))</f>
        <v/>
      </c>
      <c r="S283" s="53" t="str">
        <f t="shared" si="328"/>
        <v/>
      </c>
      <c r="T283" s="53" t="str">
        <f t="shared" si="329"/>
        <v/>
      </c>
      <c r="U283" s="46" t="str">
        <f t="shared" si="330"/>
        <v/>
      </c>
      <c r="V283" s="27" t="s">
        <v>0</v>
      </c>
      <c r="W283" s="173" t="str">
        <f t="shared" si="331"/>
        <v/>
      </c>
      <c r="X283" s="223" t="str">
        <f t="shared" si="332"/>
        <v/>
      </c>
      <c r="Y283" s="174"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8"/>
      <c r="AG283" s="27" t="s">
        <v>0</v>
      </c>
      <c r="AH283" s="14" t="str">
        <f t="shared" si="335"/>
        <v/>
      </c>
      <c r="AI283" s="27" t="s">
        <v>0</v>
      </c>
      <c r="AJ283" s="173" t="str">
        <f t="shared" si="336"/>
        <v/>
      </c>
      <c r="AK283" s="114"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44" t="str">
        <f t="shared" si="312"/>
        <v/>
      </c>
      <c r="AW283" s="27" t="s">
        <v>0</v>
      </c>
      <c r="AX283" s="81"/>
      <c r="AY283" s="83"/>
      <c r="AZ283" s="27" t="s">
        <v>0</v>
      </c>
      <c r="BA283" s="200" t="str">
        <f t="shared" si="345"/>
        <v/>
      </c>
      <c r="BB283" s="27" t="s">
        <v>0</v>
      </c>
      <c r="BC283" s="32" t="str">
        <f t="shared" si="346"/>
        <v/>
      </c>
      <c r="BD283" s="53" t="str">
        <f>IF(AX283&amp;AY283="","",MAX(BD$12:BD282)+1)</f>
        <v/>
      </c>
      <c r="BE283" s="212"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8"/>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73" t="str">
        <f>IF(BN283="","",IF(AND(BO283&lt;&gt;"",BO283&lt;&gt;"NEMA",BS283=1),BR283,IFERROR(INDEX(CK$12:CK282,MATCH(BN283,BN$12:BN282,0)),IF(BX283&lt;&gt;"",BX283,BT283))))</f>
        <v/>
      </c>
      <c r="CL283" s="226" t="str">
        <f>IF(BN283="","",IF(BT283&lt;&gt;BN283,INDEX(regKlub_id,MATCH(BT283,regKlub_naziv,0)),IF(AND(BO283&lt;&gt;"",BO283&lt;&gt;"NEMA"),BO283,IF(CF283&lt;&gt;"",CF283,IF(CB283&lt;&gt;"",CB283,IFERROR(INDEX(CL$12:CL282,MATCH(BN283,BN$12:BN282,0)),"GREŠKA"))))))</f>
        <v/>
      </c>
      <c r="CM283" s="114" t="str">
        <f>IF(BP283="","",IF(BP283&lt;&gt;"NEMA",BP283,IF(CE283&lt;&gt;"",CE283,IFERROR(INDEX(CM$12:CM282,MATCH(BN283,BN$12:BN282,0)),""))))</f>
        <v/>
      </c>
      <c r="CN283" s="27" t="s">
        <v>0</v>
      </c>
      <c r="CO283" s="38" t="str">
        <f t="shared" si="363"/>
        <v/>
      </c>
      <c r="CP283" s="53" t="str">
        <f t="shared" si="364"/>
        <v/>
      </c>
      <c r="CQ283" s="180" t="str">
        <f t="shared" si="365"/>
        <v/>
      </c>
      <c r="CR283" s="181" t="str">
        <f t="shared" si="313"/>
        <v/>
      </c>
      <c r="CS283" s="114" t="str">
        <f t="shared" si="317"/>
        <v/>
      </c>
      <c r="CT283" s="27" t="s">
        <v>0</v>
      </c>
      <c r="CU283" s="240" t="str">
        <f t="shared" si="366"/>
        <v xml:space="preserve">
</v>
      </c>
      <c r="CV283" s="27" t="s">
        <v>0</v>
      </c>
      <c r="CW283" s="200" t="str">
        <f t="shared" si="318"/>
        <v/>
      </c>
      <c r="CX283" t="s">
        <v>0</v>
      </c>
      <c r="CY283" s="90"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31"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88" t="str">
        <f t="shared" si="326"/>
        <v/>
      </c>
      <c r="P284" s="27"/>
      <c r="Q284" s="32" t="str">
        <f t="shared" si="327"/>
        <v/>
      </c>
      <c r="R284" s="53" t="str">
        <f>IF(Q284="","",IF(COUNTIF(Q$12:Q283,Q284)=0,R283+1,R283))</f>
        <v/>
      </c>
      <c r="S284" s="53" t="str">
        <f t="shared" si="328"/>
        <v/>
      </c>
      <c r="T284" s="53" t="str">
        <f t="shared" si="329"/>
        <v/>
      </c>
      <c r="U284" s="46" t="str">
        <f t="shared" si="330"/>
        <v/>
      </c>
      <c r="V284" s="27" t="s">
        <v>0</v>
      </c>
      <c r="W284" s="173" t="str">
        <f t="shared" si="331"/>
        <v/>
      </c>
      <c r="X284" s="223" t="str">
        <f t="shared" si="332"/>
        <v/>
      </c>
      <c r="Y284" s="174"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8"/>
      <c r="AG284" s="27" t="s">
        <v>0</v>
      </c>
      <c r="AH284" s="14" t="str">
        <f t="shared" si="335"/>
        <v/>
      </c>
      <c r="AI284" s="27" t="s">
        <v>0</v>
      </c>
      <c r="AJ284" s="173" t="str">
        <f t="shared" si="336"/>
        <v/>
      </c>
      <c r="AK284" s="114"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44" t="str">
        <f t="shared" si="312"/>
        <v/>
      </c>
      <c r="AW284" s="27" t="s">
        <v>0</v>
      </c>
      <c r="AX284" s="81"/>
      <c r="AY284" s="83"/>
      <c r="AZ284" s="27" t="s">
        <v>0</v>
      </c>
      <c r="BA284" s="200" t="str">
        <f t="shared" si="345"/>
        <v/>
      </c>
      <c r="BB284" s="27" t="s">
        <v>0</v>
      </c>
      <c r="BC284" s="32" t="str">
        <f t="shared" si="346"/>
        <v/>
      </c>
      <c r="BD284" s="53" t="str">
        <f>IF(AX284&amp;AY284="","",MAX(BD$12:BD283)+1)</f>
        <v/>
      </c>
      <c r="BE284" s="212"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8"/>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73" t="str">
        <f>IF(BN284="","",IF(AND(BO284&lt;&gt;"",BO284&lt;&gt;"NEMA",BS284=1),BR284,IFERROR(INDEX(CK$12:CK283,MATCH(BN284,BN$12:BN283,0)),IF(BX284&lt;&gt;"",BX284,BT284))))</f>
        <v/>
      </c>
      <c r="CL284" s="226" t="str">
        <f>IF(BN284="","",IF(BT284&lt;&gt;BN284,INDEX(regKlub_id,MATCH(BT284,regKlub_naziv,0)),IF(AND(BO284&lt;&gt;"",BO284&lt;&gt;"NEMA"),BO284,IF(CF284&lt;&gt;"",CF284,IF(CB284&lt;&gt;"",CB284,IFERROR(INDEX(CL$12:CL283,MATCH(BN284,BN$12:BN283,0)),"GREŠKA"))))))</f>
        <v/>
      </c>
      <c r="CM284" s="114" t="str">
        <f>IF(BP284="","",IF(BP284&lt;&gt;"NEMA",BP284,IF(CE284&lt;&gt;"",CE284,IFERROR(INDEX(CM$12:CM283,MATCH(BN284,BN$12:BN283,0)),""))))</f>
        <v/>
      </c>
      <c r="CN284" s="27" t="s">
        <v>0</v>
      </c>
      <c r="CO284" s="38" t="str">
        <f t="shared" si="363"/>
        <v/>
      </c>
      <c r="CP284" s="53" t="str">
        <f t="shared" si="364"/>
        <v/>
      </c>
      <c r="CQ284" s="180" t="str">
        <f t="shared" si="365"/>
        <v/>
      </c>
      <c r="CR284" s="181" t="str">
        <f t="shared" si="313"/>
        <v/>
      </c>
      <c r="CS284" s="114" t="str">
        <f t="shared" si="317"/>
        <v/>
      </c>
      <c r="CT284" s="27" t="s">
        <v>0</v>
      </c>
      <c r="CU284" s="240" t="str">
        <f t="shared" si="366"/>
        <v xml:space="preserve">
</v>
      </c>
      <c r="CV284" s="27" t="s">
        <v>0</v>
      </c>
      <c r="CW284" s="200" t="str">
        <f t="shared" si="318"/>
        <v/>
      </c>
      <c r="CX284" t="s">
        <v>0</v>
      </c>
      <c r="CY284" s="90"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31"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88" t="str">
        <f t="shared" si="326"/>
        <v/>
      </c>
      <c r="P285" s="27"/>
      <c r="Q285" s="32" t="str">
        <f t="shared" si="327"/>
        <v/>
      </c>
      <c r="R285" s="53" t="str">
        <f>IF(Q285="","",IF(COUNTIF(Q$12:Q284,Q285)=0,R284+1,R284))</f>
        <v/>
      </c>
      <c r="S285" s="53" t="str">
        <f t="shared" si="328"/>
        <v/>
      </c>
      <c r="T285" s="53" t="str">
        <f t="shared" si="329"/>
        <v/>
      </c>
      <c r="U285" s="46" t="str">
        <f t="shared" si="330"/>
        <v/>
      </c>
      <c r="V285" s="27" t="s">
        <v>0</v>
      </c>
      <c r="W285" s="173" t="str">
        <f t="shared" si="331"/>
        <v/>
      </c>
      <c r="X285" s="223" t="str">
        <f t="shared" si="332"/>
        <v/>
      </c>
      <c r="Y285" s="174"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8"/>
      <c r="AG285" s="27" t="s">
        <v>0</v>
      </c>
      <c r="AH285" s="14" t="str">
        <f t="shared" si="335"/>
        <v/>
      </c>
      <c r="AI285" s="27" t="s">
        <v>0</v>
      </c>
      <c r="AJ285" s="173" t="str">
        <f t="shared" si="336"/>
        <v/>
      </c>
      <c r="AK285" s="114"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44"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81"/>
      <c r="AY285" s="83"/>
      <c r="AZ285" s="27" t="s">
        <v>0</v>
      </c>
      <c r="BA285" s="200" t="str">
        <f t="shared" si="345"/>
        <v/>
      </c>
      <c r="BB285" s="27" t="s">
        <v>0</v>
      </c>
      <c r="BC285" s="32" t="str">
        <f t="shared" si="346"/>
        <v/>
      </c>
      <c r="BD285" s="53" t="str">
        <f>IF(AX285&amp;AY285="","",MAX(BD$12:BD284)+1)</f>
        <v/>
      </c>
      <c r="BE285" s="212"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8"/>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73" t="str">
        <f>IF(BN285="","",IF(AND(BO285&lt;&gt;"",BO285&lt;&gt;"NEMA",BS285=1),BR285,IFERROR(INDEX(CK$12:CK284,MATCH(BN285,BN$12:BN284,0)),IF(BX285&lt;&gt;"",BX285,BT285))))</f>
        <v/>
      </c>
      <c r="CL285" s="226" t="str">
        <f>IF(BN285="","",IF(BT285&lt;&gt;BN285,INDEX(regKlub_id,MATCH(BT285,regKlub_naziv,0)),IF(AND(BO285&lt;&gt;"",BO285&lt;&gt;"NEMA"),BO285,IF(CF285&lt;&gt;"",CF285,IF(CB285&lt;&gt;"",CB285,IFERROR(INDEX(CL$12:CL284,MATCH(BN285,BN$12:BN284,0)),"GREŠKA"))))))</f>
        <v/>
      </c>
      <c r="CM285" s="114" t="str">
        <f>IF(BP285="","",IF(BP285&lt;&gt;"NEMA",BP285,IF(CE285&lt;&gt;"",CE285,IFERROR(INDEX(CM$12:CM284,MATCH(BN285,BN$12:BN284,0)),""))))</f>
        <v/>
      </c>
      <c r="CN285" s="27" t="s">
        <v>0</v>
      </c>
      <c r="CO285" s="38" t="str">
        <f t="shared" si="363"/>
        <v/>
      </c>
      <c r="CP285" s="53" t="str">
        <f t="shared" si="364"/>
        <v/>
      </c>
      <c r="CQ285" s="180" t="str">
        <f t="shared" si="365"/>
        <v/>
      </c>
      <c r="CR285" s="181" t="str">
        <f t="shared" si="313"/>
        <v/>
      </c>
      <c r="CS285" s="114" t="str">
        <f t="shared" si="317"/>
        <v/>
      </c>
      <c r="CT285" s="27" t="s">
        <v>0</v>
      </c>
      <c r="CU285" s="240" t="str">
        <f t="shared" si="366"/>
        <v xml:space="preserve">
</v>
      </c>
      <c r="CV285" s="27" t="s">
        <v>0</v>
      </c>
      <c r="CW285" s="200" t="str">
        <f t="shared" si="318"/>
        <v/>
      </c>
      <c r="CX285" t="s">
        <v>0</v>
      </c>
      <c r="CY285" s="90"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31"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88" t="str">
        <f t="shared" si="326"/>
        <v/>
      </c>
      <c r="P286" s="27"/>
      <c r="Q286" s="32" t="str">
        <f t="shared" si="327"/>
        <v/>
      </c>
      <c r="R286" s="53" t="str">
        <f>IF(Q286="","",IF(COUNTIF(Q$12:Q285,Q286)=0,R285+1,R285))</f>
        <v/>
      </c>
      <c r="S286" s="53" t="str">
        <f t="shared" si="328"/>
        <v/>
      </c>
      <c r="T286" s="53" t="str">
        <f t="shared" si="329"/>
        <v/>
      </c>
      <c r="U286" s="46" t="str">
        <f t="shared" si="330"/>
        <v/>
      </c>
      <c r="V286" s="27" t="s">
        <v>0</v>
      </c>
      <c r="W286" s="173" t="str">
        <f t="shared" si="331"/>
        <v/>
      </c>
      <c r="X286" s="223" t="str">
        <f t="shared" si="332"/>
        <v/>
      </c>
      <c r="Y286" s="174"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8"/>
      <c r="AG286" s="27" t="s">
        <v>0</v>
      </c>
      <c r="AH286" s="14" t="str">
        <f t="shared" si="335"/>
        <v/>
      </c>
      <c r="AI286" s="27" t="s">
        <v>0</v>
      </c>
      <c r="AJ286" s="173" t="str">
        <f t="shared" si="336"/>
        <v/>
      </c>
      <c r="AK286" s="114"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44" t="str">
        <f t="shared" si="390"/>
        <v/>
      </c>
      <c r="AW286" s="27" t="s">
        <v>0</v>
      </c>
      <c r="AX286" s="81"/>
      <c r="AY286" s="83"/>
      <c r="AZ286" s="27" t="s">
        <v>0</v>
      </c>
      <c r="BA286" s="200" t="str">
        <f t="shared" si="345"/>
        <v/>
      </c>
      <c r="BB286" s="27" t="s">
        <v>0</v>
      </c>
      <c r="BC286" s="32" t="str">
        <f t="shared" si="346"/>
        <v/>
      </c>
      <c r="BD286" s="53" t="str">
        <f>IF(AX286&amp;AY286="","",MAX(BD$12:BD285)+1)</f>
        <v/>
      </c>
      <c r="BE286" s="212"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8"/>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73" t="str">
        <f>IF(BN286="","",IF(AND(BO286&lt;&gt;"",BO286&lt;&gt;"NEMA",BS286=1),BR286,IFERROR(INDEX(CK$12:CK285,MATCH(BN286,BN$12:BN285,0)),IF(BX286&lt;&gt;"",BX286,BT286))))</f>
        <v/>
      </c>
      <c r="CL286" s="226" t="str">
        <f>IF(BN286="","",IF(BT286&lt;&gt;BN286,INDEX(regKlub_id,MATCH(BT286,regKlub_naziv,0)),IF(AND(BO286&lt;&gt;"",BO286&lt;&gt;"NEMA"),BO286,IF(CF286&lt;&gt;"",CF286,IF(CB286&lt;&gt;"",CB286,IFERROR(INDEX(CL$12:CL285,MATCH(BN286,BN$12:BN285,0)),"GREŠKA"))))))</f>
        <v/>
      </c>
      <c r="CM286" s="114" t="str">
        <f>IF(BP286="","",IF(BP286&lt;&gt;"NEMA",BP286,IF(CE286&lt;&gt;"",CE286,IFERROR(INDEX(CM$12:CM285,MATCH(BN286,BN$12:BN285,0)),""))))</f>
        <v/>
      </c>
      <c r="CN286" s="27" t="s">
        <v>0</v>
      </c>
      <c r="CO286" s="38" t="str">
        <f t="shared" si="363"/>
        <v/>
      </c>
      <c r="CP286" s="53" t="str">
        <f t="shared" si="364"/>
        <v/>
      </c>
      <c r="CQ286" s="180" t="str">
        <f t="shared" si="365"/>
        <v/>
      </c>
      <c r="CR286" s="181" t="str">
        <f t="shared" si="313"/>
        <v/>
      </c>
      <c r="CS286" s="114" t="str">
        <f t="shared" si="317"/>
        <v/>
      </c>
      <c r="CT286" s="27" t="s">
        <v>0</v>
      </c>
      <c r="CU286" s="240" t="str">
        <f t="shared" si="366"/>
        <v xml:space="preserve">
</v>
      </c>
      <c r="CV286" s="27" t="s">
        <v>0</v>
      </c>
      <c r="CW286" s="200" t="str">
        <f t="shared" si="318"/>
        <v/>
      </c>
      <c r="CX286" t="s">
        <v>0</v>
      </c>
      <c r="CY286" s="90"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31"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88" t="str">
        <f t="shared" si="326"/>
        <v/>
      </c>
      <c r="P287" s="27"/>
      <c r="Q287" s="32" t="str">
        <f t="shared" si="327"/>
        <v/>
      </c>
      <c r="R287" s="53" t="str">
        <f>IF(Q287="","",IF(COUNTIF(Q$12:Q286,Q287)=0,R286+1,R286))</f>
        <v/>
      </c>
      <c r="S287" s="53" t="str">
        <f t="shared" si="328"/>
        <v/>
      </c>
      <c r="T287" s="53" t="str">
        <f t="shared" si="329"/>
        <v/>
      </c>
      <c r="U287" s="46" t="str">
        <f t="shared" si="330"/>
        <v/>
      </c>
      <c r="V287" s="27" t="s">
        <v>0</v>
      </c>
      <c r="W287" s="173" t="str">
        <f t="shared" si="331"/>
        <v/>
      </c>
      <c r="X287" s="223" t="str">
        <f t="shared" si="332"/>
        <v/>
      </c>
      <c r="Y287" s="174"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8"/>
      <c r="AG287" s="27" t="s">
        <v>0</v>
      </c>
      <c r="AH287" s="14" t="str">
        <f t="shared" si="335"/>
        <v/>
      </c>
      <c r="AI287" s="27" t="s">
        <v>0</v>
      </c>
      <c r="AJ287" s="173" t="str">
        <f t="shared" si="336"/>
        <v/>
      </c>
      <c r="AK287" s="114"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44" t="str">
        <f t="shared" si="390"/>
        <v/>
      </c>
      <c r="AW287" s="27" t="s">
        <v>0</v>
      </c>
      <c r="AX287" s="81"/>
      <c r="AY287" s="83"/>
      <c r="AZ287" s="27" t="s">
        <v>0</v>
      </c>
      <c r="BA287" s="200" t="str">
        <f t="shared" si="345"/>
        <v/>
      </c>
      <c r="BB287" s="27" t="s">
        <v>0</v>
      </c>
      <c r="BC287" s="32" t="str">
        <f t="shared" si="346"/>
        <v/>
      </c>
      <c r="BD287" s="53" t="str">
        <f>IF(AX287&amp;AY287="","",MAX(BD$12:BD286)+1)</f>
        <v/>
      </c>
      <c r="BE287" s="212"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8"/>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73" t="str">
        <f>IF(BN287="","",IF(AND(BO287&lt;&gt;"",BO287&lt;&gt;"NEMA",BS287=1),BR287,IFERROR(INDEX(CK$12:CK286,MATCH(BN287,BN$12:BN286,0)),IF(BX287&lt;&gt;"",BX287,BT287))))</f>
        <v/>
      </c>
      <c r="CL287" s="226" t="str">
        <f>IF(BN287="","",IF(BT287&lt;&gt;BN287,INDEX(regKlub_id,MATCH(BT287,regKlub_naziv,0)),IF(AND(BO287&lt;&gt;"",BO287&lt;&gt;"NEMA"),BO287,IF(CF287&lt;&gt;"",CF287,IF(CB287&lt;&gt;"",CB287,IFERROR(INDEX(CL$12:CL286,MATCH(BN287,BN$12:BN286,0)),"GREŠKA"))))))</f>
        <v/>
      </c>
      <c r="CM287" s="114" t="str">
        <f>IF(BP287="","",IF(BP287&lt;&gt;"NEMA",BP287,IF(CE287&lt;&gt;"",CE287,IFERROR(INDEX(CM$12:CM286,MATCH(BN287,BN$12:BN286,0)),""))))</f>
        <v/>
      </c>
      <c r="CN287" s="27" t="s">
        <v>0</v>
      </c>
      <c r="CO287" s="38" t="str">
        <f t="shared" si="363"/>
        <v/>
      </c>
      <c r="CP287" s="53" t="str">
        <f t="shared" si="364"/>
        <v/>
      </c>
      <c r="CQ287" s="180" t="str">
        <f t="shared" si="365"/>
        <v/>
      </c>
      <c r="CR287" s="181" t="str">
        <f t="shared" si="313"/>
        <v/>
      </c>
      <c r="CS287" s="114" t="str">
        <f t="shared" si="317"/>
        <v/>
      </c>
      <c r="CT287" s="27" t="s">
        <v>0</v>
      </c>
      <c r="CU287" s="240" t="str">
        <f t="shared" si="366"/>
        <v xml:space="preserve">
</v>
      </c>
      <c r="CV287" s="27" t="s">
        <v>0</v>
      </c>
      <c r="CW287" s="200" t="str">
        <f t="shared" si="318"/>
        <v/>
      </c>
      <c r="CX287" t="s">
        <v>0</v>
      </c>
      <c r="CY287" s="90"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31"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88" t="str">
        <f t="shared" si="326"/>
        <v/>
      </c>
      <c r="P288" s="27"/>
      <c r="Q288" s="32" t="str">
        <f t="shared" si="327"/>
        <v/>
      </c>
      <c r="R288" s="53" t="str">
        <f>IF(Q288="","",IF(COUNTIF(Q$12:Q287,Q288)=0,R287+1,R287))</f>
        <v/>
      </c>
      <c r="S288" s="53" t="str">
        <f t="shared" si="328"/>
        <v/>
      </c>
      <c r="T288" s="53" t="str">
        <f t="shared" si="329"/>
        <v/>
      </c>
      <c r="U288" s="46" t="str">
        <f t="shared" si="330"/>
        <v/>
      </c>
      <c r="V288" s="27" t="s">
        <v>0</v>
      </c>
      <c r="W288" s="173" t="str">
        <f t="shared" si="331"/>
        <v/>
      </c>
      <c r="X288" s="223" t="str">
        <f t="shared" si="332"/>
        <v/>
      </c>
      <c r="Y288" s="174"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8"/>
      <c r="AG288" s="27" t="s">
        <v>0</v>
      </c>
      <c r="AH288" s="14" t="str">
        <f t="shared" si="335"/>
        <v/>
      </c>
      <c r="AI288" s="27" t="s">
        <v>0</v>
      </c>
      <c r="AJ288" s="173" t="str">
        <f t="shared" si="336"/>
        <v/>
      </c>
      <c r="AK288" s="114"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44" t="str">
        <f t="shared" si="390"/>
        <v/>
      </c>
      <c r="AW288" s="27" t="s">
        <v>0</v>
      </c>
      <c r="AX288" s="81"/>
      <c r="AY288" s="83"/>
      <c r="AZ288" s="27" t="s">
        <v>0</v>
      </c>
      <c r="BA288" s="200" t="str">
        <f t="shared" si="345"/>
        <v/>
      </c>
      <c r="BB288" s="27" t="s">
        <v>0</v>
      </c>
      <c r="BC288" s="32" t="str">
        <f t="shared" si="346"/>
        <v/>
      </c>
      <c r="BD288" s="53" t="str">
        <f>IF(AX288&amp;AY288="","",MAX(BD$12:BD287)+1)</f>
        <v/>
      </c>
      <c r="BE288" s="212"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8"/>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73" t="str">
        <f>IF(BN288="","",IF(AND(BO288&lt;&gt;"",BO288&lt;&gt;"NEMA",BS288=1),BR288,IFERROR(INDEX(CK$12:CK287,MATCH(BN288,BN$12:BN287,0)),IF(BX288&lt;&gt;"",BX288,BT288))))</f>
        <v/>
      </c>
      <c r="CL288" s="226" t="str">
        <f>IF(BN288="","",IF(BT288&lt;&gt;BN288,INDEX(regKlub_id,MATCH(BT288,regKlub_naziv,0)),IF(AND(BO288&lt;&gt;"",BO288&lt;&gt;"NEMA"),BO288,IF(CF288&lt;&gt;"",CF288,IF(CB288&lt;&gt;"",CB288,IFERROR(INDEX(CL$12:CL287,MATCH(BN288,BN$12:BN287,0)),"GREŠKA"))))))</f>
        <v/>
      </c>
      <c r="CM288" s="114" t="str">
        <f>IF(BP288="","",IF(BP288&lt;&gt;"NEMA",BP288,IF(CE288&lt;&gt;"",CE288,IFERROR(INDEX(CM$12:CM287,MATCH(BN288,BN$12:BN287,0)),""))))</f>
        <v/>
      </c>
      <c r="CN288" s="27" t="s">
        <v>0</v>
      </c>
      <c r="CO288" s="38" t="str">
        <f t="shared" si="363"/>
        <v/>
      </c>
      <c r="CP288" s="53" t="str">
        <f t="shared" si="364"/>
        <v/>
      </c>
      <c r="CQ288" s="180" t="str">
        <f t="shared" si="365"/>
        <v/>
      </c>
      <c r="CR288" s="181" t="str">
        <f t="shared" si="313"/>
        <v/>
      </c>
      <c r="CS288" s="114" t="str">
        <f t="shared" si="317"/>
        <v/>
      </c>
      <c r="CT288" s="27" t="s">
        <v>0</v>
      </c>
      <c r="CU288" s="240" t="str">
        <f t="shared" si="366"/>
        <v xml:space="preserve">
</v>
      </c>
      <c r="CV288" s="27" t="s">
        <v>0</v>
      </c>
      <c r="CW288" s="200" t="str">
        <f t="shared" si="318"/>
        <v/>
      </c>
      <c r="CX288" t="s">
        <v>0</v>
      </c>
      <c r="CY288" s="90"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31"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88" t="str">
        <f t="shared" si="326"/>
        <v/>
      </c>
      <c r="P289" s="27"/>
      <c r="Q289" s="32" t="str">
        <f t="shared" si="327"/>
        <v/>
      </c>
      <c r="R289" s="53" t="str">
        <f>IF(Q289="","",IF(COUNTIF(Q$12:Q288,Q289)=0,R288+1,R288))</f>
        <v/>
      </c>
      <c r="S289" s="53" t="str">
        <f t="shared" si="328"/>
        <v/>
      </c>
      <c r="T289" s="53" t="str">
        <f t="shared" si="329"/>
        <v/>
      </c>
      <c r="U289" s="46" t="str">
        <f t="shared" si="330"/>
        <v/>
      </c>
      <c r="V289" s="27" t="s">
        <v>0</v>
      </c>
      <c r="W289" s="173" t="str">
        <f t="shared" si="331"/>
        <v/>
      </c>
      <c r="X289" s="223" t="str">
        <f t="shared" si="332"/>
        <v/>
      </c>
      <c r="Y289" s="174"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8"/>
      <c r="AG289" s="27" t="s">
        <v>0</v>
      </c>
      <c r="AH289" s="14" t="str">
        <f t="shared" si="335"/>
        <v/>
      </c>
      <c r="AI289" s="27" t="s">
        <v>0</v>
      </c>
      <c r="AJ289" s="173" t="str">
        <f t="shared" si="336"/>
        <v/>
      </c>
      <c r="AK289" s="114"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44" t="str">
        <f t="shared" si="390"/>
        <v/>
      </c>
      <c r="AW289" s="27" t="s">
        <v>0</v>
      </c>
      <c r="AX289" s="81"/>
      <c r="AY289" s="83"/>
      <c r="AZ289" s="27" t="s">
        <v>0</v>
      </c>
      <c r="BA289" s="200" t="str">
        <f t="shared" si="345"/>
        <v/>
      </c>
      <c r="BB289" s="27" t="s">
        <v>0</v>
      </c>
      <c r="BC289" s="32" t="str">
        <f t="shared" si="346"/>
        <v/>
      </c>
      <c r="BD289" s="53" t="str">
        <f>IF(AX289&amp;AY289="","",MAX(BD$12:BD288)+1)</f>
        <v/>
      </c>
      <c r="BE289" s="212"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8"/>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73" t="str">
        <f>IF(BN289="","",IF(AND(BO289&lt;&gt;"",BO289&lt;&gt;"NEMA",BS289=1),BR289,IFERROR(INDEX(CK$12:CK288,MATCH(BN289,BN$12:BN288,0)),IF(BX289&lt;&gt;"",BX289,BT289))))</f>
        <v/>
      </c>
      <c r="CL289" s="226" t="str">
        <f>IF(BN289="","",IF(BT289&lt;&gt;BN289,INDEX(regKlub_id,MATCH(BT289,regKlub_naziv,0)),IF(AND(BO289&lt;&gt;"",BO289&lt;&gt;"NEMA"),BO289,IF(CF289&lt;&gt;"",CF289,IF(CB289&lt;&gt;"",CB289,IFERROR(INDEX(CL$12:CL288,MATCH(BN289,BN$12:BN288,0)),"GREŠKA"))))))</f>
        <v/>
      </c>
      <c r="CM289" s="114" t="str">
        <f>IF(BP289="","",IF(BP289&lt;&gt;"NEMA",BP289,IF(CE289&lt;&gt;"",CE289,IFERROR(INDEX(CM$12:CM288,MATCH(BN289,BN$12:BN288,0)),""))))</f>
        <v/>
      </c>
      <c r="CN289" s="27" t="s">
        <v>0</v>
      </c>
      <c r="CO289" s="38" t="str">
        <f t="shared" si="363"/>
        <v/>
      </c>
      <c r="CP289" s="53" t="str">
        <f t="shared" si="364"/>
        <v/>
      </c>
      <c r="CQ289" s="180" t="str">
        <f t="shared" si="365"/>
        <v/>
      </c>
      <c r="CR289" s="181" t="str">
        <f t="shared" si="313"/>
        <v/>
      </c>
      <c r="CS289" s="114" t="str">
        <f t="shared" si="317"/>
        <v/>
      </c>
      <c r="CT289" s="27" t="s">
        <v>0</v>
      </c>
      <c r="CU289" s="240" t="str">
        <f t="shared" si="366"/>
        <v xml:space="preserve">
</v>
      </c>
      <c r="CV289" s="27" t="s">
        <v>0</v>
      </c>
      <c r="CW289" s="200" t="str">
        <f t="shared" si="318"/>
        <v/>
      </c>
      <c r="CX289" t="s">
        <v>0</v>
      </c>
      <c r="CY289" s="90"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31"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88" t="str">
        <f t="shared" si="326"/>
        <v/>
      </c>
      <c r="P290" s="27"/>
      <c r="Q290" s="32" t="str">
        <f t="shared" si="327"/>
        <v/>
      </c>
      <c r="R290" s="53" t="str">
        <f>IF(Q290="","",IF(COUNTIF(Q$12:Q289,Q290)=0,R289+1,R289))</f>
        <v/>
      </c>
      <c r="S290" s="53" t="str">
        <f t="shared" si="328"/>
        <v/>
      </c>
      <c r="T290" s="53" t="str">
        <f t="shared" si="329"/>
        <v/>
      </c>
      <c r="U290" s="46" t="str">
        <f t="shared" si="330"/>
        <v/>
      </c>
      <c r="V290" s="27" t="s">
        <v>0</v>
      </c>
      <c r="W290" s="173" t="str">
        <f t="shared" si="331"/>
        <v/>
      </c>
      <c r="X290" s="223" t="str">
        <f t="shared" si="332"/>
        <v/>
      </c>
      <c r="Y290" s="174"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8"/>
      <c r="AG290" s="27" t="s">
        <v>0</v>
      </c>
      <c r="AH290" s="14" t="str">
        <f t="shared" si="335"/>
        <v/>
      </c>
      <c r="AI290" s="27" t="s">
        <v>0</v>
      </c>
      <c r="AJ290" s="173" t="str">
        <f t="shared" si="336"/>
        <v/>
      </c>
      <c r="AK290" s="114"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44" t="str">
        <f t="shared" si="390"/>
        <v/>
      </c>
      <c r="AW290" s="27" t="s">
        <v>0</v>
      </c>
      <c r="AX290" s="81"/>
      <c r="AY290" s="83"/>
      <c r="AZ290" s="27" t="s">
        <v>0</v>
      </c>
      <c r="BA290" s="200" t="str">
        <f t="shared" si="345"/>
        <v/>
      </c>
      <c r="BB290" s="27" t="s">
        <v>0</v>
      </c>
      <c r="BC290" s="32" t="str">
        <f t="shared" si="346"/>
        <v/>
      </c>
      <c r="BD290" s="53" t="str">
        <f>IF(AX290&amp;AY290="","",MAX(BD$12:BD289)+1)</f>
        <v/>
      </c>
      <c r="BE290" s="212"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8"/>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73" t="str">
        <f>IF(BN290="","",IF(AND(BO290&lt;&gt;"",BO290&lt;&gt;"NEMA",BS290=1),BR290,IFERROR(INDEX(CK$12:CK289,MATCH(BN290,BN$12:BN289,0)),IF(BX290&lt;&gt;"",BX290,BT290))))</f>
        <v/>
      </c>
      <c r="CL290" s="226" t="str">
        <f>IF(BN290="","",IF(BT290&lt;&gt;BN290,INDEX(regKlub_id,MATCH(BT290,regKlub_naziv,0)),IF(AND(BO290&lt;&gt;"",BO290&lt;&gt;"NEMA"),BO290,IF(CF290&lt;&gt;"",CF290,IF(CB290&lt;&gt;"",CB290,IFERROR(INDEX(CL$12:CL289,MATCH(BN290,BN$12:BN289,0)),"GREŠKA"))))))</f>
        <v/>
      </c>
      <c r="CM290" s="114" t="str">
        <f>IF(BP290="","",IF(BP290&lt;&gt;"NEMA",BP290,IF(CE290&lt;&gt;"",CE290,IFERROR(INDEX(CM$12:CM289,MATCH(BN290,BN$12:BN289,0)),""))))</f>
        <v/>
      </c>
      <c r="CN290" s="27" t="s">
        <v>0</v>
      </c>
      <c r="CO290" s="38" t="str">
        <f t="shared" si="363"/>
        <v/>
      </c>
      <c r="CP290" s="53" t="str">
        <f t="shared" si="364"/>
        <v/>
      </c>
      <c r="CQ290" s="180" t="str">
        <f t="shared" si="365"/>
        <v/>
      </c>
      <c r="CR290" s="181" t="str">
        <f t="shared" si="313"/>
        <v/>
      </c>
      <c r="CS290" s="114" t="str">
        <f t="shared" si="317"/>
        <v/>
      </c>
      <c r="CT290" s="27" t="s">
        <v>0</v>
      </c>
      <c r="CU290" s="240" t="str">
        <f t="shared" si="366"/>
        <v xml:space="preserve">
</v>
      </c>
      <c r="CV290" s="27" t="s">
        <v>0</v>
      </c>
      <c r="CW290" s="200" t="str">
        <f t="shared" si="318"/>
        <v/>
      </c>
      <c r="CX290" t="s">
        <v>0</v>
      </c>
      <c r="CY290" s="90"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31"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88" t="str">
        <f t="shared" si="326"/>
        <v/>
      </c>
      <c r="P291" s="27"/>
      <c r="Q291" s="32" t="str">
        <f t="shared" si="327"/>
        <v/>
      </c>
      <c r="R291" s="53" t="str">
        <f>IF(Q291="","",IF(COUNTIF(Q$12:Q290,Q291)=0,R290+1,R290))</f>
        <v/>
      </c>
      <c r="S291" s="53" t="str">
        <f t="shared" si="328"/>
        <v/>
      </c>
      <c r="T291" s="53" t="str">
        <f t="shared" si="329"/>
        <v/>
      </c>
      <c r="U291" s="46" t="str">
        <f t="shared" si="330"/>
        <v/>
      </c>
      <c r="V291" s="27" t="s">
        <v>0</v>
      </c>
      <c r="W291" s="173" t="str">
        <f t="shared" si="331"/>
        <v/>
      </c>
      <c r="X291" s="223" t="str">
        <f t="shared" si="332"/>
        <v/>
      </c>
      <c r="Y291" s="174"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8"/>
      <c r="AG291" s="27" t="s">
        <v>0</v>
      </c>
      <c r="AH291" s="14" t="str">
        <f t="shared" si="335"/>
        <v/>
      </c>
      <c r="AI291" s="27" t="s">
        <v>0</v>
      </c>
      <c r="AJ291" s="173" t="str">
        <f t="shared" si="336"/>
        <v/>
      </c>
      <c r="AK291" s="114"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44" t="str">
        <f t="shared" si="390"/>
        <v/>
      </c>
      <c r="AW291" s="27" t="s">
        <v>0</v>
      </c>
      <c r="AX291" s="81"/>
      <c r="AY291" s="83"/>
      <c r="AZ291" s="27" t="s">
        <v>0</v>
      </c>
      <c r="BA291" s="200" t="str">
        <f t="shared" si="345"/>
        <v/>
      </c>
      <c r="BB291" s="27" t="s">
        <v>0</v>
      </c>
      <c r="BC291" s="32" t="str">
        <f t="shared" si="346"/>
        <v/>
      </c>
      <c r="BD291" s="53" t="str">
        <f>IF(AX291&amp;AY291="","",MAX(BD$12:BD290)+1)</f>
        <v/>
      </c>
      <c r="BE291" s="212"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8"/>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73" t="str">
        <f>IF(BN291="","",IF(AND(BO291&lt;&gt;"",BO291&lt;&gt;"NEMA",BS291=1),BR291,IFERROR(INDEX(CK$12:CK290,MATCH(BN291,BN$12:BN290,0)),IF(BX291&lt;&gt;"",BX291,BT291))))</f>
        <v/>
      </c>
      <c r="CL291" s="226" t="str">
        <f>IF(BN291="","",IF(BT291&lt;&gt;BN291,INDEX(regKlub_id,MATCH(BT291,regKlub_naziv,0)),IF(AND(BO291&lt;&gt;"",BO291&lt;&gt;"NEMA"),BO291,IF(CF291&lt;&gt;"",CF291,IF(CB291&lt;&gt;"",CB291,IFERROR(INDEX(CL$12:CL290,MATCH(BN291,BN$12:BN290,0)),"GREŠKA"))))))</f>
        <v/>
      </c>
      <c r="CM291" s="114" t="str">
        <f>IF(BP291="","",IF(BP291&lt;&gt;"NEMA",BP291,IF(CE291&lt;&gt;"",CE291,IFERROR(INDEX(CM$12:CM290,MATCH(BN291,BN$12:BN290,0)),""))))</f>
        <v/>
      </c>
      <c r="CN291" s="27" t="s">
        <v>0</v>
      </c>
      <c r="CO291" s="38" t="str">
        <f t="shared" si="363"/>
        <v/>
      </c>
      <c r="CP291" s="53" t="str">
        <f t="shared" si="364"/>
        <v/>
      </c>
      <c r="CQ291" s="180" t="str">
        <f t="shared" si="365"/>
        <v/>
      </c>
      <c r="CR291" s="181" t="str">
        <f t="shared" si="313"/>
        <v/>
      </c>
      <c r="CS291" s="114" t="str">
        <f t="shared" si="317"/>
        <v/>
      </c>
      <c r="CT291" s="27" t="s">
        <v>0</v>
      </c>
      <c r="CU291" s="240" t="str">
        <f t="shared" si="366"/>
        <v xml:space="preserve">
</v>
      </c>
      <c r="CV291" s="27" t="s">
        <v>0</v>
      </c>
      <c r="CW291" s="200" t="str">
        <f t="shared" si="318"/>
        <v/>
      </c>
      <c r="CX291" t="s">
        <v>0</v>
      </c>
      <c r="CY291" s="90"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31"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88" t="str">
        <f t="shared" si="326"/>
        <v/>
      </c>
      <c r="P292" s="27"/>
      <c r="Q292" s="32" t="str">
        <f t="shared" si="327"/>
        <v/>
      </c>
      <c r="R292" s="53" t="str">
        <f>IF(Q292="","",IF(COUNTIF(Q$12:Q291,Q292)=0,R291+1,R291))</f>
        <v/>
      </c>
      <c r="S292" s="53" t="str">
        <f t="shared" si="328"/>
        <v/>
      </c>
      <c r="T292" s="53" t="str">
        <f t="shared" si="329"/>
        <v/>
      </c>
      <c r="U292" s="46" t="str">
        <f t="shared" si="330"/>
        <v/>
      </c>
      <c r="V292" s="27" t="s">
        <v>0</v>
      </c>
      <c r="W292" s="173" t="str">
        <f t="shared" si="331"/>
        <v/>
      </c>
      <c r="X292" s="223" t="str">
        <f t="shared" si="332"/>
        <v/>
      </c>
      <c r="Y292" s="174"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8"/>
      <c r="AG292" s="27" t="s">
        <v>0</v>
      </c>
      <c r="AH292" s="14" t="str">
        <f t="shared" si="335"/>
        <v/>
      </c>
      <c r="AI292" s="27" t="s">
        <v>0</v>
      </c>
      <c r="AJ292" s="173" t="str">
        <f t="shared" si="336"/>
        <v/>
      </c>
      <c r="AK292" s="114"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44" t="str">
        <f t="shared" si="390"/>
        <v/>
      </c>
      <c r="AW292" s="27" t="s">
        <v>0</v>
      </c>
      <c r="AX292" s="81"/>
      <c r="AY292" s="83"/>
      <c r="AZ292" s="27" t="s">
        <v>0</v>
      </c>
      <c r="BA292" s="200" t="str">
        <f t="shared" si="345"/>
        <v/>
      </c>
      <c r="BB292" s="27" t="s">
        <v>0</v>
      </c>
      <c r="BC292" s="32" t="str">
        <f t="shared" si="346"/>
        <v/>
      </c>
      <c r="BD292" s="53" t="str">
        <f>IF(AX292&amp;AY292="","",MAX(BD$12:BD291)+1)</f>
        <v/>
      </c>
      <c r="BE292" s="212"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8"/>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73" t="str">
        <f>IF(BN292="","",IF(AND(BO292&lt;&gt;"",BO292&lt;&gt;"NEMA",BS292=1),BR292,IFERROR(INDEX(CK$12:CK291,MATCH(BN292,BN$12:BN291,0)),IF(BX292&lt;&gt;"",BX292,BT292))))</f>
        <v/>
      </c>
      <c r="CL292" s="226" t="str">
        <f>IF(BN292="","",IF(BT292&lt;&gt;BN292,INDEX(regKlub_id,MATCH(BT292,regKlub_naziv,0)),IF(AND(BO292&lt;&gt;"",BO292&lt;&gt;"NEMA"),BO292,IF(CF292&lt;&gt;"",CF292,IF(CB292&lt;&gt;"",CB292,IFERROR(INDEX(CL$12:CL291,MATCH(BN292,BN$12:BN291,0)),"GREŠKA"))))))</f>
        <v/>
      </c>
      <c r="CM292" s="114" t="str">
        <f>IF(BP292="","",IF(BP292&lt;&gt;"NEMA",BP292,IF(CE292&lt;&gt;"",CE292,IFERROR(INDEX(CM$12:CM291,MATCH(BN292,BN$12:BN291,0)),""))))</f>
        <v/>
      </c>
      <c r="CN292" s="27" t="s">
        <v>0</v>
      </c>
      <c r="CO292" s="38" t="str">
        <f t="shared" si="363"/>
        <v/>
      </c>
      <c r="CP292" s="53" t="str">
        <f t="shared" si="364"/>
        <v/>
      </c>
      <c r="CQ292" s="180" t="str">
        <f t="shared" si="365"/>
        <v/>
      </c>
      <c r="CR292" s="181" t="str">
        <f t="shared" si="313"/>
        <v/>
      </c>
      <c r="CS292" s="114" t="str">
        <f t="shared" si="317"/>
        <v/>
      </c>
      <c r="CT292" s="27" t="s">
        <v>0</v>
      </c>
      <c r="CU292" s="240" t="str">
        <f t="shared" si="366"/>
        <v xml:space="preserve">
</v>
      </c>
      <c r="CV292" s="27" t="s">
        <v>0</v>
      </c>
      <c r="CW292" s="200" t="str">
        <f t="shared" si="318"/>
        <v/>
      </c>
      <c r="CX292" t="s">
        <v>0</v>
      </c>
      <c r="CY292" s="90"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31"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88" t="str">
        <f t="shared" si="326"/>
        <v/>
      </c>
      <c r="P293" s="27"/>
      <c r="Q293" s="32" t="str">
        <f t="shared" si="327"/>
        <v/>
      </c>
      <c r="R293" s="53" t="str">
        <f>IF(Q293="","",IF(COUNTIF(Q$12:Q292,Q293)=0,R292+1,R292))</f>
        <v/>
      </c>
      <c r="S293" s="53" t="str">
        <f t="shared" si="328"/>
        <v/>
      </c>
      <c r="T293" s="53" t="str">
        <f t="shared" si="329"/>
        <v/>
      </c>
      <c r="U293" s="46" t="str">
        <f t="shared" si="330"/>
        <v/>
      </c>
      <c r="V293" s="27" t="s">
        <v>0</v>
      </c>
      <c r="W293" s="173" t="str">
        <f t="shared" si="331"/>
        <v/>
      </c>
      <c r="X293" s="223" t="str">
        <f t="shared" si="332"/>
        <v/>
      </c>
      <c r="Y293" s="174"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8"/>
      <c r="AG293" s="27" t="s">
        <v>0</v>
      </c>
      <c r="AH293" s="14" t="str">
        <f t="shared" si="335"/>
        <v/>
      </c>
      <c r="AI293" s="27" t="s">
        <v>0</v>
      </c>
      <c r="AJ293" s="173" t="str">
        <f t="shared" si="336"/>
        <v/>
      </c>
      <c r="AK293" s="114"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44" t="str">
        <f t="shared" si="390"/>
        <v/>
      </c>
      <c r="AW293" s="27" t="s">
        <v>0</v>
      </c>
      <c r="AX293" s="81"/>
      <c r="AY293" s="83"/>
      <c r="AZ293" s="27" t="s">
        <v>0</v>
      </c>
      <c r="BA293" s="200" t="str">
        <f t="shared" si="345"/>
        <v/>
      </c>
      <c r="BB293" s="27" t="s">
        <v>0</v>
      </c>
      <c r="BC293" s="32" t="str">
        <f t="shared" si="346"/>
        <v/>
      </c>
      <c r="BD293" s="53" t="str">
        <f>IF(AX293&amp;AY293="","",MAX(BD$12:BD292)+1)</f>
        <v/>
      </c>
      <c r="BE293" s="212"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8"/>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73" t="str">
        <f>IF(BN293="","",IF(AND(BO293&lt;&gt;"",BO293&lt;&gt;"NEMA",BS293=1),BR293,IFERROR(INDEX(CK$12:CK292,MATCH(BN293,BN$12:BN292,0)),IF(BX293&lt;&gt;"",BX293,BT293))))</f>
        <v/>
      </c>
      <c r="CL293" s="226" t="str">
        <f>IF(BN293="","",IF(BT293&lt;&gt;BN293,INDEX(regKlub_id,MATCH(BT293,regKlub_naziv,0)),IF(AND(BO293&lt;&gt;"",BO293&lt;&gt;"NEMA"),BO293,IF(CF293&lt;&gt;"",CF293,IF(CB293&lt;&gt;"",CB293,IFERROR(INDEX(CL$12:CL292,MATCH(BN293,BN$12:BN292,0)),"GREŠKA"))))))</f>
        <v/>
      </c>
      <c r="CM293" s="114" t="str">
        <f>IF(BP293="","",IF(BP293&lt;&gt;"NEMA",BP293,IF(CE293&lt;&gt;"",CE293,IFERROR(INDEX(CM$12:CM292,MATCH(BN293,BN$12:BN292,0)),""))))</f>
        <v/>
      </c>
      <c r="CN293" s="27" t="s">
        <v>0</v>
      </c>
      <c r="CO293" s="38" t="str">
        <f t="shared" si="363"/>
        <v/>
      </c>
      <c r="CP293" s="53" t="str">
        <f t="shared" si="364"/>
        <v/>
      </c>
      <c r="CQ293" s="180" t="str">
        <f t="shared" si="365"/>
        <v/>
      </c>
      <c r="CR293" s="181" t="str">
        <f t="shared" si="313"/>
        <v/>
      </c>
      <c r="CS293" s="114" t="str">
        <f t="shared" si="317"/>
        <v/>
      </c>
      <c r="CT293" s="27" t="s">
        <v>0</v>
      </c>
      <c r="CU293" s="240" t="str">
        <f t="shared" si="366"/>
        <v xml:space="preserve">
</v>
      </c>
      <c r="CV293" s="27" t="s">
        <v>0</v>
      </c>
      <c r="CW293" s="200" t="str">
        <f t="shared" si="318"/>
        <v/>
      </c>
      <c r="CX293" t="s">
        <v>0</v>
      </c>
      <c r="CY293" s="90"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31"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88" t="str">
        <f t="shared" si="326"/>
        <v/>
      </c>
      <c r="P294" s="27"/>
      <c r="Q294" s="32" t="str">
        <f t="shared" si="327"/>
        <v/>
      </c>
      <c r="R294" s="53" t="str">
        <f>IF(Q294="","",IF(COUNTIF(Q$12:Q293,Q294)=0,R293+1,R293))</f>
        <v/>
      </c>
      <c r="S294" s="53" t="str">
        <f t="shared" si="328"/>
        <v/>
      </c>
      <c r="T294" s="53" t="str">
        <f t="shared" si="329"/>
        <v/>
      </c>
      <c r="U294" s="46" t="str">
        <f t="shared" si="330"/>
        <v/>
      </c>
      <c r="V294" s="27" t="s">
        <v>0</v>
      </c>
      <c r="W294" s="173" t="str">
        <f t="shared" si="331"/>
        <v/>
      </c>
      <c r="X294" s="223" t="str">
        <f t="shared" si="332"/>
        <v/>
      </c>
      <c r="Y294" s="174"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8"/>
      <c r="AG294" s="27" t="s">
        <v>0</v>
      </c>
      <c r="AH294" s="14" t="str">
        <f t="shared" si="335"/>
        <v/>
      </c>
      <c r="AI294" s="27" t="s">
        <v>0</v>
      </c>
      <c r="AJ294" s="173" t="str">
        <f t="shared" si="336"/>
        <v/>
      </c>
      <c r="AK294" s="114"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44" t="str">
        <f t="shared" si="390"/>
        <v/>
      </c>
      <c r="AW294" s="27" t="s">
        <v>0</v>
      </c>
      <c r="AX294" s="81"/>
      <c r="AY294" s="83"/>
      <c r="AZ294" s="27" t="s">
        <v>0</v>
      </c>
      <c r="BA294" s="200" t="str">
        <f t="shared" si="345"/>
        <v/>
      </c>
      <c r="BB294" s="27" t="s">
        <v>0</v>
      </c>
      <c r="BC294" s="32" t="str">
        <f t="shared" si="346"/>
        <v/>
      </c>
      <c r="BD294" s="53" t="str">
        <f>IF(AX294&amp;AY294="","",MAX(BD$12:BD293)+1)</f>
        <v/>
      </c>
      <c r="BE294" s="212"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8"/>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73" t="str">
        <f>IF(BN294="","",IF(AND(BO294&lt;&gt;"",BO294&lt;&gt;"NEMA",BS294=1),BR294,IFERROR(INDEX(CK$12:CK293,MATCH(BN294,BN$12:BN293,0)),IF(BX294&lt;&gt;"",BX294,BT294))))</f>
        <v/>
      </c>
      <c r="CL294" s="226" t="str">
        <f>IF(BN294="","",IF(BT294&lt;&gt;BN294,INDEX(regKlub_id,MATCH(BT294,regKlub_naziv,0)),IF(AND(BO294&lt;&gt;"",BO294&lt;&gt;"NEMA"),BO294,IF(CF294&lt;&gt;"",CF294,IF(CB294&lt;&gt;"",CB294,IFERROR(INDEX(CL$12:CL293,MATCH(BN294,BN$12:BN293,0)),"GREŠKA"))))))</f>
        <v/>
      </c>
      <c r="CM294" s="114" t="str">
        <f>IF(BP294="","",IF(BP294&lt;&gt;"NEMA",BP294,IF(CE294&lt;&gt;"",CE294,IFERROR(INDEX(CM$12:CM293,MATCH(BN294,BN$12:BN293,0)),""))))</f>
        <v/>
      </c>
      <c r="CN294" s="27" t="s">
        <v>0</v>
      </c>
      <c r="CO294" s="38" t="str">
        <f t="shared" si="363"/>
        <v/>
      </c>
      <c r="CP294" s="53" t="str">
        <f t="shared" si="364"/>
        <v/>
      </c>
      <c r="CQ294" s="180" t="str">
        <f t="shared" si="365"/>
        <v/>
      </c>
      <c r="CR294" s="181" t="str">
        <f t="shared" si="313"/>
        <v/>
      </c>
      <c r="CS294" s="114" t="str">
        <f t="shared" si="317"/>
        <v/>
      </c>
      <c r="CT294" s="27" t="s">
        <v>0</v>
      </c>
      <c r="CU294" s="240" t="str">
        <f t="shared" si="366"/>
        <v xml:space="preserve">
</v>
      </c>
      <c r="CV294" s="27" t="s">
        <v>0</v>
      </c>
      <c r="CW294" s="200" t="str">
        <f t="shared" si="318"/>
        <v/>
      </c>
      <c r="CX294" t="s">
        <v>0</v>
      </c>
      <c r="CY294" s="90"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31"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88" t="str">
        <f t="shared" si="326"/>
        <v/>
      </c>
      <c r="P295" s="27"/>
      <c r="Q295" s="32" t="str">
        <f t="shared" si="327"/>
        <v/>
      </c>
      <c r="R295" s="53" t="str">
        <f>IF(Q295="","",IF(COUNTIF(Q$12:Q294,Q295)=0,R294+1,R294))</f>
        <v/>
      </c>
      <c r="S295" s="53" t="str">
        <f t="shared" si="328"/>
        <v/>
      </c>
      <c r="T295" s="53" t="str">
        <f t="shared" si="329"/>
        <v/>
      </c>
      <c r="U295" s="46" t="str">
        <f t="shared" si="330"/>
        <v/>
      </c>
      <c r="V295" s="27" t="s">
        <v>0</v>
      </c>
      <c r="W295" s="173" t="str">
        <f t="shared" si="331"/>
        <v/>
      </c>
      <c r="X295" s="223" t="str">
        <f t="shared" si="332"/>
        <v/>
      </c>
      <c r="Y295" s="174"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8"/>
      <c r="AG295" s="27" t="s">
        <v>0</v>
      </c>
      <c r="AH295" s="14" t="str">
        <f t="shared" si="335"/>
        <v/>
      </c>
      <c r="AI295" s="27" t="s">
        <v>0</v>
      </c>
      <c r="AJ295" s="173" t="str">
        <f t="shared" si="336"/>
        <v/>
      </c>
      <c r="AK295" s="114"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44" t="str">
        <f t="shared" si="390"/>
        <v/>
      </c>
      <c r="AW295" s="27" t="s">
        <v>0</v>
      </c>
      <c r="AX295" s="81"/>
      <c r="AY295" s="83"/>
      <c r="AZ295" s="27" t="s">
        <v>0</v>
      </c>
      <c r="BA295" s="200" t="str">
        <f t="shared" si="345"/>
        <v/>
      </c>
      <c r="BB295" s="27" t="s">
        <v>0</v>
      </c>
      <c r="BC295" s="32" t="str">
        <f t="shared" si="346"/>
        <v/>
      </c>
      <c r="BD295" s="53" t="str">
        <f>IF(AX295&amp;AY295="","",MAX(BD$12:BD294)+1)</f>
        <v/>
      </c>
      <c r="BE295" s="212"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8"/>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73" t="str">
        <f>IF(BN295="","",IF(AND(BO295&lt;&gt;"",BO295&lt;&gt;"NEMA",BS295=1),BR295,IFERROR(INDEX(CK$12:CK294,MATCH(BN295,BN$12:BN294,0)),IF(BX295&lt;&gt;"",BX295,BT295))))</f>
        <v/>
      </c>
      <c r="CL295" s="226" t="str">
        <f>IF(BN295="","",IF(BT295&lt;&gt;BN295,INDEX(regKlub_id,MATCH(BT295,regKlub_naziv,0)),IF(AND(BO295&lt;&gt;"",BO295&lt;&gt;"NEMA"),BO295,IF(CF295&lt;&gt;"",CF295,IF(CB295&lt;&gt;"",CB295,IFERROR(INDEX(CL$12:CL294,MATCH(BN295,BN$12:BN294,0)),"GREŠKA"))))))</f>
        <v/>
      </c>
      <c r="CM295" s="114" t="str">
        <f>IF(BP295="","",IF(BP295&lt;&gt;"NEMA",BP295,IF(CE295&lt;&gt;"",CE295,IFERROR(INDEX(CM$12:CM294,MATCH(BN295,BN$12:BN294,0)),""))))</f>
        <v/>
      </c>
      <c r="CN295" s="27" t="s">
        <v>0</v>
      </c>
      <c r="CO295" s="38" t="str">
        <f t="shared" si="363"/>
        <v/>
      </c>
      <c r="CP295" s="53" t="str">
        <f t="shared" si="364"/>
        <v/>
      </c>
      <c r="CQ295" s="180" t="str">
        <f t="shared" si="365"/>
        <v/>
      </c>
      <c r="CR295" s="181" t="str">
        <f t="shared" si="313"/>
        <v/>
      </c>
      <c r="CS295" s="114" t="str">
        <f t="shared" si="317"/>
        <v/>
      </c>
      <c r="CT295" s="27" t="s">
        <v>0</v>
      </c>
      <c r="CU295" s="240" t="str">
        <f t="shared" si="366"/>
        <v xml:space="preserve">
</v>
      </c>
      <c r="CV295" s="27" t="s">
        <v>0</v>
      </c>
      <c r="CW295" s="200" t="str">
        <f t="shared" si="318"/>
        <v/>
      </c>
      <c r="CX295" t="s">
        <v>0</v>
      </c>
      <c r="CY295" s="90"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31"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88" t="str">
        <f t="shared" si="326"/>
        <v/>
      </c>
      <c r="P296" s="27"/>
      <c r="Q296" s="32" t="str">
        <f t="shared" si="327"/>
        <v/>
      </c>
      <c r="R296" s="53" t="str">
        <f>IF(Q296="","",IF(COUNTIF(Q$12:Q295,Q296)=0,R295+1,R295))</f>
        <v/>
      </c>
      <c r="S296" s="53" t="str">
        <f t="shared" si="328"/>
        <v/>
      </c>
      <c r="T296" s="53" t="str">
        <f t="shared" si="329"/>
        <v/>
      </c>
      <c r="U296" s="46" t="str">
        <f t="shared" si="330"/>
        <v/>
      </c>
      <c r="V296" s="27" t="s">
        <v>0</v>
      </c>
      <c r="W296" s="173" t="str">
        <f t="shared" si="331"/>
        <v/>
      </c>
      <c r="X296" s="223" t="str">
        <f t="shared" si="332"/>
        <v/>
      </c>
      <c r="Y296" s="174"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8"/>
      <c r="AG296" s="27" t="s">
        <v>0</v>
      </c>
      <c r="AH296" s="14" t="str">
        <f t="shared" si="335"/>
        <v/>
      </c>
      <c r="AI296" s="27" t="s">
        <v>0</v>
      </c>
      <c r="AJ296" s="173" t="str">
        <f t="shared" si="336"/>
        <v/>
      </c>
      <c r="AK296" s="114"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44" t="str">
        <f t="shared" si="390"/>
        <v/>
      </c>
      <c r="AW296" s="27" t="s">
        <v>0</v>
      </c>
      <c r="AX296" s="81"/>
      <c r="AY296" s="83"/>
      <c r="AZ296" s="27" t="s">
        <v>0</v>
      </c>
      <c r="BA296" s="200" t="str">
        <f t="shared" si="345"/>
        <v/>
      </c>
      <c r="BB296" s="27" t="s">
        <v>0</v>
      </c>
      <c r="BC296" s="32" t="str">
        <f t="shared" si="346"/>
        <v/>
      </c>
      <c r="BD296" s="53" t="str">
        <f>IF(AX296&amp;AY296="","",MAX(BD$12:BD295)+1)</f>
        <v/>
      </c>
      <c r="BE296" s="212"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8"/>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73" t="str">
        <f>IF(BN296="","",IF(AND(BO296&lt;&gt;"",BO296&lt;&gt;"NEMA",BS296=1),BR296,IFERROR(INDEX(CK$12:CK295,MATCH(BN296,BN$12:BN295,0)),IF(BX296&lt;&gt;"",BX296,BT296))))</f>
        <v/>
      </c>
      <c r="CL296" s="226" t="str">
        <f>IF(BN296="","",IF(BT296&lt;&gt;BN296,INDEX(regKlub_id,MATCH(BT296,regKlub_naziv,0)),IF(AND(BO296&lt;&gt;"",BO296&lt;&gt;"NEMA"),BO296,IF(CF296&lt;&gt;"",CF296,IF(CB296&lt;&gt;"",CB296,IFERROR(INDEX(CL$12:CL295,MATCH(BN296,BN$12:BN295,0)),"GREŠKA"))))))</f>
        <v/>
      </c>
      <c r="CM296" s="114" t="str">
        <f>IF(BP296="","",IF(BP296&lt;&gt;"NEMA",BP296,IF(CE296&lt;&gt;"",CE296,IFERROR(INDEX(CM$12:CM295,MATCH(BN296,BN$12:BN295,0)),""))))</f>
        <v/>
      </c>
      <c r="CN296" s="27" t="s">
        <v>0</v>
      </c>
      <c r="CO296" s="38" t="str">
        <f t="shared" si="363"/>
        <v/>
      </c>
      <c r="CP296" s="53" t="str">
        <f t="shared" si="364"/>
        <v/>
      </c>
      <c r="CQ296" s="180" t="str">
        <f t="shared" si="365"/>
        <v/>
      </c>
      <c r="CR296" s="181" t="str">
        <f t="shared" si="313"/>
        <v/>
      </c>
      <c r="CS296" s="114" t="str">
        <f t="shared" si="317"/>
        <v/>
      </c>
      <c r="CT296" s="27" t="s">
        <v>0</v>
      </c>
      <c r="CU296" s="240" t="str">
        <f t="shared" si="366"/>
        <v xml:space="preserve">
</v>
      </c>
      <c r="CV296" s="27" t="s">
        <v>0</v>
      </c>
      <c r="CW296" s="200" t="str">
        <f t="shared" si="318"/>
        <v/>
      </c>
      <c r="CX296" t="s">
        <v>0</v>
      </c>
      <c r="CY296" s="90"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31"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88" t="str">
        <f t="shared" si="326"/>
        <v/>
      </c>
      <c r="P297" s="27"/>
      <c r="Q297" s="32" t="str">
        <f t="shared" si="327"/>
        <v/>
      </c>
      <c r="R297" s="53" t="str">
        <f>IF(Q297="","",IF(COUNTIF(Q$12:Q296,Q297)=0,R296+1,R296))</f>
        <v/>
      </c>
      <c r="S297" s="53" t="str">
        <f t="shared" si="328"/>
        <v/>
      </c>
      <c r="T297" s="53" t="str">
        <f t="shared" si="329"/>
        <v/>
      </c>
      <c r="U297" s="46" t="str">
        <f t="shared" si="330"/>
        <v/>
      </c>
      <c r="V297" s="27" t="s">
        <v>0</v>
      </c>
      <c r="W297" s="173" t="str">
        <f t="shared" si="331"/>
        <v/>
      </c>
      <c r="X297" s="223" t="str">
        <f t="shared" si="332"/>
        <v/>
      </c>
      <c r="Y297" s="174"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8"/>
      <c r="AG297" s="27" t="s">
        <v>0</v>
      </c>
      <c r="AH297" s="14" t="str">
        <f t="shared" si="335"/>
        <v/>
      </c>
      <c r="AI297" s="27" t="s">
        <v>0</v>
      </c>
      <c r="AJ297" s="173" t="str">
        <f t="shared" si="336"/>
        <v/>
      </c>
      <c r="AK297" s="114"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44" t="str">
        <f t="shared" si="390"/>
        <v/>
      </c>
      <c r="AW297" s="27" t="s">
        <v>0</v>
      </c>
      <c r="AX297" s="81"/>
      <c r="AY297" s="83"/>
      <c r="AZ297" s="27" t="s">
        <v>0</v>
      </c>
      <c r="BA297" s="200" t="str">
        <f t="shared" si="345"/>
        <v/>
      </c>
      <c r="BB297" s="27" t="s">
        <v>0</v>
      </c>
      <c r="BC297" s="32" t="str">
        <f t="shared" si="346"/>
        <v/>
      </c>
      <c r="BD297" s="53" t="str">
        <f>IF(AX297&amp;AY297="","",MAX(BD$12:BD296)+1)</f>
        <v/>
      </c>
      <c r="BE297" s="212"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8"/>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73" t="str">
        <f>IF(BN297="","",IF(AND(BO297&lt;&gt;"",BO297&lt;&gt;"NEMA",BS297=1),BR297,IFERROR(INDEX(CK$12:CK296,MATCH(BN297,BN$12:BN296,0)),IF(BX297&lt;&gt;"",BX297,BT297))))</f>
        <v/>
      </c>
      <c r="CL297" s="226" t="str">
        <f>IF(BN297="","",IF(BT297&lt;&gt;BN297,INDEX(regKlub_id,MATCH(BT297,regKlub_naziv,0)),IF(AND(BO297&lt;&gt;"",BO297&lt;&gt;"NEMA"),BO297,IF(CF297&lt;&gt;"",CF297,IF(CB297&lt;&gt;"",CB297,IFERROR(INDEX(CL$12:CL296,MATCH(BN297,BN$12:BN296,0)),"GREŠKA"))))))</f>
        <v/>
      </c>
      <c r="CM297" s="114" t="str">
        <f>IF(BP297="","",IF(BP297&lt;&gt;"NEMA",BP297,IF(CE297&lt;&gt;"",CE297,IFERROR(INDEX(CM$12:CM296,MATCH(BN297,BN$12:BN296,0)),""))))</f>
        <v/>
      </c>
      <c r="CN297" s="27" t="s">
        <v>0</v>
      </c>
      <c r="CO297" s="38" t="str">
        <f t="shared" si="363"/>
        <v/>
      </c>
      <c r="CP297" s="53" t="str">
        <f t="shared" si="364"/>
        <v/>
      </c>
      <c r="CQ297" s="180" t="str">
        <f t="shared" si="365"/>
        <v/>
      </c>
      <c r="CR297" s="181" t="str">
        <f t="shared" si="313"/>
        <v/>
      </c>
      <c r="CS297" s="114" t="str">
        <f t="shared" si="317"/>
        <v/>
      </c>
      <c r="CT297" s="27" t="s">
        <v>0</v>
      </c>
      <c r="CU297" s="240" t="str">
        <f t="shared" si="366"/>
        <v xml:space="preserve">
</v>
      </c>
      <c r="CV297" s="27" t="s">
        <v>0</v>
      </c>
      <c r="CW297" s="200" t="str">
        <f t="shared" si="318"/>
        <v/>
      </c>
      <c r="CX297" t="s">
        <v>0</v>
      </c>
      <c r="CY297" s="90"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31"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88" t="str">
        <f t="shared" si="326"/>
        <v/>
      </c>
      <c r="P298" s="27"/>
      <c r="Q298" s="32" t="str">
        <f t="shared" si="327"/>
        <v/>
      </c>
      <c r="R298" s="53" t="str">
        <f>IF(Q298="","",IF(COUNTIF(Q$12:Q297,Q298)=0,R297+1,R297))</f>
        <v/>
      </c>
      <c r="S298" s="53" t="str">
        <f t="shared" si="328"/>
        <v/>
      </c>
      <c r="T298" s="53" t="str">
        <f t="shared" si="329"/>
        <v/>
      </c>
      <c r="U298" s="46" t="str">
        <f t="shared" si="330"/>
        <v/>
      </c>
      <c r="V298" s="27" t="s">
        <v>0</v>
      </c>
      <c r="W298" s="173" t="str">
        <f t="shared" si="331"/>
        <v/>
      </c>
      <c r="X298" s="223" t="str">
        <f t="shared" si="332"/>
        <v/>
      </c>
      <c r="Y298" s="174"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8"/>
      <c r="AG298" s="27" t="s">
        <v>0</v>
      </c>
      <c r="AH298" s="14" t="str">
        <f t="shared" si="335"/>
        <v/>
      </c>
      <c r="AI298" s="27" t="s">
        <v>0</v>
      </c>
      <c r="AJ298" s="173" t="str">
        <f t="shared" si="336"/>
        <v/>
      </c>
      <c r="AK298" s="114"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44" t="str">
        <f t="shared" si="390"/>
        <v/>
      </c>
      <c r="AW298" s="27" t="s">
        <v>0</v>
      </c>
      <c r="AX298" s="81"/>
      <c r="AY298" s="83"/>
      <c r="AZ298" s="27" t="s">
        <v>0</v>
      </c>
      <c r="BA298" s="200" t="str">
        <f t="shared" si="345"/>
        <v/>
      </c>
      <c r="BB298" s="27" t="s">
        <v>0</v>
      </c>
      <c r="BC298" s="32" t="str">
        <f t="shared" si="346"/>
        <v/>
      </c>
      <c r="BD298" s="53" t="str">
        <f>IF(AX298&amp;AY298="","",MAX(BD$12:BD297)+1)</f>
        <v/>
      </c>
      <c r="BE298" s="212"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8"/>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73" t="str">
        <f>IF(BN298="","",IF(AND(BO298&lt;&gt;"",BO298&lt;&gt;"NEMA",BS298=1),BR298,IFERROR(INDEX(CK$12:CK297,MATCH(BN298,BN$12:BN297,0)),IF(BX298&lt;&gt;"",BX298,BT298))))</f>
        <v/>
      </c>
      <c r="CL298" s="226" t="str">
        <f>IF(BN298="","",IF(BT298&lt;&gt;BN298,INDEX(regKlub_id,MATCH(BT298,regKlub_naziv,0)),IF(AND(BO298&lt;&gt;"",BO298&lt;&gt;"NEMA"),BO298,IF(CF298&lt;&gt;"",CF298,IF(CB298&lt;&gt;"",CB298,IFERROR(INDEX(CL$12:CL297,MATCH(BN298,BN$12:BN297,0)),"GREŠKA"))))))</f>
        <v/>
      </c>
      <c r="CM298" s="114" t="str">
        <f>IF(BP298="","",IF(BP298&lt;&gt;"NEMA",BP298,IF(CE298&lt;&gt;"",CE298,IFERROR(INDEX(CM$12:CM297,MATCH(BN298,BN$12:BN297,0)),""))))</f>
        <v/>
      </c>
      <c r="CN298" s="27" t="s">
        <v>0</v>
      </c>
      <c r="CO298" s="38" t="str">
        <f t="shared" si="363"/>
        <v/>
      </c>
      <c r="CP298" s="53" t="str">
        <f t="shared" si="364"/>
        <v/>
      </c>
      <c r="CQ298" s="180" t="str">
        <f t="shared" si="365"/>
        <v/>
      </c>
      <c r="CR298" s="181" t="str">
        <f t="shared" si="313"/>
        <v/>
      </c>
      <c r="CS298" s="114" t="str">
        <f t="shared" si="317"/>
        <v/>
      </c>
      <c r="CT298" s="27" t="s">
        <v>0</v>
      </c>
      <c r="CU298" s="240" t="str">
        <f t="shared" si="366"/>
        <v xml:space="preserve">
</v>
      </c>
      <c r="CV298" s="27" t="s">
        <v>0</v>
      </c>
      <c r="CW298" s="200" t="str">
        <f t="shared" si="318"/>
        <v/>
      </c>
      <c r="CX298" t="s">
        <v>0</v>
      </c>
      <c r="CY298" s="90"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31"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88" t="str">
        <f t="shared" si="326"/>
        <v/>
      </c>
      <c r="P299" s="27"/>
      <c r="Q299" s="32" t="str">
        <f t="shared" si="327"/>
        <v/>
      </c>
      <c r="R299" s="53" t="str">
        <f>IF(Q299="","",IF(COUNTIF(Q$12:Q298,Q299)=0,R298+1,R298))</f>
        <v/>
      </c>
      <c r="S299" s="53" t="str">
        <f t="shared" si="328"/>
        <v/>
      </c>
      <c r="T299" s="53" t="str">
        <f t="shared" si="329"/>
        <v/>
      </c>
      <c r="U299" s="46" t="str">
        <f t="shared" si="330"/>
        <v/>
      </c>
      <c r="V299" s="27" t="s">
        <v>0</v>
      </c>
      <c r="W299" s="173" t="str">
        <f t="shared" si="331"/>
        <v/>
      </c>
      <c r="X299" s="223" t="str">
        <f t="shared" si="332"/>
        <v/>
      </c>
      <c r="Y299" s="174"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8"/>
      <c r="AG299" s="27" t="s">
        <v>0</v>
      </c>
      <c r="AH299" s="14" t="str">
        <f t="shared" si="335"/>
        <v/>
      </c>
      <c r="AI299" s="27" t="s">
        <v>0</v>
      </c>
      <c r="AJ299" s="173" t="str">
        <f t="shared" si="336"/>
        <v/>
      </c>
      <c r="AK299" s="114"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44" t="str">
        <f t="shared" si="390"/>
        <v/>
      </c>
      <c r="AW299" s="27" t="s">
        <v>0</v>
      </c>
      <c r="AX299" s="81"/>
      <c r="AY299" s="83"/>
      <c r="AZ299" s="27" t="s">
        <v>0</v>
      </c>
      <c r="BA299" s="200" t="str">
        <f t="shared" si="345"/>
        <v/>
      </c>
      <c r="BB299" s="27" t="s">
        <v>0</v>
      </c>
      <c r="BC299" s="32" t="str">
        <f t="shared" si="346"/>
        <v/>
      </c>
      <c r="BD299" s="53" t="str">
        <f>IF(AX299&amp;AY299="","",MAX(BD$12:BD298)+1)</f>
        <v/>
      </c>
      <c r="BE299" s="212"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8"/>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73" t="str">
        <f>IF(BN299="","",IF(AND(BO299&lt;&gt;"",BO299&lt;&gt;"NEMA",BS299=1),BR299,IFERROR(INDEX(CK$12:CK298,MATCH(BN299,BN$12:BN298,0)),IF(BX299&lt;&gt;"",BX299,BT299))))</f>
        <v/>
      </c>
      <c r="CL299" s="226" t="str">
        <f>IF(BN299="","",IF(BT299&lt;&gt;BN299,INDEX(regKlub_id,MATCH(BT299,regKlub_naziv,0)),IF(AND(BO299&lt;&gt;"",BO299&lt;&gt;"NEMA"),BO299,IF(CF299&lt;&gt;"",CF299,IF(CB299&lt;&gt;"",CB299,IFERROR(INDEX(CL$12:CL298,MATCH(BN299,BN$12:BN298,0)),"GREŠKA"))))))</f>
        <v/>
      </c>
      <c r="CM299" s="114" t="str">
        <f>IF(BP299="","",IF(BP299&lt;&gt;"NEMA",BP299,IF(CE299&lt;&gt;"",CE299,IFERROR(INDEX(CM$12:CM298,MATCH(BN299,BN$12:BN298,0)),""))))</f>
        <v/>
      </c>
      <c r="CN299" s="27" t="s">
        <v>0</v>
      </c>
      <c r="CO299" s="38" t="str">
        <f t="shared" si="363"/>
        <v/>
      </c>
      <c r="CP299" s="53" t="str">
        <f t="shared" si="364"/>
        <v/>
      </c>
      <c r="CQ299" s="180" t="str">
        <f t="shared" si="365"/>
        <v/>
      </c>
      <c r="CR299" s="181" t="str">
        <f t="shared" si="313"/>
        <v/>
      </c>
      <c r="CS299" s="114" t="str">
        <f t="shared" si="317"/>
        <v/>
      </c>
      <c r="CT299" s="27" t="s">
        <v>0</v>
      </c>
      <c r="CU299" s="240" t="str">
        <f t="shared" si="366"/>
        <v xml:space="preserve">
</v>
      </c>
      <c r="CV299" s="27" t="s">
        <v>0</v>
      </c>
      <c r="CW299" s="200" t="str">
        <f t="shared" si="318"/>
        <v/>
      </c>
      <c r="CX299" t="s">
        <v>0</v>
      </c>
      <c r="CY299" s="90"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31"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88" t="str">
        <f t="shared" si="326"/>
        <v/>
      </c>
      <c r="P300" s="27"/>
      <c r="Q300" s="32" t="str">
        <f t="shared" si="327"/>
        <v/>
      </c>
      <c r="R300" s="53" t="str">
        <f>IF(Q300="","",IF(COUNTIF(Q$12:Q299,Q300)=0,R299+1,R299))</f>
        <v/>
      </c>
      <c r="S300" s="53" t="str">
        <f t="shared" si="328"/>
        <v/>
      </c>
      <c r="T300" s="53" t="str">
        <f t="shared" si="329"/>
        <v/>
      </c>
      <c r="U300" s="46" t="str">
        <f t="shared" si="330"/>
        <v/>
      </c>
      <c r="V300" s="27" t="s">
        <v>0</v>
      </c>
      <c r="W300" s="173" t="str">
        <f t="shared" si="331"/>
        <v/>
      </c>
      <c r="X300" s="223" t="str">
        <f t="shared" si="332"/>
        <v/>
      </c>
      <c r="Y300" s="174"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8"/>
      <c r="AG300" s="27" t="s">
        <v>0</v>
      </c>
      <c r="AH300" s="14" t="str">
        <f t="shared" si="335"/>
        <v/>
      </c>
      <c r="AI300" s="27" t="s">
        <v>0</v>
      </c>
      <c r="AJ300" s="173" t="str">
        <f t="shared" si="336"/>
        <v/>
      </c>
      <c r="AK300" s="114"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44" t="str">
        <f t="shared" si="390"/>
        <v/>
      </c>
      <c r="AW300" s="27" t="s">
        <v>0</v>
      </c>
      <c r="AX300" s="81"/>
      <c r="AY300" s="83"/>
      <c r="AZ300" s="27" t="s">
        <v>0</v>
      </c>
      <c r="BA300" s="200" t="str">
        <f t="shared" si="345"/>
        <v/>
      </c>
      <c r="BB300" s="27" t="s">
        <v>0</v>
      </c>
      <c r="BC300" s="32" t="str">
        <f t="shared" si="346"/>
        <v/>
      </c>
      <c r="BD300" s="53" t="str">
        <f>IF(AX300&amp;AY300="","",MAX(BD$12:BD299)+1)</f>
        <v/>
      </c>
      <c r="BE300" s="212"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8"/>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73" t="str">
        <f>IF(BN300="","",IF(AND(BO300&lt;&gt;"",BO300&lt;&gt;"NEMA",BS300=1),BR300,IFERROR(INDEX(CK$12:CK299,MATCH(BN300,BN$12:BN299,0)),IF(BX300&lt;&gt;"",BX300,BT300))))</f>
        <v/>
      </c>
      <c r="CL300" s="226" t="str">
        <f>IF(BN300="","",IF(BT300&lt;&gt;BN300,INDEX(regKlub_id,MATCH(BT300,regKlub_naziv,0)),IF(AND(BO300&lt;&gt;"",BO300&lt;&gt;"NEMA"),BO300,IF(CF300&lt;&gt;"",CF300,IF(CB300&lt;&gt;"",CB300,IFERROR(INDEX(CL$12:CL299,MATCH(BN300,BN$12:BN299,0)),"GREŠKA"))))))</f>
        <v/>
      </c>
      <c r="CM300" s="114" t="str">
        <f>IF(BP300="","",IF(BP300&lt;&gt;"NEMA",BP300,IF(CE300&lt;&gt;"",CE300,IFERROR(INDEX(CM$12:CM299,MATCH(BN300,BN$12:BN299,0)),""))))</f>
        <v/>
      </c>
      <c r="CN300" s="27" t="s">
        <v>0</v>
      </c>
      <c r="CO300" s="38" t="str">
        <f t="shared" si="363"/>
        <v/>
      </c>
      <c r="CP300" s="53" t="str">
        <f t="shared" si="364"/>
        <v/>
      </c>
      <c r="CQ300" s="180" t="str">
        <f t="shared" si="365"/>
        <v/>
      </c>
      <c r="CR300" s="181" t="str">
        <f t="shared" si="313"/>
        <v/>
      </c>
      <c r="CS300" s="114" t="str">
        <f t="shared" si="317"/>
        <v/>
      </c>
      <c r="CT300" s="27" t="s">
        <v>0</v>
      </c>
      <c r="CU300" s="240" t="str">
        <f t="shared" si="366"/>
        <v xml:space="preserve">
</v>
      </c>
      <c r="CV300" s="27" t="s">
        <v>0</v>
      </c>
      <c r="CW300" s="200" t="str">
        <f t="shared" si="318"/>
        <v/>
      </c>
      <c r="CX300" t="s">
        <v>0</v>
      </c>
      <c r="CY300" s="90"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31"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88" t="str">
        <f t="shared" si="326"/>
        <v/>
      </c>
      <c r="P301" s="27"/>
      <c r="Q301" s="32" t="str">
        <f t="shared" si="327"/>
        <v/>
      </c>
      <c r="R301" s="53" t="str">
        <f>IF(Q301="","",IF(COUNTIF(Q$12:Q300,Q301)=0,R300+1,R300))</f>
        <v/>
      </c>
      <c r="S301" s="53" t="str">
        <f t="shared" si="328"/>
        <v/>
      </c>
      <c r="T301" s="53" t="str">
        <f t="shared" si="329"/>
        <v/>
      </c>
      <c r="U301" s="46" t="str">
        <f t="shared" si="330"/>
        <v/>
      </c>
      <c r="V301" s="27" t="s">
        <v>0</v>
      </c>
      <c r="W301" s="173" t="str">
        <f t="shared" si="331"/>
        <v/>
      </c>
      <c r="X301" s="223" t="str">
        <f t="shared" si="332"/>
        <v/>
      </c>
      <c r="Y301" s="174"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8"/>
      <c r="AG301" s="27" t="s">
        <v>0</v>
      </c>
      <c r="AH301" s="14" t="str">
        <f t="shared" si="335"/>
        <v/>
      </c>
      <c r="AI301" s="27" t="s">
        <v>0</v>
      </c>
      <c r="AJ301" s="173" t="str">
        <f t="shared" si="336"/>
        <v/>
      </c>
      <c r="AK301" s="114"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44" t="str">
        <f t="shared" si="390"/>
        <v/>
      </c>
      <c r="AW301" s="27" t="s">
        <v>0</v>
      </c>
      <c r="AX301" s="81"/>
      <c r="AY301" s="83"/>
      <c r="AZ301" s="27" t="s">
        <v>0</v>
      </c>
      <c r="BA301" s="200" t="str">
        <f t="shared" si="345"/>
        <v/>
      </c>
      <c r="BB301" s="27" t="s">
        <v>0</v>
      </c>
      <c r="BC301" s="32" t="str">
        <f t="shared" si="346"/>
        <v/>
      </c>
      <c r="BD301" s="53" t="str">
        <f>IF(AX301&amp;AY301="","",MAX(BD$12:BD300)+1)</f>
        <v/>
      </c>
      <c r="BE301" s="212"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8"/>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73" t="str">
        <f>IF(BN301="","",IF(AND(BO301&lt;&gt;"",BO301&lt;&gt;"NEMA",BS301=1),BR301,IFERROR(INDEX(CK$12:CK300,MATCH(BN301,BN$12:BN300,0)),IF(BX301&lt;&gt;"",BX301,BT301))))</f>
        <v/>
      </c>
      <c r="CL301" s="226" t="str">
        <f>IF(BN301="","",IF(BT301&lt;&gt;BN301,INDEX(regKlub_id,MATCH(BT301,regKlub_naziv,0)),IF(AND(BO301&lt;&gt;"",BO301&lt;&gt;"NEMA"),BO301,IF(CF301&lt;&gt;"",CF301,IF(CB301&lt;&gt;"",CB301,IFERROR(INDEX(CL$12:CL300,MATCH(BN301,BN$12:BN300,0)),"GREŠKA"))))))</f>
        <v/>
      </c>
      <c r="CM301" s="114" t="str">
        <f>IF(BP301="","",IF(BP301&lt;&gt;"NEMA",BP301,IF(CE301&lt;&gt;"",CE301,IFERROR(INDEX(CM$12:CM300,MATCH(BN301,BN$12:BN300,0)),""))))</f>
        <v/>
      </c>
      <c r="CN301" s="27" t="s">
        <v>0</v>
      </c>
      <c r="CO301" s="38" t="str">
        <f t="shared" si="363"/>
        <v/>
      </c>
      <c r="CP301" s="53" t="str">
        <f t="shared" si="364"/>
        <v/>
      </c>
      <c r="CQ301" s="180" t="str">
        <f t="shared" si="365"/>
        <v/>
      </c>
      <c r="CR301" s="181" t="str">
        <f t="shared" si="313"/>
        <v/>
      </c>
      <c r="CS301" s="114" t="str">
        <f t="shared" si="317"/>
        <v/>
      </c>
      <c r="CT301" s="27" t="s">
        <v>0</v>
      </c>
      <c r="CU301" s="240" t="str">
        <f t="shared" si="366"/>
        <v xml:space="preserve">
</v>
      </c>
      <c r="CV301" s="27" t="s">
        <v>0</v>
      </c>
      <c r="CW301" s="200" t="str">
        <f t="shared" si="318"/>
        <v/>
      </c>
      <c r="CX301" t="s">
        <v>0</v>
      </c>
      <c r="CY301" s="90"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31"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88" t="str">
        <f t="shared" si="326"/>
        <v/>
      </c>
      <c r="P302" s="27"/>
      <c r="Q302" s="32" t="str">
        <f t="shared" si="327"/>
        <v/>
      </c>
      <c r="R302" s="53" t="str">
        <f>IF(Q302="","",IF(COUNTIF(Q$12:Q301,Q302)=0,R301+1,R301))</f>
        <v/>
      </c>
      <c r="S302" s="53" t="str">
        <f t="shared" si="328"/>
        <v/>
      </c>
      <c r="T302" s="53" t="str">
        <f t="shared" si="329"/>
        <v/>
      </c>
      <c r="U302" s="46" t="str">
        <f t="shared" si="330"/>
        <v/>
      </c>
      <c r="V302" s="27" t="s">
        <v>0</v>
      </c>
      <c r="W302" s="173" t="str">
        <f t="shared" si="331"/>
        <v/>
      </c>
      <c r="X302" s="223" t="str">
        <f t="shared" si="332"/>
        <v/>
      </c>
      <c r="Y302" s="174"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8"/>
      <c r="AG302" s="27" t="s">
        <v>0</v>
      </c>
      <c r="AH302" s="14" t="str">
        <f t="shared" si="335"/>
        <v/>
      </c>
      <c r="AI302" s="27" t="s">
        <v>0</v>
      </c>
      <c r="AJ302" s="173" t="str">
        <f t="shared" si="336"/>
        <v/>
      </c>
      <c r="AK302" s="114"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44" t="str">
        <f t="shared" si="390"/>
        <v/>
      </c>
      <c r="AW302" s="27" t="s">
        <v>0</v>
      </c>
      <c r="AX302" s="81"/>
      <c r="AY302" s="83"/>
      <c r="AZ302" s="27" t="s">
        <v>0</v>
      </c>
      <c r="BA302" s="200" t="str">
        <f t="shared" si="345"/>
        <v/>
      </c>
      <c r="BB302" s="27" t="s">
        <v>0</v>
      </c>
      <c r="BC302" s="32" t="str">
        <f t="shared" si="346"/>
        <v/>
      </c>
      <c r="BD302" s="53" t="str">
        <f>IF(AX302&amp;AY302="","",MAX(BD$12:BD301)+1)</f>
        <v/>
      </c>
      <c r="BE302" s="212"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8"/>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73" t="str">
        <f>IF(BN302="","",IF(AND(BO302&lt;&gt;"",BO302&lt;&gt;"NEMA",BS302=1),BR302,IFERROR(INDEX(CK$12:CK301,MATCH(BN302,BN$12:BN301,0)),IF(BX302&lt;&gt;"",BX302,BT302))))</f>
        <v/>
      </c>
      <c r="CL302" s="226" t="str">
        <f>IF(BN302="","",IF(BT302&lt;&gt;BN302,INDEX(regKlub_id,MATCH(BT302,regKlub_naziv,0)),IF(AND(BO302&lt;&gt;"",BO302&lt;&gt;"NEMA"),BO302,IF(CF302&lt;&gt;"",CF302,IF(CB302&lt;&gt;"",CB302,IFERROR(INDEX(CL$12:CL301,MATCH(BN302,BN$12:BN301,0)),"GREŠKA"))))))</f>
        <v/>
      </c>
      <c r="CM302" s="114" t="str">
        <f>IF(BP302="","",IF(BP302&lt;&gt;"NEMA",BP302,IF(CE302&lt;&gt;"",CE302,IFERROR(INDEX(CM$12:CM301,MATCH(BN302,BN$12:BN301,0)),""))))</f>
        <v/>
      </c>
      <c r="CN302" s="27" t="s">
        <v>0</v>
      </c>
      <c r="CO302" s="38" t="str">
        <f t="shared" si="363"/>
        <v/>
      </c>
      <c r="CP302" s="53" t="str">
        <f t="shared" si="364"/>
        <v/>
      </c>
      <c r="CQ302" s="180" t="str">
        <f t="shared" si="365"/>
        <v/>
      </c>
      <c r="CR302" s="181" t="str">
        <f t="shared" si="313"/>
        <v/>
      </c>
      <c r="CS302" s="114" t="str">
        <f t="shared" si="317"/>
        <v/>
      </c>
      <c r="CT302" s="27" t="s">
        <v>0</v>
      </c>
      <c r="CU302" s="240" t="str">
        <f t="shared" si="366"/>
        <v xml:space="preserve">
</v>
      </c>
      <c r="CV302" s="27" t="s">
        <v>0</v>
      </c>
      <c r="CW302" s="200" t="str">
        <f t="shared" si="318"/>
        <v/>
      </c>
      <c r="CX302" t="s">
        <v>0</v>
      </c>
      <c r="CY302" s="90"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31"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88" t="str">
        <f t="shared" si="326"/>
        <v/>
      </c>
      <c r="P303" s="27"/>
      <c r="Q303" s="32" t="str">
        <f t="shared" si="327"/>
        <v/>
      </c>
      <c r="R303" s="53" t="str">
        <f>IF(Q303="","",IF(COUNTIF(Q$12:Q302,Q303)=0,R302+1,R302))</f>
        <v/>
      </c>
      <c r="S303" s="53" t="str">
        <f t="shared" si="328"/>
        <v/>
      </c>
      <c r="T303" s="53" t="str">
        <f t="shared" si="329"/>
        <v/>
      </c>
      <c r="U303" s="46" t="str">
        <f t="shared" si="330"/>
        <v/>
      </c>
      <c r="V303" s="27" t="s">
        <v>0</v>
      </c>
      <c r="W303" s="173" t="str">
        <f t="shared" si="331"/>
        <v/>
      </c>
      <c r="X303" s="223" t="str">
        <f t="shared" si="332"/>
        <v/>
      </c>
      <c r="Y303" s="174"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8"/>
      <c r="AG303" s="27" t="s">
        <v>0</v>
      </c>
      <c r="AH303" s="14" t="str">
        <f t="shared" si="335"/>
        <v/>
      </c>
      <c r="AI303" s="27" t="s">
        <v>0</v>
      </c>
      <c r="AJ303" s="173" t="str">
        <f t="shared" si="336"/>
        <v/>
      </c>
      <c r="AK303" s="114"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44" t="str">
        <f t="shared" si="390"/>
        <v/>
      </c>
      <c r="AW303" s="27" t="s">
        <v>0</v>
      </c>
      <c r="AX303" s="81"/>
      <c r="AY303" s="83"/>
      <c r="AZ303" s="27" t="s">
        <v>0</v>
      </c>
      <c r="BA303" s="200" t="str">
        <f t="shared" si="345"/>
        <v/>
      </c>
      <c r="BB303" s="27" t="s">
        <v>0</v>
      </c>
      <c r="BC303" s="32" t="str">
        <f t="shared" si="346"/>
        <v/>
      </c>
      <c r="BD303" s="53" t="str">
        <f>IF(AX303&amp;AY303="","",MAX(BD$12:BD302)+1)</f>
        <v/>
      </c>
      <c r="BE303" s="212"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8"/>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73" t="str">
        <f>IF(BN303="","",IF(AND(BO303&lt;&gt;"",BO303&lt;&gt;"NEMA",BS303=1),BR303,IFERROR(INDEX(CK$12:CK302,MATCH(BN303,BN$12:BN302,0)),IF(BX303&lt;&gt;"",BX303,BT303))))</f>
        <v/>
      </c>
      <c r="CL303" s="226" t="str">
        <f>IF(BN303="","",IF(BT303&lt;&gt;BN303,INDEX(regKlub_id,MATCH(BT303,regKlub_naziv,0)),IF(AND(BO303&lt;&gt;"",BO303&lt;&gt;"NEMA"),BO303,IF(CF303&lt;&gt;"",CF303,IF(CB303&lt;&gt;"",CB303,IFERROR(INDEX(CL$12:CL302,MATCH(BN303,BN$12:BN302,0)),"GREŠKA"))))))</f>
        <v/>
      </c>
      <c r="CM303" s="114" t="str">
        <f>IF(BP303="","",IF(BP303&lt;&gt;"NEMA",BP303,IF(CE303&lt;&gt;"",CE303,IFERROR(INDEX(CM$12:CM302,MATCH(BN303,BN$12:BN302,0)),""))))</f>
        <v/>
      </c>
      <c r="CN303" s="27" t="s">
        <v>0</v>
      </c>
      <c r="CO303" s="38" t="str">
        <f t="shared" si="363"/>
        <v/>
      </c>
      <c r="CP303" s="53" t="str">
        <f t="shared" si="364"/>
        <v/>
      </c>
      <c r="CQ303" s="180" t="str">
        <f t="shared" si="365"/>
        <v/>
      </c>
      <c r="CR303" s="181" t="str">
        <f t="shared" si="313"/>
        <v/>
      </c>
      <c r="CS303" s="114" t="str">
        <f t="shared" si="317"/>
        <v/>
      </c>
      <c r="CT303" s="27" t="s">
        <v>0</v>
      </c>
      <c r="CU303" s="240" t="str">
        <f t="shared" si="366"/>
        <v xml:space="preserve">
</v>
      </c>
      <c r="CV303" s="27" t="s">
        <v>0</v>
      </c>
      <c r="CW303" s="200" t="str">
        <f t="shared" si="318"/>
        <v/>
      </c>
      <c r="CX303" t="s">
        <v>0</v>
      </c>
      <c r="CY303" s="90"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31"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88" t="str">
        <f t="shared" si="326"/>
        <v/>
      </c>
      <c r="P304" s="27"/>
      <c r="Q304" s="32" t="str">
        <f t="shared" si="327"/>
        <v/>
      </c>
      <c r="R304" s="53" t="str">
        <f>IF(Q304="","",IF(COUNTIF(Q$12:Q303,Q304)=0,R303+1,R303))</f>
        <v/>
      </c>
      <c r="S304" s="53" t="str">
        <f t="shared" si="328"/>
        <v/>
      </c>
      <c r="T304" s="53" t="str">
        <f t="shared" si="329"/>
        <v/>
      </c>
      <c r="U304" s="46" t="str">
        <f t="shared" si="330"/>
        <v/>
      </c>
      <c r="V304" s="27" t="s">
        <v>0</v>
      </c>
      <c r="W304" s="173" t="str">
        <f t="shared" si="331"/>
        <v/>
      </c>
      <c r="X304" s="223" t="str">
        <f t="shared" si="332"/>
        <v/>
      </c>
      <c r="Y304" s="174"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8"/>
      <c r="AG304" s="27" t="s">
        <v>0</v>
      </c>
      <c r="AH304" s="14" t="str">
        <f t="shared" si="335"/>
        <v/>
      </c>
      <c r="AI304" s="27" t="s">
        <v>0</v>
      </c>
      <c r="AJ304" s="173" t="str">
        <f t="shared" si="336"/>
        <v/>
      </c>
      <c r="AK304" s="114"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44" t="str">
        <f t="shared" si="390"/>
        <v/>
      </c>
      <c r="AW304" s="27" t="s">
        <v>0</v>
      </c>
      <c r="AX304" s="81"/>
      <c r="AY304" s="83"/>
      <c r="AZ304" s="27" t="s">
        <v>0</v>
      </c>
      <c r="BA304" s="200" t="str">
        <f t="shared" si="345"/>
        <v/>
      </c>
      <c r="BB304" s="27" t="s">
        <v>0</v>
      </c>
      <c r="BC304" s="32" t="str">
        <f t="shared" si="346"/>
        <v/>
      </c>
      <c r="BD304" s="53" t="str">
        <f>IF(AX304&amp;AY304="","",MAX(BD$12:BD303)+1)</f>
        <v/>
      </c>
      <c r="BE304" s="212"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8"/>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73" t="str">
        <f>IF(BN304="","",IF(AND(BO304&lt;&gt;"",BO304&lt;&gt;"NEMA",BS304=1),BR304,IFERROR(INDEX(CK$12:CK303,MATCH(BN304,BN$12:BN303,0)),IF(BX304&lt;&gt;"",BX304,BT304))))</f>
        <v/>
      </c>
      <c r="CL304" s="226" t="str">
        <f>IF(BN304="","",IF(BT304&lt;&gt;BN304,INDEX(regKlub_id,MATCH(BT304,regKlub_naziv,0)),IF(AND(BO304&lt;&gt;"",BO304&lt;&gt;"NEMA"),BO304,IF(CF304&lt;&gt;"",CF304,IF(CB304&lt;&gt;"",CB304,IFERROR(INDEX(CL$12:CL303,MATCH(BN304,BN$12:BN303,0)),"GREŠKA"))))))</f>
        <v/>
      </c>
      <c r="CM304" s="114" t="str">
        <f>IF(BP304="","",IF(BP304&lt;&gt;"NEMA",BP304,IF(CE304&lt;&gt;"",CE304,IFERROR(INDEX(CM$12:CM303,MATCH(BN304,BN$12:BN303,0)),""))))</f>
        <v/>
      </c>
      <c r="CN304" s="27" t="s">
        <v>0</v>
      </c>
      <c r="CO304" s="38" t="str">
        <f t="shared" si="363"/>
        <v/>
      </c>
      <c r="CP304" s="53" t="str">
        <f t="shared" si="364"/>
        <v/>
      </c>
      <c r="CQ304" s="180" t="str">
        <f t="shared" si="365"/>
        <v/>
      </c>
      <c r="CR304" s="181" t="str">
        <f t="shared" si="313"/>
        <v/>
      </c>
      <c r="CS304" s="114" t="str">
        <f t="shared" si="317"/>
        <v/>
      </c>
      <c r="CT304" s="27" t="s">
        <v>0</v>
      </c>
      <c r="CU304" s="240" t="str">
        <f t="shared" si="366"/>
        <v xml:space="preserve">
</v>
      </c>
      <c r="CV304" s="27" t="s">
        <v>0</v>
      </c>
      <c r="CW304" s="200" t="str">
        <f t="shared" si="318"/>
        <v/>
      </c>
      <c r="CX304" t="s">
        <v>0</v>
      </c>
      <c r="CY304" s="90"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31"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88" t="str">
        <f t="shared" si="326"/>
        <v/>
      </c>
      <c r="P305" s="27"/>
      <c r="Q305" s="32" t="str">
        <f t="shared" si="327"/>
        <v/>
      </c>
      <c r="R305" s="53" t="str">
        <f>IF(Q305="","",IF(COUNTIF(Q$12:Q304,Q305)=0,R304+1,R304))</f>
        <v/>
      </c>
      <c r="S305" s="53" t="str">
        <f t="shared" si="328"/>
        <v/>
      </c>
      <c r="T305" s="53" t="str">
        <f t="shared" si="329"/>
        <v/>
      </c>
      <c r="U305" s="46" t="str">
        <f t="shared" si="330"/>
        <v/>
      </c>
      <c r="V305" s="27" t="s">
        <v>0</v>
      </c>
      <c r="W305" s="173" t="str">
        <f t="shared" si="331"/>
        <v/>
      </c>
      <c r="X305" s="223" t="str">
        <f t="shared" si="332"/>
        <v/>
      </c>
      <c r="Y305" s="174"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8"/>
      <c r="AG305" s="27" t="s">
        <v>0</v>
      </c>
      <c r="AH305" s="14" t="str">
        <f t="shared" si="335"/>
        <v/>
      </c>
      <c r="AI305" s="27" t="s">
        <v>0</v>
      </c>
      <c r="AJ305" s="173" t="str">
        <f t="shared" si="336"/>
        <v/>
      </c>
      <c r="AK305" s="114"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44" t="str">
        <f t="shared" si="390"/>
        <v/>
      </c>
      <c r="AW305" s="27" t="s">
        <v>0</v>
      </c>
      <c r="AX305" s="81"/>
      <c r="AY305" s="83"/>
      <c r="AZ305" s="27" t="s">
        <v>0</v>
      </c>
      <c r="BA305" s="200" t="str">
        <f t="shared" si="345"/>
        <v/>
      </c>
      <c r="BB305" s="27" t="s">
        <v>0</v>
      </c>
      <c r="BC305" s="32" t="str">
        <f t="shared" si="346"/>
        <v/>
      </c>
      <c r="BD305" s="53" t="str">
        <f>IF(AX305&amp;AY305="","",MAX(BD$12:BD304)+1)</f>
        <v/>
      </c>
      <c r="BE305" s="212"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8"/>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73" t="str">
        <f>IF(BN305="","",IF(AND(BO305&lt;&gt;"",BO305&lt;&gt;"NEMA",BS305=1),BR305,IFERROR(INDEX(CK$12:CK304,MATCH(BN305,BN$12:BN304,0)),IF(BX305&lt;&gt;"",BX305,BT305))))</f>
        <v/>
      </c>
      <c r="CL305" s="226" t="str">
        <f>IF(BN305="","",IF(BT305&lt;&gt;BN305,INDEX(regKlub_id,MATCH(BT305,regKlub_naziv,0)),IF(AND(BO305&lt;&gt;"",BO305&lt;&gt;"NEMA"),BO305,IF(CF305&lt;&gt;"",CF305,IF(CB305&lt;&gt;"",CB305,IFERROR(INDEX(CL$12:CL304,MATCH(BN305,BN$12:BN304,0)),"GREŠKA"))))))</f>
        <v/>
      </c>
      <c r="CM305" s="114" t="str">
        <f>IF(BP305="","",IF(BP305&lt;&gt;"NEMA",BP305,IF(CE305&lt;&gt;"",CE305,IFERROR(INDEX(CM$12:CM304,MATCH(BN305,BN$12:BN304,0)),""))))</f>
        <v/>
      </c>
      <c r="CN305" s="27" t="s">
        <v>0</v>
      </c>
      <c r="CO305" s="38" t="str">
        <f t="shared" si="363"/>
        <v/>
      </c>
      <c r="CP305" s="53" t="str">
        <f t="shared" si="364"/>
        <v/>
      </c>
      <c r="CQ305" s="180" t="str">
        <f t="shared" si="365"/>
        <v/>
      </c>
      <c r="CR305" s="181" t="str">
        <f t="shared" si="313"/>
        <v/>
      </c>
      <c r="CS305" s="114" t="str">
        <f t="shared" si="317"/>
        <v/>
      </c>
      <c r="CT305" s="27" t="s">
        <v>0</v>
      </c>
      <c r="CU305" s="240" t="str">
        <f t="shared" si="366"/>
        <v xml:space="preserve">
</v>
      </c>
      <c r="CV305" s="27" t="s">
        <v>0</v>
      </c>
      <c r="CW305" s="200" t="str">
        <f t="shared" si="318"/>
        <v/>
      </c>
      <c r="CX305" t="s">
        <v>0</v>
      </c>
      <c r="CY305" s="90"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31"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88" t="str">
        <f t="shared" si="326"/>
        <v/>
      </c>
      <c r="P306" s="27"/>
      <c r="Q306" s="32" t="str">
        <f t="shared" si="327"/>
        <v/>
      </c>
      <c r="R306" s="53" t="str">
        <f>IF(Q306="","",IF(COUNTIF(Q$12:Q305,Q306)=0,R305+1,R305))</f>
        <v/>
      </c>
      <c r="S306" s="53" t="str">
        <f t="shared" si="328"/>
        <v/>
      </c>
      <c r="T306" s="53" t="str">
        <f t="shared" si="329"/>
        <v/>
      </c>
      <c r="U306" s="46" t="str">
        <f t="shared" si="330"/>
        <v/>
      </c>
      <c r="V306" s="27" t="s">
        <v>0</v>
      </c>
      <c r="W306" s="173" t="str">
        <f t="shared" si="331"/>
        <v/>
      </c>
      <c r="X306" s="223" t="str">
        <f t="shared" si="332"/>
        <v/>
      </c>
      <c r="Y306" s="174"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8"/>
      <c r="AG306" s="27" t="s">
        <v>0</v>
      </c>
      <c r="AH306" s="14" t="str">
        <f t="shared" si="335"/>
        <v/>
      </c>
      <c r="AI306" s="27" t="s">
        <v>0</v>
      </c>
      <c r="AJ306" s="173" t="str">
        <f t="shared" si="336"/>
        <v/>
      </c>
      <c r="AK306" s="114"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44" t="str">
        <f t="shared" si="390"/>
        <v/>
      </c>
      <c r="AW306" s="27" t="s">
        <v>0</v>
      </c>
      <c r="AX306" s="81"/>
      <c r="AY306" s="83"/>
      <c r="AZ306" s="27" t="s">
        <v>0</v>
      </c>
      <c r="BA306" s="200" t="str">
        <f t="shared" si="345"/>
        <v/>
      </c>
      <c r="BB306" s="27" t="s">
        <v>0</v>
      </c>
      <c r="BC306" s="32" t="str">
        <f t="shared" si="346"/>
        <v/>
      </c>
      <c r="BD306" s="53" t="str">
        <f>IF(AX306&amp;AY306="","",MAX(BD$12:BD305)+1)</f>
        <v/>
      </c>
      <c r="BE306" s="212"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8"/>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73" t="str">
        <f>IF(BN306="","",IF(AND(BO306&lt;&gt;"",BO306&lt;&gt;"NEMA",BS306=1),BR306,IFERROR(INDEX(CK$12:CK305,MATCH(BN306,BN$12:BN305,0)),IF(BX306&lt;&gt;"",BX306,BT306))))</f>
        <v/>
      </c>
      <c r="CL306" s="226" t="str">
        <f>IF(BN306="","",IF(BT306&lt;&gt;BN306,INDEX(regKlub_id,MATCH(BT306,regKlub_naziv,0)),IF(AND(BO306&lt;&gt;"",BO306&lt;&gt;"NEMA"),BO306,IF(CF306&lt;&gt;"",CF306,IF(CB306&lt;&gt;"",CB306,IFERROR(INDEX(CL$12:CL305,MATCH(BN306,BN$12:BN305,0)),"GREŠKA"))))))</f>
        <v/>
      </c>
      <c r="CM306" s="114" t="str">
        <f>IF(BP306="","",IF(BP306&lt;&gt;"NEMA",BP306,IF(CE306&lt;&gt;"",CE306,IFERROR(INDEX(CM$12:CM305,MATCH(BN306,BN$12:BN305,0)),""))))</f>
        <v/>
      </c>
      <c r="CN306" s="27" t="s">
        <v>0</v>
      </c>
      <c r="CO306" s="38" t="str">
        <f t="shared" si="363"/>
        <v/>
      </c>
      <c r="CP306" s="53" t="str">
        <f t="shared" si="364"/>
        <v/>
      </c>
      <c r="CQ306" s="180" t="str">
        <f t="shared" si="365"/>
        <v/>
      </c>
      <c r="CR306" s="181" t="str">
        <f t="shared" si="313"/>
        <v/>
      </c>
      <c r="CS306" s="114" t="str">
        <f t="shared" si="317"/>
        <v/>
      </c>
      <c r="CT306" s="27" t="s">
        <v>0</v>
      </c>
      <c r="CU306" s="240" t="str">
        <f t="shared" si="366"/>
        <v xml:space="preserve">
</v>
      </c>
      <c r="CV306" s="27" t="s">
        <v>0</v>
      </c>
      <c r="CW306" s="200" t="str">
        <f t="shared" si="318"/>
        <v/>
      </c>
      <c r="CX306" t="s">
        <v>0</v>
      </c>
      <c r="CY306" s="90"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31"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88" t="str">
        <f t="shared" si="326"/>
        <v/>
      </c>
      <c r="P307" s="27"/>
      <c r="Q307" s="32" t="str">
        <f t="shared" si="327"/>
        <v/>
      </c>
      <c r="R307" s="53" t="str">
        <f>IF(Q307="","",IF(COUNTIF(Q$12:Q306,Q307)=0,R306+1,R306))</f>
        <v/>
      </c>
      <c r="S307" s="53" t="str">
        <f t="shared" si="328"/>
        <v/>
      </c>
      <c r="T307" s="53" t="str">
        <f t="shared" si="329"/>
        <v/>
      </c>
      <c r="U307" s="46" t="str">
        <f t="shared" si="330"/>
        <v/>
      </c>
      <c r="V307" s="27" t="s">
        <v>0</v>
      </c>
      <c r="W307" s="173" t="str">
        <f t="shared" si="331"/>
        <v/>
      </c>
      <c r="X307" s="223" t="str">
        <f t="shared" si="332"/>
        <v/>
      </c>
      <c r="Y307" s="174"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8"/>
      <c r="AG307" s="27" t="s">
        <v>0</v>
      </c>
      <c r="AH307" s="14" t="str">
        <f t="shared" si="335"/>
        <v/>
      </c>
      <c r="AI307" s="27" t="s">
        <v>0</v>
      </c>
      <c r="AJ307" s="173" t="str">
        <f t="shared" si="336"/>
        <v/>
      </c>
      <c r="AK307" s="114"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44" t="str">
        <f t="shared" si="390"/>
        <v/>
      </c>
      <c r="AW307" s="27" t="s">
        <v>0</v>
      </c>
      <c r="AX307" s="81"/>
      <c r="AY307" s="83"/>
      <c r="AZ307" s="27" t="s">
        <v>0</v>
      </c>
      <c r="BA307" s="200" t="str">
        <f t="shared" si="345"/>
        <v/>
      </c>
      <c r="BB307" s="27" t="s">
        <v>0</v>
      </c>
      <c r="BC307" s="32" t="str">
        <f t="shared" si="346"/>
        <v/>
      </c>
      <c r="BD307" s="53" t="str">
        <f>IF(AX307&amp;AY307="","",MAX(BD$12:BD306)+1)</f>
        <v/>
      </c>
      <c r="BE307" s="212"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8"/>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73" t="str">
        <f>IF(BN307="","",IF(AND(BO307&lt;&gt;"",BO307&lt;&gt;"NEMA",BS307=1),BR307,IFERROR(INDEX(CK$12:CK306,MATCH(BN307,BN$12:BN306,0)),IF(BX307&lt;&gt;"",BX307,BT307))))</f>
        <v/>
      </c>
      <c r="CL307" s="226" t="str">
        <f>IF(BN307="","",IF(BT307&lt;&gt;BN307,INDEX(regKlub_id,MATCH(BT307,regKlub_naziv,0)),IF(AND(BO307&lt;&gt;"",BO307&lt;&gt;"NEMA"),BO307,IF(CF307&lt;&gt;"",CF307,IF(CB307&lt;&gt;"",CB307,IFERROR(INDEX(CL$12:CL306,MATCH(BN307,BN$12:BN306,0)),"GREŠKA"))))))</f>
        <v/>
      </c>
      <c r="CM307" s="114" t="str">
        <f>IF(BP307="","",IF(BP307&lt;&gt;"NEMA",BP307,IF(CE307&lt;&gt;"",CE307,IFERROR(INDEX(CM$12:CM306,MATCH(BN307,BN$12:BN306,0)),""))))</f>
        <v/>
      </c>
      <c r="CN307" s="27" t="s">
        <v>0</v>
      </c>
      <c r="CO307" s="38" t="str">
        <f t="shared" si="363"/>
        <v/>
      </c>
      <c r="CP307" s="53" t="str">
        <f t="shared" si="364"/>
        <v/>
      </c>
      <c r="CQ307" s="180" t="str">
        <f t="shared" si="365"/>
        <v/>
      </c>
      <c r="CR307" s="181" t="str">
        <f t="shared" si="313"/>
        <v/>
      </c>
      <c r="CS307" s="114" t="str">
        <f t="shared" si="317"/>
        <v/>
      </c>
      <c r="CT307" s="27" t="s">
        <v>0</v>
      </c>
      <c r="CU307" s="240" t="str">
        <f t="shared" si="366"/>
        <v xml:space="preserve">
</v>
      </c>
      <c r="CV307" s="27" t="s">
        <v>0</v>
      </c>
      <c r="CW307" s="200" t="str">
        <f t="shared" si="318"/>
        <v/>
      </c>
      <c r="CX307" t="s">
        <v>0</v>
      </c>
      <c r="CY307" s="90"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31"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88" t="str">
        <f t="shared" si="326"/>
        <v/>
      </c>
      <c r="P308" s="27"/>
      <c r="Q308" s="32" t="str">
        <f t="shared" si="327"/>
        <v/>
      </c>
      <c r="R308" s="53" t="str">
        <f>IF(Q308="","",IF(COUNTIF(Q$12:Q307,Q308)=0,R307+1,R307))</f>
        <v/>
      </c>
      <c r="S308" s="53" t="str">
        <f t="shared" si="328"/>
        <v/>
      </c>
      <c r="T308" s="53" t="str">
        <f t="shared" si="329"/>
        <v/>
      </c>
      <c r="U308" s="46" t="str">
        <f t="shared" si="330"/>
        <v/>
      </c>
      <c r="V308" s="27" t="s">
        <v>0</v>
      </c>
      <c r="W308" s="173" t="str">
        <f t="shared" si="331"/>
        <v/>
      </c>
      <c r="X308" s="223" t="str">
        <f t="shared" si="332"/>
        <v/>
      </c>
      <c r="Y308" s="174"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8"/>
      <c r="AG308" s="27" t="s">
        <v>0</v>
      </c>
      <c r="AH308" s="14" t="str">
        <f t="shared" si="335"/>
        <v/>
      </c>
      <c r="AI308" s="27" t="s">
        <v>0</v>
      </c>
      <c r="AJ308" s="173" t="str">
        <f t="shared" si="336"/>
        <v/>
      </c>
      <c r="AK308" s="114"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44" t="str">
        <f t="shared" si="390"/>
        <v/>
      </c>
      <c r="AW308" s="27" t="s">
        <v>0</v>
      </c>
      <c r="AX308" s="81"/>
      <c r="AY308" s="83"/>
      <c r="AZ308" s="27" t="s">
        <v>0</v>
      </c>
      <c r="BA308" s="200" t="str">
        <f t="shared" si="345"/>
        <v/>
      </c>
      <c r="BB308" s="27" t="s">
        <v>0</v>
      </c>
      <c r="BC308" s="32" t="str">
        <f t="shared" si="346"/>
        <v/>
      </c>
      <c r="BD308" s="53" t="str">
        <f>IF(AX308&amp;AY308="","",MAX(BD$12:BD307)+1)</f>
        <v/>
      </c>
      <c r="BE308" s="212"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8"/>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73" t="str">
        <f>IF(BN308="","",IF(AND(BO308&lt;&gt;"",BO308&lt;&gt;"NEMA",BS308=1),BR308,IFERROR(INDEX(CK$12:CK307,MATCH(BN308,BN$12:BN307,0)),IF(BX308&lt;&gt;"",BX308,BT308))))</f>
        <v/>
      </c>
      <c r="CL308" s="226" t="str">
        <f>IF(BN308="","",IF(BT308&lt;&gt;BN308,INDEX(regKlub_id,MATCH(BT308,regKlub_naziv,0)),IF(AND(BO308&lt;&gt;"",BO308&lt;&gt;"NEMA"),BO308,IF(CF308&lt;&gt;"",CF308,IF(CB308&lt;&gt;"",CB308,IFERROR(INDEX(CL$12:CL307,MATCH(BN308,BN$12:BN307,0)),"GREŠKA"))))))</f>
        <v/>
      </c>
      <c r="CM308" s="114" t="str">
        <f>IF(BP308="","",IF(BP308&lt;&gt;"NEMA",BP308,IF(CE308&lt;&gt;"",CE308,IFERROR(INDEX(CM$12:CM307,MATCH(BN308,BN$12:BN307,0)),""))))</f>
        <v/>
      </c>
      <c r="CN308" s="27" t="s">
        <v>0</v>
      </c>
      <c r="CO308" s="38" t="str">
        <f t="shared" si="363"/>
        <v/>
      </c>
      <c r="CP308" s="53" t="str">
        <f t="shared" si="364"/>
        <v/>
      </c>
      <c r="CQ308" s="180" t="str">
        <f t="shared" si="365"/>
        <v/>
      </c>
      <c r="CR308" s="181" t="str">
        <f t="shared" si="313"/>
        <v/>
      </c>
      <c r="CS308" s="114" t="str">
        <f t="shared" si="317"/>
        <v/>
      </c>
      <c r="CT308" s="27" t="s">
        <v>0</v>
      </c>
      <c r="CU308" s="240" t="str">
        <f t="shared" si="366"/>
        <v xml:space="preserve">
</v>
      </c>
      <c r="CV308" s="27" t="s">
        <v>0</v>
      </c>
      <c r="CW308" s="200" t="str">
        <f t="shared" si="318"/>
        <v/>
      </c>
      <c r="CX308" t="s">
        <v>0</v>
      </c>
      <c r="CY308" s="90"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31"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88" t="str">
        <f t="shared" si="326"/>
        <v/>
      </c>
      <c r="P309" s="27"/>
      <c r="Q309" s="32" t="str">
        <f t="shared" si="327"/>
        <v/>
      </c>
      <c r="R309" s="53" t="str">
        <f>IF(Q309="","",IF(COUNTIF(Q$12:Q308,Q309)=0,R308+1,R308))</f>
        <v/>
      </c>
      <c r="S309" s="53" t="str">
        <f t="shared" si="328"/>
        <v/>
      </c>
      <c r="T309" s="53" t="str">
        <f t="shared" si="329"/>
        <v/>
      </c>
      <c r="U309" s="46" t="str">
        <f t="shared" si="330"/>
        <v/>
      </c>
      <c r="V309" s="27" t="s">
        <v>0</v>
      </c>
      <c r="W309" s="173" t="str">
        <f t="shared" si="331"/>
        <v/>
      </c>
      <c r="X309" s="223" t="str">
        <f t="shared" si="332"/>
        <v/>
      </c>
      <c r="Y309" s="174"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8"/>
      <c r="AG309" s="27" t="s">
        <v>0</v>
      </c>
      <c r="AH309" s="14" t="str">
        <f t="shared" si="335"/>
        <v/>
      </c>
      <c r="AI309" s="27" t="s">
        <v>0</v>
      </c>
      <c r="AJ309" s="173" t="str">
        <f t="shared" si="336"/>
        <v/>
      </c>
      <c r="AK309" s="114"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44" t="str">
        <f t="shared" si="390"/>
        <v/>
      </c>
      <c r="AW309" s="27" t="s">
        <v>0</v>
      </c>
      <c r="AX309" s="81"/>
      <c r="AY309" s="83"/>
      <c r="AZ309" s="27" t="s">
        <v>0</v>
      </c>
      <c r="BA309" s="200" t="str">
        <f t="shared" si="345"/>
        <v/>
      </c>
      <c r="BB309" s="27" t="s">
        <v>0</v>
      </c>
      <c r="BC309" s="32" t="str">
        <f t="shared" si="346"/>
        <v/>
      </c>
      <c r="BD309" s="53" t="str">
        <f>IF(AX309&amp;AY309="","",MAX(BD$12:BD308)+1)</f>
        <v/>
      </c>
      <c r="BE309" s="212"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8"/>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73" t="str">
        <f>IF(BN309="","",IF(AND(BO309&lt;&gt;"",BO309&lt;&gt;"NEMA",BS309=1),BR309,IFERROR(INDEX(CK$12:CK308,MATCH(BN309,BN$12:BN308,0)),IF(BX309&lt;&gt;"",BX309,BT309))))</f>
        <v/>
      </c>
      <c r="CL309" s="226" t="str">
        <f>IF(BN309="","",IF(BT309&lt;&gt;BN309,INDEX(regKlub_id,MATCH(BT309,regKlub_naziv,0)),IF(AND(BO309&lt;&gt;"",BO309&lt;&gt;"NEMA"),BO309,IF(CF309&lt;&gt;"",CF309,IF(CB309&lt;&gt;"",CB309,IFERROR(INDEX(CL$12:CL308,MATCH(BN309,BN$12:BN308,0)),"GREŠKA"))))))</f>
        <v/>
      </c>
      <c r="CM309" s="114" t="str">
        <f>IF(BP309="","",IF(BP309&lt;&gt;"NEMA",BP309,IF(CE309&lt;&gt;"",CE309,IFERROR(INDEX(CM$12:CM308,MATCH(BN309,BN$12:BN308,0)),""))))</f>
        <v/>
      </c>
      <c r="CN309" s="27" t="s">
        <v>0</v>
      </c>
      <c r="CO309" s="38" t="str">
        <f t="shared" si="363"/>
        <v/>
      </c>
      <c r="CP309" s="53" t="str">
        <f t="shared" si="364"/>
        <v/>
      </c>
      <c r="CQ309" s="180" t="str">
        <f t="shared" si="365"/>
        <v/>
      </c>
      <c r="CR309" s="181" t="str">
        <f t="shared" si="313"/>
        <v/>
      </c>
      <c r="CS309" s="114" t="str">
        <f t="shared" si="317"/>
        <v/>
      </c>
      <c r="CT309" s="27" t="s">
        <v>0</v>
      </c>
      <c r="CU309" s="240" t="str">
        <f t="shared" si="366"/>
        <v xml:space="preserve">
</v>
      </c>
      <c r="CV309" s="27" t="s">
        <v>0</v>
      </c>
      <c r="CW309" s="200" t="str">
        <f t="shared" si="318"/>
        <v/>
      </c>
      <c r="CX309" t="s">
        <v>0</v>
      </c>
      <c r="CY309" s="90"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31"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88" t="str">
        <f t="shared" si="326"/>
        <v/>
      </c>
      <c r="P310" s="27"/>
      <c r="Q310" s="32" t="str">
        <f t="shared" si="327"/>
        <v/>
      </c>
      <c r="R310" s="53" t="str">
        <f>IF(Q310="","",IF(COUNTIF(Q$12:Q309,Q310)=0,R309+1,R309))</f>
        <v/>
      </c>
      <c r="S310" s="53" t="str">
        <f t="shared" si="328"/>
        <v/>
      </c>
      <c r="T310" s="53" t="str">
        <f t="shared" si="329"/>
        <v/>
      </c>
      <c r="U310" s="46" t="str">
        <f t="shared" si="330"/>
        <v/>
      </c>
      <c r="V310" s="27" t="s">
        <v>0</v>
      </c>
      <c r="W310" s="173" t="str">
        <f t="shared" si="331"/>
        <v/>
      </c>
      <c r="X310" s="223" t="str">
        <f t="shared" si="332"/>
        <v/>
      </c>
      <c r="Y310" s="174"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8"/>
      <c r="AG310" s="27" t="s">
        <v>0</v>
      </c>
      <c r="AH310" s="14" t="str">
        <f t="shared" si="335"/>
        <v/>
      </c>
      <c r="AI310" s="27" t="s">
        <v>0</v>
      </c>
      <c r="AJ310" s="173" t="str">
        <f t="shared" si="336"/>
        <v/>
      </c>
      <c r="AK310" s="114"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44" t="str">
        <f t="shared" si="390"/>
        <v/>
      </c>
      <c r="AW310" s="27" t="s">
        <v>0</v>
      </c>
      <c r="AX310" s="81"/>
      <c r="AY310" s="83"/>
      <c r="AZ310" s="27" t="s">
        <v>0</v>
      </c>
      <c r="BA310" s="200" t="str">
        <f t="shared" si="345"/>
        <v/>
      </c>
      <c r="BB310" s="27" t="s">
        <v>0</v>
      </c>
      <c r="BC310" s="32" t="str">
        <f t="shared" si="346"/>
        <v/>
      </c>
      <c r="BD310" s="53" t="str">
        <f>IF(AX310&amp;AY310="","",MAX(BD$12:BD309)+1)</f>
        <v/>
      </c>
      <c r="BE310" s="212"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8"/>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73" t="str">
        <f>IF(BN310="","",IF(AND(BO310&lt;&gt;"",BO310&lt;&gt;"NEMA",BS310=1),BR310,IFERROR(INDEX(CK$12:CK309,MATCH(BN310,BN$12:BN309,0)),IF(BX310&lt;&gt;"",BX310,BT310))))</f>
        <v/>
      </c>
      <c r="CL310" s="226" t="str">
        <f>IF(BN310="","",IF(BT310&lt;&gt;BN310,INDEX(regKlub_id,MATCH(BT310,regKlub_naziv,0)),IF(AND(BO310&lt;&gt;"",BO310&lt;&gt;"NEMA"),BO310,IF(CF310&lt;&gt;"",CF310,IF(CB310&lt;&gt;"",CB310,IFERROR(INDEX(CL$12:CL309,MATCH(BN310,BN$12:BN309,0)),"GREŠKA"))))))</f>
        <v/>
      </c>
      <c r="CM310" s="114" t="str">
        <f>IF(BP310="","",IF(BP310&lt;&gt;"NEMA",BP310,IF(CE310&lt;&gt;"",CE310,IFERROR(INDEX(CM$12:CM309,MATCH(BN310,BN$12:BN309,0)),""))))</f>
        <v/>
      </c>
      <c r="CN310" s="27" t="s">
        <v>0</v>
      </c>
      <c r="CO310" s="38" t="str">
        <f t="shared" si="363"/>
        <v/>
      </c>
      <c r="CP310" s="53" t="str">
        <f t="shared" si="364"/>
        <v/>
      </c>
      <c r="CQ310" s="180" t="str">
        <f t="shared" si="365"/>
        <v/>
      </c>
      <c r="CR310" s="181" t="str">
        <f t="shared" si="313"/>
        <v/>
      </c>
      <c r="CS310" s="114" t="str">
        <f t="shared" si="317"/>
        <v/>
      </c>
      <c r="CT310" s="27" t="s">
        <v>0</v>
      </c>
      <c r="CU310" s="240" t="str">
        <f t="shared" si="366"/>
        <v xml:space="preserve">
</v>
      </c>
      <c r="CV310" s="27" t="s">
        <v>0</v>
      </c>
      <c r="CW310" s="200" t="str">
        <f t="shared" si="318"/>
        <v/>
      </c>
      <c r="CX310" t="s">
        <v>0</v>
      </c>
      <c r="CY310" s="90"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31"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88" t="str">
        <f t="shared" si="326"/>
        <v/>
      </c>
      <c r="P311" s="27"/>
      <c r="Q311" s="32" t="str">
        <f t="shared" si="327"/>
        <v/>
      </c>
      <c r="R311" s="53" t="str">
        <f>IF(Q311="","",IF(COUNTIF(Q$12:Q310,Q311)=0,R310+1,R310))</f>
        <v/>
      </c>
      <c r="S311" s="53" t="str">
        <f t="shared" si="328"/>
        <v/>
      </c>
      <c r="T311" s="53" t="str">
        <f t="shared" si="329"/>
        <v/>
      </c>
      <c r="U311" s="46" t="str">
        <f t="shared" si="330"/>
        <v/>
      </c>
      <c r="V311" s="27" t="s">
        <v>0</v>
      </c>
      <c r="W311" s="173" t="str">
        <f t="shared" si="331"/>
        <v/>
      </c>
      <c r="X311" s="223" t="str">
        <f t="shared" si="332"/>
        <v/>
      </c>
      <c r="Y311" s="174"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8"/>
      <c r="AG311" s="27" t="s">
        <v>0</v>
      </c>
      <c r="AH311" s="14" t="str">
        <f t="shared" si="335"/>
        <v/>
      </c>
      <c r="AI311" s="27" t="s">
        <v>0</v>
      </c>
      <c r="AJ311" s="173" t="str">
        <f t="shared" si="336"/>
        <v/>
      </c>
      <c r="AK311" s="114"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44" t="str">
        <f t="shared" si="390"/>
        <v/>
      </c>
      <c r="AW311" s="27" t="s">
        <v>0</v>
      </c>
      <c r="AX311" s="81"/>
      <c r="AY311" s="83"/>
      <c r="AZ311" s="27" t="s">
        <v>0</v>
      </c>
      <c r="BA311" s="200" t="str">
        <f t="shared" si="345"/>
        <v/>
      </c>
      <c r="BB311" s="27" t="s">
        <v>0</v>
      </c>
      <c r="BC311" s="32" t="str">
        <f t="shared" si="346"/>
        <v/>
      </c>
      <c r="BD311" s="53" t="str">
        <f>IF(AX311&amp;AY311="","",MAX(BD$12:BD310)+1)</f>
        <v/>
      </c>
      <c r="BE311" s="212"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8"/>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73" t="str">
        <f>IF(BN311="","",IF(AND(BO311&lt;&gt;"",BO311&lt;&gt;"NEMA",BS311=1),BR311,IFERROR(INDEX(CK$12:CK310,MATCH(BN311,BN$12:BN310,0)),IF(BX311&lt;&gt;"",BX311,BT311))))</f>
        <v/>
      </c>
      <c r="CL311" s="226" t="str">
        <f>IF(BN311="","",IF(BT311&lt;&gt;BN311,INDEX(regKlub_id,MATCH(BT311,regKlub_naziv,0)),IF(AND(BO311&lt;&gt;"",BO311&lt;&gt;"NEMA"),BO311,IF(CF311&lt;&gt;"",CF311,IF(CB311&lt;&gt;"",CB311,IFERROR(INDEX(CL$12:CL310,MATCH(BN311,BN$12:BN310,0)),"GREŠKA"))))))</f>
        <v/>
      </c>
      <c r="CM311" s="114" t="str">
        <f>IF(BP311="","",IF(BP311&lt;&gt;"NEMA",BP311,IF(CE311&lt;&gt;"",CE311,IFERROR(INDEX(CM$12:CM310,MATCH(BN311,BN$12:BN310,0)),""))))</f>
        <v/>
      </c>
      <c r="CN311" s="27" t="s">
        <v>0</v>
      </c>
      <c r="CO311" s="38" t="str">
        <f t="shared" si="363"/>
        <v/>
      </c>
      <c r="CP311" s="53" t="str">
        <f t="shared" si="364"/>
        <v/>
      </c>
      <c r="CQ311" s="180" t="str">
        <f t="shared" si="365"/>
        <v/>
      </c>
      <c r="CR311" s="181" t="str">
        <f t="shared" si="313"/>
        <v/>
      </c>
      <c r="CS311" s="114" t="str">
        <f t="shared" si="317"/>
        <v/>
      </c>
      <c r="CT311" s="27" t="s">
        <v>0</v>
      </c>
      <c r="CU311" s="240" t="str">
        <f t="shared" si="366"/>
        <v xml:space="preserve">
</v>
      </c>
      <c r="CV311" s="27" t="s">
        <v>0</v>
      </c>
      <c r="CW311" s="200" t="str">
        <f t="shared" si="318"/>
        <v/>
      </c>
      <c r="CX311" t="s">
        <v>0</v>
      </c>
      <c r="CY311" s="90"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31"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88" t="str">
        <f t="shared" si="326"/>
        <v/>
      </c>
      <c r="P312" s="27"/>
      <c r="Q312" s="32" t="str">
        <f t="shared" si="327"/>
        <v/>
      </c>
      <c r="R312" s="53" t="str">
        <f>IF(Q312="","",IF(COUNTIF(Q$12:Q311,Q312)=0,R311+1,R311))</f>
        <v/>
      </c>
      <c r="S312" s="53" t="str">
        <f t="shared" si="328"/>
        <v/>
      </c>
      <c r="T312" s="53" t="str">
        <f t="shared" si="329"/>
        <v/>
      </c>
      <c r="U312" s="46" t="str">
        <f t="shared" si="330"/>
        <v/>
      </c>
      <c r="V312" s="27" t="s">
        <v>0</v>
      </c>
      <c r="W312" s="173" t="str">
        <f t="shared" si="331"/>
        <v/>
      </c>
      <c r="X312" s="223" t="str">
        <f t="shared" si="332"/>
        <v/>
      </c>
      <c r="Y312" s="174"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8"/>
      <c r="AG312" s="27" t="s">
        <v>0</v>
      </c>
      <c r="AH312" s="14" t="str">
        <f t="shared" si="335"/>
        <v/>
      </c>
      <c r="AI312" s="27" t="s">
        <v>0</v>
      </c>
      <c r="AJ312" s="173" t="str">
        <f t="shared" si="336"/>
        <v/>
      </c>
      <c r="AK312" s="114"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44" t="str">
        <f t="shared" si="390"/>
        <v/>
      </c>
      <c r="AW312" s="27" t="s">
        <v>0</v>
      </c>
      <c r="AX312" s="81"/>
      <c r="AY312" s="83"/>
      <c r="AZ312" s="27" t="s">
        <v>0</v>
      </c>
      <c r="BA312" s="200" t="str">
        <f t="shared" si="345"/>
        <v/>
      </c>
      <c r="BB312" s="27" t="s">
        <v>0</v>
      </c>
      <c r="BC312" s="32" t="str">
        <f t="shared" si="346"/>
        <v/>
      </c>
      <c r="BD312" s="53" t="str">
        <f>IF(AX312&amp;AY312="","",MAX(BD$12:BD311)+1)</f>
        <v/>
      </c>
      <c r="BE312" s="212"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8"/>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73" t="str">
        <f>IF(BN312="","",IF(AND(BO312&lt;&gt;"",BO312&lt;&gt;"NEMA",BS312=1),BR312,IFERROR(INDEX(CK$12:CK311,MATCH(BN312,BN$12:BN311,0)),IF(BX312&lt;&gt;"",BX312,BT312))))</f>
        <v/>
      </c>
      <c r="CL312" s="226" t="str">
        <f>IF(BN312="","",IF(BT312&lt;&gt;BN312,INDEX(regKlub_id,MATCH(BT312,regKlub_naziv,0)),IF(AND(BO312&lt;&gt;"",BO312&lt;&gt;"NEMA"),BO312,IF(CF312&lt;&gt;"",CF312,IF(CB312&lt;&gt;"",CB312,IFERROR(INDEX(CL$12:CL311,MATCH(BN312,BN$12:BN311,0)),"GREŠKA"))))))</f>
        <v/>
      </c>
      <c r="CM312" s="114" t="str">
        <f>IF(BP312="","",IF(BP312&lt;&gt;"NEMA",BP312,IF(CE312&lt;&gt;"",CE312,IFERROR(INDEX(CM$12:CM311,MATCH(BN312,BN$12:BN311,0)),""))))</f>
        <v/>
      </c>
      <c r="CN312" s="27" t="s">
        <v>0</v>
      </c>
      <c r="CO312" s="38" t="str">
        <f t="shared" si="363"/>
        <v/>
      </c>
      <c r="CP312" s="53" t="str">
        <f t="shared" si="364"/>
        <v/>
      </c>
      <c r="CQ312" s="180" t="str">
        <f t="shared" si="365"/>
        <v/>
      </c>
      <c r="CR312" s="181" t="str">
        <f t="shared" si="313"/>
        <v/>
      </c>
      <c r="CS312" s="114" t="str">
        <f t="shared" si="317"/>
        <v/>
      </c>
      <c r="CT312" s="27" t="s">
        <v>0</v>
      </c>
      <c r="CU312" s="240" t="str">
        <f t="shared" si="366"/>
        <v xml:space="preserve">
</v>
      </c>
      <c r="CV312" s="27" t="s">
        <v>0</v>
      </c>
      <c r="CW312" s="200" t="str">
        <f t="shared" si="318"/>
        <v/>
      </c>
      <c r="CX312" t="s">
        <v>0</v>
      </c>
      <c r="CY312" s="90"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31"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88" t="str">
        <f t="shared" si="326"/>
        <v/>
      </c>
      <c r="P313" s="27"/>
      <c r="Q313" s="32" t="str">
        <f t="shared" si="327"/>
        <v/>
      </c>
      <c r="R313" s="53" t="str">
        <f>IF(Q313="","",IF(COUNTIF(Q$12:Q312,Q313)=0,R312+1,R312))</f>
        <v/>
      </c>
      <c r="S313" s="53" t="str">
        <f t="shared" si="328"/>
        <v/>
      </c>
      <c r="T313" s="53" t="str">
        <f t="shared" si="329"/>
        <v/>
      </c>
      <c r="U313" s="46" t="str">
        <f t="shared" si="330"/>
        <v/>
      </c>
      <c r="V313" s="27" t="s">
        <v>0</v>
      </c>
      <c r="W313" s="173" t="str">
        <f t="shared" si="331"/>
        <v/>
      </c>
      <c r="X313" s="223" t="str">
        <f t="shared" si="332"/>
        <v/>
      </c>
      <c r="Y313" s="174"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8"/>
      <c r="AG313" s="27" t="s">
        <v>0</v>
      </c>
      <c r="AH313" s="14" t="str">
        <f t="shared" si="335"/>
        <v/>
      </c>
      <c r="AI313" s="27" t="s">
        <v>0</v>
      </c>
      <c r="AJ313" s="173" t="str">
        <f t="shared" si="336"/>
        <v/>
      </c>
      <c r="AK313" s="114"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44" t="str">
        <f t="shared" si="390"/>
        <v/>
      </c>
      <c r="AW313" s="27" t="s">
        <v>0</v>
      </c>
      <c r="AX313" s="81"/>
      <c r="AY313" s="83"/>
      <c r="AZ313" s="27" t="s">
        <v>0</v>
      </c>
      <c r="BA313" s="200" t="str">
        <f t="shared" si="345"/>
        <v/>
      </c>
      <c r="BB313" s="27" t="s">
        <v>0</v>
      </c>
      <c r="BC313" s="32" t="str">
        <f t="shared" si="346"/>
        <v/>
      </c>
      <c r="BD313" s="53" t="str">
        <f>IF(AX313&amp;AY313="","",MAX(BD$12:BD312)+1)</f>
        <v/>
      </c>
      <c r="BE313" s="212"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8"/>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73" t="str">
        <f>IF(BN313="","",IF(AND(BO313&lt;&gt;"",BO313&lt;&gt;"NEMA",BS313=1),BR313,IFERROR(INDEX(CK$12:CK312,MATCH(BN313,BN$12:BN312,0)),IF(BX313&lt;&gt;"",BX313,BT313))))</f>
        <v/>
      </c>
      <c r="CL313" s="226" t="str">
        <f>IF(BN313="","",IF(BT313&lt;&gt;BN313,INDEX(regKlub_id,MATCH(BT313,regKlub_naziv,0)),IF(AND(BO313&lt;&gt;"",BO313&lt;&gt;"NEMA"),BO313,IF(CF313&lt;&gt;"",CF313,IF(CB313&lt;&gt;"",CB313,IFERROR(INDEX(CL$12:CL312,MATCH(BN313,BN$12:BN312,0)),"GREŠKA"))))))</f>
        <v/>
      </c>
      <c r="CM313" s="114" t="str">
        <f>IF(BP313="","",IF(BP313&lt;&gt;"NEMA",BP313,IF(CE313&lt;&gt;"",CE313,IFERROR(INDEX(CM$12:CM312,MATCH(BN313,BN$12:BN312,0)),""))))</f>
        <v/>
      </c>
      <c r="CN313" s="27" t="s">
        <v>0</v>
      </c>
      <c r="CO313" s="38" t="str">
        <f t="shared" si="363"/>
        <v/>
      </c>
      <c r="CP313" s="53" t="str">
        <f t="shared" si="364"/>
        <v/>
      </c>
      <c r="CQ313" s="180" t="str">
        <f t="shared" si="365"/>
        <v/>
      </c>
      <c r="CR313" s="181" t="str">
        <f t="shared" ref="CR313:CR376" si="391">IF(CO313="","",IF(VALUE(LEFT(CO313,SEARCH(":",CO313)-1))&gt;999,59999,VALUE(LEFT(CO313,SEARCH(":",CO313)-1))*60+VALUE(RIGHT(CO313,2))))</f>
        <v/>
      </c>
      <c r="CS313" s="114" t="str">
        <f t="shared" si="317"/>
        <v/>
      </c>
      <c r="CT313" s="27" t="s">
        <v>0</v>
      </c>
      <c r="CU313" s="240" t="str">
        <f t="shared" si="366"/>
        <v xml:space="preserve">
</v>
      </c>
      <c r="CV313" s="27" t="s">
        <v>0</v>
      </c>
      <c r="CW313" s="200" t="str">
        <f t="shared" si="318"/>
        <v/>
      </c>
      <c r="CX313" t="s">
        <v>0</v>
      </c>
      <c r="CY313" s="90"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31"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88" t="str">
        <f t="shared" si="326"/>
        <v/>
      </c>
      <c r="P314" s="27"/>
      <c r="Q314" s="32" t="str">
        <f t="shared" si="327"/>
        <v/>
      </c>
      <c r="R314" s="53" t="str">
        <f>IF(Q314="","",IF(COUNTIF(Q$12:Q313,Q314)=0,R313+1,R313))</f>
        <v/>
      </c>
      <c r="S314" s="53" t="str">
        <f t="shared" si="328"/>
        <v/>
      </c>
      <c r="T314" s="53" t="str">
        <f t="shared" si="329"/>
        <v/>
      </c>
      <c r="U314" s="46" t="str">
        <f t="shared" si="330"/>
        <v/>
      </c>
      <c r="V314" s="27" t="s">
        <v>0</v>
      </c>
      <c r="W314" s="173" t="str">
        <f t="shared" si="331"/>
        <v/>
      </c>
      <c r="X314" s="223" t="str">
        <f t="shared" si="332"/>
        <v/>
      </c>
      <c r="Y314" s="174"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8"/>
      <c r="AG314" s="27" t="s">
        <v>0</v>
      </c>
      <c r="AH314" s="14" t="str">
        <f t="shared" si="335"/>
        <v/>
      </c>
      <c r="AI314" s="27" t="s">
        <v>0</v>
      </c>
      <c r="AJ314" s="173" t="str">
        <f t="shared" si="336"/>
        <v/>
      </c>
      <c r="AK314" s="114"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44" t="str">
        <f t="shared" si="390"/>
        <v/>
      </c>
      <c r="AW314" s="27" t="s">
        <v>0</v>
      </c>
      <c r="AX314" s="81"/>
      <c r="AY314" s="83"/>
      <c r="AZ314" s="27" t="s">
        <v>0</v>
      </c>
      <c r="BA314" s="200" t="str">
        <f t="shared" si="345"/>
        <v/>
      </c>
      <c r="BB314" s="27" t="s">
        <v>0</v>
      </c>
      <c r="BC314" s="32" t="str">
        <f t="shared" si="346"/>
        <v/>
      </c>
      <c r="BD314" s="53" t="str">
        <f>IF(AX314&amp;AY314="","",MAX(BD$12:BD313)+1)</f>
        <v/>
      </c>
      <c r="BE314" s="212"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8"/>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73" t="str">
        <f>IF(BN314="","",IF(AND(BO314&lt;&gt;"",BO314&lt;&gt;"NEMA",BS314=1),BR314,IFERROR(INDEX(CK$12:CK313,MATCH(BN314,BN$12:BN313,0)),IF(BX314&lt;&gt;"",BX314,BT314))))</f>
        <v/>
      </c>
      <c r="CL314" s="226" t="str">
        <f>IF(BN314="","",IF(BT314&lt;&gt;BN314,INDEX(regKlub_id,MATCH(BT314,regKlub_naziv,0)),IF(AND(BO314&lt;&gt;"",BO314&lt;&gt;"NEMA"),BO314,IF(CF314&lt;&gt;"",CF314,IF(CB314&lt;&gt;"",CB314,IFERROR(INDEX(CL$12:CL313,MATCH(BN314,BN$12:BN313,0)),"GREŠKA"))))))</f>
        <v/>
      </c>
      <c r="CM314" s="114" t="str">
        <f>IF(BP314="","",IF(BP314&lt;&gt;"NEMA",BP314,IF(CE314&lt;&gt;"",CE314,IFERROR(INDEX(CM$12:CM313,MATCH(BN314,BN$12:BN313,0)),""))))</f>
        <v/>
      </c>
      <c r="CN314" s="27" t="s">
        <v>0</v>
      </c>
      <c r="CO314" s="38" t="str">
        <f t="shared" si="363"/>
        <v/>
      </c>
      <c r="CP314" s="53" t="str">
        <f t="shared" si="364"/>
        <v/>
      </c>
      <c r="CQ314" s="180" t="str">
        <f t="shared" si="365"/>
        <v/>
      </c>
      <c r="CR314" s="181" t="str">
        <f t="shared" si="391"/>
        <v/>
      </c>
      <c r="CS314" s="114" t="str">
        <f t="shared" si="317"/>
        <v/>
      </c>
      <c r="CT314" s="27" t="s">
        <v>0</v>
      </c>
      <c r="CU314" s="240" t="str">
        <f t="shared" si="366"/>
        <v xml:space="preserve">
</v>
      </c>
      <c r="CV314" s="27" t="s">
        <v>0</v>
      </c>
      <c r="CW314" s="200" t="str">
        <f t="shared" si="318"/>
        <v/>
      </c>
      <c r="CX314" t="s">
        <v>0</v>
      </c>
      <c r="CY314" s="90"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31"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88" t="str">
        <f t="shared" si="326"/>
        <v/>
      </c>
      <c r="P315" s="27"/>
      <c r="Q315" s="32" t="str">
        <f t="shared" si="327"/>
        <v/>
      </c>
      <c r="R315" s="53" t="str">
        <f>IF(Q315="","",IF(COUNTIF(Q$12:Q314,Q315)=0,R314+1,R314))</f>
        <v/>
      </c>
      <c r="S315" s="53" t="str">
        <f t="shared" si="328"/>
        <v/>
      </c>
      <c r="T315" s="53" t="str">
        <f t="shared" si="329"/>
        <v/>
      </c>
      <c r="U315" s="46" t="str">
        <f t="shared" si="330"/>
        <v/>
      </c>
      <c r="V315" s="27" t="s">
        <v>0</v>
      </c>
      <c r="W315" s="173" t="str">
        <f t="shared" si="331"/>
        <v/>
      </c>
      <c r="X315" s="223" t="str">
        <f t="shared" si="332"/>
        <v/>
      </c>
      <c r="Y315" s="174"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8"/>
      <c r="AG315" s="27" t="s">
        <v>0</v>
      </c>
      <c r="AH315" s="14" t="str">
        <f t="shared" si="335"/>
        <v/>
      </c>
      <c r="AI315" s="27" t="s">
        <v>0</v>
      </c>
      <c r="AJ315" s="173" t="str">
        <f t="shared" si="336"/>
        <v/>
      </c>
      <c r="AK315" s="114"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44" t="str">
        <f t="shared" si="390"/>
        <v/>
      </c>
      <c r="AW315" s="27" t="s">
        <v>0</v>
      </c>
      <c r="AX315" s="81"/>
      <c r="AY315" s="83"/>
      <c r="AZ315" s="27" t="s">
        <v>0</v>
      </c>
      <c r="BA315" s="200" t="str">
        <f t="shared" si="345"/>
        <v/>
      </c>
      <c r="BB315" s="27" t="s">
        <v>0</v>
      </c>
      <c r="BC315" s="32" t="str">
        <f t="shared" si="346"/>
        <v/>
      </c>
      <c r="BD315" s="53" t="str">
        <f>IF(AX315&amp;AY315="","",MAX(BD$12:BD314)+1)</f>
        <v/>
      </c>
      <c r="BE315" s="212"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8"/>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73" t="str">
        <f>IF(BN315="","",IF(AND(BO315&lt;&gt;"",BO315&lt;&gt;"NEMA",BS315=1),BR315,IFERROR(INDEX(CK$12:CK314,MATCH(BN315,BN$12:BN314,0)),IF(BX315&lt;&gt;"",BX315,BT315))))</f>
        <v/>
      </c>
      <c r="CL315" s="226" t="str">
        <f>IF(BN315="","",IF(BT315&lt;&gt;BN315,INDEX(regKlub_id,MATCH(BT315,regKlub_naziv,0)),IF(AND(BO315&lt;&gt;"",BO315&lt;&gt;"NEMA"),BO315,IF(CF315&lt;&gt;"",CF315,IF(CB315&lt;&gt;"",CB315,IFERROR(INDEX(CL$12:CL314,MATCH(BN315,BN$12:BN314,0)),"GREŠKA"))))))</f>
        <v/>
      </c>
      <c r="CM315" s="114" t="str">
        <f>IF(BP315="","",IF(BP315&lt;&gt;"NEMA",BP315,IF(CE315&lt;&gt;"",CE315,IFERROR(INDEX(CM$12:CM314,MATCH(BN315,BN$12:BN314,0)),""))))</f>
        <v/>
      </c>
      <c r="CN315" s="27" t="s">
        <v>0</v>
      </c>
      <c r="CO315" s="38" t="str">
        <f t="shared" si="363"/>
        <v/>
      </c>
      <c r="CP315" s="53" t="str">
        <f t="shared" si="364"/>
        <v/>
      </c>
      <c r="CQ315" s="180" t="str">
        <f t="shared" si="365"/>
        <v/>
      </c>
      <c r="CR315" s="181" t="str">
        <f t="shared" si="391"/>
        <v/>
      </c>
      <c r="CS315" s="114" t="str">
        <f t="shared" si="317"/>
        <v/>
      </c>
      <c r="CT315" s="27" t="s">
        <v>0</v>
      </c>
      <c r="CU315" s="240" t="str">
        <f t="shared" si="366"/>
        <v xml:space="preserve">
</v>
      </c>
      <c r="CV315" s="27" t="s">
        <v>0</v>
      </c>
      <c r="CW315" s="200" t="str">
        <f t="shared" si="318"/>
        <v/>
      </c>
      <c r="CX315" t="s">
        <v>0</v>
      </c>
      <c r="CY315" s="90"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31"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88" t="str">
        <f t="shared" si="326"/>
        <v/>
      </c>
      <c r="P316" s="27"/>
      <c r="Q316" s="32" t="str">
        <f t="shared" si="327"/>
        <v/>
      </c>
      <c r="R316" s="53" t="str">
        <f>IF(Q316="","",IF(COUNTIF(Q$12:Q315,Q316)=0,R315+1,R315))</f>
        <v/>
      </c>
      <c r="S316" s="53" t="str">
        <f t="shared" si="328"/>
        <v/>
      </c>
      <c r="T316" s="53" t="str">
        <f t="shared" si="329"/>
        <v/>
      </c>
      <c r="U316" s="46" t="str">
        <f t="shared" si="330"/>
        <v/>
      </c>
      <c r="V316" s="27" t="s">
        <v>0</v>
      </c>
      <c r="W316" s="173" t="str">
        <f t="shared" si="331"/>
        <v/>
      </c>
      <c r="X316" s="223" t="str">
        <f t="shared" si="332"/>
        <v/>
      </c>
      <c r="Y316" s="174"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8"/>
      <c r="AG316" s="27" t="s">
        <v>0</v>
      </c>
      <c r="AH316" s="14" t="str">
        <f t="shared" si="335"/>
        <v/>
      </c>
      <c r="AI316" s="27" t="s">
        <v>0</v>
      </c>
      <c r="AJ316" s="173" t="str">
        <f t="shared" si="336"/>
        <v/>
      </c>
      <c r="AK316" s="114"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44" t="str">
        <f t="shared" si="390"/>
        <v/>
      </c>
      <c r="AW316" s="27" t="s">
        <v>0</v>
      </c>
      <c r="AX316" s="81"/>
      <c r="AY316" s="83"/>
      <c r="AZ316" s="27" t="s">
        <v>0</v>
      </c>
      <c r="BA316" s="200" t="str">
        <f t="shared" si="345"/>
        <v/>
      </c>
      <c r="BB316" s="27" t="s">
        <v>0</v>
      </c>
      <c r="BC316" s="32" t="str">
        <f t="shared" si="346"/>
        <v/>
      </c>
      <c r="BD316" s="53" t="str">
        <f>IF(AX316&amp;AY316="","",MAX(BD$12:BD315)+1)</f>
        <v/>
      </c>
      <c r="BE316" s="212"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8"/>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73" t="str">
        <f>IF(BN316="","",IF(AND(BO316&lt;&gt;"",BO316&lt;&gt;"NEMA",BS316=1),BR316,IFERROR(INDEX(CK$12:CK315,MATCH(BN316,BN$12:BN315,0)),IF(BX316&lt;&gt;"",BX316,BT316))))</f>
        <v/>
      </c>
      <c r="CL316" s="226" t="str">
        <f>IF(BN316="","",IF(BT316&lt;&gt;BN316,INDEX(regKlub_id,MATCH(BT316,regKlub_naziv,0)),IF(AND(BO316&lt;&gt;"",BO316&lt;&gt;"NEMA"),BO316,IF(CF316&lt;&gt;"",CF316,IF(CB316&lt;&gt;"",CB316,IFERROR(INDEX(CL$12:CL315,MATCH(BN316,BN$12:BN315,0)),"GREŠKA"))))))</f>
        <v/>
      </c>
      <c r="CM316" s="114" t="str">
        <f>IF(BP316="","",IF(BP316&lt;&gt;"NEMA",BP316,IF(CE316&lt;&gt;"",CE316,IFERROR(INDEX(CM$12:CM315,MATCH(BN316,BN$12:BN315,0)),""))))</f>
        <v/>
      </c>
      <c r="CN316" s="27" t="s">
        <v>0</v>
      </c>
      <c r="CO316" s="38" t="str">
        <f t="shared" si="363"/>
        <v/>
      </c>
      <c r="CP316" s="53" t="str">
        <f t="shared" si="364"/>
        <v/>
      </c>
      <c r="CQ316" s="180" t="str">
        <f t="shared" si="365"/>
        <v/>
      </c>
      <c r="CR316" s="181" t="str">
        <f t="shared" si="391"/>
        <v/>
      </c>
      <c r="CS316" s="114" t="str">
        <f t="shared" si="317"/>
        <v/>
      </c>
      <c r="CT316" s="27" t="s">
        <v>0</v>
      </c>
      <c r="CU316" s="240" t="str">
        <f t="shared" si="366"/>
        <v xml:space="preserve">
</v>
      </c>
      <c r="CV316" s="27" t="s">
        <v>0</v>
      </c>
      <c r="CW316" s="200" t="str">
        <f t="shared" si="318"/>
        <v/>
      </c>
      <c r="CX316" t="s">
        <v>0</v>
      </c>
      <c r="CY316" s="90"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31"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88" t="str">
        <f t="shared" si="326"/>
        <v/>
      </c>
      <c r="P317" s="27"/>
      <c r="Q317" s="32" t="str">
        <f t="shared" si="327"/>
        <v/>
      </c>
      <c r="R317" s="53" t="str">
        <f>IF(Q317="","",IF(COUNTIF(Q$12:Q316,Q317)=0,R316+1,R316))</f>
        <v/>
      </c>
      <c r="S317" s="53" t="str">
        <f t="shared" si="328"/>
        <v/>
      </c>
      <c r="T317" s="53" t="str">
        <f t="shared" si="329"/>
        <v/>
      </c>
      <c r="U317" s="46" t="str">
        <f t="shared" si="330"/>
        <v/>
      </c>
      <c r="V317" s="27" t="s">
        <v>0</v>
      </c>
      <c r="W317" s="173" t="str">
        <f t="shared" si="331"/>
        <v/>
      </c>
      <c r="X317" s="223" t="str">
        <f t="shared" si="332"/>
        <v/>
      </c>
      <c r="Y317" s="174"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8"/>
      <c r="AG317" s="27" t="s">
        <v>0</v>
      </c>
      <c r="AH317" s="14" t="str">
        <f t="shared" si="335"/>
        <v/>
      </c>
      <c r="AI317" s="27" t="s">
        <v>0</v>
      </c>
      <c r="AJ317" s="173" t="str">
        <f t="shared" si="336"/>
        <v/>
      </c>
      <c r="AK317" s="114"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44" t="str">
        <f t="shared" si="390"/>
        <v/>
      </c>
      <c r="AW317" s="27" t="s">
        <v>0</v>
      </c>
      <c r="AX317" s="81"/>
      <c r="AY317" s="83"/>
      <c r="AZ317" s="27" t="s">
        <v>0</v>
      </c>
      <c r="BA317" s="200" t="str">
        <f t="shared" si="345"/>
        <v/>
      </c>
      <c r="BB317" s="27" t="s">
        <v>0</v>
      </c>
      <c r="BC317" s="32" t="str">
        <f t="shared" si="346"/>
        <v/>
      </c>
      <c r="BD317" s="53" t="str">
        <f>IF(AX317&amp;AY317="","",MAX(BD$12:BD316)+1)</f>
        <v/>
      </c>
      <c r="BE317" s="212"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8"/>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73" t="str">
        <f>IF(BN317="","",IF(AND(BO317&lt;&gt;"",BO317&lt;&gt;"NEMA",BS317=1),BR317,IFERROR(INDEX(CK$12:CK316,MATCH(BN317,BN$12:BN316,0)),IF(BX317&lt;&gt;"",BX317,BT317))))</f>
        <v/>
      </c>
      <c r="CL317" s="226" t="str">
        <f>IF(BN317="","",IF(BT317&lt;&gt;BN317,INDEX(regKlub_id,MATCH(BT317,regKlub_naziv,0)),IF(AND(BO317&lt;&gt;"",BO317&lt;&gt;"NEMA"),BO317,IF(CF317&lt;&gt;"",CF317,IF(CB317&lt;&gt;"",CB317,IFERROR(INDEX(CL$12:CL316,MATCH(BN317,BN$12:BN316,0)),"GREŠKA"))))))</f>
        <v/>
      </c>
      <c r="CM317" s="114" t="str">
        <f>IF(BP317="","",IF(BP317&lt;&gt;"NEMA",BP317,IF(CE317&lt;&gt;"",CE317,IFERROR(INDEX(CM$12:CM316,MATCH(BN317,BN$12:BN316,0)),""))))</f>
        <v/>
      </c>
      <c r="CN317" s="27" t="s">
        <v>0</v>
      </c>
      <c r="CO317" s="38" t="str">
        <f t="shared" si="363"/>
        <v/>
      </c>
      <c r="CP317" s="53" t="str">
        <f t="shared" si="364"/>
        <v/>
      </c>
      <c r="CQ317" s="180" t="str">
        <f t="shared" si="365"/>
        <v/>
      </c>
      <c r="CR317" s="181" t="str">
        <f t="shared" si="391"/>
        <v/>
      </c>
      <c r="CS317" s="114" t="str">
        <f t="shared" si="317"/>
        <v/>
      </c>
      <c r="CT317" s="27" t="s">
        <v>0</v>
      </c>
      <c r="CU317" s="240" t="str">
        <f t="shared" si="366"/>
        <v xml:space="preserve">
</v>
      </c>
      <c r="CV317" s="27" t="s">
        <v>0</v>
      </c>
      <c r="CW317" s="200" t="str">
        <f t="shared" si="318"/>
        <v/>
      </c>
      <c r="CX317" t="s">
        <v>0</v>
      </c>
      <c r="CY317" s="90"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31"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88" t="str">
        <f t="shared" si="326"/>
        <v/>
      </c>
      <c r="P318" s="27"/>
      <c r="Q318" s="32" t="str">
        <f t="shared" si="327"/>
        <v/>
      </c>
      <c r="R318" s="53" t="str">
        <f>IF(Q318="","",IF(COUNTIF(Q$12:Q317,Q318)=0,R317+1,R317))</f>
        <v/>
      </c>
      <c r="S318" s="53" t="str">
        <f t="shared" si="328"/>
        <v/>
      </c>
      <c r="T318" s="53" t="str">
        <f t="shared" si="329"/>
        <v/>
      </c>
      <c r="U318" s="46" t="str">
        <f t="shared" si="330"/>
        <v/>
      </c>
      <c r="V318" s="27" t="s">
        <v>0</v>
      </c>
      <c r="W318" s="173" t="str">
        <f t="shared" si="331"/>
        <v/>
      </c>
      <c r="X318" s="223" t="str">
        <f t="shared" si="332"/>
        <v/>
      </c>
      <c r="Y318" s="174"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8"/>
      <c r="AG318" s="27" t="s">
        <v>0</v>
      </c>
      <c r="AH318" s="14" t="str">
        <f t="shared" si="335"/>
        <v/>
      </c>
      <c r="AI318" s="27" t="s">
        <v>0</v>
      </c>
      <c r="AJ318" s="173" t="str">
        <f t="shared" si="336"/>
        <v/>
      </c>
      <c r="AK318" s="114"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44" t="str">
        <f t="shared" si="390"/>
        <v/>
      </c>
      <c r="AW318" s="27" t="s">
        <v>0</v>
      </c>
      <c r="AX318" s="81"/>
      <c r="AY318" s="83"/>
      <c r="AZ318" s="27" t="s">
        <v>0</v>
      </c>
      <c r="BA318" s="200" t="str">
        <f t="shared" si="345"/>
        <v/>
      </c>
      <c r="BB318" s="27" t="s">
        <v>0</v>
      </c>
      <c r="BC318" s="32" t="str">
        <f t="shared" si="346"/>
        <v/>
      </c>
      <c r="BD318" s="53" t="str">
        <f>IF(AX318&amp;AY318="","",MAX(BD$12:BD317)+1)</f>
        <v/>
      </c>
      <c r="BE318" s="212"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8"/>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73" t="str">
        <f>IF(BN318="","",IF(AND(BO318&lt;&gt;"",BO318&lt;&gt;"NEMA",BS318=1),BR318,IFERROR(INDEX(CK$12:CK317,MATCH(BN318,BN$12:BN317,0)),IF(BX318&lt;&gt;"",BX318,BT318))))</f>
        <v/>
      </c>
      <c r="CL318" s="226" t="str">
        <f>IF(BN318="","",IF(BT318&lt;&gt;BN318,INDEX(regKlub_id,MATCH(BT318,regKlub_naziv,0)),IF(AND(BO318&lt;&gt;"",BO318&lt;&gt;"NEMA"),BO318,IF(CF318&lt;&gt;"",CF318,IF(CB318&lt;&gt;"",CB318,IFERROR(INDEX(CL$12:CL317,MATCH(BN318,BN$12:BN317,0)),"GREŠKA"))))))</f>
        <v/>
      </c>
      <c r="CM318" s="114" t="str">
        <f>IF(BP318="","",IF(BP318&lt;&gt;"NEMA",BP318,IF(CE318&lt;&gt;"",CE318,IFERROR(INDEX(CM$12:CM317,MATCH(BN318,BN$12:BN317,0)),""))))</f>
        <v/>
      </c>
      <c r="CN318" s="27" t="s">
        <v>0</v>
      </c>
      <c r="CO318" s="38" t="str">
        <f t="shared" si="363"/>
        <v/>
      </c>
      <c r="CP318" s="53" t="str">
        <f t="shared" si="364"/>
        <v/>
      </c>
      <c r="CQ318" s="180" t="str">
        <f t="shared" si="365"/>
        <v/>
      </c>
      <c r="CR318" s="181" t="str">
        <f t="shared" si="391"/>
        <v/>
      </c>
      <c r="CS318" s="114" t="str">
        <f t="shared" si="317"/>
        <v/>
      </c>
      <c r="CT318" s="27" t="s">
        <v>0</v>
      </c>
      <c r="CU318" s="240" t="str">
        <f t="shared" si="366"/>
        <v xml:space="preserve">
</v>
      </c>
      <c r="CV318" s="27" t="s">
        <v>0</v>
      </c>
      <c r="CW318" s="200" t="str">
        <f t="shared" si="318"/>
        <v/>
      </c>
      <c r="CX318" t="s">
        <v>0</v>
      </c>
      <c r="CY318" s="90"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31"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88" t="str">
        <f t="shared" si="326"/>
        <v/>
      </c>
      <c r="P319" s="27"/>
      <c r="Q319" s="32" t="str">
        <f t="shared" si="327"/>
        <v/>
      </c>
      <c r="R319" s="53" t="str">
        <f>IF(Q319="","",IF(COUNTIF(Q$12:Q318,Q319)=0,R318+1,R318))</f>
        <v/>
      </c>
      <c r="S319" s="53" t="str">
        <f t="shared" si="328"/>
        <v/>
      </c>
      <c r="T319" s="53" t="str">
        <f t="shared" si="329"/>
        <v/>
      </c>
      <c r="U319" s="46" t="str">
        <f t="shared" si="330"/>
        <v/>
      </c>
      <c r="V319" s="27" t="s">
        <v>0</v>
      </c>
      <c r="W319" s="173" t="str">
        <f t="shared" si="331"/>
        <v/>
      </c>
      <c r="X319" s="223" t="str">
        <f t="shared" si="332"/>
        <v/>
      </c>
      <c r="Y319" s="174"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8"/>
      <c r="AG319" s="27" t="s">
        <v>0</v>
      </c>
      <c r="AH319" s="14" t="str">
        <f t="shared" si="335"/>
        <v/>
      </c>
      <c r="AI319" s="27" t="s">
        <v>0</v>
      </c>
      <c r="AJ319" s="173" t="str">
        <f t="shared" si="336"/>
        <v/>
      </c>
      <c r="AK319" s="114"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44" t="str">
        <f t="shared" si="390"/>
        <v/>
      </c>
      <c r="AW319" s="27" t="s">
        <v>0</v>
      </c>
      <c r="AX319" s="81"/>
      <c r="AY319" s="83"/>
      <c r="AZ319" s="27" t="s">
        <v>0</v>
      </c>
      <c r="BA319" s="200" t="str">
        <f t="shared" si="345"/>
        <v/>
      </c>
      <c r="BB319" s="27" t="s">
        <v>0</v>
      </c>
      <c r="BC319" s="32" t="str">
        <f t="shared" si="346"/>
        <v/>
      </c>
      <c r="BD319" s="53" t="str">
        <f>IF(AX319&amp;AY319="","",MAX(BD$12:BD318)+1)</f>
        <v/>
      </c>
      <c r="BE319" s="212"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8"/>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73" t="str">
        <f>IF(BN319="","",IF(AND(BO319&lt;&gt;"",BO319&lt;&gt;"NEMA",BS319=1),BR319,IFERROR(INDEX(CK$12:CK318,MATCH(BN319,BN$12:BN318,0)),IF(BX319&lt;&gt;"",BX319,BT319))))</f>
        <v/>
      </c>
      <c r="CL319" s="226" t="str">
        <f>IF(BN319="","",IF(BT319&lt;&gt;BN319,INDEX(regKlub_id,MATCH(BT319,regKlub_naziv,0)),IF(AND(BO319&lt;&gt;"",BO319&lt;&gt;"NEMA"),BO319,IF(CF319&lt;&gt;"",CF319,IF(CB319&lt;&gt;"",CB319,IFERROR(INDEX(CL$12:CL318,MATCH(BN319,BN$12:BN318,0)),"GREŠKA"))))))</f>
        <v/>
      </c>
      <c r="CM319" s="114" t="str">
        <f>IF(BP319="","",IF(BP319&lt;&gt;"NEMA",BP319,IF(CE319&lt;&gt;"",CE319,IFERROR(INDEX(CM$12:CM318,MATCH(BN319,BN$12:BN318,0)),""))))</f>
        <v/>
      </c>
      <c r="CN319" s="27" t="s">
        <v>0</v>
      </c>
      <c r="CO319" s="38" t="str">
        <f t="shared" si="363"/>
        <v/>
      </c>
      <c r="CP319" s="53" t="str">
        <f t="shared" si="364"/>
        <v/>
      </c>
      <c r="CQ319" s="180" t="str">
        <f t="shared" si="365"/>
        <v/>
      </c>
      <c r="CR319" s="181" t="str">
        <f t="shared" si="391"/>
        <v/>
      </c>
      <c r="CS319" s="114" t="str">
        <f t="shared" si="317"/>
        <v/>
      </c>
      <c r="CT319" s="27" t="s">
        <v>0</v>
      </c>
      <c r="CU319" s="240" t="str">
        <f t="shared" si="366"/>
        <v xml:space="preserve">
</v>
      </c>
      <c r="CV319" s="27" t="s">
        <v>0</v>
      </c>
      <c r="CW319" s="200" t="str">
        <f t="shared" si="318"/>
        <v/>
      </c>
      <c r="CX319" t="s">
        <v>0</v>
      </c>
      <c r="CY319" s="90"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31"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88" t="str">
        <f t="shared" si="326"/>
        <v/>
      </c>
      <c r="P320" s="27"/>
      <c r="Q320" s="32" t="str">
        <f t="shared" si="327"/>
        <v/>
      </c>
      <c r="R320" s="53" t="str">
        <f>IF(Q320="","",IF(COUNTIF(Q$12:Q319,Q320)=0,R319+1,R319))</f>
        <v/>
      </c>
      <c r="S320" s="53" t="str">
        <f t="shared" si="328"/>
        <v/>
      </c>
      <c r="T320" s="53" t="str">
        <f t="shared" si="329"/>
        <v/>
      </c>
      <c r="U320" s="46" t="str">
        <f t="shared" si="330"/>
        <v/>
      </c>
      <c r="V320" s="27" t="s">
        <v>0</v>
      </c>
      <c r="W320" s="173" t="str">
        <f t="shared" si="331"/>
        <v/>
      </c>
      <c r="X320" s="223" t="str">
        <f t="shared" si="332"/>
        <v/>
      </c>
      <c r="Y320" s="174"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8"/>
      <c r="AG320" s="27" t="s">
        <v>0</v>
      </c>
      <c r="AH320" s="14" t="str">
        <f t="shared" si="335"/>
        <v/>
      </c>
      <c r="AI320" s="27" t="s">
        <v>0</v>
      </c>
      <c r="AJ320" s="173" t="str">
        <f t="shared" si="336"/>
        <v/>
      </c>
      <c r="AK320" s="114"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44" t="str">
        <f t="shared" si="390"/>
        <v/>
      </c>
      <c r="AW320" s="27" t="s">
        <v>0</v>
      </c>
      <c r="AX320" s="81"/>
      <c r="AY320" s="83"/>
      <c r="AZ320" s="27" t="s">
        <v>0</v>
      </c>
      <c r="BA320" s="200" t="str">
        <f t="shared" si="345"/>
        <v/>
      </c>
      <c r="BB320" s="27" t="s">
        <v>0</v>
      </c>
      <c r="BC320" s="32" t="str">
        <f t="shared" si="346"/>
        <v/>
      </c>
      <c r="BD320" s="53" t="str">
        <f>IF(AX320&amp;AY320="","",MAX(BD$12:BD319)+1)</f>
        <v/>
      </c>
      <c r="BE320" s="212"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8"/>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73" t="str">
        <f>IF(BN320="","",IF(AND(BO320&lt;&gt;"",BO320&lt;&gt;"NEMA",BS320=1),BR320,IFERROR(INDEX(CK$12:CK319,MATCH(BN320,BN$12:BN319,0)),IF(BX320&lt;&gt;"",BX320,BT320))))</f>
        <v/>
      </c>
      <c r="CL320" s="226" t="str">
        <f>IF(BN320="","",IF(BT320&lt;&gt;BN320,INDEX(regKlub_id,MATCH(BT320,regKlub_naziv,0)),IF(AND(BO320&lt;&gt;"",BO320&lt;&gt;"NEMA"),BO320,IF(CF320&lt;&gt;"",CF320,IF(CB320&lt;&gt;"",CB320,IFERROR(INDEX(CL$12:CL319,MATCH(BN320,BN$12:BN319,0)),"GREŠKA"))))))</f>
        <v/>
      </c>
      <c r="CM320" s="114" t="str">
        <f>IF(BP320="","",IF(BP320&lt;&gt;"NEMA",BP320,IF(CE320&lt;&gt;"",CE320,IFERROR(INDEX(CM$12:CM319,MATCH(BN320,BN$12:BN319,0)),""))))</f>
        <v/>
      </c>
      <c r="CN320" s="27" t="s">
        <v>0</v>
      </c>
      <c r="CO320" s="38" t="str">
        <f t="shared" si="363"/>
        <v/>
      </c>
      <c r="CP320" s="53" t="str">
        <f t="shared" si="364"/>
        <v/>
      </c>
      <c r="CQ320" s="180" t="str">
        <f t="shared" si="365"/>
        <v/>
      </c>
      <c r="CR320" s="181" t="str">
        <f t="shared" si="391"/>
        <v/>
      </c>
      <c r="CS320" s="114" t="str">
        <f t="shared" si="317"/>
        <v/>
      </c>
      <c r="CT320" s="27" t="s">
        <v>0</v>
      </c>
      <c r="CU320" s="240" t="str">
        <f t="shared" si="366"/>
        <v xml:space="preserve">
</v>
      </c>
      <c r="CV320" s="27" t="s">
        <v>0</v>
      </c>
      <c r="CW320" s="200" t="str">
        <f t="shared" si="318"/>
        <v/>
      </c>
      <c r="CX320" t="s">
        <v>0</v>
      </c>
      <c r="CY320" s="90"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31"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88" t="str">
        <f t="shared" si="326"/>
        <v/>
      </c>
      <c r="P321" s="27"/>
      <c r="Q321" s="32" t="str">
        <f t="shared" si="327"/>
        <v/>
      </c>
      <c r="R321" s="53" t="str">
        <f>IF(Q321="","",IF(COUNTIF(Q$12:Q320,Q321)=0,R320+1,R320))</f>
        <v/>
      </c>
      <c r="S321" s="53" t="str">
        <f t="shared" si="328"/>
        <v/>
      </c>
      <c r="T321" s="53" t="str">
        <f t="shared" si="329"/>
        <v/>
      </c>
      <c r="U321" s="46" t="str">
        <f t="shared" si="330"/>
        <v/>
      </c>
      <c r="V321" s="27" t="s">
        <v>0</v>
      </c>
      <c r="W321" s="173" t="str">
        <f t="shared" si="331"/>
        <v/>
      </c>
      <c r="X321" s="223" t="str">
        <f t="shared" si="332"/>
        <v/>
      </c>
      <c r="Y321" s="174"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8"/>
      <c r="AG321" s="27" t="s">
        <v>0</v>
      </c>
      <c r="AH321" s="14" t="str">
        <f t="shared" si="335"/>
        <v/>
      </c>
      <c r="AI321" s="27" t="s">
        <v>0</v>
      </c>
      <c r="AJ321" s="173" t="str">
        <f t="shared" si="336"/>
        <v/>
      </c>
      <c r="AK321" s="114"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44" t="str">
        <f t="shared" si="390"/>
        <v/>
      </c>
      <c r="AW321" s="27" t="s">
        <v>0</v>
      </c>
      <c r="AX321" s="81"/>
      <c r="AY321" s="83"/>
      <c r="AZ321" s="27" t="s">
        <v>0</v>
      </c>
      <c r="BA321" s="200" t="str">
        <f t="shared" si="345"/>
        <v/>
      </c>
      <c r="BB321" s="27" t="s">
        <v>0</v>
      </c>
      <c r="BC321" s="32" t="str">
        <f t="shared" si="346"/>
        <v/>
      </c>
      <c r="BD321" s="53" t="str">
        <f>IF(AX321&amp;AY321="","",MAX(BD$12:BD320)+1)</f>
        <v/>
      </c>
      <c r="BE321" s="212"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8"/>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73" t="str">
        <f>IF(BN321="","",IF(AND(BO321&lt;&gt;"",BO321&lt;&gt;"NEMA",BS321=1),BR321,IFERROR(INDEX(CK$12:CK320,MATCH(BN321,BN$12:BN320,0)),IF(BX321&lt;&gt;"",BX321,BT321))))</f>
        <v/>
      </c>
      <c r="CL321" s="226" t="str">
        <f>IF(BN321="","",IF(BT321&lt;&gt;BN321,INDEX(regKlub_id,MATCH(BT321,regKlub_naziv,0)),IF(AND(BO321&lt;&gt;"",BO321&lt;&gt;"NEMA"),BO321,IF(CF321&lt;&gt;"",CF321,IF(CB321&lt;&gt;"",CB321,IFERROR(INDEX(CL$12:CL320,MATCH(BN321,BN$12:BN320,0)),"GREŠKA"))))))</f>
        <v/>
      </c>
      <c r="CM321" s="114" t="str">
        <f>IF(BP321="","",IF(BP321&lt;&gt;"NEMA",BP321,IF(CE321&lt;&gt;"",CE321,IFERROR(INDEX(CM$12:CM320,MATCH(BN321,BN$12:BN320,0)),""))))</f>
        <v/>
      </c>
      <c r="CN321" s="27" t="s">
        <v>0</v>
      </c>
      <c r="CO321" s="38" t="str">
        <f t="shared" si="363"/>
        <v/>
      </c>
      <c r="CP321" s="53" t="str">
        <f t="shared" si="364"/>
        <v/>
      </c>
      <c r="CQ321" s="180" t="str">
        <f t="shared" si="365"/>
        <v/>
      </c>
      <c r="CR321" s="181" t="str">
        <f t="shared" si="391"/>
        <v/>
      </c>
      <c r="CS321" s="114" t="str">
        <f t="shared" si="317"/>
        <v/>
      </c>
      <c r="CT321" s="27" t="s">
        <v>0</v>
      </c>
      <c r="CU321" s="240" t="str">
        <f t="shared" si="366"/>
        <v xml:space="preserve">
</v>
      </c>
      <c r="CV321" s="27" t="s">
        <v>0</v>
      </c>
      <c r="CW321" s="200" t="str">
        <f t="shared" si="318"/>
        <v/>
      </c>
      <c r="CX321" t="s">
        <v>0</v>
      </c>
      <c r="CY321" s="90"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31"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88" t="str">
        <f t="shared" si="326"/>
        <v/>
      </c>
      <c r="P322" s="27"/>
      <c r="Q322" s="32" t="str">
        <f t="shared" si="327"/>
        <v/>
      </c>
      <c r="R322" s="53" t="str">
        <f>IF(Q322="","",IF(COUNTIF(Q$12:Q321,Q322)=0,R321+1,R321))</f>
        <v/>
      </c>
      <c r="S322" s="53" t="str">
        <f t="shared" si="328"/>
        <v/>
      </c>
      <c r="T322" s="53" t="str">
        <f t="shared" si="329"/>
        <v/>
      </c>
      <c r="U322" s="46" t="str">
        <f t="shared" si="330"/>
        <v/>
      </c>
      <c r="V322" s="27" t="s">
        <v>0</v>
      </c>
      <c r="W322" s="173" t="str">
        <f t="shared" si="331"/>
        <v/>
      </c>
      <c r="X322" s="223" t="str">
        <f t="shared" si="332"/>
        <v/>
      </c>
      <c r="Y322" s="174"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8"/>
      <c r="AG322" s="27" t="s">
        <v>0</v>
      </c>
      <c r="AH322" s="14" t="str">
        <f t="shared" si="335"/>
        <v/>
      </c>
      <c r="AI322" s="27" t="s">
        <v>0</v>
      </c>
      <c r="AJ322" s="173" t="str">
        <f t="shared" si="336"/>
        <v/>
      </c>
      <c r="AK322" s="114"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44" t="str">
        <f t="shared" si="390"/>
        <v/>
      </c>
      <c r="AW322" s="27" t="s">
        <v>0</v>
      </c>
      <c r="AX322" s="81"/>
      <c r="AY322" s="83"/>
      <c r="AZ322" s="27" t="s">
        <v>0</v>
      </c>
      <c r="BA322" s="200" t="str">
        <f t="shared" si="345"/>
        <v/>
      </c>
      <c r="BB322" s="27" t="s">
        <v>0</v>
      </c>
      <c r="BC322" s="32" t="str">
        <f t="shared" si="346"/>
        <v/>
      </c>
      <c r="BD322" s="53" t="str">
        <f>IF(AX322&amp;AY322="","",MAX(BD$12:BD321)+1)</f>
        <v/>
      </c>
      <c r="BE322" s="212"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8"/>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73" t="str">
        <f>IF(BN322="","",IF(AND(BO322&lt;&gt;"",BO322&lt;&gt;"NEMA",BS322=1),BR322,IFERROR(INDEX(CK$12:CK321,MATCH(BN322,BN$12:BN321,0)),IF(BX322&lt;&gt;"",BX322,BT322))))</f>
        <v/>
      </c>
      <c r="CL322" s="226" t="str">
        <f>IF(BN322="","",IF(BT322&lt;&gt;BN322,INDEX(regKlub_id,MATCH(BT322,regKlub_naziv,0)),IF(AND(BO322&lt;&gt;"",BO322&lt;&gt;"NEMA"),BO322,IF(CF322&lt;&gt;"",CF322,IF(CB322&lt;&gt;"",CB322,IFERROR(INDEX(CL$12:CL321,MATCH(BN322,BN$12:BN321,0)),"GREŠKA"))))))</f>
        <v/>
      </c>
      <c r="CM322" s="114" t="str">
        <f>IF(BP322="","",IF(BP322&lt;&gt;"NEMA",BP322,IF(CE322&lt;&gt;"",CE322,IFERROR(INDEX(CM$12:CM321,MATCH(BN322,BN$12:BN321,0)),""))))</f>
        <v/>
      </c>
      <c r="CN322" s="27" t="s">
        <v>0</v>
      </c>
      <c r="CO322" s="38" t="str">
        <f t="shared" si="363"/>
        <v/>
      </c>
      <c r="CP322" s="53" t="str">
        <f t="shared" si="364"/>
        <v/>
      </c>
      <c r="CQ322" s="180" t="str">
        <f t="shared" si="365"/>
        <v/>
      </c>
      <c r="CR322" s="181" t="str">
        <f t="shared" si="391"/>
        <v/>
      </c>
      <c r="CS322" s="114" t="str">
        <f t="shared" si="317"/>
        <v/>
      </c>
      <c r="CT322" s="27" t="s">
        <v>0</v>
      </c>
      <c r="CU322" s="240" t="str">
        <f t="shared" si="366"/>
        <v xml:space="preserve">
</v>
      </c>
      <c r="CV322" s="27" t="s">
        <v>0</v>
      </c>
      <c r="CW322" s="200" t="str">
        <f t="shared" si="318"/>
        <v/>
      </c>
      <c r="CX322" t="s">
        <v>0</v>
      </c>
      <c r="CY322" s="90"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31"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88" t="str">
        <f t="shared" si="326"/>
        <v/>
      </c>
      <c r="P323" s="27"/>
      <c r="Q323" s="32" t="str">
        <f t="shared" si="327"/>
        <v/>
      </c>
      <c r="R323" s="53" t="str">
        <f>IF(Q323="","",IF(COUNTIF(Q$12:Q322,Q323)=0,R322+1,R322))</f>
        <v/>
      </c>
      <c r="S323" s="53" t="str">
        <f t="shared" si="328"/>
        <v/>
      </c>
      <c r="T323" s="53" t="str">
        <f t="shared" si="329"/>
        <v/>
      </c>
      <c r="U323" s="46" t="str">
        <f t="shared" si="330"/>
        <v/>
      </c>
      <c r="V323" s="27" t="s">
        <v>0</v>
      </c>
      <c r="W323" s="173" t="str">
        <f t="shared" si="331"/>
        <v/>
      </c>
      <c r="X323" s="223" t="str">
        <f t="shared" si="332"/>
        <v/>
      </c>
      <c r="Y323" s="174"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8"/>
      <c r="AG323" s="27" t="s">
        <v>0</v>
      </c>
      <c r="AH323" s="14" t="str">
        <f t="shared" si="335"/>
        <v/>
      </c>
      <c r="AI323" s="27" t="s">
        <v>0</v>
      </c>
      <c r="AJ323" s="173" t="str">
        <f t="shared" si="336"/>
        <v/>
      </c>
      <c r="AK323" s="114"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44" t="str">
        <f t="shared" si="390"/>
        <v/>
      </c>
      <c r="AW323" s="27" t="s">
        <v>0</v>
      </c>
      <c r="AX323" s="81"/>
      <c r="AY323" s="83"/>
      <c r="AZ323" s="27" t="s">
        <v>0</v>
      </c>
      <c r="BA323" s="200" t="str">
        <f t="shared" si="345"/>
        <v/>
      </c>
      <c r="BB323" s="27" t="s">
        <v>0</v>
      </c>
      <c r="BC323" s="32" t="str">
        <f t="shared" si="346"/>
        <v/>
      </c>
      <c r="BD323" s="53" t="str">
        <f>IF(AX323&amp;AY323="","",MAX(BD$12:BD322)+1)</f>
        <v/>
      </c>
      <c r="BE323" s="212"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8"/>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73" t="str">
        <f>IF(BN323="","",IF(AND(BO323&lt;&gt;"",BO323&lt;&gt;"NEMA",BS323=1),BR323,IFERROR(INDEX(CK$12:CK322,MATCH(BN323,BN$12:BN322,0)),IF(BX323&lt;&gt;"",BX323,BT323))))</f>
        <v/>
      </c>
      <c r="CL323" s="226" t="str">
        <f>IF(BN323="","",IF(BT323&lt;&gt;BN323,INDEX(regKlub_id,MATCH(BT323,regKlub_naziv,0)),IF(AND(BO323&lt;&gt;"",BO323&lt;&gt;"NEMA"),BO323,IF(CF323&lt;&gt;"",CF323,IF(CB323&lt;&gt;"",CB323,IFERROR(INDEX(CL$12:CL322,MATCH(BN323,BN$12:BN322,0)),"GREŠKA"))))))</f>
        <v/>
      </c>
      <c r="CM323" s="114" t="str">
        <f>IF(BP323="","",IF(BP323&lt;&gt;"NEMA",BP323,IF(CE323&lt;&gt;"",CE323,IFERROR(INDEX(CM$12:CM322,MATCH(BN323,BN$12:BN322,0)),""))))</f>
        <v/>
      </c>
      <c r="CN323" s="27" t="s">
        <v>0</v>
      </c>
      <c r="CO323" s="38" t="str">
        <f t="shared" si="363"/>
        <v/>
      </c>
      <c r="CP323" s="53" t="str">
        <f t="shared" si="364"/>
        <v/>
      </c>
      <c r="CQ323" s="180" t="str">
        <f t="shared" si="365"/>
        <v/>
      </c>
      <c r="CR323" s="181" t="str">
        <f t="shared" si="391"/>
        <v/>
      </c>
      <c r="CS323" s="114" t="str">
        <f t="shared" si="317"/>
        <v/>
      </c>
      <c r="CT323" s="27" t="s">
        <v>0</v>
      </c>
      <c r="CU323" s="240" t="str">
        <f t="shared" si="366"/>
        <v xml:space="preserve">
</v>
      </c>
      <c r="CV323" s="27" t="s">
        <v>0</v>
      </c>
      <c r="CW323" s="200" t="str">
        <f t="shared" si="318"/>
        <v/>
      </c>
      <c r="CX323" t="s">
        <v>0</v>
      </c>
      <c r="CY323" s="90"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31"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88" t="str">
        <f t="shared" si="326"/>
        <v/>
      </c>
      <c r="P324" s="27"/>
      <c r="Q324" s="32" t="str">
        <f t="shared" si="327"/>
        <v/>
      </c>
      <c r="R324" s="53" t="str">
        <f>IF(Q324="","",IF(COUNTIF(Q$12:Q323,Q324)=0,R323+1,R323))</f>
        <v/>
      </c>
      <c r="S324" s="53" t="str">
        <f t="shared" si="328"/>
        <v/>
      </c>
      <c r="T324" s="53" t="str">
        <f t="shared" si="329"/>
        <v/>
      </c>
      <c r="U324" s="46" t="str">
        <f t="shared" si="330"/>
        <v/>
      </c>
      <c r="V324" s="27" t="s">
        <v>0</v>
      </c>
      <c r="W324" s="173" t="str">
        <f t="shared" si="331"/>
        <v/>
      </c>
      <c r="X324" s="223" t="str">
        <f t="shared" si="332"/>
        <v/>
      </c>
      <c r="Y324" s="174"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8"/>
      <c r="AG324" s="27" t="s">
        <v>0</v>
      </c>
      <c r="AH324" s="14" t="str">
        <f t="shared" si="335"/>
        <v/>
      </c>
      <c r="AI324" s="27" t="s">
        <v>0</v>
      </c>
      <c r="AJ324" s="173" t="str">
        <f t="shared" si="336"/>
        <v/>
      </c>
      <c r="AK324" s="114"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44" t="str">
        <f t="shared" si="390"/>
        <v/>
      </c>
      <c r="AW324" s="27" t="s">
        <v>0</v>
      </c>
      <c r="AX324" s="81"/>
      <c r="AY324" s="83"/>
      <c r="AZ324" s="27" t="s">
        <v>0</v>
      </c>
      <c r="BA324" s="200" t="str">
        <f t="shared" si="345"/>
        <v/>
      </c>
      <c r="BB324" s="27" t="s">
        <v>0</v>
      </c>
      <c r="BC324" s="32" t="str">
        <f t="shared" si="346"/>
        <v/>
      </c>
      <c r="BD324" s="53" t="str">
        <f>IF(AX324&amp;AY324="","",MAX(BD$12:BD323)+1)</f>
        <v/>
      </c>
      <c r="BE324" s="212"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8"/>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73" t="str">
        <f>IF(BN324="","",IF(AND(BO324&lt;&gt;"",BO324&lt;&gt;"NEMA",BS324=1),BR324,IFERROR(INDEX(CK$12:CK323,MATCH(BN324,BN$12:BN323,0)),IF(BX324&lt;&gt;"",BX324,BT324))))</f>
        <v/>
      </c>
      <c r="CL324" s="226" t="str">
        <f>IF(BN324="","",IF(BT324&lt;&gt;BN324,INDEX(regKlub_id,MATCH(BT324,regKlub_naziv,0)),IF(AND(BO324&lt;&gt;"",BO324&lt;&gt;"NEMA"),BO324,IF(CF324&lt;&gt;"",CF324,IF(CB324&lt;&gt;"",CB324,IFERROR(INDEX(CL$12:CL323,MATCH(BN324,BN$12:BN323,0)),"GREŠKA"))))))</f>
        <v/>
      </c>
      <c r="CM324" s="114" t="str">
        <f>IF(BP324="","",IF(BP324&lt;&gt;"NEMA",BP324,IF(CE324&lt;&gt;"",CE324,IFERROR(INDEX(CM$12:CM323,MATCH(BN324,BN$12:BN323,0)),""))))</f>
        <v/>
      </c>
      <c r="CN324" s="27" t="s">
        <v>0</v>
      </c>
      <c r="CO324" s="38" t="str">
        <f t="shared" si="363"/>
        <v/>
      </c>
      <c r="CP324" s="53" t="str">
        <f t="shared" si="364"/>
        <v/>
      </c>
      <c r="CQ324" s="180" t="str">
        <f t="shared" si="365"/>
        <v/>
      </c>
      <c r="CR324" s="181" t="str">
        <f t="shared" si="391"/>
        <v/>
      </c>
      <c r="CS324" s="114" t="str">
        <f t="shared" si="317"/>
        <v/>
      </c>
      <c r="CT324" s="27" t="s">
        <v>0</v>
      </c>
      <c r="CU324" s="240" t="str">
        <f t="shared" si="366"/>
        <v xml:space="preserve">
</v>
      </c>
      <c r="CV324" s="27" t="s">
        <v>0</v>
      </c>
      <c r="CW324" s="200" t="str">
        <f t="shared" si="318"/>
        <v/>
      </c>
      <c r="CX324" t="s">
        <v>0</v>
      </c>
      <c r="CY324" s="90"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31"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88" t="str">
        <f t="shared" si="326"/>
        <v/>
      </c>
      <c r="P325" s="27"/>
      <c r="Q325" s="32" t="str">
        <f t="shared" si="327"/>
        <v/>
      </c>
      <c r="R325" s="53" t="str">
        <f>IF(Q325="","",IF(COUNTIF(Q$12:Q324,Q325)=0,R324+1,R324))</f>
        <v/>
      </c>
      <c r="S325" s="53" t="str">
        <f t="shared" si="328"/>
        <v/>
      </c>
      <c r="T325" s="53" t="str">
        <f t="shared" si="329"/>
        <v/>
      </c>
      <c r="U325" s="46" t="str">
        <f t="shared" si="330"/>
        <v/>
      </c>
      <c r="V325" s="27" t="s">
        <v>0</v>
      </c>
      <c r="W325" s="173" t="str">
        <f t="shared" si="331"/>
        <v/>
      </c>
      <c r="X325" s="223" t="str">
        <f t="shared" si="332"/>
        <v/>
      </c>
      <c r="Y325" s="174"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8"/>
      <c r="AG325" s="27" t="s">
        <v>0</v>
      </c>
      <c r="AH325" s="14" t="str">
        <f t="shared" si="335"/>
        <v/>
      </c>
      <c r="AI325" s="27" t="s">
        <v>0</v>
      </c>
      <c r="AJ325" s="173" t="str">
        <f t="shared" si="336"/>
        <v/>
      </c>
      <c r="AK325" s="114"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44" t="str">
        <f t="shared" si="390"/>
        <v/>
      </c>
      <c r="AW325" s="27" t="s">
        <v>0</v>
      </c>
      <c r="AX325" s="81"/>
      <c r="AY325" s="83"/>
      <c r="AZ325" s="27" t="s">
        <v>0</v>
      </c>
      <c r="BA325" s="200" t="str">
        <f t="shared" si="345"/>
        <v/>
      </c>
      <c r="BB325" s="27" t="s">
        <v>0</v>
      </c>
      <c r="BC325" s="32" t="str">
        <f t="shared" si="346"/>
        <v/>
      </c>
      <c r="BD325" s="53" t="str">
        <f>IF(AX325&amp;AY325="","",MAX(BD$12:BD324)+1)</f>
        <v/>
      </c>
      <c r="BE325" s="212"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8"/>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73" t="str">
        <f>IF(BN325="","",IF(AND(BO325&lt;&gt;"",BO325&lt;&gt;"NEMA",BS325=1),BR325,IFERROR(INDEX(CK$12:CK324,MATCH(BN325,BN$12:BN324,0)),IF(BX325&lt;&gt;"",BX325,BT325))))</f>
        <v/>
      </c>
      <c r="CL325" s="226" t="str">
        <f>IF(BN325="","",IF(BT325&lt;&gt;BN325,INDEX(regKlub_id,MATCH(BT325,regKlub_naziv,0)),IF(AND(BO325&lt;&gt;"",BO325&lt;&gt;"NEMA"),BO325,IF(CF325&lt;&gt;"",CF325,IF(CB325&lt;&gt;"",CB325,IFERROR(INDEX(CL$12:CL324,MATCH(BN325,BN$12:BN324,0)),"GREŠKA"))))))</f>
        <v/>
      </c>
      <c r="CM325" s="114" t="str">
        <f>IF(BP325="","",IF(BP325&lt;&gt;"NEMA",BP325,IF(CE325&lt;&gt;"",CE325,IFERROR(INDEX(CM$12:CM324,MATCH(BN325,BN$12:BN324,0)),""))))</f>
        <v/>
      </c>
      <c r="CN325" s="27" t="s">
        <v>0</v>
      </c>
      <c r="CO325" s="38" t="str">
        <f t="shared" si="363"/>
        <v/>
      </c>
      <c r="CP325" s="53" t="str">
        <f t="shared" si="364"/>
        <v/>
      </c>
      <c r="CQ325" s="180" t="str">
        <f t="shared" si="365"/>
        <v/>
      </c>
      <c r="CR325" s="181" t="str">
        <f t="shared" si="391"/>
        <v/>
      </c>
      <c r="CS325" s="114" t="str">
        <f t="shared" si="317"/>
        <v/>
      </c>
      <c r="CT325" s="27" t="s">
        <v>0</v>
      </c>
      <c r="CU325" s="240" t="str">
        <f t="shared" si="366"/>
        <v xml:space="preserve">
</v>
      </c>
      <c r="CV325" s="27" t="s">
        <v>0</v>
      </c>
      <c r="CW325" s="200" t="str">
        <f t="shared" si="318"/>
        <v/>
      </c>
      <c r="CX325" t="s">
        <v>0</v>
      </c>
      <c r="CY325" s="90"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31"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88" t="str">
        <f t="shared" si="326"/>
        <v/>
      </c>
      <c r="P326" s="27"/>
      <c r="Q326" s="32" t="str">
        <f t="shared" si="327"/>
        <v/>
      </c>
      <c r="R326" s="53" t="str">
        <f>IF(Q326="","",IF(COUNTIF(Q$12:Q325,Q326)=0,R325+1,R325))</f>
        <v/>
      </c>
      <c r="S326" s="53" t="str">
        <f t="shared" si="328"/>
        <v/>
      </c>
      <c r="T326" s="53" t="str">
        <f t="shared" si="329"/>
        <v/>
      </c>
      <c r="U326" s="46" t="str">
        <f t="shared" si="330"/>
        <v/>
      </c>
      <c r="V326" s="27" t="s">
        <v>0</v>
      </c>
      <c r="W326" s="173" t="str">
        <f t="shared" si="331"/>
        <v/>
      </c>
      <c r="X326" s="223" t="str">
        <f t="shared" si="332"/>
        <v/>
      </c>
      <c r="Y326" s="174"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8"/>
      <c r="AG326" s="27" t="s">
        <v>0</v>
      </c>
      <c r="AH326" s="14" t="str">
        <f t="shared" si="335"/>
        <v/>
      </c>
      <c r="AI326" s="27" t="s">
        <v>0</v>
      </c>
      <c r="AJ326" s="173" t="str">
        <f t="shared" si="336"/>
        <v/>
      </c>
      <c r="AK326" s="114"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44" t="str">
        <f t="shared" si="390"/>
        <v/>
      </c>
      <c r="AW326" s="27" t="s">
        <v>0</v>
      </c>
      <c r="AX326" s="81"/>
      <c r="AY326" s="83"/>
      <c r="AZ326" s="27" t="s">
        <v>0</v>
      </c>
      <c r="BA326" s="200" t="str">
        <f t="shared" si="345"/>
        <v/>
      </c>
      <c r="BB326" s="27" t="s">
        <v>0</v>
      </c>
      <c r="BC326" s="32" t="str">
        <f t="shared" si="346"/>
        <v/>
      </c>
      <c r="BD326" s="53" t="str">
        <f>IF(AX326&amp;AY326="","",MAX(BD$12:BD325)+1)</f>
        <v/>
      </c>
      <c r="BE326" s="212"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8"/>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73" t="str">
        <f>IF(BN326="","",IF(AND(BO326&lt;&gt;"",BO326&lt;&gt;"NEMA",BS326=1),BR326,IFERROR(INDEX(CK$12:CK325,MATCH(BN326,BN$12:BN325,0)),IF(BX326&lt;&gt;"",BX326,BT326))))</f>
        <v/>
      </c>
      <c r="CL326" s="226" t="str">
        <f>IF(BN326="","",IF(BT326&lt;&gt;BN326,INDEX(regKlub_id,MATCH(BT326,regKlub_naziv,0)),IF(AND(BO326&lt;&gt;"",BO326&lt;&gt;"NEMA"),BO326,IF(CF326&lt;&gt;"",CF326,IF(CB326&lt;&gt;"",CB326,IFERROR(INDEX(CL$12:CL325,MATCH(BN326,BN$12:BN325,0)),"GREŠKA"))))))</f>
        <v/>
      </c>
      <c r="CM326" s="114" t="str">
        <f>IF(BP326="","",IF(BP326&lt;&gt;"NEMA",BP326,IF(CE326&lt;&gt;"",CE326,IFERROR(INDEX(CM$12:CM325,MATCH(BN326,BN$12:BN325,0)),""))))</f>
        <v/>
      </c>
      <c r="CN326" s="27" t="s">
        <v>0</v>
      </c>
      <c r="CO326" s="38" t="str">
        <f t="shared" si="363"/>
        <v/>
      </c>
      <c r="CP326" s="53" t="str">
        <f t="shared" si="364"/>
        <v/>
      </c>
      <c r="CQ326" s="180" t="str">
        <f t="shared" si="365"/>
        <v/>
      </c>
      <c r="CR326" s="181" t="str">
        <f t="shared" si="391"/>
        <v/>
      </c>
      <c r="CS326" s="114" t="str">
        <f t="shared" si="317"/>
        <v/>
      </c>
      <c r="CT326" s="27" t="s">
        <v>0</v>
      </c>
      <c r="CU326" s="240" t="str">
        <f t="shared" si="366"/>
        <v xml:space="preserve">
</v>
      </c>
      <c r="CV326" s="27" t="s">
        <v>0</v>
      </c>
      <c r="CW326" s="200" t="str">
        <f t="shared" si="318"/>
        <v/>
      </c>
      <c r="CX326" t="s">
        <v>0</v>
      </c>
      <c r="CY326" s="90"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31"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88" t="str">
        <f t="shared" si="326"/>
        <v/>
      </c>
      <c r="P327" s="27"/>
      <c r="Q327" s="32" t="str">
        <f t="shared" si="327"/>
        <v/>
      </c>
      <c r="R327" s="53" t="str">
        <f>IF(Q327="","",IF(COUNTIF(Q$12:Q326,Q327)=0,R326+1,R326))</f>
        <v/>
      </c>
      <c r="S327" s="53" t="str">
        <f t="shared" si="328"/>
        <v/>
      </c>
      <c r="T327" s="53" t="str">
        <f t="shared" si="329"/>
        <v/>
      </c>
      <c r="U327" s="46" t="str">
        <f t="shared" si="330"/>
        <v/>
      </c>
      <c r="V327" s="27" t="s">
        <v>0</v>
      </c>
      <c r="W327" s="173" t="str">
        <f t="shared" si="331"/>
        <v/>
      </c>
      <c r="X327" s="223" t="str">
        <f t="shared" si="332"/>
        <v/>
      </c>
      <c r="Y327" s="174"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8"/>
      <c r="AG327" s="27" t="s">
        <v>0</v>
      </c>
      <c r="AH327" s="14" t="str">
        <f t="shared" si="335"/>
        <v/>
      </c>
      <c r="AI327" s="27" t="s">
        <v>0</v>
      </c>
      <c r="AJ327" s="173" t="str">
        <f t="shared" si="336"/>
        <v/>
      </c>
      <c r="AK327" s="114"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44" t="str">
        <f t="shared" si="390"/>
        <v/>
      </c>
      <c r="AW327" s="27" t="s">
        <v>0</v>
      </c>
      <c r="AX327" s="81"/>
      <c r="AY327" s="83"/>
      <c r="AZ327" s="27" t="s">
        <v>0</v>
      </c>
      <c r="BA327" s="200" t="str">
        <f t="shared" si="345"/>
        <v/>
      </c>
      <c r="BB327" s="27" t="s">
        <v>0</v>
      </c>
      <c r="BC327" s="32" t="str">
        <f t="shared" si="346"/>
        <v/>
      </c>
      <c r="BD327" s="53" t="str">
        <f>IF(AX327&amp;AY327="","",MAX(BD$12:BD326)+1)</f>
        <v/>
      </c>
      <c r="BE327" s="212"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8"/>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73" t="str">
        <f>IF(BN327="","",IF(AND(BO327&lt;&gt;"",BO327&lt;&gt;"NEMA",BS327=1),BR327,IFERROR(INDEX(CK$12:CK326,MATCH(BN327,BN$12:BN326,0)),IF(BX327&lt;&gt;"",BX327,BT327))))</f>
        <v/>
      </c>
      <c r="CL327" s="226" t="str">
        <f>IF(BN327="","",IF(BT327&lt;&gt;BN327,INDEX(regKlub_id,MATCH(BT327,regKlub_naziv,0)),IF(AND(BO327&lt;&gt;"",BO327&lt;&gt;"NEMA"),BO327,IF(CF327&lt;&gt;"",CF327,IF(CB327&lt;&gt;"",CB327,IFERROR(INDEX(CL$12:CL326,MATCH(BN327,BN$12:BN326,0)),"GREŠKA"))))))</f>
        <v/>
      </c>
      <c r="CM327" s="114" t="str">
        <f>IF(BP327="","",IF(BP327&lt;&gt;"NEMA",BP327,IF(CE327&lt;&gt;"",CE327,IFERROR(INDEX(CM$12:CM326,MATCH(BN327,BN$12:BN326,0)),""))))</f>
        <v/>
      </c>
      <c r="CN327" s="27" t="s">
        <v>0</v>
      </c>
      <c r="CO327" s="38" t="str">
        <f t="shared" si="363"/>
        <v/>
      </c>
      <c r="CP327" s="53" t="str">
        <f t="shared" si="364"/>
        <v/>
      </c>
      <c r="CQ327" s="180" t="str">
        <f t="shared" si="365"/>
        <v/>
      </c>
      <c r="CR327" s="181" t="str">
        <f t="shared" si="391"/>
        <v/>
      </c>
      <c r="CS327" s="114" t="str">
        <f t="shared" si="317"/>
        <v/>
      </c>
      <c r="CT327" s="27" t="s">
        <v>0</v>
      </c>
      <c r="CU327" s="240" t="str">
        <f t="shared" si="366"/>
        <v xml:space="preserve">
</v>
      </c>
      <c r="CV327" s="27" t="s">
        <v>0</v>
      </c>
      <c r="CW327" s="200" t="str">
        <f t="shared" si="318"/>
        <v/>
      </c>
      <c r="CX327" t="s">
        <v>0</v>
      </c>
      <c r="CY327" s="90"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31"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88" t="str">
        <f t="shared" si="326"/>
        <v/>
      </c>
      <c r="P328" s="27"/>
      <c r="Q328" s="32" t="str">
        <f t="shared" si="327"/>
        <v/>
      </c>
      <c r="R328" s="53" t="str">
        <f>IF(Q328="","",IF(COUNTIF(Q$12:Q327,Q328)=0,R327+1,R327))</f>
        <v/>
      </c>
      <c r="S328" s="53" t="str">
        <f t="shared" si="328"/>
        <v/>
      </c>
      <c r="T328" s="53" t="str">
        <f t="shared" si="329"/>
        <v/>
      </c>
      <c r="U328" s="46" t="str">
        <f t="shared" si="330"/>
        <v/>
      </c>
      <c r="V328" s="27" t="s">
        <v>0</v>
      </c>
      <c r="W328" s="173" t="str">
        <f t="shared" si="331"/>
        <v/>
      </c>
      <c r="X328" s="223" t="str">
        <f t="shared" si="332"/>
        <v/>
      </c>
      <c r="Y328" s="174"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8"/>
      <c r="AG328" s="27" t="s">
        <v>0</v>
      </c>
      <c r="AH328" s="14" t="str">
        <f t="shared" si="335"/>
        <v/>
      </c>
      <c r="AI328" s="27" t="s">
        <v>0</v>
      </c>
      <c r="AJ328" s="173" t="str">
        <f t="shared" si="336"/>
        <v/>
      </c>
      <c r="AK328" s="114"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44" t="str">
        <f t="shared" si="390"/>
        <v/>
      </c>
      <c r="AW328" s="27" t="s">
        <v>0</v>
      </c>
      <c r="AX328" s="81"/>
      <c r="AY328" s="83"/>
      <c r="AZ328" s="27" t="s">
        <v>0</v>
      </c>
      <c r="BA328" s="200" t="str">
        <f t="shared" si="345"/>
        <v/>
      </c>
      <c r="BB328" s="27" t="s">
        <v>0</v>
      </c>
      <c r="BC328" s="32" t="str">
        <f t="shared" si="346"/>
        <v/>
      </c>
      <c r="BD328" s="53" t="str">
        <f>IF(AX328&amp;AY328="","",MAX(BD$12:BD327)+1)</f>
        <v/>
      </c>
      <c r="BE328" s="212"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8"/>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73" t="str">
        <f>IF(BN328="","",IF(AND(BO328&lt;&gt;"",BO328&lt;&gt;"NEMA",BS328=1),BR328,IFERROR(INDEX(CK$12:CK327,MATCH(BN328,BN$12:BN327,0)),IF(BX328&lt;&gt;"",BX328,BT328))))</f>
        <v/>
      </c>
      <c r="CL328" s="226" t="str">
        <f>IF(BN328="","",IF(BT328&lt;&gt;BN328,INDEX(regKlub_id,MATCH(BT328,regKlub_naziv,0)),IF(AND(BO328&lt;&gt;"",BO328&lt;&gt;"NEMA"),BO328,IF(CF328&lt;&gt;"",CF328,IF(CB328&lt;&gt;"",CB328,IFERROR(INDEX(CL$12:CL327,MATCH(BN328,BN$12:BN327,0)),"GREŠKA"))))))</f>
        <v/>
      </c>
      <c r="CM328" s="114" t="str">
        <f>IF(BP328="","",IF(BP328&lt;&gt;"NEMA",BP328,IF(CE328&lt;&gt;"",CE328,IFERROR(INDEX(CM$12:CM327,MATCH(BN328,BN$12:BN327,0)),""))))</f>
        <v/>
      </c>
      <c r="CN328" s="27" t="s">
        <v>0</v>
      </c>
      <c r="CO328" s="38" t="str">
        <f t="shared" si="363"/>
        <v/>
      </c>
      <c r="CP328" s="53" t="str">
        <f t="shared" si="364"/>
        <v/>
      </c>
      <c r="CQ328" s="180" t="str">
        <f t="shared" si="365"/>
        <v/>
      </c>
      <c r="CR328" s="181" t="str">
        <f t="shared" si="391"/>
        <v/>
      </c>
      <c r="CS328" s="114" t="str">
        <f t="shared" si="317"/>
        <v/>
      </c>
      <c r="CT328" s="27" t="s">
        <v>0</v>
      </c>
      <c r="CU328" s="240" t="str">
        <f t="shared" si="366"/>
        <v xml:space="preserve">
</v>
      </c>
      <c r="CV328" s="27" t="s">
        <v>0</v>
      </c>
      <c r="CW328" s="200" t="str">
        <f t="shared" si="318"/>
        <v/>
      </c>
      <c r="CX328" t="s">
        <v>0</v>
      </c>
      <c r="CY328" s="90"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31"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88" t="str">
        <f t="shared" si="326"/>
        <v/>
      </c>
      <c r="P329" s="27"/>
      <c r="Q329" s="32" t="str">
        <f t="shared" si="327"/>
        <v/>
      </c>
      <c r="R329" s="53" t="str">
        <f>IF(Q329="","",IF(COUNTIF(Q$12:Q328,Q329)=0,R328+1,R328))</f>
        <v/>
      </c>
      <c r="S329" s="53" t="str">
        <f t="shared" si="328"/>
        <v/>
      </c>
      <c r="T329" s="53" t="str">
        <f t="shared" si="329"/>
        <v/>
      </c>
      <c r="U329" s="46" t="str">
        <f t="shared" si="330"/>
        <v/>
      </c>
      <c r="V329" s="27" t="s">
        <v>0</v>
      </c>
      <c r="W329" s="173" t="str">
        <f t="shared" si="331"/>
        <v/>
      </c>
      <c r="X329" s="223" t="str">
        <f t="shared" si="332"/>
        <v/>
      </c>
      <c r="Y329" s="174"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8"/>
      <c r="AG329" s="27" t="s">
        <v>0</v>
      </c>
      <c r="AH329" s="14" t="str">
        <f t="shared" si="335"/>
        <v/>
      </c>
      <c r="AI329" s="27" t="s">
        <v>0</v>
      </c>
      <c r="AJ329" s="173" t="str">
        <f t="shared" si="336"/>
        <v/>
      </c>
      <c r="AK329" s="114"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44" t="str">
        <f t="shared" si="390"/>
        <v/>
      </c>
      <c r="AW329" s="27" t="s">
        <v>0</v>
      </c>
      <c r="AX329" s="81"/>
      <c r="AY329" s="83"/>
      <c r="AZ329" s="27" t="s">
        <v>0</v>
      </c>
      <c r="BA329" s="200" t="str">
        <f t="shared" si="345"/>
        <v/>
      </c>
      <c r="BB329" s="27" t="s">
        <v>0</v>
      </c>
      <c r="BC329" s="32" t="str">
        <f t="shared" si="346"/>
        <v/>
      </c>
      <c r="BD329" s="53" t="str">
        <f>IF(AX329&amp;AY329="","",MAX(BD$12:BD328)+1)</f>
        <v/>
      </c>
      <c r="BE329" s="212"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8"/>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73" t="str">
        <f>IF(BN329="","",IF(AND(BO329&lt;&gt;"",BO329&lt;&gt;"NEMA",BS329=1),BR329,IFERROR(INDEX(CK$12:CK328,MATCH(BN329,BN$12:BN328,0)),IF(BX329&lt;&gt;"",BX329,BT329))))</f>
        <v/>
      </c>
      <c r="CL329" s="226" t="str">
        <f>IF(BN329="","",IF(BT329&lt;&gt;BN329,INDEX(regKlub_id,MATCH(BT329,regKlub_naziv,0)),IF(AND(BO329&lt;&gt;"",BO329&lt;&gt;"NEMA"),BO329,IF(CF329&lt;&gt;"",CF329,IF(CB329&lt;&gt;"",CB329,IFERROR(INDEX(CL$12:CL328,MATCH(BN329,BN$12:BN328,0)),"GREŠKA"))))))</f>
        <v/>
      </c>
      <c r="CM329" s="114" t="str">
        <f>IF(BP329="","",IF(BP329&lt;&gt;"NEMA",BP329,IF(CE329&lt;&gt;"",CE329,IFERROR(INDEX(CM$12:CM328,MATCH(BN329,BN$12:BN328,0)),""))))</f>
        <v/>
      </c>
      <c r="CN329" s="27" t="s">
        <v>0</v>
      </c>
      <c r="CO329" s="38" t="str">
        <f t="shared" si="363"/>
        <v/>
      </c>
      <c r="CP329" s="53" t="str">
        <f t="shared" si="364"/>
        <v/>
      </c>
      <c r="CQ329" s="180" t="str">
        <f t="shared" si="365"/>
        <v/>
      </c>
      <c r="CR329" s="181" t="str">
        <f t="shared" si="391"/>
        <v/>
      </c>
      <c r="CS329" s="114" t="str">
        <f t="shared" si="317"/>
        <v/>
      </c>
      <c r="CT329" s="27" t="s">
        <v>0</v>
      </c>
      <c r="CU329" s="240" t="str">
        <f t="shared" si="366"/>
        <v xml:space="preserve">
</v>
      </c>
      <c r="CV329" s="27" t="s">
        <v>0</v>
      </c>
      <c r="CW329" s="200" t="str">
        <f t="shared" si="318"/>
        <v/>
      </c>
      <c r="CX329" t="s">
        <v>0</v>
      </c>
      <c r="CY329" s="90"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31"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88" t="str">
        <f t="shared" si="326"/>
        <v/>
      </c>
      <c r="P330" s="27"/>
      <c r="Q330" s="32" t="str">
        <f t="shared" si="327"/>
        <v/>
      </c>
      <c r="R330" s="53" t="str">
        <f>IF(Q330="","",IF(COUNTIF(Q$12:Q329,Q330)=0,R329+1,R329))</f>
        <v/>
      </c>
      <c r="S330" s="53" t="str">
        <f t="shared" si="328"/>
        <v/>
      </c>
      <c r="T330" s="53" t="str">
        <f t="shared" si="329"/>
        <v/>
      </c>
      <c r="U330" s="46" t="str">
        <f t="shared" si="330"/>
        <v/>
      </c>
      <c r="V330" s="27" t="s">
        <v>0</v>
      </c>
      <c r="W330" s="173" t="str">
        <f t="shared" si="331"/>
        <v/>
      </c>
      <c r="X330" s="223" t="str">
        <f t="shared" si="332"/>
        <v/>
      </c>
      <c r="Y330" s="174"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8"/>
      <c r="AG330" s="27" t="s">
        <v>0</v>
      </c>
      <c r="AH330" s="14" t="str">
        <f t="shared" si="335"/>
        <v/>
      </c>
      <c r="AI330" s="27" t="s">
        <v>0</v>
      </c>
      <c r="AJ330" s="173" t="str">
        <f t="shared" si="336"/>
        <v/>
      </c>
      <c r="AK330" s="114"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44" t="str">
        <f t="shared" si="390"/>
        <v/>
      </c>
      <c r="AW330" s="27" t="s">
        <v>0</v>
      </c>
      <c r="AX330" s="81"/>
      <c r="AY330" s="83"/>
      <c r="AZ330" s="27" t="s">
        <v>0</v>
      </c>
      <c r="BA330" s="200" t="str">
        <f t="shared" si="345"/>
        <v/>
      </c>
      <c r="BB330" s="27" t="s">
        <v>0</v>
      </c>
      <c r="BC330" s="32" t="str">
        <f t="shared" si="346"/>
        <v/>
      </c>
      <c r="BD330" s="53" t="str">
        <f>IF(AX330&amp;AY330="","",MAX(BD$12:BD329)+1)</f>
        <v/>
      </c>
      <c r="BE330" s="212"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8"/>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73" t="str">
        <f>IF(BN330="","",IF(AND(BO330&lt;&gt;"",BO330&lt;&gt;"NEMA",BS330=1),BR330,IFERROR(INDEX(CK$12:CK329,MATCH(BN330,BN$12:BN329,0)),IF(BX330&lt;&gt;"",BX330,BT330))))</f>
        <v/>
      </c>
      <c r="CL330" s="226" t="str">
        <f>IF(BN330="","",IF(BT330&lt;&gt;BN330,INDEX(regKlub_id,MATCH(BT330,regKlub_naziv,0)),IF(AND(BO330&lt;&gt;"",BO330&lt;&gt;"NEMA"),BO330,IF(CF330&lt;&gt;"",CF330,IF(CB330&lt;&gt;"",CB330,IFERROR(INDEX(CL$12:CL329,MATCH(BN330,BN$12:BN329,0)),"GREŠKA"))))))</f>
        <v/>
      </c>
      <c r="CM330" s="114" t="str">
        <f>IF(BP330="","",IF(BP330&lt;&gt;"NEMA",BP330,IF(CE330&lt;&gt;"",CE330,IFERROR(INDEX(CM$12:CM329,MATCH(BN330,BN$12:BN329,0)),""))))</f>
        <v/>
      </c>
      <c r="CN330" s="27" t="s">
        <v>0</v>
      </c>
      <c r="CO330" s="38" t="str">
        <f t="shared" si="363"/>
        <v/>
      </c>
      <c r="CP330" s="53" t="str">
        <f t="shared" si="364"/>
        <v/>
      </c>
      <c r="CQ330" s="180" t="str">
        <f t="shared" si="365"/>
        <v/>
      </c>
      <c r="CR330" s="181" t="str">
        <f t="shared" si="391"/>
        <v/>
      </c>
      <c r="CS330" s="114" t="str">
        <f t="shared" si="317"/>
        <v/>
      </c>
      <c r="CT330" s="27" t="s">
        <v>0</v>
      </c>
      <c r="CU330" s="240" t="str">
        <f t="shared" si="366"/>
        <v xml:space="preserve">
</v>
      </c>
      <c r="CV330" s="27" t="s">
        <v>0</v>
      </c>
      <c r="CW330" s="200" t="str">
        <f t="shared" si="318"/>
        <v/>
      </c>
      <c r="CX330" t="s">
        <v>0</v>
      </c>
      <c r="CY330" s="90"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31"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88" t="str">
        <f t="shared" si="326"/>
        <v/>
      </c>
      <c r="P331" s="27"/>
      <c r="Q331" s="32" t="str">
        <f t="shared" si="327"/>
        <v/>
      </c>
      <c r="R331" s="53" t="str">
        <f>IF(Q331="","",IF(COUNTIF(Q$12:Q330,Q331)=0,R330+1,R330))</f>
        <v/>
      </c>
      <c r="S331" s="53" t="str">
        <f t="shared" si="328"/>
        <v/>
      </c>
      <c r="T331" s="53" t="str">
        <f t="shared" si="329"/>
        <v/>
      </c>
      <c r="U331" s="46" t="str">
        <f t="shared" si="330"/>
        <v/>
      </c>
      <c r="V331" s="27" t="s">
        <v>0</v>
      </c>
      <c r="W331" s="173" t="str">
        <f t="shared" si="331"/>
        <v/>
      </c>
      <c r="X331" s="223" t="str">
        <f t="shared" si="332"/>
        <v/>
      </c>
      <c r="Y331" s="174"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8"/>
      <c r="AG331" s="27" t="s">
        <v>0</v>
      </c>
      <c r="AH331" s="14" t="str">
        <f t="shared" si="335"/>
        <v/>
      </c>
      <c r="AI331" s="27" t="s">
        <v>0</v>
      </c>
      <c r="AJ331" s="173" t="str">
        <f t="shared" si="336"/>
        <v/>
      </c>
      <c r="AK331" s="114"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44" t="str">
        <f t="shared" si="390"/>
        <v/>
      </c>
      <c r="AW331" s="27" t="s">
        <v>0</v>
      </c>
      <c r="AX331" s="81"/>
      <c r="AY331" s="83"/>
      <c r="AZ331" s="27" t="s">
        <v>0</v>
      </c>
      <c r="BA331" s="200" t="str">
        <f t="shared" si="345"/>
        <v/>
      </c>
      <c r="BB331" s="27" t="s">
        <v>0</v>
      </c>
      <c r="BC331" s="32" t="str">
        <f t="shared" si="346"/>
        <v/>
      </c>
      <c r="BD331" s="53" t="str">
        <f>IF(AX331&amp;AY331="","",MAX(BD$12:BD330)+1)</f>
        <v/>
      </c>
      <c r="BE331" s="212"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8"/>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73" t="str">
        <f>IF(BN331="","",IF(AND(BO331&lt;&gt;"",BO331&lt;&gt;"NEMA",BS331=1),BR331,IFERROR(INDEX(CK$12:CK330,MATCH(BN331,BN$12:BN330,0)),IF(BX331&lt;&gt;"",BX331,BT331))))</f>
        <v/>
      </c>
      <c r="CL331" s="226" t="str">
        <f>IF(BN331="","",IF(BT331&lt;&gt;BN331,INDEX(regKlub_id,MATCH(BT331,regKlub_naziv,0)),IF(AND(BO331&lt;&gt;"",BO331&lt;&gt;"NEMA"),BO331,IF(CF331&lt;&gt;"",CF331,IF(CB331&lt;&gt;"",CB331,IFERROR(INDEX(CL$12:CL330,MATCH(BN331,BN$12:BN330,0)),"GREŠKA"))))))</f>
        <v/>
      </c>
      <c r="CM331" s="114" t="str">
        <f>IF(BP331="","",IF(BP331&lt;&gt;"NEMA",BP331,IF(CE331&lt;&gt;"",CE331,IFERROR(INDEX(CM$12:CM330,MATCH(BN331,BN$12:BN330,0)),""))))</f>
        <v/>
      </c>
      <c r="CN331" s="27" t="s">
        <v>0</v>
      </c>
      <c r="CO331" s="38" t="str">
        <f t="shared" si="363"/>
        <v/>
      </c>
      <c r="CP331" s="53" t="str">
        <f t="shared" si="364"/>
        <v/>
      </c>
      <c r="CQ331" s="180" t="str">
        <f t="shared" si="365"/>
        <v/>
      </c>
      <c r="CR331" s="181" t="str">
        <f t="shared" si="391"/>
        <v/>
      </c>
      <c r="CS331" s="114" t="str">
        <f t="shared" si="317"/>
        <v/>
      </c>
      <c r="CT331" s="27" t="s">
        <v>0</v>
      </c>
      <c r="CU331" s="240" t="str">
        <f t="shared" si="366"/>
        <v xml:space="preserve">
</v>
      </c>
      <c r="CV331" s="27" t="s">
        <v>0</v>
      </c>
      <c r="CW331" s="200" t="str">
        <f t="shared" si="318"/>
        <v/>
      </c>
      <c r="CX331" t="s">
        <v>0</v>
      </c>
      <c r="CY331" s="90"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31"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88" t="str">
        <f t="shared" si="326"/>
        <v/>
      </c>
      <c r="P332" s="27"/>
      <c r="Q332" s="32" t="str">
        <f t="shared" si="327"/>
        <v/>
      </c>
      <c r="R332" s="53" t="str">
        <f>IF(Q332="","",IF(COUNTIF(Q$12:Q331,Q332)=0,R331+1,R331))</f>
        <v/>
      </c>
      <c r="S332" s="53" t="str">
        <f t="shared" si="328"/>
        <v/>
      </c>
      <c r="T332" s="53" t="str">
        <f t="shared" si="329"/>
        <v/>
      </c>
      <c r="U332" s="46" t="str">
        <f t="shared" si="330"/>
        <v/>
      </c>
      <c r="V332" s="27" t="s">
        <v>0</v>
      </c>
      <c r="W332" s="173" t="str">
        <f t="shared" si="331"/>
        <v/>
      </c>
      <c r="X332" s="223" t="str">
        <f t="shared" si="332"/>
        <v/>
      </c>
      <c r="Y332" s="174"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8"/>
      <c r="AG332" s="27" t="s">
        <v>0</v>
      </c>
      <c r="AH332" s="14" t="str">
        <f t="shared" si="335"/>
        <v/>
      </c>
      <c r="AI332" s="27" t="s">
        <v>0</v>
      </c>
      <c r="AJ332" s="173" t="str">
        <f t="shared" si="336"/>
        <v/>
      </c>
      <c r="AK332" s="114"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44" t="str">
        <f t="shared" si="390"/>
        <v/>
      </c>
      <c r="AW332" s="27" t="s">
        <v>0</v>
      </c>
      <c r="AX332" s="81"/>
      <c r="AY332" s="83"/>
      <c r="AZ332" s="27" t="s">
        <v>0</v>
      </c>
      <c r="BA332" s="200" t="str">
        <f t="shared" si="345"/>
        <v/>
      </c>
      <c r="BB332" s="27" t="s">
        <v>0</v>
      </c>
      <c r="BC332" s="32" t="str">
        <f t="shared" si="346"/>
        <v/>
      </c>
      <c r="BD332" s="53" t="str">
        <f>IF(AX332&amp;AY332="","",MAX(BD$12:BD331)+1)</f>
        <v/>
      </c>
      <c r="BE332" s="212"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8"/>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73" t="str">
        <f>IF(BN332="","",IF(AND(BO332&lt;&gt;"",BO332&lt;&gt;"NEMA",BS332=1),BR332,IFERROR(INDEX(CK$12:CK331,MATCH(BN332,BN$12:BN331,0)),IF(BX332&lt;&gt;"",BX332,BT332))))</f>
        <v/>
      </c>
      <c r="CL332" s="226" t="str">
        <f>IF(BN332="","",IF(BT332&lt;&gt;BN332,INDEX(regKlub_id,MATCH(BT332,regKlub_naziv,0)),IF(AND(BO332&lt;&gt;"",BO332&lt;&gt;"NEMA"),BO332,IF(CF332&lt;&gt;"",CF332,IF(CB332&lt;&gt;"",CB332,IFERROR(INDEX(CL$12:CL331,MATCH(BN332,BN$12:BN331,0)),"GREŠKA"))))))</f>
        <v/>
      </c>
      <c r="CM332" s="114" t="str">
        <f>IF(BP332="","",IF(BP332&lt;&gt;"NEMA",BP332,IF(CE332&lt;&gt;"",CE332,IFERROR(INDEX(CM$12:CM331,MATCH(BN332,BN$12:BN331,0)),""))))</f>
        <v/>
      </c>
      <c r="CN332" s="27" t="s">
        <v>0</v>
      </c>
      <c r="CO332" s="38" t="str">
        <f t="shared" si="363"/>
        <v/>
      </c>
      <c r="CP332" s="53" t="str">
        <f t="shared" si="364"/>
        <v/>
      </c>
      <c r="CQ332" s="180" t="str">
        <f t="shared" si="365"/>
        <v/>
      </c>
      <c r="CR332" s="181" t="str">
        <f t="shared" si="391"/>
        <v/>
      </c>
      <c r="CS332" s="114" t="str">
        <f t="shared" si="317"/>
        <v/>
      </c>
      <c r="CT332" s="27" t="s">
        <v>0</v>
      </c>
      <c r="CU332" s="240" t="str">
        <f t="shared" si="366"/>
        <v xml:space="preserve">
</v>
      </c>
      <c r="CV332" s="27" t="s">
        <v>0</v>
      </c>
      <c r="CW332" s="200" t="str">
        <f t="shared" si="318"/>
        <v/>
      </c>
      <c r="CX332" t="s">
        <v>0</v>
      </c>
      <c r="CY332" s="90"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31"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88" t="str">
        <f t="shared" si="326"/>
        <v/>
      </c>
      <c r="P333" s="27"/>
      <c r="Q333" s="32" t="str">
        <f t="shared" si="327"/>
        <v/>
      </c>
      <c r="R333" s="53" t="str">
        <f>IF(Q333="","",IF(COUNTIF(Q$12:Q332,Q333)=0,R332+1,R332))</f>
        <v/>
      </c>
      <c r="S333" s="53" t="str">
        <f t="shared" si="328"/>
        <v/>
      </c>
      <c r="T333" s="53" t="str">
        <f t="shared" si="329"/>
        <v/>
      </c>
      <c r="U333" s="46" t="str">
        <f t="shared" si="330"/>
        <v/>
      </c>
      <c r="V333" s="27" t="s">
        <v>0</v>
      </c>
      <c r="W333" s="173" t="str">
        <f t="shared" si="331"/>
        <v/>
      </c>
      <c r="X333" s="223" t="str">
        <f t="shared" si="332"/>
        <v/>
      </c>
      <c r="Y333" s="174"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8"/>
      <c r="AG333" s="27" t="s">
        <v>0</v>
      </c>
      <c r="AH333" s="14" t="str">
        <f t="shared" si="335"/>
        <v/>
      </c>
      <c r="AI333" s="27" t="s">
        <v>0</v>
      </c>
      <c r="AJ333" s="173" t="str">
        <f t="shared" si="336"/>
        <v/>
      </c>
      <c r="AK333" s="114"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44" t="str">
        <f t="shared" si="390"/>
        <v/>
      </c>
      <c r="AW333" s="27" t="s">
        <v>0</v>
      </c>
      <c r="AX333" s="81"/>
      <c r="AY333" s="83"/>
      <c r="AZ333" s="27" t="s">
        <v>0</v>
      </c>
      <c r="BA333" s="200" t="str">
        <f t="shared" si="345"/>
        <v/>
      </c>
      <c r="BB333" s="27" t="s">
        <v>0</v>
      </c>
      <c r="BC333" s="32" t="str">
        <f t="shared" si="346"/>
        <v/>
      </c>
      <c r="BD333" s="53" t="str">
        <f>IF(AX333&amp;AY333="","",MAX(BD$12:BD332)+1)</f>
        <v/>
      </c>
      <c r="BE333" s="212"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8"/>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73" t="str">
        <f>IF(BN333="","",IF(AND(BO333&lt;&gt;"",BO333&lt;&gt;"NEMA",BS333=1),BR333,IFERROR(INDEX(CK$12:CK332,MATCH(BN333,BN$12:BN332,0)),IF(BX333&lt;&gt;"",BX333,BT333))))</f>
        <v/>
      </c>
      <c r="CL333" s="226" t="str">
        <f>IF(BN333="","",IF(BT333&lt;&gt;BN333,INDEX(regKlub_id,MATCH(BT333,regKlub_naziv,0)),IF(AND(BO333&lt;&gt;"",BO333&lt;&gt;"NEMA"),BO333,IF(CF333&lt;&gt;"",CF333,IF(CB333&lt;&gt;"",CB333,IFERROR(INDEX(CL$12:CL332,MATCH(BN333,BN$12:BN332,0)),"GREŠKA"))))))</f>
        <v/>
      </c>
      <c r="CM333" s="114" t="str">
        <f>IF(BP333="","",IF(BP333&lt;&gt;"NEMA",BP333,IF(CE333&lt;&gt;"",CE333,IFERROR(INDEX(CM$12:CM332,MATCH(BN333,BN$12:BN332,0)),""))))</f>
        <v/>
      </c>
      <c r="CN333" s="27" t="s">
        <v>0</v>
      </c>
      <c r="CO333" s="38" t="str">
        <f t="shared" si="363"/>
        <v/>
      </c>
      <c r="CP333" s="53" t="str">
        <f t="shared" si="364"/>
        <v/>
      </c>
      <c r="CQ333" s="180" t="str">
        <f t="shared" si="365"/>
        <v/>
      </c>
      <c r="CR333" s="181" t="str">
        <f t="shared" si="391"/>
        <v/>
      </c>
      <c r="CS333" s="114" t="str">
        <f t="shared" ref="CS333:CS396" si="395">IF(DH333="","",IF(AND(CP333="0",N(CR333)&gt;data_max_minuta*60),2,INDEX(regStatusRezultat_id,MATCH(VALUE(CP333),regStatusRezultat_oEvent,0))))</f>
        <v/>
      </c>
      <c r="CT333" s="27" t="s">
        <v>0</v>
      </c>
      <c r="CU333" s="240" t="str">
        <f t="shared" si="366"/>
        <v xml:space="preserve">
</v>
      </c>
      <c r="CV333" s="27" t="s">
        <v>0</v>
      </c>
      <c r="CW333" s="200" t="str">
        <f t="shared" ref="CW333:CW396" si="396">IF(BF333="","",IF(AND(CY333&lt;&gt;"M",CY333&lt;&gt;"Ž"),1,""))</f>
        <v/>
      </c>
      <c r="CX333" t="s">
        <v>0</v>
      </c>
      <c r="CY333" s="90"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31"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88"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73" t="str">
        <f t="shared" ref="W334:W397" si="409">IF(O334="","",INDEX(regKategorija_oznaka,MATCH(S334,regKategorija_id,0)))</f>
        <v/>
      </c>
      <c r="X334" s="223" t="str">
        <f t="shared" ref="X334:X397" si="410">IF(W334="","",INDEX(natKategorija_stazaKatId,MATCH(S334,natKategorija_katRegId,0)))</f>
        <v/>
      </c>
      <c r="Y334" s="174"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8"/>
      <c r="AG334" s="27" t="s">
        <v>0</v>
      </c>
      <c r="AH334" s="14" t="str">
        <f t="shared" ref="AH334:AH397" si="413">IF(AC334="","","INSERT INTO drzava(id,naziv,oznaka) VALUES ("&amp;AD334&amp;",'"&amp;AF334&amp;"','"&amp;UPPER(LEFT(AC334,1))&amp;LOWER(RIGHT(AC334,2))&amp;"');")</f>
        <v/>
      </c>
      <c r="AI334" s="27" t="s">
        <v>0</v>
      </c>
      <c r="AJ334" s="173" t="str">
        <f t="shared" ref="AJ334:AJ397" si="414">IF(AB334="","",IF(AB334="NEMA",AC334,AA334))</f>
        <v/>
      </c>
      <c r="AK334" s="114"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44" t="str">
        <f t="shared" si="390"/>
        <v/>
      </c>
      <c r="AW334" s="27" t="s">
        <v>0</v>
      </c>
      <c r="AX334" s="81"/>
      <c r="AY334" s="83"/>
      <c r="AZ334" s="27" t="s">
        <v>0</v>
      </c>
      <c r="BA334" s="200"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212"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8"/>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73" t="str">
        <f>IF(BN334="","",IF(AND(BO334&lt;&gt;"",BO334&lt;&gt;"NEMA",BS334=1),BR334,IFERROR(INDEX(CK$12:CK333,MATCH(BN334,BN$12:BN333,0)),IF(BX334&lt;&gt;"",BX334,BT334))))</f>
        <v/>
      </c>
      <c r="CL334" s="226" t="str">
        <f>IF(BN334="","",IF(BT334&lt;&gt;BN334,INDEX(regKlub_id,MATCH(BT334,regKlub_naziv,0)),IF(AND(BO334&lt;&gt;"",BO334&lt;&gt;"NEMA"),BO334,IF(CF334&lt;&gt;"",CF334,IF(CB334&lt;&gt;"",CB334,IFERROR(INDEX(CL$12:CL333,MATCH(BN334,BN$12:BN333,0)),"GREŠKA"))))))</f>
        <v/>
      </c>
      <c r="CM334" s="114" t="str">
        <f>IF(BP334="","",IF(BP334&lt;&gt;"NEMA",BP334,IF(CE334&lt;&gt;"",CE334,IFERROR(INDEX(CM$12:CM333,MATCH(BN334,BN$12:BN333,0)),""))))</f>
        <v/>
      </c>
      <c r="CN334" s="27" t="s">
        <v>0</v>
      </c>
      <c r="CO334" s="38" t="str">
        <f t="shared" ref="CO334:CO397" si="441">IF(G334="","",G334)</f>
        <v/>
      </c>
      <c r="CP334" s="53" t="str">
        <f t="shared" ref="CP334:CP397" si="442">IF(H334="","",H334)</f>
        <v/>
      </c>
      <c r="CQ334" s="180" t="str">
        <f t="shared" ref="CQ334:CQ397" si="443">IF(CO334="",IF(OR(O334="",CP334&lt;&gt;"0"),"","GREŠKA-1"),IF(AND(65535&gt;=VALUE(LEFT(CO334,SEARCH(":",CO334)-1))*60+VALUE(RIGHT(CO334,2)),OR(CP334="0",CP334="1",CP334="2",CP334="3",CP334="4")),IF(VALUE(RIGHT(CO334,2))&gt;=60,"GREŠKA-2",""),"GREŠKA-3"))</f>
        <v/>
      </c>
      <c r="CR334" s="181" t="str">
        <f t="shared" si="391"/>
        <v/>
      </c>
      <c r="CS334" s="114" t="str">
        <f t="shared" si="395"/>
        <v/>
      </c>
      <c r="CT334" s="27" t="s">
        <v>0</v>
      </c>
      <c r="CU334" s="240"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200" t="str">
        <f t="shared" si="396"/>
        <v/>
      </c>
      <c r="CX334" t="s">
        <v>0</v>
      </c>
      <c r="CY334" s="90"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31"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88" t="str">
        <f t="shared" si="404"/>
        <v/>
      </c>
      <c r="P335" s="27"/>
      <c r="Q335" s="32" t="str">
        <f t="shared" si="405"/>
        <v/>
      </c>
      <c r="R335" s="53" t="str">
        <f>IF(Q335="","",IF(COUNTIF(Q$12:Q334,Q335)=0,R334+1,R334))</f>
        <v/>
      </c>
      <c r="S335" s="53" t="str">
        <f t="shared" si="406"/>
        <v/>
      </c>
      <c r="T335" s="53" t="str">
        <f t="shared" si="407"/>
        <v/>
      </c>
      <c r="U335" s="46" t="str">
        <f t="shared" si="408"/>
        <v/>
      </c>
      <c r="V335" s="27" t="s">
        <v>0</v>
      </c>
      <c r="W335" s="173" t="str">
        <f t="shared" si="409"/>
        <v/>
      </c>
      <c r="X335" s="223" t="str">
        <f t="shared" si="410"/>
        <v/>
      </c>
      <c r="Y335" s="174"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8"/>
      <c r="AG335" s="27" t="s">
        <v>0</v>
      </c>
      <c r="AH335" s="14" t="str">
        <f t="shared" si="413"/>
        <v/>
      </c>
      <c r="AI335" s="27" t="s">
        <v>0</v>
      </c>
      <c r="AJ335" s="173" t="str">
        <f t="shared" si="414"/>
        <v/>
      </c>
      <c r="AK335" s="114"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44" t="str">
        <f t="shared" si="390"/>
        <v/>
      </c>
      <c r="AW335" s="27" t="s">
        <v>0</v>
      </c>
      <c r="AX335" s="81"/>
      <c r="AY335" s="83"/>
      <c r="AZ335" s="27" t="s">
        <v>0</v>
      </c>
      <c r="BA335" s="200" t="str">
        <f t="shared" si="423"/>
        <v/>
      </c>
      <c r="BB335" s="27" t="s">
        <v>0</v>
      </c>
      <c r="BC335" s="32" t="str">
        <f t="shared" si="424"/>
        <v/>
      </c>
      <c r="BD335" s="53" t="str">
        <f>IF(AX335&amp;AY335="","",MAX(BD$12:BD334)+1)</f>
        <v/>
      </c>
      <c r="BE335" s="212"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8"/>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73" t="str">
        <f>IF(BN335="","",IF(AND(BO335&lt;&gt;"",BO335&lt;&gt;"NEMA",BS335=1),BR335,IFERROR(INDEX(CK$12:CK334,MATCH(BN335,BN$12:BN334,0)),IF(BX335&lt;&gt;"",BX335,BT335))))</f>
        <v/>
      </c>
      <c r="CL335" s="226" t="str">
        <f>IF(BN335="","",IF(BT335&lt;&gt;BN335,INDEX(regKlub_id,MATCH(BT335,regKlub_naziv,0)),IF(AND(BO335&lt;&gt;"",BO335&lt;&gt;"NEMA"),BO335,IF(CF335&lt;&gt;"",CF335,IF(CB335&lt;&gt;"",CB335,IFERROR(INDEX(CL$12:CL334,MATCH(BN335,BN$12:BN334,0)),"GREŠKA"))))))</f>
        <v/>
      </c>
      <c r="CM335" s="114" t="str">
        <f>IF(BP335="","",IF(BP335&lt;&gt;"NEMA",BP335,IF(CE335&lt;&gt;"",CE335,IFERROR(INDEX(CM$12:CM334,MATCH(BN335,BN$12:BN334,0)),""))))</f>
        <v/>
      </c>
      <c r="CN335" s="27" t="s">
        <v>0</v>
      </c>
      <c r="CO335" s="38" t="str">
        <f t="shared" si="441"/>
        <v/>
      </c>
      <c r="CP335" s="53" t="str">
        <f t="shared" si="442"/>
        <v/>
      </c>
      <c r="CQ335" s="180" t="str">
        <f t="shared" si="443"/>
        <v/>
      </c>
      <c r="CR335" s="181" t="str">
        <f t="shared" si="391"/>
        <v/>
      </c>
      <c r="CS335" s="114" t="str">
        <f t="shared" si="395"/>
        <v/>
      </c>
      <c r="CT335" s="27" t="s">
        <v>0</v>
      </c>
      <c r="CU335" s="240" t="str">
        <f t="shared" si="444"/>
        <v xml:space="preserve">
</v>
      </c>
      <c r="CV335" s="27" t="s">
        <v>0</v>
      </c>
      <c r="CW335" s="200" t="str">
        <f t="shared" si="396"/>
        <v/>
      </c>
      <c r="CX335" t="s">
        <v>0</v>
      </c>
      <c r="CY335" s="90"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31"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88" t="str">
        <f t="shared" si="404"/>
        <v/>
      </c>
      <c r="P336" s="27"/>
      <c r="Q336" s="32" t="str">
        <f t="shared" si="405"/>
        <v/>
      </c>
      <c r="R336" s="53" t="str">
        <f>IF(Q336="","",IF(COUNTIF(Q$12:Q335,Q336)=0,R335+1,R335))</f>
        <v/>
      </c>
      <c r="S336" s="53" t="str">
        <f t="shared" si="406"/>
        <v/>
      </c>
      <c r="T336" s="53" t="str">
        <f t="shared" si="407"/>
        <v/>
      </c>
      <c r="U336" s="46" t="str">
        <f t="shared" si="408"/>
        <v/>
      </c>
      <c r="V336" s="27" t="s">
        <v>0</v>
      </c>
      <c r="W336" s="173" t="str">
        <f t="shared" si="409"/>
        <v/>
      </c>
      <c r="X336" s="223" t="str">
        <f t="shared" si="410"/>
        <v/>
      </c>
      <c r="Y336" s="174"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8"/>
      <c r="AG336" s="27" t="s">
        <v>0</v>
      </c>
      <c r="AH336" s="14" t="str">
        <f t="shared" si="413"/>
        <v/>
      </c>
      <c r="AI336" s="27" t="s">
        <v>0</v>
      </c>
      <c r="AJ336" s="173" t="str">
        <f t="shared" si="414"/>
        <v/>
      </c>
      <c r="AK336" s="114"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44" t="str">
        <f t="shared" si="390"/>
        <v/>
      </c>
      <c r="AW336" s="27" t="s">
        <v>0</v>
      </c>
      <c r="AX336" s="81"/>
      <c r="AY336" s="83"/>
      <c r="AZ336" s="27" t="s">
        <v>0</v>
      </c>
      <c r="BA336" s="200" t="str">
        <f t="shared" si="423"/>
        <v/>
      </c>
      <c r="BB336" s="27" t="s">
        <v>0</v>
      </c>
      <c r="BC336" s="32" t="str">
        <f t="shared" si="424"/>
        <v/>
      </c>
      <c r="BD336" s="53" t="str">
        <f>IF(AX336&amp;AY336="","",MAX(BD$12:BD335)+1)</f>
        <v/>
      </c>
      <c r="BE336" s="212"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8"/>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73" t="str">
        <f>IF(BN336="","",IF(AND(BO336&lt;&gt;"",BO336&lt;&gt;"NEMA",BS336=1),BR336,IFERROR(INDEX(CK$12:CK335,MATCH(BN336,BN$12:BN335,0)),IF(BX336&lt;&gt;"",BX336,BT336))))</f>
        <v/>
      </c>
      <c r="CL336" s="226" t="str">
        <f>IF(BN336="","",IF(BT336&lt;&gt;BN336,INDEX(regKlub_id,MATCH(BT336,regKlub_naziv,0)),IF(AND(BO336&lt;&gt;"",BO336&lt;&gt;"NEMA"),BO336,IF(CF336&lt;&gt;"",CF336,IF(CB336&lt;&gt;"",CB336,IFERROR(INDEX(CL$12:CL335,MATCH(BN336,BN$12:BN335,0)),"GREŠKA"))))))</f>
        <v/>
      </c>
      <c r="CM336" s="114" t="str">
        <f>IF(BP336="","",IF(BP336&lt;&gt;"NEMA",BP336,IF(CE336&lt;&gt;"",CE336,IFERROR(INDEX(CM$12:CM335,MATCH(BN336,BN$12:BN335,0)),""))))</f>
        <v/>
      </c>
      <c r="CN336" s="27" t="s">
        <v>0</v>
      </c>
      <c r="CO336" s="38" t="str">
        <f t="shared" si="441"/>
        <v/>
      </c>
      <c r="CP336" s="53" t="str">
        <f t="shared" si="442"/>
        <v/>
      </c>
      <c r="CQ336" s="180" t="str">
        <f t="shared" si="443"/>
        <v/>
      </c>
      <c r="CR336" s="181" t="str">
        <f t="shared" si="391"/>
        <v/>
      </c>
      <c r="CS336" s="114" t="str">
        <f t="shared" si="395"/>
        <v/>
      </c>
      <c r="CT336" s="27" t="s">
        <v>0</v>
      </c>
      <c r="CU336" s="240" t="str">
        <f t="shared" si="444"/>
        <v xml:space="preserve">
</v>
      </c>
      <c r="CV336" s="27" t="s">
        <v>0</v>
      </c>
      <c r="CW336" s="200" t="str">
        <f t="shared" si="396"/>
        <v/>
      </c>
      <c r="CX336" t="s">
        <v>0</v>
      </c>
      <c r="CY336" s="90"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31"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88" t="str">
        <f t="shared" si="404"/>
        <v/>
      </c>
      <c r="P337" s="27"/>
      <c r="Q337" s="32" t="str">
        <f t="shared" si="405"/>
        <v/>
      </c>
      <c r="R337" s="53" t="str">
        <f>IF(Q337="","",IF(COUNTIF(Q$12:Q336,Q337)=0,R336+1,R336))</f>
        <v/>
      </c>
      <c r="S337" s="53" t="str">
        <f t="shared" si="406"/>
        <v/>
      </c>
      <c r="T337" s="53" t="str">
        <f t="shared" si="407"/>
        <v/>
      </c>
      <c r="U337" s="46" t="str">
        <f t="shared" si="408"/>
        <v/>
      </c>
      <c r="V337" s="27" t="s">
        <v>0</v>
      </c>
      <c r="W337" s="173" t="str">
        <f t="shared" si="409"/>
        <v/>
      </c>
      <c r="X337" s="223" t="str">
        <f t="shared" si="410"/>
        <v/>
      </c>
      <c r="Y337" s="174"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8"/>
      <c r="AG337" s="27" t="s">
        <v>0</v>
      </c>
      <c r="AH337" s="14" t="str">
        <f t="shared" si="413"/>
        <v/>
      </c>
      <c r="AI337" s="27" t="s">
        <v>0</v>
      </c>
      <c r="AJ337" s="173" t="str">
        <f t="shared" si="414"/>
        <v/>
      </c>
      <c r="AK337" s="114"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44" t="str">
        <f t="shared" si="390"/>
        <v/>
      </c>
      <c r="AW337" s="27" t="s">
        <v>0</v>
      </c>
      <c r="AX337" s="81"/>
      <c r="AY337" s="83"/>
      <c r="AZ337" s="27" t="s">
        <v>0</v>
      </c>
      <c r="BA337" s="200" t="str">
        <f t="shared" si="423"/>
        <v/>
      </c>
      <c r="BB337" s="27" t="s">
        <v>0</v>
      </c>
      <c r="BC337" s="32" t="str">
        <f t="shared" si="424"/>
        <v/>
      </c>
      <c r="BD337" s="53" t="str">
        <f>IF(AX337&amp;AY337="","",MAX(BD$12:BD336)+1)</f>
        <v/>
      </c>
      <c r="BE337" s="212"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8"/>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73" t="str">
        <f>IF(BN337="","",IF(AND(BO337&lt;&gt;"",BO337&lt;&gt;"NEMA",BS337=1),BR337,IFERROR(INDEX(CK$12:CK336,MATCH(BN337,BN$12:BN336,0)),IF(BX337&lt;&gt;"",BX337,BT337))))</f>
        <v/>
      </c>
      <c r="CL337" s="226" t="str">
        <f>IF(BN337="","",IF(BT337&lt;&gt;BN337,INDEX(regKlub_id,MATCH(BT337,regKlub_naziv,0)),IF(AND(BO337&lt;&gt;"",BO337&lt;&gt;"NEMA"),BO337,IF(CF337&lt;&gt;"",CF337,IF(CB337&lt;&gt;"",CB337,IFERROR(INDEX(CL$12:CL336,MATCH(BN337,BN$12:BN336,0)),"GREŠKA"))))))</f>
        <v/>
      </c>
      <c r="CM337" s="114" t="str">
        <f>IF(BP337="","",IF(BP337&lt;&gt;"NEMA",BP337,IF(CE337&lt;&gt;"",CE337,IFERROR(INDEX(CM$12:CM336,MATCH(BN337,BN$12:BN336,0)),""))))</f>
        <v/>
      </c>
      <c r="CN337" s="27" t="s">
        <v>0</v>
      </c>
      <c r="CO337" s="38" t="str">
        <f t="shared" si="441"/>
        <v/>
      </c>
      <c r="CP337" s="53" t="str">
        <f t="shared" si="442"/>
        <v/>
      </c>
      <c r="CQ337" s="180" t="str">
        <f t="shared" si="443"/>
        <v/>
      </c>
      <c r="CR337" s="181" t="str">
        <f t="shared" si="391"/>
        <v/>
      </c>
      <c r="CS337" s="114" t="str">
        <f t="shared" si="395"/>
        <v/>
      </c>
      <c r="CT337" s="27" t="s">
        <v>0</v>
      </c>
      <c r="CU337" s="240" t="str">
        <f t="shared" si="444"/>
        <v xml:space="preserve">
</v>
      </c>
      <c r="CV337" s="27" t="s">
        <v>0</v>
      </c>
      <c r="CW337" s="200" t="str">
        <f t="shared" si="396"/>
        <v/>
      </c>
      <c r="CX337" t="s">
        <v>0</v>
      </c>
      <c r="CY337" s="90"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31"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88" t="str">
        <f t="shared" si="404"/>
        <v/>
      </c>
      <c r="P338" s="27"/>
      <c r="Q338" s="32" t="str">
        <f t="shared" si="405"/>
        <v/>
      </c>
      <c r="R338" s="53" t="str">
        <f>IF(Q338="","",IF(COUNTIF(Q$12:Q337,Q338)=0,R337+1,R337))</f>
        <v/>
      </c>
      <c r="S338" s="53" t="str">
        <f t="shared" si="406"/>
        <v/>
      </c>
      <c r="T338" s="53" t="str">
        <f t="shared" si="407"/>
        <v/>
      </c>
      <c r="U338" s="46" t="str">
        <f t="shared" si="408"/>
        <v/>
      </c>
      <c r="V338" s="27" t="s">
        <v>0</v>
      </c>
      <c r="W338" s="173" t="str">
        <f t="shared" si="409"/>
        <v/>
      </c>
      <c r="X338" s="223" t="str">
        <f t="shared" si="410"/>
        <v/>
      </c>
      <c r="Y338" s="174"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8"/>
      <c r="AG338" s="27" t="s">
        <v>0</v>
      </c>
      <c r="AH338" s="14" t="str">
        <f t="shared" si="413"/>
        <v/>
      </c>
      <c r="AI338" s="27" t="s">
        <v>0</v>
      </c>
      <c r="AJ338" s="173" t="str">
        <f t="shared" si="414"/>
        <v/>
      </c>
      <c r="AK338" s="114"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44" t="str">
        <f t="shared" si="390"/>
        <v/>
      </c>
      <c r="AW338" s="27" t="s">
        <v>0</v>
      </c>
      <c r="AX338" s="81"/>
      <c r="AY338" s="83"/>
      <c r="AZ338" s="27" t="s">
        <v>0</v>
      </c>
      <c r="BA338" s="200" t="str">
        <f t="shared" si="423"/>
        <v/>
      </c>
      <c r="BB338" s="27" t="s">
        <v>0</v>
      </c>
      <c r="BC338" s="32" t="str">
        <f t="shared" si="424"/>
        <v/>
      </c>
      <c r="BD338" s="53" t="str">
        <f>IF(AX338&amp;AY338="","",MAX(BD$12:BD337)+1)</f>
        <v/>
      </c>
      <c r="BE338" s="212"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8"/>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73" t="str">
        <f>IF(BN338="","",IF(AND(BO338&lt;&gt;"",BO338&lt;&gt;"NEMA",BS338=1),BR338,IFERROR(INDEX(CK$12:CK337,MATCH(BN338,BN$12:BN337,0)),IF(BX338&lt;&gt;"",BX338,BT338))))</f>
        <v/>
      </c>
      <c r="CL338" s="226" t="str">
        <f>IF(BN338="","",IF(BT338&lt;&gt;BN338,INDEX(regKlub_id,MATCH(BT338,regKlub_naziv,0)),IF(AND(BO338&lt;&gt;"",BO338&lt;&gt;"NEMA"),BO338,IF(CF338&lt;&gt;"",CF338,IF(CB338&lt;&gt;"",CB338,IFERROR(INDEX(CL$12:CL337,MATCH(BN338,BN$12:BN337,0)),"GREŠKA"))))))</f>
        <v/>
      </c>
      <c r="CM338" s="114" t="str">
        <f>IF(BP338="","",IF(BP338&lt;&gt;"NEMA",BP338,IF(CE338&lt;&gt;"",CE338,IFERROR(INDEX(CM$12:CM337,MATCH(BN338,BN$12:BN337,0)),""))))</f>
        <v/>
      </c>
      <c r="CN338" s="27" t="s">
        <v>0</v>
      </c>
      <c r="CO338" s="38" t="str">
        <f t="shared" si="441"/>
        <v/>
      </c>
      <c r="CP338" s="53" t="str">
        <f t="shared" si="442"/>
        <v/>
      </c>
      <c r="CQ338" s="180" t="str">
        <f t="shared" si="443"/>
        <v/>
      </c>
      <c r="CR338" s="181" t="str">
        <f t="shared" si="391"/>
        <v/>
      </c>
      <c r="CS338" s="114" t="str">
        <f t="shared" si="395"/>
        <v/>
      </c>
      <c r="CT338" s="27" t="s">
        <v>0</v>
      </c>
      <c r="CU338" s="240" t="str">
        <f t="shared" si="444"/>
        <v xml:space="preserve">
</v>
      </c>
      <c r="CV338" s="27" t="s">
        <v>0</v>
      </c>
      <c r="CW338" s="200" t="str">
        <f t="shared" si="396"/>
        <v/>
      </c>
      <c r="CX338" t="s">
        <v>0</v>
      </c>
      <c r="CY338" s="90"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31"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88" t="str">
        <f t="shared" si="404"/>
        <v/>
      </c>
      <c r="P339" s="27"/>
      <c r="Q339" s="32" t="str">
        <f t="shared" si="405"/>
        <v/>
      </c>
      <c r="R339" s="53" t="str">
        <f>IF(Q339="","",IF(COUNTIF(Q$12:Q338,Q339)=0,R338+1,R338))</f>
        <v/>
      </c>
      <c r="S339" s="53" t="str">
        <f t="shared" si="406"/>
        <v/>
      </c>
      <c r="T339" s="53" t="str">
        <f t="shared" si="407"/>
        <v/>
      </c>
      <c r="U339" s="46" t="str">
        <f t="shared" si="408"/>
        <v/>
      </c>
      <c r="V339" s="27" t="s">
        <v>0</v>
      </c>
      <c r="W339" s="173" t="str">
        <f t="shared" si="409"/>
        <v/>
      </c>
      <c r="X339" s="223" t="str">
        <f t="shared" si="410"/>
        <v/>
      </c>
      <c r="Y339" s="174"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8"/>
      <c r="AG339" s="27" t="s">
        <v>0</v>
      </c>
      <c r="AH339" s="14" t="str">
        <f t="shared" si="413"/>
        <v/>
      </c>
      <c r="AI339" s="27" t="s">
        <v>0</v>
      </c>
      <c r="AJ339" s="173" t="str">
        <f t="shared" si="414"/>
        <v/>
      </c>
      <c r="AK339" s="114"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44" t="str">
        <f t="shared" si="390"/>
        <v/>
      </c>
      <c r="AW339" s="27" t="s">
        <v>0</v>
      </c>
      <c r="AX339" s="81"/>
      <c r="AY339" s="83"/>
      <c r="AZ339" s="27" t="s">
        <v>0</v>
      </c>
      <c r="BA339" s="200" t="str">
        <f t="shared" si="423"/>
        <v/>
      </c>
      <c r="BB339" s="27" t="s">
        <v>0</v>
      </c>
      <c r="BC339" s="32" t="str">
        <f t="shared" si="424"/>
        <v/>
      </c>
      <c r="BD339" s="53" t="str">
        <f>IF(AX339&amp;AY339="","",MAX(BD$12:BD338)+1)</f>
        <v/>
      </c>
      <c r="BE339" s="212"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8"/>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73" t="str">
        <f>IF(BN339="","",IF(AND(BO339&lt;&gt;"",BO339&lt;&gt;"NEMA",BS339=1),BR339,IFERROR(INDEX(CK$12:CK338,MATCH(BN339,BN$12:BN338,0)),IF(BX339&lt;&gt;"",BX339,BT339))))</f>
        <v/>
      </c>
      <c r="CL339" s="226" t="str">
        <f>IF(BN339="","",IF(BT339&lt;&gt;BN339,INDEX(regKlub_id,MATCH(BT339,regKlub_naziv,0)),IF(AND(BO339&lt;&gt;"",BO339&lt;&gt;"NEMA"),BO339,IF(CF339&lt;&gt;"",CF339,IF(CB339&lt;&gt;"",CB339,IFERROR(INDEX(CL$12:CL338,MATCH(BN339,BN$12:BN338,0)),"GREŠKA"))))))</f>
        <v/>
      </c>
      <c r="CM339" s="114" t="str">
        <f>IF(BP339="","",IF(BP339&lt;&gt;"NEMA",BP339,IF(CE339&lt;&gt;"",CE339,IFERROR(INDEX(CM$12:CM338,MATCH(BN339,BN$12:BN338,0)),""))))</f>
        <v/>
      </c>
      <c r="CN339" s="27" t="s">
        <v>0</v>
      </c>
      <c r="CO339" s="38" t="str">
        <f t="shared" si="441"/>
        <v/>
      </c>
      <c r="CP339" s="53" t="str">
        <f t="shared" si="442"/>
        <v/>
      </c>
      <c r="CQ339" s="180" t="str">
        <f t="shared" si="443"/>
        <v/>
      </c>
      <c r="CR339" s="181" t="str">
        <f t="shared" si="391"/>
        <v/>
      </c>
      <c r="CS339" s="114" t="str">
        <f t="shared" si="395"/>
        <v/>
      </c>
      <c r="CT339" s="27" t="s">
        <v>0</v>
      </c>
      <c r="CU339" s="240" t="str">
        <f t="shared" si="444"/>
        <v xml:space="preserve">
</v>
      </c>
      <c r="CV339" s="27" t="s">
        <v>0</v>
      </c>
      <c r="CW339" s="200" t="str">
        <f t="shared" si="396"/>
        <v/>
      </c>
      <c r="CX339" t="s">
        <v>0</v>
      </c>
      <c r="CY339" s="90"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31"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88" t="str">
        <f t="shared" si="404"/>
        <v/>
      </c>
      <c r="P340" s="27"/>
      <c r="Q340" s="32" t="str">
        <f t="shared" si="405"/>
        <v/>
      </c>
      <c r="R340" s="53" t="str">
        <f>IF(Q340="","",IF(COUNTIF(Q$12:Q339,Q340)=0,R339+1,R339))</f>
        <v/>
      </c>
      <c r="S340" s="53" t="str">
        <f t="shared" si="406"/>
        <v/>
      </c>
      <c r="T340" s="53" t="str">
        <f t="shared" si="407"/>
        <v/>
      </c>
      <c r="U340" s="46" t="str">
        <f t="shared" si="408"/>
        <v/>
      </c>
      <c r="V340" s="27" t="s">
        <v>0</v>
      </c>
      <c r="W340" s="173" t="str">
        <f t="shared" si="409"/>
        <v/>
      </c>
      <c r="X340" s="223" t="str">
        <f t="shared" si="410"/>
        <v/>
      </c>
      <c r="Y340" s="174"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8"/>
      <c r="AG340" s="27" t="s">
        <v>0</v>
      </c>
      <c r="AH340" s="14" t="str">
        <f t="shared" si="413"/>
        <v/>
      </c>
      <c r="AI340" s="27" t="s">
        <v>0</v>
      </c>
      <c r="AJ340" s="173" t="str">
        <f t="shared" si="414"/>
        <v/>
      </c>
      <c r="AK340" s="114"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44" t="str">
        <f t="shared" si="390"/>
        <v/>
      </c>
      <c r="AW340" s="27" t="s">
        <v>0</v>
      </c>
      <c r="AX340" s="81"/>
      <c r="AY340" s="83"/>
      <c r="AZ340" s="27" t="s">
        <v>0</v>
      </c>
      <c r="BA340" s="200" t="str">
        <f t="shared" si="423"/>
        <v/>
      </c>
      <c r="BB340" s="27" t="s">
        <v>0</v>
      </c>
      <c r="BC340" s="32" t="str">
        <f t="shared" si="424"/>
        <v/>
      </c>
      <c r="BD340" s="53" t="str">
        <f>IF(AX340&amp;AY340="","",MAX(BD$12:BD339)+1)</f>
        <v/>
      </c>
      <c r="BE340" s="212"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8"/>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73" t="str">
        <f>IF(BN340="","",IF(AND(BO340&lt;&gt;"",BO340&lt;&gt;"NEMA",BS340=1),BR340,IFERROR(INDEX(CK$12:CK339,MATCH(BN340,BN$12:BN339,0)),IF(BX340&lt;&gt;"",BX340,BT340))))</f>
        <v/>
      </c>
      <c r="CL340" s="226" t="str">
        <f>IF(BN340="","",IF(BT340&lt;&gt;BN340,INDEX(regKlub_id,MATCH(BT340,regKlub_naziv,0)),IF(AND(BO340&lt;&gt;"",BO340&lt;&gt;"NEMA"),BO340,IF(CF340&lt;&gt;"",CF340,IF(CB340&lt;&gt;"",CB340,IFERROR(INDEX(CL$12:CL339,MATCH(BN340,BN$12:BN339,0)),"GREŠKA"))))))</f>
        <v/>
      </c>
      <c r="CM340" s="114" t="str">
        <f>IF(BP340="","",IF(BP340&lt;&gt;"NEMA",BP340,IF(CE340&lt;&gt;"",CE340,IFERROR(INDEX(CM$12:CM339,MATCH(BN340,BN$12:BN339,0)),""))))</f>
        <v/>
      </c>
      <c r="CN340" s="27" t="s">
        <v>0</v>
      </c>
      <c r="CO340" s="38" t="str">
        <f t="shared" si="441"/>
        <v/>
      </c>
      <c r="CP340" s="53" t="str">
        <f t="shared" si="442"/>
        <v/>
      </c>
      <c r="CQ340" s="180" t="str">
        <f t="shared" si="443"/>
        <v/>
      </c>
      <c r="CR340" s="181" t="str">
        <f t="shared" si="391"/>
        <v/>
      </c>
      <c r="CS340" s="114" t="str">
        <f t="shared" si="395"/>
        <v/>
      </c>
      <c r="CT340" s="27" t="s">
        <v>0</v>
      </c>
      <c r="CU340" s="240" t="str">
        <f t="shared" si="444"/>
        <v xml:space="preserve">
</v>
      </c>
      <c r="CV340" s="27" t="s">
        <v>0</v>
      </c>
      <c r="CW340" s="200" t="str">
        <f t="shared" si="396"/>
        <v/>
      </c>
      <c r="CX340" t="s">
        <v>0</v>
      </c>
      <c r="CY340" s="90"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31"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88" t="str">
        <f t="shared" si="404"/>
        <v/>
      </c>
      <c r="P341" s="27"/>
      <c r="Q341" s="32" t="str">
        <f t="shared" si="405"/>
        <v/>
      </c>
      <c r="R341" s="53" t="str">
        <f>IF(Q341="","",IF(COUNTIF(Q$12:Q340,Q341)=0,R340+1,R340))</f>
        <v/>
      </c>
      <c r="S341" s="53" t="str">
        <f t="shared" si="406"/>
        <v/>
      </c>
      <c r="T341" s="53" t="str">
        <f t="shared" si="407"/>
        <v/>
      </c>
      <c r="U341" s="46" t="str">
        <f t="shared" si="408"/>
        <v/>
      </c>
      <c r="V341" s="27" t="s">
        <v>0</v>
      </c>
      <c r="W341" s="173" t="str">
        <f t="shared" si="409"/>
        <v/>
      </c>
      <c r="X341" s="223" t="str">
        <f t="shared" si="410"/>
        <v/>
      </c>
      <c r="Y341" s="174"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8"/>
      <c r="AG341" s="27" t="s">
        <v>0</v>
      </c>
      <c r="AH341" s="14" t="str">
        <f t="shared" si="413"/>
        <v/>
      </c>
      <c r="AI341" s="27" t="s">
        <v>0</v>
      </c>
      <c r="AJ341" s="173" t="str">
        <f t="shared" si="414"/>
        <v/>
      </c>
      <c r="AK341" s="114"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44" t="str">
        <f t="shared" si="390"/>
        <v/>
      </c>
      <c r="AW341" s="27" t="s">
        <v>0</v>
      </c>
      <c r="AX341" s="81"/>
      <c r="AY341" s="83"/>
      <c r="AZ341" s="27" t="s">
        <v>0</v>
      </c>
      <c r="BA341" s="200" t="str">
        <f t="shared" si="423"/>
        <v/>
      </c>
      <c r="BB341" s="27" t="s">
        <v>0</v>
      </c>
      <c r="BC341" s="32" t="str">
        <f t="shared" si="424"/>
        <v/>
      </c>
      <c r="BD341" s="53" t="str">
        <f>IF(AX341&amp;AY341="","",MAX(BD$12:BD340)+1)</f>
        <v/>
      </c>
      <c r="BE341" s="212"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8"/>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73" t="str">
        <f>IF(BN341="","",IF(AND(BO341&lt;&gt;"",BO341&lt;&gt;"NEMA",BS341=1),BR341,IFERROR(INDEX(CK$12:CK340,MATCH(BN341,BN$12:BN340,0)),IF(BX341&lt;&gt;"",BX341,BT341))))</f>
        <v/>
      </c>
      <c r="CL341" s="226" t="str">
        <f>IF(BN341="","",IF(BT341&lt;&gt;BN341,INDEX(regKlub_id,MATCH(BT341,regKlub_naziv,0)),IF(AND(BO341&lt;&gt;"",BO341&lt;&gt;"NEMA"),BO341,IF(CF341&lt;&gt;"",CF341,IF(CB341&lt;&gt;"",CB341,IFERROR(INDEX(CL$12:CL340,MATCH(BN341,BN$12:BN340,0)),"GREŠKA"))))))</f>
        <v/>
      </c>
      <c r="CM341" s="114" t="str">
        <f>IF(BP341="","",IF(BP341&lt;&gt;"NEMA",BP341,IF(CE341&lt;&gt;"",CE341,IFERROR(INDEX(CM$12:CM340,MATCH(BN341,BN$12:BN340,0)),""))))</f>
        <v/>
      </c>
      <c r="CN341" s="27" t="s">
        <v>0</v>
      </c>
      <c r="CO341" s="38" t="str">
        <f t="shared" si="441"/>
        <v/>
      </c>
      <c r="CP341" s="53" t="str">
        <f t="shared" si="442"/>
        <v/>
      </c>
      <c r="CQ341" s="180" t="str">
        <f t="shared" si="443"/>
        <v/>
      </c>
      <c r="CR341" s="181" t="str">
        <f t="shared" si="391"/>
        <v/>
      </c>
      <c r="CS341" s="114" t="str">
        <f t="shared" si="395"/>
        <v/>
      </c>
      <c r="CT341" s="27" t="s">
        <v>0</v>
      </c>
      <c r="CU341" s="240" t="str">
        <f t="shared" si="444"/>
        <v xml:space="preserve">
</v>
      </c>
      <c r="CV341" s="27" t="s">
        <v>0</v>
      </c>
      <c r="CW341" s="200" t="str">
        <f t="shared" si="396"/>
        <v/>
      </c>
      <c r="CX341" t="s">
        <v>0</v>
      </c>
      <c r="CY341" s="90"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31"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88" t="str">
        <f t="shared" si="404"/>
        <v/>
      </c>
      <c r="P342" s="27"/>
      <c r="Q342" s="32" t="str">
        <f t="shared" si="405"/>
        <v/>
      </c>
      <c r="R342" s="53" t="str">
        <f>IF(Q342="","",IF(COUNTIF(Q$12:Q341,Q342)=0,R341+1,R341))</f>
        <v/>
      </c>
      <c r="S342" s="53" t="str">
        <f t="shared" si="406"/>
        <v/>
      </c>
      <c r="T342" s="53" t="str">
        <f t="shared" si="407"/>
        <v/>
      </c>
      <c r="U342" s="46" t="str">
        <f t="shared" si="408"/>
        <v/>
      </c>
      <c r="V342" s="27" t="s">
        <v>0</v>
      </c>
      <c r="W342" s="173" t="str">
        <f t="shared" si="409"/>
        <v/>
      </c>
      <c r="X342" s="223" t="str">
        <f t="shared" si="410"/>
        <v/>
      </c>
      <c r="Y342" s="174"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8"/>
      <c r="AG342" s="27" t="s">
        <v>0</v>
      </c>
      <c r="AH342" s="14" t="str">
        <f t="shared" si="413"/>
        <v/>
      </c>
      <c r="AI342" s="27" t="s">
        <v>0</v>
      </c>
      <c r="AJ342" s="173" t="str">
        <f t="shared" si="414"/>
        <v/>
      </c>
      <c r="AK342" s="114"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44" t="str">
        <f t="shared" si="390"/>
        <v/>
      </c>
      <c r="AW342" s="27" t="s">
        <v>0</v>
      </c>
      <c r="AX342" s="81"/>
      <c r="AY342" s="83"/>
      <c r="AZ342" s="27" t="s">
        <v>0</v>
      </c>
      <c r="BA342" s="200" t="str">
        <f t="shared" si="423"/>
        <v/>
      </c>
      <c r="BB342" s="27" t="s">
        <v>0</v>
      </c>
      <c r="BC342" s="32" t="str">
        <f t="shared" si="424"/>
        <v/>
      </c>
      <c r="BD342" s="53" t="str">
        <f>IF(AX342&amp;AY342="","",MAX(BD$12:BD341)+1)</f>
        <v/>
      </c>
      <c r="BE342" s="212"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8"/>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73" t="str">
        <f>IF(BN342="","",IF(AND(BO342&lt;&gt;"",BO342&lt;&gt;"NEMA",BS342=1),BR342,IFERROR(INDEX(CK$12:CK341,MATCH(BN342,BN$12:BN341,0)),IF(BX342&lt;&gt;"",BX342,BT342))))</f>
        <v/>
      </c>
      <c r="CL342" s="226" t="str">
        <f>IF(BN342="","",IF(BT342&lt;&gt;BN342,INDEX(regKlub_id,MATCH(BT342,regKlub_naziv,0)),IF(AND(BO342&lt;&gt;"",BO342&lt;&gt;"NEMA"),BO342,IF(CF342&lt;&gt;"",CF342,IF(CB342&lt;&gt;"",CB342,IFERROR(INDEX(CL$12:CL341,MATCH(BN342,BN$12:BN341,0)),"GREŠKA"))))))</f>
        <v/>
      </c>
      <c r="CM342" s="114" t="str">
        <f>IF(BP342="","",IF(BP342&lt;&gt;"NEMA",BP342,IF(CE342&lt;&gt;"",CE342,IFERROR(INDEX(CM$12:CM341,MATCH(BN342,BN$12:BN341,0)),""))))</f>
        <v/>
      </c>
      <c r="CN342" s="27" t="s">
        <v>0</v>
      </c>
      <c r="CO342" s="38" t="str">
        <f t="shared" si="441"/>
        <v/>
      </c>
      <c r="CP342" s="53" t="str">
        <f t="shared" si="442"/>
        <v/>
      </c>
      <c r="CQ342" s="180" t="str">
        <f t="shared" si="443"/>
        <v/>
      </c>
      <c r="CR342" s="181" t="str">
        <f t="shared" si="391"/>
        <v/>
      </c>
      <c r="CS342" s="114" t="str">
        <f t="shared" si="395"/>
        <v/>
      </c>
      <c r="CT342" s="27" t="s">
        <v>0</v>
      </c>
      <c r="CU342" s="240" t="str">
        <f t="shared" si="444"/>
        <v xml:space="preserve">
</v>
      </c>
      <c r="CV342" s="27" t="s">
        <v>0</v>
      </c>
      <c r="CW342" s="200" t="str">
        <f t="shared" si="396"/>
        <v/>
      </c>
      <c r="CX342" t="s">
        <v>0</v>
      </c>
      <c r="CY342" s="90"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31"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88" t="str">
        <f t="shared" si="404"/>
        <v/>
      </c>
      <c r="P343" s="27"/>
      <c r="Q343" s="32" t="str">
        <f t="shared" si="405"/>
        <v/>
      </c>
      <c r="R343" s="53" t="str">
        <f>IF(Q343="","",IF(COUNTIF(Q$12:Q342,Q343)=0,R342+1,R342))</f>
        <v/>
      </c>
      <c r="S343" s="53" t="str">
        <f t="shared" si="406"/>
        <v/>
      </c>
      <c r="T343" s="53" t="str">
        <f t="shared" si="407"/>
        <v/>
      </c>
      <c r="U343" s="46" t="str">
        <f t="shared" si="408"/>
        <v/>
      </c>
      <c r="V343" s="27" t="s">
        <v>0</v>
      </c>
      <c r="W343" s="173" t="str">
        <f t="shared" si="409"/>
        <v/>
      </c>
      <c r="X343" s="223" t="str">
        <f t="shared" si="410"/>
        <v/>
      </c>
      <c r="Y343" s="174"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8"/>
      <c r="AG343" s="27" t="s">
        <v>0</v>
      </c>
      <c r="AH343" s="14" t="str">
        <f t="shared" si="413"/>
        <v/>
      </c>
      <c r="AI343" s="27" t="s">
        <v>0</v>
      </c>
      <c r="AJ343" s="173" t="str">
        <f t="shared" si="414"/>
        <v/>
      </c>
      <c r="AK343" s="114"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44" t="str">
        <f t="shared" si="390"/>
        <v/>
      </c>
      <c r="AW343" s="27" t="s">
        <v>0</v>
      </c>
      <c r="AX343" s="81"/>
      <c r="AY343" s="83"/>
      <c r="AZ343" s="27" t="s">
        <v>0</v>
      </c>
      <c r="BA343" s="200" t="str">
        <f t="shared" si="423"/>
        <v/>
      </c>
      <c r="BB343" s="27" t="s">
        <v>0</v>
      </c>
      <c r="BC343" s="32" t="str">
        <f t="shared" si="424"/>
        <v/>
      </c>
      <c r="BD343" s="53" t="str">
        <f>IF(AX343&amp;AY343="","",MAX(BD$12:BD342)+1)</f>
        <v/>
      </c>
      <c r="BE343" s="212"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8"/>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73" t="str">
        <f>IF(BN343="","",IF(AND(BO343&lt;&gt;"",BO343&lt;&gt;"NEMA",BS343=1),BR343,IFERROR(INDEX(CK$12:CK342,MATCH(BN343,BN$12:BN342,0)),IF(BX343&lt;&gt;"",BX343,BT343))))</f>
        <v/>
      </c>
      <c r="CL343" s="226" t="str">
        <f>IF(BN343="","",IF(BT343&lt;&gt;BN343,INDEX(regKlub_id,MATCH(BT343,regKlub_naziv,0)),IF(AND(BO343&lt;&gt;"",BO343&lt;&gt;"NEMA"),BO343,IF(CF343&lt;&gt;"",CF343,IF(CB343&lt;&gt;"",CB343,IFERROR(INDEX(CL$12:CL342,MATCH(BN343,BN$12:BN342,0)),"GREŠKA"))))))</f>
        <v/>
      </c>
      <c r="CM343" s="114" t="str">
        <f>IF(BP343="","",IF(BP343&lt;&gt;"NEMA",BP343,IF(CE343&lt;&gt;"",CE343,IFERROR(INDEX(CM$12:CM342,MATCH(BN343,BN$12:BN342,0)),""))))</f>
        <v/>
      </c>
      <c r="CN343" s="27" t="s">
        <v>0</v>
      </c>
      <c r="CO343" s="38" t="str">
        <f t="shared" si="441"/>
        <v/>
      </c>
      <c r="CP343" s="53" t="str">
        <f t="shared" si="442"/>
        <v/>
      </c>
      <c r="CQ343" s="180" t="str">
        <f t="shared" si="443"/>
        <v/>
      </c>
      <c r="CR343" s="181" t="str">
        <f t="shared" si="391"/>
        <v/>
      </c>
      <c r="CS343" s="114" t="str">
        <f t="shared" si="395"/>
        <v/>
      </c>
      <c r="CT343" s="27" t="s">
        <v>0</v>
      </c>
      <c r="CU343" s="240" t="str">
        <f t="shared" si="444"/>
        <v xml:space="preserve">
</v>
      </c>
      <c r="CV343" s="27" t="s">
        <v>0</v>
      </c>
      <c r="CW343" s="200" t="str">
        <f t="shared" si="396"/>
        <v/>
      </c>
      <c r="CX343" t="s">
        <v>0</v>
      </c>
      <c r="CY343" s="90"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31"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88" t="str">
        <f t="shared" si="404"/>
        <v/>
      </c>
      <c r="P344" s="27"/>
      <c r="Q344" s="32" t="str">
        <f t="shared" si="405"/>
        <v/>
      </c>
      <c r="R344" s="53" t="str">
        <f>IF(Q344="","",IF(COUNTIF(Q$12:Q343,Q344)=0,R343+1,R343))</f>
        <v/>
      </c>
      <c r="S344" s="53" t="str">
        <f t="shared" si="406"/>
        <v/>
      </c>
      <c r="T344" s="53" t="str">
        <f t="shared" si="407"/>
        <v/>
      </c>
      <c r="U344" s="46" t="str">
        <f t="shared" si="408"/>
        <v/>
      </c>
      <c r="V344" s="27" t="s">
        <v>0</v>
      </c>
      <c r="W344" s="173" t="str">
        <f t="shared" si="409"/>
        <v/>
      </c>
      <c r="X344" s="223" t="str">
        <f t="shared" si="410"/>
        <v/>
      </c>
      <c r="Y344" s="174"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8"/>
      <c r="AG344" s="27" t="s">
        <v>0</v>
      </c>
      <c r="AH344" s="14" t="str">
        <f t="shared" si="413"/>
        <v/>
      </c>
      <c r="AI344" s="27" t="s">
        <v>0</v>
      </c>
      <c r="AJ344" s="173" t="str">
        <f t="shared" si="414"/>
        <v/>
      </c>
      <c r="AK344" s="114"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44" t="str">
        <f t="shared" si="390"/>
        <v/>
      </c>
      <c r="AW344" s="27" t="s">
        <v>0</v>
      </c>
      <c r="AX344" s="81"/>
      <c r="AY344" s="83"/>
      <c r="AZ344" s="27" t="s">
        <v>0</v>
      </c>
      <c r="BA344" s="200" t="str">
        <f t="shared" si="423"/>
        <v/>
      </c>
      <c r="BB344" s="27" t="s">
        <v>0</v>
      </c>
      <c r="BC344" s="32" t="str">
        <f t="shared" si="424"/>
        <v/>
      </c>
      <c r="BD344" s="53" t="str">
        <f>IF(AX344&amp;AY344="","",MAX(BD$12:BD343)+1)</f>
        <v/>
      </c>
      <c r="BE344" s="212"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8"/>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73" t="str">
        <f>IF(BN344="","",IF(AND(BO344&lt;&gt;"",BO344&lt;&gt;"NEMA",BS344=1),BR344,IFERROR(INDEX(CK$12:CK343,MATCH(BN344,BN$12:BN343,0)),IF(BX344&lt;&gt;"",BX344,BT344))))</f>
        <v/>
      </c>
      <c r="CL344" s="226" t="str">
        <f>IF(BN344="","",IF(BT344&lt;&gt;BN344,INDEX(regKlub_id,MATCH(BT344,regKlub_naziv,0)),IF(AND(BO344&lt;&gt;"",BO344&lt;&gt;"NEMA"),BO344,IF(CF344&lt;&gt;"",CF344,IF(CB344&lt;&gt;"",CB344,IFERROR(INDEX(CL$12:CL343,MATCH(BN344,BN$12:BN343,0)),"GREŠKA"))))))</f>
        <v/>
      </c>
      <c r="CM344" s="114" t="str">
        <f>IF(BP344="","",IF(BP344&lt;&gt;"NEMA",BP344,IF(CE344&lt;&gt;"",CE344,IFERROR(INDEX(CM$12:CM343,MATCH(BN344,BN$12:BN343,0)),""))))</f>
        <v/>
      </c>
      <c r="CN344" s="27" t="s">
        <v>0</v>
      </c>
      <c r="CO344" s="38" t="str">
        <f t="shared" si="441"/>
        <v/>
      </c>
      <c r="CP344" s="53" t="str">
        <f t="shared" si="442"/>
        <v/>
      </c>
      <c r="CQ344" s="180" t="str">
        <f t="shared" si="443"/>
        <v/>
      </c>
      <c r="CR344" s="181" t="str">
        <f t="shared" si="391"/>
        <v/>
      </c>
      <c r="CS344" s="114" t="str">
        <f t="shared" si="395"/>
        <v/>
      </c>
      <c r="CT344" s="27" t="s">
        <v>0</v>
      </c>
      <c r="CU344" s="240" t="str">
        <f t="shared" si="444"/>
        <v xml:space="preserve">
</v>
      </c>
      <c r="CV344" s="27" t="s">
        <v>0</v>
      </c>
      <c r="CW344" s="200" t="str">
        <f t="shared" si="396"/>
        <v/>
      </c>
      <c r="CX344" t="s">
        <v>0</v>
      </c>
      <c r="CY344" s="90"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31"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88" t="str">
        <f t="shared" si="404"/>
        <v/>
      </c>
      <c r="P345" s="27"/>
      <c r="Q345" s="32" t="str">
        <f t="shared" si="405"/>
        <v/>
      </c>
      <c r="R345" s="53" t="str">
        <f>IF(Q345="","",IF(COUNTIF(Q$12:Q344,Q345)=0,R344+1,R344))</f>
        <v/>
      </c>
      <c r="S345" s="53" t="str">
        <f t="shared" si="406"/>
        <v/>
      </c>
      <c r="T345" s="53" t="str">
        <f t="shared" si="407"/>
        <v/>
      </c>
      <c r="U345" s="46" t="str">
        <f t="shared" si="408"/>
        <v/>
      </c>
      <c r="V345" s="27" t="s">
        <v>0</v>
      </c>
      <c r="W345" s="173" t="str">
        <f t="shared" si="409"/>
        <v/>
      </c>
      <c r="X345" s="223" t="str">
        <f t="shared" si="410"/>
        <v/>
      </c>
      <c r="Y345" s="174"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8"/>
      <c r="AG345" s="27" t="s">
        <v>0</v>
      </c>
      <c r="AH345" s="14" t="str">
        <f t="shared" si="413"/>
        <v/>
      </c>
      <c r="AI345" s="27" t="s">
        <v>0</v>
      </c>
      <c r="AJ345" s="173" t="str">
        <f t="shared" si="414"/>
        <v/>
      </c>
      <c r="AK345" s="114"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44" t="str">
        <f t="shared" si="390"/>
        <v/>
      </c>
      <c r="AW345" s="27" t="s">
        <v>0</v>
      </c>
      <c r="AX345" s="81"/>
      <c r="AY345" s="83"/>
      <c r="AZ345" s="27" t="s">
        <v>0</v>
      </c>
      <c r="BA345" s="200" t="str">
        <f t="shared" si="423"/>
        <v/>
      </c>
      <c r="BB345" s="27" t="s">
        <v>0</v>
      </c>
      <c r="BC345" s="32" t="str">
        <f t="shared" si="424"/>
        <v/>
      </c>
      <c r="BD345" s="53" t="str">
        <f>IF(AX345&amp;AY345="","",MAX(BD$12:BD344)+1)</f>
        <v/>
      </c>
      <c r="BE345" s="212"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8"/>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73" t="str">
        <f>IF(BN345="","",IF(AND(BO345&lt;&gt;"",BO345&lt;&gt;"NEMA",BS345=1),BR345,IFERROR(INDEX(CK$12:CK344,MATCH(BN345,BN$12:BN344,0)),IF(BX345&lt;&gt;"",BX345,BT345))))</f>
        <v/>
      </c>
      <c r="CL345" s="226" t="str">
        <f>IF(BN345="","",IF(BT345&lt;&gt;BN345,INDEX(regKlub_id,MATCH(BT345,regKlub_naziv,0)),IF(AND(BO345&lt;&gt;"",BO345&lt;&gt;"NEMA"),BO345,IF(CF345&lt;&gt;"",CF345,IF(CB345&lt;&gt;"",CB345,IFERROR(INDEX(CL$12:CL344,MATCH(BN345,BN$12:BN344,0)),"GREŠKA"))))))</f>
        <v/>
      </c>
      <c r="CM345" s="114" t="str">
        <f>IF(BP345="","",IF(BP345&lt;&gt;"NEMA",BP345,IF(CE345&lt;&gt;"",CE345,IFERROR(INDEX(CM$12:CM344,MATCH(BN345,BN$12:BN344,0)),""))))</f>
        <v/>
      </c>
      <c r="CN345" s="27" t="s">
        <v>0</v>
      </c>
      <c r="CO345" s="38" t="str">
        <f t="shared" si="441"/>
        <v/>
      </c>
      <c r="CP345" s="53" t="str">
        <f t="shared" si="442"/>
        <v/>
      </c>
      <c r="CQ345" s="180" t="str">
        <f t="shared" si="443"/>
        <v/>
      </c>
      <c r="CR345" s="181" t="str">
        <f t="shared" si="391"/>
        <v/>
      </c>
      <c r="CS345" s="114" t="str">
        <f t="shared" si="395"/>
        <v/>
      </c>
      <c r="CT345" s="27" t="s">
        <v>0</v>
      </c>
      <c r="CU345" s="240" t="str">
        <f t="shared" si="444"/>
        <v xml:space="preserve">
</v>
      </c>
      <c r="CV345" s="27" t="s">
        <v>0</v>
      </c>
      <c r="CW345" s="200" t="str">
        <f t="shared" si="396"/>
        <v/>
      </c>
      <c r="CX345" t="s">
        <v>0</v>
      </c>
      <c r="CY345" s="90"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31"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88" t="str">
        <f t="shared" si="404"/>
        <v/>
      </c>
      <c r="P346" s="27"/>
      <c r="Q346" s="32" t="str">
        <f t="shared" si="405"/>
        <v/>
      </c>
      <c r="R346" s="53" t="str">
        <f>IF(Q346="","",IF(COUNTIF(Q$12:Q345,Q346)=0,R345+1,R345))</f>
        <v/>
      </c>
      <c r="S346" s="53" t="str">
        <f t="shared" si="406"/>
        <v/>
      </c>
      <c r="T346" s="53" t="str">
        <f t="shared" si="407"/>
        <v/>
      </c>
      <c r="U346" s="46" t="str">
        <f t="shared" si="408"/>
        <v/>
      </c>
      <c r="V346" s="27" t="s">
        <v>0</v>
      </c>
      <c r="W346" s="173" t="str">
        <f t="shared" si="409"/>
        <v/>
      </c>
      <c r="X346" s="223" t="str">
        <f t="shared" si="410"/>
        <v/>
      </c>
      <c r="Y346" s="174"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8"/>
      <c r="AG346" s="27" t="s">
        <v>0</v>
      </c>
      <c r="AH346" s="14" t="str">
        <f t="shared" si="413"/>
        <v/>
      </c>
      <c r="AI346" s="27" t="s">
        <v>0</v>
      </c>
      <c r="AJ346" s="173" t="str">
        <f t="shared" si="414"/>
        <v/>
      </c>
      <c r="AK346" s="114"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44" t="str">
        <f t="shared" si="390"/>
        <v/>
      </c>
      <c r="AW346" s="27" t="s">
        <v>0</v>
      </c>
      <c r="AX346" s="81"/>
      <c r="AY346" s="83"/>
      <c r="AZ346" s="27" t="s">
        <v>0</v>
      </c>
      <c r="BA346" s="200" t="str">
        <f t="shared" si="423"/>
        <v/>
      </c>
      <c r="BB346" s="27" t="s">
        <v>0</v>
      </c>
      <c r="BC346" s="32" t="str">
        <f t="shared" si="424"/>
        <v/>
      </c>
      <c r="BD346" s="53" t="str">
        <f>IF(AX346&amp;AY346="","",MAX(BD$12:BD345)+1)</f>
        <v/>
      </c>
      <c r="BE346" s="212"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8"/>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73" t="str">
        <f>IF(BN346="","",IF(AND(BO346&lt;&gt;"",BO346&lt;&gt;"NEMA",BS346=1),BR346,IFERROR(INDEX(CK$12:CK345,MATCH(BN346,BN$12:BN345,0)),IF(BX346&lt;&gt;"",BX346,BT346))))</f>
        <v/>
      </c>
      <c r="CL346" s="226" t="str">
        <f>IF(BN346="","",IF(BT346&lt;&gt;BN346,INDEX(regKlub_id,MATCH(BT346,regKlub_naziv,0)),IF(AND(BO346&lt;&gt;"",BO346&lt;&gt;"NEMA"),BO346,IF(CF346&lt;&gt;"",CF346,IF(CB346&lt;&gt;"",CB346,IFERROR(INDEX(CL$12:CL345,MATCH(BN346,BN$12:BN345,0)),"GREŠKA"))))))</f>
        <v/>
      </c>
      <c r="CM346" s="114" t="str">
        <f>IF(BP346="","",IF(BP346&lt;&gt;"NEMA",BP346,IF(CE346&lt;&gt;"",CE346,IFERROR(INDEX(CM$12:CM345,MATCH(BN346,BN$12:BN345,0)),""))))</f>
        <v/>
      </c>
      <c r="CN346" s="27" t="s">
        <v>0</v>
      </c>
      <c r="CO346" s="38" t="str">
        <f t="shared" si="441"/>
        <v/>
      </c>
      <c r="CP346" s="53" t="str">
        <f t="shared" si="442"/>
        <v/>
      </c>
      <c r="CQ346" s="180" t="str">
        <f t="shared" si="443"/>
        <v/>
      </c>
      <c r="CR346" s="181" t="str">
        <f t="shared" si="391"/>
        <v/>
      </c>
      <c r="CS346" s="114" t="str">
        <f t="shared" si="395"/>
        <v/>
      </c>
      <c r="CT346" s="27" t="s">
        <v>0</v>
      </c>
      <c r="CU346" s="240" t="str">
        <f t="shared" si="444"/>
        <v xml:space="preserve">
</v>
      </c>
      <c r="CV346" s="27" t="s">
        <v>0</v>
      </c>
      <c r="CW346" s="200" t="str">
        <f t="shared" si="396"/>
        <v/>
      </c>
      <c r="CX346" t="s">
        <v>0</v>
      </c>
      <c r="CY346" s="90"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31"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88" t="str">
        <f t="shared" si="404"/>
        <v/>
      </c>
      <c r="P347" s="27"/>
      <c r="Q347" s="32" t="str">
        <f t="shared" si="405"/>
        <v/>
      </c>
      <c r="R347" s="53" t="str">
        <f>IF(Q347="","",IF(COUNTIF(Q$12:Q346,Q347)=0,R346+1,R346))</f>
        <v/>
      </c>
      <c r="S347" s="53" t="str">
        <f t="shared" si="406"/>
        <v/>
      </c>
      <c r="T347" s="53" t="str">
        <f t="shared" si="407"/>
        <v/>
      </c>
      <c r="U347" s="46" t="str">
        <f t="shared" si="408"/>
        <v/>
      </c>
      <c r="V347" s="27" t="s">
        <v>0</v>
      </c>
      <c r="W347" s="173" t="str">
        <f t="shared" si="409"/>
        <v/>
      </c>
      <c r="X347" s="223" t="str">
        <f t="shared" si="410"/>
        <v/>
      </c>
      <c r="Y347" s="174"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8"/>
      <c r="AG347" s="27" t="s">
        <v>0</v>
      </c>
      <c r="AH347" s="14" t="str">
        <f t="shared" si="413"/>
        <v/>
      </c>
      <c r="AI347" s="27" t="s">
        <v>0</v>
      </c>
      <c r="AJ347" s="173" t="str">
        <f t="shared" si="414"/>
        <v/>
      </c>
      <c r="AK347" s="114"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44" t="str">
        <f t="shared" si="390"/>
        <v/>
      </c>
      <c r="AW347" s="27" t="s">
        <v>0</v>
      </c>
      <c r="AX347" s="81"/>
      <c r="AY347" s="83"/>
      <c r="AZ347" s="27" t="s">
        <v>0</v>
      </c>
      <c r="BA347" s="200" t="str">
        <f t="shared" si="423"/>
        <v/>
      </c>
      <c r="BB347" s="27" t="s">
        <v>0</v>
      </c>
      <c r="BC347" s="32" t="str">
        <f t="shared" si="424"/>
        <v/>
      </c>
      <c r="BD347" s="53" t="str">
        <f>IF(AX347&amp;AY347="","",MAX(BD$12:BD346)+1)</f>
        <v/>
      </c>
      <c r="BE347" s="212"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8"/>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73" t="str">
        <f>IF(BN347="","",IF(AND(BO347&lt;&gt;"",BO347&lt;&gt;"NEMA",BS347=1),BR347,IFERROR(INDEX(CK$12:CK346,MATCH(BN347,BN$12:BN346,0)),IF(BX347&lt;&gt;"",BX347,BT347))))</f>
        <v/>
      </c>
      <c r="CL347" s="226" t="str">
        <f>IF(BN347="","",IF(BT347&lt;&gt;BN347,INDEX(regKlub_id,MATCH(BT347,regKlub_naziv,0)),IF(AND(BO347&lt;&gt;"",BO347&lt;&gt;"NEMA"),BO347,IF(CF347&lt;&gt;"",CF347,IF(CB347&lt;&gt;"",CB347,IFERROR(INDEX(CL$12:CL346,MATCH(BN347,BN$12:BN346,0)),"GREŠKA"))))))</f>
        <v/>
      </c>
      <c r="CM347" s="114" t="str">
        <f>IF(BP347="","",IF(BP347&lt;&gt;"NEMA",BP347,IF(CE347&lt;&gt;"",CE347,IFERROR(INDEX(CM$12:CM346,MATCH(BN347,BN$12:BN346,0)),""))))</f>
        <v/>
      </c>
      <c r="CN347" s="27" t="s">
        <v>0</v>
      </c>
      <c r="CO347" s="38" t="str">
        <f t="shared" si="441"/>
        <v/>
      </c>
      <c r="CP347" s="53" t="str">
        <f t="shared" si="442"/>
        <v/>
      </c>
      <c r="CQ347" s="180" t="str">
        <f t="shared" si="443"/>
        <v/>
      </c>
      <c r="CR347" s="181" t="str">
        <f t="shared" si="391"/>
        <v/>
      </c>
      <c r="CS347" s="114" t="str">
        <f t="shared" si="395"/>
        <v/>
      </c>
      <c r="CT347" s="27" t="s">
        <v>0</v>
      </c>
      <c r="CU347" s="240" t="str">
        <f t="shared" si="444"/>
        <v xml:space="preserve">
</v>
      </c>
      <c r="CV347" s="27" t="s">
        <v>0</v>
      </c>
      <c r="CW347" s="200" t="str">
        <f t="shared" si="396"/>
        <v/>
      </c>
      <c r="CX347" t="s">
        <v>0</v>
      </c>
      <c r="CY347" s="90"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31"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88" t="str">
        <f t="shared" si="404"/>
        <v/>
      </c>
      <c r="P348" s="27"/>
      <c r="Q348" s="32" t="str">
        <f t="shared" si="405"/>
        <v/>
      </c>
      <c r="R348" s="53" t="str">
        <f>IF(Q348="","",IF(COUNTIF(Q$12:Q347,Q348)=0,R347+1,R347))</f>
        <v/>
      </c>
      <c r="S348" s="53" t="str">
        <f t="shared" si="406"/>
        <v/>
      </c>
      <c r="T348" s="53" t="str">
        <f t="shared" si="407"/>
        <v/>
      </c>
      <c r="U348" s="46" t="str">
        <f t="shared" si="408"/>
        <v/>
      </c>
      <c r="V348" s="27" t="s">
        <v>0</v>
      </c>
      <c r="W348" s="173" t="str">
        <f t="shared" si="409"/>
        <v/>
      </c>
      <c r="X348" s="223" t="str">
        <f t="shared" si="410"/>
        <v/>
      </c>
      <c r="Y348" s="174"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8"/>
      <c r="AG348" s="27" t="s">
        <v>0</v>
      </c>
      <c r="AH348" s="14" t="str">
        <f t="shared" si="413"/>
        <v/>
      </c>
      <c r="AI348" s="27" t="s">
        <v>0</v>
      </c>
      <c r="AJ348" s="173" t="str">
        <f t="shared" si="414"/>
        <v/>
      </c>
      <c r="AK348" s="114"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44" t="str">
        <f t="shared" si="390"/>
        <v/>
      </c>
      <c r="AW348" s="27" t="s">
        <v>0</v>
      </c>
      <c r="AX348" s="81"/>
      <c r="AY348" s="83"/>
      <c r="AZ348" s="27" t="s">
        <v>0</v>
      </c>
      <c r="BA348" s="200" t="str">
        <f t="shared" si="423"/>
        <v/>
      </c>
      <c r="BB348" s="27" t="s">
        <v>0</v>
      </c>
      <c r="BC348" s="32" t="str">
        <f t="shared" si="424"/>
        <v/>
      </c>
      <c r="BD348" s="53" t="str">
        <f>IF(AX348&amp;AY348="","",MAX(BD$12:BD347)+1)</f>
        <v/>
      </c>
      <c r="BE348" s="212"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8"/>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73" t="str">
        <f>IF(BN348="","",IF(AND(BO348&lt;&gt;"",BO348&lt;&gt;"NEMA",BS348=1),BR348,IFERROR(INDEX(CK$12:CK347,MATCH(BN348,BN$12:BN347,0)),IF(BX348&lt;&gt;"",BX348,BT348))))</f>
        <v/>
      </c>
      <c r="CL348" s="226" t="str">
        <f>IF(BN348="","",IF(BT348&lt;&gt;BN348,INDEX(regKlub_id,MATCH(BT348,regKlub_naziv,0)),IF(AND(BO348&lt;&gt;"",BO348&lt;&gt;"NEMA"),BO348,IF(CF348&lt;&gt;"",CF348,IF(CB348&lt;&gt;"",CB348,IFERROR(INDEX(CL$12:CL347,MATCH(BN348,BN$12:BN347,0)),"GREŠKA"))))))</f>
        <v/>
      </c>
      <c r="CM348" s="114" t="str">
        <f>IF(BP348="","",IF(BP348&lt;&gt;"NEMA",BP348,IF(CE348&lt;&gt;"",CE348,IFERROR(INDEX(CM$12:CM347,MATCH(BN348,BN$12:BN347,0)),""))))</f>
        <v/>
      </c>
      <c r="CN348" s="27" t="s">
        <v>0</v>
      </c>
      <c r="CO348" s="38" t="str">
        <f t="shared" si="441"/>
        <v/>
      </c>
      <c r="CP348" s="53" t="str">
        <f t="shared" si="442"/>
        <v/>
      </c>
      <c r="CQ348" s="180" t="str">
        <f t="shared" si="443"/>
        <v/>
      </c>
      <c r="CR348" s="181" t="str">
        <f t="shared" si="391"/>
        <v/>
      </c>
      <c r="CS348" s="114" t="str">
        <f t="shared" si="395"/>
        <v/>
      </c>
      <c r="CT348" s="27" t="s">
        <v>0</v>
      </c>
      <c r="CU348" s="240" t="str">
        <f t="shared" si="444"/>
        <v xml:space="preserve">
</v>
      </c>
      <c r="CV348" s="27" t="s">
        <v>0</v>
      </c>
      <c r="CW348" s="200" t="str">
        <f t="shared" si="396"/>
        <v/>
      </c>
      <c r="CX348" t="s">
        <v>0</v>
      </c>
      <c r="CY348" s="90"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31"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88" t="str">
        <f t="shared" si="404"/>
        <v/>
      </c>
      <c r="P349" s="27"/>
      <c r="Q349" s="32" t="str">
        <f t="shared" si="405"/>
        <v/>
      </c>
      <c r="R349" s="53" t="str">
        <f>IF(Q349="","",IF(COUNTIF(Q$12:Q348,Q349)=0,R348+1,R348))</f>
        <v/>
      </c>
      <c r="S349" s="53" t="str">
        <f t="shared" si="406"/>
        <v/>
      </c>
      <c r="T349" s="53" t="str">
        <f t="shared" si="407"/>
        <v/>
      </c>
      <c r="U349" s="46" t="str">
        <f t="shared" si="408"/>
        <v/>
      </c>
      <c r="V349" s="27" t="s">
        <v>0</v>
      </c>
      <c r="W349" s="173" t="str">
        <f t="shared" si="409"/>
        <v/>
      </c>
      <c r="X349" s="223" t="str">
        <f t="shared" si="410"/>
        <v/>
      </c>
      <c r="Y349" s="174"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8"/>
      <c r="AG349" s="27" t="s">
        <v>0</v>
      </c>
      <c r="AH349" s="14" t="str">
        <f t="shared" si="413"/>
        <v/>
      </c>
      <c r="AI349" s="27" t="s">
        <v>0</v>
      </c>
      <c r="AJ349" s="173" t="str">
        <f t="shared" si="414"/>
        <v/>
      </c>
      <c r="AK349" s="114"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44"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81"/>
      <c r="AY349" s="83"/>
      <c r="AZ349" s="27" t="s">
        <v>0</v>
      </c>
      <c r="BA349" s="200" t="str">
        <f t="shared" si="423"/>
        <v/>
      </c>
      <c r="BB349" s="27" t="s">
        <v>0</v>
      </c>
      <c r="BC349" s="32" t="str">
        <f t="shared" si="424"/>
        <v/>
      </c>
      <c r="BD349" s="53" t="str">
        <f>IF(AX349&amp;AY349="","",MAX(BD$12:BD348)+1)</f>
        <v/>
      </c>
      <c r="BE349" s="212"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8"/>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73" t="str">
        <f>IF(BN349="","",IF(AND(BO349&lt;&gt;"",BO349&lt;&gt;"NEMA",BS349=1),BR349,IFERROR(INDEX(CK$12:CK348,MATCH(BN349,BN$12:BN348,0)),IF(BX349&lt;&gt;"",BX349,BT349))))</f>
        <v/>
      </c>
      <c r="CL349" s="226" t="str">
        <f>IF(BN349="","",IF(BT349&lt;&gt;BN349,INDEX(regKlub_id,MATCH(BT349,regKlub_naziv,0)),IF(AND(BO349&lt;&gt;"",BO349&lt;&gt;"NEMA"),BO349,IF(CF349&lt;&gt;"",CF349,IF(CB349&lt;&gt;"",CB349,IFERROR(INDEX(CL$12:CL348,MATCH(BN349,BN$12:BN348,0)),"GREŠKA"))))))</f>
        <v/>
      </c>
      <c r="CM349" s="114" t="str">
        <f>IF(BP349="","",IF(BP349&lt;&gt;"NEMA",BP349,IF(CE349&lt;&gt;"",CE349,IFERROR(INDEX(CM$12:CM348,MATCH(BN349,BN$12:BN348,0)),""))))</f>
        <v/>
      </c>
      <c r="CN349" s="27" t="s">
        <v>0</v>
      </c>
      <c r="CO349" s="38" t="str">
        <f t="shared" si="441"/>
        <v/>
      </c>
      <c r="CP349" s="53" t="str">
        <f t="shared" si="442"/>
        <v/>
      </c>
      <c r="CQ349" s="180" t="str">
        <f t="shared" si="443"/>
        <v/>
      </c>
      <c r="CR349" s="181" t="str">
        <f t="shared" si="391"/>
        <v/>
      </c>
      <c r="CS349" s="114" t="str">
        <f t="shared" si="395"/>
        <v/>
      </c>
      <c r="CT349" s="27" t="s">
        <v>0</v>
      </c>
      <c r="CU349" s="240" t="str">
        <f t="shared" si="444"/>
        <v xml:space="preserve">
</v>
      </c>
      <c r="CV349" s="27" t="s">
        <v>0</v>
      </c>
      <c r="CW349" s="200" t="str">
        <f t="shared" si="396"/>
        <v/>
      </c>
      <c r="CX349" t="s">
        <v>0</v>
      </c>
      <c r="CY349" s="90"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31"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88" t="str">
        <f t="shared" si="404"/>
        <v/>
      </c>
      <c r="P350" s="27"/>
      <c r="Q350" s="32" t="str">
        <f t="shared" si="405"/>
        <v/>
      </c>
      <c r="R350" s="53" t="str">
        <f>IF(Q350="","",IF(COUNTIF(Q$12:Q349,Q350)=0,R349+1,R349))</f>
        <v/>
      </c>
      <c r="S350" s="53" t="str">
        <f t="shared" si="406"/>
        <v/>
      </c>
      <c r="T350" s="53" t="str">
        <f t="shared" si="407"/>
        <v/>
      </c>
      <c r="U350" s="46" t="str">
        <f t="shared" si="408"/>
        <v/>
      </c>
      <c r="V350" s="27" t="s">
        <v>0</v>
      </c>
      <c r="W350" s="173" t="str">
        <f t="shared" si="409"/>
        <v/>
      </c>
      <c r="X350" s="223" t="str">
        <f t="shared" si="410"/>
        <v/>
      </c>
      <c r="Y350" s="174"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8"/>
      <c r="AG350" s="27" t="s">
        <v>0</v>
      </c>
      <c r="AH350" s="14" t="str">
        <f t="shared" si="413"/>
        <v/>
      </c>
      <c r="AI350" s="27" t="s">
        <v>0</v>
      </c>
      <c r="AJ350" s="173" t="str">
        <f t="shared" si="414"/>
        <v/>
      </c>
      <c r="AK350" s="114"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44" t="str">
        <f t="shared" si="468"/>
        <v/>
      </c>
      <c r="AW350" s="27" t="s">
        <v>0</v>
      </c>
      <c r="AX350" s="81"/>
      <c r="AY350" s="83"/>
      <c r="AZ350" s="27" t="s">
        <v>0</v>
      </c>
      <c r="BA350" s="200" t="str">
        <f t="shared" si="423"/>
        <v/>
      </c>
      <c r="BB350" s="27" t="s">
        <v>0</v>
      </c>
      <c r="BC350" s="32" t="str">
        <f t="shared" si="424"/>
        <v/>
      </c>
      <c r="BD350" s="53" t="str">
        <f>IF(AX350&amp;AY350="","",MAX(BD$12:BD349)+1)</f>
        <v/>
      </c>
      <c r="BE350" s="212"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8"/>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73" t="str">
        <f>IF(BN350="","",IF(AND(BO350&lt;&gt;"",BO350&lt;&gt;"NEMA",BS350=1),BR350,IFERROR(INDEX(CK$12:CK349,MATCH(BN350,BN$12:BN349,0)),IF(BX350&lt;&gt;"",BX350,BT350))))</f>
        <v/>
      </c>
      <c r="CL350" s="226" t="str">
        <f>IF(BN350="","",IF(BT350&lt;&gt;BN350,INDEX(regKlub_id,MATCH(BT350,regKlub_naziv,0)),IF(AND(BO350&lt;&gt;"",BO350&lt;&gt;"NEMA"),BO350,IF(CF350&lt;&gt;"",CF350,IF(CB350&lt;&gt;"",CB350,IFERROR(INDEX(CL$12:CL349,MATCH(BN350,BN$12:BN349,0)),"GREŠKA"))))))</f>
        <v/>
      </c>
      <c r="CM350" s="114" t="str">
        <f>IF(BP350="","",IF(BP350&lt;&gt;"NEMA",BP350,IF(CE350&lt;&gt;"",CE350,IFERROR(INDEX(CM$12:CM349,MATCH(BN350,BN$12:BN349,0)),""))))</f>
        <v/>
      </c>
      <c r="CN350" s="27" t="s">
        <v>0</v>
      </c>
      <c r="CO350" s="38" t="str">
        <f t="shared" si="441"/>
        <v/>
      </c>
      <c r="CP350" s="53" t="str">
        <f t="shared" si="442"/>
        <v/>
      </c>
      <c r="CQ350" s="180" t="str">
        <f t="shared" si="443"/>
        <v/>
      </c>
      <c r="CR350" s="181" t="str">
        <f t="shared" si="391"/>
        <v/>
      </c>
      <c r="CS350" s="114" t="str">
        <f t="shared" si="395"/>
        <v/>
      </c>
      <c r="CT350" s="27" t="s">
        <v>0</v>
      </c>
      <c r="CU350" s="240" t="str">
        <f t="shared" si="444"/>
        <v xml:space="preserve">
</v>
      </c>
      <c r="CV350" s="27" t="s">
        <v>0</v>
      </c>
      <c r="CW350" s="200" t="str">
        <f t="shared" si="396"/>
        <v/>
      </c>
      <c r="CX350" t="s">
        <v>0</v>
      </c>
      <c r="CY350" s="90"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31"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88" t="str">
        <f t="shared" si="404"/>
        <v/>
      </c>
      <c r="P351" s="27"/>
      <c r="Q351" s="32" t="str">
        <f t="shared" si="405"/>
        <v/>
      </c>
      <c r="R351" s="53" t="str">
        <f>IF(Q351="","",IF(COUNTIF(Q$12:Q350,Q351)=0,R350+1,R350))</f>
        <v/>
      </c>
      <c r="S351" s="53" t="str">
        <f t="shared" si="406"/>
        <v/>
      </c>
      <c r="T351" s="53" t="str">
        <f t="shared" si="407"/>
        <v/>
      </c>
      <c r="U351" s="46" t="str">
        <f t="shared" si="408"/>
        <v/>
      </c>
      <c r="V351" s="27" t="s">
        <v>0</v>
      </c>
      <c r="W351" s="173" t="str">
        <f t="shared" si="409"/>
        <v/>
      </c>
      <c r="X351" s="223" t="str">
        <f t="shared" si="410"/>
        <v/>
      </c>
      <c r="Y351" s="174"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8"/>
      <c r="AG351" s="27" t="s">
        <v>0</v>
      </c>
      <c r="AH351" s="14" t="str">
        <f t="shared" si="413"/>
        <v/>
      </c>
      <c r="AI351" s="27" t="s">
        <v>0</v>
      </c>
      <c r="AJ351" s="173" t="str">
        <f t="shared" si="414"/>
        <v/>
      </c>
      <c r="AK351" s="114"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44" t="str">
        <f t="shared" si="468"/>
        <v/>
      </c>
      <c r="AW351" s="27" t="s">
        <v>0</v>
      </c>
      <c r="AX351" s="81"/>
      <c r="AY351" s="83"/>
      <c r="AZ351" s="27" t="s">
        <v>0</v>
      </c>
      <c r="BA351" s="200" t="str">
        <f t="shared" si="423"/>
        <v/>
      </c>
      <c r="BB351" s="27" t="s">
        <v>0</v>
      </c>
      <c r="BC351" s="32" t="str">
        <f t="shared" si="424"/>
        <v/>
      </c>
      <c r="BD351" s="53" t="str">
        <f>IF(AX351&amp;AY351="","",MAX(BD$12:BD350)+1)</f>
        <v/>
      </c>
      <c r="BE351" s="212"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8"/>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73" t="str">
        <f>IF(BN351="","",IF(AND(BO351&lt;&gt;"",BO351&lt;&gt;"NEMA",BS351=1),BR351,IFERROR(INDEX(CK$12:CK350,MATCH(BN351,BN$12:BN350,0)),IF(BX351&lt;&gt;"",BX351,BT351))))</f>
        <v/>
      </c>
      <c r="CL351" s="226" t="str">
        <f>IF(BN351="","",IF(BT351&lt;&gt;BN351,INDEX(regKlub_id,MATCH(BT351,regKlub_naziv,0)),IF(AND(BO351&lt;&gt;"",BO351&lt;&gt;"NEMA"),BO351,IF(CF351&lt;&gt;"",CF351,IF(CB351&lt;&gt;"",CB351,IFERROR(INDEX(CL$12:CL350,MATCH(BN351,BN$12:BN350,0)),"GREŠKA"))))))</f>
        <v/>
      </c>
      <c r="CM351" s="114" t="str">
        <f>IF(BP351="","",IF(BP351&lt;&gt;"NEMA",BP351,IF(CE351&lt;&gt;"",CE351,IFERROR(INDEX(CM$12:CM350,MATCH(BN351,BN$12:BN350,0)),""))))</f>
        <v/>
      </c>
      <c r="CN351" s="27" t="s">
        <v>0</v>
      </c>
      <c r="CO351" s="38" t="str">
        <f t="shared" si="441"/>
        <v/>
      </c>
      <c r="CP351" s="53" t="str">
        <f t="shared" si="442"/>
        <v/>
      </c>
      <c r="CQ351" s="180" t="str">
        <f t="shared" si="443"/>
        <v/>
      </c>
      <c r="CR351" s="181" t="str">
        <f t="shared" si="391"/>
        <v/>
      </c>
      <c r="CS351" s="114" t="str">
        <f t="shared" si="395"/>
        <v/>
      </c>
      <c r="CT351" s="27" t="s">
        <v>0</v>
      </c>
      <c r="CU351" s="240" t="str">
        <f t="shared" si="444"/>
        <v xml:space="preserve">
</v>
      </c>
      <c r="CV351" s="27" t="s">
        <v>0</v>
      </c>
      <c r="CW351" s="200" t="str">
        <f t="shared" si="396"/>
        <v/>
      </c>
      <c r="CX351" t="s">
        <v>0</v>
      </c>
      <c r="CY351" s="90"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31"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88" t="str">
        <f t="shared" si="404"/>
        <v/>
      </c>
      <c r="P352" s="27"/>
      <c r="Q352" s="32" t="str">
        <f t="shared" si="405"/>
        <v/>
      </c>
      <c r="R352" s="53" t="str">
        <f>IF(Q352="","",IF(COUNTIF(Q$12:Q351,Q352)=0,R351+1,R351))</f>
        <v/>
      </c>
      <c r="S352" s="53" t="str">
        <f t="shared" si="406"/>
        <v/>
      </c>
      <c r="T352" s="53" t="str">
        <f t="shared" si="407"/>
        <v/>
      </c>
      <c r="U352" s="46" t="str">
        <f t="shared" si="408"/>
        <v/>
      </c>
      <c r="V352" s="27" t="s">
        <v>0</v>
      </c>
      <c r="W352" s="173" t="str">
        <f t="shared" si="409"/>
        <v/>
      </c>
      <c r="X352" s="223" t="str">
        <f t="shared" si="410"/>
        <v/>
      </c>
      <c r="Y352" s="174"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8"/>
      <c r="AG352" s="27" t="s">
        <v>0</v>
      </c>
      <c r="AH352" s="14" t="str">
        <f t="shared" si="413"/>
        <v/>
      </c>
      <c r="AI352" s="27" t="s">
        <v>0</v>
      </c>
      <c r="AJ352" s="173" t="str">
        <f t="shared" si="414"/>
        <v/>
      </c>
      <c r="AK352" s="114"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44" t="str">
        <f t="shared" si="468"/>
        <v/>
      </c>
      <c r="AW352" s="27" t="s">
        <v>0</v>
      </c>
      <c r="AX352" s="81"/>
      <c r="AY352" s="83"/>
      <c r="AZ352" s="27" t="s">
        <v>0</v>
      </c>
      <c r="BA352" s="200" t="str">
        <f t="shared" si="423"/>
        <v/>
      </c>
      <c r="BB352" s="27" t="s">
        <v>0</v>
      </c>
      <c r="BC352" s="32" t="str">
        <f t="shared" si="424"/>
        <v/>
      </c>
      <c r="BD352" s="53" t="str">
        <f>IF(AX352&amp;AY352="","",MAX(BD$12:BD351)+1)</f>
        <v/>
      </c>
      <c r="BE352" s="212"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8"/>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73" t="str">
        <f>IF(BN352="","",IF(AND(BO352&lt;&gt;"",BO352&lt;&gt;"NEMA",BS352=1),BR352,IFERROR(INDEX(CK$12:CK351,MATCH(BN352,BN$12:BN351,0)),IF(BX352&lt;&gt;"",BX352,BT352))))</f>
        <v/>
      </c>
      <c r="CL352" s="226" t="str">
        <f>IF(BN352="","",IF(BT352&lt;&gt;BN352,INDEX(regKlub_id,MATCH(BT352,regKlub_naziv,0)),IF(AND(BO352&lt;&gt;"",BO352&lt;&gt;"NEMA"),BO352,IF(CF352&lt;&gt;"",CF352,IF(CB352&lt;&gt;"",CB352,IFERROR(INDEX(CL$12:CL351,MATCH(BN352,BN$12:BN351,0)),"GREŠKA"))))))</f>
        <v/>
      </c>
      <c r="CM352" s="114" t="str">
        <f>IF(BP352="","",IF(BP352&lt;&gt;"NEMA",BP352,IF(CE352&lt;&gt;"",CE352,IFERROR(INDEX(CM$12:CM351,MATCH(BN352,BN$12:BN351,0)),""))))</f>
        <v/>
      </c>
      <c r="CN352" s="27" t="s">
        <v>0</v>
      </c>
      <c r="CO352" s="38" t="str">
        <f t="shared" si="441"/>
        <v/>
      </c>
      <c r="CP352" s="53" t="str">
        <f t="shared" si="442"/>
        <v/>
      </c>
      <c r="CQ352" s="180" t="str">
        <f t="shared" si="443"/>
        <v/>
      </c>
      <c r="CR352" s="181" t="str">
        <f t="shared" si="391"/>
        <v/>
      </c>
      <c r="CS352" s="114" t="str">
        <f t="shared" si="395"/>
        <v/>
      </c>
      <c r="CT352" s="27" t="s">
        <v>0</v>
      </c>
      <c r="CU352" s="240" t="str">
        <f t="shared" si="444"/>
        <v xml:space="preserve">
</v>
      </c>
      <c r="CV352" s="27" t="s">
        <v>0</v>
      </c>
      <c r="CW352" s="200" t="str">
        <f t="shared" si="396"/>
        <v/>
      </c>
      <c r="CX352" t="s">
        <v>0</v>
      </c>
      <c r="CY352" s="90"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31"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88" t="str">
        <f t="shared" si="404"/>
        <v/>
      </c>
      <c r="P353" s="27"/>
      <c r="Q353" s="32" t="str">
        <f t="shared" si="405"/>
        <v/>
      </c>
      <c r="R353" s="53" t="str">
        <f>IF(Q353="","",IF(COUNTIF(Q$12:Q352,Q353)=0,R352+1,R352))</f>
        <v/>
      </c>
      <c r="S353" s="53" t="str">
        <f t="shared" si="406"/>
        <v/>
      </c>
      <c r="T353" s="53" t="str">
        <f t="shared" si="407"/>
        <v/>
      </c>
      <c r="U353" s="46" t="str">
        <f t="shared" si="408"/>
        <v/>
      </c>
      <c r="V353" s="27" t="s">
        <v>0</v>
      </c>
      <c r="W353" s="173" t="str">
        <f t="shared" si="409"/>
        <v/>
      </c>
      <c r="X353" s="223" t="str">
        <f t="shared" si="410"/>
        <v/>
      </c>
      <c r="Y353" s="174"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8"/>
      <c r="AG353" s="27" t="s">
        <v>0</v>
      </c>
      <c r="AH353" s="14" t="str">
        <f t="shared" si="413"/>
        <v/>
      </c>
      <c r="AI353" s="27" t="s">
        <v>0</v>
      </c>
      <c r="AJ353" s="173" t="str">
        <f t="shared" si="414"/>
        <v/>
      </c>
      <c r="AK353" s="114"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44" t="str">
        <f t="shared" si="468"/>
        <v/>
      </c>
      <c r="AW353" s="27" t="s">
        <v>0</v>
      </c>
      <c r="AX353" s="81"/>
      <c r="AY353" s="83"/>
      <c r="AZ353" s="27" t="s">
        <v>0</v>
      </c>
      <c r="BA353" s="200" t="str">
        <f t="shared" si="423"/>
        <v/>
      </c>
      <c r="BB353" s="27" t="s">
        <v>0</v>
      </c>
      <c r="BC353" s="32" t="str">
        <f t="shared" si="424"/>
        <v/>
      </c>
      <c r="BD353" s="53" t="str">
        <f>IF(AX353&amp;AY353="","",MAX(BD$12:BD352)+1)</f>
        <v/>
      </c>
      <c r="BE353" s="212"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8"/>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73" t="str">
        <f>IF(BN353="","",IF(AND(BO353&lt;&gt;"",BO353&lt;&gt;"NEMA",BS353=1),BR353,IFERROR(INDEX(CK$12:CK352,MATCH(BN353,BN$12:BN352,0)),IF(BX353&lt;&gt;"",BX353,BT353))))</f>
        <v/>
      </c>
      <c r="CL353" s="226" t="str">
        <f>IF(BN353="","",IF(BT353&lt;&gt;BN353,INDEX(regKlub_id,MATCH(BT353,regKlub_naziv,0)),IF(AND(BO353&lt;&gt;"",BO353&lt;&gt;"NEMA"),BO353,IF(CF353&lt;&gt;"",CF353,IF(CB353&lt;&gt;"",CB353,IFERROR(INDEX(CL$12:CL352,MATCH(BN353,BN$12:BN352,0)),"GREŠKA"))))))</f>
        <v/>
      </c>
      <c r="CM353" s="114" t="str">
        <f>IF(BP353="","",IF(BP353&lt;&gt;"NEMA",BP353,IF(CE353&lt;&gt;"",CE353,IFERROR(INDEX(CM$12:CM352,MATCH(BN353,BN$12:BN352,0)),""))))</f>
        <v/>
      </c>
      <c r="CN353" s="27" t="s">
        <v>0</v>
      </c>
      <c r="CO353" s="38" t="str">
        <f t="shared" si="441"/>
        <v/>
      </c>
      <c r="CP353" s="53" t="str">
        <f t="shared" si="442"/>
        <v/>
      </c>
      <c r="CQ353" s="180" t="str">
        <f t="shared" si="443"/>
        <v/>
      </c>
      <c r="CR353" s="181" t="str">
        <f t="shared" si="391"/>
        <v/>
      </c>
      <c r="CS353" s="114" t="str">
        <f t="shared" si="395"/>
        <v/>
      </c>
      <c r="CT353" s="27" t="s">
        <v>0</v>
      </c>
      <c r="CU353" s="240" t="str">
        <f t="shared" si="444"/>
        <v xml:space="preserve">
</v>
      </c>
      <c r="CV353" s="27" t="s">
        <v>0</v>
      </c>
      <c r="CW353" s="200" t="str">
        <f t="shared" si="396"/>
        <v/>
      </c>
      <c r="CX353" t="s">
        <v>0</v>
      </c>
      <c r="CY353" s="90"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31"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88" t="str">
        <f t="shared" si="404"/>
        <v/>
      </c>
      <c r="P354" s="27"/>
      <c r="Q354" s="32" t="str">
        <f t="shared" si="405"/>
        <v/>
      </c>
      <c r="R354" s="53" t="str">
        <f>IF(Q354="","",IF(COUNTIF(Q$12:Q353,Q354)=0,R353+1,R353))</f>
        <v/>
      </c>
      <c r="S354" s="53" t="str">
        <f t="shared" si="406"/>
        <v/>
      </c>
      <c r="T354" s="53" t="str">
        <f t="shared" si="407"/>
        <v/>
      </c>
      <c r="U354" s="46" t="str">
        <f t="shared" si="408"/>
        <v/>
      </c>
      <c r="V354" s="27" t="s">
        <v>0</v>
      </c>
      <c r="W354" s="173" t="str">
        <f t="shared" si="409"/>
        <v/>
      </c>
      <c r="X354" s="223" t="str">
        <f t="shared" si="410"/>
        <v/>
      </c>
      <c r="Y354" s="174"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8"/>
      <c r="AG354" s="27" t="s">
        <v>0</v>
      </c>
      <c r="AH354" s="14" t="str">
        <f t="shared" si="413"/>
        <v/>
      </c>
      <c r="AI354" s="27" t="s">
        <v>0</v>
      </c>
      <c r="AJ354" s="173" t="str">
        <f t="shared" si="414"/>
        <v/>
      </c>
      <c r="AK354" s="114"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44" t="str">
        <f t="shared" si="468"/>
        <v/>
      </c>
      <c r="AW354" s="27" t="s">
        <v>0</v>
      </c>
      <c r="AX354" s="81"/>
      <c r="AY354" s="83"/>
      <c r="AZ354" s="27" t="s">
        <v>0</v>
      </c>
      <c r="BA354" s="200" t="str">
        <f t="shared" si="423"/>
        <v/>
      </c>
      <c r="BB354" s="27" t="s">
        <v>0</v>
      </c>
      <c r="BC354" s="32" t="str">
        <f t="shared" si="424"/>
        <v/>
      </c>
      <c r="BD354" s="53" t="str">
        <f>IF(AX354&amp;AY354="","",MAX(BD$12:BD353)+1)</f>
        <v/>
      </c>
      <c r="BE354" s="212"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8"/>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73" t="str">
        <f>IF(BN354="","",IF(AND(BO354&lt;&gt;"",BO354&lt;&gt;"NEMA",BS354=1),BR354,IFERROR(INDEX(CK$12:CK353,MATCH(BN354,BN$12:BN353,0)),IF(BX354&lt;&gt;"",BX354,BT354))))</f>
        <v/>
      </c>
      <c r="CL354" s="226" t="str">
        <f>IF(BN354="","",IF(BT354&lt;&gt;BN354,INDEX(regKlub_id,MATCH(BT354,regKlub_naziv,0)),IF(AND(BO354&lt;&gt;"",BO354&lt;&gt;"NEMA"),BO354,IF(CF354&lt;&gt;"",CF354,IF(CB354&lt;&gt;"",CB354,IFERROR(INDEX(CL$12:CL353,MATCH(BN354,BN$12:BN353,0)),"GREŠKA"))))))</f>
        <v/>
      </c>
      <c r="CM354" s="114" t="str">
        <f>IF(BP354="","",IF(BP354&lt;&gt;"NEMA",BP354,IF(CE354&lt;&gt;"",CE354,IFERROR(INDEX(CM$12:CM353,MATCH(BN354,BN$12:BN353,0)),""))))</f>
        <v/>
      </c>
      <c r="CN354" s="27" t="s">
        <v>0</v>
      </c>
      <c r="CO354" s="38" t="str">
        <f t="shared" si="441"/>
        <v/>
      </c>
      <c r="CP354" s="53" t="str">
        <f t="shared" si="442"/>
        <v/>
      </c>
      <c r="CQ354" s="180" t="str">
        <f t="shared" si="443"/>
        <v/>
      </c>
      <c r="CR354" s="181" t="str">
        <f t="shared" si="391"/>
        <v/>
      </c>
      <c r="CS354" s="114" t="str">
        <f t="shared" si="395"/>
        <v/>
      </c>
      <c r="CT354" s="27" t="s">
        <v>0</v>
      </c>
      <c r="CU354" s="240" t="str">
        <f t="shared" si="444"/>
        <v xml:space="preserve">
</v>
      </c>
      <c r="CV354" s="27" t="s">
        <v>0</v>
      </c>
      <c r="CW354" s="200" t="str">
        <f t="shared" si="396"/>
        <v/>
      </c>
      <c r="CX354" t="s">
        <v>0</v>
      </c>
      <c r="CY354" s="90"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31"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88" t="str">
        <f t="shared" si="404"/>
        <v/>
      </c>
      <c r="P355" s="27"/>
      <c r="Q355" s="32" t="str">
        <f t="shared" si="405"/>
        <v/>
      </c>
      <c r="R355" s="53" t="str">
        <f>IF(Q355="","",IF(COUNTIF(Q$12:Q354,Q355)=0,R354+1,R354))</f>
        <v/>
      </c>
      <c r="S355" s="53" t="str">
        <f t="shared" si="406"/>
        <v/>
      </c>
      <c r="T355" s="53" t="str">
        <f t="shared" si="407"/>
        <v/>
      </c>
      <c r="U355" s="46" t="str">
        <f t="shared" si="408"/>
        <v/>
      </c>
      <c r="V355" s="27" t="s">
        <v>0</v>
      </c>
      <c r="W355" s="173" t="str">
        <f t="shared" si="409"/>
        <v/>
      </c>
      <c r="X355" s="223" t="str">
        <f t="shared" si="410"/>
        <v/>
      </c>
      <c r="Y355" s="174"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8"/>
      <c r="AG355" s="27" t="s">
        <v>0</v>
      </c>
      <c r="AH355" s="14" t="str">
        <f t="shared" si="413"/>
        <v/>
      </c>
      <c r="AI355" s="27" t="s">
        <v>0</v>
      </c>
      <c r="AJ355" s="173" t="str">
        <f t="shared" si="414"/>
        <v/>
      </c>
      <c r="AK355" s="114"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44" t="str">
        <f t="shared" si="468"/>
        <v/>
      </c>
      <c r="AW355" s="27" t="s">
        <v>0</v>
      </c>
      <c r="AX355" s="81"/>
      <c r="AY355" s="83"/>
      <c r="AZ355" s="27" t="s">
        <v>0</v>
      </c>
      <c r="BA355" s="200" t="str">
        <f t="shared" si="423"/>
        <v/>
      </c>
      <c r="BB355" s="27" t="s">
        <v>0</v>
      </c>
      <c r="BC355" s="32" t="str">
        <f t="shared" si="424"/>
        <v/>
      </c>
      <c r="BD355" s="53" t="str">
        <f>IF(AX355&amp;AY355="","",MAX(BD$12:BD354)+1)</f>
        <v/>
      </c>
      <c r="BE355" s="212"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8"/>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73" t="str">
        <f>IF(BN355="","",IF(AND(BO355&lt;&gt;"",BO355&lt;&gt;"NEMA",BS355=1),BR355,IFERROR(INDEX(CK$12:CK354,MATCH(BN355,BN$12:BN354,0)),IF(BX355&lt;&gt;"",BX355,BT355))))</f>
        <v/>
      </c>
      <c r="CL355" s="226" t="str">
        <f>IF(BN355="","",IF(BT355&lt;&gt;BN355,INDEX(regKlub_id,MATCH(BT355,regKlub_naziv,0)),IF(AND(BO355&lt;&gt;"",BO355&lt;&gt;"NEMA"),BO355,IF(CF355&lt;&gt;"",CF355,IF(CB355&lt;&gt;"",CB355,IFERROR(INDEX(CL$12:CL354,MATCH(BN355,BN$12:BN354,0)),"GREŠKA"))))))</f>
        <v/>
      </c>
      <c r="CM355" s="114" t="str">
        <f>IF(BP355="","",IF(BP355&lt;&gt;"NEMA",BP355,IF(CE355&lt;&gt;"",CE355,IFERROR(INDEX(CM$12:CM354,MATCH(BN355,BN$12:BN354,0)),""))))</f>
        <v/>
      </c>
      <c r="CN355" s="27" t="s">
        <v>0</v>
      </c>
      <c r="CO355" s="38" t="str">
        <f t="shared" si="441"/>
        <v/>
      </c>
      <c r="CP355" s="53" t="str">
        <f t="shared" si="442"/>
        <v/>
      </c>
      <c r="CQ355" s="180" t="str">
        <f t="shared" si="443"/>
        <v/>
      </c>
      <c r="CR355" s="181" t="str">
        <f t="shared" si="391"/>
        <v/>
      </c>
      <c r="CS355" s="114" t="str">
        <f t="shared" si="395"/>
        <v/>
      </c>
      <c r="CT355" s="27" t="s">
        <v>0</v>
      </c>
      <c r="CU355" s="240" t="str">
        <f t="shared" si="444"/>
        <v xml:space="preserve">
</v>
      </c>
      <c r="CV355" s="27" t="s">
        <v>0</v>
      </c>
      <c r="CW355" s="200" t="str">
        <f t="shared" si="396"/>
        <v/>
      </c>
      <c r="CX355" t="s">
        <v>0</v>
      </c>
      <c r="CY355" s="90"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31"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88" t="str">
        <f t="shared" si="404"/>
        <v/>
      </c>
      <c r="P356" s="27"/>
      <c r="Q356" s="32" t="str">
        <f t="shared" si="405"/>
        <v/>
      </c>
      <c r="R356" s="53" t="str">
        <f>IF(Q356="","",IF(COUNTIF(Q$12:Q355,Q356)=0,R355+1,R355))</f>
        <v/>
      </c>
      <c r="S356" s="53" t="str">
        <f t="shared" si="406"/>
        <v/>
      </c>
      <c r="T356" s="53" t="str">
        <f t="shared" si="407"/>
        <v/>
      </c>
      <c r="U356" s="46" t="str">
        <f t="shared" si="408"/>
        <v/>
      </c>
      <c r="V356" s="27" t="s">
        <v>0</v>
      </c>
      <c r="W356" s="173" t="str">
        <f t="shared" si="409"/>
        <v/>
      </c>
      <c r="X356" s="223" t="str">
        <f t="shared" si="410"/>
        <v/>
      </c>
      <c r="Y356" s="174"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8"/>
      <c r="AG356" s="27" t="s">
        <v>0</v>
      </c>
      <c r="AH356" s="14" t="str">
        <f t="shared" si="413"/>
        <v/>
      </c>
      <c r="AI356" s="27" t="s">
        <v>0</v>
      </c>
      <c r="AJ356" s="173" t="str">
        <f t="shared" si="414"/>
        <v/>
      </c>
      <c r="AK356" s="114"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44" t="str">
        <f t="shared" si="468"/>
        <v/>
      </c>
      <c r="AW356" s="27" t="s">
        <v>0</v>
      </c>
      <c r="AX356" s="81"/>
      <c r="AY356" s="83"/>
      <c r="AZ356" s="27" t="s">
        <v>0</v>
      </c>
      <c r="BA356" s="200" t="str">
        <f t="shared" si="423"/>
        <v/>
      </c>
      <c r="BB356" s="27" t="s">
        <v>0</v>
      </c>
      <c r="BC356" s="32" t="str">
        <f t="shared" si="424"/>
        <v/>
      </c>
      <c r="BD356" s="53" t="str">
        <f>IF(AX356&amp;AY356="","",MAX(BD$12:BD355)+1)</f>
        <v/>
      </c>
      <c r="BE356" s="212"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8"/>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73" t="str">
        <f>IF(BN356="","",IF(AND(BO356&lt;&gt;"",BO356&lt;&gt;"NEMA",BS356=1),BR356,IFERROR(INDEX(CK$12:CK355,MATCH(BN356,BN$12:BN355,0)),IF(BX356&lt;&gt;"",BX356,BT356))))</f>
        <v/>
      </c>
      <c r="CL356" s="226" t="str">
        <f>IF(BN356="","",IF(BT356&lt;&gt;BN356,INDEX(regKlub_id,MATCH(BT356,regKlub_naziv,0)),IF(AND(BO356&lt;&gt;"",BO356&lt;&gt;"NEMA"),BO356,IF(CF356&lt;&gt;"",CF356,IF(CB356&lt;&gt;"",CB356,IFERROR(INDEX(CL$12:CL355,MATCH(BN356,BN$12:BN355,0)),"GREŠKA"))))))</f>
        <v/>
      </c>
      <c r="CM356" s="114" t="str">
        <f>IF(BP356="","",IF(BP356&lt;&gt;"NEMA",BP356,IF(CE356&lt;&gt;"",CE356,IFERROR(INDEX(CM$12:CM355,MATCH(BN356,BN$12:BN355,0)),""))))</f>
        <v/>
      </c>
      <c r="CN356" s="27" t="s">
        <v>0</v>
      </c>
      <c r="CO356" s="38" t="str">
        <f t="shared" si="441"/>
        <v/>
      </c>
      <c r="CP356" s="53" t="str">
        <f t="shared" si="442"/>
        <v/>
      </c>
      <c r="CQ356" s="180" t="str">
        <f t="shared" si="443"/>
        <v/>
      </c>
      <c r="CR356" s="181" t="str">
        <f t="shared" si="391"/>
        <v/>
      </c>
      <c r="CS356" s="114" t="str">
        <f t="shared" si="395"/>
        <v/>
      </c>
      <c r="CT356" s="27" t="s">
        <v>0</v>
      </c>
      <c r="CU356" s="240" t="str">
        <f t="shared" si="444"/>
        <v xml:space="preserve">
</v>
      </c>
      <c r="CV356" s="27" t="s">
        <v>0</v>
      </c>
      <c r="CW356" s="200" t="str">
        <f t="shared" si="396"/>
        <v/>
      </c>
      <c r="CX356" t="s">
        <v>0</v>
      </c>
      <c r="CY356" s="90"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31"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88" t="str">
        <f t="shared" si="404"/>
        <v/>
      </c>
      <c r="P357" s="27"/>
      <c r="Q357" s="32" t="str">
        <f t="shared" si="405"/>
        <v/>
      </c>
      <c r="R357" s="53" t="str">
        <f>IF(Q357="","",IF(COUNTIF(Q$12:Q356,Q357)=0,R356+1,R356))</f>
        <v/>
      </c>
      <c r="S357" s="53" t="str">
        <f t="shared" si="406"/>
        <v/>
      </c>
      <c r="T357" s="53" t="str">
        <f t="shared" si="407"/>
        <v/>
      </c>
      <c r="U357" s="46" t="str">
        <f t="shared" si="408"/>
        <v/>
      </c>
      <c r="V357" s="27" t="s">
        <v>0</v>
      </c>
      <c r="W357" s="173" t="str">
        <f t="shared" si="409"/>
        <v/>
      </c>
      <c r="X357" s="223" t="str">
        <f t="shared" si="410"/>
        <v/>
      </c>
      <c r="Y357" s="174"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8"/>
      <c r="AG357" s="27" t="s">
        <v>0</v>
      </c>
      <c r="AH357" s="14" t="str">
        <f t="shared" si="413"/>
        <v/>
      </c>
      <c r="AI357" s="27" t="s">
        <v>0</v>
      </c>
      <c r="AJ357" s="173" t="str">
        <f t="shared" si="414"/>
        <v/>
      </c>
      <c r="AK357" s="114"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44" t="str">
        <f t="shared" si="468"/>
        <v/>
      </c>
      <c r="AW357" s="27" t="s">
        <v>0</v>
      </c>
      <c r="AX357" s="81"/>
      <c r="AY357" s="83"/>
      <c r="AZ357" s="27" t="s">
        <v>0</v>
      </c>
      <c r="BA357" s="200" t="str">
        <f t="shared" si="423"/>
        <v/>
      </c>
      <c r="BB357" s="27" t="s">
        <v>0</v>
      </c>
      <c r="BC357" s="32" t="str">
        <f t="shared" si="424"/>
        <v/>
      </c>
      <c r="BD357" s="53" t="str">
        <f>IF(AX357&amp;AY357="","",MAX(BD$12:BD356)+1)</f>
        <v/>
      </c>
      <c r="BE357" s="212"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8"/>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73" t="str">
        <f>IF(BN357="","",IF(AND(BO357&lt;&gt;"",BO357&lt;&gt;"NEMA",BS357=1),BR357,IFERROR(INDEX(CK$12:CK356,MATCH(BN357,BN$12:BN356,0)),IF(BX357&lt;&gt;"",BX357,BT357))))</f>
        <v/>
      </c>
      <c r="CL357" s="226" t="str">
        <f>IF(BN357="","",IF(BT357&lt;&gt;BN357,INDEX(regKlub_id,MATCH(BT357,regKlub_naziv,0)),IF(AND(BO357&lt;&gt;"",BO357&lt;&gt;"NEMA"),BO357,IF(CF357&lt;&gt;"",CF357,IF(CB357&lt;&gt;"",CB357,IFERROR(INDEX(CL$12:CL356,MATCH(BN357,BN$12:BN356,0)),"GREŠKA"))))))</f>
        <v/>
      </c>
      <c r="CM357" s="114" t="str">
        <f>IF(BP357="","",IF(BP357&lt;&gt;"NEMA",BP357,IF(CE357&lt;&gt;"",CE357,IFERROR(INDEX(CM$12:CM356,MATCH(BN357,BN$12:BN356,0)),""))))</f>
        <v/>
      </c>
      <c r="CN357" s="27" t="s">
        <v>0</v>
      </c>
      <c r="CO357" s="38" t="str">
        <f t="shared" si="441"/>
        <v/>
      </c>
      <c r="CP357" s="53" t="str">
        <f t="shared" si="442"/>
        <v/>
      </c>
      <c r="CQ357" s="180" t="str">
        <f t="shared" si="443"/>
        <v/>
      </c>
      <c r="CR357" s="181" t="str">
        <f t="shared" si="391"/>
        <v/>
      </c>
      <c r="CS357" s="114" t="str">
        <f t="shared" si="395"/>
        <v/>
      </c>
      <c r="CT357" s="27" t="s">
        <v>0</v>
      </c>
      <c r="CU357" s="240" t="str">
        <f t="shared" si="444"/>
        <v xml:space="preserve">
</v>
      </c>
      <c r="CV357" s="27" t="s">
        <v>0</v>
      </c>
      <c r="CW357" s="200" t="str">
        <f t="shared" si="396"/>
        <v/>
      </c>
      <c r="CX357" t="s">
        <v>0</v>
      </c>
      <c r="CY357" s="90"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31"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88" t="str">
        <f t="shared" si="404"/>
        <v/>
      </c>
      <c r="P358" s="27"/>
      <c r="Q358" s="32" t="str">
        <f t="shared" si="405"/>
        <v/>
      </c>
      <c r="R358" s="53" t="str">
        <f>IF(Q358="","",IF(COUNTIF(Q$12:Q357,Q358)=0,R357+1,R357))</f>
        <v/>
      </c>
      <c r="S358" s="53" t="str">
        <f t="shared" si="406"/>
        <v/>
      </c>
      <c r="T358" s="53" t="str">
        <f t="shared" si="407"/>
        <v/>
      </c>
      <c r="U358" s="46" t="str">
        <f t="shared" si="408"/>
        <v/>
      </c>
      <c r="V358" s="27" t="s">
        <v>0</v>
      </c>
      <c r="W358" s="173" t="str">
        <f t="shared" si="409"/>
        <v/>
      </c>
      <c r="X358" s="223" t="str">
        <f t="shared" si="410"/>
        <v/>
      </c>
      <c r="Y358" s="174"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8"/>
      <c r="AG358" s="27" t="s">
        <v>0</v>
      </c>
      <c r="AH358" s="14" t="str">
        <f t="shared" si="413"/>
        <v/>
      </c>
      <c r="AI358" s="27" t="s">
        <v>0</v>
      </c>
      <c r="AJ358" s="173" t="str">
        <f t="shared" si="414"/>
        <v/>
      </c>
      <c r="AK358" s="114"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44" t="str">
        <f t="shared" si="468"/>
        <v/>
      </c>
      <c r="AW358" s="27" t="s">
        <v>0</v>
      </c>
      <c r="AX358" s="81"/>
      <c r="AY358" s="83"/>
      <c r="AZ358" s="27" t="s">
        <v>0</v>
      </c>
      <c r="BA358" s="200" t="str">
        <f t="shared" si="423"/>
        <v/>
      </c>
      <c r="BB358" s="27" t="s">
        <v>0</v>
      </c>
      <c r="BC358" s="32" t="str">
        <f t="shared" si="424"/>
        <v/>
      </c>
      <c r="BD358" s="53" t="str">
        <f>IF(AX358&amp;AY358="","",MAX(BD$12:BD357)+1)</f>
        <v/>
      </c>
      <c r="BE358" s="212"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8"/>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73" t="str">
        <f>IF(BN358="","",IF(AND(BO358&lt;&gt;"",BO358&lt;&gt;"NEMA",BS358=1),BR358,IFERROR(INDEX(CK$12:CK357,MATCH(BN358,BN$12:BN357,0)),IF(BX358&lt;&gt;"",BX358,BT358))))</f>
        <v/>
      </c>
      <c r="CL358" s="226" t="str">
        <f>IF(BN358="","",IF(BT358&lt;&gt;BN358,INDEX(regKlub_id,MATCH(BT358,regKlub_naziv,0)),IF(AND(BO358&lt;&gt;"",BO358&lt;&gt;"NEMA"),BO358,IF(CF358&lt;&gt;"",CF358,IF(CB358&lt;&gt;"",CB358,IFERROR(INDEX(CL$12:CL357,MATCH(BN358,BN$12:BN357,0)),"GREŠKA"))))))</f>
        <v/>
      </c>
      <c r="CM358" s="114" t="str">
        <f>IF(BP358="","",IF(BP358&lt;&gt;"NEMA",BP358,IF(CE358&lt;&gt;"",CE358,IFERROR(INDEX(CM$12:CM357,MATCH(BN358,BN$12:BN357,0)),""))))</f>
        <v/>
      </c>
      <c r="CN358" s="27" t="s">
        <v>0</v>
      </c>
      <c r="CO358" s="38" t="str">
        <f t="shared" si="441"/>
        <v/>
      </c>
      <c r="CP358" s="53" t="str">
        <f t="shared" si="442"/>
        <v/>
      </c>
      <c r="CQ358" s="180" t="str">
        <f t="shared" si="443"/>
        <v/>
      </c>
      <c r="CR358" s="181" t="str">
        <f t="shared" si="391"/>
        <v/>
      </c>
      <c r="CS358" s="114" t="str">
        <f t="shared" si="395"/>
        <v/>
      </c>
      <c r="CT358" s="27" t="s">
        <v>0</v>
      </c>
      <c r="CU358" s="240" t="str">
        <f t="shared" si="444"/>
        <v xml:space="preserve">
</v>
      </c>
      <c r="CV358" s="27" t="s">
        <v>0</v>
      </c>
      <c r="CW358" s="200" t="str">
        <f t="shared" si="396"/>
        <v/>
      </c>
      <c r="CX358" t="s">
        <v>0</v>
      </c>
      <c r="CY358" s="90"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31"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88" t="str">
        <f t="shared" si="404"/>
        <v/>
      </c>
      <c r="P359" s="27"/>
      <c r="Q359" s="32" t="str">
        <f t="shared" si="405"/>
        <v/>
      </c>
      <c r="R359" s="53" t="str">
        <f>IF(Q359="","",IF(COUNTIF(Q$12:Q358,Q359)=0,R358+1,R358))</f>
        <v/>
      </c>
      <c r="S359" s="53" t="str">
        <f t="shared" si="406"/>
        <v/>
      </c>
      <c r="T359" s="53" t="str">
        <f t="shared" si="407"/>
        <v/>
      </c>
      <c r="U359" s="46" t="str">
        <f t="shared" si="408"/>
        <v/>
      </c>
      <c r="V359" s="27" t="s">
        <v>0</v>
      </c>
      <c r="W359" s="173" t="str">
        <f t="shared" si="409"/>
        <v/>
      </c>
      <c r="X359" s="223" t="str">
        <f t="shared" si="410"/>
        <v/>
      </c>
      <c r="Y359" s="174"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8"/>
      <c r="AG359" s="27" t="s">
        <v>0</v>
      </c>
      <c r="AH359" s="14" t="str">
        <f t="shared" si="413"/>
        <v/>
      </c>
      <c r="AI359" s="27" t="s">
        <v>0</v>
      </c>
      <c r="AJ359" s="173" t="str">
        <f t="shared" si="414"/>
        <v/>
      </c>
      <c r="AK359" s="114"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44" t="str">
        <f t="shared" si="468"/>
        <v/>
      </c>
      <c r="AW359" s="27" t="s">
        <v>0</v>
      </c>
      <c r="AX359" s="81"/>
      <c r="AY359" s="83"/>
      <c r="AZ359" s="27" t="s">
        <v>0</v>
      </c>
      <c r="BA359" s="200" t="str">
        <f t="shared" si="423"/>
        <v/>
      </c>
      <c r="BB359" s="27" t="s">
        <v>0</v>
      </c>
      <c r="BC359" s="32" t="str">
        <f t="shared" si="424"/>
        <v/>
      </c>
      <c r="BD359" s="53" t="str">
        <f>IF(AX359&amp;AY359="","",MAX(BD$12:BD358)+1)</f>
        <v/>
      </c>
      <c r="BE359" s="212"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8"/>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73" t="str">
        <f>IF(BN359="","",IF(AND(BO359&lt;&gt;"",BO359&lt;&gt;"NEMA",BS359=1),BR359,IFERROR(INDEX(CK$12:CK358,MATCH(BN359,BN$12:BN358,0)),IF(BX359&lt;&gt;"",BX359,BT359))))</f>
        <v/>
      </c>
      <c r="CL359" s="226" t="str">
        <f>IF(BN359="","",IF(BT359&lt;&gt;BN359,INDEX(regKlub_id,MATCH(BT359,regKlub_naziv,0)),IF(AND(BO359&lt;&gt;"",BO359&lt;&gt;"NEMA"),BO359,IF(CF359&lt;&gt;"",CF359,IF(CB359&lt;&gt;"",CB359,IFERROR(INDEX(CL$12:CL358,MATCH(BN359,BN$12:BN358,0)),"GREŠKA"))))))</f>
        <v/>
      </c>
      <c r="CM359" s="114" t="str">
        <f>IF(BP359="","",IF(BP359&lt;&gt;"NEMA",BP359,IF(CE359&lt;&gt;"",CE359,IFERROR(INDEX(CM$12:CM358,MATCH(BN359,BN$12:BN358,0)),""))))</f>
        <v/>
      </c>
      <c r="CN359" s="27" t="s">
        <v>0</v>
      </c>
      <c r="CO359" s="38" t="str">
        <f t="shared" si="441"/>
        <v/>
      </c>
      <c r="CP359" s="53" t="str">
        <f t="shared" si="442"/>
        <v/>
      </c>
      <c r="CQ359" s="180" t="str">
        <f t="shared" si="443"/>
        <v/>
      </c>
      <c r="CR359" s="181" t="str">
        <f t="shared" si="391"/>
        <v/>
      </c>
      <c r="CS359" s="114" t="str">
        <f t="shared" si="395"/>
        <v/>
      </c>
      <c r="CT359" s="27" t="s">
        <v>0</v>
      </c>
      <c r="CU359" s="240" t="str">
        <f t="shared" si="444"/>
        <v xml:space="preserve">
</v>
      </c>
      <c r="CV359" s="27" t="s">
        <v>0</v>
      </c>
      <c r="CW359" s="200" t="str">
        <f t="shared" si="396"/>
        <v/>
      </c>
      <c r="CX359" t="s">
        <v>0</v>
      </c>
      <c r="CY359" s="90"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31"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88" t="str">
        <f t="shared" si="404"/>
        <v/>
      </c>
      <c r="P360" s="27"/>
      <c r="Q360" s="32" t="str">
        <f t="shared" si="405"/>
        <v/>
      </c>
      <c r="R360" s="53" t="str">
        <f>IF(Q360="","",IF(COUNTIF(Q$12:Q359,Q360)=0,R359+1,R359))</f>
        <v/>
      </c>
      <c r="S360" s="53" t="str">
        <f t="shared" si="406"/>
        <v/>
      </c>
      <c r="T360" s="53" t="str">
        <f t="shared" si="407"/>
        <v/>
      </c>
      <c r="U360" s="46" t="str">
        <f t="shared" si="408"/>
        <v/>
      </c>
      <c r="V360" s="27" t="s">
        <v>0</v>
      </c>
      <c r="W360" s="173" t="str">
        <f t="shared" si="409"/>
        <v/>
      </c>
      <c r="X360" s="223" t="str">
        <f t="shared" si="410"/>
        <v/>
      </c>
      <c r="Y360" s="174"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8"/>
      <c r="AG360" s="27" t="s">
        <v>0</v>
      </c>
      <c r="AH360" s="14" t="str">
        <f t="shared" si="413"/>
        <v/>
      </c>
      <c r="AI360" s="27" t="s">
        <v>0</v>
      </c>
      <c r="AJ360" s="173" t="str">
        <f t="shared" si="414"/>
        <v/>
      </c>
      <c r="AK360" s="114"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44" t="str">
        <f t="shared" si="468"/>
        <v/>
      </c>
      <c r="AW360" s="27" t="s">
        <v>0</v>
      </c>
      <c r="AX360" s="81"/>
      <c r="AY360" s="83"/>
      <c r="AZ360" s="27" t="s">
        <v>0</v>
      </c>
      <c r="BA360" s="200" t="str">
        <f t="shared" si="423"/>
        <v/>
      </c>
      <c r="BB360" s="27" t="s">
        <v>0</v>
      </c>
      <c r="BC360" s="32" t="str">
        <f t="shared" si="424"/>
        <v/>
      </c>
      <c r="BD360" s="53" t="str">
        <f>IF(AX360&amp;AY360="","",MAX(BD$12:BD359)+1)</f>
        <v/>
      </c>
      <c r="BE360" s="212"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8"/>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73" t="str">
        <f>IF(BN360="","",IF(AND(BO360&lt;&gt;"",BO360&lt;&gt;"NEMA",BS360=1),BR360,IFERROR(INDEX(CK$12:CK359,MATCH(BN360,BN$12:BN359,0)),IF(BX360&lt;&gt;"",BX360,BT360))))</f>
        <v/>
      </c>
      <c r="CL360" s="226" t="str">
        <f>IF(BN360="","",IF(BT360&lt;&gt;BN360,INDEX(regKlub_id,MATCH(BT360,regKlub_naziv,0)),IF(AND(BO360&lt;&gt;"",BO360&lt;&gt;"NEMA"),BO360,IF(CF360&lt;&gt;"",CF360,IF(CB360&lt;&gt;"",CB360,IFERROR(INDEX(CL$12:CL359,MATCH(BN360,BN$12:BN359,0)),"GREŠKA"))))))</f>
        <v/>
      </c>
      <c r="CM360" s="114" t="str">
        <f>IF(BP360="","",IF(BP360&lt;&gt;"NEMA",BP360,IF(CE360&lt;&gt;"",CE360,IFERROR(INDEX(CM$12:CM359,MATCH(BN360,BN$12:BN359,0)),""))))</f>
        <v/>
      </c>
      <c r="CN360" s="27" t="s">
        <v>0</v>
      </c>
      <c r="CO360" s="38" t="str">
        <f t="shared" si="441"/>
        <v/>
      </c>
      <c r="CP360" s="53" t="str">
        <f t="shared" si="442"/>
        <v/>
      </c>
      <c r="CQ360" s="180" t="str">
        <f t="shared" si="443"/>
        <v/>
      </c>
      <c r="CR360" s="181" t="str">
        <f t="shared" si="391"/>
        <v/>
      </c>
      <c r="CS360" s="114" t="str">
        <f t="shared" si="395"/>
        <v/>
      </c>
      <c r="CT360" s="27" t="s">
        <v>0</v>
      </c>
      <c r="CU360" s="240" t="str">
        <f t="shared" si="444"/>
        <v xml:space="preserve">
</v>
      </c>
      <c r="CV360" s="27" t="s">
        <v>0</v>
      </c>
      <c r="CW360" s="200" t="str">
        <f t="shared" si="396"/>
        <v/>
      </c>
      <c r="CX360" t="s">
        <v>0</v>
      </c>
      <c r="CY360" s="90"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31"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88" t="str">
        <f t="shared" si="404"/>
        <v/>
      </c>
      <c r="P361" s="27"/>
      <c r="Q361" s="32" t="str">
        <f t="shared" si="405"/>
        <v/>
      </c>
      <c r="R361" s="53" t="str">
        <f>IF(Q361="","",IF(COUNTIF(Q$12:Q360,Q361)=0,R360+1,R360))</f>
        <v/>
      </c>
      <c r="S361" s="53" t="str">
        <f t="shared" si="406"/>
        <v/>
      </c>
      <c r="T361" s="53" t="str">
        <f t="shared" si="407"/>
        <v/>
      </c>
      <c r="U361" s="46" t="str">
        <f t="shared" si="408"/>
        <v/>
      </c>
      <c r="V361" s="27" t="s">
        <v>0</v>
      </c>
      <c r="W361" s="173" t="str">
        <f t="shared" si="409"/>
        <v/>
      </c>
      <c r="X361" s="223" t="str">
        <f t="shared" si="410"/>
        <v/>
      </c>
      <c r="Y361" s="174"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8"/>
      <c r="AG361" s="27" t="s">
        <v>0</v>
      </c>
      <c r="AH361" s="14" t="str">
        <f t="shared" si="413"/>
        <v/>
      </c>
      <c r="AI361" s="27" t="s">
        <v>0</v>
      </c>
      <c r="AJ361" s="173" t="str">
        <f t="shared" si="414"/>
        <v/>
      </c>
      <c r="AK361" s="114"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44" t="str">
        <f t="shared" si="468"/>
        <v/>
      </c>
      <c r="AW361" s="27" t="s">
        <v>0</v>
      </c>
      <c r="AX361" s="81"/>
      <c r="AY361" s="83"/>
      <c r="AZ361" s="27" t="s">
        <v>0</v>
      </c>
      <c r="BA361" s="200" t="str">
        <f t="shared" si="423"/>
        <v/>
      </c>
      <c r="BB361" s="27" t="s">
        <v>0</v>
      </c>
      <c r="BC361" s="32" t="str">
        <f t="shared" si="424"/>
        <v/>
      </c>
      <c r="BD361" s="53" t="str">
        <f>IF(AX361&amp;AY361="","",MAX(BD$12:BD360)+1)</f>
        <v/>
      </c>
      <c r="BE361" s="212"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8"/>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73" t="str">
        <f>IF(BN361="","",IF(AND(BO361&lt;&gt;"",BO361&lt;&gt;"NEMA",BS361=1),BR361,IFERROR(INDEX(CK$12:CK360,MATCH(BN361,BN$12:BN360,0)),IF(BX361&lt;&gt;"",BX361,BT361))))</f>
        <v/>
      </c>
      <c r="CL361" s="226" t="str">
        <f>IF(BN361="","",IF(BT361&lt;&gt;BN361,INDEX(regKlub_id,MATCH(BT361,regKlub_naziv,0)),IF(AND(BO361&lt;&gt;"",BO361&lt;&gt;"NEMA"),BO361,IF(CF361&lt;&gt;"",CF361,IF(CB361&lt;&gt;"",CB361,IFERROR(INDEX(CL$12:CL360,MATCH(BN361,BN$12:BN360,0)),"GREŠKA"))))))</f>
        <v/>
      </c>
      <c r="CM361" s="114" t="str">
        <f>IF(BP361="","",IF(BP361&lt;&gt;"NEMA",BP361,IF(CE361&lt;&gt;"",CE361,IFERROR(INDEX(CM$12:CM360,MATCH(BN361,BN$12:BN360,0)),""))))</f>
        <v/>
      </c>
      <c r="CN361" s="27" t="s">
        <v>0</v>
      </c>
      <c r="CO361" s="38" t="str">
        <f t="shared" si="441"/>
        <v/>
      </c>
      <c r="CP361" s="53" t="str">
        <f t="shared" si="442"/>
        <v/>
      </c>
      <c r="CQ361" s="180" t="str">
        <f t="shared" si="443"/>
        <v/>
      </c>
      <c r="CR361" s="181" t="str">
        <f t="shared" si="391"/>
        <v/>
      </c>
      <c r="CS361" s="114" t="str">
        <f t="shared" si="395"/>
        <v/>
      </c>
      <c r="CT361" s="27" t="s">
        <v>0</v>
      </c>
      <c r="CU361" s="240" t="str">
        <f t="shared" si="444"/>
        <v xml:space="preserve">
</v>
      </c>
      <c r="CV361" s="27" t="s">
        <v>0</v>
      </c>
      <c r="CW361" s="200" t="str">
        <f t="shared" si="396"/>
        <v/>
      </c>
      <c r="CX361" t="s">
        <v>0</v>
      </c>
      <c r="CY361" s="90"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31"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88" t="str">
        <f t="shared" si="404"/>
        <v/>
      </c>
      <c r="P362" s="27"/>
      <c r="Q362" s="32" t="str">
        <f t="shared" si="405"/>
        <v/>
      </c>
      <c r="R362" s="53" t="str">
        <f>IF(Q362="","",IF(COUNTIF(Q$12:Q361,Q362)=0,R361+1,R361))</f>
        <v/>
      </c>
      <c r="S362" s="53" t="str">
        <f t="shared" si="406"/>
        <v/>
      </c>
      <c r="T362" s="53" t="str">
        <f t="shared" si="407"/>
        <v/>
      </c>
      <c r="U362" s="46" t="str">
        <f t="shared" si="408"/>
        <v/>
      </c>
      <c r="V362" s="27" t="s">
        <v>0</v>
      </c>
      <c r="W362" s="173" t="str">
        <f t="shared" si="409"/>
        <v/>
      </c>
      <c r="X362" s="223" t="str">
        <f t="shared" si="410"/>
        <v/>
      </c>
      <c r="Y362" s="174"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8"/>
      <c r="AG362" s="27" t="s">
        <v>0</v>
      </c>
      <c r="AH362" s="14" t="str">
        <f t="shared" si="413"/>
        <v/>
      </c>
      <c r="AI362" s="27" t="s">
        <v>0</v>
      </c>
      <c r="AJ362" s="173" t="str">
        <f t="shared" si="414"/>
        <v/>
      </c>
      <c r="AK362" s="114"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44" t="str">
        <f t="shared" si="468"/>
        <v/>
      </c>
      <c r="AW362" s="27" t="s">
        <v>0</v>
      </c>
      <c r="AX362" s="81"/>
      <c r="AY362" s="83"/>
      <c r="AZ362" s="27" t="s">
        <v>0</v>
      </c>
      <c r="BA362" s="200" t="str">
        <f t="shared" si="423"/>
        <v/>
      </c>
      <c r="BB362" s="27" t="s">
        <v>0</v>
      </c>
      <c r="BC362" s="32" t="str">
        <f t="shared" si="424"/>
        <v/>
      </c>
      <c r="BD362" s="53" t="str">
        <f>IF(AX362&amp;AY362="","",MAX(BD$12:BD361)+1)</f>
        <v/>
      </c>
      <c r="BE362" s="212"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8"/>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73" t="str">
        <f>IF(BN362="","",IF(AND(BO362&lt;&gt;"",BO362&lt;&gt;"NEMA",BS362=1),BR362,IFERROR(INDEX(CK$12:CK361,MATCH(BN362,BN$12:BN361,0)),IF(BX362&lt;&gt;"",BX362,BT362))))</f>
        <v/>
      </c>
      <c r="CL362" s="226" t="str">
        <f>IF(BN362="","",IF(BT362&lt;&gt;BN362,INDEX(regKlub_id,MATCH(BT362,regKlub_naziv,0)),IF(AND(BO362&lt;&gt;"",BO362&lt;&gt;"NEMA"),BO362,IF(CF362&lt;&gt;"",CF362,IF(CB362&lt;&gt;"",CB362,IFERROR(INDEX(CL$12:CL361,MATCH(BN362,BN$12:BN361,0)),"GREŠKA"))))))</f>
        <v/>
      </c>
      <c r="CM362" s="114" t="str">
        <f>IF(BP362="","",IF(BP362&lt;&gt;"NEMA",BP362,IF(CE362&lt;&gt;"",CE362,IFERROR(INDEX(CM$12:CM361,MATCH(BN362,BN$12:BN361,0)),""))))</f>
        <v/>
      </c>
      <c r="CN362" s="27" t="s">
        <v>0</v>
      </c>
      <c r="CO362" s="38" t="str">
        <f t="shared" si="441"/>
        <v/>
      </c>
      <c r="CP362" s="53" t="str">
        <f t="shared" si="442"/>
        <v/>
      </c>
      <c r="CQ362" s="180" t="str">
        <f t="shared" si="443"/>
        <v/>
      </c>
      <c r="CR362" s="181" t="str">
        <f t="shared" si="391"/>
        <v/>
      </c>
      <c r="CS362" s="114" t="str">
        <f t="shared" si="395"/>
        <v/>
      </c>
      <c r="CT362" s="27" t="s">
        <v>0</v>
      </c>
      <c r="CU362" s="240" t="str">
        <f t="shared" si="444"/>
        <v xml:space="preserve">
</v>
      </c>
      <c r="CV362" s="27" t="s">
        <v>0</v>
      </c>
      <c r="CW362" s="200" t="str">
        <f t="shared" si="396"/>
        <v/>
      </c>
      <c r="CX362" t="s">
        <v>0</v>
      </c>
      <c r="CY362" s="90"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31"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88" t="str">
        <f t="shared" si="404"/>
        <v/>
      </c>
      <c r="P363" s="27"/>
      <c r="Q363" s="32" t="str">
        <f t="shared" si="405"/>
        <v/>
      </c>
      <c r="R363" s="53" t="str">
        <f>IF(Q363="","",IF(COUNTIF(Q$12:Q362,Q363)=0,R362+1,R362))</f>
        <v/>
      </c>
      <c r="S363" s="53" t="str">
        <f t="shared" si="406"/>
        <v/>
      </c>
      <c r="T363" s="53" t="str">
        <f t="shared" si="407"/>
        <v/>
      </c>
      <c r="U363" s="46" t="str">
        <f t="shared" si="408"/>
        <v/>
      </c>
      <c r="V363" s="27" t="s">
        <v>0</v>
      </c>
      <c r="W363" s="173" t="str">
        <f t="shared" si="409"/>
        <v/>
      </c>
      <c r="X363" s="223" t="str">
        <f t="shared" si="410"/>
        <v/>
      </c>
      <c r="Y363" s="174"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8"/>
      <c r="AG363" s="27" t="s">
        <v>0</v>
      </c>
      <c r="AH363" s="14" t="str">
        <f t="shared" si="413"/>
        <v/>
      </c>
      <c r="AI363" s="27" t="s">
        <v>0</v>
      </c>
      <c r="AJ363" s="173" t="str">
        <f t="shared" si="414"/>
        <v/>
      </c>
      <c r="AK363" s="114"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44" t="str">
        <f t="shared" si="468"/>
        <v/>
      </c>
      <c r="AW363" s="27" t="s">
        <v>0</v>
      </c>
      <c r="AX363" s="81"/>
      <c r="AY363" s="83"/>
      <c r="AZ363" s="27" t="s">
        <v>0</v>
      </c>
      <c r="BA363" s="200" t="str">
        <f t="shared" si="423"/>
        <v/>
      </c>
      <c r="BB363" s="27" t="s">
        <v>0</v>
      </c>
      <c r="BC363" s="32" t="str">
        <f t="shared" si="424"/>
        <v/>
      </c>
      <c r="BD363" s="53" t="str">
        <f>IF(AX363&amp;AY363="","",MAX(BD$12:BD362)+1)</f>
        <v/>
      </c>
      <c r="BE363" s="212"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8"/>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73" t="str">
        <f>IF(BN363="","",IF(AND(BO363&lt;&gt;"",BO363&lt;&gt;"NEMA",BS363=1),BR363,IFERROR(INDEX(CK$12:CK362,MATCH(BN363,BN$12:BN362,0)),IF(BX363&lt;&gt;"",BX363,BT363))))</f>
        <v/>
      </c>
      <c r="CL363" s="226" t="str">
        <f>IF(BN363="","",IF(BT363&lt;&gt;BN363,INDEX(regKlub_id,MATCH(BT363,regKlub_naziv,0)),IF(AND(BO363&lt;&gt;"",BO363&lt;&gt;"NEMA"),BO363,IF(CF363&lt;&gt;"",CF363,IF(CB363&lt;&gt;"",CB363,IFERROR(INDEX(CL$12:CL362,MATCH(BN363,BN$12:BN362,0)),"GREŠKA"))))))</f>
        <v/>
      </c>
      <c r="CM363" s="114" t="str">
        <f>IF(BP363="","",IF(BP363&lt;&gt;"NEMA",BP363,IF(CE363&lt;&gt;"",CE363,IFERROR(INDEX(CM$12:CM362,MATCH(BN363,BN$12:BN362,0)),""))))</f>
        <v/>
      </c>
      <c r="CN363" s="27" t="s">
        <v>0</v>
      </c>
      <c r="CO363" s="38" t="str">
        <f t="shared" si="441"/>
        <v/>
      </c>
      <c r="CP363" s="53" t="str">
        <f t="shared" si="442"/>
        <v/>
      </c>
      <c r="CQ363" s="180" t="str">
        <f t="shared" si="443"/>
        <v/>
      </c>
      <c r="CR363" s="181" t="str">
        <f t="shared" si="391"/>
        <v/>
      </c>
      <c r="CS363" s="114" t="str">
        <f t="shared" si="395"/>
        <v/>
      </c>
      <c r="CT363" s="27" t="s">
        <v>0</v>
      </c>
      <c r="CU363" s="240" t="str">
        <f t="shared" si="444"/>
        <v xml:space="preserve">
</v>
      </c>
      <c r="CV363" s="27" t="s">
        <v>0</v>
      </c>
      <c r="CW363" s="200" t="str">
        <f t="shared" si="396"/>
        <v/>
      </c>
      <c r="CX363" t="s">
        <v>0</v>
      </c>
      <c r="CY363" s="90"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31"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88" t="str">
        <f t="shared" si="404"/>
        <v/>
      </c>
      <c r="P364" s="27"/>
      <c r="Q364" s="32" t="str">
        <f t="shared" si="405"/>
        <v/>
      </c>
      <c r="R364" s="53" t="str">
        <f>IF(Q364="","",IF(COUNTIF(Q$12:Q363,Q364)=0,R363+1,R363))</f>
        <v/>
      </c>
      <c r="S364" s="53" t="str">
        <f t="shared" si="406"/>
        <v/>
      </c>
      <c r="T364" s="53" t="str">
        <f t="shared" si="407"/>
        <v/>
      </c>
      <c r="U364" s="46" t="str">
        <f t="shared" si="408"/>
        <v/>
      </c>
      <c r="V364" s="27" t="s">
        <v>0</v>
      </c>
      <c r="W364" s="173" t="str">
        <f t="shared" si="409"/>
        <v/>
      </c>
      <c r="X364" s="223" t="str">
        <f t="shared" si="410"/>
        <v/>
      </c>
      <c r="Y364" s="174"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8"/>
      <c r="AG364" s="27" t="s">
        <v>0</v>
      </c>
      <c r="AH364" s="14" t="str">
        <f t="shared" si="413"/>
        <v/>
      </c>
      <c r="AI364" s="27" t="s">
        <v>0</v>
      </c>
      <c r="AJ364" s="173" t="str">
        <f t="shared" si="414"/>
        <v/>
      </c>
      <c r="AK364" s="114"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44" t="str">
        <f t="shared" si="468"/>
        <v/>
      </c>
      <c r="AW364" s="27" t="s">
        <v>0</v>
      </c>
      <c r="AX364" s="81"/>
      <c r="AY364" s="83"/>
      <c r="AZ364" s="27" t="s">
        <v>0</v>
      </c>
      <c r="BA364" s="200" t="str">
        <f t="shared" si="423"/>
        <v/>
      </c>
      <c r="BB364" s="27" t="s">
        <v>0</v>
      </c>
      <c r="BC364" s="32" t="str">
        <f t="shared" si="424"/>
        <v/>
      </c>
      <c r="BD364" s="53" t="str">
        <f>IF(AX364&amp;AY364="","",MAX(BD$12:BD363)+1)</f>
        <v/>
      </c>
      <c r="BE364" s="212"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8"/>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73" t="str">
        <f>IF(BN364="","",IF(AND(BO364&lt;&gt;"",BO364&lt;&gt;"NEMA",BS364=1),BR364,IFERROR(INDEX(CK$12:CK363,MATCH(BN364,BN$12:BN363,0)),IF(BX364&lt;&gt;"",BX364,BT364))))</f>
        <v/>
      </c>
      <c r="CL364" s="226" t="str">
        <f>IF(BN364="","",IF(BT364&lt;&gt;BN364,INDEX(regKlub_id,MATCH(BT364,regKlub_naziv,0)),IF(AND(BO364&lt;&gt;"",BO364&lt;&gt;"NEMA"),BO364,IF(CF364&lt;&gt;"",CF364,IF(CB364&lt;&gt;"",CB364,IFERROR(INDEX(CL$12:CL363,MATCH(BN364,BN$12:BN363,0)),"GREŠKA"))))))</f>
        <v/>
      </c>
      <c r="CM364" s="114" t="str">
        <f>IF(BP364="","",IF(BP364&lt;&gt;"NEMA",BP364,IF(CE364&lt;&gt;"",CE364,IFERROR(INDEX(CM$12:CM363,MATCH(BN364,BN$12:BN363,0)),""))))</f>
        <v/>
      </c>
      <c r="CN364" s="27" t="s">
        <v>0</v>
      </c>
      <c r="CO364" s="38" t="str">
        <f t="shared" si="441"/>
        <v/>
      </c>
      <c r="CP364" s="53" t="str">
        <f t="shared" si="442"/>
        <v/>
      </c>
      <c r="CQ364" s="180" t="str">
        <f t="shared" si="443"/>
        <v/>
      </c>
      <c r="CR364" s="181" t="str">
        <f t="shared" si="391"/>
        <v/>
      </c>
      <c r="CS364" s="114" t="str">
        <f t="shared" si="395"/>
        <v/>
      </c>
      <c r="CT364" s="27" t="s">
        <v>0</v>
      </c>
      <c r="CU364" s="240" t="str">
        <f t="shared" si="444"/>
        <v xml:space="preserve">
</v>
      </c>
      <c r="CV364" s="27" t="s">
        <v>0</v>
      </c>
      <c r="CW364" s="200" t="str">
        <f t="shared" si="396"/>
        <v/>
      </c>
      <c r="CX364" t="s">
        <v>0</v>
      </c>
      <c r="CY364" s="90"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31"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88" t="str">
        <f t="shared" si="404"/>
        <v/>
      </c>
      <c r="P365" s="27"/>
      <c r="Q365" s="32" t="str">
        <f t="shared" si="405"/>
        <v/>
      </c>
      <c r="R365" s="53" t="str">
        <f>IF(Q365="","",IF(COUNTIF(Q$12:Q364,Q365)=0,R364+1,R364))</f>
        <v/>
      </c>
      <c r="S365" s="53" t="str">
        <f t="shared" si="406"/>
        <v/>
      </c>
      <c r="T365" s="53" t="str">
        <f t="shared" si="407"/>
        <v/>
      </c>
      <c r="U365" s="46" t="str">
        <f t="shared" si="408"/>
        <v/>
      </c>
      <c r="V365" s="27" t="s">
        <v>0</v>
      </c>
      <c r="W365" s="173" t="str">
        <f t="shared" si="409"/>
        <v/>
      </c>
      <c r="X365" s="223" t="str">
        <f t="shared" si="410"/>
        <v/>
      </c>
      <c r="Y365" s="174"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8"/>
      <c r="AG365" s="27" t="s">
        <v>0</v>
      </c>
      <c r="AH365" s="14" t="str">
        <f t="shared" si="413"/>
        <v/>
      </c>
      <c r="AI365" s="27" t="s">
        <v>0</v>
      </c>
      <c r="AJ365" s="173" t="str">
        <f t="shared" si="414"/>
        <v/>
      </c>
      <c r="AK365" s="114"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44" t="str">
        <f t="shared" si="468"/>
        <v/>
      </c>
      <c r="AW365" s="27" t="s">
        <v>0</v>
      </c>
      <c r="AX365" s="81"/>
      <c r="AY365" s="83"/>
      <c r="AZ365" s="27" t="s">
        <v>0</v>
      </c>
      <c r="BA365" s="200" t="str">
        <f t="shared" si="423"/>
        <v/>
      </c>
      <c r="BB365" s="27" t="s">
        <v>0</v>
      </c>
      <c r="BC365" s="32" t="str">
        <f t="shared" si="424"/>
        <v/>
      </c>
      <c r="BD365" s="53" t="str">
        <f>IF(AX365&amp;AY365="","",MAX(BD$12:BD364)+1)</f>
        <v/>
      </c>
      <c r="BE365" s="212"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8"/>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73" t="str">
        <f>IF(BN365="","",IF(AND(BO365&lt;&gt;"",BO365&lt;&gt;"NEMA",BS365=1),BR365,IFERROR(INDEX(CK$12:CK364,MATCH(BN365,BN$12:BN364,0)),IF(BX365&lt;&gt;"",BX365,BT365))))</f>
        <v/>
      </c>
      <c r="CL365" s="226" t="str">
        <f>IF(BN365="","",IF(BT365&lt;&gt;BN365,INDEX(regKlub_id,MATCH(BT365,regKlub_naziv,0)),IF(AND(BO365&lt;&gt;"",BO365&lt;&gt;"NEMA"),BO365,IF(CF365&lt;&gt;"",CF365,IF(CB365&lt;&gt;"",CB365,IFERROR(INDEX(CL$12:CL364,MATCH(BN365,BN$12:BN364,0)),"GREŠKA"))))))</f>
        <v/>
      </c>
      <c r="CM365" s="114" t="str">
        <f>IF(BP365="","",IF(BP365&lt;&gt;"NEMA",BP365,IF(CE365&lt;&gt;"",CE365,IFERROR(INDEX(CM$12:CM364,MATCH(BN365,BN$12:BN364,0)),""))))</f>
        <v/>
      </c>
      <c r="CN365" s="27" t="s">
        <v>0</v>
      </c>
      <c r="CO365" s="38" t="str">
        <f t="shared" si="441"/>
        <v/>
      </c>
      <c r="CP365" s="53" t="str">
        <f t="shared" si="442"/>
        <v/>
      </c>
      <c r="CQ365" s="180" t="str">
        <f t="shared" si="443"/>
        <v/>
      </c>
      <c r="CR365" s="181" t="str">
        <f t="shared" si="391"/>
        <v/>
      </c>
      <c r="CS365" s="114" t="str">
        <f t="shared" si="395"/>
        <v/>
      </c>
      <c r="CT365" s="27" t="s">
        <v>0</v>
      </c>
      <c r="CU365" s="240" t="str">
        <f t="shared" si="444"/>
        <v xml:space="preserve">
</v>
      </c>
      <c r="CV365" s="27" t="s">
        <v>0</v>
      </c>
      <c r="CW365" s="200" t="str">
        <f t="shared" si="396"/>
        <v/>
      </c>
      <c r="CX365" t="s">
        <v>0</v>
      </c>
      <c r="CY365" s="90"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31"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88" t="str">
        <f t="shared" si="404"/>
        <v/>
      </c>
      <c r="P366" s="27"/>
      <c r="Q366" s="32" t="str">
        <f t="shared" si="405"/>
        <v/>
      </c>
      <c r="R366" s="53" t="str">
        <f>IF(Q366="","",IF(COUNTIF(Q$12:Q365,Q366)=0,R365+1,R365))</f>
        <v/>
      </c>
      <c r="S366" s="53" t="str">
        <f t="shared" si="406"/>
        <v/>
      </c>
      <c r="T366" s="53" t="str">
        <f t="shared" si="407"/>
        <v/>
      </c>
      <c r="U366" s="46" t="str">
        <f t="shared" si="408"/>
        <v/>
      </c>
      <c r="V366" s="27" t="s">
        <v>0</v>
      </c>
      <c r="W366" s="173" t="str">
        <f t="shared" si="409"/>
        <v/>
      </c>
      <c r="X366" s="223" t="str">
        <f t="shared" si="410"/>
        <v/>
      </c>
      <c r="Y366" s="174"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8"/>
      <c r="AG366" s="27" t="s">
        <v>0</v>
      </c>
      <c r="AH366" s="14" t="str">
        <f t="shared" si="413"/>
        <v/>
      </c>
      <c r="AI366" s="27" t="s">
        <v>0</v>
      </c>
      <c r="AJ366" s="173" t="str">
        <f t="shared" si="414"/>
        <v/>
      </c>
      <c r="AK366" s="114"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44" t="str">
        <f t="shared" si="468"/>
        <v/>
      </c>
      <c r="AW366" s="27" t="s">
        <v>0</v>
      </c>
      <c r="AX366" s="81"/>
      <c r="AY366" s="83"/>
      <c r="AZ366" s="27" t="s">
        <v>0</v>
      </c>
      <c r="BA366" s="200" t="str">
        <f t="shared" si="423"/>
        <v/>
      </c>
      <c r="BB366" s="27" t="s">
        <v>0</v>
      </c>
      <c r="BC366" s="32" t="str">
        <f t="shared" si="424"/>
        <v/>
      </c>
      <c r="BD366" s="53" t="str">
        <f>IF(AX366&amp;AY366="","",MAX(BD$12:BD365)+1)</f>
        <v/>
      </c>
      <c r="BE366" s="212"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8"/>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73" t="str">
        <f>IF(BN366="","",IF(AND(BO366&lt;&gt;"",BO366&lt;&gt;"NEMA",BS366=1),BR366,IFERROR(INDEX(CK$12:CK365,MATCH(BN366,BN$12:BN365,0)),IF(BX366&lt;&gt;"",BX366,BT366))))</f>
        <v/>
      </c>
      <c r="CL366" s="226" t="str">
        <f>IF(BN366="","",IF(BT366&lt;&gt;BN366,INDEX(regKlub_id,MATCH(BT366,regKlub_naziv,0)),IF(AND(BO366&lt;&gt;"",BO366&lt;&gt;"NEMA"),BO366,IF(CF366&lt;&gt;"",CF366,IF(CB366&lt;&gt;"",CB366,IFERROR(INDEX(CL$12:CL365,MATCH(BN366,BN$12:BN365,0)),"GREŠKA"))))))</f>
        <v/>
      </c>
      <c r="CM366" s="114" t="str">
        <f>IF(BP366="","",IF(BP366&lt;&gt;"NEMA",BP366,IF(CE366&lt;&gt;"",CE366,IFERROR(INDEX(CM$12:CM365,MATCH(BN366,BN$12:BN365,0)),""))))</f>
        <v/>
      </c>
      <c r="CN366" s="27" t="s">
        <v>0</v>
      </c>
      <c r="CO366" s="38" t="str">
        <f t="shared" si="441"/>
        <v/>
      </c>
      <c r="CP366" s="53" t="str">
        <f t="shared" si="442"/>
        <v/>
      </c>
      <c r="CQ366" s="180" t="str">
        <f t="shared" si="443"/>
        <v/>
      </c>
      <c r="CR366" s="181" t="str">
        <f t="shared" si="391"/>
        <v/>
      </c>
      <c r="CS366" s="114" t="str">
        <f t="shared" si="395"/>
        <v/>
      </c>
      <c r="CT366" s="27" t="s">
        <v>0</v>
      </c>
      <c r="CU366" s="240" t="str">
        <f t="shared" si="444"/>
        <v xml:space="preserve">
</v>
      </c>
      <c r="CV366" s="27" t="s">
        <v>0</v>
      </c>
      <c r="CW366" s="200" t="str">
        <f t="shared" si="396"/>
        <v/>
      </c>
      <c r="CX366" t="s">
        <v>0</v>
      </c>
      <c r="CY366" s="90"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31"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88" t="str">
        <f t="shared" si="404"/>
        <v/>
      </c>
      <c r="P367" s="27"/>
      <c r="Q367" s="32" t="str">
        <f t="shared" si="405"/>
        <v/>
      </c>
      <c r="R367" s="53" t="str">
        <f>IF(Q367="","",IF(COUNTIF(Q$12:Q366,Q367)=0,R366+1,R366))</f>
        <v/>
      </c>
      <c r="S367" s="53" t="str">
        <f t="shared" si="406"/>
        <v/>
      </c>
      <c r="T367" s="53" t="str">
        <f t="shared" si="407"/>
        <v/>
      </c>
      <c r="U367" s="46" t="str">
        <f t="shared" si="408"/>
        <v/>
      </c>
      <c r="V367" s="27" t="s">
        <v>0</v>
      </c>
      <c r="W367" s="173" t="str">
        <f t="shared" si="409"/>
        <v/>
      </c>
      <c r="X367" s="223" t="str">
        <f t="shared" si="410"/>
        <v/>
      </c>
      <c r="Y367" s="174"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8"/>
      <c r="AG367" s="27" t="s">
        <v>0</v>
      </c>
      <c r="AH367" s="14" t="str">
        <f t="shared" si="413"/>
        <v/>
      </c>
      <c r="AI367" s="27" t="s">
        <v>0</v>
      </c>
      <c r="AJ367" s="173" t="str">
        <f t="shared" si="414"/>
        <v/>
      </c>
      <c r="AK367" s="114"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44" t="str">
        <f t="shared" si="468"/>
        <v/>
      </c>
      <c r="AW367" s="27" t="s">
        <v>0</v>
      </c>
      <c r="AX367" s="81"/>
      <c r="AY367" s="83"/>
      <c r="AZ367" s="27" t="s">
        <v>0</v>
      </c>
      <c r="BA367" s="200" t="str">
        <f t="shared" si="423"/>
        <v/>
      </c>
      <c r="BB367" s="27" t="s">
        <v>0</v>
      </c>
      <c r="BC367" s="32" t="str">
        <f t="shared" si="424"/>
        <v/>
      </c>
      <c r="BD367" s="53" t="str">
        <f>IF(AX367&amp;AY367="","",MAX(BD$12:BD366)+1)</f>
        <v/>
      </c>
      <c r="BE367" s="212"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8"/>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73" t="str">
        <f>IF(BN367="","",IF(AND(BO367&lt;&gt;"",BO367&lt;&gt;"NEMA",BS367=1),BR367,IFERROR(INDEX(CK$12:CK366,MATCH(BN367,BN$12:BN366,0)),IF(BX367&lt;&gt;"",BX367,BT367))))</f>
        <v/>
      </c>
      <c r="CL367" s="226" t="str">
        <f>IF(BN367="","",IF(BT367&lt;&gt;BN367,INDEX(regKlub_id,MATCH(BT367,regKlub_naziv,0)),IF(AND(BO367&lt;&gt;"",BO367&lt;&gt;"NEMA"),BO367,IF(CF367&lt;&gt;"",CF367,IF(CB367&lt;&gt;"",CB367,IFERROR(INDEX(CL$12:CL366,MATCH(BN367,BN$12:BN366,0)),"GREŠKA"))))))</f>
        <v/>
      </c>
      <c r="CM367" s="114" t="str">
        <f>IF(BP367="","",IF(BP367&lt;&gt;"NEMA",BP367,IF(CE367&lt;&gt;"",CE367,IFERROR(INDEX(CM$12:CM366,MATCH(BN367,BN$12:BN366,0)),""))))</f>
        <v/>
      </c>
      <c r="CN367" s="27" t="s">
        <v>0</v>
      </c>
      <c r="CO367" s="38" t="str">
        <f t="shared" si="441"/>
        <v/>
      </c>
      <c r="CP367" s="53" t="str">
        <f t="shared" si="442"/>
        <v/>
      </c>
      <c r="CQ367" s="180" t="str">
        <f t="shared" si="443"/>
        <v/>
      </c>
      <c r="CR367" s="181" t="str">
        <f t="shared" si="391"/>
        <v/>
      </c>
      <c r="CS367" s="114" t="str">
        <f t="shared" si="395"/>
        <v/>
      </c>
      <c r="CT367" s="27" t="s">
        <v>0</v>
      </c>
      <c r="CU367" s="240" t="str">
        <f t="shared" si="444"/>
        <v xml:space="preserve">
</v>
      </c>
      <c r="CV367" s="27" t="s">
        <v>0</v>
      </c>
      <c r="CW367" s="200" t="str">
        <f t="shared" si="396"/>
        <v/>
      </c>
      <c r="CX367" t="s">
        <v>0</v>
      </c>
      <c r="CY367" s="90"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31"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88" t="str">
        <f t="shared" si="404"/>
        <v/>
      </c>
      <c r="P368" s="27"/>
      <c r="Q368" s="32" t="str">
        <f t="shared" si="405"/>
        <v/>
      </c>
      <c r="R368" s="53" t="str">
        <f>IF(Q368="","",IF(COUNTIF(Q$12:Q367,Q368)=0,R367+1,R367))</f>
        <v/>
      </c>
      <c r="S368" s="53" t="str">
        <f t="shared" si="406"/>
        <v/>
      </c>
      <c r="T368" s="53" t="str">
        <f t="shared" si="407"/>
        <v/>
      </c>
      <c r="U368" s="46" t="str">
        <f t="shared" si="408"/>
        <v/>
      </c>
      <c r="V368" s="27" t="s">
        <v>0</v>
      </c>
      <c r="W368" s="173" t="str">
        <f t="shared" si="409"/>
        <v/>
      </c>
      <c r="X368" s="223" t="str">
        <f t="shared" si="410"/>
        <v/>
      </c>
      <c r="Y368" s="174"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8"/>
      <c r="AG368" s="27" t="s">
        <v>0</v>
      </c>
      <c r="AH368" s="14" t="str">
        <f t="shared" si="413"/>
        <v/>
      </c>
      <c r="AI368" s="27" t="s">
        <v>0</v>
      </c>
      <c r="AJ368" s="173" t="str">
        <f t="shared" si="414"/>
        <v/>
      </c>
      <c r="AK368" s="114"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44" t="str">
        <f t="shared" si="468"/>
        <v/>
      </c>
      <c r="AW368" s="27" t="s">
        <v>0</v>
      </c>
      <c r="AX368" s="81"/>
      <c r="AY368" s="83"/>
      <c r="AZ368" s="27" t="s">
        <v>0</v>
      </c>
      <c r="BA368" s="200" t="str">
        <f t="shared" si="423"/>
        <v/>
      </c>
      <c r="BB368" s="27" t="s">
        <v>0</v>
      </c>
      <c r="BC368" s="32" t="str">
        <f t="shared" si="424"/>
        <v/>
      </c>
      <c r="BD368" s="53" t="str">
        <f>IF(AX368&amp;AY368="","",MAX(BD$12:BD367)+1)</f>
        <v/>
      </c>
      <c r="BE368" s="212"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8"/>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73" t="str">
        <f>IF(BN368="","",IF(AND(BO368&lt;&gt;"",BO368&lt;&gt;"NEMA",BS368=1),BR368,IFERROR(INDEX(CK$12:CK367,MATCH(BN368,BN$12:BN367,0)),IF(BX368&lt;&gt;"",BX368,BT368))))</f>
        <v/>
      </c>
      <c r="CL368" s="226" t="str">
        <f>IF(BN368="","",IF(BT368&lt;&gt;BN368,INDEX(regKlub_id,MATCH(BT368,regKlub_naziv,0)),IF(AND(BO368&lt;&gt;"",BO368&lt;&gt;"NEMA"),BO368,IF(CF368&lt;&gt;"",CF368,IF(CB368&lt;&gt;"",CB368,IFERROR(INDEX(CL$12:CL367,MATCH(BN368,BN$12:BN367,0)),"GREŠKA"))))))</f>
        <v/>
      </c>
      <c r="CM368" s="114" t="str">
        <f>IF(BP368="","",IF(BP368&lt;&gt;"NEMA",BP368,IF(CE368&lt;&gt;"",CE368,IFERROR(INDEX(CM$12:CM367,MATCH(BN368,BN$12:BN367,0)),""))))</f>
        <v/>
      </c>
      <c r="CN368" s="27" t="s">
        <v>0</v>
      </c>
      <c r="CO368" s="38" t="str">
        <f t="shared" si="441"/>
        <v/>
      </c>
      <c r="CP368" s="53" t="str">
        <f t="shared" si="442"/>
        <v/>
      </c>
      <c r="CQ368" s="180" t="str">
        <f t="shared" si="443"/>
        <v/>
      </c>
      <c r="CR368" s="181" t="str">
        <f t="shared" si="391"/>
        <v/>
      </c>
      <c r="CS368" s="114" t="str">
        <f t="shared" si="395"/>
        <v/>
      </c>
      <c r="CT368" s="27" t="s">
        <v>0</v>
      </c>
      <c r="CU368" s="240" t="str">
        <f t="shared" si="444"/>
        <v xml:space="preserve">
</v>
      </c>
      <c r="CV368" s="27" t="s">
        <v>0</v>
      </c>
      <c r="CW368" s="200" t="str">
        <f t="shared" si="396"/>
        <v/>
      </c>
      <c r="CX368" t="s">
        <v>0</v>
      </c>
      <c r="CY368" s="90"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31"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88" t="str">
        <f t="shared" si="404"/>
        <v/>
      </c>
      <c r="P369" s="27"/>
      <c r="Q369" s="32" t="str">
        <f t="shared" si="405"/>
        <v/>
      </c>
      <c r="R369" s="53" t="str">
        <f>IF(Q369="","",IF(COUNTIF(Q$12:Q368,Q369)=0,R368+1,R368))</f>
        <v/>
      </c>
      <c r="S369" s="53" t="str">
        <f t="shared" si="406"/>
        <v/>
      </c>
      <c r="T369" s="53" t="str">
        <f t="shared" si="407"/>
        <v/>
      </c>
      <c r="U369" s="46" t="str">
        <f t="shared" si="408"/>
        <v/>
      </c>
      <c r="V369" s="27" t="s">
        <v>0</v>
      </c>
      <c r="W369" s="173" t="str">
        <f t="shared" si="409"/>
        <v/>
      </c>
      <c r="X369" s="223" t="str">
        <f t="shared" si="410"/>
        <v/>
      </c>
      <c r="Y369" s="174"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8"/>
      <c r="AG369" s="27" t="s">
        <v>0</v>
      </c>
      <c r="AH369" s="14" t="str">
        <f t="shared" si="413"/>
        <v/>
      </c>
      <c r="AI369" s="27" t="s">
        <v>0</v>
      </c>
      <c r="AJ369" s="173" t="str">
        <f t="shared" si="414"/>
        <v/>
      </c>
      <c r="AK369" s="114"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44" t="str">
        <f t="shared" si="468"/>
        <v/>
      </c>
      <c r="AW369" s="27" t="s">
        <v>0</v>
      </c>
      <c r="AX369" s="81"/>
      <c r="AY369" s="83"/>
      <c r="AZ369" s="27" t="s">
        <v>0</v>
      </c>
      <c r="BA369" s="200" t="str">
        <f t="shared" si="423"/>
        <v/>
      </c>
      <c r="BB369" s="27" t="s">
        <v>0</v>
      </c>
      <c r="BC369" s="32" t="str">
        <f t="shared" si="424"/>
        <v/>
      </c>
      <c r="BD369" s="53" t="str">
        <f>IF(AX369&amp;AY369="","",MAX(BD$12:BD368)+1)</f>
        <v/>
      </c>
      <c r="BE369" s="212"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8"/>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73" t="str">
        <f>IF(BN369="","",IF(AND(BO369&lt;&gt;"",BO369&lt;&gt;"NEMA",BS369=1),BR369,IFERROR(INDEX(CK$12:CK368,MATCH(BN369,BN$12:BN368,0)),IF(BX369&lt;&gt;"",BX369,BT369))))</f>
        <v/>
      </c>
      <c r="CL369" s="226" t="str">
        <f>IF(BN369="","",IF(BT369&lt;&gt;BN369,INDEX(regKlub_id,MATCH(BT369,regKlub_naziv,0)),IF(AND(BO369&lt;&gt;"",BO369&lt;&gt;"NEMA"),BO369,IF(CF369&lt;&gt;"",CF369,IF(CB369&lt;&gt;"",CB369,IFERROR(INDEX(CL$12:CL368,MATCH(BN369,BN$12:BN368,0)),"GREŠKA"))))))</f>
        <v/>
      </c>
      <c r="CM369" s="114" t="str">
        <f>IF(BP369="","",IF(BP369&lt;&gt;"NEMA",BP369,IF(CE369&lt;&gt;"",CE369,IFERROR(INDEX(CM$12:CM368,MATCH(BN369,BN$12:BN368,0)),""))))</f>
        <v/>
      </c>
      <c r="CN369" s="27" t="s">
        <v>0</v>
      </c>
      <c r="CO369" s="38" t="str">
        <f t="shared" si="441"/>
        <v/>
      </c>
      <c r="CP369" s="53" t="str">
        <f t="shared" si="442"/>
        <v/>
      </c>
      <c r="CQ369" s="180" t="str">
        <f t="shared" si="443"/>
        <v/>
      </c>
      <c r="CR369" s="181" t="str">
        <f t="shared" si="391"/>
        <v/>
      </c>
      <c r="CS369" s="114" t="str">
        <f t="shared" si="395"/>
        <v/>
      </c>
      <c r="CT369" s="27" t="s">
        <v>0</v>
      </c>
      <c r="CU369" s="240" t="str">
        <f t="shared" si="444"/>
        <v xml:space="preserve">
</v>
      </c>
      <c r="CV369" s="27" t="s">
        <v>0</v>
      </c>
      <c r="CW369" s="200" t="str">
        <f t="shared" si="396"/>
        <v/>
      </c>
      <c r="CX369" t="s">
        <v>0</v>
      </c>
      <c r="CY369" s="90"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31"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88" t="str">
        <f t="shared" si="404"/>
        <v/>
      </c>
      <c r="P370" s="27"/>
      <c r="Q370" s="32" t="str">
        <f t="shared" si="405"/>
        <v/>
      </c>
      <c r="R370" s="53" t="str">
        <f>IF(Q370="","",IF(COUNTIF(Q$12:Q369,Q370)=0,R369+1,R369))</f>
        <v/>
      </c>
      <c r="S370" s="53" t="str">
        <f t="shared" si="406"/>
        <v/>
      </c>
      <c r="T370" s="53" t="str">
        <f t="shared" si="407"/>
        <v/>
      </c>
      <c r="U370" s="46" t="str">
        <f t="shared" si="408"/>
        <v/>
      </c>
      <c r="V370" s="27" t="s">
        <v>0</v>
      </c>
      <c r="W370" s="173" t="str">
        <f t="shared" si="409"/>
        <v/>
      </c>
      <c r="X370" s="223" t="str">
        <f t="shared" si="410"/>
        <v/>
      </c>
      <c r="Y370" s="174"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8"/>
      <c r="AG370" s="27" t="s">
        <v>0</v>
      </c>
      <c r="AH370" s="14" t="str">
        <f t="shared" si="413"/>
        <v/>
      </c>
      <c r="AI370" s="27" t="s">
        <v>0</v>
      </c>
      <c r="AJ370" s="173" t="str">
        <f t="shared" si="414"/>
        <v/>
      </c>
      <c r="AK370" s="114"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44" t="str">
        <f t="shared" si="468"/>
        <v/>
      </c>
      <c r="AW370" s="27" t="s">
        <v>0</v>
      </c>
      <c r="AX370" s="81"/>
      <c r="AY370" s="83"/>
      <c r="AZ370" s="27" t="s">
        <v>0</v>
      </c>
      <c r="BA370" s="200" t="str">
        <f t="shared" si="423"/>
        <v/>
      </c>
      <c r="BB370" s="27" t="s">
        <v>0</v>
      </c>
      <c r="BC370" s="32" t="str">
        <f t="shared" si="424"/>
        <v/>
      </c>
      <c r="BD370" s="53" t="str">
        <f>IF(AX370&amp;AY370="","",MAX(BD$12:BD369)+1)</f>
        <v/>
      </c>
      <c r="BE370" s="212"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8"/>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73" t="str">
        <f>IF(BN370="","",IF(AND(BO370&lt;&gt;"",BO370&lt;&gt;"NEMA",BS370=1),BR370,IFERROR(INDEX(CK$12:CK369,MATCH(BN370,BN$12:BN369,0)),IF(BX370&lt;&gt;"",BX370,BT370))))</f>
        <v/>
      </c>
      <c r="CL370" s="226" t="str">
        <f>IF(BN370="","",IF(BT370&lt;&gt;BN370,INDEX(regKlub_id,MATCH(BT370,regKlub_naziv,0)),IF(AND(BO370&lt;&gt;"",BO370&lt;&gt;"NEMA"),BO370,IF(CF370&lt;&gt;"",CF370,IF(CB370&lt;&gt;"",CB370,IFERROR(INDEX(CL$12:CL369,MATCH(BN370,BN$12:BN369,0)),"GREŠKA"))))))</f>
        <v/>
      </c>
      <c r="CM370" s="114" t="str">
        <f>IF(BP370="","",IF(BP370&lt;&gt;"NEMA",BP370,IF(CE370&lt;&gt;"",CE370,IFERROR(INDEX(CM$12:CM369,MATCH(BN370,BN$12:BN369,0)),""))))</f>
        <v/>
      </c>
      <c r="CN370" s="27" t="s">
        <v>0</v>
      </c>
      <c r="CO370" s="38" t="str">
        <f t="shared" si="441"/>
        <v/>
      </c>
      <c r="CP370" s="53" t="str">
        <f t="shared" si="442"/>
        <v/>
      </c>
      <c r="CQ370" s="180" t="str">
        <f t="shared" si="443"/>
        <v/>
      </c>
      <c r="CR370" s="181" t="str">
        <f t="shared" si="391"/>
        <v/>
      </c>
      <c r="CS370" s="114" t="str">
        <f t="shared" si="395"/>
        <v/>
      </c>
      <c r="CT370" s="27" t="s">
        <v>0</v>
      </c>
      <c r="CU370" s="240" t="str">
        <f t="shared" si="444"/>
        <v xml:space="preserve">
</v>
      </c>
      <c r="CV370" s="27" t="s">
        <v>0</v>
      </c>
      <c r="CW370" s="200" t="str">
        <f t="shared" si="396"/>
        <v/>
      </c>
      <c r="CX370" t="s">
        <v>0</v>
      </c>
      <c r="CY370" s="90"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31"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88" t="str">
        <f t="shared" si="404"/>
        <v/>
      </c>
      <c r="P371" s="27"/>
      <c r="Q371" s="32" t="str">
        <f t="shared" si="405"/>
        <v/>
      </c>
      <c r="R371" s="53" t="str">
        <f>IF(Q371="","",IF(COUNTIF(Q$12:Q370,Q371)=0,R370+1,R370))</f>
        <v/>
      </c>
      <c r="S371" s="53" t="str">
        <f t="shared" si="406"/>
        <v/>
      </c>
      <c r="T371" s="53" t="str">
        <f t="shared" si="407"/>
        <v/>
      </c>
      <c r="U371" s="46" t="str">
        <f t="shared" si="408"/>
        <v/>
      </c>
      <c r="V371" s="27" t="s">
        <v>0</v>
      </c>
      <c r="W371" s="173" t="str">
        <f t="shared" si="409"/>
        <v/>
      </c>
      <c r="X371" s="223" t="str">
        <f t="shared" si="410"/>
        <v/>
      </c>
      <c r="Y371" s="174"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8"/>
      <c r="AG371" s="27" t="s">
        <v>0</v>
      </c>
      <c r="AH371" s="14" t="str">
        <f t="shared" si="413"/>
        <v/>
      </c>
      <c r="AI371" s="27" t="s">
        <v>0</v>
      </c>
      <c r="AJ371" s="173" t="str">
        <f t="shared" si="414"/>
        <v/>
      </c>
      <c r="AK371" s="114"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44" t="str">
        <f t="shared" si="468"/>
        <v/>
      </c>
      <c r="AW371" s="27" t="s">
        <v>0</v>
      </c>
      <c r="AX371" s="81"/>
      <c r="AY371" s="83"/>
      <c r="AZ371" s="27" t="s">
        <v>0</v>
      </c>
      <c r="BA371" s="200" t="str">
        <f t="shared" si="423"/>
        <v/>
      </c>
      <c r="BB371" s="27" t="s">
        <v>0</v>
      </c>
      <c r="BC371" s="32" t="str">
        <f t="shared" si="424"/>
        <v/>
      </c>
      <c r="BD371" s="53" t="str">
        <f>IF(AX371&amp;AY371="","",MAX(BD$12:BD370)+1)</f>
        <v/>
      </c>
      <c r="BE371" s="212"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8"/>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73" t="str">
        <f>IF(BN371="","",IF(AND(BO371&lt;&gt;"",BO371&lt;&gt;"NEMA",BS371=1),BR371,IFERROR(INDEX(CK$12:CK370,MATCH(BN371,BN$12:BN370,0)),IF(BX371&lt;&gt;"",BX371,BT371))))</f>
        <v/>
      </c>
      <c r="CL371" s="226" t="str">
        <f>IF(BN371="","",IF(BT371&lt;&gt;BN371,INDEX(regKlub_id,MATCH(BT371,regKlub_naziv,0)),IF(AND(BO371&lt;&gt;"",BO371&lt;&gt;"NEMA"),BO371,IF(CF371&lt;&gt;"",CF371,IF(CB371&lt;&gt;"",CB371,IFERROR(INDEX(CL$12:CL370,MATCH(BN371,BN$12:BN370,0)),"GREŠKA"))))))</f>
        <v/>
      </c>
      <c r="CM371" s="114" t="str">
        <f>IF(BP371="","",IF(BP371&lt;&gt;"NEMA",BP371,IF(CE371&lt;&gt;"",CE371,IFERROR(INDEX(CM$12:CM370,MATCH(BN371,BN$12:BN370,0)),""))))</f>
        <v/>
      </c>
      <c r="CN371" s="27" t="s">
        <v>0</v>
      </c>
      <c r="CO371" s="38" t="str">
        <f t="shared" si="441"/>
        <v/>
      </c>
      <c r="CP371" s="53" t="str">
        <f t="shared" si="442"/>
        <v/>
      </c>
      <c r="CQ371" s="180" t="str">
        <f t="shared" si="443"/>
        <v/>
      </c>
      <c r="CR371" s="181" t="str">
        <f t="shared" si="391"/>
        <v/>
      </c>
      <c r="CS371" s="114" t="str">
        <f t="shared" si="395"/>
        <v/>
      </c>
      <c r="CT371" s="27" t="s">
        <v>0</v>
      </c>
      <c r="CU371" s="240" t="str">
        <f t="shared" si="444"/>
        <v xml:space="preserve">
</v>
      </c>
      <c r="CV371" s="27" t="s">
        <v>0</v>
      </c>
      <c r="CW371" s="200" t="str">
        <f t="shared" si="396"/>
        <v/>
      </c>
      <c r="CX371" t="s">
        <v>0</v>
      </c>
      <c r="CY371" s="90"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31"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88" t="str">
        <f t="shared" si="404"/>
        <v/>
      </c>
      <c r="P372" s="27"/>
      <c r="Q372" s="32" t="str">
        <f t="shared" si="405"/>
        <v/>
      </c>
      <c r="R372" s="53" t="str">
        <f>IF(Q372="","",IF(COUNTIF(Q$12:Q371,Q372)=0,R371+1,R371))</f>
        <v/>
      </c>
      <c r="S372" s="53" t="str">
        <f t="shared" si="406"/>
        <v/>
      </c>
      <c r="T372" s="53" t="str">
        <f t="shared" si="407"/>
        <v/>
      </c>
      <c r="U372" s="46" t="str">
        <f t="shared" si="408"/>
        <v/>
      </c>
      <c r="V372" s="27" t="s">
        <v>0</v>
      </c>
      <c r="W372" s="173" t="str">
        <f t="shared" si="409"/>
        <v/>
      </c>
      <c r="X372" s="223" t="str">
        <f t="shared" si="410"/>
        <v/>
      </c>
      <c r="Y372" s="174"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8"/>
      <c r="AG372" s="27" t="s">
        <v>0</v>
      </c>
      <c r="AH372" s="14" t="str">
        <f t="shared" si="413"/>
        <v/>
      </c>
      <c r="AI372" s="27" t="s">
        <v>0</v>
      </c>
      <c r="AJ372" s="173" t="str">
        <f t="shared" si="414"/>
        <v/>
      </c>
      <c r="AK372" s="114"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44" t="str">
        <f t="shared" si="468"/>
        <v/>
      </c>
      <c r="AW372" s="27" t="s">
        <v>0</v>
      </c>
      <c r="AX372" s="81"/>
      <c r="AY372" s="83"/>
      <c r="AZ372" s="27" t="s">
        <v>0</v>
      </c>
      <c r="BA372" s="200" t="str">
        <f t="shared" si="423"/>
        <v/>
      </c>
      <c r="BB372" s="27" t="s">
        <v>0</v>
      </c>
      <c r="BC372" s="32" t="str">
        <f t="shared" si="424"/>
        <v/>
      </c>
      <c r="BD372" s="53" t="str">
        <f>IF(AX372&amp;AY372="","",MAX(BD$12:BD371)+1)</f>
        <v/>
      </c>
      <c r="BE372" s="212"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8"/>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73" t="str">
        <f>IF(BN372="","",IF(AND(BO372&lt;&gt;"",BO372&lt;&gt;"NEMA",BS372=1),BR372,IFERROR(INDEX(CK$12:CK371,MATCH(BN372,BN$12:BN371,0)),IF(BX372&lt;&gt;"",BX372,BT372))))</f>
        <v/>
      </c>
      <c r="CL372" s="226" t="str">
        <f>IF(BN372="","",IF(BT372&lt;&gt;BN372,INDEX(regKlub_id,MATCH(BT372,regKlub_naziv,0)),IF(AND(BO372&lt;&gt;"",BO372&lt;&gt;"NEMA"),BO372,IF(CF372&lt;&gt;"",CF372,IF(CB372&lt;&gt;"",CB372,IFERROR(INDEX(CL$12:CL371,MATCH(BN372,BN$12:BN371,0)),"GREŠKA"))))))</f>
        <v/>
      </c>
      <c r="CM372" s="114" t="str">
        <f>IF(BP372="","",IF(BP372&lt;&gt;"NEMA",BP372,IF(CE372&lt;&gt;"",CE372,IFERROR(INDEX(CM$12:CM371,MATCH(BN372,BN$12:BN371,0)),""))))</f>
        <v/>
      </c>
      <c r="CN372" s="27" t="s">
        <v>0</v>
      </c>
      <c r="CO372" s="38" t="str">
        <f t="shared" si="441"/>
        <v/>
      </c>
      <c r="CP372" s="53" t="str">
        <f t="shared" si="442"/>
        <v/>
      </c>
      <c r="CQ372" s="180" t="str">
        <f t="shared" si="443"/>
        <v/>
      </c>
      <c r="CR372" s="181" t="str">
        <f t="shared" si="391"/>
        <v/>
      </c>
      <c r="CS372" s="114" t="str">
        <f t="shared" si="395"/>
        <v/>
      </c>
      <c r="CT372" s="27" t="s">
        <v>0</v>
      </c>
      <c r="CU372" s="240" t="str">
        <f t="shared" si="444"/>
        <v xml:space="preserve">
</v>
      </c>
      <c r="CV372" s="27" t="s">
        <v>0</v>
      </c>
      <c r="CW372" s="200" t="str">
        <f t="shared" si="396"/>
        <v/>
      </c>
      <c r="CX372" t="s">
        <v>0</v>
      </c>
      <c r="CY372" s="90"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31"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88" t="str">
        <f t="shared" si="404"/>
        <v/>
      </c>
      <c r="P373" s="27"/>
      <c r="Q373" s="32" t="str">
        <f t="shared" si="405"/>
        <v/>
      </c>
      <c r="R373" s="53" t="str">
        <f>IF(Q373="","",IF(COUNTIF(Q$12:Q372,Q373)=0,R372+1,R372))</f>
        <v/>
      </c>
      <c r="S373" s="53" t="str">
        <f t="shared" si="406"/>
        <v/>
      </c>
      <c r="T373" s="53" t="str">
        <f t="shared" si="407"/>
        <v/>
      </c>
      <c r="U373" s="46" t="str">
        <f t="shared" si="408"/>
        <v/>
      </c>
      <c r="V373" s="27" t="s">
        <v>0</v>
      </c>
      <c r="W373" s="173" t="str">
        <f t="shared" si="409"/>
        <v/>
      </c>
      <c r="X373" s="223" t="str">
        <f t="shared" si="410"/>
        <v/>
      </c>
      <c r="Y373" s="174"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8"/>
      <c r="AG373" s="27" t="s">
        <v>0</v>
      </c>
      <c r="AH373" s="14" t="str">
        <f t="shared" si="413"/>
        <v/>
      </c>
      <c r="AI373" s="27" t="s">
        <v>0</v>
      </c>
      <c r="AJ373" s="173" t="str">
        <f t="shared" si="414"/>
        <v/>
      </c>
      <c r="AK373" s="114"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44" t="str">
        <f t="shared" si="468"/>
        <v/>
      </c>
      <c r="AW373" s="27" t="s">
        <v>0</v>
      </c>
      <c r="AX373" s="81"/>
      <c r="AY373" s="83"/>
      <c r="AZ373" s="27" t="s">
        <v>0</v>
      </c>
      <c r="BA373" s="200" t="str">
        <f t="shared" si="423"/>
        <v/>
      </c>
      <c r="BB373" s="27" t="s">
        <v>0</v>
      </c>
      <c r="BC373" s="32" t="str">
        <f t="shared" si="424"/>
        <v/>
      </c>
      <c r="BD373" s="53" t="str">
        <f>IF(AX373&amp;AY373="","",MAX(BD$12:BD372)+1)</f>
        <v/>
      </c>
      <c r="BE373" s="212"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8"/>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73" t="str">
        <f>IF(BN373="","",IF(AND(BO373&lt;&gt;"",BO373&lt;&gt;"NEMA",BS373=1),BR373,IFERROR(INDEX(CK$12:CK372,MATCH(BN373,BN$12:BN372,0)),IF(BX373&lt;&gt;"",BX373,BT373))))</f>
        <v/>
      </c>
      <c r="CL373" s="226" t="str">
        <f>IF(BN373="","",IF(BT373&lt;&gt;BN373,INDEX(regKlub_id,MATCH(BT373,regKlub_naziv,0)),IF(AND(BO373&lt;&gt;"",BO373&lt;&gt;"NEMA"),BO373,IF(CF373&lt;&gt;"",CF373,IF(CB373&lt;&gt;"",CB373,IFERROR(INDEX(CL$12:CL372,MATCH(BN373,BN$12:BN372,0)),"GREŠKA"))))))</f>
        <v/>
      </c>
      <c r="CM373" s="114" t="str">
        <f>IF(BP373="","",IF(BP373&lt;&gt;"NEMA",BP373,IF(CE373&lt;&gt;"",CE373,IFERROR(INDEX(CM$12:CM372,MATCH(BN373,BN$12:BN372,0)),""))))</f>
        <v/>
      </c>
      <c r="CN373" s="27" t="s">
        <v>0</v>
      </c>
      <c r="CO373" s="38" t="str">
        <f t="shared" si="441"/>
        <v/>
      </c>
      <c r="CP373" s="53" t="str">
        <f t="shared" si="442"/>
        <v/>
      </c>
      <c r="CQ373" s="180" t="str">
        <f t="shared" si="443"/>
        <v/>
      </c>
      <c r="CR373" s="181" t="str">
        <f t="shared" si="391"/>
        <v/>
      </c>
      <c r="CS373" s="114" t="str">
        <f t="shared" si="395"/>
        <v/>
      </c>
      <c r="CT373" s="27" t="s">
        <v>0</v>
      </c>
      <c r="CU373" s="240" t="str">
        <f t="shared" si="444"/>
        <v xml:space="preserve">
</v>
      </c>
      <c r="CV373" s="27" t="s">
        <v>0</v>
      </c>
      <c r="CW373" s="200" t="str">
        <f t="shared" si="396"/>
        <v/>
      </c>
      <c r="CX373" t="s">
        <v>0</v>
      </c>
      <c r="CY373" s="90"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31"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88" t="str">
        <f t="shared" si="404"/>
        <v/>
      </c>
      <c r="P374" s="27"/>
      <c r="Q374" s="32" t="str">
        <f t="shared" si="405"/>
        <v/>
      </c>
      <c r="R374" s="53" t="str">
        <f>IF(Q374="","",IF(COUNTIF(Q$12:Q373,Q374)=0,R373+1,R373))</f>
        <v/>
      </c>
      <c r="S374" s="53" t="str">
        <f t="shared" si="406"/>
        <v/>
      </c>
      <c r="T374" s="53" t="str">
        <f t="shared" si="407"/>
        <v/>
      </c>
      <c r="U374" s="46" t="str">
        <f t="shared" si="408"/>
        <v/>
      </c>
      <c r="V374" s="27" t="s">
        <v>0</v>
      </c>
      <c r="W374" s="173" t="str">
        <f t="shared" si="409"/>
        <v/>
      </c>
      <c r="X374" s="223" t="str">
        <f t="shared" si="410"/>
        <v/>
      </c>
      <c r="Y374" s="174"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8"/>
      <c r="AG374" s="27" t="s">
        <v>0</v>
      </c>
      <c r="AH374" s="14" t="str">
        <f t="shared" si="413"/>
        <v/>
      </c>
      <c r="AI374" s="27" t="s">
        <v>0</v>
      </c>
      <c r="AJ374" s="173" t="str">
        <f t="shared" si="414"/>
        <v/>
      </c>
      <c r="AK374" s="114"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44" t="str">
        <f t="shared" si="468"/>
        <v/>
      </c>
      <c r="AW374" s="27" t="s">
        <v>0</v>
      </c>
      <c r="AX374" s="81"/>
      <c r="AY374" s="83"/>
      <c r="AZ374" s="27" t="s">
        <v>0</v>
      </c>
      <c r="BA374" s="200" t="str">
        <f t="shared" si="423"/>
        <v/>
      </c>
      <c r="BB374" s="27" t="s">
        <v>0</v>
      </c>
      <c r="BC374" s="32" t="str">
        <f t="shared" si="424"/>
        <v/>
      </c>
      <c r="BD374" s="53" t="str">
        <f>IF(AX374&amp;AY374="","",MAX(BD$12:BD373)+1)</f>
        <v/>
      </c>
      <c r="BE374" s="212"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8"/>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73" t="str">
        <f>IF(BN374="","",IF(AND(BO374&lt;&gt;"",BO374&lt;&gt;"NEMA",BS374=1),BR374,IFERROR(INDEX(CK$12:CK373,MATCH(BN374,BN$12:BN373,0)),IF(BX374&lt;&gt;"",BX374,BT374))))</f>
        <v/>
      </c>
      <c r="CL374" s="226" t="str">
        <f>IF(BN374="","",IF(BT374&lt;&gt;BN374,INDEX(regKlub_id,MATCH(BT374,regKlub_naziv,0)),IF(AND(BO374&lt;&gt;"",BO374&lt;&gt;"NEMA"),BO374,IF(CF374&lt;&gt;"",CF374,IF(CB374&lt;&gt;"",CB374,IFERROR(INDEX(CL$12:CL373,MATCH(BN374,BN$12:BN373,0)),"GREŠKA"))))))</f>
        <v/>
      </c>
      <c r="CM374" s="114" t="str">
        <f>IF(BP374="","",IF(BP374&lt;&gt;"NEMA",BP374,IF(CE374&lt;&gt;"",CE374,IFERROR(INDEX(CM$12:CM373,MATCH(BN374,BN$12:BN373,0)),""))))</f>
        <v/>
      </c>
      <c r="CN374" s="27" t="s">
        <v>0</v>
      </c>
      <c r="CO374" s="38" t="str">
        <f t="shared" si="441"/>
        <v/>
      </c>
      <c r="CP374" s="53" t="str">
        <f t="shared" si="442"/>
        <v/>
      </c>
      <c r="CQ374" s="180" t="str">
        <f t="shared" si="443"/>
        <v/>
      </c>
      <c r="CR374" s="181" t="str">
        <f t="shared" si="391"/>
        <v/>
      </c>
      <c r="CS374" s="114" t="str">
        <f t="shared" si="395"/>
        <v/>
      </c>
      <c r="CT374" s="27" t="s">
        <v>0</v>
      </c>
      <c r="CU374" s="240" t="str">
        <f t="shared" si="444"/>
        <v xml:space="preserve">
</v>
      </c>
      <c r="CV374" s="27" t="s">
        <v>0</v>
      </c>
      <c r="CW374" s="200" t="str">
        <f t="shared" si="396"/>
        <v/>
      </c>
      <c r="CX374" t="s">
        <v>0</v>
      </c>
      <c r="CY374" s="90"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31"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88" t="str">
        <f t="shared" si="404"/>
        <v/>
      </c>
      <c r="P375" s="27"/>
      <c r="Q375" s="32" t="str">
        <f t="shared" si="405"/>
        <v/>
      </c>
      <c r="R375" s="53" t="str">
        <f>IF(Q375="","",IF(COUNTIF(Q$12:Q374,Q375)=0,R374+1,R374))</f>
        <v/>
      </c>
      <c r="S375" s="53" t="str">
        <f t="shared" si="406"/>
        <v/>
      </c>
      <c r="T375" s="53" t="str">
        <f t="shared" si="407"/>
        <v/>
      </c>
      <c r="U375" s="46" t="str">
        <f t="shared" si="408"/>
        <v/>
      </c>
      <c r="V375" s="27" t="s">
        <v>0</v>
      </c>
      <c r="W375" s="173" t="str">
        <f t="shared" si="409"/>
        <v/>
      </c>
      <c r="X375" s="223" t="str">
        <f t="shared" si="410"/>
        <v/>
      </c>
      <c r="Y375" s="174"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8"/>
      <c r="AG375" s="27" t="s">
        <v>0</v>
      </c>
      <c r="AH375" s="14" t="str">
        <f t="shared" si="413"/>
        <v/>
      </c>
      <c r="AI375" s="27" t="s">
        <v>0</v>
      </c>
      <c r="AJ375" s="173" t="str">
        <f t="shared" si="414"/>
        <v/>
      </c>
      <c r="AK375" s="114"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44" t="str">
        <f t="shared" si="468"/>
        <v/>
      </c>
      <c r="AW375" s="27" t="s">
        <v>0</v>
      </c>
      <c r="AX375" s="81"/>
      <c r="AY375" s="83"/>
      <c r="AZ375" s="27" t="s">
        <v>0</v>
      </c>
      <c r="BA375" s="200" t="str">
        <f t="shared" si="423"/>
        <v/>
      </c>
      <c r="BB375" s="27" t="s">
        <v>0</v>
      </c>
      <c r="BC375" s="32" t="str">
        <f t="shared" si="424"/>
        <v/>
      </c>
      <c r="BD375" s="53" t="str">
        <f>IF(AX375&amp;AY375="","",MAX(BD$12:BD374)+1)</f>
        <v/>
      </c>
      <c r="BE375" s="212"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8"/>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73" t="str">
        <f>IF(BN375="","",IF(AND(BO375&lt;&gt;"",BO375&lt;&gt;"NEMA",BS375=1),BR375,IFERROR(INDEX(CK$12:CK374,MATCH(BN375,BN$12:BN374,0)),IF(BX375&lt;&gt;"",BX375,BT375))))</f>
        <v/>
      </c>
      <c r="CL375" s="226" t="str">
        <f>IF(BN375="","",IF(BT375&lt;&gt;BN375,INDEX(regKlub_id,MATCH(BT375,regKlub_naziv,0)),IF(AND(BO375&lt;&gt;"",BO375&lt;&gt;"NEMA"),BO375,IF(CF375&lt;&gt;"",CF375,IF(CB375&lt;&gt;"",CB375,IFERROR(INDEX(CL$12:CL374,MATCH(BN375,BN$12:BN374,0)),"GREŠKA"))))))</f>
        <v/>
      </c>
      <c r="CM375" s="114" t="str">
        <f>IF(BP375="","",IF(BP375&lt;&gt;"NEMA",BP375,IF(CE375&lt;&gt;"",CE375,IFERROR(INDEX(CM$12:CM374,MATCH(BN375,BN$12:BN374,0)),""))))</f>
        <v/>
      </c>
      <c r="CN375" s="27" t="s">
        <v>0</v>
      </c>
      <c r="CO375" s="38" t="str">
        <f t="shared" si="441"/>
        <v/>
      </c>
      <c r="CP375" s="53" t="str">
        <f t="shared" si="442"/>
        <v/>
      </c>
      <c r="CQ375" s="180" t="str">
        <f t="shared" si="443"/>
        <v/>
      </c>
      <c r="CR375" s="181" t="str">
        <f t="shared" si="391"/>
        <v/>
      </c>
      <c r="CS375" s="114" t="str">
        <f t="shared" si="395"/>
        <v/>
      </c>
      <c r="CT375" s="27" t="s">
        <v>0</v>
      </c>
      <c r="CU375" s="240" t="str">
        <f t="shared" si="444"/>
        <v xml:space="preserve">
</v>
      </c>
      <c r="CV375" s="27" t="s">
        <v>0</v>
      </c>
      <c r="CW375" s="200" t="str">
        <f t="shared" si="396"/>
        <v/>
      </c>
      <c r="CX375" t="s">
        <v>0</v>
      </c>
      <c r="CY375" s="90"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31"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88" t="str">
        <f t="shared" si="404"/>
        <v/>
      </c>
      <c r="P376" s="27"/>
      <c r="Q376" s="32" t="str">
        <f t="shared" si="405"/>
        <v/>
      </c>
      <c r="R376" s="53" t="str">
        <f>IF(Q376="","",IF(COUNTIF(Q$12:Q375,Q376)=0,R375+1,R375))</f>
        <v/>
      </c>
      <c r="S376" s="53" t="str">
        <f t="shared" si="406"/>
        <v/>
      </c>
      <c r="T376" s="53" t="str">
        <f t="shared" si="407"/>
        <v/>
      </c>
      <c r="U376" s="46" t="str">
        <f t="shared" si="408"/>
        <v/>
      </c>
      <c r="V376" s="27" t="s">
        <v>0</v>
      </c>
      <c r="W376" s="173" t="str">
        <f t="shared" si="409"/>
        <v/>
      </c>
      <c r="X376" s="223" t="str">
        <f t="shared" si="410"/>
        <v/>
      </c>
      <c r="Y376" s="174"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8"/>
      <c r="AG376" s="27" t="s">
        <v>0</v>
      </c>
      <c r="AH376" s="14" t="str">
        <f t="shared" si="413"/>
        <v/>
      </c>
      <c r="AI376" s="27" t="s">
        <v>0</v>
      </c>
      <c r="AJ376" s="173" t="str">
        <f t="shared" si="414"/>
        <v/>
      </c>
      <c r="AK376" s="114"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44" t="str">
        <f t="shared" si="468"/>
        <v/>
      </c>
      <c r="AW376" s="27" t="s">
        <v>0</v>
      </c>
      <c r="AX376" s="81"/>
      <c r="AY376" s="83"/>
      <c r="AZ376" s="27" t="s">
        <v>0</v>
      </c>
      <c r="BA376" s="200" t="str">
        <f t="shared" si="423"/>
        <v/>
      </c>
      <c r="BB376" s="27" t="s">
        <v>0</v>
      </c>
      <c r="BC376" s="32" t="str">
        <f t="shared" si="424"/>
        <v/>
      </c>
      <c r="BD376" s="53" t="str">
        <f>IF(AX376&amp;AY376="","",MAX(BD$12:BD375)+1)</f>
        <v/>
      </c>
      <c r="BE376" s="212"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8"/>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73" t="str">
        <f>IF(BN376="","",IF(AND(BO376&lt;&gt;"",BO376&lt;&gt;"NEMA",BS376=1),BR376,IFERROR(INDEX(CK$12:CK375,MATCH(BN376,BN$12:BN375,0)),IF(BX376&lt;&gt;"",BX376,BT376))))</f>
        <v/>
      </c>
      <c r="CL376" s="226" t="str">
        <f>IF(BN376="","",IF(BT376&lt;&gt;BN376,INDEX(regKlub_id,MATCH(BT376,regKlub_naziv,0)),IF(AND(BO376&lt;&gt;"",BO376&lt;&gt;"NEMA"),BO376,IF(CF376&lt;&gt;"",CF376,IF(CB376&lt;&gt;"",CB376,IFERROR(INDEX(CL$12:CL375,MATCH(BN376,BN$12:BN375,0)),"GREŠKA"))))))</f>
        <v/>
      </c>
      <c r="CM376" s="114" t="str">
        <f>IF(BP376="","",IF(BP376&lt;&gt;"NEMA",BP376,IF(CE376&lt;&gt;"",CE376,IFERROR(INDEX(CM$12:CM375,MATCH(BN376,BN$12:BN375,0)),""))))</f>
        <v/>
      </c>
      <c r="CN376" s="27" t="s">
        <v>0</v>
      </c>
      <c r="CO376" s="38" t="str">
        <f t="shared" si="441"/>
        <v/>
      </c>
      <c r="CP376" s="53" t="str">
        <f t="shared" si="442"/>
        <v/>
      </c>
      <c r="CQ376" s="180" t="str">
        <f t="shared" si="443"/>
        <v/>
      </c>
      <c r="CR376" s="181" t="str">
        <f t="shared" si="391"/>
        <v/>
      </c>
      <c r="CS376" s="114" t="str">
        <f t="shared" si="395"/>
        <v/>
      </c>
      <c r="CT376" s="27" t="s">
        <v>0</v>
      </c>
      <c r="CU376" s="240" t="str">
        <f t="shared" si="444"/>
        <v xml:space="preserve">
</v>
      </c>
      <c r="CV376" s="27" t="s">
        <v>0</v>
      </c>
      <c r="CW376" s="200" t="str">
        <f t="shared" si="396"/>
        <v/>
      </c>
      <c r="CX376" t="s">
        <v>0</v>
      </c>
      <c r="CY376" s="90"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31"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88" t="str">
        <f t="shared" si="404"/>
        <v/>
      </c>
      <c r="P377" s="27"/>
      <c r="Q377" s="32" t="str">
        <f t="shared" si="405"/>
        <v/>
      </c>
      <c r="R377" s="53" t="str">
        <f>IF(Q377="","",IF(COUNTIF(Q$12:Q376,Q377)=0,R376+1,R376))</f>
        <v/>
      </c>
      <c r="S377" s="53" t="str">
        <f t="shared" si="406"/>
        <v/>
      </c>
      <c r="T377" s="53" t="str">
        <f t="shared" si="407"/>
        <v/>
      </c>
      <c r="U377" s="46" t="str">
        <f t="shared" si="408"/>
        <v/>
      </c>
      <c r="V377" s="27" t="s">
        <v>0</v>
      </c>
      <c r="W377" s="173" t="str">
        <f t="shared" si="409"/>
        <v/>
      </c>
      <c r="X377" s="223" t="str">
        <f t="shared" si="410"/>
        <v/>
      </c>
      <c r="Y377" s="174"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8"/>
      <c r="AG377" s="27" t="s">
        <v>0</v>
      </c>
      <c r="AH377" s="14" t="str">
        <f t="shared" si="413"/>
        <v/>
      </c>
      <c r="AI377" s="27" t="s">
        <v>0</v>
      </c>
      <c r="AJ377" s="173" t="str">
        <f t="shared" si="414"/>
        <v/>
      </c>
      <c r="AK377" s="114"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44" t="str">
        <f t="shared" si="468"/>
        <v/>
      </c>
      <c r="AW377" s="27" t="s">
        <v>0</v>
      </c>
      <c r="AX377" s="81"/>
      <c r="AY377" s="83"/>
      <c r="AZ377" s="27" t="s">
        <v>0</v>
      </c>
      <c r="BA377" s="200" t="str">
        <f t="shared" si="423"/>
        <v/>
      </c>
      <c r="BB377" s="27" t="s">
        <v>0</v>
      </c>
      <c r="BC377" s="32" t="str">
        <f t="shared" si="424"/>
        <v/>
      </c>
      <c r="BD377" s="53" t="str">
        <f>IF(AX377&amp;AY377="","",MAX(BD$12:BD376)+1)</f>
        <v/>
      </c>
      <c r="BE377" s="212"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8"/>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73" t="str">
        <f>IF(BN377="","",IF(AND(BO377&lt;&gt;"",BO377&lt;&gt;"NEMA",BS377=1),BR377,IFERROR(INDEX(CK$12:CK376,MATCH(BN377,BN$12:BN376,0)),IF(BX377&lt;&gt;"",BX377,BT377))))</f>
        <v/>
      </c>
      <c r="CL377" s="226" t="str">
        <f>IF(BN377="","",IF(BT377&lt;&gt;BN377,INDEX(regKlub_id,MATCH(BT377,regKlub_naziv,0)),IF(AND(BO377&lt;&gt;"",BO377&lt;&gt;"NEMA"),BO377,IF(CF377&lt;&gt;"",CF377,IF(CB377&lt;&gt;"",CB377,IFERROR(INDEX(CL$12:CL376,MATCH(BN377,BN$12:BN376,0)),"GREŠKA"))))))</f>
        <v/>
      </c>
      <c r="CM377" s="114" t="str">
        <f>IF(BP377="","",IF(BP377&lt;&gt;"NEMA",BP377,IF(CE377&lt;&gt;"",CE377,IFERROR(INDEX(CM$12:CM376,MATCH(BN377,BN$12:BN376,0)),""))))</f>
        <v/>
      </c>
      <c r="CN377" s="27" t="s">
        <v>0</v>
      </c>
      <c r="CO377" s="38" t="str">
        <f t="shared" si="441"/>
        <v/>
      </c>
      <c r="CP377" s="53" t="str">
        <f t="shared" si="442"/>
        <v/>
      </c>
      <c r="CQ377" s="180" t="str">
        <f t="shared" si="443"/>
        <v/>
      </c>
      <c r="CR377" s="181" t="str">
        <f t="shared" ref="CR377:CR412" si="469">IF(CO377="","",IF(VALUE(LEFT(CO377,SEARCH(":",CO377)-1))&gt;999,59999,VALUE(LEFT(CO377,SEARCH(":",CO377)-1))*60+VALUE(RIGHT(CO377,2))))</f>
        <v/>
      </c>
      <c r="CS377" s="114" t="str">
        <f t="shared" si="395"/>
        <v/>
      </c>
      <c r="CT377" s="27" t="s">
        <v>0</v>
      </c>
      <c r="CU377" s="240" t="str">
        <f t="shared" si="444"/>
        <v xml:space="preserve">
</v>
      </c>
      <c r="CV377" s="27" t="s">
        <v>0</v>
      </c>
      <c r="CW377" s="200" t="str">
        <f t="shared" si="396"/>
        <v/>
      </c>
      <c r="CX377" t="s">
        <v>0</v>
      </c>
      <c r="CY377" s="90"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31"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88" t="str">
        <f t="shared" si="404"/>
        <v/>
      </c>
      <c r="P378" s="27"/>
      <c r="Q378" s="32" t="str">
        <f t="shared" si="405"/>
        <v/>
      </c>
      <c r="R378" s="53" t="str">
        <f>IF(Q378="","",IF(COUNTIF(Q$12:Q377,Q378)=0,R377+1,R377))</f>
        <v/>
      </c>
      <c r="S378" s="53" t="str">
        <f t="shared" si="406"/>
        <v/>
      </c>
      <c r="T378" s="53" t="str">
        <f t="shared" si="407"/>
        <v/>
      </c>
      <c r="U378" s="46" t="str">
        <f t="shared" si="408"/>
        <v/>
      </c>
      <c r="V378" s="27" t="s">
        <v>0</v>
      </c>
      <c r="W378" s="173" t="str">
        <f t="shared" si="409"/>
        <v/>
      </c>
      <c r="X378" s="223" t="str">
        <f t="shared" si="410"/>
        <v/>
      </c>
      <c r="Y378" s="174"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8"/>
      <c r="AG378" s="27" t="s">
        <v>0</v>
      </c>
      <c r="AH378" s="14" t="str">
        <f t="shared" si="413"/>
        <v/>
      </c>
      <c r="AI378" s="27" t="s">
        <v>0</v>
      </c>
      <c r="AJ378" s="173" t="str">
        <f t="shared" si="414"/>
        <v/>
      </c>
      <c r="AK378" s="114"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44" t="str">
        <f t="shared" si="468"/>
        <v/>
      </c>
      <c r="AW378" s="27" t="s">
        <v>0</v>
      </c>
      <c r="AX378" s="81"/>
      <c r="AY378" s="83"/>
      <c r="AZ378" s="27" t="s">
        <v>0</v>
      </c>
      <c r="BA378" s="200" t="str">
        <f t="shared" si="423"/>
        <v/>
      </c>
      <c r="BB378" s="27" t="s">
        <v>0</v>
      </c>
      <c r="BC378" s="32" t="str">
        <f t="shared" si="424"/>
        <v/>
      </c>
      <c r="BD378" s="53" t="str">
        <f>IF(AX378&amp;AY378="","",MAX(BD$12:BD377)+1)</f>
        <v/>
      </c>
      <c r="BE378" s="212"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8"/>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73" t="str">
        <f>IF(BN378="","",IF(AND(BO378&lt;&gt;"",BO378&lt;&gt;"NEMA",BS378=1),BR378,IFERROR(INDEX(CK$12:CK377,MATCH(BN378,BN$12:BN377,0)),IF(BX378&lt;&gt;"",BX378,BT378))))</f>
        <v/>
      </c>
      <c r="CL378" s="226" t="str">
        <f>IF(BN378="","",IF(BT378&lt;&gt;BN378,INDEX(regKlub_id,MATCH(BT378,regKlub_naziv,0)),IF(AND(BO378&lt;&gt;"",BO378&lt;&gt;"NEMA"),BO378,IF(CF378&lt;&gt;"",CF378,IF(CB378&lt;&gt;"",CB378,IFERROR(INDEX(CL$12:CL377,MATCH(BN378,BN$12:BN377,0)),"GREŠKA"))))))</f>
        <v/>
      </c>
      <c r="CM378" s="114" t="str">
        <f>IF(BP378="","",IF(BP378&lt;&gt;"NEMA",BP378,IF(CE378&lt;&gt;"",CE378,IFERROR(INDEX(CM$12:CM377,MATCH(BN378,BN$12:BN377,0)),""))))</f>
        <v/>
      </c>
      <c r="CN378" s="27" t="s">
        <v>0</v>
      </c>
      <c r="CO378" s="38" t="str">
        <f t="shared" si="441"/>
        <v/>
      </c>
      <c r="CP378" s="53" t="str">
        <f t="shared" si="442"/>
        <v/>
      </c>
      <c r="CQ378" s="180" t="str">
        <f t="shared" si="443"/>
        <v/>
      </c>
      <c r="CR378" s="181" t="str">
        <f t="shared" si="469"/>
        <v/>
      </c>
      <c r="CS378" s="114" t="str">
        <f t="shared" si="395"/>
        <v/>
      </c>
      <c r="CT378" s="27" t="s">
        <v>0</v>
      </c>
      <c r="CU378" s="240" t="str">
        <f t="shared" si="444"/>
        <v xml:space="preserve">
</v>
      </c>
      <c r="CV378" s="27" t="s">
        <v>0</v>
      </c>
      <c r="CW378" s="200" t="str">
        <f t="shared" si="396"/>
        <v/>
      </c>
      <c r="CX378" t="s">
        <v>0</v>
      </c>
      <c r="CY378" s="90"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31"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88" t="str">
        <f t="shared" si="404"/>
        <v/>
      </c>
      <c r="P379" s="27"/>
      <c r="Q379" s="32" t="str">
        <f t="shared" si="405"/>
        <v/>
      </c>
      <c r="R379" s="53" t="str">
        <f>IF(Q379="","",IF(COUNTIF(Q$12:Q378,Q379)=0,R378+1,R378))</f>
        <v/>
      </c>
      <c r="S379" s="53" t="str">
        <f t="shared" si="406"/>
        <v/>
      </c>
      <c r="T379" s="53" t="str">
        <f t="shared" si="407"/>
        <v/>
      </c>
      <c r="U379" s="46" t="str">
        <f t="shared" si="408"/>
        <v/>
      </c>
      <c r="V379" s="27" t="s">
        <v>0</v>
      </c>
      <c r="W379" s="173" t="str">
        <f t="shared" si="409"/>
        <v/>
      </c>
      <c r="X379" s="223" t="str">
        <f t="shared" si="410"/>
        <v/>
      </c>
      <c r="Y379" s="174"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8"/>
      <c r="AG379" s="27" t="s">
        <v>0</v>
      </c>
      <c r="AH379" s="14" t="str">
        <f t="shared" si="413"/>
        <v/>
      </c>
      <c r="AI379" s="27" t="s">
        <v>0</v>
      </c>
      <c r="AJ379" s="173" t="str">
        <f t="shared" si="414"/>
        <v/>
      </c>
      <c r="AK379" s="114"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44" t="str">
        <f t="shared" si="468"/>
        <v/>
      </c>
      <c r="AW379" s="27" t="s">
        <v>0</v>
      </c>
      <c r="AX379" s="81"/>
      <c r="AY379" s="83"/>
      <c r="AZ379" s="27" t="s">
        <v>0</v>
      </c>
      <c r="BA379" s="200" t="str">
        <f t="shared" si="423"/>
        <v/>
      </c>
      <c r="BB379" s="27" t="s">
        <v>0</v>
      </c>
      <c r="BC379" s="32" t="str">
        <f t="shared" si="424"/>
        <v/>
      </c>
      <c r="BD379" s="53" t="str">
        <f>IF(AX379&amp;AY379="","",MAX(BD$12:BD378)+1)</f>
        <v/>
      </c>
      <c r="BE379" s="212"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8"/>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73" t="str">
        <f>IF(BN379="","",IF(AND(BO379&lt;&gt;"",BO379&lt;&gt;"NEMA",BS379=1),BR379,IFERROR(INDEX(CK$12:CK378,MATCH(BN379,BN$12:BN378,0)),IF(BX379&lt;&gt;"",BX379,BT379))))</f>
        <v/>
      </c>
      <c r="CL379" s="226" t="str">
        <f>IF(BN379="","",IF(BT379&lt;&gt;BN379,INDEX(regKlub_id,MATCH(BT379,regKlub_naziv,0)),IF(AND(BO379&lt;&gt;"",BO379&lt;&gt;"NEMA"),BO379,IF(CF379&lt;&gt;"",CF379,IF(CB379&lt;&gt;"",CB379,IFERROR(INDEX(CL$12:CL378,MATCH(BN379,BN$12:BN378,0)),"GREŠKA"))))))</f>
        <v/>
      </c>
      <c r="CM379" s="114" t="str">
        <f>IF(BP379="","",IF(BP379&lt;&gt;"NEMA",BP379,IF(CE379&lt;&gt;"",CE379,IFERROR(INDEX(CM$12:CM378,MATCH(BN379,BN$12:BN378,0)),""))))</f>
        <v/>
      </c>
      <c r="CN379" s="27" t="s">
        <v>0</v>
      </c>
      <c r="CO379" s="38" t="str">
        <f t="shared" si="441"/>
        <v/>
      </c>
      <c r="CP379" s="53" t="str">
        <f t="shared" si="442"/>
        <v/>
      </c>
      <c r="CQ379" s="180" t="str">
        <f t="shared" si="443"/>
        <v/>
      </c>
      <c r="CR379" s="181" t="str">
        <f t="shared" si="469"/>
        <v/>
      </c>
      <c r="CS379" s="114" t="str">
        <f t="shared" si="395"/>
        <v/>
      </c>
      <c r="CT379" s="27" t="s">
        <v>0</v>
      </c>
      <c r="CU379" s="240" t="str">
        <f t="shared" si="444"/>
        <v xml:space="preserve">
</v>
      </c>
      <c r="CV379" s="27" t="s">
        <v>0</v>
      </c>
      <c r="CW379" s="200" t="str">
        <f t="shared" si="396"/>
        <v/>
      </c>
      <c r="CX379" t="s">
        <v>0</v>
      </c>
      <c r="CY379" s="90"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31"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88" t="str">
        <f t="shared" si="404"/>
        <v/>
      </c>
      <c r="P380" s="27"/>
      <c r="Q380" s="32" t="str">
        <f t="shared" si="405"/>
        <v/>
      </c>
      <c r="R380" s="53" t="str">
        <f>IF(Q380="","",IF(COUNTIF(Q$12:Q379,Q380)=0,R379+1,R379))</f>
        <v/>
      </c>
      <c r="S380" s="53" t="str">
        <f t="shared" si="406"/>
        <v/>
      </c>
      <c r="T380" s="53" t="str">
        <f t="shared" si="407"/>
        <v/>
      </c>
      <c r="U380" s="46" t="str">
        <f t="shared" si="408"/>
        <v/>
      </c>
      <c r="V380" s="27" t="s">
        <v>0</v>
      </c>
      <c r="W380" s="173" t="str">
        <f t="shared" si="409"/>
        <v/>
      </c>
      <c r="X380" s="223" t="str">
        <f t="shared" si="410"/>
        <v/>
      </c>
      <c r="Y380" s="174"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8"/>
      <c r="AG380" s="27" t="s">
        <v>0</v>
      </c>
      <c r="AH380" s="14" t="str">
        <f t="shared" si="413"/>
        <v/>
      </c>
      <c r="AI380" s="27" t="s">
        <v>0</v>
      </c>
      <c r="AJ380" s="173" t="str">
        <f t="shared" si="414"/>
        <v/>
      </c>
      <c r="AK380" s="114"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44" t="str">
        <f t="shared" si="468"/>
        <v/>
      </c>
      <c r="AW380" s="27" t="s">
        <v>0</v>
      </c>
      <c r="AX380" s="81"/>
      <c r="AY380" s="83"/>
      <c r="AZ380" s="27" t="s">
        <v>0</v>
      </c>
      <c r="BA380" s="200" t="str">
        <f t="shared" si="423"/>
        <v/>
      </c>
      <c r="BB380" s="27" t="s">
        <v>0</v>
      </c>
      <c r="BC380" s="32" t="str">
        <f t="shared" si="424"/>
        <v/>
      </c>
      <c r="BD380" s="53" t="str">
        <f>IF(AX380&amp;AY380="","",MAX(BD$12:BD379)+1)</f>
        <v/>
      </c>
      <c r="BE380" s="212"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8"/>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73" t="str">
        <f>IF(BN380="","",IF(AND(BO380&lt;&gt;"",BO380&lt;&gt;"NEMA",BS380=1),BR380,IFERROR(INDEX(CK$12:CK379,MATCH(BN380,BN$12:BN379,0)),IF(BX380&lt;&gt;"",BX380,BT380))))</f>
        <v/>
      </c>
      <c r="CL380" s="226" t="str">
        <f>IF(BN380="","",IF(BT380&lt;&gt;BN380,INDEX(regKlub_id,MATCH(BT380,regKlub_naziv,0)),IF(AND(BO380&lt;&gt;"",BO380&lt;&gt;"NEMA"),BO380,IF(CF380&lt;&gt;"",CF380,IF(CB380&lt;&gt;"",CB380,IFERROR(INDEX(CL$12:CL379,MATCH(BN380,BN$12:BN379,0)),"GREŠKA"))))))</f>
        <v/>
      </c>
      <c r="CM380" s="114" t="str">
        <f>IF(BP380="","",IF(BP380&lt;&gt;"NEMA",BP380,IF(CE380&lt;&gt;"",CE380,IFERROR(INDEX(CM$12:CM379,MATCH(BN380,BN$12:BN379,0)),""))))</f>
        <v/>
      </c>
      <c r="CN380" s="27" t="s">
        <v>0</v>
      </c>
      <c r="CO380" s="38" t="str">
        <f t="shared" si="441"/>
        <v/>
      </c>
      <c r="CP380" s="53" t="str">
        <f t="shared" si="442"/>
        <v/>
      </c>
      <c r="CQ380" s="180" t="str">
        <f t="shared" si="443"/>
        <v/>
      </c>
      <c r="CR380" s="181" t="str">
        <f t="shared" si="469"/>
        <v/>
      </c>
      <c r="CS380" s="114" t="str">
        <f t="shared" si="395"/>
        <v/>
      </c>
      <c r="CT380" s="27" t="s">
        <v>0</v>
      </c>
      <c r="CU380" s="240" t="str">
        <f t="shared" si="444"/>
        <v xml:space="preserve">
</v>
      </c>
      <c r="CV380" s="27" t="s">
        <v>0</v>
      </c>
      <c r="CW380" s="200" t="str">
        <f t="shared" si="396"/>
        <v/>
      </c>
      <c r="CX380" t="s">
        <v>0</v>
      </c>
      <c r="CY380" s="90"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31"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88" t="str">
        <f t="shared" si="404"/>
        <v/>
      </c>
      <c r="P381" s="27"/>
      <c r="Q381" s="32" t="str">
        <f t="shared" si="405"/>
        <v/>
      </c>
      <c r="R381" s="53" t="str">
        <f>IF(Q381="","",IF(COUNTIF(Q$12:Q380,Q381)=0,R380+1,R380))</f>
        <v/>
      </c>
      <c r="S381" s="53" t="str">
        <f t="shared" si="406"/>
        <v/>
      </c>
      <c r="T381" s="53" t="str">
        <f t="shared" si="407"/>
        <v/>
      </c>
      <c r="U381" s="46" t="str">
        <f t="shared" si="408"/>
        <v/>
      </c>
      <c r="V381" s="27" t="s">
        <v>0</v>
      </c>
      <c r="W381" s="173" t="str">
        <f t="shared" si="409"/>
        <v/>
      </c>
      <c r="X381" s="223" t="str">
        <f t="shared" si="410"/>
        <v/>
      </c>
      <c r="Y381" s="174"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8"/>
      <c r="AG381" s="27" t="s">
        <v>0</v>
      </c>
      <c r="AH381" s="14" t="str">
        <f t="shared" si="413"/>
        <v/>
      </c>
      <c r="AI381" s="27" t="s">
        <v>0</v>
      </c>
      <c r="AJ381" s="173" t="str">
        <f t="shared" si="414"/>
        <v/>
      </c>
      <c r="AK381" s="114"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44" t="str">
        <f t="shared" si="468"/>
        <v/>
      </c>
      <c r="AW381" s="27" t="s">
        <v>0</v>
      </c>
      <c r="AX381" s="81"/>
      <c r="AY381" s="83"/>
      <c r="AZ381" s="27" t="s">
        <v>0</v>
      </c>
      <c r="BA381" s="200" t="str">
        <f t="shared" si="423"/>
        <v/>
      </c>
      <c r="BB381" s="27" t="s">
        <v>0</v>
      </c>
      <c r="BC381" s="32" t="str">
        <f t="shared" si="424"/>
        <v/>
      </c>
      <c r="BD381" s="53" t="str">
        <f>IF(AX381&amp;AY381="","",MAX(BD$12:BD380)+1)</f>
        <v/>
      </c>
      <c r="BE381" s="212"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8"/>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73" t="str">
        <f>IF(BN381="","",IF(AND(BO381&lt;&gt;"",BO381&lt;&gt;"NEMA",BS381=1),BR381,IFERROR(INDEX(CK$12:CK380,MATCH(BN381,BN$12:BN380,0)),IF(BX381&lt;&gt;"",BX381,BT381))))</f>
        <v/>
      </c>
      <c r="CL381" s="226" t="str">
        <f>IF(BN381="","",IF(BT381&lt;&gt;BN381,INDEX(regKlub_id,MATCH(BT381,regKlub_naziv,0)),IF(AND(BO381&lt;&gt;"",BO381&lt;&gt;"NEMA"),BO381,IF(CF381&lt;&gt;"",CF381,IF(CB381&lt;&gt;"",CB381,IFERROR(INDEX(CL$12:CL380,MATCH(BN381,BN$12:BN380,0)),"GREŠKA"))))))</f>
        <v/>
      </c>
      <c r="CM381" s="114" t="str">
        <f>IF(BP381="","",IF(BP381&lt;&gt;"NEMA",BP381,IF(CE381&lt;&gt;"",CE381,IFERROR(INDEX(CM$12:CM380,MATCH(BN381,BN$12:BN380,0)),""))))</f>
        <v/>
      </c>
      <c r="CN381" s="27" t="s">
        <v>0</v>
      </c>
      <c r="CO381" s="38" t="str">
        <f t="shared" si="441"/>
        <v/>
      </c>
      <c r="CP381" s="53" t="str">
        <f t="shared" si="442"/>
        <v/>
      </c>
      <c r="CQ381" s="180" t="str">
        <f t="shared" si="443"/>
        <v/>
      </c>
      <c r="CR381" s="181" t="str">
        <f t="shared" si="469"/>
        <v/>
      </c>
      <c r="CS381" s="114" t="str">
        <f t="shared" si="395"/>
        <v/>
      </c>
      <c r="CT381" s="27" t="s">
        <v>0</v>
      </c>
      <c r="CU381" s="240" t="str">
        <f t="shared" si="444"/>
        <v xml:space="preserve">
</v>
      </c>
      <c r="CV381" s="27" t="s">
        <v>0</v>
      </c>
      <c r="CW381" s="200" t="str">
        <f t="shared" si="396"/>
        <v/>
      </c>
      <c r="CX381" t="s">
        <v>0</v>
      </c>
      <c r="CY381" s="90"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31"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88" t="str">
        <f t="shared" si="404"/>
        <v/>
      </c>
      <c r="P382" s="27"/>
      <c r="Q382" s="32" t="str">
        <f t="shared" si="405"/>
        <v/>
      </c>
      <c r="R382" s="53" t="str">
        <f>IF(Q382="","",IF(COUNTIF(Q$12:Q381,Q382)=0,R381+1,R381))</f>
        <v/>
      </c>
      <c r="S382" s="53" t="str">
        <f t="shared" si="406"/>
        <v/>
      </c>
      <c r="T382" s="53" t="str">
        <f t="shared" si="407"/>
        <v/>
      </c>
      <c r="U382" s="46" t="str">
        <f t="shared" si="408"/>
        <v/>
      </c>
      <c r="V382" s="27" t="s">
        <v>0</v>
      </c>
      <c r="W382" s="173" t="str">
        <f t="shared" si="409"/>
        <v/>
      </c>
      <c r="X382" s="223" t="str">
        <f t="shared" si="410"/>
        <v/>
      </c>
      <c r="Y382" s="174"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8"/>
      <c r="AG382" s="27" t="s">
        <v>0</v>
      </c>
      <c r="AH382" s="14" t="str">
        <f t="shared" si="413"/>
        <v/>
      </c>
      <c r="AI382" s="27" t="s">
        <v>0</v>
      </c>
      <c r="AJ382" s="173" t="str">
        <f t="shared" si="414"/>
        <v/>
      </c>
      <c r="AK382" s="114"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44" t="str">
        <f t="shared" si="468"/>
        <v/>
      </c>
      <c r="AW382" s="27" t="s">
        <v>0</v>
      </c>
      <c r="AX382" s="81"/>
      <c r="AY382" s="83"/>
      <c r="AZ382" s="27" t="s">
        <v>0</v>
      </c>
      <c r="BA382" s="200" t="str">
        <f t="shared" si="423"/>
        <v/>
      </c>
      <c r="BB382" s="27" t="s">
        <v>0</v>
      </c>
      <c r="BC382" s="32" t="str">
        <f t="shared" si="424"/>
        <v/>
      </c>
      <c r="BD382" s="53" t="str">
        <f>IF(AX382&amp;AY382="","",MAX(BD$12:BD381)+1)</f>
        <v/>
      </c>
      <c r="BE382" s="212"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8"/>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73" t="str">
        <f>IF(BN382="","",IF(AND(BO382&lt;&gt;"",BO382&lt;&gt;"NEMA",BS382=1),BR382,IFERROR(INDEX(CK$12:CK381,MATCH(BN382,BN$12:BN381,0)),IF(BX382&lt;&gt;"",BX382,BT382))))</f>
        <v/>
      </c>
      <c r="CL382" s="226" t="str">
        <f>IF(BN382="","",IF(BT382&lt;&gt;BN382,INDEX(regKlub_id,MATCH(BT382,regKlub_naziv,0)),IF(AND(BO382&lt;&gt;"",BO382&lt;&gt;"NEMA"),BO382,IF(CF382&lt;&gt;"",CF382,IF(CB382&lt;&gt;"",CB382,IFERROR(INDEX(CL$12:CL381,MATCH(BN382,BN$12:BN381,0)),"GREŠKA"))))))</f>
        <v/>
      </c>
      <c r="CM382" s="114" t="str">
        <f>IF(BP382="","",IF(BP382&lt;&gt;"NEMA",BP382,IF(CE382&lt;&gt;"",CE382,IFERROR(INDEX(CM$12:CM381,MATCH(BN382,BN$12:BN381,0)),""))))</f>
        <v/>
      </c>
      <c r="CN382" s="27" t="s">
        <v>0</v>
      </c>
      <c r="CO382" s="38" t="str">
        <f t="shared" si="441"/>
        <v/>
      </c>
      <c r="CP382" s="53" t="str">
        <f t="shared" si="442"/>
        <v/>
      </c>
      <c r="CQ382" s="180" t="str">
        <f t="shared" si="443"/>
        <v/>
      </c>
      <c r="CR382" s="181" t="str">
        <f t="shared" si="469"/>
        <v/>
      </c>
      <c r="CS382" s="114" t="str">
        <f t="shared" si="395"/>
        <v/>
      </c>
      <c r="CT382" s="27" t="s">
        <v>0</v>
      </c>
      <c r="CU382" s="240" t="str">
        <f t="shared" si="444"/>
        <v xml:space="preserve">
</v>
      </c>
      <c r="CV382" s="27" t="s">
        <v>0</v>
      </c>
      <c r="CW382" s="200" t="str">
        <f t="shared" si="396"/>
        <v/>
      </c>
      <c r="CX382" t="s">
        <v>0</v>
      </c>
      <c r="CY382" s="90"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31"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88" t="str">
        <f t="shared" si="404"/>
        <v/>
      </c>
      <c r="P383" s="27"/>
      <c r="Q383" s="32" t="str">
        <f t="shared" si="405"/>
        <v/>
      </c>
      <c r="R383" s="53" t="str">
        <f>IF(Q383="","",IF(COUNTIF(Q$12:Q382,Q383)=0,R382+1,R382))</f>
        <v/>
      </c>
      <c r="S383" s="53" t="str">
        <f t="shared" si="406"/>
        <v/>
      </c>
      <c r="T383" s="53" t="str">
        <f t="shared" si="407"/>
        <v/>
      </c>
      <c r="U383" s="46" t="str">
        <f t="shared" si="408"/>
        <v/>
      </c>
      <c r="V383" s="27" t="s">
        <v>0</v>
      </c>
      <c r="W383" s="173" t="str">
        <f t="shared" si="409"/>
        <v/>
      </c>
      <c r="X383" s="223" t="str">
        <f t="shared" si="410"/>
        <v/>
      </c>
      <c r="Y383" s="174"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8"/>
      <c r="AG383" s="27" t="s">
        <v>0</v>
      </c>
      <c r="AH383" s="14" t="str">
        <f t="shared" si="413"/>
        <v/>
      </c>
      <c r="AI383" s="27" t="s">
        <v>0</v>
      </c>
      <c r="AJ383" s="173" t="str">
        <f t="shared" si="414"/>
        <v/>
      </c>
      <c r="AK383" s="114"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44" t="str">
        <f t="shared" si="468"/>
        <v/>
      </c>
      <c r="AW383" s="27" t="s">
        <v>0</v>
      </c>
      <c r="AX383" s="81"/>
      <c r="AY383" s="83"/>
      <c r="AZ383" s="27" t="s">
        <v>0</v>
      </c>
      <c r="BA383" s="200" t="str">
        <f t="shared" si="423"/>
        <v/>
      </c>
      <c r="BB383" s="27" t="s">
        <v>0</v>
      </c>
      <c r="BC383" s="32" t="str">
        <f t="shared" si="424"/>
        <v/>
      </c>
      <c r="BD383" s="53" t="str">
        <f>IF(AX383&amp;AY383="","",MAX(BD$12:BD382)+1)</f>
        <v/>
      </c>
      <c r="BE383" s="212"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8"/>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73" t="str">
        <f>IF(BN383="","",IF(AND(BO383&lt;&gt;"",BO383&lt;&gt;"NEMA",BS383=1),BR383,IFERROR(INDEX(CK$12:CK382,MATCH(BN383,BN$12:BN382,0)),IF(BX383&lt;&gt;"",BX383,BT383))))</f>
        <v/>
      </c>
      <c r="CL383" s="226" t="str">
        <f>IF(BN383="","",IF(BT383&lt;&gt;BN383,INDEX(regKlub_id,MATCH(BT383,regKlub_naziv,0)),IF(AND(BO383&lt;&gt;"",BO383&lt;&gt;"NEMA"),BO383,IF(CF383&lt;&gt;"",CF383,IF(CB383&lt;&gt;"",CB383,IFERROR(INDEX(CL$12:CL382,MATCH(BN383,BN$12:BN382,0)),"GREŠKA"))))))</f>
        <v/>
      </c>
      <c r="CM383" s="114" t="str">
        <f>IF(BP383="","",IF(BP383&lt;&gt;"NEMA",BP383,IF(CE383&lt;&gt;"",CE383,IFERROR(INDEX(CM$12:CM382,MATCH(BN383,BN$12:BN382,0)),""))))</f>
        <v/>
      </c>
      <c r="CN383" s="27" t="s">
        <v>0</v>
      </c>
      <c r="CO383" s="38" t="str">
        <f t="shared" si="441"/>
        <v/>
      </c>
      <c r="CP383" s="53" t="str">
        <f t="shared" si="442"/>
        <v/>
      </c>
      <c r="CQ383" s="180" t="str">
        <f t="shared" si="443"/>
        <v/>
      </c>
      <c r="CR383" s="181" t="str">
        <f t="shared" si="469"/>
        <v/>
      </c>
      <c r="CS383" s="114" t="str">
        <f t="shared" si="395"/>
        <v/>
      </c>
      <c r="CT383" s="27" t="s">
        <v>0</v>
      </c>
      <c r="CU383" s="240" t="str">
        <f t="shared" si="444"/>
        <v xml:space="preserve">
</v>
      </c>
      <c r="CV383" s="27" t="s">
        <v>0</v>
      </c>
      <c r="CW383" s="200" t="str">
        <f t="shared" si="396"/>
        <v/>
      </c>
      <c r="CX383" t="s">
        <v>0</v>
      </c>
      <c r="CY383" s="90"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31"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88" t="str">
        <f t="shared" si="404"/>
        <v/>
      </c>
      <c r="P384" s="27"/>
      <c r="Q384" s="32" t="str">
        <f t="shared" si="405"/>
        <v/>
      </c>
      <c r="R384" s="53" t="str">
        <f>IF(Q384="","",IF(COUNTIF(Q$12:Q383,Q384)=0,R383+1,R383))</f>
        <v/>
      </c>
      <c r="S384" s="53" t="str">
        <f t="shared" si="406"/>
        <v/>
      </c>
      <c r="T384" s="53" t="str">
        <f t="shared" si="407"/>
        <v/>
      </c>
      <c r="U384" s="46" t="str">
        <f t="shared" si="408"/>
        <v/>
      </c>
      <c r="V384" s="27" t="s">
        <v>0</v>
      </c>
      <c r="W384" s="173" t="str">
        <f t="shared" si="409"/>
        <v/>
      </c>
      <c r="X384" s="223" t="str">
        <f t="shared" si="410"/>
        <v/>
      </c>
      <c r="Y384" s="174"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8"/>
      <c r="AG384" s="27" t="s">
        <v>0</v>
      </c>
      <c r="AH384" s="14" t="str">
        <f t="shared" si="413"/>
        <v/>
      </c>
      <c r="AI384" s="27" t="s">
        <v>0</v>
      </c>
      <c r="AJ384" s="173" t="str">
        <f t="shared" si="414"/>
        <v/>
      </c>
      <c r="AK384" s="114"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44" t="str">
        <f t="shared" si="468"/>
        <v/>
      </c>
      <c r="AW384" s="27" t="s">
        <v>0</v>
      </c>
      <c r="AX384" s="81"/>
      <c r="AY384" s="83"/>
      <c r="AZ384" s="27" t="s">
        <v>0</v>
      </c>
      <c r="BA384" s="200" t="str">
        <f t="shared" si="423"/>
        <v/>
      </c>
      <c r="BB384" s="27" t="s">
        <v>0</v>
      </c>
      <c r="BC384" s="32" t="str">
        <f t="shared" si="424"/>
        <v/>
      </c>
      <c r="BD384" s="53" t="str">
        <f>IF(AX384&amp;AY384="","",MAX(BD$12:BD383)+1)</f>
        <v/>
      </c>
      <c r="BE384" s="212"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8"/>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73" t="str">
        <f>IF(BN384="","",IF(AND(BO384&lt;&gt;"",BO384&lt;&gt;"NEMA",BS384=1),BR384,IFERROR(INDEX(CK$12:CK383,MATCH(BN384,BN$12:BN383,0)),IF(BX384&lt;&gt;"",BX384,BT384))))</f>
        <v/>
      </c>
      <c r="CL384" s="226" t="str">
        <f>IF(BN384="","",IF(BT384&lt;&gt;BN384,INDEX(regKlub_id,MATCH(BT384,regKlub_naziv,0)),IF(AND(BO384&lt;&gt;"",BO384&lt;&gt;"NEMA"),BO384,IF(CF384&lt;&gt;"",CF384,IF(CB384&lt;&gt;"",CB384,IFERROR(INDEX(CL$12:CL383,MATCH(BN384,BN$12:BN383,0)),"GREŠKA"))))))</f>
        <v/>
      </c>
      <c r="CM384" s="114" t="str">
        <f>IF(BP384="","",IF(BP384&lt;&gt;"NEMA",BP384,IF(CE384&lt;&gt;"",CE384,IFERROR(INDEX(CM$12:CM383,MATCH(BN384,BN$12:BN383,0)),""))))</f>
        <v/>
      </c>
      <c r="CN384" s="27" t="s">
        <v>0</v>
      </c>
      <c r="CO384" s="38" t="str">
        <f t="shared" si="441"/>
        <v/>
      </c>
      <c r="CP384" s="53" t="str">
        <f t="shared" si="442"/>
        <v/>
      </c>
      <c r="CQ384" s="180" t="str">
        <f t="shared" si="443"/>
        <v/>
      </c>
      <c r="CR384" s="181" t="str">
        <f t="shared" si="469"/>
        <v/>
      </c>
      <c r="CS384" s="114" t="str">
        <f t="shared" si="395"/>
        <v/>
      </c>
      <c r="CT384" s="27" t="s">
        <v>0</v>
      </c>
      <c r="CU384" s="240" t="str">
        <f t="shared" si="444"/>
        <v xml:space="preserve">
</v>
      </c>
      <c r="CV384" s="27" t="s">
        <v>0</v>
      </c>
      <c r="CW384" s="200" t="str">
        <f t="shared" si="396"/>
        <v/>
      </c>
      <c r="CX384" t="s">
        <v>0</v>
      </c>
      <c r="CY384" s="90"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31"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88" t="str">
        <f t="shared" si="404"/>
        <v/>
      </c>
      <c r="P385" s="27"/>
      <c r="Q385" s="32" t="str">
        <f t="shared" si="405"/>
        <v/>
      </c>
      <c r="R385" s="53" t="str">
        <f>IF(Q385="","",IF(COUNTIF(Q$12:Q384,Q385)=0,R384+1,R384))</f>
        <v/>
      </c>
      <c r="S385" s="53" t="str">
        <f t="shared" si="406"/>
        <v/>
      </c>
      <c r="T385" s="53" t="str">
        <f t="shared" si="407"/>
        <v/>
      </c>
      <c r="U385" s="46" t="str">
        <f t="shared" si="408"/>
        <v/>
      </c>
      <c r="V385" s="27" t="s">
        <v>0</v>
      </c>
      <c r="W385" s="173" t="str">
        <f t="shared" si="409"/>
        <v/>
      </c>
      <c r="X385" s="223" t="str">
        <f t="shared" si="410"/>
        <v/>
      </c>
      <c r="Y385" s="174"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8"/>
      <c r="AG385" s="27" t="s">
        <v>0</v>
      </c>
      <c r="AH385" s="14" t="str">
        <f t="shared" si="413"/>
        <v/>
      </c>
      <c r="AI385" s="27" t="s">
        <v>0</v>
      </c>
      <c r="AJ385" s="173" t="str">
        <f t="shared" si="414"/>
        <v/>
      </c>
      <c r="AK385" s="114"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44" t="str">
        <f t="shared" si="468"/>
        <v/>
      </c>
      <c r="AW385" s="27" t="s">
        <v>0</v>
      </c>
      <c r="AX385" s="81"/>
      <c r="AY385" s="83"/>
      <c r="AZ385" s="27" t="s">
        <v>0</v>
      </c>
      <c r="BA385" s="200" t="str">
        <f t="shared" si="423"/>
        <v/>
      </c>
      <c r="BB385" s="27" t="s">
        <v>0</v>
      </c>
      <c r="BC385" s="32" t="str">
        <f t="shared" si="424"/>
        <v/>
      </c>
      <c r="BD385" s="53" t="str">
        <f>IF(AX385&amp;AY385="","",MAX(BD$12:BD384)+1)</f>
        <v/>
      </c>
      <c r="BE385" s="212"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8"/>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73" t="str">
        <f>IF(BN385="","",IF(AND(BO385&lt;&gt;"",BO385&lt;&gt;"NEMA",BS385=1),BR385,IFERROR(INDEX(CK$12:CK384,MATCH(BN385,BN$12:BN384,0)),IF(BX385&lt;&gt;"",BX385,BT385))))</f>
        <v/>
      </c>
      <c r="CL385" s="226" t="str">
        <f>IF(BN385="","",IF(BT385&lt;&gt;BN385,INDEX(regKlub_id,MATCH(BT385,regKlub_naziv,0)),IF(AND(BO385&lt;&gt;"",BO385&lt;&gt;"NEMA"),BO385,IF(CF385&lt;&gt;"",CF385,IF(CB385&lt;&gt;"",CB385,IFERROR(INDEX(CL$12:CL384,MATCH(BN385,BN$12:BN384,0)),"GREŠKA"))))))</f>
        <v/>
      </c>
      <c r="CM385" s="114" t="str">
        <f>IF(BP385="","",IF(BP385&lt;&gt;"NEMA",BP385,IF(CE385&lt;&gt;"",CE385,IFERROR(INDEX(CM$12:CM384,MATCH(BN385,BN$12:BN384,0)),""))))</f>
        <v/>
      </c>
      <c r="CN385" s="27" t="s">
        <v>0</v>
      </c>
      <c r="CO385" s="38" t="str">
        <f t="shared" si="441"/>
        <v/>
      </c>
      <c r="CP385" s="53" t="str">
        <f t="shared" si="442"/>
        <v/>
      </c>
      <c r="CQ385" s="180" t="str">
        <f t="shared" si="443"/>
        <v/>
      </c>
      <c r="CR385" s="181" t="str">
        <f t="shared" si="469"/>
        <v/>
      </c>
      <c r="CS385" s="114" t="str">
        <f t="shared" si="395"/>
        <v/>
      </c>
      <c r="CT385" s="27" t="s">
        <v>0</v>
      </c>
      <c r="CU385" s="240" t="str">
        <f t="shared" si="444"/>
        <v xml:space="preserve">
</v>
      </c>
      <c r="CV385" s="27" t="s">
        <v>0</v>
      </c>
      <c r="CW385" s="200" t="str">
        <f t="shared" si="396"/>
        <v/>
      </c>
      <c r="CX385" t="s">
        <v>0</v>
      </c>
      <c r="CY385" s="90"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31"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88" t="str">
        <f t="shared" si="404"/>
        <v/>
      </c>
      <c r="P386" s="27"/>
      <c r="Q386" s="32" t="str">
        <f t="shared" si="405"/>
        <v/>
      </c>
      <c r="R386" s="53" t="str">
        <f>IF(Q386="","",IF(COUNTIF(Q$12:Q385,Q386)=0,R385+1,R385))</f>
        <v/>
      </c>
      <c r="S386" s="53" t="str">
        <f t="shared" si="406"/>
        <v/>
      </c>
      <c r="T386" s="53" t="str">
        <f t="shared" si="407"/>
        <v/>
      </c>
      <c r="U386" s="46" t="str">
        <f t="shared" si="408"/>
        <v/>
      </c>
      <c r="V386" s="27" t="s">
        <v>0</v>
      </c>
      <c r="W386" s="173" t="str">
        <f t="shared" si="409"/>
        <v/>
      </c>
      <c r="X386" s="223" t="str">
        <f t="shared" si="410"/>
        <v/>
      </c>
      <c r="Y386" s="174"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8"/>
      <c r="AG386" s="27" t="s">
        <v>0</v>
      </c>
      <c r="AH386" s="14" t="str">
        <f t="shared" si="413"/>
        <v/>
      </c>
      <c r="AI386" s="27" t="s">
        <v>0</v>
      </c>
      <c r="AJ386" s="173" t="str">
        <f t="shared" si="414"/>
        <v/>
      </c>
      <c r="AK386" s="114"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44" t="str">
        <f t="shared" si="468"/>
        <v/>
      </c>
      <c r="AW386" s="27" t="s">
        <v>0</v>
      </c>
      <c r="AX386" s="81"/>
      <c r="AY386" s="83"/>
      <c r="AZ386" s="27" t="s">
        <v>0</v>
      </c>
      <c r="BA386" s="200" t="str">
        <f t="shared" si="423"/>
        <v/>
      </c>
      <c r="BB386" s="27" t="s">
        <v>0</v>
      </c>
      <c r="BC386" s="32" t="str">
        <f t="shared" si="424"/>
        <v/>
      </c>
      <c r="BD386" s="53" t="str">
        <f>IF(AX386&amp;AY386="","",MAX(BD$12:BD385)+1)</f>
        <v/>
      </c>
      <c r="BE386" s="212"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8"/>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73" t="str">
        <f>IF(BN386="","",IF(AND(BO386&lt;&gt;"",BO386&lt;&gt;"NEMA",BS386=1),BR386,IFERROR(INDEX(CK$12:CK385,MATCH(BN386,BN$12:BN385,0)),IF(BX386&lt;&gt;"",BX386,BT386))))</f>
        <v/>
      </c>
      <c r="CL386" s="226" t="str">
        <f>IF(BN386="","",IF(BT386&lt;&gt;BN386,INDEX(regKlub_id,MATCH(BT386,regKlub_naziv,0)),IF(AND(BO386&lt;&gt;"",BO386&lt;&gt;"NEMA"),BO386,IF(CF386&lt;&gt;"",CF386,IF(CB386&lt;&gt;"",CB386,IFERROR(INDEX(CL$12:CL385,MATCH(BN386,BN$12:BN385,0)),"GREŠKA"))))))</f>
        <v/>
      </c>
      <c r="CM386" s="114" t="str">
        <f>IF(BP386="","",IF(BP386&lt;&gt;"NEMA",BP386,IF(CE386&lt;&gt;"",CE386,IFERROR(INDEX(CM$12:CM385,MATCH(BN386,BN$12:BN385,0)),""))))</f>
        <v/>
      </c>
      <c r="CN386" s="27" t="s">
        <v>0</v>
      </c>
      <c r="CO386" s="38" t="str">
        <f t="shared" si="441"/>
        <v/>
      </c>
      <c r="CP386" s="53" t="str">
        <f t="shared" si="442"/>
        <v/>
      </c>
      <c r="CQ386" s="180" t="str">
        <f t="shared" si="443"/>
        <v/>
      </c>
      <c r="CR386" s="181" t="str">
        <f t="shared" si="469"/>
        <v/>
      </c>
      <c r="CS386" s="114" t="str">
        <f t="shared" si="395"/>
        <v/>
      </c>
      <c r="CT386" s="27" t="s">
        <v>0</v>
      </c>
      <c r="CU386" s="240" t="str">
        <f t="shared" si="444"/>
        <v xml:space="preserve">
</v>
      </c>
      <c r="CV386" s="27" t="s">
        <v>0</v>
      </c>
      <c r="CW386" s="200" t="str">
        <f t="shared" si="396"/>
        <v/>
      </c>
      <c r="CX386" t="s">
        <v>0</v>
      </c>
      <c r="CY386" s="90"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31"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88" t="str">
        <f t="shared" si="404"/>
        <v/>
      </c>
      <c r="P387" s="27"/>
      <c r="Q387" s="32" t="str">
        <f t="shared" si="405"/>
        <v/>
      </c>
      <c r="R387" s="53" t="str">
        <f>IF(Q387="","",IF(COUNTIF(Q$12:Q386,Q387)=0,R386+1,R386))</f>
        <v/>
      </c>
      <c r="S387" s="53" t="str">
        <f t="shared" si="406"/>
        <v/>
      </c>
      <c r="T387" s="53" t="str">
        <f t="shared" si="407"/>
        <v/>
      </c>
      <c r="U387" s="46" t="str">
        <f t="shared" si="408"/>
        <v/>
      </c>
      <c r="V387" s="27" t="s">
        <v>0</v>
      </c>
      <c r="W387" s="173" t="str">
        <f t="shared" si="409"/>
        <v/>
      </c>
      <c r="X387" s="223" t="str">
        <f t="shared" si="410"/>
        <v/>
      </c>
      <c r="Y387" s="174"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8"/>
      <c r="AG387" s="27" t="s">
        <v>0</v>
      </c>
      <c r="AH387" s="14" t="str">
        <f t="shared" si="413"/>
        <v/>
      </c>
      <c r="AI387" s="27" t="s">
        <v>0</v>
      </c>
      <c r="AJ387" s="173" t="str">
        <f t="shared" si="414"/>
        <v/>
      </c>
      <c r="AK387" s="114"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44" t="str">
        <f t="shared" si="468"/>
        <v/>
      </c>
      <c r="AW387" s="27" t="s">
        <v>0</v>
      </c>
      <c r="AX387" s="81"/>
      <c r="AY387" s="83"/>
      <c r="AZ387" s="27" t="s">
        <v>0</v>
      </c>
      <c r="BA387" s="200" t="str">
        <f t="shared" si="423"/>
        <v/>
      </c>
      <c r="BB387" s="27" t="s">
        <v>0</v>
      </c>
      <c r="BC387" s="32" t="str">
        <f t="shared" si="424"/>
        <v/>
      </c>
      <c r="BD387" s="53" t="str">
        <f>IF(AX387&amp;AY387="","",MAX(BD$12:BD386)+1)</f>
        <v/>
      </c>
      <c r="BE387" s="212"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8"/>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73" t="str">
        <f>IF(BN387="","",IF(AND(BO387&lt;&gt;"",BO387&lt;&gt;"NEMA",BS387=1),BR387,IFERROR(INDEX(CK$12:CK386,MATCH(BN387,BN$12:BN386,0)),IF(BX387&lt;&gt;"",BX387,BT387))))</f>
        <v/>
      </c>
      <c r="CL387" s="226" t="str">
        <f>IF(BN387="","",IF(BT387&lt;&gt;BN387,INDEX(regKlub_id,MATCH(BT387,regKlub_naziv,0)),IF(AND(BO387&lt;&gt;"",BO387&lt;&gt;"NEMA"),BO387,IF(CF387&lt;&gt;"",CF387,IF(CB387&lt;&gt;"",CB387,IFERROR(INDEX(CL$12:CL386,MATCH(BN387,BN$12:BN386,0)),"GREŠKA"))))))</f>
        <v/>
      </c>
      <c r="CM387" s="114" t="str">
        <f>IF(BP387="","",IF(BP387&lt;&gt;"NEMA",BP387,IF(CE387&lt;&gt;"",CE387,IFERROR(INDEX(CM$12:CM386,MATCH(BN387,BN$12:BN386,0)),""))))</f>
        <v/>
      </c>
      <c r="CN387" s="27" t="s">
        <v>0</v>
      </c>
      <c r="CO387" s="38" t="str">
        <f t="shared" si="441"/>
        <v/>
      </c>
      <c r="CP387" s="53" t="str">
        <f t="shared" si="442"/>
        <v/>
      </c>
      <c r="CQ387" s="180" t="str">
        <f t="shared" si="443"/>
        <v/>
      </c>
      <c r="CR387" s="181" t="str">
        <f t="shared" si="469"/>
        <v/>
      </c>
      <c r="CS387" s="114" t="str">
        <f t="shared" si="395"/>
        <v/>
      </c>
      <c r="CT387" s="27" t="s">
        <v>0</v>
      </c>
      <c r="CU387" s="240" t="str">
        <f t="shared" si="444"/>
        <v xml:space="preserve">
</v>
      </c>
      <c r="CV387" s="27" t="s">
        <v>0</v>
      </c>
      <c r="CW387" s="200" t="str">
        <f t="shared" si="396"/>
        <v/>
      </c>
      <c r="CX387" t="s">
        <v>0</v>
      </c>
      <c r="CY387" s="90"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31"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88" t="str">
        <f t="shared" si="404"/>
        <v/>
      </c>
      <c r="P388" s="27"/>
      <c r="Q388" s="32" t="str">
        <f t="shared" si="405"/>
        <v/>
      </c>
      <c r="R388" s="53" t="str">
        <f>IF(Q388="","",IF(COUNTIF(Q$12:Q387,Q388)=0,R387+1,R387))</f>
        <v/>
      </c>
      <c r="S388" s="53" t="str">
        <f t="shared" si="406"/>
        <v/>
      </c>
      <c r="T388" s="53" t="str">
        <f t="shared" si="407"/>
        <v/>
      </c>
      <c r="U388" s="46" t="str">
        <f t="shared" si="408"/>
        <v/>
      </c>
      <c r="V388" s="27" t="s">
        <v>0</v>
      </c>
      <c r="W388" s="173" t="str">
        <f t="shared" si="409"/>
        <v/>
      </c>
      <c r="X388" s="223" t="str">
        <f t="shared" si="410"/>
        <v/>
      </c>
      <c r="Y388" s="174"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8"/>
      <c r="AG388" s="27" t="s">
        <v>0</v>
      </c>
      <c r="AH388" s="14" t="str">
        <f t="shared" si="413"/>
        <v/>
      </c>
      <c r="AI388" s="27" t="s">
        <v>0</v>
      </c>
      <c r="AJ388" s="173" t="str">
        <f t="shared" si="414"/>
        <v/>
      </c>
      <c r="AK388" s="114"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44" t="str">
        <f t="shared" si="468"/>
        <v/>
      </c>
      <c r="AW388" s="27" t="s">
        <v>0</v>
      </c>
      <c r="AX388" s="81"/>
      <c r="AY388" s="83"/>
      <c r="AZ388" s="27" t="s">
        <v>0</v>
      </c>
      <c r="BA388" s="200" t="str">
        <f t="shared" si="423"/>
        <v/>
      </c>
      <c r="BB388" s="27" t="s">
        <v>0</v>
      </c>
      <c r="BC388" s="32" t="str">
        <f t="shared" si="424"/>
        <v/>
      </c>
      <c r="BD388" s="53" t="str">
        <f>IF(AX388&amp;AY388="","",MAX(BD$12:BD387)+1)</f>
        <v/>
      </c>
      <c r="BE388" s="212"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8"/>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73" t="str">
        <f>IF(BN388="","",IF(AND(BO388&lt;&gt;"",BO388&lt;&gt;"NEMA",BS388=1),BR388,IFERROR(INDEX(CK$12:CK387,MATCH(BN388,BN$12:BN387,0)),IF(BX388&lt;&gt;"",BX388,BT388))))</f>
        <v/>
      </c>
      <c r="CL388" s="226" t="str">
        <f>IF(BN388="","",IF(BT388&lt;&gt;BN388,INDEX(regKlub_id,MATCH(BT388,regKlub_naziv,0)),IF(AND(BO388&lt;&gt;"",BO388&lt;&gt;"NEMA"),BO388,IF(CF388&lt;&gt;"",CF388,IF(CB388&lt;&gt;"",CB388,IFERROR(INDEX(CL$12:CL387,MATCH(BN388,BN$12:BN387,0)),"GREŠKA"))))))</f>
        <v/>
      </c>
      <c r="CM388" s="114" t="str">
        <f>IF(BP388="","",IF(BP388&lt;&gt;"NEMA",BP388,IF(CE388&lt;&gt;"",CE388,IFERROR(INDEX(CM$12:CM387,MATCH(BN388,BN$12:BN387,0)),""))))</f>
        <v/>
      </c>
      <c r="CN388" s="27" t="s">
        <v>0</v>
      </c>
      <c r="CO388" s="38" t="str">
        <f t="shared" si="441"/>
        <v/>
      </c>
      <c r="CP388" s="53" t="str">
        <f t="shared" si="442"/>
        <v/>
      </c>
      <c r="CQ388" s="180" t="str">
        <f t="shared" si="443"/>
        <v/>
      </c>
      <c r="CR388" s="181" t="str">
        <f t="shared" si="469"/>
        <v/>
      </c>
      <c r="CS388" s="114" t="str">
        <f t="shared" si="395"/>
        <v/>
      </c>
      <c r="CT388" s="27" t="s">
        <v>0</v>
      </c>
      <c r="CU388" s="240" t="str">
        <f t="shared" si="444"/>
        <v xml:space="preserve">
</v>
      </c>
      <c r="CV388" s="27" t="s">
        <v>0</v>
      </c>
      <c r="CW388" s="200" t="str">
        <f t="shared" si="396"/>
        <v/>
      </c>
      <c r="CX388" t="s">
        <v>0</v>
      </c>
      <c r="CY388" s="90"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31"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88" t="str">
        <f t="shared" si="404"/>
        <v/>
      </c>
      <c r="P389" s="27"/>
      <c r="Q389" s="32" t="str">
        <f t="shared" si="405"/>
        <v/>
      </c>
      <c r="R389" s="53" t="str">
        <f>IF(Q389="","",IF(COUNTIF(Q$12:Q388,Q389)=0,R388+1,R388))</f>
        <v/>
      </c>
      <c r="S389" s="53" t="str">
        <f t="shared" si="406"/>
        <v/>
      </c>
      <c r="T389" s="53" t="str">
        <f t="shared" si="407"/>
        <v/>
      </c>
      <c r="U389" s="46" t="str">
        <f t="shared" si="408"/>
        <v/>
      </c>
      <c r="V389" s="27" t="s">
        <v>0</v>
      </c>
      <c r="W389" s="173" t="str">
        <f t="shared" si="409"/>
        <v/>
      </c>
      <c r="X389" s="223" t="str">
        <f t="shared" si="410"/>
        <v/>
      </c>
      <c r="Y389" s="174"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8"/>
      <c r="AG389" s="27" t="s">
        <v>0</v>
      </c>
      <c r="AH389" s="14" t="str">
        <f t="shared" si="413"/>
        <v/>
      </c>
      <c r="AI389" s="27" t="s">
        <v>0</v>
      </c>
      <c r="AJ389" s="173" t="str">
        <f t="shared" si="414"/>
        <v/>
      </c>
      <c r="AK389" s="114"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44" t="str">
        <f t="shared" si="468"/>
        <v/>
      </c>
      <c r="AW389" s="27" t="s">
        <v>0</v>
      </c>
      <c r="AX389" s="81"/>
      <c r="AY389" s="83"/>
      <c r="AZ389" s="27" t="s">
        <v>0</v>
      </c>
      <c r="BA389" s="200" t="str">
        <f t="shared" si="423"/>
        <v/>
      </c>
      <c r="BB389" s="27" t="s">
        <v>0</v>
      </c>
      <c r="BC389" s="32" t="str">
        <f t="shared" si="424"/>
        <v/>
      </c>
      <c r="BD389" s="53" t="str">
        <f>IF(AX389&amp;AY389="","",MAX(BD$12:BD388)+1)</f>
        <v/>
      </c>
      <c r="BE389" s="212"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8"/>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73" t="str">
        <f>IF(BN389="","",IF(AND(BO389&lt;&gt;"",BO389&lt;&gt;"NEMA",BS389=1),BR389,IFERROR(INDEX(CK$12:CK388,MATCH(BN389,BN$12:BN388,0)),IF(BX389&lt;&gt;"",BX389,BT389))))</f>
        <v/>
      </c>
      <c r="CL389" s="226" t="str">
        <f>IF(BN389="","",IF(BT389&lt;&gt;BN389,INDEX(regKlub_id,MATCH(BT389,regKlub_naziv,0)),IF(AND(BO389&lt;&gt;"",BO389&lt;&gt;"NEMA"),BO389,IF(CF389&lt;&gt;"",CF389,IF(CB389&lt;&gt;"",CB389,IFERROR(INDEX(CL$12:CL388,MATCH(BN389,BN$12:BN388,0)),"GREŠKA"))))))</f>
        <v/>
      </c>
      <c r="CM389" s="114" t="str">
        <f>IF(BP389="","",IF(BP389&lt;&gt;"NEMA",BP389,IF(CE389&lt;&gt;"",CE389,IFERROR(INDEX(CM$12:CM388,MATCH(BN389,BN$12:BN388,0)),""))))</f>
        <v/>
      </c>
      <c r="CN389" s="27" t="s">
        <v>0</v>
      </c>
      <c r="CO389" s="38" t="str">
        <f t="shared" si="441"/>
        <v/>
      </c>
      <c r="CP389" s="53" t="str">
        <f t="shared" si="442"/>
        <v/>
      </c>
      <c r="CQ389" s="180" t="str">
        <f t="shared" si="443"/>
        <v/>
      </c>
      <c r="CR389" s="181" t="str">
        <f t="shared" si="469"/>
        <v/>
      </c>
      <c r="CS389" s="114" t="str">
        <f t="shared" si="395"/>
        <v/>
      </c>
      <c r="CT389" s="27" t="s">
        <v>0</v>
      </c>
      <c r="CU389" s="240" t="str">
        <f t="shared" si="444"/>
        <v xml:space="preserve">
</v>
      </c>
      <c r="CV389" s="27" t="s">
        <v>0</v>
      </c>
      <c r="CW389" s="200" t="str">
        <f t="shared" si="396"/>
        <v/>
      </c>
      <c r="CX389" t="s">
        <v>0</v>
      </c>
      <c r="CY389" s="90"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31"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88" t="str">
        <f t="shared" si="404"/>
        <v/>
      </c>
      <c r="P390" s="27"/>
      <c r="Q390" s="32" t="str">
        <f t="shared" si="405"/>
        <v/>
      </c>
      <c r="R390" s="53" t="str">
        <f>IF(Q390="","",IF(COUNTIF(Q$12:Q389,Q390)=0,R389+1,R389))</f>
        <v/>
      </c>
      <c r="S390" s="53" t="str">
        <f t="shared" si="406"/>
        <v/>
      </c>
      <c r="T390" s="53" t="str">
        <f t="shared" si="407"/>
        <v/>
      </c>
      <c r="U390" s="46" t="str">
        <f t="shared" si="408"/>
        <v/>
      </c>
      <c r="V390" s="27" t="s">
        <v>0</v>
      </c>
      <c r="W390" s="173" t="str">
        <f t="shared" si="409"/>
        <v/>
      </c>
      <c r="X390" s="223" t="str">
        <f t="shared" si="410"/>
        <v/>
      </c>
      <c r="Y390" s="174"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8"/>
      <c r="AG390" s="27" t="s">
        <v>0</v>
      </c>
      <c r="AH390" s="14" t="str">
        <f t="shared" si="413"/>
        <v/>
      </c>
      <c r="AI390" s="27" t="s">
        <v>0</v>
      </c>
      <c r="AJ390" s="173" t="str">
        <f t="shared" si="414"/>
        <v/>
      </c>
      <c r="AK390" s="114"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44" t="str">
        <f t="shared" si="468"/>
        <v/>
      </c>
      <c r="AW390" s="27" t="s">
        <v>0</v>
      </c>
      <c r="AX390" s="81"/>
      <c r="AY390" s="83"/>
      <c r="AZ390" s="27" t="s">
        <v>0</v>
      </c>
      <c r="BA390" s="200" t="str">
        <f t="shared" si="423"/>
        <v/>
      </c>
      <c r="BB390" s="27" t="s">
        <v>0</v>
      </c>
      <c r="BC390" s="32" t="str">
        <f t="shared" si="424"/>
        <v/>
      </c>
      <c r="BD390" s="53" t="str">
        <f>IF(AX390&amp;AY390="","",MAX(BD$12:BD389)+1)</f>
        <v/>
      </c>
      <c r="BE390" s="212"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8"/>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73" t="str">
        <f>IF(BN390="","",IF(AND(BO390&lt;&gt;"",BO390&lt;&gt;"NEMA",BS390=1),BR390,IFERROR(INDEX(CK$12:CK389,MATCH(BN390,BN$12:BN389,0)),IF(BX390&lt;&gt;"",BX390,BT390))))</f>
        <v/>
      </c>
      <c r="CL390" s="226" t="str">
        <f>IF(BN390="","",IF(BT390&lt;&gt;BN390,INDEX(regKlub_id,MATCH(BT390,regKlub_naziv,0)),IF(AND(BO390&lt;&gt;"",BO390&lt;&gt;"NEMA"),BO390,IF(CF390&lt;&gt;"",CF390,IF(CB390&lt;&gt;"",CB390,IFERROR(INDEX(CL$12:CL389,MATCH(BN390,BN$12:BN389,0)),"GREŠKA"))))))</f>
        <v/>
      </c>
      <c r="CM390" s="114" t="str">
        <f>IF(BP390="","",IF(BP390&lt;&gt;"NEMA",BP390,IF(CE390&lt;&gt;"",CE390,IFERROR(INDEX(CM$12:CM389,MATCH(BN390,BN$12:BN389,0)),""))))</f>
        <v/>
      </c>
      <c r="CN390" s="27" t="s">
        <v>0</v>
      </c>
      <c r="CO390" s="38" t="str">
        <f t="shared" si="441"/>
        <v/>
      </c>
      <c r="CP390" s="53" t="str">
        <f t="shared" si="442"/>
        <v/>
      </c>
      <c r="CQ390" s="180" t="str">
        <f t="shared" si="443"/>
        <v/>
      </c>
      <c r="CR390" s="181" t="str">
        <f t="shared" si="469"/>
        <v/>
      </c>
      <c r="CS390" s="114" t="str">
        <f t="shared" si="395"/>
        <v/>
      </c>
      <c r="CT390" s="27" t="s">
        <v>0</v>
      </c>
      <c r="CU390" s="240" t="str">
        <f t="shared" si="444"/>
        <v xml:space="preserve">
</v>
      </c>
      <c r="CV390" s="27" t="s">
        <v>0</v>
      </c>
      <c r="CW390" s="200" t="str">
        <f t="shared" si="396"/>
        <v/>
      </c>
      <c r="CX390" t="s">
        <v>0</v>
      </c>
      <c r="CY390" s="90"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31"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88" t="str">
        <f t="shared" si="404"/>
        <v/>
      </c>
      <c r="P391" s="27"/>
      <c r="Q391" s="32" t="str">
        <f t="shared" si="405"/>
        <v/>
      </c>
      <c r="R391" s="53" t="str">
        <f>IF(Q391="","",IF(COUNTIF(Q$12:Q390,Q391)=0,R390+1,R390))</f>
        <v/>
      </c>
      <c r="S391" s="53" t="str">
        <f t="shared" si="406"/>
        <v/>
      </c>
      <c r="T391" s="53" t="str">
        <f t="shared" si="407"/>
        <v/>
      </c>
      <c r="U391" s="46" t="str">
        <f t="shared" si="408"/>
        <v/>
      </c>
      <c r="V391" s="27" t="s">
        <v>0</v>
      </c>
      <c r="W391" s="173" t="str">
        <f t="shared" si="409"/>
        <v/>
      </c>
      <c r="X391" s="223" t="str">
        <f t="shared" si="410"/>
        <v/>
      </c>
      <c r="Y391" s="174"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8"/>
      <c r="AG391" s="27" t="s">
        <v>0</v>
      </c>
      <c r="AH391" s="14" t="str">
        <f t="shared" si="413"/>
        <v/>
      </c>
      <c r="AI391" s="27" t="s">
        <v>0</v>
      </c>
      <c r="AJ391" s="173" t="str">
        <f t="shared" si="414"/>
        <v/>
      </c>
      <c r="AK391" s="114"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44" t="str">
        <f t="shared" si="468"/>
        <v/>
      </c>
      <c r="AW391" s="27" t="s">
        <v>0</v>
      </c>
      <c r="AX391" s="81"/>
      <c r="AY391" s="83"/>
      <c r="AZ391" s="27" t="s">
        <v>0</v>
      </c>
      <c r="BA391" s="200" t="str">
        <f t="shared" si="423"/>
        <v/>
      </c>
      <c r="BB391" s="27" t="s">
        <v>0</v>
      </c>
      <c r="BC391" s="32" t="str">
        <f t="shared" si="424"/>
        <v/>
      </c>
      <c r="BD391" s="53" t="str">
        <f>IF(AX391&amp;AY391="","",MAX(BD$12:BD390)+1)</f>
        <v/>
      </c>
      <c r="BE391" s="212"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8"/>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73" t="str">
        <f>IF(BN391="","",IF(AND(BO391&lt;&gt;"",BO391&lt;&gt;"NEMA",BS391=1),BR391,IFERROR(INDEX(CK$12:CK390,MATCH(BN391,BN$12:BN390,0)),IF(BX391&lt;&gt;"",BX391,BT391))))</f>
        <v/>
      </c>
      <c r="CL391" s="226" t="str">
        <f>IF(BN391="","",IF(BT391&lt;&gt;BN391,INDEX(regKlub_id,MATCH(BT391,regKlub_naziv,0)),IF(AND(BO391&lt;&gt;"",BO391&lt;&gt;"NEMA"),BO391,IF(CF391&lt;&gt;"",CF391,IF(CB391&lt;&gt;"",CB391,IFERROR(INDEX(CL$12:CL390,MATCH(BN391,BN$12:BN390,0)),"GREŠKA"))))))</f>
        <v/>
      </c>
      <c r="CM391" s="114" t="str">
        <f>IF(BP391="","",IF(BP391&lt;&gt;"NEMA",BP391,IF(CE391&lt;&gt;"",CE391,IFERROR(INDEX(CM$12:CM390,MATCH(BN391,BN$12:BN390,0)),""))))</f>
        <v/>
      </c>
      <c r="CN391" s="27" t="s">
        <v>0</v>
      </c>
      <c r="CO391" s="38" t="str">
        <f t="shared" si="441"/>
        <v/>
      </c>
      <c r="CP391" s="53" t="str">
        <f t="shared" si="442"/>
        <v/>
      </c>
      <c r="CQ391" s="180" t="str">
        <f t="shared" si="443"/>
        <v/>
      </c>
      <c r="CR391" s="181" t="str">
        <f t="shared" si="469"/>
        <v/>
      </c>
      <c r="CS391" s="114" t="str">
        <f t="shared" si="395"/>
        <v/>
      </c>
      <c r="CT391" s="27" t="s">
        <v>0</v>
      </c>
      <c r="CU391" s="240" t="str">
        <f t="shared" si="444"/>
        <v xml:space="preserve">
</v>
      </c>
      <c r="CV391" s="27" t="s">
        <v>0</v>
      </c>
      <c r="CW391" s="200" t="str">
        <f t="shared" si="396"/>
        <v/>
      </c>
      <c r="CX391" t="s">
        <v>0</v>
      </c>
      <c r="CY391" s="90"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31"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88" t="str">
        <f t="shared" si="404"/>
        <v/>
      </c>
      <c r="P392" s="27"/>
      <c r="Q392" s="32" t="str">
        <f t="shared" si="405"/>
        <v/>
      </c>
      <c r="R392" s="53" t="str">
        <f>IF(Q392="","",IF(COUNTIF(Q$12:Q391,Q392)=0,R391+1,R391))</f>
        <v/>
      </c>
      <c r="S392" s="53" t="str">
        <f t="shared" si="406"/>
        <v/>
      </c>
      <c r="T392" s="53" t="str">
        <f t="shared" si="407"/>
        <v/>
      </c>
      <c r="U392" s="46" t="str">
        <f t="shared" si="408"/>
        <v/>
      </c>
      <c r="V392" s="27" t="s">
        <v>0</v>
      </c>
      <c r="W392" s="173" t="str">
        <f t="shared" si="409"/>
        <v/>
      </c>
      <c r="X392" s="223" t="str">
        <f t="shared" si="410"/>
        <v/>
      </c>
      <c r="Y392" s="174"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8"/>
      <c r="AG392" s="27" t="s">
        <v>0</v>
      </c>
      <c r="AH392" s="14" t="str">
        <f t="shared" si="413"/>
        <v/>
      </c>
      <c r="AI392" s="27" t="s">
        <v>0</v>
      </c>
      <c r="AJ392" s="173" t="str">
        <f t="shared" si="414"/>
        <v/>
      </c>
      <c r="AK392" s="114"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44" t="str">
        <f t="shared" si="468"/>
        <v/>
      </c>
      <c r="AW392" s="27" t="s">
        <v>0</v>
      </c>
      <c r="AX392" s="81"/>
      <c r="AY392" s="83"/>
      <c r="AZ392" s="27" t="s">
        <v>0</v>
      </c>
      <c r="BA392" s="200" t="str">
        <f t="shared" si="423"/>
        <v/>
      </c>
      <c r="BB392" s="27" t="s">
        <v>0</v>
      </c>
      <c r="BC392" s="32" t="str">
        <f t="shared" si="424"/>
        <v/>
      </c>
      <c r="BD392" s="53" t="str">
        <f>IF(AX392&amp;AY392="","",MAX(BD$12:BD391)+1)</f>
        <v/>
      </c>
      <c r="BE392" s="212"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8"/>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73" t="str">
        <f>IF(BN392="","",IF(AND(BO392&lt;&gt;"",BO392&lt;&gt;"NEMA",BS392=1),BR392,IFERROR(INDEX(CK$12:CK391,MATCH(BN392,BN$12:BN391,0)),IF(BX392&lt;&gt;"",BX392,BT392))))</f>
        <v/>
      </c>
      <c r="CL392" s="226" t="str">
        <f>IF(BN392="","",IF(BT392&lt;&gt;BN392,INDEX(regKlub_id,MATCH(BT392,regKlub_naziv,0)),IF(AND(BO392&lt;&gt;"",BO392&lt;&gt;"NEMA"),BO392,IF(CF392&lt;&gt;"",CF392,IF(CB392&lt;&gt;"",CB392,IFERROR(INDEX(CL$12:CL391,MATCH(BN392,BN$12:BN391,0)),"GREŠKA"))))))</f>
        <v/>
      </c>
      <c r="CM392" s="114" t="str">
        <f>IF(BP392="","",IF(BP392&lt;&gt;"NEMA",BP392,IF(CE392&lt;&gt;"",CE392,IFERROR(INDEX(CM$12:CM391,MATCH(BN392,BN$12:BN391,0)),""))))</f>
        <v/>
      </c>
      <c r="CN392" s="27" t="s">
        <v>0</v>
      </c>
      <c r="CO392" s="38" t="str">
        <f t="shared" si="441"/>
        <v/>
      </c>
      <c r="CP392" s="53" t="str">
        <f t="shared" si="442"/>
        <v/>
      </c>
      <c r="CQ392" s="180" t="str">
        <f t="shared" si="443"/>
        <v/>
      </c>
      <c r="CR392" s="181" t="str">
        <f t="shared" si="469"/>
        <v/>
      </c>
      <c r="CS392" s="114" t="str">
        <f t="shared" si="395"/>
        <v/>
      </c>
      <c r="CT392" s="27" t="s">
        <v>0</v>
      </c>
      <c r="CU392" s="240" t="str">
        <f t="shared" si="444"/>
        <v xml:space="preserve">
</v>
      </c>
      <c r="CV392" s="27" t="s">
        <v>0</v>
      </c>
      <c r="CW392" s="200" t="str">
        <f t="shared" si="396"/>
        <v/>
      </c>
      <c r="CX392" t="s">
        <v>0</v>
      </c>
      <c r="CY392" s="90"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31"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88" t="str">
        <f t="shared" si="404"/>
        <v/>
      </c>
      <c r="P393" s="27"/>
      <c r="Q393" s="32" t="str">
        <f t="shared" si="405"/>
        <v/>
      </c>
      <c r="R393" s="53" t="str">
        <f>IF(Q393="","",IF(COUNTIF(Q$12:Q392,Q393)=0,R392+1,R392))</f>
        <v/>
      </c>
      <c r="S393" s="53" t="str">
        <f t="shared" si="406"/>
        <v/>
      </c>
      <c r="T393" s="53" t="str">
        <f t="shared" si="407"/>
        <v/>
      </c>
      <c r="U393" s="46" t="str">
        <f t="shared" si="408"/>
        <v/>
      </c>
      <c r="V393" s="27" t="s">
        <v>0</v>
      </c>
      <c r="W393" s="173" t="str">
        <f t="shared" si="409"/>
        <v/>
      </c>
      <c r="X393" s="223" t="str">
        <f t="shared" si="410"/>
        <v/>
      </c>
      <c r="Y393" s="174"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8"/>
      <c r="AG393" s="27" t="s">
        <v>0</v>
      </c>
      <c r="AH393" s="14" t="str">
        <f t="shared" si="413"/>
        <v/>
      </c>
      <c r="AI393" s="27" t="s">
        <v>0</v>
      </c>
      <c r="AJ393" s="173" t="str">
        <f t="shared" si="414"/>
        <v/>
      </c>
      <c r="AK393" s="114"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44" t="str">
        <f t="shared" si="468"/>
        <v/>
      </c>
      <c r="AW393" s="27" t="s">
        <v>0</v>
      </c>
      <c r="AX393" s="81"/>
      <c r="AY393" s="83"/>
      <c r="AZ393" s="27" t="s">
        <v>0</v>
      </c>
      <c r="BA393" s="200" t="str">
        <f t="shared" si="423"/>
        <v/>
      </c>
      <c r="BB393" s="27" t="s">
        <v>0</v>
      </c>
      <c r="BC393" s="32" t="str">
        <f t="shared" si="424"/>
        <v/>
      </c>
      <c r="BD393" s="53" t="str">
        <f>IF(AX393&amp;AY393="","",MAX(BD$12:BD392)+1)</f>
        <v/>
      </c>
      <c r="BE393" s="212"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8"/>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73" t="str">
        <f>IF(BN393="","",IF(AND(BO393&lt;&gt;"",BO393&lt;&gt;"NEMA",BS393=1),BR393,IFERROR(INDEX(CK$12:CK392,MATCH(BN393,BN$12:BN392,0)),IF(BX393&lt;&gt;"",BX393,BT393))))</f>
        <v/>
      </c>
      <c r="CL393" s="226" t="str">
        <f>IF(BN393="","",IF(BT393&lt;&gt;BN393,INDEX(regKlub_id,MATCH(BT393,regKlub_naziv,0)),IF(AND(BO393&lt;&gt;"",BO393&lt;&gt;"NEMA"),BO393,IF(CF393&lt;&gt;"",CF393,IF(CB393&lt;&gt;"",CB393,IFERROR(INDEX(CL$12:CL392,MATCH(BN393,BN$12:BN392,0)),"GREŠKA"))))))</f>
        <v/>
      </c>
      <c r="CM393" s="114" t="str">
        <f>IF(BP393="","",IF(BP393&lt;&gt;"NEMA",BP393,IF(CE393&lt;&gt;"",CE393,IFERROR(INDEX(CM$12:CM392,MATCH(BN393,BN$12:BN392,0)),""))))</f>
        <v/>
      </c>
      <c r="CN393" s="27" t="s">
        <v>0</v>
      </c>
      <c r="CO393" s="38" t="str">
        <f t="shared" si="441"/>
        <v/>
      </c>
      <c r="CP393" s="53" t="str">
        <f t="shared" si="442"/>
        <v/>
      </c>
      <c r="CQ393" s="180" t="str">
        <f t="shared" si="443"/>
        <v/>
      </c>
      <c r="CR393" s="181" t="str">
        <f t="shared" si="469"/>
        <v/>
      </c>
      <c r="CS393" s="114" t="str">
        <f t="shared" si="395"/>
        <v/>
      </c>
      <c r="CT393" s="27" t="s">
        <v>0</v>
      </c>
      <c r="CU393" s="240" t="str">
        <f t="shared" si="444"/>
        <v xml:space="preserve">
</v>
      </c>
      <c r="CV393" s="27" t="s">
        <v>0</v>
      </c>
      <c r="CW393" s="200" t="str">
        <f t="shared" si="396"/>
        <v/>
      </c>
      <c r="CX393" t="s">
        <v>0</v>
      </c>
      <c r="CY393" s="90"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31"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88" t="str">
        <f t="shared" si="404"/>
        <v/>
      </c>
      <c r="P394" s="27"/>
      <c r="Q394" s="32" t="str">
        <f t="shared" si="405"/>
        <v/>
      </c>
      <c r="R394" s="53" t="str">
        <f>IF(Q394="","",IF(COUNTIF(Q$12:Q393,Q394)=0,R393+1,R393))</f>
        <v/>
      </c>
      <c r="S394" s="53" t="str">
        <f t="shared" si="406"/>
        <v/>
      </c>
      <c r="T394" s="53" t="str">
        <f t="shared" si="407"/>
        <v/>
      </c>
      <c r="U394" s="46" t="str">
        <f t="shared" si="408"/>
        <v/>
      </c>
      <c r="V394" s="27" t="s">
        <v>0</v>
      </c>
      <c r="W394" s="173" t="str">
        <f t="shared" si="409"/>
        <v/>
      </c>
      <c r="X394" s="223" t="str">
        <f t="shared" si="410"/>
        <v/>
      </c>
      <c r="Y394" s="174"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8"/>
      <c r="AG394" s="27" t="s">
        <v>0</v>
      </c>
      <c r="AH394" s="14" t="str">
        <f t="shared" si="413"/>
        <v/>
      </c>
      <c r="AI394" s="27" t="s">
        <v>0</v>
      </c>
      <c r="AJ394" s="173" t="str">
        <f t="shared" si="414"/>
        <v/>
      </c>
      <c r="AK394" s="114"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44" t="str">
        <f t="shared" si="468"/>
        <v/>
      </c>
      <c r="AW394" s="27" t="s">
        <v>0</v>
      </c>
      <c r="AX394" s="81"/>
      <c r="AY394" s="83"/>
      <c r="AZ394" s="27" t="s">
        <v>0</v>
      </c>
      <c r="BA394" s="200" t="str">
        <f t="shared" si="423"/>
        <v/>
      </c>
      <c r="BB394" s="27" t="s">
        <v>0</v>
      </c>
      <c r="BC394" s="32" t="str">
        <f t="shared" si="424"/>
        <v/>
      </c>
      <c r="BD394" s="53" t="str">
        <f>IF(AX394&amp;AY394="","",MAX(BD$12:BD393)+1)</f>
        <v/>
      </c>
      <c r="BE394" s="212"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8"/>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73" t="str">
        <f>IF(BN394="","",IF(AND(BO394&lt;&gt;"",BO394&lt;&gt;"NEMA",BS394=1),BR394,IFERROR(INDEX(CK$12:CK393,MATCH(BN394,BN$12:BN393,0)),IF(BX394&lt;&gt;"",BX394,BT394))))</f>
        <v/>
      </c>
      <c r="CL394" s="226" t="str">
        <f>IF(BN394="","",IF(BT394&lt;&gt;BN394,INDEX(regKlub_id,MATCH(BT394,regKlub_naziv,0)),IF(AND(BO394&lt;&gt;"",BO394&lt;&gt;"NEMA"),BO394,IF(CF394&lt;&gt;"",CF394,IF(CB394&lt;&gt;"",CB394,IFERROR(INDEX(CL$12:CL393,MATCH(BN394,BN$12:BN393,0)),"GREŠKA"))))))</f>
        <v/>
      </c>
      <c r="CM394" s="114" t="str">
        <f>IF(BP394="","",IF(BP394&lt;&gt;"NEMA",BP394,IF(CE394&lt;&gt;"",CE394,IFERROR(INDEX(CM$12:CM393,MATCH(BN394,BN$12:BN393,0)),""))))</f>
        <v/>
      </c>
      <c r="CN394" s="27" t="s">
        <v>0</v>
      </c>
      <c r="CO394" s="38" t="str">
        <f t="shared" si="441"/>
        <v/>
      </c>
      <c r="CP394" s="53" t="str">
        <f t="shared" si="442"/>
        <v/>
      </c>
      <c r="CQ394" s="180" t="str">
        <f t="shared" si="443"/>
        <v/>
      </c>
      <c r="CR394" s="181" t="str">
        <f t="shared" si="469"/>
        <v/>
      </c>
      <c r="CS394" s="114" t="str">
        <f t="shared" si="395"/>
        <v/>
      </c>
      <c r="CT394" s="27" t="s">
        <v>0</v>
      </c>
      <c r="CU394" s="240" t="str">
        <f t="shared" si="444"/>
        <v xml:space="preserve">
</v>
      </c>
      <c r="CV394" s="27" t="s">
        <v>0</v>
      </c>
      <c r="CW394" s="200" t="str">
        <f t="shared" si="396"/>
        <v/>
      </c>
      <c r="CX394" t="s">
        <v>0</v>
      </c>
      <c r="CY394" s="90"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31"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88" t="str">
        <f t="shared" si="404"/>
        <v/>
      </c>
      <c r="P395" s="27"/>
      <c r="Q395" s="32" t="str">
        <f t="shared" si="405"/>
        <v/>
      </c>
      <c r="R395" s="53" t="str">
        <f>IF(Q395="","",IF(COUNTIF(Q$12:Q394,Q395)=0,R394+1,R394))</f>
        <v/>
      </c>
      <c r="S395" s="53" t="str">
        <f t="shared" si="406"/>
        <v/>
      </c>
      <c r="T395" s="53" t="str">
        <f t="shared" si="407"/>
        <v/>
      </c>
      <c r="U395" s="46" t="str">
        <f t="shared" si="408"/>
        <v/>
      </c>
      <c r="V395" s="27" t="s">
        <v>0</v>
      </c>
      <c r="W395" s="173" t="str">
        <f t="shared" si="409"/>
        <v/>
      </c>
      <c r="X395" s="223" t="str">
        <f t="shared" si="410"/>
        <v/>
      </c>
      <c r="Y395" s="174"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8"/>
      <c r="AG395" s="27" t="s">
        <v>0</v>
      </c>
      <c r="AH395" s="14" t="str">
        <f t="shared" si="413"/>
        <v/>
      </c>
      <c r="AI395" s="27" t="s">
        <v>0</v>
      </c>
      <c r="AJ395" s="173" t="str">
        <f t="shared" si="414"/>
        <v/>
      </c>
      <c r="AK395" s="114"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44" t="str">
        <f t="shared" si="468"/>
        <v/>
      </c>
      <c r="AW395" s="27" t="s">
        <v>0</v>
      </c>
      <c r="AX395" s="81"/>
      <c r="AY395" s="83"/>
      <c r="AZ395" s="27" t="s">
        <v>0</v>
      </c>
      <c r="BA395" s="200" t="str">
        <f t="shared" si="423"/>
        <v/>
      </c>
      <c r="BB395" s="27" t="s">
        <v>0</v>
      </c>
      <c r="BC395" s="32" t="str">
        <f t="shared" si="424"/>
        <v/>
      </c>
      <c r="BD395" s="53" t="str">
        <f>IF(AX395&amp;AY395="","",MAX(BD$12:BD394)+1)</f>
        <v/>
      </c>
      <c r="BE395" s="212"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8"/>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73" t="str">
        <f>IF(BN395="","",IF(AND(BO395&lt;&gt;"",BO395&lt;&gt;"NEMA",BS395=1),BR395,IFERROR(INDEX(CK$12:CK394,MATCH(BN395,BN$12:BN394,0)),IF(BX395&lt;&gt;"",BX395,BT395))))</f>
        <v/>
      </c>
      <c r="CL395" s="226" t="str">
        <f>IF(BN395="","",IF(BT395&lt;&gt;BN395,INDEX(regKlub_id,MATCH(BT395,regKlub_naziv,0)),IF(AND(BO395&lt;&gt;"",BO395&lt;&gt;"NEMA"),BO395,IF(CF395&lt;&gt;"",CF395,IF(CB395&lt;&gt;"",CB395,IFERROR(INDEX(CL$12:CL394,MATCH(BN395,BN$12:BN394,0)),"GREŠKA"))))))</f>
        <v/>
      </c>
      <c r="CM395" s="114" t="str">
        <f>IF(BP395="","",IF(BP395&lt;&gt;"NEMA",BP395,IF(CE395&lt;&gt;"",CE395,IFERROR(INDEX(CM$12:CM394,MATCH(BN395,BN$12:BN394,0)),""))))</f>
        <v/>
      </c>
      <c r="CN395" s="27" t="s">
        <v>0</v>
      </c>
      <c r="CO395" s="38" t="str">
        <f t="shared" si="441"/>
        <v/>
      </c>
      <c r="CP395" s="53" t="str">
        <f t="shared" si="442"/>
        <v/>
      </c>
      <c r="CQ395" s="180" t="str">
        <f t="shared" si="443"/>
        <v/>
      </c>
      <c r="CR395" s="181" t="str">
        <f t="shared" si="469"/>
        <v/>
      </c>
      <c r="CS395" s="114" t="str">
        <f t="shared" si="395"/>
        <v/>
      </c>
      <c r="CT395" s="27" t="s">
        <v>0</v>
      </c>
      <c r="CU395" s="240" t="str">
        <f t="shared" si="444"/>
        <v xml:space="preserve">
</v>
      </c>
      <c r="CV395" s="27" t="s">
        <v>0</v>
      </c>
      <c r="CW395" s="200" t="str">
        <f t="shared" si="396"/>
        <v/>
      </c>
      <c r="CX395" t="s">
        <v>0</v>
      </c>
      <c r="CY395" s="90"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31"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88" t="str">
        <f t="shared" si="404"/>
        <v/>
      </c>
      <c r="P396" s="27"/>
      <c r="Q396" s="32" t="str">
        <f t="shared" si="405"/>
        <v/>
      </c>
      <c r="R396" s="53" t="str">
        <f>IF(Q396="","",IF(COUNTIF(Q$12:Q395,Q396)=0,R395+1,R395))</f>
        <v/>
      </c>
      <c r="S396" s="53" t="str">
        <f t="shared" si="406"/>
        <v/>
      </c>
      <c r="T396" s="53" t="str">
        <f t="shared" si="407"/>
        <v/>
      </c>
      <c r="U396" s="46" t="str">
        <f t="shared" si="408"/>
        <v/>
      </c>
      <c r="V396" s="27" t="s">
        <v>0</v>
      </c>
      <c r="W396" s="173" t="str">
        <f t="shared" si="409"/>
        <v/>
      </c>
      <c r="X396" s="223" t="str">
        <f t="shared" si="410"/>
        <v/>
      </c>
      <c r="Y396" s="174"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8"/>
      <c r="AG396" s="27" t="s">
        <v>0</v>
      </c>
      <c r="AH396" s="14" t="str">
        <f t="shared" si="413"/>
        <v/>
      </c>
      <c r="AI396" s="27" t="s">
        <v>0</v>
      </c>
      <c r="AJ396" s="173" t="str">
        <f t="shared" si="414"/>
        <v/>
      </c>
      <c r="AK396" s="114"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44" t="str">
        <f t="shared" si="468"/>
        <v/>
      </c>
      <c r="AW396" s="27" t="s">
        <v>0</v>
      </c>
      <c r="AX396" s="81"/>
      <c r="AY396" s="83"/>
      <c r="AZ396" s="27" t="s">
        <v>0</v>
      </c>
      <c r="BA396" s="200" t="str">
        <f t="shared" si="423"/>
        <v/>
      </c>
      <c r="BB396" s="27" t="s">
        <v>0</v>
      </c>
      <c r="BC396" s="32" t="str">
        <f t="shared" si="424"/>
        <v/>
      </c>
      <c r="BD396" s="53" t="str">
        <f>IF(AX396&amp;AY396="","",MAX(BD$12:BD395)+1)</f>
        <v/>
      </c>
      <c r="BE396" s="212"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8"/>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73" t="str">
        <f>IF(BN396="","",IF(AND(BO396&lt;&gt;"",BO396&lt;&gt;"NEMA",BS396=1),BR396,IFERROR(INDEX(CK$12:CK395,MATCH(BN396,BN$12:BN395,0)),IF(BX396&lt;&gt;"",BX396,BT396))))</f>
        <v/>
      </c>
      <c r="CL396" s="226" t="str">
        <f>IF(BN396="","",IF(BT396&lt;&gt;BN396,INDEX(regKlub_id,MATCH(BT396,regKlub_naziv,0)),IF(AND(BO396&lt;&gt;"",BO396&lt;&gt;"NEMA"),BO396,IF(CF396&lt;&gt;"",CF396,IF(CB396&lt;&gt;"",CB396,IFERROR(INDEX(CL$12:CL395,MATCH(BN396,BN$12:BN395,0)),"GREŠKA"))))))</f>
        <v/>
      </c>
      <c r="CM396" s="114" t="str">
        <f>IF(BP396="","",IF(BP396&lt;&gt;"NEMA",BP396,IF(CE396&lt;&gt;"",CE396,IFERROR(INDEX(CM$12:CM395,MATCH(BN396,BN$12:BN395,0)),""))))</f>
        <v/>
      </c>
      <c r="CN396" s="27" t="s">
        <v>0</v>
      </c>
      <c r="CO396" s="38" t="str">
        <f t="shared" si="441"/>
        <v/>
      </c>
      <c r="CP396" s="53" t="str">
        <f t="shared" si="442"/>
        <v/>
      </c>
      <c r="CQ396" s="180" t="str">
        <f t="shared" si="443"/>
        <v/>
      </c>
      <c r="CR396" s="181" t="str">
        <f t="shared" si="469"/>
        <v/>
      </c>
      <c r="CS396" s="114" t="str">
        <f t="shared" si="395"/>
        <v/>
      </c>
      <c r="CT396" s="27" t="s">
        <v>0</v>
      </c>
      <c r="CU396" s="240" t="str">
        <f t="shared" si="444"/>
        <v xml:space="preserve">
</v>
      </c>
      <c r="CV396" s="27" t="s">
        <v>0</v>
      </c>
      <c r="CW396" s="200" t="str">
        <f t="shared" si="396"/>
        <v/>
      </c>
      <c r="CX396" t="s">
        <v>0</v>
      </c>
      <c r="CY396" s="90"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31"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88" t="str">
        <f t="shared" si="404"/>
        <v/>
      </c>
      <c r="P397" s="27"/>
      <c r="Q397" s="32" t="str">
        <f t="shared" si="405"/>
        <v/>
      </c>
      <c r="R397" s="53" t="str">
        <f>IF(Q397="","",IF(COUNTIF(Q$12:Q396,Q397)=0,R396+1,R396))</f>
        <v/>
      </c>
      <c r="S397" s="53" t="str">
        <f t="shared" si="406"/>
        <v/>
      </c>
      <c r="T397" s="53" t="str">
        <f t="shared" si="407"/>
        <v/>
      </c>
      <c r="U397" s="46" t="str">
        <f t="shared" si="408"/>
        <v/>
      </c>
      <c r="V397" s="27" t="s">
        <v>0</v>
      </c>
      <c r="W397" s="173" t="str">
        <f t="shared" si="409"/>
        <v/>
      </c>
      <c r="X397" s="223" t="str">
        <f t="shared" si="410"/>
        <v/>
      </c>
      <c r="Y397" s="174"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8"/>
      <c r="AG397" s="27" t="s">
        <v>0</v>
      </c>
      <c r="AH397" s="14" t="str">
        <f t="shared" si="413"/>
        <v/>
      </c>
      <c r="AI397" s="27" t="s">
        <v>0</v>
      </c>
      <c r="AJ397" s="173" t="str">
        <f t="shared" si="414"/>
        <v/>
      </c>
      <c r="AK397" s="114"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44" t="str">
        <f t="shared" si="468"/>
        <v/>
      </c>
      <c r="AW397" s="27" t="s">
        <v>0</v>
      </c>
      <c r="AX397" s="81"/>
      <c r="AY397" s="83"/>
      <c r="AZ397" s="27" t="s">
        <v>0</v>
      </c>
      <c r="BA397" s="200" t="str">
        <f t="shared" si="423"/>
        <v/>
      </c>
      <c r="BB397" s="27" t="s">
        <v>0</v>
      </c>
      <c r="BC397" s="32" t="str">
        <f t="shared" si="424"/>
        <v/>
      </c>
      <c r="BD397" s="53" t="str">
        <f>IF(AX397&amp;AY397="","",MAX(BD$12:BD396)+1)</f>
        <v/>
      </c>
      <c r="BE397" s="212"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8"/>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73" t="str">
        <f>IF(BN397="","",IF(AND(BO397&lt;&gt;"",BO397&lt;&gt;"NEMA",BS397=1),BR397,IFERROR(INDEX(CK$12:CK396,MATCH(BN397,BN$12:BN396,0)),IF(BX397&lt;&gt;"",BX397,BT397))))</f>
        <v/>
      </c>
      <c r="CL397" s="226" t="str">
        <f>IF(BN397="","",IF(BT397&lt;&gt;BN397,INDEX(regKlub_id,MATCH(BT397,regKlub_naziv,0)),IF(AND(BO397&lt;&gt;"",BO397&lt;&gt;"NEMA"),BO397,IF(CF397&lt;&gt;"",CF397,IF(CB397&lt;&gt;"",CB397,IFERROR(INDEX(CL$12:CL396,MATCH(BN397,BN$12:BN396,0)),"GREŠKA"))))))</f>
        <v/>
      </c>
      <c r="CM397" s="114" t="str">
        <f>IF(BP397="","",IF(BP397&lt;&gt;"NEMA",BP397,IF(CE397&lt;&gt;"",CE397,IFERROR(INDEX(CM$12:CM396,MATCH(BN397,BN$12:BN396,0)),""))))</f>
        <v/>
      </c>
      <c r="CN397" s="27" t="s">
        <v>0</v>
      </c>
      <c r="CO397" s="38" t="str">
        <f t="shared" si="441"/>
        <v/>
      </c>
      <c r="CP397" s="53" t="str">
        <f t="shared" si="442"/>
        <v/>
      </c>
      <c r="CQ397" s="180" t="str">
        <f t="shared" si="443"/>
        <v/>
      </c>
      <c r="CR397" s="181" t="str">
        <f t="shared" si="469"/>
        <v/>
      </c>
      <c r="CS397" s="114" t="str">
        <f t="shared" ref="CS397:CS412" si="473">IF(DH397="","",IF(AND(CP397="0",N(CR397)&gt;data_max_minuta*60),2,INDEX(regStatusRezultat_id,MATCH(VALUE(CP397),regStatusRezultat_oEvent,0))))</f>
        <v/>
      </c>
      <c r="CT397" s="27" t="s">
        <v>0</v>
      </c>
      <c r="CU397" s="240" t="str">
        <f t="shared" si="444"/>
        <v xml:space="preserve">
</v>
      </c>
      <c r="CV397" s="27" t="s">
        <v>0</v>
      </c>
      <c r="CW397" s="200" t="str">
        <f t="shared" ref="CW397:CW412" si="474">IF(BF397="","",IF(AND(CY397&lt;&gt;"M",CY397&lt;&gt;"Ž"),1,""))</f>
        <v/>
      </c>
      <c r="CX397" t="s">
        <v>0</v>
      </c>
      <c r="CY397" s="90"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31"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88"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73" t="str">
        <f t="shared" ref="W398:W412" si="487">IF(O398="","",INDEX(regKategorija_oznaka,MATCH(S398,regKategorija_id,0)))</f>
        <v/>
      </c>
      <c r="X398" s="223" t="str">
        <f t="shared" ref="X398:X412" si="488">IF(W398="","",INDEX(natKategorija_stazaKatId,MATCH(S398,natKategorija_katRegId,0)))</f>
        <v/>
      </c>
      <c r="Y398" s="174"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8"/>
      <c r="AG398" s="27" t="s">
        <v>0</v>
      </c>
      <c r="AH398" s="14" t="str">
        <f t="shared" ref="AH398:AH412" si="491">IF(AC398="","","INSERT INTO drzava(id,naziv,oznaka) VALUES ("&amp;AD398&amp;",'"&amp;AF398&amp;"','"&amp;UPPER(LEFT(AC398,1))&amp;LOWER(RIGHT(AC398,2))&amp;"');")</f>
        <v/>
      </c>
      <c r="AI398" s="27" t="s">
        <v>0</v>
      </c>
      <c r="AJ398" s="173" t="str">
        <f t="shared" ref="AJ398:AJ412" si="492">IF(AB398="","",IF(AB398="NEMA",AC398,AA398))</f>
        <v/>
      </c>
      <c r="AK398" s="114"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44" t="str">
        <f t="shared" si="468"/>
        <v/>
      </c>
      <c r="AW398" s="27" t="s">
        <v>0</v>
      </c>
      <c r="AX398" s="81"/>
      <c r="AY398" s="83"/>
      <c r="AZ398" s="27" t="s">
        <v>0</v>
      </c>
      <c r="BA398" s="200"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212"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8"/>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73" t="str">
        <f>IF(BN398="","",IF(AND(BO398&lt;&gt;"",BO398&lt;&gt;"NEMA",BS398=1),BR398,IFERROR(INDEX(CK$12:CK397,MATCH(BN398,BN$12:BN397,0)),IF(BX398&lt;&gt;"",BX398,BT398))))</f>
        <v/>
      </c>
      <c r="CL398" s="226" t="str">
        <f>IF(BN398="","",IF(BT398&lt;&gt;BN398,INDEX(regKlub_id,MATCH(BT398,regKlub_naziv,0)),IF(AND(BO398&lt;&gt;"",BO398&lt;&gt;"NEMA"),BO398,IF(CF398&lt;&gt;"",CF398,IF(CB398&lt;&gt;"",CB398,IFERROR(INDEX(CL$12:CL397,MATCH(BN398,BN$12:BN397,0)),"GREŠKA"))))))</f>
        <v/>
      </c>
      <c r="CM398" s="114" t="str">
        <f>IF(BP398="","",IF(BP398&lt;&gt;"NEMA",BP398,IF(CE398&lt;&gt;"",CE398,IFERROR(INDEX(CM$12:CM397,MATCH(BN398,BN$12:BN397,0)),""))))</f>
        <v/>
      </c>
      <c r="CN398" s="27" t="s">
        <v>0</v>
      </c>
      <c r="CO398" s="38" t="str">
        <f t="shared" ref="CO398:CO412" si="519">IF(G398="","",G398)</f>
        <v/>
      </c>
      <c r="CP398" s="53" t="str">
        <f t="shared" ref="CP398:CP412" si="520">IF(H398="","",H398)</f>
        <v/>
      </c>
      <c r="CQ398" s="180" t="str">
        <f t="shared" ref="CQ398:CQ412" si="521">IF(CO398="",IF(OR(O398="",CP398&lt;&gt;"0"),"","GREŠKA-1"),IF(AND(65535&gt;=VALUE(LEFT(CO398,SEARCH(":",CO398)-1))*60+VALUE(RIGHT(CO398,2)),OR(CP398="0",CP398="1",CP398="2",CP398="3",CP398="4")),IF(VALUE(RIGHT(CO398,2))&gt;=60,"GREŠKA-2",""),"GREŠKA-3"))</f>
        <v/>
      </c>
      <c r="CR398" s="181" t="str">
        <f t="shared" si="469"/>
        <v/>
      </c>
      <c r="CS398" s="114" t="str">
        <f t="shared" si="473"/>
        <v/>
      </c>
      <c r="CT398" s="27" t="s">
        <v>0</v>
      </c>
      <c r="CU398" s="240"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200" t="str">
        <f t="shared" si="474"/>
        <v/>
      </c>
      <c r="CX398" t="s">
        <v>0</v>
      </c>
      <c r="CY398" s="90"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31"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88" t="str">
        <f t="shared" si="482"/>
        <v/>
      </c>
      <c r="P399" s="27"/>
      <c r="Q399" s="32" t="str">
        <f t="shared" si="483"/>
        <v/>
      </c>
      <c r="R399" s="53" t="str">
        <f>IF(Q399="","",IF(COUNTIF(Q$12:Q398,Q399)=0,R398+1,R398))</f>
        <v/>
      </c>
      <c r="S399" s="53" t="str">
        <f t="shared" si="484"/>
        <v/>
      </c>
      <c r="T399" s="53" t="str">
        <f t="shared" si="485"/>
        <v/>
      </c>
      <c r="U399" s="46" t="str">
        <f t="shared" si="486"/>
        <v/>
      </c>
      <c r="V399" s="27" t="s">
        <v>0</v>
      </c>
      <c r="W399" s="173" t="str">
        <f t="shared" si="487"/>
        <v/>
      </c>
      <c r="X399" s="223" t="str">
        <f t="shared" si="488"/>
        <v/>
      </c>
      <c r="Y399" s="174"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8"/>
      <c r="AG399" s="27" t="s">
        <v>0</v>
      </c>
      <c r="AH399" s="14" t="str">
        <f t="shared" si="491"/>
        <v/>
      </c>
      <c r="AI399" s="27" t="s">
        <v>0</v>
      </c>
      <c r="AJ399" s="173" t="str">
        <f t="shared" si="492"/>
        <v/>
      </c>
      <c r="AK399" s="114"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44" t="str">
        <f t="shared" si="468"/>
        <v/>
      </c>
      <c r="AW399" s="27" t="s">
        <v>0</v>
      </c>
      <c r="AX399" s="81"/>
      <c r="AY399" s="83"/>
      <c r="AZ399" s="27" t="s">
        <v>0</v>
      </c>
      <c r="BA399" s="200" t="str">
        <f t="shared" si="501"/>
        <v/>
      </c>
      <c r="BB399" s="27" t="s">
        <v>0</v>
      </c>
      <c r="BC399" s="32" t="str">
        <f t="shared" si="502"/>
        <v/>
      </c>
      <c r="BD399" s="53" t="str">
        <f>IF(AX399&amp;AY399="","",MAX(BD$12:BD398)+1)</f>
        <v/>
      </c>
      <c r="BE399" s="212"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8"/>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73" t="str">
        <f>IF(BN399="","",IF(AND(BO399&lt;&gt;"",BO399&lt;&gt;"NEMA",BS399=1),BR399,IFERROR(INDEX(CK$12:CK398,MATCH(BN399,BN$12:BN398,0)),IF(BX399&lt;&gt;"",BX399,BT399))))</f>
        <v/>
      </c>
      <c r="CL399" s="226" t="str">
        <f>IF(BN399="","",IF(BT399&lt;&gt;BN399,INDEX(regKlub_id,MATCH(BT399,regKlub_naziv,0)),IF(AND(BO399&lt;&gt;"",BO399&lt;&gt;"NEMA"),BO399,IF(CF399&lt;&gt;"",CF399,IF(CB399&lt;&gt;"",CB399,IFERROR(INDEX(CL$12:CL398,MATCH(BN399,BN$12:BN398,0)),"GREŠKA"))))))</f>
        <v/>
      </c>
      <c r="CM399" s="114" t="str">
        <f>IF(BP399="","",IF(BP399&lt;&gt;"NEMA",BP399,IF(CE399&lt;&gt;"",CE399,IFERROR(INDEX(CM$12:CM398,MATCH(BN399,BN$12:BN398,0)),""))))</f>
        <v/>
      </c>
      <c r="CN399" s="27" t="s">
        <v>0</v>
      </c>
      <c r="CO399" s="38" t="str">
        <f t="shared" si="519"/>
        <v/>
      </c>
      <c r="CP399" s="53" t="str">
        <f t="shared" si="520"/>
        <v/>
      </c>
      <c r="CQ399" s="180" t="str">
        <f t="shared" si="521"/>
        <v/>
      </c>
      <c r="CR399" s="181" t="str">
        <f t="shared" si="469"/>
        <v/>
      </c>
      <c r="CS399" s="114" t="str">
        <f t="shared" si="473"/>
        <v/>
      </c>
      <c r="CT399" s="27" t="s">
        <v>0</v>
      </c>
      <c r="CU399" s="240" t="str">
        <f t="shared" si="522"/>
        <v xml:space="preserve">
</v>
      </c>
      <c r="CV399" s="27" t="s">
        <v>0</v>
      </c>
      <c r="CW399" s="200" t="str">
        <f t="shared" si="474"/>
        <v/>
      </c>
      <c r="CX399" t="s">
        <v>0</v>
      </c>
      <c r="CY399" s="90"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31"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88" t="str">
        <f t="shared" si="482"/>
        <v/>
      </c>
      <c r="P400" s="27"/>
      <c r="Q400" s="32" t="str">
        <f t="shared" si="483"/>
        <v/>
      </c>
      <c r="R400" s="53" t="str">
        <f>IF(Q400="","",IF(COUNTIF(Q$12:Q399,Q400)=0,R399+1,R399))</f>
        <v/>
      </c>
      <c r="S400" s="53" t="str">
        <f t="shared" si="484"/>
        <v/>
      </c>
      <c r="T400" s="53" t="str">
        <f t="shared" si="485"/>
        <v/>
      </c>
      <c r="U400" s="46" t="str">
        <f t="shared" si="486"/>
        <v/>
      </c>
      <c r="V400" s="27" t="s">
        <v>0</v>
      </c>
      <c r="W400" s="173" t="str">
        <f t="shared" si="487"/>
        <v/>
      </c>
      <c r="X400" s="223" t="str">
        <f t="shared" si="488"/>
        <v/>
      </c>
      <c r="Y400" s="174"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8"/>
      <c r="AG400" s="27" t="s">
        <v>0</v>
      </c>
      <c r="AH400" s="14" t="str">
        <f t="shared" si="491"/>
        <v/>
      </c>
      <c r="AI400" s="27" t="s">
        <v>0</v>
      </c>
      <c r="AJ400" s="173" t="str">
        <f t="shared" si="492"/>
        <v/>
      </c>
      <c r="AK400" s="114"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44" t="str">
        <f t="shared" si="468"/>
        <v/>
      </c>
      <c r="AW400" s="27" t="s">
        <v>0</v>
      </c>
      <c r="AX400" s="81"/>
      <c r="AY400" s="83"/>
      <c r="AZ400" s="27" t="s">
        <v>0</v>
      </c>
      <c r="BA400" s="200" t="str">
        <f t="shared" si="501"/>
        <v/>
      </c>
      <c r="BB400" s="27" t="s">
        <v>0</v>
      </c>
      <c r="BC400" s="32" t="str">
        <f t="shared" si="502"/>
        <v/>
      </c>
      <c r="BD400" s="53" t="str">
        <f>IF(AX400&amp;AY400="","",MAX(BD$12:BD399)+1)</f>
        <v/>
      </c>
      <c r="BE400" s="212"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8"/>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73" t="str">
        <f>IF(BN400="","",IF(AND(BO400&lt;&gt;"",BO400&lt;&gt;"NEMA",BS400=1),BR400,IFERROR(INDEX(CK$12:CK399,MATCH(BN400,BN$12:BN399,0)),IF(BX400&lt;&gt;"",BX400,BT400))))</f>
        <v/>
      </c>
      <c r="CL400" s="226" t="str">
        <f>IF(BN400="","",IF(BT400&lt;&gt;BN400,INDEX(regKlub_id,MATCH(BT400,regKlub_naziv,0)),IF(AND(BO400&lt;&gt;"",BO400&lt;&gt;"NEMA"),BO400,IF(CF400&lt;&gt;"",CF400,IF(CB400&lt;&gt;"",CB400,IFERROR(INDEX(CL$12:CL399,MATCH(BN400,BN$12:BN399,0)),"GREŠKA"))))))</f>
        <v/>
      </c>
      <c r="CM400" s="114" t="str">
        <f>IF(BP400="","",IF(BP400&lt;&gt;"NEMA",BP400,IF(CE400&lt;&gt;"",CE400,IFERROR(INDEX(CM$12:CM399,MATCH(BN400,BN$12:BN399,0)),""))))</f>
        <v/>
      </c>
      <c r="CN400" s="27" t="s">
        <v>0</v>
      </c>
      <c r="CO400" s="38" t="str">
        <f t="shared" si="519"/>
        <v/>
      </c>
      <c r="CP400" s="53" t="str">
        <f t="shared" si="520"/>
        <v/>
      </c>
      <c r="CQ400" s="180" t="str">
        <f t="shared" si="521"/>
        <v/>
      </c>
      <c r="CR400" s="181" t="str">
        <f t="shared" si="469"/>
        <v/>
      </c>
      <c r="CS400" s="114" t="str">
        <f t="shared" si="473"/>
        <v/>
      </c>
      <c r="CT400" s="27" t="s">
        <v>0</v>
      </c>
      <c r="CU400" s="240" t="str">
        <f t="shared" si="522"/>
        <v xml:space="preserve">
</v>
      </c>
      <c r="CV400" s="27" t="s">
        <v>0</v>
      </c>
      <c r="CW400" s="200" t="str">
        <f t="shared" si="474"/>
        <v/>
      </c>
      <c r="CX400" t="s">
        <v>0</v>
      </c>
      <c r="CY400" s="90"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31"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88" t="str">
        <f t="shared" si="482"/>
        <v/>
      </c>
      <c r="P401" s="27"/>
      <c r="Q401" s="32" t="str">
        <f t="shared" si="483"/>
        <v/>
      </c>
      <c r="R401" s="53" t="str">
        <f>IF(Q401="","",IF(COUNTIF(Q$12:Q400,Q401)=0,R400+1,R400))</f>
        <v/>
      </c>
      <c r="S401" s="53" t="str">
        <f t="shared" si="484"/>
        <v/>
      </c>
      <c r="T401" s="53" t="str">
        <f t="shared" si="485"/>
        <v/>
      </c>
      <c r="U401" s="46" t="str">
        <f t="shared" si="486"/>
        <v/>
      </c>
      <c r="V401" s="27" t="s">
        <v>0</v>
      </c>
      <c r="W401" s="173" t="str">
        <f t="shared" si="487"/>
        <v/>
      </c>
      <c r="X401" s="223" t="str">
        <f t="shared" si="488"/>
        <v/>
      </c>
      <c r="Y401" s="174"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8"/>
      <c r="AG401" s="27" t="s">
        <v>0</v>
      </c>
      <c r="AH401" s="14" t="str">
        <f t="shared" si="491"/>
        <v/>
      </c>
      <c r="AI401" s="27" t="s">
        <v>0</v>
      </c>
      <c r="AJ401" s="173" t="str">
        <f t="shared" si="492"/>
        <v/>
      </c>
      <c r="AK401" s="114"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44" t="str">
        <f t="shared" si="468"/>
        <v/>
      </c>
      <c r="AW401" s="27" t="s">
        <v>0</v>
      </c>
      <c r="AX401" s="81"/>
      <c r="AY401" s="83"/>
      <c r="AZ401" s="27" t="s">
        <v>0</v>
      </c>
      <c r="BA401" s="200" t="str">
        <f t="shared" si="501"/>
        <v/>
      </c>
      <c r="BB401" s="27" t="s">
        <v>0</v>
      </c>
      <c r="BC401" s="32" t="str">
        <f t="shared" si="502"/>
        <v/>
      </c>
      <c r="BD401" s="53" t="str">
        <f>IF(AX401&amp;AY401="","",MAX(BD$12:BD400)+1)</f>
        <v/>
      </c>
      <c r="BE401" s="212"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8"/>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73" t="str">
        <f>IF(BN401="","",IF(AND(BO401&lt;&gt;"",BO401&lt;&gt;"NEMA",BS401=1),BR401,IFERROR(INDEX(CK$12:CK400,MATCH(BN401,BN$12:BN400,0)),IF(BX401&lt;&gt;"",BX401,BT401))))</f>
        <v/>
      </c>
      <c r="CL401" s="226" t="str">
        <f>IF(BN401="","",IF(BT401&lt;&gt;BN401,INDEX(regKlub_id,MATCH(BT401,regKlub_naziv,0)),IF(AND(BO401&lt;&gt;"",BO401&lt;&gt;"NEMA"),BO401,IF(CF401&lt;&gt;"",CF401,IF(CB401&lt;&gt;"",CB401,IFERROR(INDEX(CL$12:CL400,MATCH(BN401,BN$12:BN400,0)),"GREŠKA"))))))</f>
        <v/>
      </c>
      <c r="CM401" s="114" t="str">
        <f>IF(BP401="","",IF(BP401&lt;&gt;"NEMA",BP401,IF(CE401&lt;&gt;"",CE401,IFERROR(INDEX(CM$12:CM400,MATCH(BN401,BN$12:BN400,0)),""))))</f>
        <v/>
      </c>
      <c r="CN401" s="27" t="s">
        <v>0</v>
      </c>
      <c r="CO401" s="38" t="str">
        <f t="shared" si="519"/>
        <v/>
      </c>
      <c r="CP401" s="53" t="str">
        <f t="shared" si="520"/>
        <v/>
      </c>
      <c r="CQ401" s="180" t="str">
        <f t="shared" si="521"/>
        <v/>
      </c>
      <c r="CR401" s="181" t="str">
        <f t="shared" si="469"/>
        <v/>
      </c>
      <c r="CS401" s="114" t="str">
        <f t="shared" si="473"/>
        <v/>
      </c>
      <c r="CT401" s="27" t="s">
        <v>0</v>
      </c>
      <c r="CU401" s="240" t="str">
        <f t="shared" si="522"/>
        <v xml:space="preserve">
</v>
      </c>
      <c r="CV401" s="27" t="s">
        <v>0</v>
      </c>
      <c r="CW401" s="200" t="str">
        <f t="shared" si="474"/>
        <v/>
      </c>
      <c r="CX401" t="s">
        <v>0</v>
      </c>
      <c r="CY401" s="90"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31"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88" t="str">
        <f t="shared" si="482"/>
        <v/>
      </c>
      <c r="P402" s="27"/>
      <c r="Q402" s="32" t="str">
        <f t="shared" si="483"/>
        <v/>
      </c>
      <c r="R402" s="53" t="str">
        <f>IF(Q402="","",IF(COUNTIF(Q$12:Q401,Q402)=0,R401+1,R401))</f>
        <v/>
      </c>
      <c r="S402" s="53" t="str">
        <f t="shared" si="484"/>
        <v/>
      </c>
      <c r="T402" s="53" t="str">
        <f t="shared" si="485"/>
        <v/>
      </c>
      <c r="U402" s="46" t="str">
        <f t="shared" si="486"/>
        <v/>
      </c>
      <c r="V402" s="27" t="s">
        <v>0</v>
      </c>
      <c r="W402" s="173" t="str">
        <f t="shared" si="487"/>
        <v/>
      </c>
      <c r="X402" s="223" t="str">
        <f t="shared" si="488"/>
        <v/>
      </c>
      <c r="Y402" s="174"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8"/>
      <c r="AG402" s="27" t="s">
        <v>0</v>
      </c>
      <c r="AH402" s="14" t="str">
        <f t="shared" si="491"/>
        <v/>
      </c>
      <c r="AI402" s="27" t="s">
        <v>0</v>
      </c>
      <c r="AJ402" s="173" t="str">
        <f t="shared" si="492"/>
        <v/>
      </c>
      <c r="AK402" s="114"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44" t="str">
        <f t="shared" si="468"/>
        <v/>
      </c>
      <c r="AW402" s="27" t="s">
        <v>0</v>
      </c>
      <c r="AX402" s="81"/>
      <c r="AY402" s="83"/>
      <c r="AZ402" s="27" t="s">
        <v>0</v>
      </c>
      <c r="BA402" s="200" t="str">
        <f t="shared" si="501"/>
        <v/>
      </c>
      <c r="BB402" s="27" t="s">
        <v>0</v>
      </c>
      <c r="BC402" s="32" t="str">
        <f t="shared" si="502"/>
        <v/>
      </c>
      <c r="BD402" s="53" t="str">
        <f>IF(AX402&amp;AY402="","",MAX(BD$12:BD401)+1)</f>
        <v/>
      </c>
      <c r="BE402" s="212"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8"/>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73" t="str">
        <f>IF(BN402="","",IF(AND(BO402&lt;&gt;"",BO402&lt;&gt;"NEMA",BS402=1),BR402,IFERROR(INDEX(CK$12:CK401,MATCH(BN402,BN$12:BN401,0)),IF(BX402&lt;&gt;"",BX402,BT402))))</f>
        <v/>
      </c>
      <c r="CL402" s="226" t="str">
        <f>IF(BN402="","",IF(BT402&lt;&gt;BN402,INDEX(regKlub_id,MATCH(BT402,regKlub_naziv,0)),IF(AND(BO402&lt;&gt;"",BO402&lt;&gt;"NEMA"),BO402,IF(CF402&lt;&gt;"",CF402,IF(CB402&lt;&gt;"",CB402,IFERROR(INDEX(CL$12:CL401,MATCH(BN402,BN$12:BN401,0)),"GREŠKA"))))))</f>
        <v/>
      </c>
      <c r="CM402" s="114" t="str">
        <f>IF(BP402="","",IF(BP402&lt;&gt;"NEMA",BP402,IF(CE402&lt;&gt;"",CE402,IFERROR(INDEX(CM$12:CM401,MATCH(BN402,BN$12:BN401,0)),""))))</f>
        <v/>
      </c>
      <c r="CN402" s="27" t="s">
        <v>0</v>
      </c>
      <c r="CO402" s="38" t="str">
        <f t="shared" si="519"/>
        <v/>
      </c>
      <c r="CP402" s="53" t="str">
        <f t="shared" si="520"/>
        <v/>
      </c>
      <c r="CQ402" s="180" t="str">
        <f t="shared" si="521"/>
        <v/>
      </c>
      <c r="CR402" s="181" t="str">
        <f t="shared" si="469"/>
        <v/>
      </c>
      <c r="CS402" s="114" t="str">
        <f t="shared" si="473"/>
        <v/>
      </c>
      <c r="CT402" s="27" t="s">
        <v>0</v>
      </c>
      <c r="CU402" s="240" t="str">
        <f t="shared" si="522"/>
        <v xml:space="preserve">
</v>
      </c>
      <c r="CV402" s="27" t="s">
        <v>0</v>
      </c>
      <c r="CW402" s="200" t="str">
        <f t="shared" si="474"/>
        <v/>
      </c>
      <c r="CX402" t="s">
        <v>0</v>
      </c>
      <c r="CY402" s="90"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31"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88" t="str">
        <f t="shared" si="482"/>
        <v/>
      </c>
      <c r="P403" s="27"/>
      <c r="Q403" s="32" t="str">
        <f t="shared" si="483"/>
        <v/>
      </c>
      <c r="R403" s="53" t="str">
        <f>IF(Q403="","",IF(COUNTIF(Q$12:Q402,Q403)=0,R402+1,R402))</f>
        <v/>
      </c>
      <c r="S403" s="53" t="str">
        <f t="shared" si="484"/>
        <v/>
      </c>
      <c r="T403" s="53" t="str">
        <f t="shared" si="485"/>
        <v/>
      </c>
      <c r="U403" s="46" t="str">
        <f t="shared" si="486"/>
        <v/>
      </c>
      <c r="V403" s="27" t="s">
        <v>0</v>
      </c>
      <c r="W403" s="173" t="str">
        <f t="shared" si="487"/>
        <v/>
      </c>
      <c r="X403" s="223" t="str">
        <f t="shared" si="488"/>
        <v/>
      </c>
      <c r="Y403" s="174"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8"/>
      <c r="AG403" s="27" t="s">
        <v>0</v>
      </c>
      <c r="AH403" s="14" t="str">
        <f t="shared" si="491"/>
        <v/>
      </c>
      <c r="AI403" s="27" t="s">
        <v>0</v>
      </c>
      <c r="AJ403" s="173" t="str">
        <f t="shared" si="492"/>
        <v/>
      </c>
      <c r="AK403" s="114"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44" t="str">
        <f t="shared" si="468"/>
        <v/>
      </c>
      <c r="AW403" s="27" t="s">
        <v>0</v>
      </c>
      <c r="AX403" s="81"/>
      <c r="AY403" s="83"/>
      <c r="AZ403" s="27" t="s">
        <v>0</v>
      </c>
      <c r="BA403" s="200" t="str">
        <f t="shared" si="501"/>
        <v/>
      </c>
      <c r="BB403" s="27" t="s">
        <v>0</v>
      </c>
      <c r="BC403" s="32" t="str">
        <f t="shared" si="502"/>
        <v/>
      </c>
      <c r="BD403" s="53" t="str">
        <f>IF(AX403&amp;AY403="","",MAX(BD$12:BD402)+1)</f>
        <v/>
      </c>
      <c r="BE403" s="212"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8"/>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73" t="str">
        <f>IF(BN403="","",IF(AND(BO403&lt;&gt;"",BO403&lt;&gt;"NEMA",BS403=1),BR403,IFERROR(INDEX(CK$12:CK402,MATCH(BN403,BN$12:BN402,0)),IF(BX403&lt;&gt;"",BX403,BT403))))</f>
        <v/>
      </c>
      <c r="CL403" s="226" t="str">
        <f>IF(BN403="","",IF(BT403&lt;&gt;BN403,INDEX(regKlub_id,MATCH(BT403,regKlub_naziv,0)),IF(AND(BO403&lt;&gt;"",BO403&lt;&gt;"NEMA"),BO403,IF(CF403&lt;&gt;"",CF403,IF(CB403&lt;&gt;"",CB403,IFERROR(INDEX(CL$12:CL402,MATCH(BN403,BN$12:BN402,0)),"GREŠKA"))))))</f>
        <v/>
      </c>
      <c r="CM403" s="114" t="str">
        <f>IF(BP403="","",IF(BP403&lt;&gt;"NEMA",BP403,IF(CE403&lt;&gt;"",CE403,IFERROR(INDEX(CM$12:CM402,MATCH(BN403,BN$12:BN402,0)),""))))</f>
        <v/>
      </c>
      <c r="CN403" s="27" t="s">
        <v>0</v>
      </c>
      <c r="CO403" s="38" t="str">
        <f t="shared" si="519"/>
        <v/>
      </c>
      <c r="CP403" s="53" t="str">
        <f t="shared" si="520"/>
        <v/>
      </c>
      <c r="CQ403" s="180" t="str">
        <f t="shared" si="521"/>
        <v/>
      </c>
      <c r="CR403" s="181" t="str">
        <f t="shared" si="469"/>
        <v/>
      </c>
      <c r="CS403" s="114" t="str">
        <f t="shared" si="473"/>
        <v/>
      </c>
      <c r="CT403" s="27" t="s">
        <v>0</v>
      </c>
      <c r="CU403" s="240" t="str">
        <f t="shared" si="522"/>
        <v xml:space="preserve">
</v>
      </c>
      <c r="CV403" s="27" t="s">
        <v>0</v>
      </c>
      <c r="CW403" s="200" t="str">
        <f t="shared" si="474"/>
        <v/>
      </c>
      <c r="CX403" t="s">
        <v>0</v>
      </c>
      <c r="CY403" s="90"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31"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88" t="str">
        <f t="shared" si="482"/>
        <v/>
      </c>
      <c r="P404" s="27"/>
      <c r="Q404" s="32" t="str">
        <f t="shared" si="483"/>
        <v/>
      </c>
      <c r="R404" s="53" t="str">
        <f>IF(Q404="","",IF(COUNTIF(Q$12:Q403,Q404)=0,R403+1,R403))</f>
        <v/>
      </c>
      <c r="S404" s="53" t="str">
        <f t="shared" si="484"/>
        <v/>
      </c>
      <c r="T404" s="53" t="str">
        <f t="shared" si="485"/>
        <v/>
      </c>
      <c r="U404" s="46" t="str">
        <f t="shared" si="486"/>
        <v/>
      </c>
      <c r="V404" s="27" t="s">
        <v>0</v>
      </c>
      <c r="W404" s="173" t="str">
        <f t="shared" si="487"/>
        <v/>
      </c>
      <c r="X404" s="223" t="str">
        <f t="shared" si="488"/>
        <v/>
      </c>
      <c r="Y404" s="174"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8"/>
      <c r="AG404" s="27" t="s">
        <v>0</v>
      </c>
      <c r="AH404" s="14" t="str">
        <f t="shared" si="491"/>
        <v/>
      </c>
      <c r="AI404" s="27" t="s">
        <v>0</v>
      </c>
      <c r="AJ404" s="173" t="str">
        <f t="shared" si="492"/>
        <v/>
      </c>
      <c r="AK404" s="114"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44" t="str">
        <f t="shared" si="468"/>
        <v/>
      </c>
      <c r="AW404" s="27" t="s">
        <v>0</v>
      </c>
      <c r="AX404" s="81"/>
      <c r="AY404" s="83"/>
      <c r="AZ404" s="27" t="s">
        <v>0</v>
      </c>
      <c r="BA404" s="200" t="str">
        <f t="shared" si="501"/>
        <v/>
      </c>
      <c r="BB404" s="27" t="s">
        <v>0</v>
      </c>
      <c r="BC404" s="32" t="str">
        <f t="shared" si="502"/>
        <v/>
      </c>
      <c r="BD404" s="53" t="str">
        <f>IF(AX404&amp;AY404="","",MAX(BD$12:BD403)+1)</f>
        <v/>
      </c>
      <c r="BE404" s="212"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8"/>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73" t="str">
        <f>IF(BN404="","",IF(AND(BO404&lt;&gt;"",BO404&lt;&gt;"NEMA",BS404=1),BR404,IFERROR(INDEX(CK$12:CK403,MATCH(BN404,BN$12:BN403,0)),IF(BX404&lt;&gt;"",BX404,BT404))))</f>
        <v/>
      </c>
      <c r="CL404" s="226" t="str">
        <f>IF(BN404="","",IF(BT404&lt;&gt;BN404,INDEX(regKlub_id,MATCH(BT404,regKlub_naziv,0)),IF(AND(BO404&lt;&gt;"",BO404&lt;&gt;"NEMA"),BO404,IF(CF404&lt;&gt;"",CF404,IF(CB404&lt;&gt;"",CB404,IFERROR(INDEX(CL$12:CL403,MATCH(BN404,BN$12:BN403,0)),"GREŠKA"))))))</f>
        <v/>
      </c>
      <c r="CM404" s="114" t="str">
        <f>IF(BP404="","",IF(BP404&lt;&gt;"NEMA",BP404,IF(CE404&lt;&gt;"",CE404,IFERROR(INDEX(CM$12:CM403,MATCH(BN404,BN$12:BN403,0)),""))))</f>
        <v/>
      </c>
      <c r="CN404" s="27" t="s">
        <v>0</v>
      </c>
      <c r="CO404" s="38" t="str">
        <f t="shared" si="519"/>
        <v/>
      </c>
      <c r="CP404" s="53" t="str">
        <f t="shared" si="520"/>
        <v/>
      </c>
      <c r="CQ404" s="180" t="str">
        <f t="shared" si="521"/>
        <v/>
      </c>
      <c r="CR404" s="181" t="str">
        <f t="shared" si="469"/>
        <v/>
      </c>
      <c r="CS404" s="114" t="str">
        <f t="shared" si="473"/>
        <v/>
      </c>
      <c r="CT404" s="27" t="s">
        <v>0</v>
      </c>
      <c r="CU404" s="240" t="str">
        <f t="shared" si="522"/>
        <v xml:space="preserve">
</v>
      </c>
      <c r="CV404" s="27" t="s">
        <v>0</v>
      </c>
      <c r="CW404" s="200" t="str">
        <f t="shared" si="474"/>
        <v/>
      </c>
      <c r="CX404" t="s">
        <v>0</v>
      </c>
      <c r="CY404" s="90"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31"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88" t="str">
        <f t="shared" si="482"/>
        <v/>
      </c>
      <c r="P405" s="27"/>
      <c r="Q405" s="32" t="str">
        <f t="shared" si="483"/>
        <v/>
      </c>
      <c r="R405" s="53" t="str">
        <f>IF(Q405="","",IF(COUNTIF(Q$12:Q404,Q405)=0,R404+1,R404))</f>
        <v/>
      </c>
      <c r="S405" s="53" t="str">
        <f t="shared" si="484"/>
        <v/>
      </c>
      <c r="T405" s="53" t="str">
        <f t="shared" si="485"/>
        <v/>
      </c>
      <c r="U405" s="46" t="str">
        <f t="shared" si="486"/>
        <v/>
      </c>
      <c r="V405" s="27" t="s">
        <v>0</v>
      </c>
      <c r="W405" s="173" t="str">
        <f t="shared" si="487"/>
        <v/>
      </c>
      <c r="X405" s="223" t="str">
        <f t="shared" si="488"/>
        <v/>
      </c>
      <c r="Y405" s="174"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8"/>
      <c r="AG405" s="27" t="s">
        <v>0</v>
      </c>
      <c r="AH405" s="14" t="str">
        <f t="shared" si="491"/>
        <v/>
      </c>
      <c r="AI405" s="27" t="s">
        <v>0</v>
      </c>
      <c r="AJ405" s="173" t="str">
        <f t="shared" si="492"/>
        <v/>
      </c>
      <c r="AK405" s="114"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44" t="str">
        <f t="shared" si="468"/>
        <v/>
      </c>
      <c r="AW405" s="27" t="s">
        <v>0</v>
      </c>
      <c r="AX405" s="81"/>
      <c r="AY405" s="83"/>
      <c r="AZ405" s="27" t="s">
        <v>0</v>
      </c>
      <c r="BA405" s="200" t="str">
        <f t="shared" si="501"/>
        <v/>
      </c>
      <c r="BB405" s="27" t="s">
        <v>0</v>
      </c>
      <c r="BC405" s="32" t="str">
        <f t="shared" si="502"/>
        <v/>
      </c>
      <c r="BD405" s="53" t="str">
        <f>IF(AX405&amp;AY405="","",MAX(BD$12:BD404)+1)</f>
        <v/>
      </c>
      <c r="BE405" s="212"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8"/>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73" t="str">
        <f>IF(BN405="","",IF(AND(BO405&lt;&gt;"",BO405&lt;&gt;"NEMA",BS405=1),BR405,IFERROR(INDEX(CK$12:CK404,MATCH(BN405,BN$12:BN404,0)),IF(BX405&lt;&gt;"",BX405,BT405))))</f>
        <v/>
      </c>
      <c r="CL405" s="226" t="str">
        <f>IF(BN405="","",IF(BT405&lt;&gt;BN405,INDEX(regKlub_id,MATCH(BT405,regKlub_naziv,0)),IF(AND(BO405&lt;&gt;"",BO405&lt;&gt;"NEMA"),BO405,IF(CF405&lt;&gt;"",CF405,IF(CB405&lt;&gt;"",CB405,IFERROR(INDEX(CL$12:CL404,MATCH(BN405,BN$12:BN404,0)),"GREŠKA"))))))</f>
        <v/>
      </c>
      <c r="CM405" s="114" t="str">
        <f>IF(BP405="","",IF(BP405&lt;&gt;"NEMA",BP405,IF(CE405&lt;&gt;"",CE405,IFERROR(INDEX(CM$12:CM404,MATCH(BN405,BN$12:BN404,0)),""))))</f>
        <v/>
      </c>
      <c r="CN405" s="27" t="s">
        <v>0</v>
      </c>
      <c r="CO405" s="38" t="str">
        <f t="shared" si="519"/>
        <v/>
      </c>
      <c r="CP405" s="53" t="str">
        <f t="shared" si="520"/>
        <v/>
      </c>
      <c r="CQ405" s="180" t="str">
        <f t="shared" si="521"/>
        <v/>
      </c>
      <c r="CR405" s="181" t="str">
        <f t="shared" si="469"/>
        <v/>
      </c>
      <c r="CS405" s="114" t="str">
        <f t="shared" si="473"/>
        <v/>
      </c>
      <c r="CT405" s="27" t="s">
        <v>0</v>
      </c>
      <c r="CU405" s="240" t="str">
        <f t="shared" si="522"/>
        <v xml:space="preserve">
</v>
      </c>
      <c r="CV405" s="27" t="s">
        <v>0</v>
      </c>
      <c r="CW405" s="200" t="str">
        <f t="shared" si="474"/>
        <v/>
      </c>
      <c r="CX405" t="s">
        <v>0</v>
      </c>
      <c r="CY405" s="90"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31"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88" t="str">
        <f t="shared" si="482"/>
        <v/>
      </c>
      <c r="P406" s="27"/>
      <c r="Q406" s="32" t="str">
        <f t="shared" si="483"/>
        <v/>
      </c>
      <c r="R406" s="53" t="str">
        <f>IF(Q406="","",IF(COUNTIF(Q$12:Q405,Q406)=0,R405+1,R405))</f>
        <v/>
      </c>
      <c r="S406" s="53" t="str">
        <f t="shared" si="484"/>
        <v/>
      </c>
      <c r="T406" s="53" t="str">
        <f t="shared" si="485"/>
        <v/>
      </c>
      <c r="U406" s="46" t="str">
        <f t="shared" si="486"/>
        <v/>
      </c>
      <c r="V406" s="27" t="s">
        <v>0</v>
      </c>
      <c r="W406" s="173" t="str">
        <f t="shared" si="487"/>
        <v/>
      </c>
      <c r="X406" s="223" t="str">
        <f t="shared" si="488"/>
        <v/>
      </c>
      <c r="Y406" s="174"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8"/>
      <c r="AG406" s="27" t="s">
        <v>0</v>
      </c>
      <c r="AH406" s="14" t="str">
        <f t="shared" si="491"/>
        <v/>
      </c>
      <c r="AI406" s="27" t="s">
        <v>0</v>
      </c>
      <c r="AJ406" s="173" t="str">
        <f t="shared" si="492"/>
        <v/>
      </c>
      <c r="AK406" s="114"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44" t="str">
        <f t="shared" si="468"/>
        <v/>
      </c>
      <c r="AW406" s="27" t="s">
        <v>0</v>
      </c>
      <c r="AX406" s="81"/>
      <c r="AY406" s="83"/>
      <c r="AZ406" s="27" t="s">
        <v>0</v>
      </c>
      <c r="BA406" s="200" t="str">
        <f t="shared" si="501"/>
        <v/>
      </c>
      <c r="BB406" s="27" t="s">
        <v>0</v>
      </c>
      <c r="BC406" s="32" t="str">
        <f t="shared" si="502"/>
        <v/>
      </c>
      <c r="BD406" s="53" t="str">
        <f>IF(AX406&amp;AY406="","",MAX(BD$12:BD405)+1)</f>
        <v/>
      </c>
      <c r="BE406" s="212"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8"/>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73" t="str">
        <f>IF(BN406="","",IF(AND(BO406&lt;&gt;"",BO406&lt;&gt;"NEMA",BS406=1),BR406,IFERROR(INDEX(CK$12:CK405,MATCH(BN406,BN$12:BN405,0)),IF(BX406&lt;&gt;"",BX406,BT406))))</f>
        <v/>
      </c>
      <c r="CL406" s="226" t="str">
        <f>IF(BN406="","",IF(BT406&lt;&gt;BN406,INDEX(regKlub_id,MATCH(BT406,regKlub_naziv,0)),IF(AND(BO406&lt;&gt;"",BO406&lt;&gt;"NEMA"),BO406,IF(CF406&lt;&gt;"",CF406,IF(CB406&lt;&gt;"",CB406,IFERROR(INDEX(CL$12:CL405,MATCH(BN406,BN$12:BN405,0)),"GREŠKA"))))))</f>
        <v/>
      </c>
      <c r="CM406" s="114" t="str">
        <f>IF(BP406="","",IF(BP406&lt;&gt;"NEMA",BP406,IF(CE406&lt;&gt;"",CE406,IFERROR(INDEX(CM$12:CM405,MATCH(BN406,BN$12:BN405,0)),""))))</f>
        <v/>
      </c>
      <c r="CN406" s="27" t="s">
        <v>0</v>
      </c>
      <c r="CO406" s="38" t="str">
        <f t="shared" si="519"/>
        <v/>
      </c>
      <c r="CP406" s="53" t="str">
        <f t="shared" si="520"/>
        <v/>
      </c>
      <c r="CQ406" s="180" t="str">
        <f t="shared" si="521"/>
        <v/>
      </c>
      <c r="CR406" s="181" t="str">
        <f t="shared" si="469"/>
        <v/>
      </c>
      <c r="CS406" s="114" t="str">
        <f t="shared" si="473"/>
        <v/>
      </c>
      <c r="CT406" s="27" t="s">
        <v>0</v>
      </c>
      <c r="CU406" s="240" t="str">
        <f t="shared" si="522"/>
        <v xml:space="preserve">
</v>
      </c>
      <c r="CV406" s="27" t="s">
        <v>0</v>
      </c>
      <c r="CW406" s="200" t="str">
        <f t="shared" si="474"/>
        <v/>
      </c>
      <c r="CX406" t="s">
        <v>0</v>
      </c>
      <c r="CY406" s="90"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31"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88" t="str">
        <f t="shared" si="482"/>
        <v/>
      </c>
      <c r="P407" s="27"/>
      <c r="Q407" s="32" t="str">
        <f t="shared" si="483"/>
        <v/>
      </c>
      <c r="R407" s="53" t="str">
        <f>IF(Q407="","",IF(COUNTIF(Q$12:Q406,Q407)=0,R406+1,R406))</f>
        <v/>
      </c>
      <c r="S407" s="53" t="str">
        <f t="shared" si="484"/>
        <v/>
      </c>
      <c r="T407" s="53" t="str">
        <f t="shared" si="485"/>
        <v/>
      </c>
      <c r="U407" s="46" t="str">
        <f t="shared" si="486"/>
        <v/>
      </c>
      <c r="V407" s="27" t="s">
        <v>0</v>
      </c>
      <c r="W407" s="173" t="str">
        <f t="shared" si="487"/>
        <v/>
      </c>
      <c r="X407" s="223" t="str">
        <f t="shared" si="488"/>
        <v/>
      </c>
      <c r="Y407" s="174"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8"/>
      <c r="AG407" s="27" t="s">
        <v>0</v>
      </c>
      <c r="AH407" s="14" t="str">
        <f t="shared" si="491"/>
        <v/>
      </c>
      <c r="AI407" s="27" t="s">
        <v>0</v>
      </c>
      <c r="AJ407" s="173" t="str">
        <f t="shared" si="492"/>
        <v/>
      </c>
      <c r="AK407" s="114"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44" t="str">
        <f t="shared" si="468"/>
        <v/>
      </c>
      <c r="AW407" s="27" t="s">
        <v>0</v>
      </c>
      <c r="AX407" s="81"/>
      <c r="AY407" s="83"/>
      <c r="AZ407" s="27" t="s">
        <v>0</v>
      </c>
      <c r="BA407" s="200" t="str">
        <f t="shared" si="501"/>
        <v/>
      </c>
      <c r="BB407" s="27" t="s">
        <v>0</v>
      </c>
      <c r="BC407" s="32" t="str">
        <f t="shared" si="502"/>
        <v/>
      </c>
      <c r="BD407" s="53" t="str">
        <f>IF(AX407&amp;AY407="","",MAX(BD$12:BD406)+1)</f>
        <v/>
      </c>
      <c r="BE407" s="212"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8"/>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73" t="str">
        <f>IF(BN407="","",IF(AND(BO407&lt;&gt;"",BO407&lt;&gt;"NEMA",BS407=1),BR407,IFERROR(INDEX(CK$12:CK406,MATCH(BN407,BN$12:BN406,0)),IF(BX407&lt;&gt;"",BX407,BT407))))</f>
        <v/>
      </c>
      <c r="CL407" s="226" t="str">
        <f>IF(BN407="","",IF(BT407&lt;&gt;BN407,INDEX(regKlub_id,MATCH(BT407,regKlub_naziv,0)),IF(AND(BO407&lt;&gt;"",BO407&lt;&gt;"NEMA"),BO407,IF(CF407&lt;&gt;"",CF407,IF(CB407&lt;&gt;"",CB407,IFERROR(INDEX(CL$12:CL406,MATCH(BN407,BN$12:BN406,0)),"GREŠKA"))))))</f>
        <v/>
      </c>
      <c r="CM407" s="114" t="str">
        <f>IF(BP407="","",IF(BP407&lt;&gt;"NEMA",BP407,IF(CE407&lt;&gt;"",CE407,IFERROR(INDEX(CM$12:CM406,MATCH(BN407,BN$12:BN406,0)),""))))</f>
        <v/>
      </c>
      <c r="CN407" s="27" t="s">
        <v>0</v>
      </c>
      <c r="CO407" s="38" t="str">
        <f t="shared" si="519"/>
        <v/>
      </c>
      <c r="CP407" s="53" t="str">
        <f t="shared" si="520"/>
        <v/>
      </c>
      <c r="CQ407" s="180" t="str">
        <f t="shared" si="521"/>
        <v/>
      </c>
      <c r="CR407" s="181" t="str">
        <f t="shared" si="469"/>
        <v/>
      </c>
      <c r="CS407" s="114" t="str">
        <f t="shared" si="473"/>
        <v/>
      </c>
      <c r="CT407" s="27" t="s">
        <v>0</v>
      </c>
      <c r="CU407" s="240" t="str">
        <f t="shared" si="522"/>
        <v xml:space="preserve">
</v>
      </c>
      <c r="CV407" s="27" t="s">
        <v>0</v>
      </c>
      <c r="CW407" s="200" t="str">
        <f t="shared" si="474"/>
        <v/>
      </c>
      <c r="CX407" t="s">
        <v>0</v>
      </c>
      <c r="CY407" s="90"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31"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88" t="str">
        <f t="shared" si="482"/>
        <v/>
      </c>
      <c r="P408" s="27"/>
      <c r="Q408" s="32" t="str">
        <f t="shared" si="483"/>
        <v/>
      </c>
      <c r="R408" s="53" t="str">
        <f>IF(Q408="","",IF(COUNTIF(Q$12:Q407,Q408)=0,R407+1,R407))</f>
        <v/>
      </c>
      <c r="S408" s="53" t="str">
        <f t="shared" si="484"/>
        <v/>
      </c>
      <c r="T408" s="53" t="str">
        <f t="shared" si="485"/>
        <v/>
      </c>
      <c r="U408" s="46" t="str">
        <f t="shared" si="486"/>
        <v/>
      </c>
      <c r="V408" s="27" t="s">
        <v>0</v>
      </c>
      <c r="W408" s="173" t="str">
        <f t="shared" si="487"/>
        <v/>
      </c>
      <c r="X408" s="223" t="str">
        <f t="shared" si="488"/>
        <v/>
      </c>
      <c r="Y408" s="174"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8"/>
      <c r="AG408" s="27" t="s">
        <v>0</v>
      </c>
      <c r="AH408" s="14" t="str">
        <f t="shared" si="491"/>
        <v/>
      </c>
      <c r="AI408" s="27" t="s">
        <v>0</v>
      </c>
      <c r="AJ408" s="173" t="str">
        <f t="shared" si="492"/>
        <v/>
      </c>
      <c r="AK408" s="114"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44" t="str">
        <f t="shared" si="468"/>
        <v/>
      </c>
      <c r="AW408" s="27" t="s">
        <v>0</v>
      </c>
      <c r="AX408" s="81"/>
      <c r="AY408" s="83"/>
      <c r="AZ408" s="27" t="s">
        <v>0</v>
      </c>
      <c r="BA408" s="200" t="str">
        <f t="shared" si="501"/>
        <v/>
      </c>
      <c r="BB408" s="27" t="s">
        <v>0</v>
      </c>
      <c r="BC408" s="32" t="str">
        <f t="shared" si="502"/>
        <v/>
      </c>
      <c r="BD408" s="53" t="str">
        <f>IF(AX408&amp;AY408="","",MAX(BD$12:BD407)+1)</f>
        <v/>
      </c>
      <c r="BE408" s="212"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8"/>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73" t="str">
        <f>IF(BN408="","",IF(AND(BO408&lt;&gt;"",BO408&lt;&gt;"NEMA",BS408=1),BR408,IFERROR(INDEX(CK$12:CK407,MATCH(BN408,BN$12:BN407,0)),IF(BX408&lt;&gt;"",BX408,BT408))))</f>
        <v/>
      </c>
      <c r="CL408" s="226" t="str">
        <f>IF(BN408="","",IF(BT408&lt;&gt;BN408,INDEX(regKlub_id,MATCH(BT408,regKlub_naziv,0)),IF(AND(BO408&lt;&gt;"",BO408&lt;&gt;"NEMA"),BO408,IF(CF408&lt;&gt;"",CF408,IF(CB408&lt;&gt;"",CB408,IFERROR(INDEX(CL$12:CL407,MATCH(BN408,BN$12:BN407,0)),"GREŠKA"))))))</f>
        <v/>
      </c>
      <c r="CM408" s="114" t="str">
        <f>IF(BP408="","",IF(BP408&lt;&gt;"NEMA",BP408,IF(CE408&lt;&gt;"",CE408,IFERROR(INDEX(CM$12:CM407,MATCH(BN408,BN$12:BN407,0)),""))))</f>
        <v/>
      </c>
      <c r="CN408" s="27" t="s">
        <v>0</v>
      </c>
      <c r="CO408" s="38" t="str">
        <f t="shared" si="519"/>
        <v/>
      </c>
      <c r="CP408" s="53" t="str">
        <f t="shared" si="520"/>
        <v/>
      </c>
      <c r="CQ408" s="180" t="str">
        <f t="shared" si="521"/>
        <v/>
      </c>
      <c r="CR408" s="181" t="str">
        <f t="shared" si="469"/>
        <v/>
      </c>
      <c r="CS408" s="114" t="str">
        <f t="shared" si="473"/>
        <v/>
      </c>
      <c r="CT408" s="27" t="s">
        <v>0</v>
      </c>
      <c r="CU408" s="240" t="str">
        <f t="shared" si="522"/>
        <v xml:space="preserve">
</v>
      </c>
      <c r="CV408" s="27" t="s">
        <v>0</v>
      </c>
      <c r="CW408" s="200" t="str">
        <f t="shared" si="474"/>
        <v/>
      </c>
      <c r="CX408" t="s">
        <v>0</v>
      </c>
      <c r="CY408" s="90"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31"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88" t="str">
        <f t="shared" si="482"/>
        <v/>
      </c>
      <c r="P409" s="27"/>
      <c r="Q409" s="32" t="str">
        <f t="shared" si="483"/>
        <v/>
      </c>
      <c r="R409" s="53" t="str">
        <f>IF(Q409="","",IF(COUNTIF(Q$12:Q408,Q409)=0,R408+1,R408))</f>
        <v/>
      </c>
      <c r="S409" s="53" t="str">
        <f t="shared" si="484"/>
        <v/>
      </c>
      <c r="T409" s="53" t="str">
        <f t="shared" si="485"/>
        <v/>
      </c>
      <c r="U409" s="46" t="str">
        <f t="shared" si="486"/>
        <v/>
      </c>
      <c r="V409" s="27" t="s">
        <v>0</v>
      </c>
      <c r="W409" s="173" t="str">
        <f t="shared" si="487"/>
        <v/>
      </c>
      <c r="X409" s="223" t="str">
        <f t="shared" si="488"/>
        <v/>
      </c>
      <c r="Y409" s="174"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8"/>
      <c r="AG409" s="27" t="s">
        <v>0</v>
      </c>
      <c r="AH409" s="14" t="str">
        <f t="shared" si="491"/>
        <v/>
      </c>
      <c r="AI409" s="27" t="s">
        <v>0</v>
      </c>
      <c r="AJ409" s="173" t="str">
        <f t="shared" si="492"/>
        <v/>
      </c>
      <c r="AK409" s="114"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44" t="str">
        <f t="shared" si="468"/>
        <v/>
      </c>
      <c r="AW409" s="27" t="s">
        <v>0</v>
      </c>
      <c r="AX409" s="81"/>
      <c r="AY409" s="83"/>
      <c r="AZ409" s="27" t="s">
        <v>0</v>
      </c>
      <c r="BA409" s="200" t="str">
        <f t="shared" si="501"/>
        <v/>
      </c>
      <c r="BB409" s="27" t="s">
        <v>0</v>
      </c>
      <c r="BC409" s="32" t="str">
        <f t="shared" si="502"/>
        <v/>
      </c>
      <c r="BD409" s="53" t="str">
        <f>IF(AX409&amp;AY409="","",MAX(BD$12:BD408)+1)</f>
        <v/>
      </c>
      <c r="BE409" s="212"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8"/>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73" t="str">
        <f>IF(BN409="","",IF(AND(BO409&lt;&gt;"",BO409&lt;&gt;"NEMA",BS409=1),BR409,IFERROR(INDEX(CK$12:CK408,MATCH(BN409,BN$12:BN408,0)),IF(BX409&lt;&gt;"",BX409,BT409))))</f>
        <v/>
      </c>
      <c r="CL409" s="226" t="str">
        <f>IF(BN409="","",IF(BT409&lt;&gt;BN409,INDEX(regKlub_id,MATCH(BT409,regKlub_naziv,0)),IF(AND(BO409&lt;&gt;"",BO409&lt;&gt;"NEMA"),BO409,IF(CF409&lt;&gt;"",CF409,IF(CB409&lt;&gt;"",CB409,IFERROR(INDEX(CL$12:CL408,MATCH(BN409,BN$12:BN408,0)),"GREŠKA"))))))</f>
        <v/>
      </c>
      <c r="CM409" s="114" t="str">
        <f>IF(BP409="","",IF(BP409&lt;&gt;"NEMA",BP409,IF(CE409&lt;&gt;"",CE409,IFERROR(INDEX(CM$12:CM408,MATCH(BN409,BN$12:BN408,0)),""))))</f>
        <v/>
      </c>
      <c r="CN409" s="27" t="s">
        <v>0</v>
      </c>
      <c r="CO409" s="38" t="str">
        <f t="shared" si="519"/>
        <v/>
      </c>
      <c r="CP409" s="53" t="str">
        <f t="shared" si="520"/>
        <v/>
      </c>
      <c r="CQ409" s="180" t="str">
        <f t="shared" si="521"/>
        <v/>
      </c>
      <c r="CR409" s="181" t="str">
        <f t="shared" si="469"/>
        <v/>
      </c>
      <c r="CS409" s="114" t="str">
        <f t="shared" si="473"/>
        <v/>
      </c>
      <c r="CT409" s="27" t="s">
        <v>0</v>
      </c>
      <c r="CU409" s="240" t="str">
        <f t="shared" si="522"/>
        <v xml:space="preserve">
</v>
      </c>
      <c r="CV409" s="27" t="s">
        <v>0</v>
      </c>
      <c r="CW409" s="200" t="str">
        <f t="shared" si="474"/>
        <v/>
      </c>
      <c r="CX409" t="s">
        <v>0</v>
      </c>
      <c r="CY409" s="90"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31"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88" t="str">
        <f t="shared" si="482"/>
        <v/>
      </c>
      <c r="P410" s="27"/>
      <c r="Q410" s="32" t="str">
        <f t="shared" si="483"/>
        <v/>
      </c>
      <c r="R410" s="53" t="str">
        <f>IF(Q410="","",IF(COUNTIF(Q$12:Q409,Q410)=0,R409+1,R409))</f>
        <v/>
      </c>
      <c r="S410" s="53" t="str">
        <f t="shared" si="484"/>
        <v/>
      </c>
      <c r="T410" s="53" t="str">
        <f t="shared" si="485"/>
        <v/>
      </c>
      <c r="U410" s="46" t="str">
        <f t="shared" si="486"/>
        <v/>
      </c>
      <c r="V410" s="27" t="s">
        <v>0</v>
      </c>
      <c r="W410" s="173" t="str">
        <f t="shared" si="487"/>
        <v/>
      </c>
      <c r="X410" s="223" t="str">
        <f t="shared" si="488"/>
        <v/>
      </c>
      <c r="Y410" s="174"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8"/>
      <c r="AG410" s="27" t="s">
        <v>0</v>
      </c>
      <c r="AH410" s="14" t="str">
        <f t="shared" si="491"/>
        <v/>
      </c>
      <c r="AI410" s="27" t="s">
        <v>0</v>
      </c>
      <c r="AJ410" s="173" t="str">
        <f t="shared" si="492"/>
        <v/>
      </c>
      <c r="AK410" s="114"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44" t="str">
        <f t="shared" si="468"/>
        <v/>
      </c>
      <c r="AW410" s="27" t="s">
        <v>0</v>
      </c>
      <c r="AX410" s="81"/>
      <c r="AY410" s="83"/>
      <c r="AZ410" s="27" t="s">
        <v>0</v>
      </c>
      <c r="BA410" s="200" t="str">
        <f t="shared" si="501"/>
        <v/>
      </c>
      <c r="BB410" s="27" t="s">
        <v>0</v>
      </c>
      <c r="BC410" s="32" t="str">
        <f t="shared" si="502"/>
        <v/>
      </c>
      <c r="BD410" s="53" t="str">
        <f>IF(AX410&amp;AY410="","",MAX(BD$12:BD409)+1)</f>
        <v/>
      </c>
      <c r="BE410" s="212"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8"/>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73" t="str">
        <f>IF(BN410="","",IF(AND(BO410&lt;&gt;"",BO410&lt;&gt;"NEMA",BS410=1),BR410,IFERROR(INDEX(CK$12:CK409,MATCH(BN410,BN$12:BN409,0)),IF(BX410&lt;&gt;"",BX410,BT410))))</f>
        <v/>
      </c>
      <c r="CL410" s="226" t="str">
        <f>IF(BN410="","",IF(BT410&lt;&gt;BN410,INDEX(regKlub_id,MATCH(BT410,regKlub_naziv,0)),IF(AND(BO410&lt;&gt;"",BO410&lt;&gt;"NEMA"),BO410,IF(CF410&lt;&gt;"",CF410,IF(CB410&lt;&gt;"",CB410,IFERROR(INDEX(CL$12:CL409,MATCH(BN410,BN$12:BN409,0)),"GREŠKA"))))))</f>
        <v/>
      </c>
      <c r="CM410" s="114" t="str">
        <f>IF(BP410="","",IF(BP410&lt;&gt;"NEMA",BP410,IF(CE410&lt;&gt;"",CE410,IFERROR(INDEX(CM$12:CM409,MATCH(BN410,BN$12:BN409,0)),""))))</f>
        <v/>
      </c>
      <c r="CN410" s="27" t="s">
        <v>0</v>
      </c>
      <c r="CO410" s="38" t="str">
        <f t="shared" si="519"/>
        <v/>
      </c>
      <c r="CP410" s="53" t="str">
        <f t="shared" si="520"/>
        <v/>
      </c>
      <c r="CQ410" s="180" t="str">
        <f t="shared" si="521"/>
        <v/>
      </c>
      <c r="CR410" s="181" t="str">
        <f t="shared" si="469"/>
        <v/>
      </c>
      <c r="CS410" s="114" t="str">
        <f t="shared" si="473"/>
        <v/>
      </c>
      <c r="CT410" s="27" t="s">
        <v>0</v>
      </c>
      <c r="CU410" s="240" t="str">
        <f t="shared" si="522"/>
        <v xml:space="preserve">
</v>
      </c>
      <c r="CV410" s="27" t="s">
        <v>0</v>
      </c>
      <c r="CW410" s="200" t="str">
        <f t="shared" si="474"/>
        <v/>
      </c>
      <c r="CX410" t="s">
        <v>0</v>
      </c>
      <c r="CY410" s="90"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31"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88" t="str">
        <f t="shared" si="482"/>
        <v/>
      </c>
      <c r="P411" s="27"/>
      <c r="Q411" s="32" t="str">
        <f t="shared" si="483"/>
        <v/>
      </c>
      <c r="R411" s="53" t="str">
        <f>IF(Q411="","",IF(COUNTIF(Q$12:Q410,Q411)=0,R410+1,R410))</f>
        <v/>
      </c>
      <c r="S411" s="53" t="str">
        <f t="shared" si="484"/>
        <v/>
      </c>
      <c r="T411" s="53" t="str">
        <f t="shared" si="485"/>
        <v/>
      </c>
      <c r="U411" s="46" t="str">
        <f t="shared" si="486"/>
        <v/>
      </c>
      <c r="V411" s="27" t="s">
        <v>0</v>
      </c>
      <c r="W411" s="173" t="str">
        <f t="shared" si="487"/>
        <v/>
      </c>
      <c r="X411" s="223" t="str">
        <f t="shared" si="488"/>
        <v/>
      </c>
      <c r="Y411" s="174"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8"/>
      <c r="AG411" s="27" t="s">
        <v>0</v>
      </c>
      <c r="AH411" s="14" t="str">
        <f t="shared" si="491"/>
        <v/>
      </c>
      <c r="AI411" s="27" t="s">
        <v>0</v>
      </c>
      <c r="AJ411" s="173" t="str">
        <f t="shared" si="492"/>
        <v/>
      </c>
      <c r="AK411" s="114"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44" t="str">
        <f t="shared" si="468"/>
        <v/>
      </c>
      <c r="AW411" s="27" t="s">
        <v>0</v>
      </c>
      <c r="AX411" s="81"/>
      <c r="AY411" s="83"/>
      <c r="AZ411" s="27" t="s">
        <v>0</v>
      </c>
      <c r="BA411" s="200" t="str">
        <f t="shared" si="501"/>
        <v/>
      </c>
      <c r="BB411" s="27" t="s">
        <v>0</v>
      </c>
      <c r="BC411" s="32" t="str">
        <f t="shared" si="502"/>
        <v/>
      </c>
      <c r="BD411" s="53" t="str">
        <f>IF(AX411&amp;AY411="","",MAX(BD$12:BD410)+1)</f>
        <v/>
      </c>
      <c r="BE411" s="212"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8"/>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73" t="str">
        <f>IF(BN411="","",IF(AND(BO411&lt;&gt;"",BO411&lt;&gt;"NEMA",BS411=1),BR411,IFERROR(INDEX(CK$12:CK410,MATCH(BN411,BN$12:BN410,0)),IF(BX411&lt;&gt;"",BX411,BT411))))</f>
        <v/>
      </c>
      <c r="CL411" s="226" t="str">
        <f>IF(BN411="","",IF(BT411&lt;&gt;BN411,INDEX(regKlub_id,MATCH(BT411,regKlub_naziv,0)),IF(AND(BO411&lt;&gt;"",BO411&lt;&gt;"NEMA"),BO411,IF(CF411&lt;&gt;"",CF411,IF(CB411&lt;&gt;"",CB411,IFERROR(INDEX(CL$12:CL410,MATCH(BN411,BN$12:BN410,0)),"GREŠKA"))))))</f>
        <v/>
      </c>
      <c r="CM411" s="114" t="str">
        <f>IF(BP411="","",IF(BP411&lt;&gt;"NEMA",BP411,IF(CE411&lt;&gt;"",CE411,IFERROR(INDEX(CM$12:CM410,MATCH(BN411,BN$12:BN410,0)),""))))</f>
        <v/>
      </c>
      <c r="CN411" s="27" t="s">
        <v>0</v>
      </c>
      <c r="CO411" s="38" t="str">
        <f t="shared" si="519"/>
        <v/>
      </c>
      <c r="CP411" s="53" t="str">
        <f t="shared" si="520"/>
        <v/>
      </c>
      <c r="CQ411" s="180" t="str">
        <f t="shared" si="521"/>
        <v/>
      </c>
      <c r="CR411" s="181" t="str">
        <f t="shared" si="469"/>
        <v/>
      </c>
      <c r="CS411" s="114" t="str">
        <f t="shared" si="473"/>
        <v/>
      </c>
      <c r="CT411" s="27" t="s">
        <v>0</v>
      </c>
      <c r="CU411" s="240" t="str">
        <f t="shared" si="522"/>
        <v xml:space="preserve">
</v>
      </c>
      <c r="CV411" s="27" t="s">
        <v>0</v>
      </c>
      <c r="CW411" s="200" t="str">
        <f t="shared" si="474"/>
        <v/>
      </c>
      <c r="CX411" t="s">
        <v>0</v>
      </c>
      <c r="CY411" s="90"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31"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89" t="str">
        <f t="shared" si="482"/>
        <v/>
      </c>
      <c r="Q412" s="34" t="str">
        <f t="shared" si="483"/>
        <v/>
      </c>
      <c r="R412" s="54" t="str">
        <f>IF(Q412="","",IF(COUNTIF(Q$12:Q411,Q412)=0,R411+1,R411))</f>
        <v/>
      </c>
      <c r="S412" s="54" t="str">
        <f t="shared" si="484"/>
        <v/>
      </c>
      <c r="T412" s="54" t="str">
        <f t="shared" si="485"/>
        <v/>
      </c>
      <c r="U412" s="47" t="str">
        <f t="shared" si="486"/>
        <v/>
      </c>
      <c r="V412" s="27" t="s">
        <v>0</v>
      </c>
      <c r="W412" s="175" t="str">
        <f t="shared" si="487"/>
        <v/>
      </c>
      <c r="X412" s="224" t="str">
        <f t="shared" si="488"/>
        <v/>
      </c>
      <c r="Y412" s="176"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9"/>
      <c r="AG412" s="27" t="s">
        <v>0</v>
      </c>
      <c r="AH412" s="15" t="str">
        <f t="shared" si="491"/>
        <v/>
      </c>
      <c r="AI412" s="27" t="s">
        <v>0</v>
      </c>
      <c r="AJ412" s="175" t="str">
        <f t="shared" si="492"/>
        <v/>
      </c>
      <c r="AK412" s="115"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45" t="str">
        <f t="shared" si="468"/>
        <v/>
      </c>
      <c r="AW412" s="27" t="s">
        <v>0</v>
      </c>
      <c r="AX412" s="84"/>
      <c r="AY412" s="86"/>
      <c r="AZ412" s="27" t="s">
        <v>0</v>
      </c>
      <c r="BA412" s="203" t="str">
        <f t="shared" si="501"/>
        <v/>
      </c>
      <c r="BB412" s="27" t="s">
        <v>0</v>
      </c>
      <c r="BC412" s="34" t="str">
        <f t="shared" si="502"/>
        <v/>
      </c>
      <c r="BD412" s="54" t="str">
        <f>IF(AX412&amp;AY412="","",MAX(BD$12:BD411)+1)</f>
        <v/>
      </c>
      <c r="BE412" s="213"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9"/>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75" t="str">
        <f>IF(BN412="","",IF(AND(BO412&lt;&gt;"",BO412&lt;&gt;"NEMA",BS412=1),BR412,IFERROR(INDEX(CK$12:CK411,MATCH(BN412,BN$12:BN411,0)),IF(BX412&lt;&gt;"",BX412,BT412))))</f>
        <v/>
      </c>
      <c r="CL412" s="227" t="str">
        <f>IF(BN412="","",IF(BT412&lt;&gt;BN412,INDEX(regKlub_id,MATCH(BT412,regKlub_naziv,0)),IF(AND(BO412&lt;&gt;"",BO412&lt;&gt;"NEMA"),BO412,IF(CF412&lt;&gt;"",CF412,IF(CB412&lt;&gt;"",CB412,IFERROR(INDEX(CL$12:CL411,MATCH(BN412,BN$12:BN411,0)),"GREŠKA"))))))</f>
        <v/>
      </c>
      <c r="CM412" s="115" t="str">
        <f>IF(BP412="","",IF(BP412&lt;&gt;"NEMA",BP412,IF(CE412&lt;&gt;"",CE412,IFERROR(INDEX(CM$12:CM411,MATCH(BN412,BN$12:BN411,0)),""))))</f>
        <v/>
      </c>
      <c r="CN412" s="27" t="s">
        <v>0</v>
      </c>
      <c r="CO412" s="39" t="str">
        <f t="shared" si="519"/>
        <v/>
      </c>
      <c r="CP412" s="54" t="str">
        <f t="shared" si="520"/>
        <v/>
      </c>
      <c r="CQ412" s="182" t="str">
        <f t="shared" si="521"/>
        <v/>
      </c>
      <c r="CR412" s="183" t="str">
        <f t="shared" si="469"/>
        <v/>
      </c>
      <c r="CS412" s="115" t="str">
        <f t="shared" si="473"/>
        <v/>
      </c>
      <c r="CT412" s="27" t="s">
        <v>0</v>
      </c>
      <c r="CU412" s="241" t="str">
        <f t="shared" si="522"/>
        <v xml:space="preserve">
</v>
      </c>
      <c r="CV412" s="27" t="s">
        <v>0</v>
      </c>
      <c r="CW412" s="203" t="str">
        <f t="shared" si="474"/>
        <v/>
      </c>
      <c r="CX412" s="27" t="s">
        <v>0</v>
      </c>
      <c r="CY412" s="91"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32"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65" t="s">
        <v>44</v>
      </c>
      <c r="C2" s="366"/>
      <c r="D2" s="366"/>
      <c r="E2" s="366"/>
      <c r="F2" s="366"/>
      <c r="G2" s="366"/>
      <c r="H2" s="366"/>
      <c r="I2" s="366"/>
      <c r="J2" s="366"/>
      <c r="K2" s="366"/>
      <c r="L2" s="366"/>
      <c r="M2" s="366"/>
      <c r="N2" s="366"/>
      <c r="O2" s="366"/>
      <c r="P2" s="366"/>
      <c r="Q2" s="366"/>
      <c r="R2" s="366"/>
      <c r="S2" s="366"/>
      <c r="T2" s="366"/>
      <c r="U2" s="366"/>
      <c r="V2" s="366"/>
      <c r="W2" s="366"/>
      <c r="X2" s="366"/>
      <c r="Y2" s="367"/>
    </row>
    <row r="3" spans="1:26" ht="15.75" thickBot="1" x14ac:dyDescent="0.3"/>
    <row r="4" spans="1:26" ht="21.75" thickBot="1" x14ac:dyDescent="0.4">
      <c r="B4" s="368" t="s">
        <v>141</v>
      </c>
      <c r="C4" s="369"/>
      <c r="D4" s="369"/>
      <c r="E4" s="370"/>
      <c r="F4" t="s">
        <v>0</v>
      </c>
      <c r="G4" s="374" t="s">
        <v>142</v>
      </c>
      <c r="H4" s="375"/>
      <c r="J4" s="368" t="s">
        <v>156</v>
      </c>
      <c r="K4" s="369"/>
      <c r="L4" s="369"/>
      <c r="M4" s="369"/>
      <c r="N4" s="369"/>
      <c r="O4" s="369"/>
      <c r="P4" s="369"/>
      <c r="Q4" s="369"/>
      <c r="R4" s="369"/>
      <c r="S4" s="369"/>
      <c r="T4" s="369"/>
      <c r="U4" s="370"/>
      <c r="W4" s="371" t="s">
        <v>45</v>
      </c>
      <c r="X4" s="372"/>
      <c r="Y4" s="373"/>
    </row>
    <row r="5" spans="1:26" x14ac:dyDescent="0.25">
      <c r="F5" t="s">
        <v>0</v>
      </c>
      <c r="X5" t="s">
        <v>0</v>
      </c>
    </row>
    <row r="6" spans="1:26" x14ac:dyDescent="0.25">
      <c r="B6" s="43" t="s">
        <v>73</v>
      </c>
      <c r="C6" s="51" t="s">
        <v>32</v>
      </c>
      <c r="D6" s="51" t="s">
        <v>137</v>
      </c>
      <c r="E6" s="44" t="s">
        <v>138</v>
      </c>
      <c r="F6" t="s">
        <v>0</v>
      </c>
      <c r="G6" s="17" t="s">
        <v>140</v>
      </c>
      <c r="H6" s="18" t="s">
        <v>35</v>
      </c>
      <c r="J6" s="57" t="s">
        <v>219</v>
      </c>
      <c r="L6" s="43" t="s">
        <v>150</v>
      </c>
      <c r="M6" s="48" t="s">
        <v>218</v>
      </c>
      <c r="N6" s="48" t="s">
        <v>33</v>
      </c>
      <c r="O6" s="48" t="s">
        <v>33</v>
      </c>
      <c r="P6" s="51" t="s">
        <v>34</v>
      </c>
      <c r="Q6" s="190" t="s">
        <v>36</v>
      </c>
      <c r="R6" s="190" t="s">
        <v>37</v>
      </c>
      <c r="S6" s="190" t="s">
        <v>139</v>
      </c>
      <c r="T6" s="190" t="s">
        <v>38</v>
      </c>
      <c r="U6" s="168" t="s">
        <v>16</v>
      </c>
      <c r="W6" s="191" t="s">
        <v>48</v>
      </c>
      <c r="X6" t="s">
        <v>0</v>
      </c>
      <c r="Y6" s="191" t="s">
        <v>210</v>
      </c>
      <c r="Z6" t="s">
        <v>0</v>
      </c>
    </row>
    <row r="7" spans="1:26" ht="7.5" customHeight="1" thickBot="1" x14ac:dyDescent="0.3">
      <c r="F7" t="s">
        <v>0</v>
      </c>
      <c r="G7" s="192"/>
      <c r="H7" s="192"/>
      <c r="N7" s="193">
        <f>data_max_staza_id</f>
        <v>0</v>
      </c>
      <c r="O7" s="193">
        <f>data_max_staza_id</f>
        <v>0</v>
      </c>
      <c r="Q7" s="194"/>
      <c r="R7" s="194"/>
      <c r="S7" s="194"/>
      <c r="T7" s="194"/>
      <c r="W7" s="192"/>
      <c r="X7" t="s">
        <v>0</v>
      </c>
      <c r="Y7" s="195"/>
      <c r="Z7" t="s">
        <v>0</v>
      </c>
    </row>
    <row r="8" spans="1:26" ht="16.5" thickTop="1" thickBot="1" x14ac:dyDescent="0.3">
      <c r="B8" s="30" t="str">
        <f>IF(csv!F3="","",csv!T3)</f>
        <v/>
      </c>
      <c r="C8" s="19" t="str">
        <f>IF(csv!F3="","",csv!AO3)</f>
        <v/>
      </c>
      <c r="D8" s="19" t="str">
        <f>IF(csv!F3="","",csv!AP3&amp;"–"&amp;csv!AQ3&amp;"–"&amp;csv!AR3)</f>
        <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
      </c>
      <c r="F8" t="s">
        <v>0</v>
      </c>
      <c r="G8" s="78"/>
      <c r="H8" s="80"/>
      <c r="J8" s="196" t="str">
        <f t="shared" ref="J8:J39" si="0">IF(U8="","",IF(H8=H7,J7,U8))</f>
        <v/>
      </c>
      <c r="L8" s="30" t="str">
        <f t="shared" ref="L8:L39" si="1">IF(G8="","",INDEX(regKategorija_oznaka,MATCH(INDEX(natKategorija_katRegId,MATCH(G8,natKategorija_kategorija,0)),regKategorija_id,0)))</f>
        <v/>
      </c>
      <c r="M8" s="52" t="str">
        <f t="shared" ref="M8:M39" si="2">IF(L8="","",INDEX(regKategorija_rbr,MATCH(L8,regKategorija_oznaka,0)))</f>
        <v/>
      </c>
      <c r="N8" s="52" t="str">
        <f>IF(H8="","",IF(COUNTIF(H$7:H7,H8)=0,MAX(N$7:N7)+1,MAX(N$7:N7)))</f>
        <v/>
      </c>
      <c r="O8" s="52" t="str">
        <f>IF(N8="","",IF(N8&lt;&gt;N7,N8,""))</f>
        <v/>
      </c>
      <c r="P8" s="19" t="str">
        <f t="shared" ref="P8:P39" si="3">IF(L8="","",IF(H8&lt;&gt;H9,L8,L8&amp;" – "&amp;P9))</f>
        <v/>
      </c>
      <c r="Q8" s="197" t="str">
        <f t="shared" ref="Q8:Q39" si="4">IF(O8="","",INDEX(csv,MATCH($G8,nat_kategorija,0),41))</f>
        <v/>
      </c>
      <c r="R8" s="197" t="str">
        <f>IF(Q8="","",VALUE(SUBSTITUTE(Q8,".",","))*1000)</f>
        <v/>
      </c>
      <c r="S8" s="197" t="str">
        <f t="shared" ref="S8:S39" si="5">IF(O8="","",INDEX(csv,MATCH($G8,nat_kategorija,0),42))</f>
        <v/>
      </c>
      <c r="T8" s="197" t="str">
        <f t="shared" ref="T8:T39" si="6">IF(O8="","",INDEX(csv,MATCH($G8,nat_kategorija,0),43))</f>
        <v/>
      </c>
      <c r="U8" s="20" t="str">
        <f t="shared" ref="U8:U39" si="7">IF(L8="","",IF(H8&lt;&gt;H9,M8,MIN(M8,IF(U9="",9999,U9))))</f>
        <v/>
      </c>
      <c r="W8" s="198" t="str">
        <f t="shared" ref="W8:W39" si="8">IF(O8="","","INSERT INTO staza (id,trka_id,naziv,duljina,uspon,broj_kontrola,rbr) VALUES ("&amp;O8&amp;","&amp;data_trka_id&amp;",'"&amp;P8&amp;"',"&amp;R8&amp;","&amp;S8&amp;","&amp;T8&amp;","&amp;U8&amp;");")</f>
        <v/>
      </c>
      <c r="X8" t="s">
        <v>0</v>
      </c>
      <c r="Y8" s="199" t="str">
        <f t="shared" ref="Y8:Y56" si="9">W8&amp;IF(Y9="","","
"&amp;Y9)</f>
        <v/>
      </c>
      <c r="Z8" t="s">
        <v>0</v>
      </c>
    </row>
    <row r="9" spans="1:26" ht="15.75" thickTop="1" x14ac:dyDescent="0.25">
      <c r="B9" s="32" t="str">
        <f>IF(csv!F4="","",csv!T4)</f>
        <v/>
      </c>
      <c r="C9" s="21" t="str">
        <f>IF(csv!F4="","",csv!AO4)</f>
        <v/>
      </c>
      <c r="D9" s="21" t="str">
        <f>IF(csv!F4="","",csv!AP4&amp;"–"&amp;csv!AQ4&amp;"–"&amp;csv!AR4)</f>
        <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
      </c>
      <c r="F9" t="s">
        <v>0</v>
      </c>
      <c r="G9" s="81"/>
      <c r="H9" s="83"/>
      <c r="J9" s="200" t="str">
        <f t="shared" si="0"/>
        <v/>
      </c>
      <c r="L9" s="32" t="str">
        <f t="shared" si="1"/>
        <v/>
      </c>
      <c r="M9" s="53" t="str">
        <f t="shared" si="2"/>
        <v/>
      </c>
      <c r="N9" s="53" t="str">
        <f>IF(H9="","",IF(COUNTIF(H$7:H8,H9)=0,MAX(N$7:N8)+1,MAX(N$7:N8)))</f>
        <v/>
      </c>
      <c r="O9" s="53" t="str">
        <f t="shared" ref="O9:O72" si="10">IF(N9="","",IF(N9&lt;&gt;N8,N9,""))</f>
        <v/>
      </c>
      <c r="P9" s="21" t="str">
        <f t="shared" si="3"/>
        <v/>
      </c>
      <c r="Q9" s="201" t="str">
        <f t="shared" si="4"/>
        <v/>
      </c>
      <c r="R9" s="201" t="str">
        <f t="shared" ref="R9:R57" si="11">IF(Q9="","",VALUE(SUBSTITUTE(Q9,".",","))*1000)</f>
        <v/>
      </c>
      <c r="S9" s="201" t="str">
        <f t="shared" si="5"/>
        <v/>
      </c>
      <c r="T9" s="201" t="str">
        <f t="shared" si="6"/>
        <v/>
      </c>
      <c r="U9" s="22" t="str">
        <f t="shared" si="7"/>
        <v/>
      </c>
      <c r="W9" s="14" t="str">
        <f t="shared" si="8"/>
        <v/>
      </c>
      <c r="X9" t="s">
        <v>0</v>
      </c>
      <c r="Y9" s="202" t="str">
        <f t="shared" si="9"/>
        <v/>
      </c>
      <c r="Z9" t="s">
        <v>0</v>
      </c>
    </row>
    <row r="10" spans="1:26" x14ac:dyDescent="0.25">
      <c r="A10" s="16"/>
      <c r="B10" s="32" t="str">
        <f>IF(csv!F5="","",csv!T5)</f>
        <v/>
      </c>
      <c r="C10" s="21" t="str">
        <f>IF(csv!F5="","",csv!AO5)</f>
        <v/>
      </c>
      <c r="D10" s="21" t="str">
        <f>IF(csv!F5="","",csv!AP5&amp;"–"&amp;csv!AQ5&amp;"–"&amp;csv!AR5)</f>
        <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
      </c>
      <c r="F10" t="s">
        <v>0</v>
      </c>
      <c r="G10" s="81"/>
      <c r="H10" s="83"/>
      <c r="J10" s="200" t="str">
        <f t="shared" si="0"/>
        <v/>
      </c>
      <c r="L10" s="32" t="str">
        <f t="shared" si="1"/>
        <v/>
      </c>
      <c r="M10" s="53" t="str">
        <f t="shared" si="2"/>
        <v/>
      </c>
      <c r="N10" s="53" t="str">
        <f>IF(H10="","",IF(COUNTIF(H$7:H9,H10)=0,MAX(N$7:N9)+1,MAX(N$7:N9)))</f>
        <v/>
      </c>
      <c r="O10" s="53" t="str">
        <f t="shared" si="10"/>
        <v/>
      </c>
      <c r="P10" s="21" t="str">
        <f t="shared" si="3"/>
        <v/>
      </c>
      <c r="Q10" s="201" t="str">
        <f t="shared" si="4"/>
        <v/>
      </c>
      <c r="R10" s="201" t="str">
        <f t="shared" si="11"/>
        <v/>
      </c>
      <c r="S10" s="201" t="str">
        <f t="shared" si="5"/>
        <v/>
      </c>
      <c r="T10" s="201" t="str">
        <f t="shared" si="6"/>
        <v/>
      </c>
      <c r="U10" s="22" t="str">
        <f t="shared" si="7"/>
        <v/>
      </c>
      <c r="W10" s="14" t="str">
        <f t="shared" si="8"/>
        <v/>
      </c>
      <c r="X10" t="s">
        <v>0</v>
      </c>
      <c r="Y10" s="14" t="str">
        <f t="shared" si="9"/>
        <v/>
      </c>
      <c r="Z10" t="s">
        <v>0</v>
      </c>
    </row>
    <row r="11" spans="1:26" x14ac:dyDescent="0.25">
      <c r="B11" s="32" t="str">
        <f>IF(csv!F6="","",csv!T6)</f>
        <v/>
      </c>
      <c r="C11" s="21" t="str">
        <f>IF(csv!F6="","",csv!AO6)</f>
        <v/>
      </c>
      <c r="D11" s="21" t="str">
        <f>IF(csv!F6="","",csv!AP6&amp;"–"&amp;csv!AQ6&amp;"–"&amp;csv!AR6)</f>
        <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
      </c>
      <c r="F11" t="s">
        <v>0</v>
      </c>
      <c r="G11" s="81"/>
      <c r="H11" s="83"/>
      <c r="J11" s="200" t="str">
        <f t="shared" si="0"/>
        <v/>
      </c>
      <c r="L11" s="32" t="str">
        <f t="shared" si="1"/>
        <v/>
      </c>
      <c r="M11" s="53" t="str">
        <f t="shared" si="2"/>
        <v/>
      </c>
      <c r="N11" s="53" t="str">
        <f>IF(H11="","",IF(COUNTIF(H$7:H10,H11)=0,MAX(N$7:N10)+1,MAX(N$7:N10)))</f>
        <v/>
      </c>
      <c r="O11" s="53" t="str">
        <f t="shared" si="10"/>
        <v/>
      </c>
      <c r="P11" s="21" t="str">
        <f t="shared" si="3"/>
        <v/>
      </c>
      <c r="Q11" s="201" t="str">
        <f>IF(O11="","",INDEX(csv,MATCH($G11,nat_kategorija,0),41))</f>
        <v/>
      </c>
      <c r="R11" s="201" t="str">
        <f>IF(Q11="","",VALUE(SUBSTITUTE(Q11,".",","))*1000)</f>
        <v/>
      </c>
      <c r="S11" s="201" t="str">
        <f>IF(O11="","",INDEX(csv,MATCH($G11,nat_kategorija,0),42))</f>
        <v/>
      </c>
      <c r="T11" s="201" t="str">
        <f t="shared" si="6"/>
        <v/>
      </c>
      <c r="U11" s="22" t="str">
        <f t="shared" si="7"/>
        <v/>
      </c>
      <c r="W11" s="14" t="str">
        <f t="shared" si="8"/>
        <v/>
      </c>
      <c r="X11" t="s">
        <v>0</v>
      </c>
      <c r="Y11" s="14" t="str">
        <f t="shared" si="9"/>
        <v/>
      </c>
      <c r="Z11" t="s">
        <v>0</v>
      </c>
    </row>
    <row r="12" spans="1:26" x14ac:dyDescent="0.25">
      <c r="A12" t="s">
        <v>0</v>
      </c>
      <c r="B12" s="32" t="str">
        <f>IF(csv!F7="","",csv!T7)</f>
        <v/>
      </c>
      <c r="C12" s="21" t="str">
        <f>IF(csv!F7="","",csv!AO7)</f>
        <v/>
      </c>
      <c r="D12" s="21" t="str">
        <f>IF(csv!F7="","",csv!AP7&amp;"–"&amp;csv!AQ7&amp;"–"&amp;csv!AR7)</f>
        <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
      </c>
      <c r="F12" t="s">
        <v>0</v>
      </c>
      <c r="G12" s="81"/>
      <c r="H12" s="83"/>
      <c r="J12" s="200" t="str">
        <f t="shared" si="0"/>
        <v/>
      </c>
      <c r="L12" s="32" t="str">
        <f t="shared" si="1"/>
        <v/>
      </c>
      <c r="M12" s="53" t="str">
        <f t="shared" si="2"/>
        <v/>
      </c>
      <c r="N12" s="53" t="str">
        <f>IF(H12="","",IF(COUNTIF(H$7:H11,H12)=0,MAX(N$7:N11)+1,MAX(N$7:N11)))</f>
        <v/>
      </c>
      <c r="O12" s="53" t="str">
        <f t="shared" si="10"/>
        <v/>
      </c>
      <c r="P12" s="21" t="str">
        <f t="shared" si="3"/>
        <v/>
      </c>
      <c r="Q12" s="201" t="str">
        <f>IF(O12="","",INDEX(csv,MATCH($G12,nat_kategorija,0),41))</f>
        <v/>
      </c>
      <c r="R12" s="201" t="str">
        <f>IF(Q12="","",VALUE(SUBSTITUTE(Q12,".",","))*1000)</f>
        <v/>
      </c>
      <c r="S12" s="201" t="str">
        <f>IF(O12="","",INDEX(csv,MATCH($G12,nat_kategorija,0),42))</f>
        <v/>
      </c>
      <c r="T12" s="201" t="str">
        <f t="shared" si="6"/>
        <v/>
      </c>
      <c r="U12" s="22" t="str">
        <f t="shared" si="7"/>
        <v/>
      </c>
      <c r="W12" s="14" t="str">
        <f t="shared" si="8"/>
        <v/>
      </c>
      <c r="X12" t="s">
        <v>0</v>
      </c>
      <c r="Y12" s="14" t="str">
        <f t="shared" si="9"/>
        <v/>
      </c>
      <c r="Z12" t="s">
        <v>0</v>
      </c>
    </row>
    <row r="13" spans="1:26" x14ac:dyDescent="0.25">
      <c r="A13" t="s">
        <v>0</v>
      </c>
      <c r="B13" s="32" t="str">
        <f>IF(csv!F8="","",csv!T8)</f>
        <v/>
      </c>
      <c r="C13" s="21" t="str">
        <f>IF(csv!F8="","",csv!AO8)</f>
        <v/>
      </c>
      <c r="D13" s="21" t="str">
        <f>IF(csv!F8="","",csv!AP8&amp;"–"&amp;csv!AQ8&amp;"–"&amp;csv!AR8)</f>
        <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81"/>
      <c r="H13" s="83"/>
      <c r="J13" s="200" t="str">
        <f t="shared" si="0"/>
        <v/>
      </c>
      <c r="L13" s="32" t="str">
        <f t="shared" si="1"/>
        <v/>
      </c>
      <c r="M13" s="53" t="str">
        <f t="shared" si="2"/>
        <v/>
      </c>
      <c r="N13" s="53" t="str">
        <f>IF(H13="","",IF(COUNTIF(H$7:H12,H13)=0,MAX(N$7:N12)+1,MAX(N$7:N12)))</f>
        <v/>
      </c>
      <c r="O13" s="53" t="str">
        <f t="shared" si="10"/>
        <v/>
      </c>
      <c r="P13" s="21" t="str">
        <f t="shared" si="3"/>
        <v/>
      </c>
      <c r="Q13" s="201" t="str">
        <f>IF(O13="","",INDEX(csv,MATCH($G13,nat_kategorija,0),41))</f>
        <v/>
      </c>
      <c r="R13" s="201" t="str">
        <f>IF(Q13="","",VALUE(SUBSTITUTE(Q13,".",","))*1000)</f>
        <v/>
      </c>
      <c r="S13" s="201" t="str">
        <f>IF(O13="","",INDEX(csv,MATCH($G13,nat_kategorija,0),42))</f>
        <v/>
      </c>
      <c r="T13" s="201" t="str">
        <f t="shared" si="6"/>
        <v/>
      </c>
      <c r="U13" s="22" t="str">
        <f t="shared" si="7"/>
        <v/>
      </c>
      <c r="W13" s="14" t="str">
        <f t="shared" si="8"/>
        <v/>
      </c>
      <c r="X13" t="s">
        <v>0</v>
      </c>
      <c r="Y13" s="14" t="str">
        <f t="shared" si="9"/>
        <v/>
      </c>
      <c r="Z13" t="s">
        <v>0</v>
      </c>
    </row>
    <row r="14" spans="1:26" x14ac:dyDescent="0.25">
      <c r="A14" t="s">
        <v>0</v>
      </c>
      <c r="B14" s="32" t="str">
        <f>IF(csv!F9="","",csv!T9)</f>
        <v/>
      </c>
      <c r="C14" s="21" t="str">
        <f>IF(csv!F9="","",csv!AO9)</f>
        <v/>
      </c>
      <c r="D14" s="21" t="str">
        <f>IF(csv!F9="","",csv!AP9&amp;"–"&amp;csv!AQ9&amp;"–"&amp;csv!AR9)</f>
        <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81"/>
      <c r="H14" s="83"/>
      <c r="J14" s="200" t="str">
        <f t="shared" si="0"/>
        <v/>
      </c>
      <c r="L14" s="32" t="str">
        <f t="shared" si="1"/>
        <v/>
      </c>
      <c r="M14" s="53" t="str">
        <f t="shared" si="2"/>
        <v/>
      </c>
      <c r="N14" s="53" t="str">
        <f>IF(H14="","",IF(COUNTIF(H$7:H13,H14)=0,MAX(N$7:N13)+1,MAX(N$7:N13)))</f>
        <v/>
      </c>
      <c r="O14" s="53" t="str">
        <f t="shared" si="10"/>
        <v/>
      </c>
      <c r="P14" s="21" t="str">
        <f t="shared" si="3"/>
        <v/>
      </c>
      <c r="Q14" s="201" t="str">
        <f>IF(O14="","",INDEX(csv,MATCH($G14,nat_kategorija,0),41))</f>
        <v/>
      </c>
      <c r="R14" s="201" t="str">
        <f>IF(Q14="","",VALUE(SUBSTITUTE(Q14,".",","))*1000)</f>
        <v/>
      </c>
      <c r="S14" s="201" t="str">
        <f>IF(O14="","",INDEX(csv,MATCH($G14,nat_kategorija,0),42))</f>
        <v/>
      </c>
      <c r="T14" s="201" t="str">
        <f t="shared" si="6"/>
        <v/>
      </c>
      <c r="U14" s="22" t="str">
        <f t="shared" si="7"/>
        <v/>
      </c>
      <c r="W14" s="14" t="str">
        <f t="shared" si="8"/>
        <v/>
      </c>
      <c r="X14" t="s">
        <v>0</v>
      </c>
      <c r="Y14" s="14" t="str">
        <f t="shared" si="9"/>
        <v/>
      </c>
      <c r="Z14" t="s">
        <v>0</v>
      </c>
    </row>
    <row r="15" spans="1:26" x14ac:dyDescent="0.25">
      <c r="A15" t="s">
        <v>0</v>
      </c>
      <c r="B15" s="32" t="str">
        <f>IF(csv!F10="","",csv!T10)</f>
        <v/>
      </c>
      <c r="C15" s="21" t="str">
        <f>IF(csv!F10="","",csv!AO10)</f>
        <v/>
      </c>
      <c r="D15" s="21" t="str">
        <f>IF(csv!F10="","",csv!AP10&amp;"–"&amp;csv!AQ10&amp;"–"&amp;csv!AR10)</f>
        <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81"/>
      <c r="H15" s="83"/>
      <c r="J15" s="200" t="str">
        <f t="shared" si="0"/>
        <v/>
      </c>
      <c r="L15" s="32" t="str">
        <f t="shared" si="1"/>
        <v/>
      </c>
      <c r="M15" s="53" t="str">
        <f t="shared" si="2"/>
        <v/>
      </c>
      <c r="N15" s="53" t="str">
        <f>IF(H15="","",IF(COUNTIF(H$7:H14,H15)=0,MAX(N$7:N14)+1,MAX(N$7:N14)))</f>
        <v/>
      </c>
      <c r="O15" s="53" t="str">
        <f t="shared" si="10"/>
        <v/>
      </c>
      <c r="P15" s="21" t="str">
        <f t="shared" si="3"/>
        <v/>
      </c>
      <c r="Q15" s="201" t="str">
        <f>IF(O15="","",INDEX(csv,MATCH($G15,nat_kategorija,0),41))</f>
        <v/>
      </c>
      <c r="R15" s="201" t="str">
        <f>IF(Q15="","",VALUE(SUBSTITUTE(Q15,".",","))*1000)</f>
        <v/>
      </c>
      <c r="S15" s="201" t="str">
        <f>IF(O15="","",INDEX(csv,MATCH($G15,nat_kategorija,0),42))</f>
        <v/>
      </c>
      <c r="T15" s="201" t="str">
        <f t="shared" si="6"/>
        <v/>
      </c>
      <c r="U15" s="22" t="str">
        <f t="shared" si="7"/>
        <v/>
      </c>
      <c r="W15" s="14" t="str">
        <f t="shared" si="8"/>
        <v/>
      </c>
      <c r="X15" t="s">
        <v>0</v>
      </c>
      <c r="Y15" s="14" t="str">
        <f t="shared" si="9"/>
        <v/>
      </c>
      <c r="Z15" t="s">
        <v>0</v>
      </c>
    </row>
    <row r="16" spans="1:26" x14ac:dyDescent="0.25">
      <c r="A16" t="s">
        <v>0</v>
      </c>
      <c r="B16" s="32" t="str">
        <f>IF(csv!F11="","",csv!T11)</f>
        <v/>
      </c>
      <c r="C16" s="21" t="str">
        <f>IF(csv!F11="","",csv!AO11)</f>
        <v/>
      </c>
      <c r="D16" s="21" t="str">
        <f>IF(csv!F11="","",csv!AP11&amp;"–"&amp;csv!AQ11&amp;"–"&amp;csv!AR11)</f>
        <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81"/>
      <c r="H16" s="83"/>
      <c r="J16" s="200" t="str">
        <f t="shared" si="0"/>
        <v/>
      </c>
      <c r="L16" s="32" t="str">
        <f t="shared" si="1"/>
        <v/>
      </c>
      <c r="M16" s="53" t="str">
        <f t="shared" si="2"/>
        <v/>
      </c>
      <c r="N16" s="53" t="str">
        <f>IF(H16="","",IF(COUNTIF(H$7:H15,H16)=0,MAX(N$7:N15)+1,MAX(N$7:N15)))</f>
        <v/>
      </c>
      <c r="O16" s="53" t="str">
        <f t="shared" si="10"/>
        <v/>
      </c>
      <c r="P16" s="21" t="str">
        <f t="shared" si="3"/>
        <v/>
      </c>
      <c r="Q16" s="201" t="str">
        <f t="shared" si="4"/>
        <v/>
      </c>
      <c r="R16" s="201" t="str">
        <f t="shared" si="11"/>
        <v/>
      </c>
      <c r="S16" s="201" t="str">
        <f t="shared" si="5"/>
        <v/>
      </c>
      <c r="T16" s="201" t="str">
        <f t="shared" si="6"/>
        <v/>
      </c>
      <c r="U16" s="22" t="str">
        <f t="shared" si="7"/>
        <v/>
      </c>
      <c r="W16" s="14" t="str">
        <f t="shared" si="8"/>
        <v/>
      </c>
      <c r="X16" t="s">
        <v>0</v>
      </c>
      <c r="Y16" s="14" t="str">
        <f t="shared" si="9"/>
        <v/>
      </c>
      <c r="Z16" t="s">
        <v>0</v>
      </c>
    </row>
    <row r="17" spans="1:26" x14ac:dyDescent="0.25">
      <c r="A17" t="s">
        <v>0</v>
      </c>
      <c r="B17" s="32" t="str">
        <f>IF(csv!F12="","",csv!T12)</f>
        <v/>
      </c>
      <c r="C17" s="21" t="str">
        <f>IF(csv!F12="","",csv!AO12)</f>
        <v/>
      </c>
      <c r="D17" s="21" t="str">
        <f>IF(csv!F12="","",csv!AP12&amp;"–"&amp;csv!AQ12&amp;"–"&amp;csv!AR12)</f>
        <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
      </c>
      <c r="F17" t="s">
        <v>0</v>
      </c>
      <c r="G17" s="81"/>
      <c r="H17" s="83"/>
      <c r="J17" s="200" t="str">
        <f t="shared" si="0"/>
        <v/>
      </c>
      <c r="L17" s="32" t="str">
        <f t="shared" si="1"/>
        <v/>
      </c>
      <c r="M17" s="53" t="str">
        <f t="shared" si="2"/>
        <v/>
      </c>
      <c r="N17" s="53" t="str">
        <f>IF(H17="","",IF(COUNTIF(H$7:H16,H17)=0,MAX(N$7:N16)+1,MAX(N$7:N16)))</f>
        <v/>
      </c>
      <c r="O17" s="53" t="str">
        <f t="shared" si="10"/>
        <v/>
      </c>
      <c r="P17" s="21" t="str">
        <f t="shared" si="3"/>
        <v/>
      </c>
      <c r="Q17" s="201" t="str">
        <f t="shared" si="4"/>
        <v/>
      </c>
      <c r="R17" s="201" t="str">
        <f t="shared" si="11"/>
        <v/>
      </c>
      <c r="S17" s="201" t="str">
        <f t="shared" si="5"/>
        <v/>
      </c>
      <c r="T17" s="201" t="str">
        <f t="shared" si="6"/>
        <v/>
      </c>
      <c r="U17" s="22" t="str">
        <f t="shared" si="7"/>
        <v/>
      </c>
      <c r="W17" s="14" t="str">
        <f t="shared" si="8"/>
        <v/>
      </c>
      <c r="X17" t="s">
        <v>0</v>
      </c>
      <c r="Y17" s="14" t="str">
        <f t="shared" si="9"/>
        <v/>
      </c>
      <c r="Z17" t="s">
        <v>0</v>
      </c>
    </row>
    <row r="18" spans="1:26" x14ac:dyDescent="0.25">
      <c r="A18" t="s">
        <v>0</v>
      </c>
      <c r="B18" s="32" t="str">
        <f>IF(csv!F13="","",csv!T13)</f>
        <v/>
      </c>
      <c r="C18" s="21" t="str">
        <f>IF(csv!F13="","",csv!AO13)</f>
        <v/>
      </c>
      <c r="D18" s="21" t="str">
        <f>IF(csv!F13="","",csv!AP13&amp;"–"&amp;csv!AQ13&amp;"–"&amp;csv!AR13)</f>
        <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81"/>
      <c r="H18" s="83"/>
      <c r="J18" s="200" t="str">
        <f t="shared" si="0"/>
        <v/>
      </c>
      <c r="L18" s="32" t="str">
        <f t="shared" si="1"/>
        <v/>
      </c>
      <c r="M18" s="53" t="str">
        <f t="shared" si="2"/>
        <v/>
      </c>
      <c r="N18" s="53" t="str">
        <f>IF(H18="","",IF(COUNTIF(H$7:H17,H18)=0,MAX(N$7:N17)+1,MAX(N$7:N17)))</f>
        <v/>
      </c>
      <c r="O18" s="53" t="str">
        <f t="shared" si="10"/>
        <v/>
      </c>
      <c r="P18" s="21" t="str">
        <f t="shared" si="3"/>
        <v/>
      </c>
      <c r="Q18" s="201" t="str">
        <f t="shared" si="4"/>
        <v/>
      </c>
      <c r="R18" s="201" t="str">
        <f t="shared" si="11"/>
        <v/>
      </c>
      <c r="S18" s="201" t="str">
        <f t="shared" si="5"/>
        <v/>
      </c>
      <c r="T18" s="201" t="str">
        <f t="shared" si="6"/>
        <v/>
      </c>
      <c r="U18" s="22" t="str">
        <f t="shared" si="7"/>
        <v/>
      </c>
      <c r="W18" s="14" t="str">
        <f t="shared" si="8"/>
        <v/>
      </c>
      <c r="X18" t="s">
        <v>0</v>
      </c>
      <c r="Y18" s="14" t="str">
        <f t="shared" si="9"/>
        <v/>
      </c>
      <c r="Z18" t="s">
        <v>0</v>
      </c>
    </row>
    <row r="19" spans="1:26" x14ac:dyDescent="0.25">
      <c r="A19" t="s">
        <v>0</v>
      </c>
      <c r="B19" s="32" t="str">
        <f>IF(csv!F14="","",csv!T14)</f>
        <v/>
      </c>
      <c r="C19" s="21" t="str">
        <f>IF(csv!F14="","",csv!AO14)</f>
        <v/>
      </c>
      <c r="D19" s="21" t="str">
        <f>IF(csv!F14="","",csv!AP14&amp;"–"&amp;csv!AQ14&amp;"–"&amp;csv!AR14)</f>
        <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81"/>
      <c r="H19" s="83"/>
      <c r="J19" s="200" t="str">
        <f t="shared" si="0"/>
        <v/>
      </c>
      <c r="L19" s="32" t="str">
        <f t="shared" si="1"/>
        <v/>
      </c>
      <c r="M19" s="53" t="str">
        <f t="shared" si="2"/>
        <v/>
      </c>
      <c r="N19" s="53" t="str">
        <f>IF(H19="","",IF(COUNTIF(H$7:H18,H19)=0,MAX(N$7:N18)+1,MAX(N$7:N18)))</f>
        <v/>
      </c>
      <c r="O19" s="53" t="str">
        <f t="shared" si="10"/>
        <v/>
      </c>
      <c r="P19" s="21" t="str">
        <f t="shared" si="3"/>
        <v/>
      </c>
      <c r="Q19" s="201" t="str">
        <f t="shared" si="4"/>
        <v/>
      </c>
      <c r="R19" s="201" t="str">
        <f t="shared" si="11"/>
        <v/>
      </c>
      <c r="S19" s="201" t="str">
        <f t="shared" si="5"/>
        <v/>
      </c>
      <c r="T19" s="201" t="str">
        <f t="shared" si="6"/>
        <v/>
      </c>
      <c r="U19" s="22" t="str">
        <f t="shared" si="7"/>
        <v/>
      </c>
      <c r="W19" s="14" t="str">
        <f t="shared" si="8"/>
        <v/>
      </c>
      <c r="X19" t="s">
        <v>0</v>
      </c>
      <c r="Y19" s="14" t="str">
        <f t="shared" si="9"/>
        <v/>
      </c>
      <c r="Z19" t="s">
        <v>0</v>
      </c>
    </row>
    <row r="20" spans="1:26" x14ac:dyDescent="0.25">
      <c r="A20" t="s">
        <v>0</v>
      </c>
      <c r="B20" s="32" t="str">
        <f>IF(csv!F15="","",csv!T15)</f>
        <v/>
      </c>
      <c r="C20" s="21" t="str">
        <f>IF(csv!F15="","",csv!AO15)</f>
        <v/>
      </c>
      <c r="D20" s="21" t="str">
        <f>IF(csv!F15="","",csv!AP15&amp;"–"&amp;csv!AQ15&amp;"–"&amp;csv!AR15)</f>
        <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81"/>
      <c r="H20" s="83"/>
      <c r="J20" s="200" t="str">
        <f t="shared" si="0"/>
        <v/>
      </c>
      <c r="L20" s="32" t="str">
        <f t="shared" si="1"/>
        <v/>
      </c>
      <c r="M20" s="53" t="str">
        <f t="shared" si="2"/>
        <v/>
      </c>
      <c r="N20" s="53" t="str">
        <f>IF(H20="","",IF(COUNTIF(H$7:H19,H20)=0,MAX(N$7:N19)+1,MAX(N$7:N19)))</f>
        <v/>
      </c>
      <c r="O20" s="53" t="str">
        <f t="shared" si="10"/>
        <v/>
      </c>
      <c r="P20" s="21" t="str">
        <f t="shared" si="3"/>
        <v/>
      </c>
      <c r="Q20" s="201" t="str">
        <f t="shared" si="4"/>
        <v/>
      </c>
      <c r="R20" s="201" t="str">
        <f t="shared" si="11"/>
        <v/>
      </c>
      <c r="S20" s="201" t="str">
        <f t="shared" si="5"/>
        <v/>
      </c>
      <c r="T20" s="201" t="str">
        <f t="shared" si="6"/>
        <v/>
      </c>
      <c r="U20" s="22" t="str">
        <f t="shared" si="7"/>
        <v/>
      </c>
      <c r="W20" s="14" t="str">
        <f t="shared" si="8"/>
        <v/>
      </c>
      <c r="X20" t="s">
        <v>0</v>
      </c>
      <c r="Y20" s="14" t="str">
        <f t="shared" si="9"/>
        <v/>
      </c>
      <c r="Z20" t="s">
        <v>0</v>
      </c>
    </row>
    <row r="21" spans="1:26" x14ac:dyDescent="0.25">
      <c r="A21" t="s">
        <v>0</v>
      </c>
      <c r="B21" s="32" t="str">
        <f>IF(csv!F16="","",csv!T16)</f>
        <v/>
      </c>
      <c r="C21" s="21" t="str">
        <f>IF(csv!F16="","",csv!AO16)</f>
        <v/>
      </c>
      <c r="D21" s="21" t="str">
        <f>IF(csv!F16="","",csv!AP16&amp;"–"&amp;csv!AQ16&amp;"–"&amp;csv!AR16)</f>
        <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
      </c>
      <c r="F21" t="s">
        <v>0</v>
      </c>
      <c r="G21" s="81"/>
      <c r="H21" s="83"/>
      <c r="J21" s="200" t="str">
        <f t="shared" si="0"/>
        <v/>
      </c>
      <c r="L21" s="32" t="str">
        <f t="shared" si="1"/>
        <v/>
      </c>
      <c r="M21" s="53" t="str">
        <f t="shared" si="2"/>
        <v/>
      </c>
      <c r="N21" s="53" t="str">
        <f>IF(H21="","",IF(COUNTIF(H$7:H20,H21)=0,MAX(N$7:N20)+1,MAX(N$7:N20)))</f>
        <v/>
      </c>
      <c r="O21" s="53" t="str">
        <f t="shared" si="10"/>
        <v/>
      </c>
      <c r="P21" s="21" t="str">
        <f t="shared" si="3"/>
        <v/>
      </c>
      <c r="Q21" s="201" t="str">
        <f t="shared" si="4"/>
        <v/>
      </c>
      <c r="R21" s="201" t="str">
        <f t="shared" si="11"/>
        <v/>
      </c>
      <c r="S21" s="201" t="str">
        <f t="shared" si="5"/>
        <v/>
      </c>
      <c r="T21" s="201" t="str">
        <f t="shared" si="6"/>
        <v/>
      </c>
      <c r="U21" s="22" t="str">
        <f t="shared" si="7"/>
        <v/>
      </c>
      <c r="W21" s="14" t="str">
        <f t="shared" si="8"/>
        <v/>
      </c>
      <c r="X21" t="s">
        <v>0</v>
      </c>
      <c r="Y21" s="14" t="str">
        <f t="shared" si="9"/>
        <v/>
      </c>
      <c r="Z21" t="s">
        <v>0</v>
      </c>
    </row>
    <row r="22" spans="1:26" x14ac:dyDescent="0.25">
      <c r="A22" t="s">
        <v>0</v>
      </c>
      <c r="B22" s="32" t="str">
        <f>IF(csv!F17="","",csv!T17)</f>
        <v/>
      </c>
      <c r="C22" s="21" t="str">
        <f>IF(csv!F17="","",csv!AO17)</f>
        <v/>
      </c>
      <c r="D22" s="21" t="str">
        <f>IF(csv!F17="","",csv!AP17&amp;"–"&amp;csv!AQ17&amp;"–"&amp;csv!AR17)</f>
        <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
      </c>
      <c r="F22" t="s">
        <v>0</v>
      </c>
      <c r="G22" s="81"/>
      <c r="H22" s="83"/>
      <c r="J22" s="200" t="str">
        <f t="shared" si="0"/>
        <v/>
      </c>
      <c r="L22" s="32" t="str">
        <f t="shared" si="1"/>
        <v/>
      </c>
      <c r="M22" s="53" t="str">
        <f t="shared" si="2"/>
        <v/>
      </c>
      <c r="N22" s="53" t="str">
        <f>IF(H22="","",IF(COUNTIF(H$7:H21,H22)=0,MAX(N$7:N21)+1,MAX(N$7:N21)))</f>
        <v/>
      </c>
      <c r="O22" s="53" t="str">
        <f t="shared" si="10"/>
        <v/>
      </c>
      <c r="P22" s="21" t="str">
        <f t="shared" si="3"/>
        <v/>
      </c>
      <c r="Q22" s="201" t="str">
        <f t="shared" si="4"/>
        <v/>
      </c>
      <c r="R22" s="201" t="str">
        <f t="shared" si="11"/>
        <v/>
      </c>
      <c r="S22" s="201" t="str">
        <f t="shared" si="5"/>
        <v/>
      </c>
      <c r="T22" s="201" t="str">
        <f t="shared" si="6"/>
        <v/>
      </c>
      <c r="U22" s="22" t="str">
        <f t="shared" si="7"/>
        <v/>
      </c>
      <c r="W22" s="14" t="str">
        <f t="shared" si="8"/>
        <v/>
      </c>
      <c r="X22" t="s">
        <v>0</v>
      </c>
      <c r="Y22" s="14" t="str">
        <f t="shared" si="9"/>
        <v/>
      </c>
      <c r="Z22" t="s">
        <v>0</v>
      </c>
    </row>
    <row r="23" spans="1:26" x14ac:dyDescent="0.25">
      <c r="A23" t="s">
        <v>0</v>
      </c>
      <c r="B23" s="32" t="str">
        <f>IF(csv!F18="","",csv!T18)</f>
        <v/>
      </c>
      <c r="C23" s="21" t="str">
        <f>IF(csv!F18="","",csv!AO18)</f>
        <v/>
      </c>
      <c r="D23" s="21" t="str">
        <f>IF(csv!F18="","",csv!AP18&amp;"–"&amp;csv!AQ18&amp;"–"&amp;csv!AR18)</f>
        <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
      </c>
      <c r="F23" t="s">
        <v>0</v>
      </c>
      <c r="G23" s="81"/>
      <c r="H23" s="83"/>
      <c r="J23" s="200" t="str">
        <f t="shared" si="0"/>
        <v/>
      </c>
      <c r="L23" s="32" t="str">
        <f t="shared" si="1"/>
        <v/>
      </c>
      <c r="M23" s="53" t="str">
        <f t="shared" si="2"/>
        <v/>
      </c>
      <c r="N23" s="53" t="str">
        <f>IF(H23="","",IF(COUNTIF(H$7:H22,H23)=0,MAX(N$7:N22)+1,MAX(N$7:N22)))</f>
        <v/>
      </c>
      <c r="O23" s="53" t="str">
        <f t="shared" si="10"/>
        <v/>
      </c>
      <c r="P23" s="21" t="str">
        <f t="shared" si="3"/>
        <v/>
      </c>
      <c r="Q23" s="201" t="str">
        <f t="shared" si="4"/>
        <v/>
      </c>
      <c r="R23" s="201" t="str">
        <f t="shared" si="11"/>
        <v/>
      </c>
      <c r="S23" s="201" t="str">
        <f t="shared" si="5"/>
        <v/>
      </c>
      <c r="T23" s="201" t="str">
        <f t="shared" si="6"/>
        <v/>
      </c>
      <c r="U23" s="22" t="str">
        <f t="shared" si="7"/>
        <v/>
      </c>
      <c r="W23" s="14" t="str">
        <f t="shared" si="8"/>
        <v/>
      </c>
      <c r="X23" t="s">
        <v>0</v>
      </c>
      <c r="Y23" s="14" t="str">
        <f t="shared" si="9"/>
        <v/>
      </c>
      <c r="Z23" t="s">
        <v>0</v>
      </c>
    </row>
    <row r="24" spans="1:26" x14ac:dyDescent="0.25">
      <c r="A24" t="s">
        <v>0</v>
      </c>
      <c r="B24" s="32" t="str">
        <f>IF(csv!F19="","",csv!T19)</f>
        <v/>
      </c>
      <c r="C24" s="21" t="str">
        <f>IF(csv!F19="","",csv!AO19)</f>
        <v/>
      </c>
      <c r="D24" s="21" t="str">
        <f>IF(csv!F19="","",csv!AP19&amp;"–"&amp;csv!AQ19&amp;"–"&amp;csv!AR19)</f>
        <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
      </c>
      <c r="F24" t="s">
        <v>0</v>
      </c>
      <c r="G24" s="81"/>
      <c r="H24" s="83"/>
      <c r="J24" s="200" t="str">
        <f t="shared" si="0"/>
        <v/>
      </c>
      <c r="L24" s="32" t="str">
        <f t="shared" si="1"/>
        <v/>
      </c>
      <c r="M24" s="53" t="str">
        <f t="shared" si="2"/>
        <v/>
      </c>
      <c r="N24" s="53" t="str">
        <f>IF(H24="","",IF(COUNTIF(H$7:H23,H24)=0,MAX(N$7:N23)+1,MAX(N$7:N23)))</f>
        <v/>
      </c>
      <c r="O24" s="53" t="str">
        <f t="shared" si="10"/>
        <v/>
      </c>
      <c r="P24" s="21" t="str">
        <f t="shared" si="3"/>
        <v/>
      </c>
      <c r="Q24" s="201" t="str">
        <f t="shared" si="4"/>
        <v/>
      </c>
      <c r="R24" s="201" t="str">
        <f t="shared" si="11"/>
        <v/>
      </c>
      <c r="S24" s="201" t="str">
        <f t="shared" si="5"/>
        <v/>
      </c>
      <c r="T24" s="201" t="str">
        <f t="shared" si="6"/>
        <v/>
      </c>
      <c r="U24" s="22" t="str">
        <f t="shared" si="7"/>
        <v/>
      </c>
      <c r="W24" s="14" t="str">
        <f t="shared" si="8"/>
        <v/>
      </c>
      <c r="X24" t="s">
        <v>0</v>
      </c>
      <c r="Y24" s="14" t="str">
        <f t="shared" si="9"/>
        <v/>
      </c>
      <c r="Z24" t="s">
        <v>0</v>
      </c>
    </row>
    <row r="25" spans="1:26" x14ac:dyDescent="0.25">
      <c r="A25" t="s">
        <v>0</v>
      </c>
      <c r="B25" s="32" t="str">
        <f>IF(csv!F20="","",csv!T20)</f>
        <v/>
      </c>
      <c r="C25" s="21" t="str">
        <f>IF(csv!F20="","",csv!AO20)</f>
        <v/>
      </c>
      <c r="D25" s="21" t="str">
        <f>IF(csv!F20="","",csv!AP20&amp;"–"&amp;csv!AQ20&amp;"–"&amp;csv!AR20)</f>
        <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
      </c>
      <c r="F25" t="s">
        <v>0</v>
      </c>
      <c r="G25" s="81"/>
      <c r="H25" s="83"/>
      <c r="J25" s="200" t="str">
        <f t="shared" si="0"/>
        <v/>
      </c>
      <c r="L25" s="32" t="str">
        <f t="shared" si="1"/>
        <v/>
      </c>
      <c r="M25" s="53" t="str">
        <f t="shared" si="2"/>
        <v/>
      </c>
      <c r="N25" s="53" t="str">
        <f>IF(H25="","",IF(COUNTIF(H$7:H24,H25)=0,MAX(N$7:N24)+1,MAX(N$7:N24)))</f>
        <v/>
      </c>
      <c r="O25" s="53" t="str">
        <f t="shared" si="10"/>
        <v/>
      </c>
      <c r="P25" s="21" t="str">
        <f t="shared" si="3"/>
        <v/>
      </c>
      <c r="Q25" s="201" t="str">
        <f t="shared" si="4"/>
        <v/>
      </c>
      <c r="R25" s="201" t="str">
        <f t="shared" si="11"/>
        <v/>
      </c>
      <c r="S25" s="201" t="str">
        <f t="shared" si="5"/>
        <v/>
      </c>
      <c r="T25" s="201" t="str">
        <f t="shared" si="6"/>
        <v/>
      </c>
      <c r="U25" s="22" t="str">
        <f t="shared" si="7"/>
        <v/>
      </c>
      <c r="W25" s="14" t="str">
        <f t="shared" si="8"/>
        <v/>
      </c>
      <c r="X25" t="s">
        <v>0</v>
      </c>
      <c r="Y25" s="14" t="str">
        <f t="shared" si="9"/>
        <v/>
      </c>
      <c r="Z25" t="s">
        <v>0</v>
      </c>
    </row>
    <row r="26" spans="1:26" x14ac:dyDescent="0.25">
      <c r="A26" t="s">
        <v>0</v>
      </c>
      <c r="B26" s="32" t="str">
        <f>IF(csv!F21="","",csv!T21)</f>
        <v/>
      </c>
      <c r="C26" s="21" t="str">
        <f>IF(csv!F21="","",csv!AO21)</f>
        <v/>
      </c>
      <c r="D26" s="21" t="str">
        <f>IF(csv!F21="","",csv!AP21&amp;"–"&amp;csv!AQ21&amp;"–"&amp;csv!AR21)</f>
        <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81"/>
      <c r="H26" s="83"/>
      <c r="J26" s="200" t="str">
        <f t="shared" si="0"/>
        <v/>
      </c>
      <c r="L26" s="32" t="str">
        <f t="shared" si="1"/>
        <v/>
      </c>
      <c r="M26" s="53" t="str">
        <f t="shared" si="2"/>
        <v/>
      </c>
      <c r="N26" s="53" t="str">
        <f>IF(H26="","",IF(COUNTIF(H$7:H25,H26)=0,MAX(N$7:N25)+1,MAX(N$7:N25)))</f>
        <v/>
      </c>
      <c r="O26" s="53" t="str">
        <f t="shared" si="10"/>
        <v/>
      </c>
      <c r="P26" s="21" t="str">
        <f t="shared" si="3"/>
        <v/>
      </c>
      <c r="Q26" s="201" t="str">
        <f t="shared" si="4"/>
        <v/>
      </c>
      <c r="R26" s="201" t="str">
        <f t="shared" si="11"/>
        <v/>
      </c>
      <c r="S26" s="201" t="str">
        <f t="shared" si="5"/>
        <v/>
      </c>
      <c r="T26" s="201" t="str">
        <f t="shared" si="6"/>
        <v/>
      </c>
      <c r="U26" s="22" t="str">
        <f t="shared" si="7"/>
        <v/>
      </c>
      <c r="W26" s="14" t="str">
        <f t="shared" si="8"/>
        <v/>
      </c>
      <c r="X26" t="s">
        <v>0</v>
      </c>
      <c r="Y26" s="14" t="str">
        <f t="shared" si="9"/>
        <v/>
      </c>
      <c r="Z26" t="s">
        <v>0</v>
      </c>
    </row>
    <row r="27" spans="1:26" x14ac:dyDescent="0.25">
      <c r="A27" t="s">
        <v>0</v>
      </c>
      <c r="B27" s="32" t="str">
        <f>IF(csv!F22="","",csv!T22)</f>
        <v/>
      </c>
      <c r="C27" s="21" t="str">
        <f>IF(csv!F22="","",csv!AO22)</f>
        <v/>
      </c>
      <c r="D27" s="21" t="str">
        <f>IF(csv!F22="","",csv!AP22&amp;"–"&amp;csv!AQ22&amp;"–"&amp;csv!AR22)</f>
        <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81"/>
      <c r="H27" s="83"/>
      <c r="J27" s="200" t="str">
        <f t="shared" si="0"/>
        <v/>
      </c>
      <c r="L27" s="32" t="str">
        <f t="shared" si="1"/>
        <v/>
      </c>
      <c r="M27" s="53" t="str">
        <f t="shared" si="2"/>
        <v/>
      </c>
      <c r="N27" s="53" t="str">
        <f>IF(H27="","",IF(COUNTIF(H$7:H26,H27)=0,MAX(N$7:N26)+1,MAX(N$7:N26)))</f>
        <v/>
      </c>
      <c r="O27" s="53" t="str">
        <f t="shared" si="10"/>
        <v/>
      </c>
      <c r="P27" s="21" t="str">
        <f t="shared" si="3"/>
        <v/>
      </c>
      <c r="Q27" s="201" t="str">
        <f t="shared" si="4"/>
        <v/>
      </c>
      <c r="R27" s="201" t="str">
        <f t="shared" si="11"/>
        <v/>
      </c>
      <c r="S27" s="201" t="str">
        <f t="shared" si="5"/>
        <v/>
      </c>
      <c r="T27" s="201" t="str">
        <f t="shared" si="6"/>
        <v/>
      </c>
      <c r="U27" s="22" t="str">
        <f t="shared" si="7"/>
        <v/>
      </c>
      <c r="W27" s="14" t="str">
        <f t="shared" si="8"/>
        <v/>
      </c>
      <c r="X27" t="s">
        <v>0</v>
      </c>
      <c r="Y27" s="14" t="str">
        <f t="shared" si="9"/>
        <v/>
      </c>
      <c r="Z27" t="s">
        <v>0</v>
      </c>
    </row>
    <row r="28" spans="1:26" x14ac:dyDescent="0.25">
      <c r="A28" t="s">
        <v>0</v>
      </c>
      <c r="B28" s="32" t="str">
        <f>IF(csv!F23="","",csv!T23)</f>
        <v/>
      </c>
      <c r="C28" s="21" t="str">
        <f>IF(csv!F23="","",csv!AO23)</f>
        <v/>
      </c>
      <c r="D28" s="21" t="str">
        <f>IF(csv!F23="","",csv!AP23&amp;"–"&amp;csv!AQ23&amp;"–"&amp;csv!AR23)</f>
        <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
      </c>
      <c r="F28" t="s">
        <v>0</v>
      </c>
      <c r="G28" s="81"/>
      <c r="H28" s="83"/>
      <c r="J28" s="200" t="str">
        <f t="shared" si="0"/>
        <v/>
      </c>
      <c r="L28" s="32" t="str">
        <f t="shared" si="1"/>
        <v/>
      </c>
      <c r="M28" s="53" t="str">
        <f t="shared" si="2"/>
        <v/>
      </c>
      <c r="N28" s="53" t="str">
        <f>IF(H28="","",IF(COUNTIF(H$7:H27,H28)=0,MAX(N$7:N27)+1,MAX(N$7:N27)))</f>
        <v/>
      </c>
      <c r="O28" s="53" t="str">
        <f t="shared" si="10"/>
        <v/>
      </c>
      <c r="P28" s="21" t="str">
        <f t="shared" si="3"/>
        <v/>
      </c>
      <c r="Q28" s="201" t="str">
        <f t="shared" si="4"/>
        <v/>
      </c>
      <c r="R28" s="201" t="str">
        <f t="shared" si="11"/>
        <v/>
      </c>
      <c r="S28" s="201" t="str">
        <f t="shared" si="5"/>
        <v/>
      </c>
      <c r="T28" s="201" t="str">
        <f t="shared" si="6"/>
        <v/>
      </c>
      <c r="U28" s="22" t="str">
        <f t="shared" si="7"/>
        <v/>
      </c>
      <c r="W28" s="14" t="str">
        <f t="shared" si="8"/>
        <v/>
      </c>
      <c r="X28" t="s">
        <v>0</v>
      </c>
      <c r="Y28" s="14" t="str">
        <f t="shared" si="9"/>
        <v/>
      </c>
      <c r="Z28" t="s">
        <v>0</v>
      </c>
    </row>
    <row r="29" spans="1:26" x14ac:dyDescent="0.25">
      <c r="A29" t="s">
        <v>0</v>
      </c>
      <c r="B29" s="32" t="str">
        <f>IF(csv!F24="","",csv!T24)</f>
        <v/>
      </c>
      <c r="C29" s="21" t="str">
        <f>IF(csv!F24="","",csv!AO24)</f>
        <v/>
      </c>
      <c r="D29" s="21" t="str">
        <f>IF(csv!F24="","",csv!AP24&amp;"–"&amp;csv!AQ24&amp;"–"&amp;csv!AR24)</f>
        <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
      </c>
      <c r="F29" t="s">
        <v>0</v>
      </c>
      <c r="G29" s="81"/>
      <c r="H29" s="83"/>
      <c r="J29" s="200" t="str">
        <f t="shared" si="0"/>
        <v/>
      </c>
      <c r="L29" s="32" t="str">
        <f t="shared" si="1"/>
        <v/>
      </c>
      <c r="M29" s="53" t="str">
        <f t="shared" si="2"/>
        <v/>
      </c>
      <c r="N29" s="53" t="str">
        <f>IF(H29="","",IF(COUNTIF(H$7:H28,H29)=0,MAX(N$7:N28)+1,MAX(N$7:N28)))</f>
        <v/>
      </c>
      <c r="O29" s="53" t="str">
        <f t="shared" si="10"/>
        <v/>
      </c>
      <c r="P29" s="21" t="str">
        <f t="shared" si="3"/>
        <v/>
      </c>
      <c r="Q29" s="201" t="str">
        <f t="shared" si="4"/>
        <v/>
      </c>
      <c r="R29" s="201" t="str">
        <f t="shared" si="11"/>
        <v/>
      </c>
      <c r="S29" s="201" t="str">
        <f t="shared" si="5"/>
        <v/>
      </c>
      <c r="T29" s="201" t="str">
        <f t="shared" si="6"/>
        <v/>
      </c>
      <c r="U29" s="22" t="str">
        <f t="shared" si="7"/>
        <v/>
      </c>
      <c r="W29" s="14" t="str">
        <f t="shared" si="8"/>
        <v/>
      </c>
      <c r="X29" t="s">
        <v>0</v>
      </c>
      <c r="Y29" s="14" t="str">
        <f t="shared" si="9"/>
        <v/>
      </c>
      <c r="Z29" t="s">
        <v>0</v>
      </c>
    </row>
    <row r="30" spans="1:26" x14ac:dyDescent="0.25">
      <c r="A30" t="s">
        <v>0</v>
      </c>
      <c r="B30" s="32" t="str">
        <f>IF(csv!F25="","",csv!T25)</f>
        <v/>
      </c>
      <c r="C30" s="21" t="str">
        <f>IF(csv!F25="","",csv!AO25)</f>
        <v/>
      </c>
      <c r="D30" s="21" t="str">
        <f>IF(csv!F25="","",csv!AP25&amp;"–"&amp;csv!AQ25&amp;"–"&amp;csv!AR25)</f>
        <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81"/>
      <c r="H30" s="83"/>
      <c r="J30" s="200" t="str">
        <f t="shared" si="0"/>
        <v/>
      </c>
      <c r="L30" s="32" t="str">
        <f t="shared" si="1"/>
        <v/>
      </c>
      <c r="M30" s="53" t="str">
        <f t="shared" si="2"/>
        <v/>
      </c>
      <c r="N30" s="53" t="str">
        <f>IF(H30="","",IF(COUNTIF(H$7:H29,H30)=0,MAX(N$7:N29)+1,MAX(N$7:N29)))</f>
        <v/>
      </c>
      <c r="O30" s="53" t="str">
        <f t="shared" si="10"/>
        <v/>
      </c>
      <c r="P30" s="21" t="str">
        <f t="shared" si="3"/>
        <v/>
      </c>
      <c r="Q30" s="201" t="str">
        <f t="shared" si="4"/>
        <v/>
      </c>
      <c r="R30" s="201" t="str">
        <f t="shared" si="11"/>
        <v/>
      </c>
      <c r="S30" s="201" t="str">
        <f t="shared" si="5"/>
        <v/>
      </c>
      <c r="T30" s="201" t="str">
        <f t="shared" si="6"/>
        <v/>
      </c>
      <c r="U30" s="22" t="str">
        <f t="shared" si="7"/>
        <v/>
      </c>
      <c r="W30" s="14" t="str">
        <f t="shared" si="8"/>
        <v/>
      </c>
      <c r="X30" t="s">
        <v>0</v>
      </c>
      <c r="Y30" s="14" t="str">
        <f t="shared" si="9"/>
        <v/>
      </c>
      <c r="Z30" t="s">
        <v>0</v>
      </c>
    </row>
    <row r="31" spans="1:26" x14ac:dyDescent="0.25">
      <c r="A31" t="s">
        <v>0</v>
      </c>
      <c r="B31" s="32" t="str">
        <f>IF(csv!F26="","",csv!T26)</f>
        <v/>
      </c>
      <c r="C31" s="21" t="str">
        <f>IF(csv!F26="","",csv!AO26)</f>
        <v/>
      </c>
      <c r="D31" s="21" t="str">
        <f>IF(csv!F26="","",csv!AP26&amp;"–"&amp;csv!AQ26&amp;"–"&amp;csv!AR26)</f>
        <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
      </c>
      <c r="F31" t="s">
        <v>0</v>
      </c>
      <c r="G31" s="81"/>
      <c r="H31" s="83"/>
      <c r="J31" s="200" t="str">
        <f t="shared" si="0"/>
        <v/>
      </c>
      <c r="L31" s="32" t="str">
        <f t="shared" si="1"/>
        <v/>
      </c>
      <c r="M31" s="53" t="str">
        <f t="shared" si="2"/>
        <v/>
      </c>
      <c r="N31" s="53" t="str">
        <f>IF(H31="","",IF(COUNTIF(H$7:H30,H31)=0,MAX(N$7:N30)+1,MAX(N$7:N30)))</f>
        <v/>
      </c>
      <c r="O31" s="53" t="str">
        <f t="shared" si="10"/>
        <v/>
      </c>
      <c r="P31" s="21" t="str">
        <f t="shared" si="3"/>
        <v/>
      </c>
      <c r="Q31" s="201" t="str">
        <f t="shared" si="4"/>
        <v/>
      </c>
      <c r="R31" s="201" t="str">
        <f t="shared" si="11"/>
        <v/>
      </c>
      <c r="S31" s="201" t="str">
        <f t="shared" si="5"/>
        <v/>
      </c>
      <c r="T31" s="201" t="str">
        <f t="shared" si="6"/>
        <v/>
      </c>
      <c r="U31" s="22" t="str">
        <f t="shared" si="7"/>
        <v/>
      </c>
      <c r="W31" s="14" t="str">
        <f t="shared" si="8"/>
        <v/>
      </c>
      <c r="X31" t="s">
        <v>0</v>
      </c>
      <c r="Y31" s="14" t="str">
        <f t="shared" si="9"/>
        <v/>
      </c>
      <c r="Z31" t="s">
        <v>0</v>
      </c>
    </row>
    <row r="32" spans="1:26" x14ac:dyDescent="0.25">
      <c r="A32" t="s">
        <v>0</v>
      </c>
      <c r="B32" s="32" t="str">
        <f>IF(csv!F27="","",csv!T27)</f>
        <v/>
      </c>
      <c r="C32" s="21" t="str">
        <f>IF(csv!F27="","",csv!AO27)</f>
        <v/>
      </c>
      <c r="D32" s="21" t="str">
        <f>IF(csv!F27="","",csv!AP27&amp;"–"&amp;csv!AQ27&amp;"–"&amp;csv!AR27)</f>
        <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81"/>
      <c r="H32" s="83"/>
      <c r="J32" s="200" t="str">
        <f t="shared" si="0"/>
        <v/>
      </c>
      <c r="L32" s="32" t="str">
        <f t="shared" si="1"/>
        <v/>
      </c>
      <c r="M32" s="53" t="str">
        <f t="shared" si="2"/>
        <v/>
      </c>
      <c r="N32" s="53" t="str">
        <f>IF(H32="","",IF(COUNTIF(H$7:H31,H32)=0,MAX(N$7:N31)+1,MAX(N$7:N31)))</f>
        <v/>
      </c>
      <c r="O32" s="53" t="str">
        <f t="shared" si="10"/>
        <v/>
      </c>
      <c r="P32" s="21" t="str">
        <f t="shared" si="3"/>
        <v/>
      </c>
      <c r="Q32" s="201" t="str">
        <f t="shared" si="4"/>
        <v/>
      </c>
      <c r="R32" s="201" t="str">
        <f t="shared" si="11"/>
        <v/>
      </c>
      <c r="S32" s="201" t="str">
        <f t="shared" si="5"/>
        <v/>
      </c>
      <c r="T32" s="201" t="str">
        <f t="shared" si="6"/>
        <v/>
      </c>
      <c r="U32" s="22" t="str">
        <f t="shared" si="7"/>
        <v/>
      </c>
      <c r="W32" s="14" t="str">
        <f t="shared" si="8"/>
        <v/>
      </c>
      <c r="X32" t="s">
        <v>0</v>
      </c>
      <c r="Y32" s="14" t="str">
        <f t="shared" si="9"/>
        <v/>
      </c>
      <c r="Z32" t="s">
        <v>0</v>
      </c>
    </row>
    <row r="33" spans="1:26" x14ac:dyDescent="0.25">
      <c r="A33" t="s">
        <v>0</v>
      </c>
      <c r="B33" s="32" t="str">
        <f>IF(csv!F28="","",csv!T28)</f>
        <v/>
      </c>
      <c r="C33" s="21" t="str">
        <f>IF(csv!F28="","",csv!AO28)</f>
        <v/>
      </c>
      <c r="D33" s="21" t="str">
        <f>IF(csv!F28="","",csv!AP28&amp;"–"&amp;csv!AQ28&amp;"–"&amp;csv!AR28)</f>
        <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
      </c>
      <c r="F33" t="s">
        <v>0</v>
      </c>
      <c r="G33" s="81"/>
      <c r="H33" s="83"/>
      <c r="J33" s="200" t="str">
        <f t="shared" si="0"/>
        <v/>
      </c>
      <c r="L33" s="32" t="str">
        <f t="shared" si="1"/>
        <v/>
      </c>
      <c r="M33" s="53" t="str">
        <f t="shared" si="2"/>
        <v/>
      </c>
      <c r="N33" s="53" t="str">
        <f>IF(H33="","",IF(COUNTIF(H$7:H32,H33)=0,MAX(N$7:N32)+1,MAX(N$7:N32)))</f>
        <v/>
      </c>
      <c r="O33" s="53" t="str">
        <f t="shared" si="10"/>
        <v/>
      </c>
      <c r="P33" s="21" t="str">
        <f t="shared" si="3"/>
        <v/>
      </c>
      <c r="Q33" s="201" t="str">
        <f t="shared" si="4"/>
        <v/>
      </c>
      <c r="R33" s="201" t="str">
        <f t="shared" si="11"/>
        <v/>
      </c>
      <c r="S33" s="201" t="str">
        <f t="shared" si="5"/>
        <v/>
      </c>
      <c r="T33" s="201" t="str">
        <f t="shared" si="6"/>
        <v/>
      </c>
      <c r="U33" s="22" t="str">
        <f t="shared" si="7"/>
        <v/>
      </c>
      <c r="W33" s="14" t="str">
        <f t="shared" si="8"/>
        <v/>
      </c>
      <c r="X33" t="s">
        <v>0</v>
      </c>
      <c r="Y33" s="14" t="str">
        <f t="shared" si="9"/>
        <v/>
      </c>
      <c r="Z33" t="s">
        <v>0</v>
      </c>
    </row>
    <row r="34" spans="1:26" x14ac:dyDescent="0.25">
      <c r="A34" t="s">
        <v>0</v>
      </c>
      <c r="B34" s="32" t="str">
        <f>IF(csv!F29="","",csv!T29)</f>
        <v/>
      </c>
      <c r="C34" s="21" t="str">
        <f>IF(csv!F29="","",csv!AO29)</f>
        <v/>
      </c>
      <c r="D34" s="21" t="str">
        <f>IF(csv!F29="","",csv!AP29&amp;"–"&amp;csv!AQ29&amp;"–"&amp;csv!AR29)</f>
        <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81"/>
      <c r="H34" s="83"/>
      <c r="J34" s="200" t="str">
        <f t="shared" si="0"/>
        <v/>
      </c>
      <c r="L34" s="32" t="str">
        <f t="shared" si="1"/>
        <v/>
      </c>
      <c r="M34" s="53" t="str">
        <f t="shared" si="2"/>
        <v/>
      </c>
      <c r="N34" s="53" t="str">
        <f>IF(H34="","",IF(COUNTIF(H$7:H33,H34)=0,MAX(N$7:N33)+1,MAX(N$7:N33)))</f>
        <v/>
      </c>
      <c r="O34" s="53" t="str">
        <f t="shared" si="10"/>
        <v/>
      </c>
      <c r="P34" s="21" t="str">
        <f t="shared" si="3"/>
        <v/>
      </c>
      <c r="Q34" s="201" t="str">
        <f t="shared" si="4"/>
        <v/>
      </c>
      <c r="R34" s="201" t="str">
        <f t="shared" si="11"/>
        <v/>
      </c>
      <c r="S34" s="201" t="str">
        <f t="shared" si="5"/>
        <v/>
      </c>
      <c r="T34" s="201" t="str">
        <f t="shared" si="6"/>
        <v/>
      </c>
      <c r="U34" s="22" t="str">
        <f t="shared" si="7"/>
        <v/>
      </c>
      <c r="W34" s="14" t="str">
        <f t="shared" si="8"/>
        <v/>
      </c>
      <c r="X34" t="s">
        <v>0</v>
      </c>
      <c r="Y34" s="14" t="str">
        <f t="shared" si="9"/>
        <v/>
      </c>
      <c r="Z34" t="s">
        <v>0</v>
      </c>
    </row>
    <row r="35" spans="1:26" x14ac:dyDescent="0.25">
      <c r="A35" t="s">
        <v>0</v>
      </c>
      <c r="B35" s="32" t="str">
        <f>IF(csv!F30="","",csv!T30)</f>
        <v/>
      </c>
      <c r="C35" s="21" t="str">
        <f>IF(csv!F30="","",csv!AO30)</f>
        <v/>
      </c>
      <c r="D35" s="21" t="str">
        <f>IF(csv!F30="","",csv!AP30&amp;"–"&amp;csv!AQ30&amp;"–"&amp;csv!AR30)</f>
        <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
      </c>
      <c r="F35" t="s">
        <v>0</v>
      </c>
      <c r="G35" s="81"/>
      <c r="H35" s="83"/>
      <c r="J35" s="200" t="str">
        <f t="shared" si="0"/>
        <v/>
      </c>
      <c r="L35" s="32" t="str">
        <f t="shared" si="1"/>
        <v/>
      </c>
      <c r="M35" s="53" t="str">
        <f t="shared" si="2"/>
        <v/>
      </c>
      <c r="N35" s="53" t="str">
        <f>IF(H35="","",IF(COUNTIF(H$7:H34,H35)=0,MAX(N$7:N34)+1,MAX(N$7:N34)))</f>
        <v/>
      </c>
      <c r="O35" s="53" t="str">
        <f t="shared" si="10"/>
        <v/>
      </c>
      <c r="P35" s="21" t="str">
        <f t="shared" si="3"/>
        <v/>
      </c>
      <c r="Q35" s="201" t="str">
        <f t="shared" si="4"/>
        <v/>
      </c>
      <c r="R35" s="201" t="str">
        <f t="shared" si="11"/>
        <v/>
      </c>
      <c r="S35" s="201" t="str">
        <f t="shared" si="5"/>
        <v/>
      </c>
      <c r="T35" s="201" t="str">
        <f t="shared" si="6"/>
        <v/>
      </c>
      <c r="U35" s="22" t="str">
        <f t="shared" si="7"/>
        <v/>
      </c>
      <c r="W35" s="14" t="str">
        <f t="shared" si="8"/>
        <v/>
      </c>
      <c r="X35" t="s">
        <v>0</v>
      </c>
      <c r="Y35" s="14" t="str">
        <f t="shared" si="9"/>
        <v/>
      </c>
      <c r="Z35" t="s">
        <v>0</v>
      </c>
    </row>
    <row r="36" spans="1:26" x14ac:dyDescent="0.25">
      <c r="A36" t="s">
        <v>0</v>
      </c>
      <c r="B36" s="32" t="str">
        <f>IF(csv!F31="","",csv!T31)</f>
        <v/>
      </c>
      <c r="C36" s="21" t="str">
        <f>IF(csv!F31="","",csv!AO31)</f>
        <v/>
      </c>
      <c r="D36" s="21" t="str">
        <f>IF(csv!F31="","",csv!AP31&amp;"–"&amp;csv!AQ31&amp;"–"&amp;csv!AR31)</f>
        <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
      </c>
      <c r="F36" t="s">
        <v>0</v>
      </c>
      <c r="G36" s="81"/>
      <c r="H36" s="83"/>
      <c r="J36" s="200" t="str">
        <f t="shared" si="0"/>
        <v/>
      </c>
      <c r="L36" s="32" t="str">
        <f t="shared" si="1"/>
        <v/>
      </c>
      <c r="M36" s="53" t="str">
        <f t="shared" si="2"/>
        <v/>
      </c>
      <c r="N36" s="53" t="str">
        <f>IF(H36="","",IF(COUNTIF(H$7:H35,H36)=0,MAX(N$7:N35)+1,MAX(N$7:N35)))</f>
        <v/>
      </c>
      <c r="O36" s="53" t="str">
        <f t="shared" si="10"/>
        <v/>
      </c>
      <c r="P36" s="21" t="str">
        <f t="shared" si="3"/>
        <v/>
      </c>
      <c r="Q36" s="201" t="str">
        <f t="shared" si="4"/>
        <v/>
      </c>
      <c r="R36" s="201" t="str">
        <f t="shared" si="11"/>
        <v/>
      </c>
      <c r="S36" s="201" t="str">
        <f t="shared" si="5"/>
        <v/>
      </c>
      <c r="T36" s="201" t="str">
        <f t="shared" si="6"/>
        <v/>
      </c>
      <c r="U36" s="22" t="str">
        <f t="shared" si="7"/>
        <v/>
      </c>
      <c r="W36" s="14" t="str">
        <f t="shared" si="8"/>
        <v/>
      </c>
      <c r="X36" t="s">
        <v>0</v>
      </c>
      <c r="Y36" s="14" t="str">
        <f t="shared" si="9"/>
        <v/>
      </c>
      <c r="Z36" t="s">
        <v>0</v>
      </c>
    </row>
    <row r="37" spans="1:26" x14ac:dyDescent="0.25">
      <c r="A37" t="s">
        <v>0</v>
      </c>
      <c r="B37" s="32" t="str">
        <f>IF(csv!F32="","",csv!T32)</f>
        <v/>
      </c>
      <c r="C37" s="21" t="str">
        <f>IF(csv!F32="","",csv!AO32)</f>
        <v/>
      </c>
      <c r="D37" s="21" t="str">
        <f>IF(csv!F32="","",csv!AP32&amp;"–"&amp;csv!AQ32&amp;"–"&amp;csv!AR32)</f>
        <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
      </c>
      <c r="F37" t="s">
        <v>0</v>
      </c>
      <c r="G37" s="81"/>
      <c r="H37" s="83"/>
      <c r="J37" s="200" t="str">
        <f t="shared" si="0"/>
        <v/>
      </c>
      <c r="L37" s="32" t="str">
        <f t="shared" si="1"/>
        <v/>
      </c>
      <c r="M37" s="53" t="str">
        <f t="shared" si="2"/>
        <v/>
      </c>
      <c r="N37" s="53" t="str">
        <f>IF(H37="","",IF(COUNTIF(H$7:H36,H37)=0,MAX(N$7:N36)+1,MAX(N$7:N36)))</f>
        <v/>
      </c>
      <c r="O37" s="53" t="str">
        <f t="shared" si="10"/>
        <v/>
      </c>
      <c r="P37" s="21" t="str">
        <f t="shared" si="3"/>
        <v/>
      </c>
      <c r="Q37" s="201" t="str">
        <f t="shared" si="4"/>
        <v/>
      </c>
      <c r="R37" s="201" t="str">
        <f t="shared" si="11"/>
        <v/>
      </c>
      <c r="S37" s="201" t="str">
        <f t="shared" si="5"/>
        <v/>
      </c>
      <c r="T37" s="201" t="str">
        <f t="shared" si="6"/>
        <v/>
      </c>
      <c r="U37" s="22" t="str">
        <f t="shared" si="7"/>
        <v/>
      </c>
      <c r="W37" s="14" t="str">
        <f t="shared" si="8"/>
        <v/>
      </c>
      <c r="X37" t="s">
        <v>0</v>
      </c>
      <c r="Y37" s="14" t="str">
        <f t="shared" si="9"/>
        <v/>
      </c>
      <c r="Z37" t="s">
        <v>0</v>
      </c>
    </row>
    <row r="38" spans="1:26" x14ac:dyDescent="0.25">
      <c r="A38" t="s">
        <v>0</v>
      </c>
      <c r="B38" s="32" t="str">
        <f>IF(csv!F33="","",csv!T33)</f>
        <v/>
      </c>
      <c r="C38" s="21" t="str">
        <f>IF(csv!F33="","",csv!AO33)</f>
        <v/>
      </c>
      <c r="D38" s="21" t="str">
        <f>IF(csv!F33="","",csv!AP33&amp;"–"&amp;csv!AQ33&amp;"–"&amp;csv!AR33)</f>
        <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81"/>
      <c r="H38" s="83"/>
      <c r="J38" s="200" t="str">
        <f t="shared" si="0"/>
        <v/>
      </c>
      <c r="L38" s="32" t="str">
        <f t="shared" si="1"/>
        <v/>
      </c>
      <c r="M38" s="53" t="str">
        <f t="shared" si="2"/>
        <v/>
      </c>
      <c r="N38" s="53" t="str">
        <f>IF(H38="","",IF(COUNTIF(H$7:H37,H38)=0,MAX(N$7:N37)+1,MAX(N$7:N37)))</f>
        <v/>
      </c>
      <c r="O38" s="53" t="str">
        <f t="shared" si="10"/>
        <v/>
      </c>
      <c r="P38" s="21" t="str">
        <f t="shared" si="3"/>
        <v/>
      </c>
      <c r="Q38" s="201" t="str">
        <f t="shared" si="4"/>
        <v/>
      </c>
      <c r="R38" s="201" t="str">
        <f t="shared" si="11"/>
        <v/>
      </c>
      <c r="S38" s="201" t="str">
        <f t="shared" si="5"/>
        <v/>
      </c>
      <c r="T38" s="201" t="str">
        <f t="shared" si="6"/>
        <v/>
      </c>
      <c r="U38" s="22" t="str">
        <f t="shared" si="7"/>
        <v/>
      </c>
      <c r="W38" s="14" t="str">
        <f t="shared" si="8"/>
        <v/>
      </c>
      <c r="X38" t="s">
        <v>0</v>
      </c>
      <c r="Y38" s="14" t="str">
        <f t="shared" si="9"/>
        <v/>
      </c>
      <c r="Z38" t="s">
        <v>0</v>
      </c>
    </row>
    <row r="39" spans="1:26" x14ac:dyDescent="0.25">
      <c r="A39" t="s">
        <v>0</v>
      </c>
      <c r="B39" s="32" t="str">
        <f>IF(csv!F34="","",csv!T34)</f>
        <v/>
      </c>
      <c r="C39" s="21" t="str">
        <f>IF(csv!F34="","",csv!AO34)</f>
        <v/>
      </c>
      <c r="D39" s="21" t="str">
        <f>IF(csv!F34="","",csv!AP34&amp;"–"&amp;csv!AQ34&amp;"–"&amp;csv!AR34)</f>
        <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81"/>
      <c r="H39" s="83"/>
      <c r="J39" s="200" t="str">
        <f t="shared" si="0"/>
        <v/>
      </c>
      <c r="L39" s="32" t="str">
        <f t="shared" si="1"/>
        <v/>
      </c>
      <c r="M39" s="53" t="str">
        <f t="shared" si="2"/>
        <v/>
      </c>
      <c r="N39" s="53" t="str">
        <f>IF(H39="","",IF(COUNTIF(H$7:H38,H39)=0,MAX(N$7:N38)+1,MAX(N$7:N38)))</f>
        <v/>
      </c>
      <c r="O39" s="53" t="str">
        <f t="shared" si="10"/>
        <v/>
      </c>
      <c r="P39" s="21" t="str">
        <f t="shared" si="3"/>
        <v/>
      </c>
      <c r="Q39" s="201" t="str">
        <f t="shared" si="4"/>
        <v/>
      </c>
      <c r="R39" s="201" t="str">
        <f t="shared" si="11"/>
        <v/>
      </c>
      <c r="S39" s="201" t="str">
        <f t="shared" si="5"/>
        <v/>
      </c>
      <c r="T39" s="201" t="str">
        <f t="shared" si="6"/>
        <v/>
      </c>
      <c r="U39" s="22" t="str">
        <f t="shared" si="7"/>
        <v/>
      </c>
      <c r="W39" s="14" t="str">
        <f t="shared" si="8"/>
        <v/>
      </c>
      <c r="X39" t="s">
        <v>0</v>
      </c>
      <c r="Y39" s="14" t="str">
        <f t="shared" si="9"/>
        <v/>
      </c>
      <c r="Z39" t="s">
        <v>0</v>
      </c>
    </row>
    <row r="40" spans="1:26" x14ac:dyDescent="0.25">
      <c r="A40" t="s">
        <v>0</v>
      </c>
      <c r="B40" s="32" t="str">
        <f>IF(csv!F35="","",csv!T35)</f>
        <v/>
      </c>
      <c r="C40" s="21" t="str">
        <f>IF(csv!F35="","",csv!AO35)</f>
        <v/>
      </c>
      <c r="D40" s="21" t="str">
        <f>IF(csv!F35="","",csv!AP35&amp;"–"&amp;csv!AQ35&amp;"–"&amp;csv!AR35)</f>
        <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
      </c>
      <c r="F40" t="s">
        <v>0</v>
      </c>
      <c r="G40" s="81"/>
      <c r="H40" s="83"/>
      <c r="J40" s="200"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201" t="str">
        <f t="shared" ref="Q40:Q57" si="16">IF(O40="","",INDEX(csv,MATCH($G40,nat_kategorija,0),41))</f>
        <v/>
      </c>
      <c r="R40" s="201" t="str">
        <f t="shared" si="11"/>
        <v/>
      </c>
      <c r="S40" s="201" t="str">
        <f t="shared" ref="S40:S57" si="17">IF(O40="","",INDEX(csv,MATCH($G40,nat_kategorija,0),42))</f>
        <v/>
      </c>
      <c r="T40" s="201"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
      </c>
      <c r="C41" s="21" t="str">
        <f>IF(csv!F36="","",csv!AO36)</f>
        <v/>
      </c>
      <c r="D41" s="21" t="str">
        <f>IF(csv!F36="","",csv!AP36&amp;"–"&amp;csv!AQ36&amp;"–"&amp;csv!AR36)</f>
        <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
      </c>
      <c r="F41" t="s">
        <v>0</v>
      </c>
      <c r="G41" s="81"/>
      <c r="H41" s="83"/>
      <c r="J41" s="200" t="str">
        <f t="shared" si="12"/>
        <v/>
      </c>
      <c r="L41" s="32" t="str">
        <f t="shared" si="13"/>
        <v/>
      </c>
      <c r="M41" s="53" t="str">
        <f t="shared" si="14"/>
        <v/>
      </c>
      <c r="N41" s="53" t="str">
        <f>IF(H41="","",IF(COUNTIF(H$7:H40,H41)=0,MAX(N$7:N40)+1,MAX(N$7:N40)))</f>
        <v/>
      </c>
      <c r="O41" s="53" t="str">
        <f t="shared" si="10"/>
        <v/>
      </c>
      <c r="P41" s="21" t="str">
        <f t="shared" si="15"/>
        <v/>
      </c>
      <c r="Q41" s="201" t="str">
        <f t="shared" si="16"/>
        <v/>
      </c>
      <c r="R41" s="201" t="str">
        <f t="shared" si="11"/>
        <v/>
      </c>
      <c r="S41" s="201" t="str">
        <f t="shared" si="17"/>
        <v/>
      </c>
      <c r="T41" s="201" t="str">
        <f t="shared" si="18"/>
        <v/>
      </c>
      <c r="U41" s="22" t="str">
        <f t="shared" si="19"/>
        <v/>
      </c>
      <c r="W41" s="14" t="str">
        <f t="shared" si="20"/>
        <v/>
      </c>
      <c r="X41" t="s">
        <v>0</v>
      </c>
      <c r="Y41" s="14" t="str">
        <f t="shared" si="9"/>
        <v/>
      </c>
      <c r="Z41" t="s">
        <v>0</v>
      </c>
    </row>
    <row r="42" spans="1:26" x14ac:dyDescent="0.25">
      <c r="A42" t="s">
        <v>0</v>
      </c>
      <c r="B42" s="32" t="str">
        <f>IF(csv!F37="","",csv!T37)</f>
        <v/>
      </c>
      <c r="C42" s="21" t="str">
        <f>IF(csv!F37="","",csv!AO37)</f>
        <v/>
      </c>
      <c r="D42" s="21" t="str">
        <f>IF(csv!F37="","",csv!AP37&amp;"–"&amp;csv!AQ37&amp;"–"&amp;csv!AR37)</f>
        <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
      </c>
      <c r="F42" t="s">
        <v>0</v>
      </c>
      <c r="G42" s="81"/>
      <c r="H42" s="83"/>
      <c r="J42" s="200" t="str">
        <f t="shared" si="12"/>
        <v/>
      </c>
      <c r="L42" s="32" t="str">
        <f t="shared" si="13"/>
        <v/>
      </c>
      <c r="M42" s="53" t="str">
        <f t="shared" si="14"/>
        <v/>
      </c>
      <c r="N42" s="53" t="str">
        <f>IF(H42="","",IF(COUNTIF(H$7:H41,H42)=0,MAX(N$7:N41)+1,MAX(N$7:N41)))</f>
        <v/>
      </c>
      <c r="O42" s="53" t="str">
        <f t="shared" si="10"/>
        <v/>
      </c>
      <c r="P42" s="21" t="str">
        <f t="shared" si="15"/>
        <v/>
      </c>
      <c r="Q42" s="201" t="str">
        <f t="shared" si="16"/>
        <v/>
      </c>
      <c r="R42" s="201" t="str">
        <f t="shared" si="11"/>
        <v/>
      </c>
      <c r="S42" s="201" t="str">
        <f t="shared" si="17"/>
        <v/>
      </c>
      <c r="T42" s="201" t="str">
        <f t="shared" si="18"/>
        <v/>
      </c>
      <c r="U42" s="22" t="str">
        <f t="shared" si="19"/>
        <v/>
      </c>
      <c r="W42" s="14" t="str">
        <f t="shared" si="20"/>
        <v/>
      </c>
      <c r="X42" t="s">
        <v>0</v>
      </c>
      <c r="Y42" s="14" t="str">
        <f t="shared" si="9"/>
        <v/>
      </c>
      <c r="Z42" t="s">
        <v>0</v>
      </c>
    </row>
    <row r="43" spans="1:26" x14ac:dyDescent="0.25">
      <c r="A43" t="s">
        <v>0</v>
      </c>
      <c r="B43" s="32" t="str">
        <f>IF(csv!F38="","",csv!T38)</f>
        <v/>
      </c>
      <c r="C43" s="21" t="str">
        <f>IF(csv!F38="","",csv!AO38)</f>
        <v/>
      </c>
      <c r="D43" s="21" t="str">
        <f>IF(csv!F38="","",csv!AP38&amp;"–"&amp;csv!AQ38&amp;"–"&amp;csv!AR38)</f>
        <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81"/>
      <c r="H43" s="83"/>
      <c r="J43" s="200" t="str">
        <f t="shared" si="12"/>
        <v/>
      </c>
      <c r="L43" s="32" t="str">
        <f t="shared" si="13"/>
        <v/>
      </c>
      <c r="M43" s="53" t="str">
        <f t="shared" si="14"/>
        <v/>
      </c>
      <c r="N43" s="53" t="str">
        <f>IF(H43="","",IF(COUNTIF(H$7:H42,H43)=0,MAX(N$7:N42)+1,MAX(N$7:N42)))</f>
        <v/>
      </c>
      <c r="O43" s="53" t="str">
        <f t="shared" si="10"/>
        <v/>
      </c>
      <c r="P43" s="21" t="str">
        <f t="shared" si="15"/>
        <v/>
      </c>
      <c r="Q43" s="201" t="str">
        <f t="shared" si="16"/>
        <v/>
      </c>
      <c r="R43" s="201" t="str">
        <f t="shared" si="11"/>
        <v/>
      </c>
      <c r="S43" s="201" t="str">
        <f t="shared" si="17"/>
        <v/>
      </c>
      <c r="T43" s="201" t="str">
        <f t="shared" si="18"/>
        <v/>
      </c>
      <c r="U43" s="22" t="str">
        <f t="shared" si="19"/>
        <v/>
      </c>
      <c r="W43" s="14" t="str">
        <f t="shared" si="20"/>
        <v/>
      </c>
      <c r="X43" t="s">
        <v>0</v>
      </c>
      <c r="Y43" s="14" t="str">
        <f t="shared" si="9"/>
        <v/>
      </c>
      <c r="Z43" t="s">
        <v>0</v>
      </c>
    </row>
    <row r="44" spans="1:26" x14ac:dyDescent="0.25">
      <c r="A44" t="s">
        <v>0</v>
      </c>
      <c r="B44" s="32" t="str">
        <f>IF(csv!F39="","",csv!T39)</f>
        <v/>
      </c>
      <c r="C44" s="21" t="str">
        <f>IF(csv!F39="","",csv!AO39)</f>
        <v/>
      </c>
      <c r="D44" s="21" t="str">
        <f>IF(csv!F39="","",csv!AP39&amp;"–"&amp;csv!AQ39&amp;"–"&amp;csv!AR39)</f>
        <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81"/>
      <c r="H44" s="83"/>
      <c r="J44" s="200" t="str">
        <f t="shared" si="12"/>
        <v/>
      </c>
      <c r="L44" s="32" t="str">
        <f t="shared" si="13"/>
        <v/>
      </c>
      <c r="M44" s="53" t="str">
        <f t="shared" si="14"/>
        <v/>
      </c>
      <c r="N44" s="53" t="str">
        <f>IF(H44="","",IF(COUNTIF(H$7:H43,H44)=0,MAX(N$7:N43)+1,MAX(N$7:N43)))</f>
        <v/>
      </c>
      <c r="O44" s="53" t="str">
        <f t="shared" si="10"/>
        <v/>
      </c>
      <c r="P44" s="21" t="str">
        <f t="shared" si="15"/>
        <v/>
      </c>
      <c r="Q44" s="201" t="str">
        <f t="shared" si="16"/>
        <v/>
      </c>
      <c r="R44" s="201" t="str">
        <f t="shared" si="11"/>
        <v/>
      </c>
      <c r="S44" s="201" t="str">
        <f t="shared" si="17"/>
        <v/>
      </c>
      <c r="T44" s="201" t="str">
        <f t="shared" si="18"/>
        <v/>
      </c>
      <c r="U44" s="22" t="str">
        <f t="shared" si="19"/>
        <v/>
      </c>
      <c r="W44" s="14" t="str">
        <f t="shared" si="20"/>
        <v/>
      </c>
      <c r="X44" t="s">
        <v>0</v>
      </c>
      <c r="Y44" s="14" t="str">
        <f t="shared" si="9"/>
        <v/>
      </c>
      <c r="Z44" t="s">
        <v>0</v>
      </c>
    </row>
    <row r="45" spans="1:26" x14ac:dyDescent="0.25">
      <c r="A45" t="s">
        <v>0</v>
      </c>
      <c r="B45" s="32" t="str">
        <f>IF(csv!F40="","",csv!T40)</f>
        <v/>
      </c>
      <c r="C45" s="21" t="str">
        <f>IF(csv!F40="","",csv!AO40)</f>
        <v/>
      </c>
      <c r="D45" s="21" t="str">
        <f>IF(csv!F40="","",csv!AP40&amp;"–"&amp;csv!AQ40&amp;"–"&amp;csv!AR40)</f>
        <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
      </c>
      <c r="F45" t="s">
        <v>0</v>
      </c>
      <c r="G45" s="81"/>
      <c r="H45" s="83"/>
      <c r="J45" s="200" t="str">
        <f t="shared" si="12"/>
        <v/>
      </c>
      <c r="L45" s="32" t="str">
        <f t="shared" si="13"/>
        <v/>
      </c>
      <c r="M45" s="53" t="str">
        <f t="shared" si="14"/>
        <v/>
      </c>
      <c r="N45" s="53" t="str">
        <f>IF(H45="","",IF(COUNTIF(H$7:H44,H45)=0,MAX(N$7:N44)+1,MAX(N$7:N44)))</f>
        <v/>
      </c>
      <c r="O45" s="53" t="str">
        <f t="shared" si="10"/>
        <v/>
      </c>
      <c r="P45" s="21" t="str">
        <f t="shared" si="15"/>
        <v/>
      </c>
      <c r="Q45" s="201" t="str">
        <f t="shared" si="16"/>
        <v/>
      </c>
      <c r="R45" s="201" t="str">
        <f t="shared" si="11"/>
        <v/>
      </c>
      <c r="S45" s="201" t="str">
        <f t="shared" si="17"/>
        <v/>
      </c>
      <c r="T45" s="201" t="str">
        <f t="shared" si="18"/>
        <v/>
      </c>
      <c r="U45" s="22" t="str">
        <f t="shared" si="19"/>
        <v/>
      </c>
      <c r="W45" s="14" t="str">
        <f t="shared" si="20"/>
        <v/>
      </c>
      <c r="X45" t="s">
        <v>0</v>
      </c>
      <c r="Y45" s="14" t="str">
        <f t="shared" si="9"/>
        <v/>
      </c>
      <c r="Z45" t="s">
        <v>0</v>
      </c>
    </row>
    <row r="46" spans="1:26" x14ac:dyDescent="0.25">
      <c r="A46" t="s">
        <v>0</v>
      </c>
      <c r="B46" s="32" t="str">
        <f>IF(csv!F41="","",csv!T41)</f>
        <v/>
      </c>
      <c r="C46" s="21" t="str">
        <f>IF(csv!F41="","",csv!AO41)</f>
        <v/>
      </c>
      <c r="D46" s="21" t="str">
        <f>IF(csv!F41="","",csv!AP41&amp;"–"&amp;csv!AQ41&amp;"–"&amp;csv!AR41)</f>
        <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
      </c>
      <c r="F46" t="s">
        <v>0</v>
      </c>
      <c r="G46" s="81"/>
      <c r="H46" s="83"/>
      <c r="J46" s="200" t="str">
        <f t="shared" si="12"/>
        <v/>
      </c>
      <c r="L46" s="32" t="str">
        <f t="shared" si="13"/>
        <v/>
      </c>
      <c r="M46" s="53" t="str">
        <f t="shared" si="14"/>
        <v/>
      </c>
      <c r="N46" s="53" t="str">
        <f>IF(H46="","",IF(COUNTIF(H$7:H45,H46)=0,MAX(N$7:N45)+1,MAX(N$7:N45)))</f>
        <v/>
      </c>
      <c r="O46" s="53" t="str">
        <f t="shared" si="10"/>
        <v/>
      </c>
      <c r="P46" s="21" t="str">
        <f t="shared" si="15"/>
        <v/>
      </c>
      <c r="Q46" s="201" t="str">
        <f t="shared" si="16"/>
        <v/>
      </c>
      <c r="R46" s="201" t="str">
        <f t="shared" si="11"/>
        <v/>
      </c>
      <c r="S46" s="201" t="str">
        <f t="shared" si="17"/>
        <v/>
      </c>
      <c r="T46" s="201" t="str">
        <f t="shared" si="18"/>
        <v/>
      </c>
      <c r="U46" s="22" t="str">
        <f t="shared" si="19"/>
        <v/>
      </c>
      <c r="W46" s="14" t="str">
        <f t="shared" si="20"/>
        <v/>
      </c>
      <c r="X46" t="s">
        <v>0</v>
      </c>
      <c r="Y46" s="14" t="str">
        <f t="shared" si="9"/>
        <v/>
      </c>
      <c r="Z46" t="s">
        <v>0</v>
      </c>
    </row>
    <row r="47" spans="1:26" x14ac:dyDescent="0.25">
      <c r="A47" t="s">
        <v>0</v>
      </c>
      <c r="B47" s="32" t="str">
        <f>IF(csv!F42="","",csv!T42)</f>
        <v/>
      </c>
      <c r="C47" s="21" t="str">
        <f>IF(csv!F42="","",csv!AO42)</f>
        <v/>
      </c>
      <c r="D47" s="21" t="str">
        <f>IF(csv!F42="","",csv!AP42&amp;"–"&amp;csv!AQ42&amp;"–"&amp;csv!AR42)</f>
        <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81"/>
      <c r="H47" s="83"/>
      <c r="J47" s="200" t="str">
        <f t="shared" si="12"/>
        <v/>
      </c>
      <c r="L47" s="32" t="str">
        <f t="shared" si="13"/>
        <v/>
      </c>
      <c r="M47" s="53" t="str">
        <f t="shared" si="14"/>
        <v/>
      </c>
      <c r="N47" s="53" t="str">
        <f>IF(H47="","",IF(COUNTIF(H$7:H46,H47)=0,MAX(N$7:N46)+1,MAX(N$7:N46)))</f>
        <v/>
      </c>
      <c r="O47" s="53" t="str">
        <f t="shared" si="10"/>
        <v/>
      </c>
      <c r="P47" s="21" t="str">
        <f t="shared" si="15"/>
        <v/>
      </c>
      <c r="Q47" s="201" t="str">
        <f t="shared" si="16"/>
        <v/>
      </c>
      <c r="R47" s="201" t="str">
        <f t="shared" si="11"/>
        <v/>
      </c>
      <c r="S47" s="201" t="str">
        <f t="shared" si="17"/>
        <v/>
      </c>
      <c r="T47" s="201" t="str">
        <f t="shared" si="18"/>
        <v/>
      </c>
      <c r="U47" s="22" t="str">
        <f t="shared" si="19"/>
        <v/>
      </c>
      <c r="W47" s="14" t="str">
        <f t="shared" si="20"/>
        <v/>
      </c>
      <c r="X47" t="s">
        <v>0</v>
      </c>
      <c r="Y47" s="14" t="str">
        <f t="shared" si="9"/>
        <v/>
      </c>
      <c r="Z47" t="s">
        <v>0</v>
      </c>
    </row>
    <row r="48" spans="1:26" x14ac:dyDescent="0.25">
      <c r="A48" t="s">
        <v>0</v>
      </c>
      <c r="B48" s="32" t="str">
        <f>IF(csv!F43="","",csv!T43)</f>
        <v/>
      </c>
      <c r="C48" s="21" t="str">
        <f>IF(csv!F43="","",csv!AO43)</f>
        <v/>
      </c>
      <c r="D48" s="21" t="str">
        <f>IF(csv!F43="","",csv!AP43&amp;"–"&amp;csv!AQ43&amp;"–"&amp;csv!AR43)</f>
        <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
      </c>
      <c r="F48" t="s">
        <v>0</v>
      </c>
      <c r="G48" s="81"/>
      <c r="H48" s="83"/>
      <c r="J48" s="200" t="str">
        <f t="shared" si="12"/>
        <v/>
      </c>
      <c r="L48" s="32" t="str">
        <f t="shared" si="13"/>
        <v/>
      </c>
      <c r="M48" s="53" t="str">
        <f t="shared" si="14"/>
        <v/>
      </c>
      <c r="N48" s="53" t="str">
        <f>IF(H48="","",IF(COUNTIF(H$7:H47,H48)=0,MAX(N$7:N47)+1,MAX(N$7:N47)))</f>
        <v/>
      </c>
      <c r="O48" s="53" t="str">
        <f t="shared" si="10"/>
        <v/>
      </c>
      <c r="P48" s="21" t="str">
        <f t="shared" si="15"/>
        <v/>
      </c>
      <c r="Q48" s="201" t="str">
        <f t="shared" si="16"/>
        <v/>
      </c>
      <c r="R48" s="201" t="str">
        <f t="shared" si="11"/>
        <v/>
      </c>
      <c r="S48" s="201" t="str">
        <f t="shared" si="17"/>
        <v/>
      </c>
      <c r="T48" s="201" t="str">
        <f t="shared" si="18"/>
        <v/>
      </c>
      <c r="U48" s="22" t="str">
        <f t="shared" si="19"/>
        <v/>
      </c>
      <c r="W48" s="14" t="str">
        <f t="shared" si="20"/>
        <v/>
      </c>
      <c r="X48" t="s">
        <v>0</v>
      </c>
      <c r="Y48" s="14" t="str">
        <f t="shared" si="9"/>
        <v/>
      </c>
      <c r="Z48" t="s">
        <v>0</v>
      </c>
    </row>
    <row r="49" spans="1:26" x14ac:dyDescent="0.25">
      <c r="A49" t="s">
        <v>0</v>
      </c>
      <c r="B49" s="32" t="str">
        <f>IF(csv!F44="","",csv!T44)</f>
        <v/>
      </c>
      <c r="C49" s="21" t="str">
        <f>IF(csv!F44="","",csv!AO44)</f>
        <v/>
      </c>
      <c r="D49" s="21" t="str">
        <f>IF(csv!F44="","",csv!AP44&amp;"–"&amp;csv!AQ44&amp;"–"&amp;csv!AR44)</f>
        <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
      </c>
      <c r="F49" t="s">
        <v>0</v>
      </c>
      <c r="G49" s="81"/>
      <c r="H49" s="83"/>
      <c r="J49" s="200" t="str">
        <f t="shared" si="12"/>
        <v/>
      </c>
      <c r="L49" s="32" t="str">
        <f t="shared" si="13"/>
        <v/>
      </c>
      <c r="M49" s="53" t="str">
        <f t="shared" si="14"/>
        <v/>
      </c>
      <c r="N49" s="53" t="str">
        <f>IF(H49="","",IF(COUNTIF(H$7:H48,H49)=0,MAX(N$7:N48)+1,MAX(N$7:N48)))</f>
        <v/>
      </c>
      <c r="O49" s="53" t="str">
        <f t="shared" si="10"/>
        <v/>
      </c>
      <c r="P49" s="21" t="str">
        <f t="shared" si="15"/>
        <v/>
      </c>
      <c r="Q49" s="201" t="str">
        <f t="shared" si="16"/>
        <v/>
      </c>
      <c r="R49" s="201" t="str">
        <f t="shared" si="11"/>
        <v/>
      </c>
      <c r="S49" s="201" t="str">
        <f t="shared" si="17"/>
        <v/>
      </c>
      <c r="T49" s="201" t="str">
        <f t="shared" si="18"/>
        <v/>
      </c>
      <c r="U49" s="22" t="str">
        <f t="shared" si="19"/>
        <v/>
      </c>
      <c r="W49" s="14" t="str">
        <f t="shared" si="20"/>
        <v/>
      </c>
      <c r="X49" t="s">
        <v>0</v>
      </c>
      <c r="Y49" s="14" t="str">
        <f t="shared" si="9"/>
        <v/>
      </c>
      <c r="Z49" t="s">
        <v>0</v>
      </c>
    </row>
    <row r="50" spans="1:26" x14ac:dyDescent="0.25">
      <c r="A50" t="s">
        <v>0</v>
      </c>
      <c r="B50" s="32" t="str">
        <f>IF(csv!F45="","",csv!T45)</f>
        <v/>
      </c>
      <c r="C50" s="21" t="str">
        <f>IF(csv!F45="","",csv!AO45)</f>
        <v/>
      </c>
      <c r="D50" s="21" t="str">
        <f>IF(csv!F45="","",csv!AP45&amp;"–"&amp;csv!AQ45&amp;"–"&amp;csv!AR45)</f>
        <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
      </c>
      <c r="F50" t="s">
        <v>0</v>
      </c>
      <c r="G50" s="81"/>
      <c r="H50" s="83"/>
      <c r="J50" s="200" t="str">
        <f t="shared" si="12"/>
        <v/>
      </c>
      <c r="L50" s="32" t="str">
        <f t="shared" si="13"/>
        <v/>
      </c>
      <c r="M50" s="53" t="str">
        <f t="shared" si="14"/>
        <v/>
      </c>
      <c r="N50" s="53" t="str">
        <f>IF(H50="","",IF(COUNTIF(H$7:H49,H50)=0,MAX(N$7:N49)+1,MAX(N$7:N49)))</f>
        <v/>
      </c>
      <c r="O50" s="53" t="str">
        <f t="shared" si="10"/>
        <v/>
      </c>
      <c r="P50" s="21" t="str">
        <f t="shared" si="15"/>
        <v/>
      </c>
      <c r="Q50" s="201" t="str">
        <f t="shared" si="16"/>
        <v/>
      </c>
      <c r="R50" s="201" t="str">
        <f t="shared" si="11"/>
        <v/>
      </c>
      <c r="S50" s="201" t="str">
        <f t="shared" si="17"/>
        <v/>
      </c>
      <c r="T50" s="201" t="str">
        <f t="shared" si="18"/>
        <v/>
      </c>
      <c r="U50" s="22" t="str">
        <f t="shared" si="19"/>
        <v/>
      </c>
      <c r="W50" s="14" t="str">
        <f t="shared" si="20"/>
        <v/>
      </c>
      <c r="X50" t="s">
        <v>0</v>
      </c>
      <c r="Y50" s="14" t="str">
        <f t="shared" si="9"/>
        <v/>
      </c>
      <c r="Z50" t="s">
        <v>0</v>
      </c>
    </row>
    <row r="51" spans="1:26" x14ac:dyDescent="0.25">
      <c r="A51" t="s">
        <v>0</v>
      </c>
      <c r="B51" s="32" t="str">
        <f>IF(csv!F46="","",csv!T46)</f>
        <v/>
      </c>
      <c r="C51" s="21" t="str">
        <f>IF(csv!F46="","",csv!AO46)</f>
        <v/>
      </c>
      <c r="D51" s="21" t="str">
        <f>IF(csv!F46="","",csv!AP46&amp;"–"&amp;csv!AQ46&amp;"–"&amp;csv!AR46)</f>
        <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
      </c>
      <c r="F51" t="s">
        <v>0</v>
      </c>
      <c r="G51" s="81"/>
      <c r="H51" s="83"/>
      <c r="J51" s="200" t="str">
        <f t="shared" si="12"/>
        <v/>
      </c>
      <c r="L51" s="32" t="str">
        <f t="shared" si="13"/>
        <v/>
      </c>
      <c r="M51" s="53" t="str">
        <f t="shared" si="14"/>
        <v/>
      </c>
      <c r="N51" s="53" t="str">
        <f>IF(H51="","",IF(COUNTIF(H$7:H50,H51)=0,MAX(N$7:N50)+1,MAX(N$7:N50)))</f>
        <v/>
      </c>
      <c r="O51" s="53" t="str">
        <f t="shared" si="10"/>
        <v/>
      </c>
      <c r="P51" s="21" t="str">
        <f t="shared" si="15"/>
        <v/>
      </c>
      <c r="Q51" s="201" t="str">
        <f t="shared" si="16"/>
        <v/>
      </c>
      <c r="R51" s="201" t="str">
        <f t="shared" si="11"/>
        <v/>
      </c>
      <c r="S51" s="201" t="str">
        <f t="shared" si="17"/>
        <v/>
      </c>
      <c r="T51" s="201" t="str">
        <f t="shared" si="18"/>
        <v/>
      </c>
      <c r="U51" s="22" t="str">
        <f t="shared" si="19"/>
        <v/>
      </c>
      <c r="W51" s="14" t="str">
        <f t="shared" si="20"/>
        <v/>
      </c>
      <c r="X51" t="s">
        <v>0</v>
      </c>
      <c r="Y51" s="14" t="str">
        <f t="shared" si="9"/>
        <v/>
      </c>
      <c r="Z51" t="s">
        <v>0</v>
      </c>
    </row>
    <row r="52" spans="1:26" x14ac:dyDescent="0.25">
      <c r="A52" t="s">
        <v>0</v>
      </c>
      <c r="B52" s="32" t="str">
        <f>IF(csv!F47="","",csv!T47)</f>
        <v/>
      </c>
      <c r="C52" s="21" t="str">
        <f>IF(csv!F47="","",csv!AO47)</f>
        <v/>
      </c>
      <c r="D52" s="21" t="str">
        <f>IF(csv!F47="","",csv!AP47&amp;"–"&amp;csv!AQ47&amp;"–"&amp;csv!AR47)</f>
        <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
      </c>
      <c r="F52" t="s">
        <v>0</v>
      </c>
      <c r="G52" s="81"/>
      <c r="H52" s="83"/>
      <c r="J52" s="200" t="str">
        <f t="shared" si="12"/>
        <v/>
      </c>
      <c r="L52" s="32" t="str">
        <f t="shared" si="13"/>
        <v/>
      </c>
      <c r="M52" s="53" t="str">
        <f t="shared" si="14"/>
        <v/>
      </c>
      <c r="N52" s="53" t="str">
        <f>IF(H52="","",IF(COUNTIF(H$7:H51,H52)=0,MAX(N$7:N51)+1,MAX(N$7:N51)))</f>
        <v/>
      </c>
      <c r="O52" s="53" t="str">
        <f t="shared" si="10"/>
        <v/>
      </c>
      <c r="P52" s="21" t="str">
        <f t="shared" si="15"/>
        <v/>
      </c>
      <c r="Q52" s="201" t="str">
        <f t="shared" si="16"/>
        <v/>
      </c>
      <c r="R52" s="201" t="str">
        <f t="shared" si="11"/>
        <v/>
      </c>
      <c r="S52" s="201" t="str">
        <f t="shared" si="17"/>
        <v/>
      </c>
      <c r="T52" s="201" t="str">
        <f t="shared" si="18"/>
        <v/>
      </c>
      <c r="U52" s="22" t="str">
        <f t="shared" si="19"/>
        <v/>
      </c>
      <c r="W52" s="14" t="str">
        <f t="shared" si="20"/>
        <v/>
      </c>
      <c r="X52" t="s">
        <v>0</v>
      </c>
      <c r="Y52" s="14" t="str">
        <f t="shared" si="9"/>
        <v/>
      </c>
      <c r="Z52" t="s">
        <v>0</v>
      </c>
    </row>
    <row r="53" spans="1:26" x14ac:dyDescent="0.25">
      <c r="A53" t="s">
        <v>0</v>
      </c>
      <c r="B53" s="32" t="str">
        <f>IF(csv!F48="","",csv!T48)</f>
        <v/>
      </c>
      <c r="C53" s="21" t="str">
        <f>IF(csv!F48="","",csv!AO48)</f>
        <v/>
      </c>
      <c r="D53" s="21" t="str">
        <f>IF(csv!F48="","",csv!AP48&amp;"–"&amp;csv!AQ48&amp;"–"&amp;csv!AR48)</f>
        <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
      </c>
      <c r="F53" t="s">
        <v>0</v>
      </c>
      <c r="G53" s="81"/>
      <c r="H53" s="83"/>
      <c r="J53" s="200" t="str">
        <f t="shared" si="12"/>
        <v/>
      </c>
      <c r="L53" s="32" t="str">
        <f t="shared" si="13"/>
        <v/>
      </c>
      <c r="M53" s="53" t="str">
        <f t="shared" si="14"/>
        <v/>
      </c>
      <c r="N53" s="53" t="str">
        <f>IF(H53="","",IF(COUNTIF(H$7:H52,H53)=0,MAX(N$7:N52)+1,MAX(N$7:N52)))</f>
        <v/>
      </c>
      <c r="O53" s="53" t="str">
        <f t="shared" si="10"/>
        <v/>
      </c>
      <c r="P53" s="21" t="str">
        <f t="shared" si="15"/>
        <v/>
      </c>
      <c r="Q53" s="201" t="str">
        <f t="shared" si="16"/>
        <v/>
      </c>
      <c r="R53" s="201" t="str">
        <f t="shared" si="11"/>
        <v/>
      </c>
      <c r="S53" s="201" t="str">
        <f t="shared" si="17"/>
        <v/>
      </c>
      <c r="T53" s="201" t="str">
        <f t="shared" si="18"/>
        <v/>
      </c>
      <c r="U53" s="22" t="str">
        <f t="shared" si="19"/>
        <v/>
      </c>
      <c r="W53" s="14" t="str">
        <f t="shared" si="20"/>
        <v/>
      </c>
      <c r="X53" t="s">
        <v>0</v>
      </c>
      <c r="Y53" s="14" t="str">
        <f t="shared" si="9"/>
        <v/>
      </c>
      <c r="Z53" t="s">
        <v>0</v>
      </c>
    </row>
    <row r="54" spans="1:26" x14ac:dyDescent="0.25">
      <c r="A54" t="s">
        <v>0</v>
      </c>
      <c r="B54" s="32" t="str">
        <f>IF(csv!F49="","",csv!T49)</f>
        <v/>
      </c>
      <c r="C54" s="21" t="str">
        <f>IF(csv!F49="","",csv!AO49)</f>
        <v/>
      </c>
      <c r="D54" s="21" t="str">
        <f>IF(csv!F49="","",csv!AP49&amp;"–"&amp;csv!AQ49&amp;"–"&amp;csv!AR49)</f>
        <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
      </c>
      <c r="F54" t="s">
        <v>0</v>
      </c>
      <c r="G54" s="81"/>
      <c r="H54" s="83"/>
      <c r="J54" s="200" t="str">
        <f t="shared" si="12"/>
        <v/>
      </c>
      <c r="L54" s="32" t="str">
        <f t="shared" si="13"/>
        <v/>
      </c>
      <c r="M54" s="53" t="str">
        <f t="shared" si="14"/>
        <v/>
      </c>
      <c r="N54" s="53" t="str">
        <f>IF(H54="","",IF(COUNTIF(H$7:H53,H54)=0,MAX(N$7:N53)+1,MAX(N$7:N53)))</f>
        <v/>
      </c>
      <c r="O54" s="53" t="str">
        <f t="shared" si="10"/>
        <v/>
      </c>
      <c r="P54" s="21" t="str">
        <f t="shared" si="15"/>
        <v/>
      </c>
      <c r="Q54" s="201" t="str">
        <f t="shared" si="16"/>
        <v/>
      </c>
      <c r="R54" s="201" t="str">
        <f t="shared" si="11"/>
        <v/>
      </c>
      <c r="S54" s="201" t="str">
        <f t="shared" si="17"/>
        <v/>
      </c>
      <c r="T54" s="201" t="str">
        <f t="shared" si="18"/>
        <v/>
      </c>
      <c r="U54" s="22" t="str">
        <f t="shared" si="19"/>
        <v/>
      </c>
      <c r="W54" s="14" t="str">
        <f t="shared" si="20"/>
        <v/>
      </c>
      <c r="X54" t="s">
        <v>0</v>
      </c>
      <c r="Y54" s="14" t="str">
        <f t="shared" si="9"/>
        <v/>
      </c>
      <c r="Z54" t="s">
        <v>0</v>
      </c>
    </row>
    <row r="55" spans="1:26" x14ac:dyDescent="0.25">
      <c r="A55" t="s">
        <v>0</v>
      </c>
      <c r="B55" s="32" t="str">
        <f>IF(csv!F50="","",csv!T50)</f>
        <v/>
      </c>
      <c r="C55" s="21" t="str">
        <f>IF(csv!F50="","",csv!AO50)</f>
        <v/>
      </c>
      <c r="D55" s="21" t="str">
        <f>IF(csv!F50="","",csv!AP50&amp;"–"&amp;csv!AQ50&amp;"–"&amp;csv!AR50)</f>
        <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
      </c>
      <c r="F55" t="s">
        <v>0</v>
      </c>
      <c r="G55" s="81"/>
      <c r="H55" s="83"/>
      <c r="J55" s="200" t="str">
        <f t="shared" si="12"/>
        <v/>
      </c>
      <c r="L55" s="32" t="str">
        <f t="shared" si="13"/>
        <v/>
      </c>
      <c r="M55" s="53" t="str">
        <f t="shared" si="14"/>
        <v/>
      </c>
      <c r="N55" s="53" t="str">
        <f>IF(H55="","",IF(COUNTIF(H$7:H54,H55)=0,MAX(N$7:N54)+1,MAX(N$7:N54)))</f>
        <v/>
      </c>
      <c r="O55" s="53" t="str">
        <f t="shared" si="10"/>
        <v/>
      </c>
      <c r="P55" s="21" t="str">
        <f t="shared" si="15"/>
        <v/>
      </c>
      <c r="Q55" s="201" t="str">
        <f t="shared" si="16"/>
        <v/>
      </c>
      <c r="R55" s="201" t="str">
        <f t="shared" si="11"/>
        <v/>
      </c>
      <c r="S55" s="201" t="str">
        <f t="shared" si="17"/>
        <v/>
      </c>
      <c r="T55" s="201" t="str">
        <f t="shared" si="18"/>
        <v/>
      </c>
      <c r="U55" s="22" t="str">
        <f t="shared" si="19"/>
        <v/>
      </c>
      <c r="W55" s="14" t="str">
        <f t="shared" si="20"/>
        <v/>
      </c>
      <c r="X55" t="s">
        <v>0</v>
      </c>
      <c r="Y55" s="14" t="str">
        <f t="shared" si="9"/>
        <v/>
      </c>
      <c r="Z55" t="s">
        <v>0</v>
      </c>
    </row>
    <row r="56" spans="1:26" x14ac:dyDescent="0.25">
      <c r="A56" t="s">
        <v>0</v>
      </c>
      <c r="B56" s="32" t="str">
        <f>IF(csv!F51="","",csv!T51)</f>
        <v/>
      </c>
      <c r="C56" s="21" t="str">
        <f>IF(csv!F51="","",csv!AO51)</f>
        <v/>
      </c>
      <c r="D56" s="21" t="str">
        <f>IF(csv!F51="","",csv!AP51&amp;"–"&amp;csv!AQ51&amp;"–"&amp;csv!AR51)</f>
        <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
      </c>
      <c r="F56" t="s">
        <v>0</v>
      </c>
      <c r="G56" s="81"/>
      <c r="H56" s="83"/>
      <c r="J56" s="200" t="str">
        <f t="shared" si="12"/>
        <v/>
      </c>
      <c r="L56" s="32" t="str">
        <f t="shared" si="13"/>
        <v/>
      </c>
      <c r="M56" s="53" t="str">
        <f t="shared" si="14"/>
        <v/>
      </c>
      <c r="N56" s="53" t="str">
        <f>IF(H56="","",IF(COUNTIF(H$7:H55,H56)=0,MAX(N$7:N55)+1,MAX(N$7:N55)))</f>
        <v/>
      </c>
      <c r="O56" s="53" t="str">
        <f t="shared" si="10"/>
        <v/>
      </c>
      <c r="P56" s="21" t="str">
        <f t="shared" si="15"/>
        <v/>
      </c>
      <c r="Q56" s="201" t="str">
        <f t="shared" si="16"/>
        <v/>
      </c>
      <c r="R56" s="201" t="str">
        <f t="shared" si="11"/>
        <v/>
      </c>
      <c r="S56" s="201" t="str">
        <f t="shared" si="17"/>
        <v/>
      </c>
      <c r="T56" s="201" t="str">
        <f t="shared" si="18"/>
        <v/>
      </c>
      <c r="U56" s="22" t="str">
        <f t="shared" si="19"/>
        <v/>
      </c>
      <c r="W56" s="14" t="str">
        <f t="shared" si="20"/>
        <v/>
      </c>
      <c r="X56" t="s">
        <v>0</v>
      </c>
      <c r="Y56" s="14" t="str">
        <f t="shared" si="9"/>
        <v/>
      </c>
      <c r="Z56" t="s">
        <v>0</v>
      </c>
    </row>
    <row r="57" spans="1:26" ht="15.75" thickBot="1" x14ac:dyDescent="0.3">
      <c r="A57" t="s">
        <v>0</v>
      </c>
      <c r="B57" s="32" t="str">
        <f>IF(csv!F52="","",csv!T52)</f>
        <v/>
      </c>
      <c r="C57" s="21" t="str">
        <f>IF(csv!F52="","",csv!AO52)</f>
        <v/>
      </c>
      <c r="D57" s="21" t="str">
        <f>IF(csv!F52="","",csv!AP52&amp;"–"&amp;csv!AQ52&amp;"–"&amp;csv!AR52)</f>
        <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4"/>
      <c r="H57" s="86"/>
      <c r="J57" s="203" t="str">
        <f t="shared" si="12"/>
        <v/>
      </c>
      <c r="L57" s="34" t="str">
        <f t="shared" si="13"/>
        <v/>
      </c>
      <c r="M57" s="54" t="str">
        <f t="shared" si="14"/>
        <v/>
      </c>
      <c r="N57" s="54" t="str">
        <f>IF(H57="","",IF(COUNTIF(H$7:H56,H57)=0,MAX(N$7:N56)+1,MAX(N$7:N56)))</f>
        <v/>
      </c>
      <c r="O57" s="54" t="str">
        <f t="shared" si="10"/>
        <v/>
      </c>
      <c r="P57" s="23" t="str">
        <f t="shared" si="15"/>
        <v/>
      </c>
      <c r="Q57" s="204" t="str">
        <f t="shared" si="16"/>
        <v/>
      </c>
      <c r="R57" s="204" t="str">
        <f t="shared" si="11"/>
        <v/>
      </c>
      <c r="S57" s="204" t="str">
        <f t="shared" si="17"/>
        <v/>
      </c>
      <c r="T57" s="204" t="str">
        <f t="shared" si="18"/>
        <v/>
      </c>
      <c r="U57" s="24" t="str">
        <f t="shared" si="19"/>
        <v/>
      </c>
      <c r="W57" s="15" t="str">
        <f t="shared" si="20"/>
        <v/>
      </c>
      <c r="X57" t="s">
        <v>0</v>
      </c>
      <c r="Y57" s="15" t="str">
        <f>W57&amp;IF(Y58="","","
"&amp;Y58)</f>
        <v/>
      </c>
      <c r="Z57" t="s">
        <v>0</v>
      </c>
    </row>
    <row r="58" spans="1:26" x14ac:dyDescent="0.25">
      <c r="A58" t="s">
        <v>0</v>
      </c>
      <c r="B58" s="32" t="str">
        <f>IF(csv!F53="","",csv!T53)</f>
        <v/>
      </c>
      <c r="C58" s="21" t="str">
        <f>IF(csv!F53="","",csv!AO53)</f>
        <v/>
      </c>
      <c r="D58" s="21" t="str">
        <f>IF(csv!F53="","",csv!AP53&amp;"–"&amp;csv!AQ53&amp;"–"&amp;csv!AR53)</f>
        <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
      </c>
      <c r="C59" s="21" t="str">
        <f>IF(csv!F54="","",csv!AO54)</f>
        <v/>
      </c>
      <c r="D59" s="21" t="str">
        <f>IF(csv!F54="","",csv!AP54&amp;"–"&amp;csv!AQ54&amp;"–"&amp;csv!AR54)</f>
        <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
      </c>
      <c r="F59" t="s">
        <v>0</v>
      </c>
      <c r="O59" s="1" t="str">
        <f t="shared" si="10"/>
        <v/>
      </c>
      <c r="X59" t="s">
        <v>0</v>
      </c>
    </row>
    <row r="60" spans="1:26" x14ac:dyDescent="0.25">
      <c r="A60" t="s">
        <v>0</v>
      </c>
      <c r="B60" s="32" t="str">
        <f>IF(csv!F55="","",csv!T55)</f>
        <v/>
      </c>
      <c r="C60" s="21" t="str">
        <f>IF(csv!F55="","",csv!AO55)</f>
        <v/>
      </c>
      <c r="D60" s="21" t="str">
        <f>IF(csv!F55="","",csv!AP55&amp;"–"&amp;csv!AQ55&amp;"–"&amp;csv!AR55)</f>
        <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
      </c>
      <c r="C61" s="21" t="str">
        <f>IF(csv!F56="","",csv!AO56)</f>
        <v/>
      </c>
      <c r="D61" s="21" t="str">
        <f>IF(csv!F56="","",csv!AP56&amp;"–"&amp;csv!AQ56&amp;"–"&amp;csv!AR56)</f>
        <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
      </c>
      <c r="C62" s="21" t="str">
        <f>IF(csv!F57="","",csv!AO57)</f>
        <v/>
      </c>
      <c r="D62" s="21" t="str">
        <f>IF(csv!F57="","",csv!AP57&amp;"–"&amp;csv!AQ57&amp;"–"&amp;csv!AR57)</f>
        <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
      </c>
      <c r="F62" t="s">
        <v>0</v>
      </c>
      <c r="O62" s="1" t="str">
        <f t="shared" si="10"/>
        <v/>
      </c>
      <c r="X62" t="s">
        <v>0</v>
      </c>
    </row>
    <row r="63" spans="1:26" x14ac:dyDescent="0.25">
      <c r="A63" t="s">
        <v>0</v>
      </c>
      <c r="B63" s="32" t="str">
        <f>IF(csv!F58="","",csv!T58)</f>
        <v/>
      </c>
      <c r="C63" s="21" t="str">
        <f>IF(csv!F58="","",csv!AO58)</f>
        <v/>
      </c>
      <c r="D63" s="21" t="str">
        <f>IF(csv!F58="","",csv!AP58&amp;"–"&amp;csv!AQ58&amp;"–"&amp;csv!AR58)</f>
        <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
      </c>
      <c r="C64" s="21" t="str">
        <f>IF(csv!F59="","",csv!AO59)</f>
        <v/>
      </c>
      <c r="D64" s="21" t="str">
        <f>IF(csv!F59="","",csv!AP59&amp;"–"&amp;csv!AQ59&amp;"–"&amp;csv!AR59)</f>
        <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
      </c>
      <c r="F64" t="s">
        <v>0</v>
      </c>
      <c r="O64" s="1" t="str">
        <f t="shared" si="10"/>
        <v/>
      </c>
      <c r="X64" t="s">
        <v>0</v>
      </c>
    </row>
    <row r="65" spans="1:24" x14ac:dyDescent="0.25">
      <c r="A65" t="s">
        <v>0</v>
      </c>
      <c r="B65" s="32" t="str">
        <f>IF(csv!F60="","",csv!T60)</f>
        <v/>
      </c>
      <c r="C65" s="21" t="str">
        <f>IF(csv!F60="","",csv!AO60)</f>
        <v/>
      </c>
      <c r="D65" s="21" t="str">
        <f>IF(csv!F60="","",csv!AP60&amp;"–"&amp;csv!AQ60&amp;"–"&amp;csv!AR60)</f>
        <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
      </c>
      <c r="F65" t="s">
        <v>0</v>
      </c>
      <c r="O65" s="1" t="str">
        <f t="shared" si="10"/>
        <v/>
      </c>
      <c r="X65" t="s">
        <v>0</v>
      </c>
    </row>
    <row r="66" spans="1:24" x14ac:dyDescent="0.25">
      <c r="A66" t="s">
        <v>0</v>
      </c>
      <c r="B66" s="32" t="str">
        <f>IF(csv!F61="","",csv!T61)</f>
        <v/>
      </c>
      <c r="C66" s="21" t="str">
        <f>IF(csv!F61="","",csv!AO61)</f>
        <v/>
      </c>
      <c r="D66" s="21" t="str">
        <f>IF(csv!F61="","",csv!AP61&amp;"–"&amp;csv!AQ61&amp;"–"&amp;csv!AR61)</f>
        <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
      </c>
      <c r="F66" t="s">
        <v>0</v>
      </c>
      <c r="O66" s="1" t="str">
        <f t="shared" si="10"/>
        <v/>
      </c>
      <c r="X66" t="s">
        <v>0</v>
      </c>
    </row>
    <row r="67" spans="1:24" x14ac:dyDescent="0.25">
      <c r="A67" t="s">
        <v>0</v>
      </c>
      <c r="B67" s="32" t="str">
        <f>IF(csv!F62="","",csv!T62)</f>
        <v/>
      </c>
      <c r="C67" s="21" t="str">
        <f>IF(csv!F62="","",csv!AO62)</f>
        <v/>
      </c>
      <c r="D67" s="21" t="str">
        <f>IF(csv!F62="","",csv!AP62&amp;"–"&amp;csv!AQ62&amp;"–"&amp;csv!AR62)</f>
        <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
      </c>
      <c r="F67" t="s">
        <v>0</v>
      </c>
      <c r="O67" s="1" t="str">
        <f t="shared" si="10"/>
        <v/>
      </c>
      <c r="X67" t="s">
        <v>0</v>
      </c>
    </row>
    <row r="68" spans="1:24" x14ac:dyDescent="0.25">
      <c r="A68" t="s">
        <v>0</v>
      </c>
      <c r="B68" s="32" t="str">
        <f>IF(csv!F63="","",csv!T63)</f>
        <v/>
      </c>
      <c r="C68" s="21" t="str">
        <f>IF(csv!F63="","",csv!AO63)</f>
        <v/>
      </c>
      <c r="D68" s="21" t="str">
        <f>IF(csv!F63="","",csv!AP63&amp;"–"&amp;csv!AQ63&amp;"–"&amp;csv!AR63)</f>
        <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
      </c>
      <c r="C69" s="21" t="str">
        <f>IF(csv!F64="","",csv!AO64)</f>
        <v/>
      </c>
      <c r="D69" s="21" t="str">
        <f>IF(csv!F64="","",csv!AP64&amp;"–"&amp;csv!AQ64&amp;"–"&amp;csv!AR64)</f>
        <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
      </c>
      <c r="C70" s="21" t="str">
        <f>IF(csv!F65="","",csv!AO65)</f>
        <v/>
      </c>
      <c r="D70" s="21" t="str">
        <f>IF(csv!F65="","",csv!AP65&amp;"–"&amp;csv!AQ65&amp;"–"&amp;csv!AR65)</f>
        <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
      </c>
      <c r="C71" s="21" t="str">
        <f>IF(csv!F66="","",csv!AO66)</f>
        <v/>
      </c>
      <c r="D71" s="21" t="str">
        <f>IF(csv!F66="","",csv!AP66&amp;"–"&amp;csv!AQ66&amp;"–"&amp;csv!AR66)</f>
        <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
      </c>
      <c r="F71" t="s">
        <v>0</v>
      </c>
      <c r="O71" s="1" t="str">
        <f t="shared" si="10"/>
        <v/>
      </c>
      <c r="X71" t="s">
        <v>0</v>
      </c>
    </row>
    <row r="72" spans="1:24" x14ac:dyDescent="0.25">
      <c r="A72" t="s">
        <v>0</v>
      </c>
      <c r="B72" s="32" t="str">
        <f>IF(csv!F67="","",csv!T67)</f>
        <v/>
      </c>
      <c r="C72" s="21" t="str">
        <f>IF(csv!F67="","",csv!AO67)</f>
        <v/>
      </c>
      <c r="D72" s="21" t="str">
        <f>IF(csv!F67="","",csv!AP67&amp;"–"&amp;csv!AQ67&amp;"–"&amp;csv!AR67)</f>
        <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
      </c>
      <c r="F72" t="s">
        <v>0</v>
      </c>
      <c r="O72" s="1" t="str">
        <f t="shared" si="10"/>
        <v/>
      </c>
      <c r="X72" t="s">
        <v>0</v>
      </c>
    </row>
    <row r="73" spans="1:24" x14ac:dyDescent="0.25">
      <c r="A73" t="s">
        <v>0</v>
      </c>
      <c r="B73" s="32" t="str">
        <f>IF(csv!F68="","",csv!T68)</f>
        <v/>
      </c>
      <c r="C73" s="21" t="str">
        <f>IF(csv!F68="","",csv!AO68)</f>
        <v/>
      </c>
      <c r="D73" s="21" t="str">
        <f>IF(csv!F68="","",csv!AP68&amp;"–"&amp;csv!AQ68&amp;"–"&amp;csv!AR68)</f>
        <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
      </c>
      <c r="F73" t="s">
        <v>0</v>
      </c>
      <c r="O73" s="1" t="str">
        <f t="shared" ref="O73:O136" si="21">IF(N73="","",IF(N73&lt;&gt;N72,N73,""))</f>
        <v/>
      </c>
      <c r="X73" t="s">
        <v>0</v>
      </c>
    </row>
    <row r="74" spans="1:24" x14ac:dyDescent="0.25">
      <c r="A74" t="s">
        <v>0</v>
      </c>
      <c r="B74" s="32" t="str">
        <f>IF(csv!F69="","",csv!T69)</f>
        <v/>
      </c>
      <c r="C74" s="21" t="str">
        <f>IF(csv!F69="","",csv!AO69)</f>
        <v/>
      </c>
      <c r="D74" s="21" t="str">
        <f>IF(csv!F69="","",csv!AP69&amp;"–"&amp;csv!AQ69&amp;"–"&amp;csv!AR69)</f>
        <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
      </c>
      <c r="F74" t="s">
        <v>0</v>
      </c>
      <c r="O74" s="1" t="str">
        <f t="shared" si="21"/>
        <v/>
      </c>
      <c r="X74" t="s">
        <v>0</v>
      </c>
    </row>
    <row r="75" spans="1:24" x14ac:dyDescent="0.25">
      <c r="A75" t="s">
        <v>0</v>
      </c>
      <c r="B75" s="32" t="str">
        <f>IF(csv!F70="","",csv!T70)</f>
        <v/>
      </c>
      <c r="C75" s="21" t="str">
        <f>IF(csv!F70="","",csv!AO70)</f>
        <v/>
      </c>
      <c r="D75" s="21" t="str">
        <f>IF(csv!F70="","",csv!AP70&amp;"–"&amp;csv!AQ70&amp;"–"&amp;csv!AR70)</f>
        <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
      </c>
      <c r="F75" t="s">
        <v>0</v>
      </c>
      <c r="O75" s="1" t="str">
        <f t="shared" si="21"/>
        <v/>
      </c>
      <c r="X75" t="s">
        <v>0</v>
      </c>
    </row>
    <row r="76" spans="1:24" x14ac:dyDescent="0.25">
      <c r="A76" t="s">
        <v>0</v>
      </c>
      <c r="B76" s="32" t="str">
        <f>IF(csv!F71="","",csv!T71)</f>
        <v/>
      </c>
      <c r="C76" s="21" t="str">
        <f>IF(csv!F71="","",csv!AO71)</f>
        <v/>
      </c>
      <c r="D76" s="21" t="str">
        <f>IF(csv!F71="","",csv!AP71&amp;"–"&amp;csv!AQ71&amp;"–"&amp;csv!AR71)</f>
        <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
      </c>
      <c r="C77" s="21" t="str">
        <f>IF(csv!F72="","",csv!AO72)</f>
        <v/>
      </c>
      <c r="D77" s="21" t="str">
        <f>IF(csv!F72="","",csv!AP72&amp;"–"&amp;csv!AQ72&amp;"–"&amp;csv!AR72)</f>
        <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
      </c>
      <c r="F77" t="s">
        <v>0</v>
      </c>
      <c r="O77" s="1" t="str">
        <f t="shared" si="21"/>
        <v/>
      </c>
      <c r="X77" t="s">
        <v>0</v>
      </c>
    </row>
    <row r="78" spans="1:24" x14ac:dyDescent="0.25">
      <c r="A78" t="s">
        <v>0</v>
      </c>
      <c r="B78" s="32" t="str">
        <f>IF(csv!F73="","",csv!T73)</f>
        <v/>
      </c>
      <c r="C78" s="21" t="str">
        <f>IF(csv!F73="","",csv!AO73)</f>
        <v/>
      </c>
      <c r="D78" s="21" t="str">
        <f>IF(csv!F73="","",csv!AP73&amp;"–"&amp;csv!AQ73&amp;"–"&amp;csv!AR73)</f>
        <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
      </c>
      <c r="F78" t="s">
        <v>0</v>
      </c>
      <c r="O78" s="1" t="str">
        <f t="shared" si="21"/>
        <v/>
      </c>
      <c r="X78" t="s">
        <v>0</v>
      </c>
    </row>
    <row r="79" spans="1:24" x14ac:dyDescent="0.25">
      <c r="A79" t="s">
        <v>0</v>
      </c>
      <c r="B79" s="32" t="str">
        <f>IF(csv!F74="","",csv!T74)</f>
        <v/>
      </c>
      <c r="C79" s="21" t="str">
        <f>IF(csv!F74="","",csv!AO74)</f>
        <v/>
      </c>
      <c r="D79" s="21" t="str">
        <f>IF(csv!F74="","",csv!AP74&amp;"–"&amp;csv!AQ74&amp;"–"&amp;csv!AR74)</f>
        <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
      </c>
      <c r="C80" s="21" t="str">
        <f>IF(csv!F75="","",csv!AO75)</f>
        <v/>
      </c>
      <c r="D80" s="21" t="str">
        <f>IF(csv!F75="","",csv!AP75&amp;"–"&amp;csv!AQ75&amp;"–"&amp;csv!AR75)</f>
        <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
      </c>
      <c r="C81" s="21" t="str">
        <f>IF(csv!F76="","",csv!AO76)</f>
        <v/>
      </c>
      <c r="D81" s="21" t="str">
        <f>IF(csv!F76="","",csv!AP76&amp;"–"&amp;csv!AQ76&amp;"–"&amp;csv!AR76)</f>
        <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
      </c>
      <c r="F81" t="s">
        <v>0</v>
      </c>
      <c r="O81" s="1" t="str">
        <f t="shared" si="21"/>
        <v/>
      </c>
      <c r="X81" t="s">
        <v>0</v>
      </c>
    </row>
    <row r="82" spans="1:24" x14ac:dyDescent="0.25">
      <c r="A82" t="s">
        <v>0</v>
      </c>
      <c r="B82" s="32" t="str">
        <f>IF(csv!F77="","",csv!T77)</f>
        <v/>
      </c>
      <c r="C82" s="21" t="str">
        <f>IF(csv!F77="","",csv!AO77)</f>
        <v/>
      </c>
      <c r="D82" s="21" t="str">
        <f>IF(csv!F77="","",csv!AP77&amp;"–"&amp;csv!AQ77&amp;"–"&amp;csv!AR77)</f>
        <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
      </c>
      <c r="F82" t="s">
        <v>0</v>
      </c>
      <c r="O82" s="1" t="str">
        <f t="shared" si="21"/>
        <v/>
      </c>
      <c r="X82" t="s">
        <v>0</v>
      </c>
    </row>
    <row r="83" spans="1:24" x14ac:dyDescent="0.25">
      <c r="A83" t="s">
        <v>0</v>
      </c>
      <c r="B83" s="32" t="str">
        <f>IF(csv!F78="","",csv!T78)</f>
        <v/>
      </c>
      <c r="C83" s="21" t="str">
        <f>IF(csv!F78="","",csv!AO78)</f>
        <v/>
      </c>
      <c r="D83" s="21" t="str">
        <f>IF(csv!F78="","",csv!AP78&amp;"–"&amp;csv!AQ78&amp;"–"&amp;csv!AR78)</f>
        <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
      </c>
      <c r="C84" s="21" t="str">
        <f>IF(csv!F79="","",csv!AO79)</f>
        <v/>
      </c>
      <c r="D84" s="21" t="str">
        <f>IF(csv!F79="","",csv!AP79&amp;"–"&amp;csv!AQ79&amp;"–"&amp;csv!AR79)</f>
        <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
      </c>
      <c r="C85" s="21" t="str">
        <f>IF(csv!F80="","",csv!AO80)</f>
        <v/>
      </c>
      <c r="D85" s="21" t="str">
        <f>IF(csv!F80="","",csv!AP80&amp;"–"&amp;csv!AQ80&amp;"–"&amp;csv!AR80)</f>
        <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
      </c>
      <c r="C86" s="21" t="str">
        <f>IF(csv!F81="","",csv!AO81)</f>
        <v/>
      </c>
      <c r="D86" s="21" t="str">
        <f>IF(csv!F81="","",csv!AP81&amp;"–"&amp;csv!AQ81&amp;"–"&amp;csv!AR81)</f>
        <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
      </c>
      <c r="C87" s="21" t="str">
        <f>IF(csv!F82="","",csv!AO82)</f>
        <v/>
      </c>
      <c r="D87" s="21" t="str">
        <f>IF(csv!F82="","",csv!AP82&amp;"–"&amp;csv!AQ82&amp;"–"&amp;csv!AR82)</f>
        <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
      </c>
      <c r="F87" t="s">
        <v>0</v>
      </c>
      <c r="O87" s="1" t="str">
        <f t="shared" si="21"/>
        <v/>
      </c>
      <c r="X87" t="s">
        <v>0</v>
      </c>
    </row>
    <row r="88" spans="1:24" x14ac:dyDescent="0.25">
      <c r="A88" t="s">
        <v>0</v>
      </c>
      <c r="B88" s="32" t="str">
        <f>IF(csv!F83="","",csv!T83)</f>
        <v/>
      </c>
      <c r="C88" s="21" t="str">
        <f>IF(csv!F83="","",csv!AO83)</f>
        <v/>
      </c>
      <c r="D88" s="21" t="str">
        <f>IF(csv!F83="","",csv!AP83&amp;"–"&amp;csv!AQ83&amp;"–"&amp;csv!AR83)</f>
        <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
      </c>
      <c r="F88" t="s">
        <v>0</v>
      </c>
      <c r="O88" s="1" t="str">
        <f t="shared" si="21"/>
        <v/>
      </c>
      <c r="X88" t="s">
        <v>0</v>
      </c>
    </row>
    <row r="89" spans="1:24" x14ac:dyDescent="0.25">
      <c r="A89" t="s">
        <v>0</v>
      </c>
      <c r="B89" s="32" t="str">
        <f>IF(csv!F84="","",csv!T84)</f>
        <v/>
      </c>
      <c r="C89" s="21" t="str">
        <f>IF(csv!F84="","",csv!AO84)</f>
        <v/>
      </c>
      <c r="D89" s="21" t="str">
        <f>IF(csv!F84="","",csv!AP84&amp;"–"&amp;csv!AQ84&amp;"–"&amp;csv!AR84)</f>
        <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
      </c>
      <c r="F89" t="s">
        <v>0</v>
      </c>
      <c r="O89" s="1" t="str">
        <f t="shared" si="21"/>
        <v/>
      </c>
      <c r="X89" t="s">
        <v>0</v>
      </c>
    </row>
    <row r="90" spans="1:24" x14ac:dyDescent="0.25">
      <c r="A90" t="s">
        <v>0</v>
      </c>
      <c r="B90" s="32" t="str">
        <f>IF(csv!F85="","",csv!T85)</f>
        <v/>
      </c>
      <c r="C90" s="21" t="str">
        <f>IF(csv!F85="","",csv!AO85)</f>
        <v/>
      </c>
      <c r="D90" s="21" t="str">
        <f>IF(csv!F85="","",csv!AP85&amp;"–"&amp;csv!AQ85&amp;"–"&amp;csv!AR85)</f>
        <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
      </c>
      <c r="F90" t="s">
        <v>0</v>
      </c>
      <c r="O90" s="1" t="str">
        <f t="shared" si="21"/>
        <v/>
      </c>
      <c r="X90" t="s">
        <v>0</v>
      </c>
    </row>
    <row r="91" spans="1:24" x14ac:dyDescent="0.25">
      <c r="A91" t="s">
        <v>0</v>
      </c>
      <c r="B91" s="32" t="str">
        <f>IF(csv!F86="","",csv!T86)</f>
        <v/>
      </c>
      <c r="C91" s="21" t="str">
        <f>IF(csv!F86="","",csv!AO86)</f>
        <v/>
      </c>
      <c r="D91" s="21" t="str">
        <f>IF(csv!F86="","",csv!AP86&amp;"–"&amp;csv!AQ86&amp;"–"&amp;csv!AR86)</f>
        <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
      </c>
      <c r="F91" t="s">
        <v>0</v>
      </c>
      <c r="O91" s="1" t="str">
        <f t="shared" si="21"/>
        <v/>
      </c>
      <c r="X91" t="s">
        <v>0</v>
      </c>
    </row>
    <row r="92" spans="1:24" x14ac:dyDescent="0.25">
      <c r="A92" t="s">
        <v>0</v>
      </c>
      <c r="B92" s="32" t="str">
        <f>IF(csv!F87="","",csv!T87)</f>
        <v/>
      </c>
      <c r="C92" s="21" t="str">
        <f>IF(csv!F87="","",csv!AO87)</f>
        <v/>
      </c>
      <c r="D92" s="21" t="str">
        <f>IF(csv!F87="","",csv!AP87&amp;"–"&amp;csv!AQ87&amp;"–"&amp;csv!AR87)</f>
        <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
      </c>
      <c r="F92" t="s">
        <v>0</v>
      </c>
      <c r="O92" s="1" t="str">
        <f t="shared" si="21"/>
        <v/>
      </c>
      <c r="X92" t="s">
        <v>0</v>
      </c>
    </row>
    <row r="93" spans="1:24" x14ac:dyDescent="0.25">
      <c r="A93" t="s">
        <v>0</v>
      </c>
      <c r="B93" s="32" t="str">
        <f>IF(csv!F88="","",csv!T88)</f>
        <v/>
      </c>
      <c r="C93" s="21" t="str">
        <f>IF(csv!F88="","",csv!AO88)</f>
        <v/>
      </c>
      <c r="D93" s="21" t="str">
        <f>IF(csv!F88="","",csv!AP88&amp;"–"&amp;csv!AQ88&amp;"–"&amp;csv!AR88)</f>
        <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
      </c>
      <c r="F93" t="s">
        <v>0</v>
      </c>
      <c r="O93" s="1" t="str">
        <f t="shared" si="21"/>
        <v/>
      </c>
      <c r="X93" t="s">
        <v>0</v>
      </c>
    </row>
    <row r="94" spans="1:24" x14ac:dyDescent="0.25">
      <c r="A94" t="s">
        <v>0</v>
      </c>
      <c r="B94" s="32" t="str">
        <f>IF(csv!F89="","",csv!T89)</f>
        <v/>
      </c>
      <c r="C94" s="21" t="str">
        <f>IF(csv!F89="","",csv!AO89)</f>
        <v/>
      </c>
      <c r="D94" s="21" t="str">
        <f>IF(csv!F89="","",csv!AP89&amp;"–"&amp;csv!AQ89&amp;"–"&amp;csv!AR89)</f>
        <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
      </c>
      <c r="C95" s="21" t="str">
        <f>IF(csv!F90="","",csv!AO90)</f>
        <v/>
      </c>
      <c r="D95" s="21" t="str">
        <f>IF(csv!F90="","",csv!AP90&amp;"–"&amp;csv!AQ90&amp;"–"&amp;csv!AR90)</f>
        <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
      </c>
      <c r="C96" s="21" t="str">
        <f>IF(csv!F91="","",csv!AO91)</f>
        <v/>
      </c>
      <c r="D96" s="21" t="str">
        <f>IF(csv!F91="","",csv!AP91&amp;"–"&amp;csv!AQ91&amp;"–"&amp;csv!AR91)</f>
        <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
      </c>
      <c r="C97" s="21" t="str">
        <f>IF(csv!F92="","",csv!AO92)</f>
        <v/>
      </c>
      <c r="D97" s="21" t="str">
        <f>IF(csv!F92="","",csv!AP92&amp;"–"&amp;csv!AQ92&amp;"–"&amp;csv!AR92)</f>
        <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
      </c>
      <c r="C98" s="21" t="str">
        <f>IF(csv!F93="","",csv!AO93)</f>
        <v/>
      </c>
      <c r="D98" s="21" t="str">
        <f>IF(csv!F93="","",csv!AP93&amp;"–"&amp;csv!AQ93&amp;"–"&amp;csv!AR93)</f>
        <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
      </c>
      <c r="C99" s="21" t="str">
        <f>IF(csv!F94="","",csv!AO94)</f>
        <v/>
      </c>
      <c r="D99" s="21" t="str">
        <f>IF(csv!F94="","",csv!AP94&amp;"–"&amp;csv!AQ94&amp;"–"&amp;csv!AR94)</f>
        <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
      </c>
      <c r="C100" s="21" t="str">
        <f>IF(csv!F95="","",csv!AO95)</f>
        <v/>
      </c>
      <c r="D100" s="21" t="str">
        <f>IF(csv!F95="","",csv!AP95&amp;"–"&amp;csv!AQ95&amp;"–"&amp;csv!AR95)</f>
        <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
      </c>
      <c r="C101" s="21" t="str">
        <f>IF(csv!F96="","",csv!AO96)</f>
        <v/>
      </c>
      <c r="D101" s="21" t="str">
        <f>IF(csv!F96="","",csv!AP96&amp;"–"&amp;csv!AQ96&amp;"–"&amp;csv!AR96)</f>
        <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
      </c>
      <c r="C102" s="21" t="str">
        <f>IF(csv!F97="","",csv!AO97)</f>
        <v/>
      </c>
      <c r="D102" s="21" t="str">
        <f>IF(csv!F97="","",csv!AP97&amp;"–"&amp;csv!AQ97&amp;"–"&amp;csv!AR97)</f>
        <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
      </c>
      <c r="C103" s="21" t="str">
        <f>IF(csv!F98="","",csv!AO98)</f>
        <v/>
      </c>
      <c r="D103" s="21" t="str">
        <f>IF(csv!F98="","",csv!AP98&amp;"–"&amp;csv!AQ98&amp;"–"&amp;csv!AR98)</f>
        <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
      </c>
      <c r="C104" s="21" t="str">
        <f>IF(csv!F99="","",csv!AO99)</f>
        <v/>
      </c>
      <c r="D104" s="21" t="str">
        <f>IF(csv!F99="","",csv!AP99&amp;"–"&amp;csv!AQ99&amp;"–"&amp;csv!AR99)</f>
        <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
      </c>
      <c r="F104" t="s">
        <v>0</v>
      </c>
      <c r="O104" s="1" t="str">
        <f t="shared" si="21"/>
        <v/>
      </c>
      <c r="X104" t="s">
        <v>0</v>
      </c>
    </row>
    <row r="105" spans="1:24" x14ac:dyDescent="0.25">
      <c r="A105" t="s">
        <v>0</v>
      </c>
      <c r="B105" s="32" t="str">
        <f>IF(csv!F100="","",csv!T100)</f>
        <v/>
      </c>
      <c r="C105" s="21" t="str">
        <f>IF(csv!F100="","",csv!AO100)</f>
        <v/>
      </c>
      <c r="D105" s="21" t="str">
        <f>IF(csv!F100="","",csv!AP100&amp;"–"&amp;csv!AQ100&amp;"–"&amp;csv!AR100)</f>
        <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
      </c>
      <c r="C106" s="21" t="str">
        <f>IF(csv!F101="","",csv!AO101)</f>
        <v/>
      </c>
      <c r="D106" s="21" t="str">
        <f>IF(csv!F101="","",csv!AP101&amp;"–"&amp;csv!AQ101&amp;"–"&amp;csv!AR101)</f>
        <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
      </c>
      <c r="C107" s="21" t="str">
        <f>IF(csv!F102="","",csv!AO102)</f>
        <v/>
      </c>
      <c r="D107" s="21" t="str">
        <f>IF(csv!F102="","",csv!AP102&amp;"–"&amp;csv!AQ102&amp;"–"&amp;csv!AR102)</f>
        <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
      </c>
      <c r="F107" t="s">
        <v>0</v>
      </c>
      <c r="O107" s="1" t="str">
        <f t="shared" si="21"/>
        <v/>
      </c>
      <c r="X107" t="s">
        <v>0</v>
      </c>
    </row>
    <row r="108" spans="1:24" x14ac:dyDescent="0.25">
      <c r="A108" t="s">
        <v>0</v>
      </c>
      <c r="B108" s="32" t="str">
        <f>IF(csv!F103="","",csv!T103)</f>
        <v/>
      </c>
      <c r="C108" s="21" t="str">
        <f>IF(csv!F103="","",csv!AO103)</f>
        <v/>
      </c>
      <c r="D108" s="21" t="str">
        <f>IF(csv!F103="","",csv!AP103&amp;"–"&amp;csv!AQ103&amp;"–"&amp;csv!AR103)</f>
        <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
      </c>
      <c r="C109" s="21" t="str">
        <f>IF(csv!F104="","",csv!AO104)</f>
        <v/>
      </c>
      <c r="D109" s="21" t="str">
        <f>IF(csv!F104="","",csv!AP104&amp;"–"&amp;csv!AQ104&amp;"–"&amp;csv!AR104)</f>
        <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
      </c>
      <c r="F109" t="s">
        <v>0</v>
      </c>
      <c r="O109" s="1" t="str">
        <f t="shared" si="21"/>
        <v/>
      </c>
      <c r="X109" t="s">
        <v>0</v>
      </c>
    </row>
    <row r="110" spans="1:24" x14ac:dyDescent="0.25">
      <c r="A110" t="s">
        <v>0</v>
      </c>
      <c r="B110" s="32" t="str">
        <f>IF(csv!F105="","",csv!T105)</f>
        <v/>
      </c>
      <c r="C110" s="21" t="str">
        <f>IF(csv!F105="","",csv!AO105)</f>
        <v/>
      </c>
      <c r="D110" s="21" t="str">
        <f>IF(csv!F105="","",csv!AP105&amp;"–"&amp;csv!AQ105&amp;"–"&amp;csv!AR105)</f>
        <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
      </c>
      <c r="C111" s="21" t="str">
        <f>IF(csv!F106="","",csv!AO106)</f>
        <v/>
      </c>
      <c r="D111" s="21" t="str">
        <f>IF(csv!F106="","",csv!AP106&amp;"–"&amp;csv!AQ106&amp;"–"&amp;csv!AR106)</f>
        <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
      </c>
      <c r="C112" s="21" t="str">
        <f>IF(csv!F107="","",csv!AO107)</f>
        <v/>
      </c>
      <c r="D112" s="21" t="str">
        <f>IF(csv!F107="","",csv!AP107&amp;"–"&amp;csv!AQ107&amp;"–"&amp;csv!AR107)</f>
        <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
      </c>
      <c r="C113" s="21" t="str">
        <f>IF(csv!F108="","",csv!AO108)</f>
        <v/>
      </c>
      <c r="D113" s="21" t="str">
        <f>IF(csv!F108="","",csv!AP108&amp;"–"&amp;csv!AQ108&amp;"–"&amp;csv!AR108)</f>
        <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
      </c>
      <c r="C114" s="21" t="str">
        <f>IF(csv!F109="","",csv!AO109)</f>
        <v/>
      </c>
      <c r="D114" s="21" t="str">
        <f>IF(csv!F109="","",csv!AP109&amp;"–"&amp;csv!AQ109&amp;"–"&amp;csv!AR109)</f>
        <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
      </c>
      <c r="C115" s="21" t="str">
        <f>IF(csv!F110="","",csv!AO110)</f>
        <v/>
      </c>
      <c r="D115" s="21" t="str">
        <f>IF(csv!F110="","",csv!AP110&amp;"–"&amp;csv!AQ110&amp;"–"&amp;csv!AR110)</f>
        <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
      </c>
      <c r="C116" s="21" t="str">
        <f>IF(csv!F111="","",csv!AO111)</f>
        <v/>
      </c>
      <c r="D116" s="21" t="str">
        <f>IF(csv!F111="","",csv!AP111&amp;"–"&amp;csv!AQ111&amp;"–"&amp;csv!AR111)</f>
        <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
      </c>
      <c r="C117" s="21" t="str">
        <f>IF(csv!F112="","",csv!AO112)</f>
        <v/>
      </c>
      <c r="D117" s="21" t="str">
        <f>IF(csv!F112="","",csv!AP112&amp;"–"&amp;csv!AQ112&amp;"–"&amp;csv!AR112)</f>
        <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
      </c>
      <c r="C118" s="21" t="str">
        <f>IF(csv!F113="","",csv!AO113)</f>
        <v/>
      </c>
      <c r="D118" s="21" t="str">
        <f>IF(csv!F113="","",csv!AP113&amp;"–"&amp;csv!AQ113&amp;"–"&amp;csv!AR113)</f>
        <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
      </c>
      <c r="C119" s="21" t="str">
        <f>IF(csv!F114="","",csv!AO114)</f>
        <v/>
      </c>
      <c r="D119" s="21" t="str">
        <f>IF(csv!F114="","",csv!AP114&amp;"–"&amp;csv!AQ114&amp;"–"&amp;csv!AR114)</f>
        <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
      </c>
      <c r="C120" s="21" t="str">
        <f>IF(csv!F115="","",csv!AO115)</f>
        <v/>
      </c>
      <c r="D120" s="21" t="str">
        <f>IF(csv!F115="","",csv!AP115&amp;"–"&amp;csv!AQ115&amp;"–"&amp;csv!AR115)</f>
        <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
      </c>
      <c r="C121" s="21" t="str">
        <f>IF(csv!F116="","",csv!AO116)</f>
        <v/>
      </c>
      <c r="D121" s="21" t="str">
        <f>IF(csv!F116="","",csv!AP116&amp;"–"&amp;csv!AQ116&amp;"–"&amp;csv!AR116)</f>
        <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
      </c>
      <c r="C122" s="21" t="str">
        <f>IF(csv!F117="","",csv!AO117)</f>
        <v/>
      </c>
      <c r="D122" s="21" t="str">
        <f>IF(csv!F117="","",csv!AP117&amp;"–"&amp;csv!AQ117&amp;"–"&amp;csv!AR117)</f>
        <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
      </c>
      <c r="C123" s="21" t="str">
        <f>IF(csv!F118="","",csv!AO118)</f>
        <v/>
      </c>
      <c r="D123" s="21" t="str">
        <f>IF(csv!F118="","",csv!AP118&amp;"–"&amp;csv!AQ118&amp;"–"&amp;csv!AR118)</f>
        <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
      </c>
      <c r="C124" s="21" t="str">
        <f>IF(csv!F119="","",csv!AO119)</f>
        <v/>
      </c>
      <c r="D124" s="21" t="str">
        <f>IF(csv!F119="","",csv!AP119&amp;"–"&amp;csv!AQ119&amp;"–"&amp;csv!AR119)</f>
        <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
      </c>
      <c r="C125" s="21" t="str">
        <f>IF(csv!F120="","",csv!AO120)</f>
        <v/>
      </c>
      <c r="D125" s="21" t="str">
        <f>IF(csv!F120="","",csv!AP120&amp;"–"&amp;csv!AQ120&amp;"–"&amp;csv!AR120)</f>
        <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
      </c>
      <c r="C126" s="21" t="str">
        <f>IF(csv!F121="","",csv!AO121)</f>
        <v/>
      </c>
      <c r="D126" s="21" t="str">
        <f>IF(csv!F121="","",csv!AP121&amp;"–"&amp;csv!AQ121&amp;"–"&amp;csv!AR121)</f>
        <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
      </c>
      <c r="C127" s="21" t="str">
        <f>IF(csv!F122="","",csv!AO122)</f>
        <v/>
      </c>
      <c r="D127" s="21" t="str">
        <f>IF(csv!F122="","",csv!AP122&amp;"–"&amp;csv!AQ122&amp;"–"&amp;csv!AR122)</f>
        <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
      </c>
      <c r="C128" s="21" t="str">
        <f>IF(csv!F123="","",csv!AO123)</f>
        <v/>
      </c>
      <c r="D128" s="21" t="str">
        <f>IF(csv!F123="","",csv!AP123&amp;"–"&amp;csv!AQ123&amp;"–"&amp;csv!AR123)</f>
        <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
      </c>
      <c r="C129" s="21" t="str">
        <f>IF(csv!F124="","",csv!AO124)</f>
        <v/>
      </c>
      <c r="D129" s="21" t="str">
        <f>IF(csv!F124="","",csv!AP124&amp;"–"&amp;csv!AQ124&amp;"–"&amp;csv!AR124)</f>
        <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
      </c>
      <c r="C130" s="21" t="str">
        <f>IF(csv!F125="","",csv!AO125)</f>
        <v/>
      </c>
      <c r="D130" s="21" t="str">
        <f>IF(csv!F125="","",csv!AP125&amp;"–"&amp;csv!AQ125&amp;"–"&amp;csv!AR125)</f>
        <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
      </c>
      <c r="C131" s="21" t="str">
        <f>IF(csv!F126="","",csv!AO126)</f>
        <v/>
      </c>
      <c r="D131" s="21" t="str">
        <f>IF(csv!F126="","",csv!AP126&amp;"–"&amp;csv!AQ126&amp;"–"&amp;csv!AR126)</f>
        <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
      </c>
      <c r="F131" t="s">
        <v>0</v>
      </c>
      <c r="O131" s="1" t="str">
        <f t="shared" si="21"/>
        <v/>
      </c>
      <c r="X131" t="s">
        <v>0</v>
      </c>
    </row>
    <row r="132" spans="1:24" x14ac:dyDescent="0.25">
      <c r="A132" t="s">
        <v>0</v>
      </c>
      <c r="B132" s="32" t="str">
        <f>IF(csv!F127="","",csv!T127)</f>
        <v/>
      </c>
      <c r="C132" s="21" t="str">
        <f>IF(csv!F127="","",csv!AO127)</f>
        <v/>
      </c>
      <c r="D132" s="21" t="str">
        <f>IF(csv!F127="","",csv!AP127&amp;"–"&amp;csv!AQ127&amp;"–"&amp;csv!AR127)</f>
        <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
      </c>
      <c r="C133" s="21" t="str">
        <f>IF(csv!F128="","",csv!AO128)</f>
        <v/>
      </c>
      <c r="D133" s="21" t="str">
        <f>IF(csv!F128="","",csv!AP128&amp;"–"&amp;csv!AQ128&amp;"–"&amp;csv!AR128)</f>
        <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
      </c>
      <c r="C134" s="21" t="str">
        <f>IF(csv!F129="","",csv!AO129)</f>
        <v/>
      </c>
      <c r="D134" s="21" t="str">
        <f>IF(csv!F129="","",csv!AP129&amp;"–"&amp;csv!AQ129&amp;"–"&amp;csv!AR129)</f>
        <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
      </c>
      <c r="F134" t="s">
        <v>0</v>
      </c>
      <c r="O134" s="1" t="str">
        <f t="shared" si="21"/>
        <v/>
      </c>
      <c r="X134" t="s">
        <v>0</v>
      </c>
    </row>
    <row r="135" spans="1:24" x14ac:dyDescent="0.25">
      <c r="A135" t="s">
        <v>0</v>
      </c>
      <c r="B135" s="32" t="str">
        <f>IF(csv!F130="","",csv!T130)</f>
        <v/>
      </c>
      <c r="C135" s="21" t="str">
        <f>IF(csv!F130="","",csv!AO130)</f>
        <v/>
      </c>
      <c r="D135" s="21" t="str">
        <f>IF(csv!F130="","",csv!AP130&amp;"–"&amp;csv!AQ130&amp;"–"&amp;csv!AR130)</f>
        <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
      </c>
      <c r="F135" t="s">
        <v>0</v>
      </c>
      <c r="O135" s="1" t="str">
        <f t="shared" si="21"/>
        <v/>
      </c>
      <c r="X135" t="s">
        <v>0</v>
      </c>
    </row>
    <row r="136" spans="1:24" x14ac:dyDescent="0.25">
      <c r="A136" t="s">
        <v>0</v>
      </c>
      <c r="B136" s="32" t="str">
        <f>IF(csv!F131="","",csv!T131)</f>
        <v/>
      </c>
      <c r="C136" s="21" t="str">
        <f>IF(csv!F131="","",csv!AO131)</f>
        <v/>
      </c>
      <c r="D136" s="21" t="str">
        <f>IF(csv!F131="","",csv!AP131&amp;"–"&amp;csv!AQ131&amp;"–"&amp;csv!AR131)</f>
        <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
      </c>
      <c r="C137" s="21" t="str">
        <f>IF(csv!F132="","",csv!AO132)</f>
        <v/>
      </c>
      <c r="D137" s="21" t="str">
        <f>IF(csv!F132="","",csv!AP132&amp;"–"&amp;csv!AQ132&amp;"–"&amp;csv!AR132)</f>
        <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
      </c>
      <c r="C138" s="21" t="str">
        <f>IF(csv!F133="","",csv!AO133)</f>
        <v/>
      </c>
      <c r="D138" s="21" t="str">
        <f>IF(csv!F133="","",csv!AP133&amp;"–"&amp;csv!AQ133&amp;"–"&amp;csv!AR133)</f>
        <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
      </c>
      <c r="C139" s="21" t="str">
        <f>IF(csv!F134="","",csv!AO134)</f>
        <v/>
      </c>
      <c r="D139" s="21" t="str">
        <f>IF(csv!F134="","",csv!AP134&amp;"–"&amp;csv!AQ134&amp;"–"&amp;csv!AR134)</f>
        <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
      </c>
      <c r="F139" t="s">
        <v>0</v>
      </c>
      <c r="O139" s="1" t="str">
        <f t="shared" si="22"/>
        <v/>
      </c>
      <c r="X139" t="s">
        <v>0</v>
      </c>
    </row>
    <row r="140" spans="1:24" x14ac:dyDescent="0.25">
      <c r="A140" t="s">
        <v>0</v>
      </c>
      <c r="B140" s="32" t="str">
        <f>IF(csv!F135="","",csv!T135)</f>
        <v/>
      </c>
      <c r="C140" s="21" t="str">
        <f>IF(csv!F135="","",csv!AO135)</f>
        <v/>
      </c>
      <c r="D140" s="21" t="str">
        <f>IF(csv!F135="","",csv!AP135&amp;"–"&amp;csv!AQ135&amp;"–"&amp;csv!AR135)</f>
        <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
      </c>
      <c r="F140" t="s">
        <v>0</v>
      </c>
      <c r="O140" s="1" t="str">
        <f t="shared" si="22"/>
        <v/>
      </c>
      <c r="X140" t="s">
        <v>0</v>
      </c>
    </row>
    <row r="141" spans="1:24" x14ac:dyDescent="0.25">
      <c r="A141" t="s">
        <v>0</v>
      </c>
      <c r="B141" s="32" t="str">
        <f>IF(csv!F136="","",csv!T136)</f>
        <v/>
      </c>
      <c r="C141" s="21" t="str">
        <f>IF(csv!F136="","",csv!AO136)</f>
        <v/>
      </c>
      <c r="D141" s="21" t="str">
        <f>IF(csv!F136="","",csv!AP136&amp;"–"&amp;csv!AQ136&amp;"–"&amp;csv!AR136)</f>
        <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
      </c>
      <c r="C142" s="21" t="str">
        <f>IF(csv!F137="","",csv!AO137)</f>
        <v/>
      </c>
      <c r="D142" s="21" t="str">
        <f>IF(csv!F137="","",csv!AP137&amp;"–"&amp;csv!AQ137&amp;"–"&amp;csv!AR137)</f>
        <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
      </c>
      <c r="C143" s="21" t="str">
        <f>IF(csv!F138="","",csv!AO138)</f>
        <v/>
      </c>
      <c r="D143" s="21" t="str">
        <f>IF(csv!F138="","",csv!AP138&amp;"–"&amp;csv!AQ138&amp;"–"&amp;csv!AR138)</f>
        <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
      </c>
      <c r="C144" s="21" t="str">
        <f>IF(csv!F139="","",csv!AO139)</f>
        <v/>
      </c>
      <c r="D144" s="21" t="str">
        <f>IF(csv!F139="","",csv!AP139&amp;"–"&amp;csv!AQ139&amp;"–"&amp;csv!AR139)</f>
        <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
      </c>
      <c r="C145" s="21" t="str">
        <f>IF(csv!F140="","",csv!AO140)</f>
        <v/>
      </c>
      <c r="D145" s="21" t="str">
        <f>IF(csv!F140="","",csv!AP140&amp;"–"&amp;csv!AQ140&amp;"–"&amp;csv!AR140)</f>
        <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
      </c>
      <c r="C146" s="21" t="str">
        <f>IF(csv!F141="","",csv!AO141)</f>
        <v/>
      </c>
      <c r="D146" s="21" t="str">
        <f>IF(csv!F141="","",csv!AP141&amp;"–"&amp;csv!AQ141&amp;"–"&amp;csv!AR141)</f>
        <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
      </c>
      <c r="C147" s="21" t="str">
        <f>IF(csv!F142="","",csv!AO142)</f>
        <v/>
      </c>
      <c r="D147" s="21" t="str">
        <f>IF(csv!F142="","",csv!AP142&amp;"–"&amp;csv!AQ142&amp;"–"&amp;csv!AR142)</f>
        <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
      </c>
      <c r="F147" t="s">
        <v>0</v>
      </c>
      <c r="O147" s="1" t="str">
        <f t="shared" si="22"/>
        <v/>
      </c>
      <c r="X147" t="s">
        <v>0</v>
      </c>
    </row>
    <row r="148" spans="1:24" x14ac:dyDescent="0.25">
      <c r="A148" t="s">
        <v>0</v>
      </c>
      <c r="B148" s="32" t="str">
        <f>IF(csv!F143="","",csv!T143)</f>
        <v/>
      </c>
      <c r="C148" s="21" t="str">
        <f>IF(csv!F143="","",csv!AO143)</f>
        <v/>
      </c>
      <c r="D148" s="21" t="str">
        <f>IF(csv!F143="","",csv!AP143&amp;"–"&amp;csv!AQ143&amp;"–"&amp;csv!AR143)</f>
        <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
      </c>
      <c r="F148" t="s">
        <v>0</v>
      </c>
      <c r="O148" s="1" t="str">
        <f t="shared" si="22"/>
        <v/>
      </c>
      <c r="X148" t="s">
        <v>0</v>
      </c>
    </row>
    <row r="149" spans="1:24" x14ac:dyDescent="0.25">
      <c r="A149" t="s">
        <v>0</v>
      </c>
      <c r="B149" s="32" t="str">
        <f>IF(csv!F144="","",csv!T144)</f>
        <v/>
      </c>
      <c r="C149" s="21" t="str">
        <f>IF(csv!F144="","",csv!AO144)</f>
        <v/>
      </c>
      <c r="D149" s="21" t="str">
        <f>IF(csv!F144="","",csv!AP144&amp;"–"&amp;csv!AQ144&amp;"–"&amp;csv!AR144)</f>
        <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
      </c>
      <c r="C150" s="21" t="str">
        <f>IF(csv!F145="","",csv!AO145)</f>
        <v/>
      </c>
      <c r="D150" s="21" t="str">
        <f>IF(csv!F145="","",csv!AP145&amp;"–"&amp;csv!AQ145&amp;"–"&amp;csv!AR145)</f>
        <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
      </c>
      <c r="C151" s="21" t="str">
        <f>IF(csv!F146="","",csv!AO146)</f>
        <v/>
      </c>
      <c r="D151" s="21" t="str">
        <f>IF(csv!F146="","",csv!AP146&amp;"–"&amp;csv!AQ146&amp;"–"&amp;csv!AR146)</f>
        <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
      </c>
      <c r="C152" s="21" t="str">
        <f>IF(csv!F147="","",csv!AO147)</f>
        <v/>
      </c>
      <c r="D152" s="21" t="str">
        <f>IF(csv!F147="","",csv!AP147&amp;"–"&amp;csv!AQ147&amp;"–"&amp;csv!AR147)</f>
        <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
      </c>
      <c r="C153" s="21" t="str">
        <f>IF(csv!F148="","",csv!AO148)</f>
        <v/>
      </c>
      <c r="D153" s="21" t="str">
        <f>IF(csv!F148="","",csv!AP148&amp;"–"&amp;csv!AQ148&amp;"–"&amp;csv!AR148)</f>
        <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
      </c>
      <c r="C154" s="21" t="str">
        <f>IF(csv!F149="","",csv!AO149)</f>
        <v/>
      </c>
      <c r="D154" s="21" t="str">
        <f>IF(csv!F149="","",csv!AP149&amp;"–"&amp;csv!AQ149&amp;"–"&amp;csv!AR149)</f>
        <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
      </c>
      <c r="C155" s="21" t="str">
        <f>IF(csv!F150="","",csv!AO150)</f>
        <v/>
      </c>
      <c r="D155" s="21" t="str">
        <f>IF(csv!F150="","",csv!AP150&amp;"–"&amp;csv!AQ150&amp;"–"&amp;csv!AR150)</f>
        <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
      </c>
      <c r="C156" s="21" t="str">
        <f>IF(csv!F151="","",csv!AO151)</f>
        <v/>
      </c>
      <c r="D156" s="21" t="str">
        <f>IF(csv!F151="","",csv!AP151&amp;"–"&amp;csv!AQ151&amp;"–"&amp;csv!AR151)</f>
        <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
      </c>
      <c r="C157" s="21" t="str">
        <f>IF(csv!F152="","",csv!AO152)</f>
        <v/>
      </c>
      <c r="D157" s="21" t="str">
        <f>IF(csv!F152="","",csv!AP152&amp;"–"&amp;csv!AQ152&amp;"–"&amp;csv!AR152)</f>
        <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
      </c>
      <c r="C158" s="21" t="str">
        <f>IF(csv!F153="","",csv!AO153)</f>
        <v/>
      </c>
      <c r="D158" s="21" t="str">
        <f>IF(csv!F153="","",csv!AP153&amp;"–"&amp;csv!AQ153&amp;"–"&amp;csv!AR153)</f>
        <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
      </c>
      <c r="C159" s="21" t="str">
        <f>IF(csv!F154="","",csv!AO154)</f>
        <v/>
      </c>
      <c r="D159" s="21" t="str">
        <f>IF(csv!F154="","",csv!AP154&amp;"–"&amp;csv!AQ154&amp;"–"&amp;csv!AR154)</f>
        <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
      </c>
      <c r="C160" s="21" t="str">
        <f>IF(csv!F155="","",csv!AO155)</f>
        <v/>
      </c>
      <c r="D160" s="21" t="str">
        <f>IF(csv!F155="","",csv!AP155&amp;"–"&amp;csv!AQ155&amp;"–"&amp;csv!AR155)</f>
        <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
      </c>
      <c r="C161" s="21" t="str">
        <f>IF(csv!F156="","",csv!AO156)</f>
        <v/>
      </c>
      <c r="D161" s="21" t="str">
        <f>IF(csv!F156="","",csv!AP156&amp;"–"&amp;csv!AQ156&amp;"–"&amp;csv!AR156)</f>
        <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
      </c>
      <c r="C162" s="21" t="str">
        <f>IF(csv!F157="","",csv!AO157)</f>
        <v/>
      </c>
      <c r="D162" s="21" t="str">
        <f>IF(csv!F157="","",csv!AP157&amp;"–"&amp;csv!AQ157&amp;"–"&amp;csv!AR157)</f>
        <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
      </c>
      <c r="C163" s="21" t="str">
        <f>IF(csv!F158="","",csv!AO158)</f>
        <v/>
      </c>
      <c r="D163" s="21" t="str">
        <f>IF(csv!F158="","",csv!AP158&amp;"–"&amp;csv!AQ158&amp;"–"&amp;csv!AR158)</f>
        <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
      </c>
      <c r="C164" s="21" t="str">
        <f>IF(csv!F159="","",csv!AO159)</f>
        <v/>
      </c>
      <c r="D164" s="21" t="str">
        <f>IF(csv!F159="","",csv!AP159&amp;"–"&amp;csv!AQ159&amp;"–"&amp;csv!AR159)</f>
        <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
      </c>
      <c r="C165" s="21" t="str">
        <f>IF(csv!F160="","",csv!AO160)</f>
        <v/>
      </c>
      <c r="D165" s="21" t="str">
        <f>IF(csv!F160="","",csv!AP160&amp;"–"&amp;csv!AQ160&amp;"–"&amp;csv!AR160)</f>
        <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
      </c>
      <c r="C166" s="21" t="str">
        <f>IF(csv!F161="","",csv!AO161)</f>
        <v/>
      </c>
      <c r="D166" s="21" t="str">
        <f>IF(csv!F161="","",csv!AP161&amp;"–"&amp;csv!AQ161&amp;"–"&amp;csv!AR161)</f>
        <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
      </c>
      <c r="C167" s="21" t="str">
        <f>IF(csv!F162="","",csv!AO162)</f>
        <v/>
      </c>
      <c r="D167" s="21" t="str">
        <f>IF(csv!F162="","",csv!AP162&amp;"–"&amp;csv!AQ162&amp;"–"&amp;csv!AR162)</f>
        <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
      </c>
      <c r="C168" s="21" t="str">
        <f>IF(csv!F163="","",csv!AO163)</f>
        <v/>
      </c>
      <c r="D168" s="21" t="str">
        <f>IF(csv!F163="","",csv!AP163&amp;"–"&amp;csv!AQ163&amp;"–"&amp;csv!AR163)</f>
        <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
      </c>
      <c r="C169" s="21" t="str">
        <f>IF(csv!F164="","",csv!AO164)</f>
        <v/>
      </c>
      <c r="D169" s="21" t="str">
        <f>IF(csv!F164="","",csv!AP164&amp;"–"&amp;csv!AQ164&amp;"–"&amp;csv!AR164)</f>
        <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
      </c>
      <c r="C170" s="21" t="str">
        <f>IF(csv!F165="","",csv!AO165)</f>
        <v/>
      </c>
      <c r="D170" s="21" t="str">
        <f>IF(csv!F165="","",csv!AP165&amp;"–"&amp;csv!AQ165&amp;"–"&amp;csv!AR165)</f>
        <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
      </c>
      <c r="C171" s="21" t="str">
        <f>IF(csv!F166="","",csv!AO166)</f>
        <v/>
      </c>
      <c r="D171" s="21" t="str">
        <f>IF(csv!F166="","",csv!AP166&amp;"–"&amp;csv!AQ166&amp;"–"&amp;csv!AR166)</f>
        <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
      </c>
      <c r="C172" s="21" t="str">
        <f>IF(csv!F167="","",csv!AO167)</f>
        <v/>
      </c>
      <c r="D172" s="21" t="str">
        <f>IF(csv!F167="","",csv!AP167&amp;"–"&amp;csv!AQ167&amp;"–"&amp;csv!AR167)</f>
        <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
      </c>
      <c r="C173" s="21" t="str">
        <f>IF(csv!F168="","",csv!AO168)</f>
        <v/>
      </c>
      <c r="D173" s="21" t="str">
        <f>IF(csv!F168="","",csv!AP168&amp;"–"&amp;csv!AQ168&amp;"–"&amp;csv!AR168)</f>
        <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
      </c>
      <c r="C174" s="21" t="str">
        <f>IF(csv!F169="","",csv!AO169)</f>
        <v/>
      </c>
      <c r="D174" s="21" t="str">
        <f>IF(csv!F169="","",csv!AP169&amp;"–"&amp;csv!AQ169&amp;"–"&amp;csv!AR169)</f>
        <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
      </c>
      <c r="C175" s="21" t="str">
        <f>IF(csv!F170="","",csv!AO170)</f>
        <v/>
      </c>
      <c r="D175" s="21" t="str">
        <f>IF(csv!F170="","",csv!AP170&amp;"–"&amp;csv!AQ170&amp;"–"&amp;csv!AR170)</f>
        <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
      </c>
      <c r="C176" s="21" t="str">
        <f>IF(csv!F171="","",csv!AO171)</f>
        <v/>
      </c>
      <c r="D176" s="21" t="str">
        <f>IF(csv!F171="","",csv!AP171&amp;"–"&amp;csv!AQ171&amp;"–"&amp;csv!AR171)</f>
        <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
      </c>
      <c r="C177" s="21" t="str">
        <f>IF(csv!F172="","",csv!AO172)</f>
        <v/>
      </c>
      <c r="D177" s="21" t="str">
        <f>IF(csv!F172="","",csv!AP172&amp;"–"&amp;csv!AQ172&amp;"–"&amp;csv!AR172)</f>
        <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
      </c>
      <c r="C178" s="21" t="str">
        <f>IF(csv!F173="","",csv!AO173)</f>
        <v/>
      </c>
      <c r="D178" s="21" t="str">
        <f>IF(csv!F173="","",csv!AP173&amp;"–"&amp;csv!AQ173&amp;"–"&amp;csv!AR173)</f>
        <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
      </c>
      <c r="C179" s="21" t="str">
        <f>IF(csv!F174="","",csv!AO174)</f>
        <v/>
      </c>
      <c r="D179" s="21" t="str">
        <f>IF(csv!F174="","",csv!AP174&amp;"–"&amp;csv!AQ174&amp;"–"&amp;csv!AR174)</f>
        <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8" customWidth="1"/>
    <col min="2" max="2" width="11.42578125" style="98" hidden="1" customWidth="1"/>
    <col min="3" max="3" width="11.42578125" style="98" customWidth="1"/>
    <col min="4" max="4" width="17.140625" style="98" customWidth="1"/>
    <col min="5" max="5" width="11.42578125" style="141" customWidth="1"/>
    <col min="6" max="6" width="19.42578125" style="141" customWidth="1"/>
    <col min="7" max="7" width="11.42578125" style="141" customWidth="1"/>
    <col min="8" max="8" width="2.85546875" style="98" customWidth="1"/>
    <col min="9" max="9" width="18.42578125" style="98" customWidth="1"/>
    <col min="10" max="10" width="2.85546875" style="98" customWidth="1"/>
    <col min="11" max="11" width="13.7109375" style="141" customWidth="1"/>
    <col min="12" max="12" width="17.140625" style="141" customWidth="1"/>
    <col min="13" max="13" width="2.85546875" style="98" customWidth="1"/>
    <col min="14" max="14" width="6.5703125" style="99" customWidth="1"/>
    <col min="15" max="15" width="2.85546875" style="98" customWidth="1"/>
    <col min="16" max="16" width="13.7109375" style="141" customWidth="1"/>
    <col min="17" max="17" width="11.42578125" style="141" customWidth="1"/>
    <col min="18" max="18" width="13.7109375" style="141" customWidth="1"/>
    <col min="19" max="20" width="9.140625" style="141" customWidth="1"/>
    <col min="21" max="21" width="2.85546875" style="98" customWidth="1"/>
    <col min="22" max="22" width="28.5703125" style="98" customWidth="1"/>
    <col min="23" max="23" width="2.85546875" style="98" customWidth="1"/>
    <col min="24" max="24" width="28.5703125" style="98" customWidth="1"/>
    <col min="25" max="25" width="2.85546875" style="98" customWidth="1"/>
    <col min="26" max="16384" width="9.140625" style="98"/>
  </cols>
  <sheetData>
    <row r="1" spans="1:25" ht="15.75" thickBot="1" x14ac:dyDescent="0.3"/>
    <row r="2" spans="1:25" ht="32.25" thickBot="1" x14ac:dyDescent="0.55000000000000004">
      <c r="C2" s="376" t="s">
        <v>133</v>
      </c>
      <c r="D2" s="377"/>
      <c r="E2" s="377"/>
      <c r="F2" s="377"/>
      <c r="G2" s="377"/>
      <c r="H2" s="377"/>
      <c r="I2" s="377"/>
      <c r="J2" s="377"/>
      <c r="K2" s="377"/>
      <c r="L2" s="377"/>
      <c r="M2" s="377"/>
      <c r="N2" s="377"/>
      <c r="O2" s="377"/>
      <c r="P2" s="377"/>
      <c r="Q2" s="377"/>
      <c r="R2" s="377"/>
      <c r="S2" s="377"/>
      <c r="T2" s="377"/>
      <c r="U2" s="377"/>
      <c r="V2" s="377"/>
      <c r="W2" s="377"/>
      <c r="X2" s="378"/>
    </row>
    <row r="3" spans="1:25" ht="15.75" thickBot="1" x14ac:dyDescent="0.3"/>
    <row r="4" spans="1:25" ht="21.75" thickBot="1" x14ac:dyDescent="0.4">
      <c r="C4" s="379"/>
      <c r="D4" s="380"/>
      <c r="E4" s="380"/>
      <c r="F4" s="380"/>
      <c r="G4" s="381"/>
      <c r="I4" s="142"/>
      <c r="K4" s="379"/>
      <c r="L4" s="380"/>
      <c r="M4" s="380"/>
      <c r="N4" s="381"/>
      <c r="P4" s="379"/>
      <c r="Q4" s="380"/>
      <c r="R4" s="380"/>
      <c r="S4" s="380"/>
      <c r="T4" s="381"/>
      <c r="V4" s="379"/>
      <c r="W4" s="380"/>
      <c r="X4" s="381"/>
    </row>
    <row r="6" spans="1:25" x14ac:dyDescent="0.25">
      <c r="A6" s="143" t="s">
        <v>0</v>
      </c>
      <c r="B6" s="144" t="s">
        <v>130</v>
      </c>
      <c r="C6" s="145" t="s">
        <v>287</v>
      </c>
      <c r="D6" s="101" t="s">
        <v>4</v>
      </c>
      <c r="E6" s="146" t="s">
        <v>131</v>
      </c>
      <c r="F6" s="146" t="s">
        <v>285</v>
      </c>
      <c r="G6" s="146" t="s">
        <v>286</v>
      </c>
      <c r="H6" s="143" t="s">
        <v>0</v>
      </c>
      <c r="I6" s="147" t="s">
        <v>288</v>
      </c>
      <c r="J6" s="143" t="s">
        <v>0</v>
      </c>
      <c r="K6" s="148" t="s">
        <v>289</v>
      </c>
      <c r="L6" s="148" t="s">
        <v>290</v>
      </c>
      <c r="M6" s="143" t="s">
        <v>0</v>
      </c>
      <c r="N6" s="102" t="s">
        <v>132</v>
      </c>
      <c r="O6" s="143" t="s">
        <v>0</v>
      </c>
      <c r="P6" s="228" t="s">
        <v>291</v>
      </c>
      <c r="Q6" s="228" t="s">
        <v>33</v>
      </c>
      <c r="R6" s="228" t="s">
        <v>286</v>
      </c>
      <c r="S6" s="228" t="s">
        <v>16</v>
      </c>
      <c r="T6" s="228" t="s">
        <v>128</v>
      </c>
      <c r="U6" s="143" t="s">
        <v>0</v>
      </c>
      <c r="V6" s="102" t="s">
        <v>49</v>
      </c>
      <c r="W6" s="143" t="s">
        <v>0</v>
      </c>
      <c r="X6" s="102" t="s">
        <v>210</v>
      </c>
      <c r="Y6" s="143" t="s">
        <v>0</v>
      </c>
    </row>
    <row r="7" spans="1:25" ht="7.5" customHeight="1" thickBot="1" x14ac:dyDescent="0.3">
      <c r="A7" s="143" t="s">
        <v>0</v>
      </c>
      <c r="D7" s="99"/>
      <c r="H7" s="143" t="s">
        <v>0</v>
      </c>
      <c r="I7" s="99"/>
      <c r="J7" s="143" t="s">
        <v>0</v>
      </c>
      <c r="K7" s="149">
        <f>data_max_kategorijaAlias_id</f>
        <v>0</v>
      </c>
      <c r="M7" s="143" t="s">
        <v>0</v>
      </c>
      <c r="O7" s="143" t="s">
        <v>0</v>
      </c>
      <c r="P7" s="149">
        <f>data_max_stazaKategorija_id</f>
        <v>0</v>
      </c>
      <c r="U7" s="143" t="s">
        <v>0</v>
      </c>
      <c r="V7" s="99"/>
      <c r="W7" s="143" t="s">
        <v>0</v>
      </c>
      <c r="X7" s="99"/>
      <c r="Y7" s="143" t="s">
        <v>0</v>
      </c>
    </row>
    <row r="8" spans="1:25" ht="16.5" thickTop="1" thickBot="1" x14ac:dyDescent="0.3">
      <c r="A8" s="143" t="s">
        <v>0</v>
      </c>
      <c r="B8" s="150">
        <v>1</v>
      </c>
      <c r="C8" s="151" t="str">
        <f>IF(D8="","",B8)</f>
        <v/>
      </c>
      <c r="D8" s="103" t="str">
        <f t="shared" ref="D8:D39" si="0">IFERROR(INDEX(nat_kategorija,MATCH(B8,nat_katnatid,0)),"")</f>
        <v/>
      </c>
      <c r="E8" s="152" t="str">
        <f t="shared" ref="E8:E39" si="1">IF(D8="","",IFERROR(INDEX(regKategorija_id,MATCH(D8,regKategorija_oznaka,0)),"NEMA"))</f>
        <v/>
      </c>
      <c r="F8" s="152" t="str">
        <f>IF(E8&lt;&gt;"NEMA","",IFERROR(INDEX(regKategorija_alias_kategorijaId,MATCH(D8,regKategorija_alias_oznaka,0)),"NEMA"))</f>
        <v/>
      </c>
      <c r="G8" s="153" t="str">
        <f>IF(E8="NEMA",F8,E8)</f>
        <v/>
      </c>
      <c r="H8" s="143" t="s">
        <v>0</v>
      </c>
      <c r="I8" s="87"/>
      <c r="J8" s="143" t="s">
        <v>0</v>
      </c>
      <c r="K8" s="154" t="str">
        <f>IF(I8="","",MAX(K$7:K7)+1)</f>
        <v/>
      </c>
      <c r="L8" s="153" t="str">
        <f t="shared" ref="L8:L39" si="2">IF(I8="","",IFERROR(INDEX(regKategorija_id,MATCH(I8,regKategorija_oznaka,0)),"NEMA"))</f>
        <v/>
      </c>
      <c r="M8" s="143" t="s">
        <v>0</v>
      </c>
      <c r="N8" s="155" t="str">
        <f>IF(K8="","","INSERT INTO kategorija_alias(id,alias,kategorija_id) VALUES ("&amp;K8&amp;",'"&amp;D8&amp;"',"&amp;L8&amp;");")</f>
        <v/>
      </c>
      <c r="O8" s="143" t="s">
        <v>0</v>
      </c>
      <c r="P8" s="229" t="str">
        <f>IF(G8="","",MAX(P$7:P7)+1)</f>
        <v/>
      </c>
      <c r="Q8" s="230" t="str">
        <f t="shared" ref="Q8:Q39" si="3">IF(G8="","",IFERROR(INDEX(natStaza_id,MATCH(D8,natStaza_kategorija,0)),"NEMA"))</f>
        <v/>
      </c>
      <c r="R8" s="230" t="str">
        <f>IF(G8="","",IF(G8&lt;&gt;"NEMA",G8,L8))</f>
        <v/>
      </c>
      <c r="S8" s="230" t="str">
        <f t="shared" ref="S8:S39" si="4">IF(G8="","",INDEX(regKategorija_rbr,MATCH(R8,regKategorija_id,0)))</f>
        <v/>
      </c>
      <c r="T8" s="231" t="str">
        <f t="shared" ref="T8:T39" si="5">IF(F8="","",IF(F8="NEMA",K8,INDEX(regKategorija_alias_id,MATCH(F8,regKategorija_alias_kategorijaId,0))))</f>
        <v/>
      </c>
      <c r="U8" s="143" t="s">
        <v>0</v>
      </c>
      <c r="V8" s="104" t="str">
        <f>IF(D8="","",IF(Q8="NEMA","","INSERT INTO staza_kategorija(id, staza_id,kategorija_id,rbr) VALUES ("&amp;P8&amp;","&amp;Q8&amp;","&amp;R8&amp;","&amp;S8&amp;");"))</f>
        <v/>
      </c>
      <c r="W8" s="143" t="s">
        <v>0</v>
      </c>
      <c r="X8" s="133" t="str">
        <f t="shared" ref="X8:X39" si="6">N8&amp;IF(OR(N8="",V8=""),"","
")&amp;V8&amp;IF(X9="","","
"&amp;X9)</f>
        <v/>
      </c>
      <c r="Y8" s="143" t="s">
        <v>0</v>
      </c>
    </row>
    <row r="9" spans="1:25" ht="15.75" thickTop="1" x14ac:dyDescent="0.25">
      <c r="A9" s="143" t="s">
        <v>0</v>
      </c>
      <c r="B9" s="156">
        <f>B8+1</f>
        <v>2</v>
      </c>
      <c r="C9" s="157" t="str">
        <f t="shared" ref="C9:C57" si="7">IF(D9="","",B9)</f>
        <v/>
      </c>
      <c r="D9" s="105" t="str">
        <f t="shared" si="0"/>
        <v/>
      </c>
      <c r="E9" s="158" t="str">
        <f t="shared" si="1"/>
        <v/>
      </c>
      <c r="F9" s="158" t="str">
        <f>IF(E9&lt;&gt;"NEMA","",IFERROR(INDEX(regKategorija_alias_kategorijaId,MATCH(D9,regKategorija_alias_oznaka,0)),"NEMA"))</f>
        <v/>
      </c>
      <c r="G9" s="159" t="str">
        <f>IF(E9="NEMA",F9,E9)</f>
        <v/>
      </c>
      <c r="H9" s="143" t="s">
        <v>0</v>
      </c>
      <c r="I9" s="88"/>
      <c r="J9" s="143" t="s">
        <v>0</v>
      </c>
      <c r="K9" s="160" t="str">
        <f>IF(I9="","",MAX(K$7:K8)+1)</f>
        <v/>
      </c>
      <c r="L9" s="159" t="str">
        <f t="shared" si="2"/>
        <v/>
      </c>
      <c r="M9" s="143" t="s">
        <v>0</v>
      </c>
      <c r="N9" s="161" t="str">
        <f t="shared" ref="N9:N57" si="8">IF(K9="","","INSERT INTO kategorija_alias(id,alias,kategorija_id) VALUES ("&amp;K9&amp;",'"&amp;D9&amp;"',"&amp;L9&amp;");")</f>
        <v/>
      </c>
      <c r="O9" s="143" t="s">
        <v>0</v>
      </c>
      <c r="P9" s="232" t="str">
        <f>IF(G9="","",MAX(P$7:P8)+1)</f>
        <v/>
      </c>
      <c r="Q9" s="233" t="str">
        <f t="shared" si="3"/>
        <v/>
      </c>
      <c r="R9" s="233" t="str">
        <f t="shared" ref="R9:R57" si="9">IF(G9="","",IF(G9&lt;&gt;"NEMA",G9,L9))</f>
        <v/>
      </c>
      <c r="S9" s="233" t="str">
        <f t="shared" si="4"/>
        <v/>
      </c>
      <c r="T9" s="234" t="str">
        <f t="shared" si="5"/>
        <v/>
      </c>
      <c r="U9" s="143" t="s">
        <v>0</v>
      </c>
      <c r="V9" s="106" t="str">
        <f t="shared" ref="V9:V57" si="10">IF(D9="","",IF(Q9="NEMA","","INSERT INTO staza_kategorija(id, staza_id,kategorija_id,rbr) VALUES ("&amp;P9&amp;","&amp;Q9&amp;","&amp;R9&amp;","&amp;S9&amp;");"))</f>
        <v/>
      </c>
      <c r="W9" s="143" t="s">
        <v>0</v>
      </c>
      <c r="X9" s="106" t="str">
        <f t="shared" si="6"/>
        <v/>
      </c>
      <c r="Y9" s="143" t="s">
        <v>0</v>
      </c>
    </row>
    <row r="10" spans="1:25" x14ac:dyDescent="0.25">
      <c r="A10" s="143" t="s">
        <v>0</v>
      </c>
      <c r="B10" s="156">
        <f t="shared" ref="B10:B57" si="11">B9+1</f>
        <v>3</v>
      </c>
      <c r="C10" s="157" t="str">
        <f t="shared" si="7"/>
        <v/>
      </c>
      <c r="D10" s="105" t="str">
        <f t="shared" si="0"/>
        <v/>
      </c>
      <c r="E10" s="158" t="str">
        <f t="shared" si="1"/>
        <v/>
      </c>
      <c r="F10" s="158" t="str">
        <f>IF(E10&lt;&gt;"NEMA","",IFERROR(INDEX(regKategorija_alias_kategorijaId,MATCH(D10,regKategorija_alias_oznaka,0)),"NEMA"))</f>
        <v/>
      </c>
      <c r="G10" s="159" t="str">
        <f>IF(E10="NEMA",F10,E10)</f>
        <v/>
      </c>
      <c r="H10" s="143" t="s">
        <v>0</v>
      </c>
      <c r="I10" s="88"/>
      <c r="J10" s="143" t="s">
        <v>0</v>
      </c>
      <c r="K10" s="160" t="str">
        <f>IF(I10="","",MAX(K$7:K9)+1)</f>
        <v/>
      </c>
      <c r="L10" s="159" t="str">
        <f t="shared" si="2"/>
        <v/>
      </c>
      <c r="M10" s="143" t="s">
        <v>0</v>
      </c>
      <c r="N10" s="161" t="str">
        <f t="shared" si="8"/>
        <v/>
      </c>
      <c r="O10" s="143" t="s">
        <v>0</v>
      </c>
      <c r="P10" s="232" t="str">
        <f>IF(G10="","",MAX(P$7:P9)+1)</f>
        <v/>
      </c>
      <c r="Q10" s="233" t="str">
        <f t="shared" si="3"/>
        <v/>
      </c>
      <c r="R10" s="233" t="str">
        <f t="shared" si="9"/>
        <v/>
      </c>
      <c r="S10" s="233" t="str">
        <f t="shared" si="4"/>
        <v/>
      </c>
      <c r="T10" s="234" t="str">
        <f t="shared" si="5"/>
        <v/>
      </c>
      <c r="U10" s="143" t="s">
        <v>0</v>
      </c>
      <c r="V10" s="106" t="str">
        <f t="shared" si="10"/>
        <v/>
      </c>
      <c r="W10" s="143" t="s">
        <v>0</v>
      </c>
      <c r="X10" s="106" t="str">
        <f t="shared" si="6"/>
        <v/>
      </c>
      <c r="Y10" s="143" t="s">
        <v>0</v>
      </c>
    </row>
    <row r="11" spans="1:25" x14ac:dyDescent="0.25">
      <c r="A11" s="143" t="s">
        <v>0</v>
      </c>
      <c r="B11" s="156">
        <f t="shared" si="11"/>
        <v>4</v>
      </c>
      <c r="C11" s="157" t="str">
        <f t="shared" si="7"/>
        <v/>
      </c>
      <c r="D11" s="105" t="str">
        <f t="shared" si="0"/>
        <v/>
      </c>
      <c r="E11" s="158" t="str">
        <f t="shared" si="1"/>
        <v/>
      </c>
      <c r="F11" s="158" t="str">
        <f>IF(E11&lt;&gt;"NEMA","",IFERROR(INDEX(regKategorija_alias_kategorijaId,MATCH(D11,regKategorija_alias_oznaka,0)),"NEMA"))</f>
        <v/>
      </c>
      <c r="G11" s="159" t="str">
        <f>IF(E11="NEMA",F11,E11)</f>
        <v/>
      </c>
      <c r="H11" s="143" t="s">
        <v>0</v>
      </c>
      <c r="I11" s="88"/>
      <c r="J11" s="143" t="s">
        <v>0</v>
      </c>
      <c r="K11" s="160" t="str">
        <f>IF(I11="","",MAX(K$7:K10)+1)</f>
        <v/>
      </c>
      <c r="L11" s="159" t="str">
        <f t="shared" si="2"/>
        <v/>
      </c>
      <c r="M11" s="143" t="s">
        <v>0</v>
      </c>
      <c r="N11" s="161" t="str">
        <f t="shared" si="8"/>
        <v/>
      </c>
      <c r="O11" s="143" t="s">
        <v>0</v>
      </c>
      <c r="P11" s="232" t="str">
        <f>IF(G11="","",MAX(P$7:P10)+1)</f>
        <v/>
      </c>
      <c r="Q11" s="233" t="str">
        <f t="shared" si="3"/>
        <v/>
      </c>
      <c r="R11" s="233" t="str">
        <f t="shared" si="9"/>
        <v/>
      </c>
      <c r="S11" s="233" t="str">
        <f t="shared" si="4"/>
        <v/>
      </c>
      <c r="T11" s="234" t="str">
        <f t="shared" si="5"/>
        <v/>
      </c>
      <c r="U11" s="143" t="s">
        <v>0</v>
      </c>
      <c r="V11" s="106" t="str">
        <f t="shared" si="10"/>
        <v/>
      </c>
      <c r="W11" s="143" t="s">
        <v>0</v>
      </c>
      <c r="X11" s="106" t="str">
        <f t="shared" si="6"/>
        <v/>
      </c>
      <c r="Y11" s="143" t="s">
        <v>0</v>
      </c>
    </row>
    <row r="12" spans="1:25" x14ac:dyDescent="0.25">
      <c r="A12" s="143" t="s">
        <v>0</v>
      </c>
      <c r="B12" s="156">
        <f t="shared" si="11"/>
        <v>5</v>
      </c>
      <c r="C12" s="157" t="str">
        <f t="shared" si="7"/>
        <v/>
      </c>
      <c r="D12" s="105" t="str">
        <f t="shared" si="0"/>
        <v/>
      </c>
      <c r="E12" s="158" t="str">
        <f t="shared" si="1"/>
        <v/>
      </c>
      <c r="F12" s="158" t="str">
        <f t="shared" ref="F12:F39" si="12">IF(E12&lt;&gt;"NEMA","",IFERROR(INDEX(regKategorija_alias_kategorijaId,MATCH(D12,regKategorija_alias_oznaka,0)),"NEMA"))</f>
        <v/>
      </c>
      <c r="G12" s="159" t="str">
        <f t="shared" ref="G12:G57" si="13">IF(E12="NEMA",F12,E12)</f>
        <v/>
      </c>
      <c r="H12" s="143" t="s">
        <v>0</v>
      </c>
      <c r="I12" s="88"/>
      <c r="J12" s="143" t="s">
        <v>0</v>
      </c>
      <c r="K12" s="160" t="str">
        <f>IF(I12="","",MAX(K$7:K11)+1)</f>
        <v/>
      </c>
      <c r="L12" s="159" t="str">
        <f t="shared" si="2"/>
        <v/>
      </c>
      <c r="M12" s="143" t="s">
        <v>0</v>
      </c>
      <c r="N12" s="161" t="str">
        <f t="shared" si="8"/>
        <v/>
      </c>
      <c r="O12" s="143" t="s">
        <v>0</v>
      </c>
      <c r="P12" s="232" t="str">
        <f>IF(G12="","",MAX(P$7:P11)+1)</f>
        <v/>
      </c>
      <c r="Q12" s="233" t="str">
        <f t="shared" si="3"/>
        <v/>
      </c>
      <c r="R12" s="233" t="str">
        <f t="shared" si="9"/>
        <v/>
      </c>
      <c r="S12" s="233" t="str">
        <f t="shared" si="4"/>
        <v/>
      </c>
      <c r="T12" s="234" t="str">
        <f t="shared" si="5"/>
        <v/>
      </c>
      <c r="U12" s="143" t="s">
        <v>0</v>
      </c>
      <c r="V12" s="106" t="str">
        <f t="shared" si="10"/>
        <v/>
      </c>
      <c r="W12" s="143" t="s">
        <v>0</v>
      </c>
      <c r="X12" s="106" t="str">
        <f t="shared" si="6"/>
        <v/>
      </c>
      <c r="Y12" s="143" t="s">
        <v>0</v>
      </c>
    </row>
    <row r="13" spans="1:25" x14ac:dyDescent="0.25">
      <c r="A13" s="143" t="s">
        <v>0</v>
      </c>
      <c r="B13" s="156">
        <f t="shared" si="11"/>
        <v>6</v>
      </c>
      <c r="C13" s="157" t="str">
        <f t="shared" si="7"/>
        <v/>
      </c>
      <c r="D13" s="105" t="str">
        <f t="shared" si="0"/>
        <v/>
      </c>
      <c r="E13" s="158" t="str">
        <f t="shared" si="1"/>
        <v/>
      </c>
      <c r="F13" s="158" t="str">
        <f t="shared" si="12"/>
        <v/>
      </c>
      <c r="G13" s="159" t="str">
        <f t="shared" si="13"/>
        <v/>
      </c>
      <c r="H13" s="143" t="s">
        <v>0</v>
      </c>
      <c r="I13" s="88"/>
      <c r="J13" s="143" t="s">
        <v>0</v>
      </c>
      <c r="K13" s="160" t="str">
        <f>IF(I13="","",MAX(K$7:K12)+1)</f>
        <v/>
      </c>
      <c r="L13" s="159" t="str">
        <f t="shared" si="2"/>
        <v/>
      </c>
      <c r="M13" s="143" t="s">
        <v>0</v>
      </c>
      <c r="N13" s="161" t="str">
        <f t="shared" si="8"/>
        <v/>
      </c>
      <c r="O13" s="143" t="s">
        <v>0</v>
      </c>
      <c r="P13" s="232" t="str">
        <f>IF(G13="","",MAX(P$7:P12)+1)</f>
        <v/>
      </c>
      <c r="Q13" s="233" t="str">
        <f t="shared" si="3"/>
        <v/>
      </c>
      <c r="R13" s="233" t="str">
        <f t="shared" si="9"/>
        <v/>
      </c>
      <c r="S13" s="233" t="str">
        <f t="shared" si="4"/>
        <v/>
      </c>
      <c r="T13" s="234" t="str">
        <f t="shared" si="5"/>
        <v/>
      </c>
      <c r="U13" s="143" t="s">
        <v>0</v>
      </c>
      <c r="V13" s="106" t="str">
        <f t="shared" si="10"/>
        <v/>
      </c>
      <c r="W13" s="143" t="s">
        <v>0</v>
      </c>
      <c r="X13" s="106" t="str">
        <f t="shared" si="6"/>
        <v/>
      </c>
      <c r="Y13" s="143" t="s">
        <v>0</v>
      </c>
    </row>
    <row r="14" spans="1:25" x14ac:dyDescent="0.25">
      <c r="A14" s="143" t="s">
        <v>0</v>
      </c>
      <c r="B14" s="156">
        <f t="shared" si="11"/>
        <v>7</v>
      </c>
      <c r="C14" s="157" t="str">
        <f t="shared" si="7"/>
        <v/>
      </c>
      <c r="D14" s="105" t="str">
        <f t="shared" si="0"/>
        <v/>
      </c>
      <c r="E14" s="158" t="str">
        <f t="shared" si="1"/>
        <v/>
      </c>
      <c r="F14" s="158" t="str">
        <f t="shared" si="12"/>
        <v/>
      </c>
      <c r="G14" s="159" t="str">
        <f t="shared" si="13"/>
        <v/>
      </c>
      <c r="H14" s="143" t="s">
        <v>0</v>
      </c>
      <c r="I14" s="88"/>
      <c r="J14" s="143" t="s">
        <v>0</v>
      </c>
      <c r="K14" s="160" t="str">
        <f>IF(I14="","",MAX(K$7:K13)+1)</f>
        <v/>
      </c>
      <c r="L14" s="159" t="str">
        <f t="shared" si="2"/>
        <v/>
      </c>
      <c r="M14" s="143" t="s">
        <v>0</v>
      </c>
      <c r="N14" s="161" t="str">
        <f t="shared" si="8"/>
        <v/>
      </c>
      <c r="O14" s="143" t="s">
        <v>0</v>
      </c>
      <c r="P14" s="232" t="str">
        <f>IF(G14="","",MAX(P$7:P13)+1)</f>
        <v/>
      </c>
      <c r="Q14" s="233" t="str">
        <f t="shared" si="3"/>
        <v/>
      </c>
      <c r="R14" s="233" t="str">
        <f t="shared" si="9"/>
        <v/>
      </c>
      <c r="S14" s="233" t="str">
        <f t="shared" si="4"/>
        <v/>
      </c>
      <c r="T14" s="234" t="str">
        <f t="shared" si="5"/>
        <v/>
      </c>
      <c r="U14" s="143" t="s">
        <v>0</v>
      </c>
      <c r="V14" s="106" t="str">
        <f t="shared" si="10"/>
        <v/>
      </c>
      <c r="W14" s="143" t="s">
        <v>0</v>
      </c>
      <c r="X14" s="106" t="str">
        <f t="shared" si="6"/>
        <v/>
      </c>
      <c r="Y14" s="143" t="s">
        <v>0</v>
      </c>
    </row>
    <row r="15" spans="1:25" x14ac:dyDescent="0.25">
      <c r="A15" s="143" t="s">
        <v>0</v>
      </c>
      <c r="B15" s="156">
        <f t="shared" si="11"/>
        <v>8</v>
      </c>
      <c r="C15" s="157" t="str">
        <f t="shared" si="7"/>
        <v/>
      </c>
      <c r="D15" s="105" t="str">
        <f t="shared" si="0"/>
        <v/>
      </c>
      <c r="E15" s="158" t="str">
        <f t="shared" si="1"/>
        <v/>
      </c>
      <c r="F15" s="158" t="str">
        <f t="shared" si="12"/>
        <v/>
      </c>
      <c r="G15" s="159" t="str">
        <f t="shared" si="13"/>
        <v/>
      </c>
      <c r="H15" s="143" t="s">
        <v>0</v>
      </c>
      <c r="I15" s="88"/>
      <c r="J15" s="143" t="s">
        <v>0</v>
      </c>
      <c r="K15" s="160" t="str">
        <f>IF(I15="","",MAX(K$7:K14)+1)</f>
        <v/>
      </c>
      <c r="L15" s="159" t="str">
        <f t="shared" si="2"/>
        <v/>
      </c>
      <c r="M15" s="143" t="s">
        <v>0</v>
      </c>
      <c r="N15" s="161" t="str">
        <f t="shared" si="8"/>
        <v/>
      </c>
      <c r="O15" s="143" t="s">
        <v>0</v>
      </c>
      <c r="P15" s="232" t="str">
        <f>IF(G15="","",MAX(P$7:P14)+1)</f>
        <v/>
      </c>
      <c r="Q15" s="233" t="str">
        <f t="shared" si="3"/>
        <v/>
      </c>
      <c r="R15" s="233" t="str">
        <f t="shared" si="9"/>
        <v/>
      </c>
      <c r="S15" s="233" t="str">
        <f t="shared" si="4"/>
        <v/>
      </c>
      <c r="T15" s="234" t="str">
        <f t="shared" si="5"/>
        <v/>
      </c>
      <c r="U15" s="143" t="s">
        <v>0</v>
      </c>
      <c r="V15" s="106" t="str">
        <f t="shared" si="10"/>
        <v/>
      </c>
      <c r="W15" s="143" t="s">
        <v>0</v>
      </c>
      <c r="X15" s="106" t="str">
        <f t="shared" si="6"/>
        <v/>
      </c>
      <c r="Y15" s="143" t="s">
        <v>0</v>
      </c>
    </row>
    <row r="16" spans="1:25" x14ac:dyDescent="0.25">
      <c r="A16" s="143" t="s">
        <v>0</v>
      </c>
      <c r="B16" s="156">
        <f t="shared" si="11"/>
        <v>9</v>
      </c>
      <c r="C16" s="157" t="str">
        <f t="shared" si="7"/>
        <v/>
      </c>
      <c r="D16" s="105" t="str">
        <f t="shared" si="0"/>
        <v/>
      </c>
      <c r="E16" s="158" t="str">
        <f t="shared" si="1"/>
        <v/>
      </c>
      <c r="F16" s="158" t="str">
        <f t="shared" si="12"/>
        <v/>
      </c>
      <c r="G16" s="159" t="str">
        <f t="shared" si="13"/>
        <v/>
      </c>
      <c r="H16" s="143" t="s">
        <v>0</v>
      </c>
      <c r="I16" s="88"/>
      <c r="J16" s="143" t="s">
        <v>0</v>
      </c>
      <c r="K16" s="160" t="str">
        <f>IF(I16="","",MAX(K$7:K15)+1)</f>
        <v/>
      </c>
      <c r="L16" s="159" t="str">
        <f t="shared" si="2"/>
        <v/>
      </c>
      <c r="M16" s="143" t="s">
        <v>0</v>
      </c>
      <c r="N16" s="161" t="str">
        <f t="shared" si="8"/>
        <v/>
      </c>
      <c r="O16" s="143" t="s">
        <v>0</v>
      </c>
      <c r="P16" s="232" t="str">
        <f>IF(G16="","",MAX(P$7:P15)+1)</f>
        <v/>
      </c>
      <c r="Q16" s="233" t="str">
        <f t="shared" si="3"/>
        <v/>
      </c>
      <c r="R16" s="233" t="str">
        <f t="shared" si="9"/>
        <v/>
      </c>
      <c r="S16" s="233" t="str">
        <f t="shared" si="4"/>
        <v/>
      </c>
      <c r="T16" s="234" t="str">
        <f t="shared" si="5"/>
        <v/>
      </c>
      <c r="U16" s="143" t="s">
        <v>0</v>
      </c>
      <c r="V16" s="106" t="str">
        <f t="shared" si="10"/>
        <v/>
      </c>
      <c r="W16" s="143" t="s">
        <v>0</v>
      </c>
      <c r="X16" s="106" t="str">
        <f t="shared" si="6"/>
        <v/>
      </c>
      <c r="Y16" s="143" t="s">
        <v>0</v>
      </c>
    </row>
    <row r="17" spans="1:25" x14ac:dyDescent="0.25">
      <c r="A17" s="143" t="s">
        <v>0</v>
      </c>
      <c r="B17" s="156">
        <f t="shared" si="11"/>
        <v>10</v>
      </c>
      <c r="C17" s="157" t="str">
        <f t="shared" si="7"/>
        <v/>
      </c>
      <c r="D17" s="105" t="str">
        <f t="shared" si="0"/>
        <v/>
      </c>
      <c r="E17" s="158" t="str">
        <f t="shared" si="1"/>
        <v/>
      </c>
      <c r="F17" s="158" t="str">
        <f t="shared" si="12"/>
        <v/>
      </c>
      <c r="G17" s="159" t="str">
        <f t="shared" si="13"/>
        <v/>
      </c>
      <c r="H17" s="143" t="s">
        <v>0</v>
      </c>
      <c r="I17" s="88"/>
      <c r="J17" s="143" t="s">
        <v>0</v>
      </c>
      <c r="K17" s="160" t="str">
        <f>IF(I17="","",MAX(K$7:K16)+1)</f>
        <v/>
      </c>
      <c r="L17" s="159" t="str">
        <f t="shared" si="2"/>
        <v/>
      </c>
      <c r="M17" s="143" t="s">
        <v>0</v>
      </c>
      <c r="N17" s="161" t="str">
        <f t="shared" si="8"/>
        <v/>
      </c>
      <c r="O17" s="143" t="s">
        <v>0</v>
      </c>
      <c r="P17" s="232" t="str">
        <f>IF(G17="","",MAX(P$7:P16)+1)</f>
        <v/>
      </c>
      <c r="Q17" s="233" t="str">
        <f t="shared" si="3"/>
        <v/>
      </c>
      <c r="R17" s="233" t="str">
        <f t="shared" si="9"/>
        <v/>
      </c>
      <c r="S17" s="233" t="str">
        <f t="shared" si="4"/>
        <v/>
      </c>
      <c r="T17" s="234" t="str">
        <f t="shared" si="5"/>
        <v/>
      </c>
      <c r="U17" s="143" t="s">
        <v>0</v>
      </c>
      <c r="V17" s="106" t="str">
        <f t="shared" si="10"/>
        <v/>
      </c>
      <c r="W17" s="143" t="s">
        <v>0</v>
      </c>
      <c r="X17" s="106" t="str">
        <f t="shared" si="6"/>
        <v/>
      </c>
      <c r="Y17" s="143" t="s">
        <v>0</v>
      </c>
    </row>
    <row r="18" spans="1:25" x14ac:dyDescent="0.25">
      <c r="A18" s="143" t="s">
        <v>0</v>
      </c>
      <c r="B18" s="156">
        <f t="shared" si="11"/>
        <v>11</v>
      </c>
      <c r="C18" s="157" t="str">
        <f t="shared" si="7"/>
        <v/>
      </c>
      <c r="D18" s="105" t="str">
        <f t="shared" si="0"/>
        <v/>
      </c>
      <c r="E18" s="158" t="str">
        <f t="shared" si="1"/>
        <v/>
      </c>
      <c r="F18" s="158" t="str">
        <f t="shared" si="12"/>
        <v/>
      </c>
      <c r="G18" s="159" t="str">
        <f t="shared" si="13"/>
        <v/>
      </c>
      <c r="H18" s="143" t="s">
        <v>0</v>
      </c>
      <c r="I18" s="88"/>
      <c r="J18" s="143" t="s">
        <v>0</v>
      </c>
      <c r="K18" s="160" t="str">
        <f>IF(I18="","",MAX(K$7:K17)+1)</f>
        <v/>
      </c>
      <c r="L18" s="159" t="str">
        <f t="shared" si="2"/>
        <v/>
      </c>
      <c r="M18" s="143" t="s">
        <v>0</v>
      </c>
      <c r="N18" s="161" t="str">
        <f t="shared" si="8"/>
        <v/>
      </c>
      <c r="O18" s="143" t="s">
        <v>0</v>
      </c>
      <c r="P18" s="232" t="str">
        <f>IF(G18="","",MAX(P$7:P17)+1)</f>
        <v/>
      </c>
      <c r="Q18" s="233" t="str">
        <f t="shared" si="3"/>
        <v/>
      </c>
      <c r="R18" s="233" t="str">
        <f t="shared" si="9"/>
        <v/>
      </c>
      <c r="S18" s="233" t="str">
        <f t="shared" si="4"/>
        <v/>
      </c>
      <c r="T18" s="234" t="str">
        <f t="shared" si="5"/>
        <v/>
      </c>
      <c r="U18" s="143" t="s">
        <v>0</v>
      </c>
      <c r="V18" s="106" t="str">
        <f t="shared" si="10"/>
        <v/>
      </c>
      <c r="W18" s="143" t="s">
        <v>0</v>
      </c>
      <c r="X18" s="106" t="str">
        <f t="shared" si="6"/>
        <v/>
      </c>
      <c r="Y18" s="143" t="s">
        <v>0</v>
      </c>
    </row>
    <row r="19" spans="1:25" x14ac:dyDescent="0.25">
      <c r="A19" s="143" t="s">
        <v>0</v>
      </c>
      <c r="B19" s="156">
        <f t="shared" si="11"/>
        <v>12</v>
      </c>
      <c r="C19" s="157" t="str">
        <f t="shared" si="7"/>
        <v/>
      </c>
      <c r="D19" s="105" t="str">
        <f t="shared" si="0"/>
        <v/>
      </c>
      <c r="E19" s="158" t="str">
        <f t="shared" si="1"/>
        <v/>
      </c>
      <c r="F19" s="158" t="str">
        <f t="shared" si="12"/>
        <v/>
      </c>
      <c r="G19" s="159" t="str">
        <f t="shared" si="13"/>
        <v/>
      </c>
      <c r="H19" s="143" t="s">
        <v>0</v>
      </c>
      <c r="I19" s="88"/>
      <c r="J19" s="143" t="s">
        <v>0</v>
      </c>
      <c r="K19" s="160" t="str">
        <f>IF(I19="","",MAX(K$7:K18)+1)</f>
        <v/>
      </c>
      <c r="L19" s="159" t="str">
        <f t="shared" si="2"/>
        <v/>
      </c>
      <c r="M19" s="143" t="s">
        <v>0</v>
      </c>
      <c r="N19" s="161" t="str">
        <f t="shared" si="8"/>
        <v/>
      </c>
      <c r="O19" s="143" t="s">
        <v>0</v>
      </c>
      <c r="P19" s="232" t="str">
        <f>IF(G19="","",MAX(P$7:P18)+1)</f>
        <v/>
      </c>
      <c r="Q19" s="233" t="str">
        <f t="shared" si="3"/>
        <v/>
      </c>
      <c r="R19" s="233" t="str">
        <f t="shared" si="9"/>
        <v/>
      </c>
      <c r="S19" s="233" t="str">
        <f t="shared" si="4"/>
        <v/>
      </c>
      <c r="T19" s="234" t="str">
        <f t="shared" si="5"/>
        <v/>
      </c>
      <c r="U19" s="143" t="s">
        <v>0</v>
      </c>
      <c r="V19" s="106" t="str">
        <f t="shared" si="10"/>
        <v/>
      </c>
      <c r="W19" s="143" t="s">
        <v>0</v>
      </c>
      <c r="X19" s="106" t="str">
        <f t="shared" si="6"/>
        <v/>
      </c>
      <c r="Y19" s="143" t="s">
        <v>0</v>
      </c>
    </row>
    <row r="20" spans="1:25" x14ac:dyDescent="0.25">
      <c r="A20" s="143" t="s">
        <v>0</v>
      </c>
      <c r="B20" s="156">
        <f t="shared" si="11"/>
        <v>13</v>
      </c>
      <c r="C20" s="157" t="str">
        <f t="shared" si="7"/>
        <v/>
      </c>
      <c r="D20" s="105" t="str">
        <f t="shared" si="0"/>
        <v/>
      </c>
      <c r="E20" s="158" t="str">
        <f t="shared" si="1"/>
        <v/>
      </c>
      <c r="F20" s="158" t="str">
        <f t="shared" si="12"/>
        <v/>
      </c>
      <c r="G20" s="159" t="str">
        <f t="shared" si="13"/>
        <v/>
      </c>
      <c r="H20" s="143" t="s">
        <v>0</v>
      </c>
      <c r="I20" s="88"/>
      <c r="J20" s="143" t="s">
        <v>0</v>
      </c>
      <c r="K20" s="160" t="str">
        <f>IF(I20="","",MAX(K$7:K19)+1)</f>
        <v/>
      </c>
      <c r="L20" s="159" t="str">
        <f t="shared" si="2"/>
        <v/>
      </c>
      <c r="M20" s="143" t="s">
        <v>0</v>
      </c>
      <c r="N20" s="161" t="str">
        <f t="shared" si="8"/>
        <v/>
      </c>
      <c r="O20" s="143" t="s">
        <v>0</v>
      </c>
      <c r="P20" s="232" t="str">
        <f>IF(G20="","",MAX(P$7:P19)+1)</f>
        <v/>
      </c>
      <c r="Q20" s="233" t="str">
        <f t="shared" si="3"/>
        <v/>
      </c>
      <c r="R20" s="233" t="str">
        <f t="shared" si="9"/>
        <v/>
      </c>
      <c r="S20" s="233" t="str">
        <f t="shared" si="4"/>
        <v/>
      </c>
      <c r="T20" s="234" t="str">
        <f t="shared" si="5"/>
        <v/>
      </c>
      <c r="U20" s="143" t="s">
        <v>0</v>
      </c>
      <c r="V20" s="106" t="str">
        <f t="shared" si="10"/>
        <v/>
      </c>
      <c r="W20" s="143" t="s">
        <v>0</v>
      </c>
      <c r="X20" s="106" t="str">
        <f t="shared" si="6"/>
        <v/>
      </c>
      <c r="Y20" s="143" t="s">
        <v>0</v>
      </c>
    </row>
    <row r="21" spans="1:25" x14ac:dyDescent="0.25">
      <c r="A21" s="143" t="s">
        <v>0</v>
      </c>
      <c r="B21" s="156">
        <f t="shared" si="11"/>
        <v>14</v>
      </c>
      <c r="C21" s="157" t="str">
        <f t="shared" si="7"/>
        <v/>
      </c>
      <c r="D21" s="105" t="str">
        <f t="shared" si="0"/>
        <v/>
      </c>
      <c r="E21" s="158" t="str">
        <f t="shared" si="1"/>
        <v/>
      </c>
      <c r="F21" s="158" t="str">
        <f t="shared" si="12"/>
        <v/>
      </c>
      <c r="G21" s="159" t="str">
        <f t="shared" si="13"/>
        <v/>
      </c>
      <c r="H21" s="143" t="s">
        <v>0</v>
      </c>
      <c r="I21" s="88"/>
      <c r="J21" s="143" t="s">
        <v>0</v>
      </c>
      <c r="K21" s="160" t="str">
        <f>IF(I21="","",MAX(K$7:K20)+1)</f>
        <v/>
      </c>
      <c r="L21" s="159" t="str">
        <f t="shared" si="2"/>
        <v/>
      </c>
      <c r="M21" s="143" t="s">
        <v>0</v>
      </c>
      <c r="N21" s="161" t="str">
        <f t="shared" si="8"/>
        <v/>
      </c>
      <c r="O21" s="143" t="s">
        <v>0</v>
      </c>
      <c r="P21" s="232" t="str">
        <f>IF(G21="","",MAX(P$7:P20)+1)</f>
        <v/>
      </c>
      <c r="Q21" s="233" t="str">
        <f t="shared" si="3"/>
        <v/>
      </c>
      <c r="R21" s="233" t="str">
        <f t="shared" si="9"/>
        <v/>
      </c>
      <c r="S21" s="233" t="str">
        <f t="shared" si="4"/>
        <v/>
      </c>
      <c r="T21" s="234" t="str">
        <f t="shared" si="5"/>
        <v/>
      </c>
      <c r="U21" s="143" t="s">
        <v>0</v>
      </c>
      <c r="V21" s="106" t="str">
        <f t="shared" si="10"/>
        <v/>
      </c>
      <c r="W21" s="143" t="s">
        <v>0</v>
      </c>
      <c r="X21" s="106" t="str">
        <f t="shared" si="6"/>
        <v/>
      </c>
      <c r="Y21" s="143" t="s">
        <v>0</v>
      </c>
    </row>
    <row r="22" spans="1:25" x14ac:dyDescent="0.25">
      <c r="A22" s="143" t="s">
        <v>0</v>
      </c>
      <c r="B22" s="156">
        <f t="shared" si="11"/>
        <v>15</v>
      </c>
      <c r="C22" s="157" t="str">
        <f t="shared" si="7"/>
        <v/>
      </c>
      <c r="D22" s="105" t="str">
        <f t="shared" si="0"/>
        <v/>
      </c>
      <c r="E22" s="158" t="str">
        <f t="shared" si="1"/>
        <v/>
      </c>
      <c r="F22" s="158" t="str">
        <f t="shared" si="12"/>
        <v/>
      </c>
      <c r="G22" s="159" t="str">
        <f t="shared" si="13"/>
        <v/>
      </c>
      <c r="H22" s="143" t="s">
        <v>0</v>
      </c>
      <c r="I22" s="88"/>
      <c r="J22" s="143" t="s">
        <v>0</v>
      </c>
      <c r="K22" s="160" t="str">
        <f>IF(I22="","",MAX(K$7:K21)+1)</f>
        <v/>
      </c>
      <c r="L22" s="159" t="str">
        <f t="shared" si="2"/>
        <v/>
      </c>
      <c r="M22" s="143" t="s">
        <v>0</v>
      </c>
      <c r="N22" s="161" t="str">
        <f t="shared" si="8"/>
        <v/>
      </c>
      <c r="O22" s="143" t="s">
        <v>0</v>
      </c>
      <c r="P22" s="232" t="str">
        <f>IF(G22="","",MAX(P$7:P21)+1)</f>
        <v/>
      </c>
      <c r="Q22" s="233" t="str">
        <f t="shared" si="3"/>
        <v/>
      </c>
      <c r="R22" s="233" t="str">
        <f t="shared" si="9"/>
        <v/>
      </c>
      <c r="S22" s="233" t="str">
        <f t="shared" si="4"/>
        <v/>
      </c>
      <c r="T22" s="234" t="str">
        <f t="shared" si="5"/>
        <v/>
      </c>
      <c r="U22" s="143" t="s">
        <v>0</v>
      </c>
      <c r="V22" s="106" t="str">
        <f t="shared" si="10"/>
        <v/>
      </c>
      <c r="W22" s="143" t="s">
        <v>0</v>
      </c>
      <c r="X22" s="106" t="str">
        <f t="shared" si="6"/>
        <v/>
      </c>
      <c r="Y22" s="143" t="s">
        <v>0</v>
      </c>
    </row>
    <row r="23" spans="1:25" x14ac:dyDescent="0.25">
      <c r="A23" s="143" t="s">
        <v>0</v>
      </c>
      <c r="B23" s="156">
        <f t="shared" si="11"/>
        <v>16</v>
      </c>
      <c r="C23" s="157" t="str">
        <f t="shared" si="7"/>
        <v/>
      </c>
      <c r="D23" s="105" t="str">
        <f t="shared" si="0"/>
        <v/>
      </c>
      <c r="E23" s="158" t="str">
        <f t="shared" si="1"/>
        <v/>
      </c>
      <c r="F23" s="158" t="str">
        <f t="shared" si="12"/>
        <v/>
      </c>
      <c r="G23" s="159" t="str">
        <f t="shared" si="13"/>
        <v/>
      </c>
      <c r="H23" s="143" t="s">
        <v>0</v>
      </c>
      <c r="I23" s="88"/>
      <c r="J23" s="143" t="s">
        <v>0</v>
      </c>
      <c r="K23" s="160" t="str">
        <f>IF(I23="","",MAX(K$7:K22)+1)</f>
        <v/>
      </c>
      <c r="L23" s="159" t="str">
        <f t="shared" si="2"/>
        <v/>
      </c>
      <c r="M23" s="143" t="s">
        <v>0</v>
      </c>
      <c r="N23" s="161" t="str">
        <f t="shared" si="8"/>
        <v/>
      </c>
      <c r="O23" s="143" t="s">
        <v>0</v>
      </c>
      <c r="P23" s="232" t="str">
        <f>IF(G23="","",MAX(P$7:P22)+1)</f>
        <v/>
      </c>
      <c r="Q23" s="233" t="str">
        <f t="shared" si="3"/>
        <v/>
      </c>
      <c r="R23" s="233" t="str">
        <f t="shared" si="9"/>
        <v/>
      </c>
      <c r="S23" s="233" t="str">
        <f t="shared" si="4"/>
        <v/>
      </c>
      <c r="T23" s="234" t="str">
        <f t="shared" si="5"/>
        <v/>
      </c>
      <c r="U23" s="143" t="s">
        <v>0</v>
      </c>
      <c r="V23" s="106" t="str">
        <f t="shared" si="10"/>
        <v/>
      </c>
      <c r="W23" s="143" t="s">
        <v>0</v>
      </c>
      <c r="X23" s="106" t="str">
        <f t="shared" si="6"/>
        <v/>
      </c>
      <c r="Y23" s="143" t="s">
        <v>0</v>
      </c>
    </row>
    <row r="24" spans="1:25" x14ac:dyDescent="0.25">
      <c r="A24" s="143" t="s">
        <v>0</v>
      </c>
      <c r="B24" s="156">
        <f t="shared" si="11"/>
        <v>17</v>
      </c>
      <c r="C24" s="157" t="str">
        <f t="shared" si="7"/>
        <v/>
      </c>
      <c r="D24" s="105" t="str">
        <f t="shared" si="0"/>
        <v/>
      </c>
      <c r="E24" s="158" t="str">
        <f t="shared" si="1"/>
        <v/>
      </c>
      <c r="F24" s="158" t="str">
        <f t="shared" si="12"/>
        <v/>
      </c>
      <c r="G24" s="159" t="str">
        <f t="shared" si="13"/>
        <v/>
      </c>
      <c r="H24" s="143" t="s">
        <v>0</v>
      </c>
      <c r="I24" s="88"/>
      <c r="J24" s="143" t="s">
        <v>0</v>
      </c>
      <c r="K24" s="160" t="str">
        <f>IF(I24="","",MAX(K$7:K23)+1)</f>
        <v/>
      </c>
      <c r="L24" s="159" t="str">
        <f t="shared" si="2"/>
        <v/>
      </c>
      <c r="M24" s="143" t="s">
        <v>0</v>
      </c>
      <c r="N24" s="161" t="str">
        <f t="shared" si="8"/>
        <v/>
      </c>
      <c r="O24" s="143" t="s">
        <v>0</v>
      </c>
      <c r="P24" s="232" t="str">
        <f>IF(G24="","",MAX(P$7:P23)+1)</f>
        <v/>
      </c>
      <c r="Q24" s="233" t="str">
        <f t="shared" si="3"/>
        <v/>
      </c>
      <c r="R24" s="233" t="str">
        <f t="shared" si="9"/>
        <v/>
      </c>
      <c r="S24" s="233" t="str">
        <f t="shared" si="4"/>
        <v/>
      </c>
      <c r="T24" s="234" t="str">
        <f t="shared" si="5"/>
        <v/>
      </c>
      <c r="U24" s="143" t="s">
        <v>0</v>
      </c>
      <c r="V24" s="106" t="str">
        <f t="shared" si="10"/>
        <v/>
      </c>
      <c r="W24" s="143" t="s">
        <v>0</v>
      </c>
      <c r="X24" s="106" t="str">
        <f t="shared" si="6"/>
        <v/>
      </c>
      <c r="Y24" s="143" t="s">
        <v>0</v>
      </c>
    </row>
    <row r="25" spans="1:25" x14ac:dyDescent="0.25">
      <c r="A25" s="143" t="s">
        <v>0</v>
      </c>
      <c r="B25" s="156">
        <f t="shared" si="11"/>
        <v>18</v>
      </c>
      <c r="C25" s="157" t="str">
        <f t="shared" si="7"/>
        <v/>
      </c>
      <c r="D25" s="105" t="str">
        <f t="shared" si="0"/>
        <v/>
      </c>
      <c r="E25" s="158" t="str">
        <f t="shared" si="1"/>
        <v/>
      </c>
      <c r="F25" s="158" t="str">
        <f t="shared" si="12"/>
        <v/>
      </c>
      <c r="G25" s="159" t="str">
        <f t="shared" si="13"/>
        <v/>
      </c>
      <c r="H25" s="143" t="s">
        <v>0</v>
      </c>
      <c r="I25" s="88"/>
      <c r="J25" s="143" t="s">
        <v>0</v>
      </c>
      <c r="K25" s="160" t="str">
        <f>IF(I25="","",MAX(K$7:K24)+1)</f>
        <v/>
      </c>
      <c r="L25" s="159" t="str">
        <f t="shared" si="2"/>
        <v/>
      </c>
      <c r="M25" s="143" t="s">
        <v>0</v>
      </c>
      <c r="N25" s="161" t="str">
        <f t="shared" si="8"/>
        <v/>
      </c>
      <c r="O25" s="143" t="s">
        <v>0</v>
      </c>
      <c r="P25" s="232" t="str">
        <f>IF(G25="","",MAX(P$7:P24)+1)</f>
        <v/>
      </c>
      <c r="Q25" s="233" t="str">
        <f t="shared" si="3"/>
        <v/>
      </c>
      <c r="R25" s="233" t="str">
        <f t="shared" si="9"/>
        <v/>
      </c>
      <c r="S25" s="233" t="str">
        <f t="shared" si="4"/>
        <v/>
      </c>
      <c r="T25" s="234" t="str">
        <f t="shared" si="5"/>
        <v/>
      </c>
      <c r="U25" s="143" t="s">
        <v>0</v>
      </c>
      <c r="V25" s="106" t="str">
        <f t="shared" si="10"/>
        <v/>
      </c>
      <c r="W25" s="143" t="s">
        <v>0</v>
      </c>
      <c r="X25" s="106" t="str">
        <f t="shared" si="6"/>
        <v/>
      </c>
      <c r="Y25" s="143" t="s">
        <v>0</v>
      </c>
    </row>
    <row r="26" spans="1:25" x14ac:dyDescent="0.25">
      <c r="A26" s="143" t="s">
        <v>0</v>
      </c>
      <c r="B26" s="156">
        <f t="shared" si="11"/>
        <v>19</v>
      </c>
      <c r="C26" s="157" t="str">
        <f t="shared" si="7"/>
        <v/>
      </c>
      <c r="D26" s="105" t="str">
        <f t="shared" si="0"/>
        <v/>
      </c>
      <c r="E26" s="158" t="str">
        <f t="shared" si="1"/>
        <v/>
      </c>
      <c r="F26" s="158" t="str">
        <f t="shared" si="12"/>
        <v/>
      </c>
      <c r="G26" s="159" t="str">
        <f t="shared" si="13"/>
        <v/>
      </c>
      <c r="H26" s="143" t="s">
        <v>0</v>
      </c>
      <c r="I26" s="88"/>
      <c r="J26" s="143" t="s">
        <v>0</v>
      </c>
      <c r="K26" s="160" t="str">
        <f>IF(I26="","",MAX(K$7:K25)+1)</f>
        <v/>
      </c>
      <c r="L26" s="159" t="str">
        <f t="shared" si="2"/>
        <v/>
      </c>
      <c r="M26" s="143" t="s">
        <v>0</v>
      </c>
      <c r="N26" s="161" t="str">
        <f t="shared" si="8"/>
        <v/>
      </c>
      <c r="O26" s="143" t="s">
        <v>0</v>
      </c>
      <c r="P26" s="232" t="str">
        <f>IF(G26="","",MAX(P$7:P25)+1)</f>
        <v/>
      </c>
      <c r="Q26" s="233" t="str">
        <f t="shared" si="3"/>
        <v/>
      </c>
      <c r="R26" s="233" t="str">
        <f t="shared" si="9"/>
        <v/>
      </c>
      <c r="S26" s="233" t="str">
        <f t="shared" si="4"/>
        <v/>
      </c>
      <c r="T26" s="234" t="str">
        <f t="shared" si="5"/>
        <v/>
      </c>
      <c r="U26" s="143" t="s">
        <v>0</v>
      </c>
      <c r="V26" s="106" t="str">
        <f t="shared" si="10"/>
        <v/>
      </c>
      <c r="W26" s="143" t="s">
        <v>0</v>
      </c>
      <c r="X26" s="106" t="str">
        <f t="shared" si="6"/>
        <v/>
      </c>
      <c r="Y26" s="143" t="s">
        <v>0</v>
      </c>
    </row>
    <row r="27" spans="1:25" x14ac:dyDescent="0.25">
      <c r="A27" s="143" t="s">
        <v>0</v>
      </c>
      <c r="B27" s="156">
        <f t="shared" si="11"/>
        <v>20</v>
      </c>
      <c r="C27" s="157" t="str">
        <f t="shared" si="7"/>
        <v/>
      </c>
      <c r="D27" s="105" t="str">
        <f t="shared" si="0"/>
        <v/>
      </c>
      <c r="E27" s="158" t="str">
        <f t="shared" si="1"/>
        <v/>
      </c>
      <c r="F27" s="158" t="str">
        <f t="shared" si="12"/>
        <v/>
      </c>
      <c r="G27" s="159" t="str">
        <f t="shared" si="13"/>
        <v/>
      </c>
      <c r="H27" s="143" t="s">
        <v>0</v>
      </c>
      <c r="I27" s="88"/>
      <c r="J27" s="143" t="s">
        <v>0</v>
      </c>
      <c r="K27" s="160" t="str">
        <f>IF(I27="","",MAX(K$7:K26)+1)</f>
        <v/>
      </c>
      <c r="L27" s="159" t="str">
        <f t="shared" si="2"/>
        <v/>
      </c>
      <c r="M27" s="143" t="s">
        <v>0</v>
      </c>
      <c r="N27" s="161" t="str">
        <f t="shared" si="8"/>
        <v/>
      </c>
      <c r="O27" s="143" t="s">
        <v>0</v>
      </c>
      <c r="P27" s="232" t="str">
        <f>IF(G27="","",MAX(P$7:P26)+1)</f>
        <v/>
      </c>
      <c r="Q27" s="233" t="str">
        <f t="shared" si="3"/>
        <v/>
      </c>
      <c r="R27" s="233" t="str">
        <f t="shared" si="9"/>
        <v/>
      </c>
      <c r="S27" s="233" t="str">
        <f t="shared" si="4"/>
        <v/>
      </c>
      <c r="T27" s="234" t="str">
        <f t="shared" si="5"/>
        <v/>
      </c>
      <c r="U27" s="143" t="s">
        <v>0</v>
      </c>
      <c r="V27" s="106" t="str">
        <f t="shared" si="10"/>
        <v/>
      </c>
      <c r="W27" s="143" t="s">
        <v>0</v>
      </c>
      <c r="X27" s="106" t="str">
        <f t="shared" si="6"/>
        <v/>
      </c>
      <c r="Y27" s="143" t="s">
        <v>0</v>
      </c>
    </row>
    <row r="28" spans="1:25" x14ac:dyDescent="0.25">
      <c r="A28" s="143" t="s">
        <v>0</v>
      </c>
      <c r="B28" s="156">
        <f t="shared" si="11"/>
        <v>21</v>
      </c>
      <c r="C28" s="157" t="str">
        <f t="shared" si="7"/>
        <v/>
      </c>
      <c r="D28" s="105" t="str">
        <f t="shared" si="0"/>
        <v/>
      </c>
      <c r="E28" s="158" t="str">
        <f t="shared" si="1"/>
        <v/>
      </c>
      <c r="F28" s="158" t="str">
        <f t="shared" si="12"/>
        <v/>
      </c>
      <c r="G28" s="159" t="str">
        <f t="shared" si="13"/>
        <v/>
      </c>
      <c r="H28" s="143" t="s">
        <v>0</v>
      </c>
      <c r="I28" s="88"/>
      <c r="J28" s="143" t="s">
        <v>0</v>
      </c>
      <c r="K28" s="160" t="str">
        <f>IF(I28="","",MAX(K$7:K27)+1)</f>
        <v/>
      </c>
      <c r="L28" s="159" t="str">
        <f t="shared" si="2"/>
        <v/>
      </c>
      <c r="M28" s="143" t="s">
        <v>0</v>
      </c>
      <c r="N28" s="161" t="str">
        <f t="shared" si="8"/>
        <v/>
      </c>
      <c r="O28" s="143" t="s">
        <v>0</v>
      </c>
      <c r="P28" s="232" t="str">
        <f>IF(G28="","",MAX(P$7:P27)+1)</f>
        <v/>
      </c>
      <c r="Q28" s="233" t="str">
        <f t="shared" si="3"/>
        <v/>
      </c>
      <c r="R28" s="233" t="str">
        <f t="shared" si="9"/>
        <v/>
      </c>
      <c r="S28" s="233" t="str">
        <f t="shared" si="4"/>
        <v/>
      </c>
      <c r="T28" s="234" t="str">
        <f t="shared" si="5"/>
        <v/>
      </c>
      <c r="U28" s="143" t="s">
        <v>0</v>
      </c>
      <c r="V28" s="106" t="str">
        <f t="shared" si="10"/>
        <v/>
      </c>
      <c r="W28" s="143" t="s">
        <v>0</v>
      </c>
      <c r="X28" s="106" t="str">
        <f t="shared" si="6"/>
        <v/>
      </c>
      <c r="Y28" s="143" t="s">
        <v>0</v>
      </c>
    </row>
    <row r="29" spans="1:25" x14ac:dyDescent="0.25">
      <c r="A29" s="143" t="s">
        <v>0</v>
      </c>
      <c r="B29" s="156">
        <f t="shared" si="11"/>
        <v>22</v>
      </c>
      <c r="C29" s="157" t="str">
        <f t="shared" si="7"/>
        <v/>
      </c>
      <c r="D29" s="105" t="str">
        <f t="shared" si="0"/>
        <v/>
      </c>
      <c r="E29" s="158" t="str">
        <f t="shared" si="1"/>
        <v/>
      </c>
      <c r="F29" s="158" t="str">
        <f t="shared" si="12"/>
        <v/>
      </c>
      <c r="G29" s="159" t="str">
        <f t="shared" si="13"/>
        <v/>
      </c>
      <c r="H29" s="143" t="s">
        <v>0</v>
      </c>
      <c r="I29" s="88"/>
      <c r="J29" s="143" t="s">
        <v>0</v>
      </c>
      <c r="K29" s="160" t="str">
        <f>IF(I29="","",MAX(K$7:K28)+1)</f>
        <v/>
      </c>
      <c r="L29" s="159" t="str">
        <f t="shared" si="2"/>
        <v/>
      </c>
      <c r="M29" s="143" t="s">
        <v>0</v>
      </c>
      <c r="N29" s="161" t="str">
        <f t="shared" si="8"/>
        <v/>
      </c>
      <c r="O29" s="143" t="s">
        <v>0</v>
      </c>
      <c r="P29" s="232" t="str">
        <f>IF(G29="","",MAX(P$7:P28)+1)</f>
        <v/>
      </c>
      <c r="Q29" s="233" t="str">
        <f t="shared" si="3"/>
        <v/>
      </c>
      <c r="R29" s="233" t="str">
        <f t="shared" si="9"/>
        <v/>
      </c>
      <c r="S29" s="233" t="str">
        <f t="shared" si="4"/>
        <v/>
      </c>
      <c r="T29" s="234" t="str">
        <f t="shared" si="5"/>
        <v/>
      </c>
      <c r="U29" s="143" t="s">
        <v>0</v>
      </c>
      <c r="V29" s="106" t="str">
        <f t="shared" si="10"/>
        <v/>
      </c>
      <c r="W29" s="143" t="s">
        <v>0</v>
      </c>
      <c r="X29" s="106" t="str">
        <f t="shared" si="6"/>
        <v/>
      </c>
      <c r="Y29" s="143" t="s">
        <v>0</v>
      </c>
    </row>
    <row r="30" spans="1:25" x14ac:dyDescent="0.25">
      <c r="A30" s="143" t="s">
        <v>0</v>
      </c>
      <c r="B30" s="156">
        <f t="shared" si="11"/>
        <v>23</v>
      </c>
      <c r="C30" s="157" t="str">
        <f t="shared" si="7"/>
        <v/>
      </c>
      <c r="D30" s="105" t="str">
        <f t="shared" si="0"/>
        <v/>
      </c>
      <c r="E30" s="158" t="str">
        <f t="shared" si="1"/>
        <v/>
      </c>
      <c r="F30" s="158" t="str">
        <f t="shared" si="12"/>
        <v/>
      </c>
      <c r="G30" s="159" t="str">
        <f t="shared" si="13"/>
        <v/>
      </c>
      <c r="H30" s="143" t="s">
        <v>0</v>
      </c>
      <c r="I30" s="88"/>
      <c r="J30" s="143" t="s">
        <v>0</v>
      </c>
      <c r="K30" s="160" t="str">
        <f>IF(I30="","",MAX(K$7:K29)+1)</f>
        <v/>
      </c>
      <c r="L30" s="159" t="str">
        <f t="shared" si="2"/>
        <v/>
      </c>
      <c r="M30" s="143" t="s">
        <v>0</v>
      </c>
      <c r="N30" s="161" t="str">
        <f t="shared" si="8"/>
        <v/>
      </c>
      <c r="O30" s="143" t="s">
        <v>0</v>
      </c>
      <c r="P30" s="232" t="str">
        <f>IF(G30="","",MAX(P$7:P29)+1)</f>
        <v/>
      </c>
      <c r="Q30" s="233" t="str">
        <f t="shared" si="3"/>
        <v/>
      </c>
      <c r="R30" s="233" t="str">
        <f t="shared" si="9"/>
        <v/>
      </c>
      <c r="S30" s="233" t="str">
        <f t="shared" si="4"/>
        <v/>
      </c>
      <c r="T30" s="234" t="str">
        <f t="shared" si="5"/>
        <v/>
      </c>
      <c r="U30" s="143" t="s">
        <v>0</v>
      </c>
      <c r="V30" s="106" t="str">
        <f t="shared" si="10"/>
        <v/>
      </c>
      <c r="W30" s="143" t="s">
        <v>0</v>
      </c>
      <c r="X30" s="106" t="str">
        <f t="shared" si="6"/>
        <v/>
      </c>
      <c r="Y30" s="143" t="s">
        <v>0</v>
      </c>
    </row>
    <row r="31" spans="1:25" x14ac:dyDescent="0.25">
      <c r="A31" s="143" t="s">
        <v>0</v>
      </c>
      <c r="B31" s="156">
        <f t="shared" si="11"/>
        <v>24</v>
      </c>
      <c r="C31" s="157" t="str">
        <f t="shared" si="7"/>
        <v/>
      </c>
      <c r="D31" s="105" t="str">
        <f t="shared" si="0"/>
        <v/>
      </c>
      <c r="E31" s="158" t="str">
        <f t="shared" si="1"/>
        <v/>
      </c>
      <c r="F31" s="158" t="str">
        <f t="shared" si="12"/>
        <v/>
      </c>
      <c r="G31" s="159" t="str">
        <f t="shared" si="13"/>
        <v/>
      </c>
      <c r="H31" s="143" t="s">
        <v>0</v>
      </c>
      <c r="I31" s="88"/>
      <c r="J31" s="143" t="s">
        <v>0</v>
      </c>
      <c r="K31" s="160" t="str">
        <f>IF(I31="","",MAX(K$7:K30)+1)</f>
        <v/>
      </c>
      <c r="L31" s="159" t="str">
        <f t="shared" si="2"/>
        <v/>
      </c>
      <c r="M31" s="143" t="s">
        <v>0</v>
      </c>
      <c r="N31" s="161" t="str">
        <f t="shared" si="8"/>
        <v/>
      </c>
      <c r="O31" s="143" t="s">
        <v>0</v>
      </c>
      <c r="P31" s="232" t="str">
        <f>IF(G31="","",MAX(P$7:P30)+1)</f>
        <v/>
      </c>
      <c r="Q31" s="233" t="str">
        <f t="shared" si="3"/>
        <v/>
      </c>
      <c r="R31" s="233" t="str">
        <f t="shared" si="9"/>
        <v/>
      </c>
      <c r="S31" s="233" t="str">
        <f t="shared" si="4"/>
        <v/>
      </c>
      <c r="T31" s="234" t="str">
        <f t="shared" si="5"/>
        <v/>
      </c>
      <c r="U31" s="143" t="s">
        <v>0</v>
      </c>
      <c r="V31" s="106" t="str">
        <f t="shared" si="10"/>
        <v/>
      </c>
      <c r="W31" s="143" t="s">
        <v>0</v>
      </c>
      <c r="X31" s="106" t="str">
        <f t="shared" si="6"/>
        <v/>
      </c>
      <c r="Y31" s="143" t="s">
        <v>0</v>
      </c>
    </row>
    <row r="32" spans="1:25" x14ac:dyDescent="0.25">
      <c r="A32" s="143" t="s">
        <v>0</v>
      </c>
      <c r="B32" s="156">
        <f t="shared" si="11"/>
        <v>25</v>
      </c>
      <c r="C32" s="157" t="str">
        <f t="shared" si="7"/>
        <v/>
      </c>
      <c r="D32" s="105" t="str">
        <f t="shared" si="0"/>
        <v/>
      </c>
      <c r="E32" s="158" t="str">
        <f t="shared" si="1"/>
        <v/>
      </c>
      <c r="F32" s="158" t="str">
        <f t="shared" si="12"/>
        <v/>
      </c>
      <c r="G32" s="159" t="str">
        <f t="shared" si="13"/>
        <v/>
      </c>
      <c r="H32" s="143" t="s">
        <v>0</v>
      </c>
      <c r="I32" s="88"/>
      <c r="J32" s="143" t="s">
        <v>0</v>
      </c>
      <c r="K32" s="160" t="str">
        <f>IF(I32="","",MAX(K$7:K31)+1)</f>
        <v/>
      </c>
      <c r="L32" s="159" t="str">
        <f t="shared" si="2"/>
        <v/>
      </c>
      <c r="M32" s="143" t="s">
        <v>0</v>
      </c>
      <c r="N32" s="161" t="str">
        <f t="shared" si="8"/>
        <v/>
      </c>
      <c r="O32" s="143" t="s">
        <v>0</v>
      </c>
      <c r="P32" s="232" t="str">
        <f>IF(G32="","",MAX(P$7:P31)+1)</f>
        <v/>
      </c>
      <c r="Q32" s="233" t="str">
        <f t="shared" si="3"/>
        <v/>
      </c>
      <c r="R32" s="233" t="str">
        <f t="shared" si="9"/>
        <v/>
      </c>
      <c r="S32" s="233" t="str">
        <f t="shared" si="4"/>
        <v/>
      </c>
      <c r="T32" s="234" t="str">
        <f t="shared" si="5"/>
        <v/>
      </c>
      <c r="U32" s="143" t="s">
        <v>0</v>
      </c>
      <c r="V32" s="106" t="str">
        <f t="shared" si="10"/>
        <v/>
      </c>
      <c r="W32" s="143" t="s">
        <v>0</v>
      </c>
      <c r="X32" s="106" t="str">
        <f t="shared" si="6"/>
        <v/>
      </c>
      <c r="Y32" s="143" t="s">
        <v>0</v>
      </c>
    </row>
    <row r="33" spans="1:25" x14ac:dyDescent="0.25">
      <c r="A33" s="143" t="s">
        <v>0</v>
      </c>
      <c r="B33" s="156">
        <f t="shared" si="11"/>
        <v>26</v>
      </c>
      <c r="C33" s="157" t="str">
        <f t="shared" si="7"/>
        <v/>
      </c>
      <c r="D33" s="105" t="str">
        <f t="shared" si="0"/>
        <v/>
      </c>
      <c r="E33" s="158" t="str">
        <f t="shared" si="1"/>
        <v/>
      </c>
      <c r="F33" s="158" t="str">
        <f t="shared" si="12"/>
        <v/>
      </c>
      <c r="G33" s="159" t="str">
        <f t="shared" si="13"/>
        <v/>
      </c>
      <c r="H33" s="143" t="s">
        <v>0</v>
      </c>
      <c r="I33" s="88"/>
      <c r="J33" s="143" t="s">
        <v>0</v>
      </c>
      <c r="K33" s="160" t="str">
        <f>IF(I33="","",MAX(K$7:K32)+1)</f>
        <v/>
      </c>
      <c r="L33" s="159" t="str">
        <f t="shared" si="2"/>
        <v/>
      </c>
      <c r="M33" s="143" t="s">
        <v>0</v>
      </c>
      <c r="N33" s="161" t="str">
        <f t="shared" si="8"/>
        <v/>
      </c>
      <c r="O33" s="143" t="s">
        <v>0</v>
      </c>
      <c r="P33" s="232" t="str">
        <f>IF(G33="","",MAX(P$7:P32)+1)</f>
        <v/>
      </c>
      <c r="Q33" s="233" t="str">
        <f t="shared" si="3"/>
        <v/>
      </c>
      <c r="R33" s="233" t="str">
        <f t="shared" si="9"/>
        <v/>
      </c>
      <c r="S33" s="233" t="str">
        <f t="shared" si="4"/>
        <v/>
      </c>
      <c r="T33" s="234" t="str">
        <f t="shared" si="5"/>
        <v/>
      </c>
      <c r="U33" s="143" t="s">
        <v>0</v>
      </c>
      <c r="V33" s="106" t="str">
        <f t="shared" si="10"/>
        <v/>
      </c>
      <c r="W33" s="143" t="s">
        <v>0</v>
      </c>
      <c r="X33" s="106" t="str">
        <f t="shared" si="6"/>
        <v/>
      </c>
      <c r="Y33" s="143" t="s">
        <v>0</v>
      </c>
    </row>
    <row r="34" spans="1:25" x14ac:dyDescent="0.25">
      <c r="A34" s="143" t="s">
        <v>0</v>
      </c>
      <c r="B34" s="156">
        <f t="shared" si="11"/>
        <v>27</v>
      </c>
      <c r="C34" s="157" t="str">
        <f t="shared" si="7"/>
        <v/>
      </c>
      <c r="D34" s="105" t="str">
        <f t="shared" si="0"/>
        <v/>
      </c>
      <c r="E34" s="158" t="str">
        <f t="shared" si="1"/>
        <v/>
      </c>
      <c r="F34" s="158" t="str">
        <f t="shared" si="12"/>
        <v/>
      </c>
      <c r="G34" s="159" t="str">
        <f t="shared" si="13"/>
        <v/>
      </c>
      <c r="H34" s="143" t="s">
        <v>0</v>
      </c>
      <c r="I34" s="88"/>
      <c r="J34" s="143" t="s">
        <v>0</v>
      </c>
      <c r="K34" s="160" t="str">
        <f>IF(I34="","",MAX(K$7:K33)+1)</f>
        <v/>
      </c>
      <c r="L34" s="159" t="str">
        <f t="shared" si="2"/>
        <v/>
      </c>
      <c r="M34" s="143" t="s">
        <v>0</v>
      </c>
      <c r="N34" s="161" t="str">
        <f t="shared" si="8"/>
        <v/>
      </c>
      <c r="O34" s="143" t="s">
        <v>0</v>
      </c>
      <c r="P34" s="232" t="str">
        <f>IF(G34="","",MAX(P$7:P33)+1)</f>
        <v/>
      </c>
      <c r="Q34" s="233" t="str">
        <f t="shared" si="3"/>
        <v/>
      </c>
      <c r="R34" s="233" t="str">
        <f t="shared" si="9"/>
        <v/>
      </c>
      <c r="S34" s="233" t="str">
        <f t="shared" si="4"/>
        <v/>
      </c>
      <c r="T34" s="234" t="str">
        <f t="shared" si="5"/>
        <v/>
      </c>
      <c r="U34" s="143" t="s">
        <v>0</v>
      </c>
      <c r="V34" s="106" t="str">
        <f t="shared" si="10"/>
        <v/>
      </c>
      <c r="W34" s="143" t="s">
        <v>0</v>
      </c>
      <c r="X34" s="106" t="str">
        <f t="shared" si="6"/>
        <v/>
      </c>
      <c r="Y34" s="143" t="s">
        <v>0</v>
      </c>
    </row>
    <row r="35" spans="1:25" x14ac:dyDescent="0.25">
      <c r="A35" s="143" t="s">
        <v>0</v>
      </c>
      <c r="B35" s="156">
        <f t="shared" si="11"/>
        <v>28</v>
      </c>
      <c r="C35" s="157" t="str">
        <f t="shared" si="7"/>
        <v/>
      </c>
      <c r="D35" s="105" t="str">
        <f t="shared" si="0"/>
        <v/>
      </c>
      <c r="E35" s="158" t="str">
        <f t="shared" si="1"/>
        <v/>
      </c>
      <c r="F35" s="158" t="str">
        <f t="shared" si="12"/>
        <v/>
      </c>
      <c r="G35" s="159" t="str">
        <f t="shared" si="13"/>
        <v/>
      </c>
      <c r="H35" s="143" t="s">
        <v>0</v>
      </c>
      <c r="I35" s="88"/>
      <c r="J35" s="143" t="s">
        <v>0</v>
      </c>
      <c r="K35" s="160" t="str">
        <f>IF(I35="","",MAX(K$7:K34)+1)</f>
        <v/>
      </c>
      <c r="L35" s="159" t="str">
        <f t="shared" si="2"/>
        <v/>
      </c>
      <c r="M35" s="143" t="s">
        <v>0</v>
      </c>
      <c r="N35" s="161" t="str">
        <f t="shared" si="8"/>
        <v/>
      </c>
      <c r="O35" s="143" t="s">
        <v>0</v>
      </c>
      <c r="P35" s="232" t="str">
        <f>IF(G35="","",MAX(P$7:P34)+1)</f>
        <v/>
      </c>
      <c r="Q35" s="233" t="str">
        <f t="shared" si="3"/>
        <v/>
      </c>
      <c r="R35" s="233" t="str">
        <f t="shared" si="9"/>
        <v/>
      </c>
      <c r="S35" s="233" t="str">
        <f t="shared" si="4"/>
        <v/>
      </c>
      <c r="T35" s="234" t="str">
        <f t="shared" si="5"/>
        <v/>
      </c>
      <c r="U35" s="143" t="s">
        <v>0</v>
      </c>
      <c r="V35" s="106" t="str">
        <f t="shared" si="10"/>
        <v/>
      </c>
      <c r="W35" s="143" t="s">
        <v>0</v>
      </c>
      <c r="X35" s="106" t="str">
        <f t="shared" si="6"/>
        <v/>
      </c>
      <c r="Y35" s="143" t="s">
        <v>0</v>
      </c>
    </row>
    <row r="36" spans="1:25" x14ac:dyDescent="0.25">
      <c r="A36" s="143" t="s">
        <v>0</v>
      </c>
      <c r="B36" s="156">
        <f t="shared" si="11"/>
        <v>29</v>
      </c>
      <c r="C36" s="157" t="str">
        <f t="shared" si="7"/>
        <v/>
      </c>
      <c r="D36" s="105" t="str">
        <f t="shared" si="0"/>
        <v/>
      </c>
      <c r="E36" s="158" t="str">
        <f t="shared" si="1"/>
        <v/>
      </c>
      <c r="F36" s="158" t="str">
        <f t="shared" si="12"/>
        <v/>
      </c>
      <c r="G36" s="159" t="str">
        <f t="shared" si="13"/>
        <v/>
      </c>
      <c r="H36" s="143" t="s">
        <v>0</v>
      </c>
      <c r="I36" s="88"/>
      <c r="J36" s="143" t="s">
        <v>0</v>
      </c>
      <c r="K36" s="160" t="str">
        <f>IF(I36="","",MAX(K$7:K35)+1)</f>
        <v/>
      </c>
      <c r="L36" s="159" t="str">
        <f t="shared" si="2"/>
        <v/>
      </c>
      <c r="M36" s="143" t="s">
        <v>0</v>
      </c>
      <c r="N36" s="161" t="str">
        <f t="shared" si="8"/>
        <v/>
      </c>
      <c r="O36" s="143" t="s">
        <v>0</v>
      </c>
      <c r="P36" s="232" t="str">
        <f>IF(G36="","",MAX(P$7:P35)+1)</f>
        <v/>
      </c>
      <c r="Q36" s="233" t="str">
        <f t="shared" si="3"/>
        <v/>
      </c>
      <c r="R36" s="233" t="str">
        <f t="shared" si="9"/>
        <v/>
      </c>
      <c r="S36" s="233" t="str">
        <f t="shared" si="4"/>
        <v/>
      </c>
      <c r="T36" s="234" t="str">
        <f t="shared" si="5"/>
        <v/>
      </c>
      <c r="U36" s="143" t="s">
        <v>0</v>
      </c>
      <c r="V36" s="106" t="str">
        <f t="shared" si="10"/>
        <v/>
      </c>
      <c r="W36" s="143" t="s">
        <v>0</v>
      </c>
      <c r="X36" s="106" t="str">
        <f t="shared" si="6"/>
        <v/>
      </c>
      <c r="Y36" s="143" t="s">
        <v>0</v>
      </c>
    </row>
    <row r="37" spans="1:25" x14ac:dyDescent="0.25">
      <c r="A37" s="143" t="s">
        <v>0</v>
      </c>
      <c r="B37" s="156">
        <f t="shared" si="11"/>
        <v>30</v>
      </c>
      <c r="C37" s="157" t="str">
        <f t="shared" si="7"/>
        <v/>
      </c>
      <c r="D37" s="105" t="str">
        <f t="shared" si="0"/>
        <v/>
      </c>
      <c r="E37" s="158" t="str">
        <f t="shared" si="1"/>
        <v/>
      </c>
      <c r="F37" s="158" t="str">
        <f t="shared" si="12"/>
        <v/>
      </c>
      <c r="G37" s="159" t="str">
        <f t="shared" si="13"/>
        <v/>
      </c>
      <c r="H37" s="143" t="s">
        <v>0</v>
      </c>
      <c r="I37" s="88"/>
      <c r="J37" s="143" t="s">
        <v>0</v>
      </c>
      <c r="K37" s="160" t="str">
        <f>IF(I37="","",MAX(K$7:K36)+1)</f>
        <v/>
      </c>
      <c r="L37" s="159" t="str">
        <f t="shared" si="2"/>
        <v/>
      </c>
      <c r="M37" s="143" t="s">
        <v>0</v>
      </c>
      <c r="N37" s="161" t="str">
        <f t="shared" si="8"/>
        <v/>
      </c>
      <c r="O37" s="143" t="s">
        <v>0</v>
      </c>
      <c r="P37" s="232" t="str">
        <f>IF(G37="","",MAX(P$7:P36)+1)</f>
        <v/>
      </c>
      <c r="Q37" s="233" t="str">
        <f t="shared" si="3"/>
        <v/>
      </c>
      <c r="R37" s="233" t="str">
        <f t="shared" si="9"/>
        <v/>
      </c>
      <c r="S37" s="233" t="str">
        <f t="shared" si="4"/>
        <v/>
      </c>
      <c r="T37" s="234" t="str">
        <f t="shared" si="5"/>
        <v/>
      </c>
      <c r="U37" s="143" t="s">
        <v>0</v>
      </c>
      <c r="V37" s="106" t="str">
        <f t="shared" si="10"/>
        <v/>
      </c>
      <c r="W37" s="143" t="s">
        <v>0</v>
      </c>
      <c r="X37" s="106" t="str">
        <f t="shared" si="6"/>
        <v/>
      </c>
      <c r="Y37" s="143" t="s">
        <v>0</v>
      </c>
    </row>
    <row r="38" spans="1:25" x14ac:dyDescent="0.25">
      <c r="A38" s="143" t="s">
        <v>0</v>
      </c>
      <c r="B38" s="156">
        <f t="shared" si="11"/>
        <v>31</v>
      </c>
      <c r="C38" s="157" t="str">
        <f t="shared" si="7"/>
        <v/>
      </c>
      <c r="D38" s="105" t="str">
        <f t="shared" si="0"/>
        <v/>
      </c>
      <c r="E38" s="158" t="str">
        <f t="shared" si="1"/>
        <v/>
      </c>
      <c r="F38" s="158" t="str">
        <f t="shared" si="12"/>
        <v/>
      </c>
      <c r="G38" s="159" t="str">
        <f t="shared" si="13"/>
        <v/>
      </c>
      <c r="H38" s="143" t="s">
        <v>0</v>
      </c>
      <c r="I38" s="88"/>
      <c r="J38" s="143" t="s">
        <v>0</v>
      </c>
      <c r="K38" s="160" t="str">
        <f>IF(I38="","",MAX(K$7:K37)+1)</f>
        <v/>
      </c>
      <c r="L38" s="159" t="str">
        <f t="shared" si="2"/>
        <v/>
      </c>
      <c r="M38" s="143" t="s">
        <v>0</v>
      </c>
      <c r="N38" s="161" t="str">
        <f t="shared" si="8"/>
        <v/>
      </c>
      <c r="O38" s="143" t="s">
        <v>0</v>
      </c>
      <c r="P38" s="232" t="str">
        <f>IF(G38="","",MAX(P$7:P37)+1)</f>
        <v/>
      </c>
      <c r="Q38" s="233" t="str">
        <f t="shared" si="3"/>
        <v/>
      </c>
      <c r="R38" s="233" t="str">
        <f t="shared" si="9"/>
        <v/>
      </c>
      <c r="S38" s="233" t="str">
        <f t="shared" si="4"/>
        <v/>
      </c>
      <c r="T38" s="234" t="str">
        <f t="shared" si="5"/>
        <v/>
      </c>
      <c r="U38" s="143" t="s">
        <v>0</v>
      </c>
      <c r="V38" s="106" t="str">
        <f t="shared" si="10"/>
        <v/>
      </c>
      <c r="W38" s="143" t="s">
        <v>0</v>
      </c>
      <c r="X38" s="106" t="str">
        <f t="shared" si="6"/>
        <v/>
      </c>
      <c r="Y38" s="143" t="s">
        <v>0</v>
      </c>
    </row>
    <row r="39" spans="1:25" x14ac:dyDescent="0.25">
      <c r="A39" s="143" t="s">
        <v>0</v>
      </c>
      <c r="B39" s="156">
        <f t="shared" si="11"/>
        <v>32</v>
      </c>
      <c r="C39" s="157" t="str">
        <f t="shared" si="7"/>
        <v/>
      </c>
      <c r="D39" s="105" t="str">
        <f t="shared" si="0"/>
        <v/>
      </c>
      <c r="E39" s="158" t="str">
        <f t="shared" si="1"/>
        <v/>
      </c>
      <c r="F39" s="158" t="str">
        <f t="shared" si="12"/>
        <v/>
      </c>
      <c r="G39" s="159" t="str">
        <f t="shared" si="13"/>
        <v/>
      </c>
      <c r="H39" s="143" t="s">
        <v>0</v>
      </c>
      <c r="I39" s="88"/>
      <c r="J39" s="143" t="s">
        <v>0</v>
      </c>
      <c r="K39" s="160" t="str">
        <f>IF(I39="","",MAX(K$7:K38)+1)</f>
        <v/>
      </c>
      <c r="L39" s="159" t="str">
        <f t="shared" si="2"/>
        <v/>
      </c>
      <c r="M39" s="143" t="s">
        <v>0</v>
      </c>
      <c r="N39" s="161" t="str">
        <f t="shared" si="8"/>
        <v/>
      </c>
      <c r="O39" s="143" t="s">
        <v>0</v>
      </c>
      <c r="P39" s="232" t="str">
        <f>IF(G39="","",MAX(P$7:P38)+1)</f>
        <v/>
      </c>
      <c r="Q39" s="233" t="str">
        <f t="shared" si="3"/>
        <v/>
      </c>
      <c r="R39" s="233" t="str">
        <f t="shared" si="9"/>
        <v/>
      </c>
      <c r="S39" s="233" t="str">
        <f t="shared" si="4"/>
        <v/>
      </c>
      <c r="T39" s="234" t="str">
        <f t="shared" si="5"/>
        <v/>
      </c>
      <c r="U39" s="143" t="s">
        <v>0</v>
      </c>
      <c r="V39" s="106" t="str">
        <f t="shared" si="10"/>
        <v/>
      </c>
      <c r="W39" s="143" t="s">
        <v>0</v>
      </c>
      <c r="X39" s="106" t="str">
        <f t="shared" si="6"/>
        <v/>
      </c>
      <c r="Y39" s="143" t="s">
        <v>0</v>
      </c>
    </row>
    <row r="40" spans="1:25" x14ac:dyDescent="0.25">
      <c r="A40" s="143" t="s">
        <v>0</v>
      </c>
      <c r="B40" s="156">
        <f t="shared" si="11"/>
        <v>33</v>
      </c>
      <c r="C40" s="157" t="str">
        <f t="shared" si="7"/>
        <v/>
      </c>
      <c r="D40" s="105" t="str">
        <f t="shared" ref="D40:D57" si="14">IFERROR(INDEX(nat_kategorija,MATCH(B40,nat_katnatid,0)),"")</f>
        <v/>
      </c>
      <c r="E40" s="158" t="str">
        <f t="shared" ref="E40:E57" si="15">IF(D40="","",IFERROR(INDEX(regKategorija_id,MATCH(D40,regKategorija_oznaka,0)),"NEMA"))</f>
        <v/>
      </c>
      <c r="F40" s="158" t="str">
        <f t="shared" ref="F40:F57" si="16">IF(E40&lt;&gt;"NEMA","",IFERROR(INDEX(regKategorija_alias_kategorijaId,MATCH(D40,regKategorija_alias_oznaka,0)),"NEMA"))</f>
        <v/>
      </c>
      <c r="G40" s="159" t="str">
        <f t="shared" si="13"/>
        <v/>
      </c>
      <c r="H40" s="143" t="s">
        <v>0</v>
      </c>
      <c r="I40" s="88"/>
      <c r="J40" s="143" t="s">
        <v>0</v>
      </c>
      <c r="K40" s="160" t="str">
        <f>IF(I40="","",MAX(K$7:K39)+1)</f>
        <v/>
      </c>
      <c r="L40" s="159" t="str">
        <f t="shared" ref="L40:L57" si="17">IF(I40="","",IFERROR(INDEX(regKategorija_id,MATCH(I40,regKategorija_oznaka,0)),"NEMA"))</f>
        <v/>
      </c>
      <c r="M40" s="143" t="s">
        <v>0</v>
      </c>
      <c r="N40" s="161" t="str">
        <f t="shared" si="8"/>
        <v/>
      </c>
      <c r="O40" s="143" t="s">
        <v>0</v>
      </c>
      <c r="P40" s="232" t="str">
        <f>IF(G40="","",MAX(P$7:P39)+1)</f>
        <v/>
      </c>
      <c r="Q40" s="233" t="str">
        <f t="shared" ref="Q40:Q57" si="18">IF(G40="","",IFERROR(INDEX(natStaza_id,MATCH(D40,natStaza_kategorija,0)),"NEMA"))</f>
        <v/>
      </c>
      <c r="R40" s="233" t="str">
        <f t="shared" si="9"/>
        <v/>
      </c>
      <c r="S40" s="233" t="str">
        <f t="shared" ref="S40:S57" si="19">IF(G40="","",INDEX(regKategorija_rbr,MATCH(R40,regKategorija_id,0)))</f>
        <v/>
      </c>
      <c r="T40" s="234" t="str">
        <f t="shared" ref="T40:T57" si="20">IF(F40="","",IF(F40="NEMA",K40,INDEX(regKategorija_alias_id,MATCH(F40,regKategorija_alias_kategorijaId,0))))</f>
        <v/>
      </c>
      <c r="U40" s="143" t="s">
        <v>0</v>
      </c>
      <c r="V40" s="106" t="str">
        <f t="shared" si="10"/>
        <v/>
      </c>
      <c r="W40" s="143" t="s">
        <v>0</v>
      </c>
      <c r="X40" s="106" t="str">
        <f t="shared" ref="X40:X57" si="21">N40&amp;IF(OR(N40="",V40=""),"","
")&amp;V40&amp;IF(X41="","","
"&amp;X41)</f>
        <v/>
      </c>
      <c r="Y40" s="143" t="s">
        <v>0</v>
      </c>
    </row>
    <row r="41" spans="1:25" x14ac:dyDescent="0.25">
      <c r="A41" s="143" t="s">
        <v>0</v>
      </c>
      <c r="B41" s="156">
        <f t="shared" si="11"/>
        <v>34</v>
      </c>
      <c r="C41" s="157" t="str">
        <f t="shared" si="7"/>
        <v/>
      </c>
      <c r="D41" s="105" t="str">
        <f t="shared" si="14"/>
        <v/>
      </c>
      <c r="E41" s="158" t="str">
        <f t="shared" si="15"/>
        <v/>
      </c>
      <c r="F41" s="158" t="str">
        <f t="shared" si="16"/>
        <v/>
      </c>
      <c r="G41" s="159" t="str">
        <f t="shared" si="13"/>
        <v/>
      </c>
      <c r="H41" s="143" t="s">
        <v>0</v>
      </c>
      <c r="I41" s="88"/>
      <c r="J41" s="143" t="s">
        <v>0</v>
      </c>
      <c r="K41" s="160" t="str">
        <f>IF(I41="","",MAX(K$7:K40)+1)</f>
        <v/>
      </c>
      <c r="L41" s="159" t="str">
        <f t="shared" si="17"/>
        <v/>
      </c>
      <c r="M41" s="143" t="s">
        <v>0</v>
      </c>
      <c r="N41" s="161" t="str">
        <f t="shared" si="8"/>
        <v/>
      </c>
      <c r="O41" s="143" t="s">
        <v>0</v>
      </c>
      <c r="P41" s="232" t="str">
        <f>IF(G41="","",MAX(P$7:P40)+1)</f>
        <v/>
      </c>
      <c r="Q41" s="233" t="str">
        <f t="shared" si="18"/>
        <v/>
      </c>
      <c r="R41" s="233" t="str">
        <f t="shared" si="9"/>
        <v/>
      </c>
      <c r="S41" s="233" t="str">
        <f t="shared" si="19"/>
        <v/>
      </c>
      <c r="T41" s="234" t="str">
        <f t="shared" si="20"/>
        <v/>
      </c>
      <c r="U41" s="143" t="s">
        <v>0</v>
      </c>
      <c r="V41" s="106" t="str">
        <f t="shared" si="10"/>
        <v/>
      </c>
      <c r="W41" s="143" t="s">
        <v>0</v>
      </c>
      <c r="X41" s="106" t="str">
        <f t="shared" si="21"/>
        <v/>
      </c>
      <c r="Y41" s="143" t="s">
        <v>0</v>
      </c>
    </row>
    <row r="42" spans="1:25" x14ac:dyDescent="0.25">
      <c r="A42" s="143" t="s">
        <v>0</v>
      </c>
      <c r="B42" s="156">
        <f t="shared" si="11"/>
        <v>35</v>
      </c>
      <c r="C42" s="157" t="str">
        <f t="shared" si="7"/>
        <v/>
      </c>
      <c r="D42" s="105" t="str">
        <f t="shared" si="14"/>
        <v/>
      </c>
      <c r="E42" s="158" t="str">
        <f t="shared" si="15"/>
        <v/>
      </c>
      <c r="F42" s="158" t="str">
        <f t="shared" si="16"/>
        <v/>
      </c>
      <c r="G42" s="159" t="str">
        <f t="shared" si="13"/>
        <v/>
      </c>
      <c r="H42" s="143" t="s">
        <v>0</v>
      </c>
      <c r="I42" s="88"/>
      <c r="J42" s="143" t="s">
        <v>0</v>
      </c>
      <c r="K42" s="160" t="str">
        <f>IF(I42="","",MAX(K$7:K41)+1)</f>
        <v/>
      </c>
      <c r="L42" s="159" t="str">
        <f t="shared" si="17"/>
        <v/>
      </c>
      <c r="M42" s="143" t="s">
        <v>0</v>
      </c>
      <c r="N42" s="161" t="str">
        <f t="shared" si="8"/>
        <v/>
      </c>
      <c r="O42" s="143" t="s">
        <v>0</v>
      </c>
      <c r="P42" s="232" t="str">
        <f>IF(G42="","",MAX(P$7:P41)+1)</f>
        <v/>
      </c>
      <c r="Q42" s="233" t="str">
        <f t="shared" si="18"/>
        <v/>
      </c>
      <c r="R42" s="233" t="str">
        <f t="shared" si="9"/>
        <v/>
      </c>
      <c r="S42" s="233" t="str">
        <f t="shared" si="19"/>
        <v/>
      </c>
      <c r="T42" s="234" t="str">
        <f t="shared" si="20"/>
        <v/>
      </c>
      <c r="U42" s="143" t="s">
        <v>0</v>
      </c>
      <c r="V42" s="106" t="str">
        <f t="shared" si="10"/>
        <v/>
      </c>
      <c r="W42" s="143" t="s">
        <v>0</v>
      </c>
      <c r="X42" s="106" t="str">
        <f t="shared" si="21"/>
        <v/>
      </c>
      <c r="Y42" s="143" t="s">
        <v>0</v>
      </c>
    </row>
    <row r="43" spans="1:25" x14ac:dyDescent="0.25">
      <c r="A43" s="143" t="s">
        <v>0</v>
      </c>
      <c r="B43" s="156">
        <f t="shared" si="11"/>
        <v>36</v>
      </c>
      <c r="C43" s="157" t="str">
        <f t="shared" si="7"/>
        <v/>
      </c>
      <c r="D43" s="105" t="str">
        <f t="shared" si="14"/>
        <v/>
      </c>
      <c r="E43" s="158" t="str">
        <f t="shared" si="15"/>
        <v/>
      </c>
      <c r="F43" s="158" t="str">
        <f t="shared" si="16"/>
        <v/>
      </c>
      <c r="G43" s="159" t="str">
        <f t="shared" si="13"/>
        <v/>
      </c>
      <c r="H43" s="143" t="s">
        <v>0</v>
      </c>
      <c r="I43" s="88"/>
      <c r="J43" s="143" t="s">
        <v>0</v>
      </c>
      <c r="K43" s="160" t="str">
        <f>IF(I43="","",MAX(K$7:K42)+1)</f>
        <v/>
      </c>
      <c r="L43" s="159" t="str">
        <f t="shared" si="17"/>
        <v/>
      </c>
      <c r="M43" s="143" t="s">
        <v>0</v>
      </c>
      <c r="N43" s="161" t="str">
        <f t="shared" si="8"/>
        <v/>
      </c>
      <c r="O43" s="143" t="s">
        <v>0</v>
      </c>
      <c r="P43" s="232" t="str">
        <f>IF(G43="","",MAX(P$7:P42)+1)</f>
        <v/>
      </c>
      <c r="Q43" s="233" t="str">
        <f t="shared" si="18"/>
        <v/>
      </c>
      <c r="R43" s="233" t="str">
        <f t="shared" si="9"/>
        <v/>
      </c>
      <c r="S43" s="233" t="str">
        <f t="shared" si="19"/>
        <v/>
      </c>
      <c r="T43" s="234" t="str">
        <f t="shared" si="20"/>
        <v/>
      </c>
      <c r="U43" s="143" t="s">
        <v>0</v>
      </c>
      <c r="V43" s="106" t="str">
        <f t="shared" si="10"/>
        <v/>
      </c>
      <c r="W43" s="143" t="s">
        <v>0</v>
      </c>
      <c r="X43" s="106" t="str">
        <f t="shared" si="21"/>
        <v/>
      </c>
      <c r="Y43" s="143" t="s">
        <v>0</v>
      </c>
    </row>
    <row r="44" spans="1:25" x14ac:dyDescent="0.25">
      <c r="A44" s="143" t="s">
        <v>0</v>
      </c>
      <c r="B44" s="156">
        <f t="shared" si="11"/>
        <v>37</v>
      </c>
      <c r="C44" s="157" t="str">
        <f t="shared" si="7"/>
        <v/>
      </c>
      <c r="D44" s="105" t="str">
        <f t="shared" si="14"/>
        <v/>
      </c>
      <c r="E44" s="158" t="str">
        <f t="shared" si="15"/>
        <v/>
      </c>
      <c r="F44" s="158" t="str">
        <f t="shared" si="16"/>
        <v/>
      </c>
      <c r="G44" s="159" t="str">
        <f t="shared" si="13"/>
        <v/>
      </c>
      <c r="H44" s="143" t="s">
        <v>0</v>
      </c>
      <c r="I44" s="88"/>
      <c r="J44" s="143" t="s">
        <v>0</v>
      </c>
      <c r="K44" s="160" t="str">
        <f>IF(I44="","",MAX(K$7:K43)+1)</f>
        <v/>
      </c>
      <c r="L44" s="159" t="str">
        <f t="shared" si="17"/>
        <v/>
      </c>
      <c r="M44" s="143" t="s">
        <v>0</v>
      </c>
      <c r="N44" s="161" t="str">
        <f t="shared" si="8"/>
        <v/>
      </c>
      <c r="O44" s="143" t="s">
        <v>0</v>
      </c>
      <c r="P44" s="232" t="str">
        <f>IF(G44="","",MAX(P$7:P43)+1)</f>
        <v/>
      </c>
      <c r="Q44" s="233" t="str">
        <f t="shared" si="18"/>
        <v/>
      </c>
      <c r="R44" s="233" t="str">
        <f t="shared" si="9"/>
        <v/>
      </c>
      <c r="S44" s="233" t="str">
        <f t="shared" si="19"/>
        <v/>
      </c>
      <c r="T44" s="234" t="str">
        <f t="shared" si="20"/>
        <v/>
      </c>
      <c r="U44" s="143" t="s">
        <v>0</v>
      </c>
      <c r="V44" s="106" t="str">
        <f t="shared" si="10"/>
        <v/>
      </c>
      <c r="W44" s="143" t="s">
        <v>0</v>
      </c>
      <c r="X44" s="106" t="str">
        <f t="shared" si="21"/>
        <v/>
      </c>
      <c r="Y44" s="143" t="s">
        <v>0</v>
      </c>
    </row>
    <row r="45" spans="1:25" x14ac:dyDescent="0.25">
      <c r="A45" s="143" t="s">
        <v>0</v>
      </c>
      <c r="B45" s="156">
        <f t="shared" si="11"/>
        <v>38</v>
      </c>
      <c r="C45" s="157" t="str">
        <f t="shared" si="7"/>
        <v/>
      </c>
      <c r="D45" s="105" t="str">
        <f t="shared" si="14"/>
        <v/>
      </c>
      <c r="E45" s="158" t="str">
        <f t="shared" si="15"/>
        <v/>
      </c>
      <c r="F45" s="158" t="str">
        <f t="shared" si="16"/>
        <v/>
      </c>
      <c r="G45" s="159" t="str">
        <f t="shared" si="13"/>
        <v/>
      </c>
      <c r="H45" s="143" t="s">
        <v>0</v>
      </c>
      <c r="I45" s="88"/>
      <c r="J45" s="143" t="s">
        <v>0</v>
      </c>
      <c r="K45" s="160" t="str">
        <f>IF(I45="","",MAX(K$7:K44)+1)</f>
        <v/>
      </c>
      <c r="L45" s="159" t="str">
        <f t="shared" si="17"/>
        <v/>
      </c>
      <c r="M45" s="143" t="s">
        <v>0</v>
      </c>
      <c r="N45" s="161" t="str">
        <f t="shared" si="8"/>
        <v/>
      </c>
      <c r="O45" s="143" t="s">
        <v>0</v>
      </c>
      <c r="P45" s="232" t="str">
        <f>IF(G45="","",MAX(P$7:P44)+1)</f>
        <v/>
      </c>
      <c r="Q45" s="233" t="str">
        <f t="shared" si="18"/>
        <v/>
      </c>
      <c r="R45" s="233" t="str">
        <f t="shared" si="9"/>
        <v/>
      </c>
      <c r="S45" s="233" t="str">
        <f t="shared" si="19"/>
        <v/>
      </c>
      <c r="T45" s="234" t="str">
        <f t="shared" si="20"/>
        <v/>
      </c>
      <c r="U45" s="143" t="s">
        <v>0</v>
      </c>
      <c r="V45" s="106" t="str">
        <f t="shared" si="10"/>
        <v/>
      </c>
      <c r="W45" s="143" t="s">
        <v>0</v>
      </c>
      <c r="X45" s="106" t="str">
        <f t="shared" si="21"/>
        <v/>
      </c>
      <c r="Y45" s="143" t="s">
        <v>0</v>
      </c>
    </row>
    <row r="46" spans="1:25" x14ac:dyDescent="0.25">
      <c r="A46" s="143" t="s">
        <v>0</v>
      </c>
      <c r="B46" s="156">
        <f t="shared" si="11"/>
        <v>39</v>
      </c>
      <c r="C46" s="157" t="str">
        <f t="shared" si="7"/>
        <v/>
      </c>
      <c r="D46" s="105" t="str">
        <f t="shared" si="14"/>
        <v/>
      </c>
      <c r="E46" s="158" t="str">
        <f t="shared" si="15"/>
        <v/>
      </c>
      <c r="F46" s="158" t="str">
        <f t="shared" si="16"/>
        <v/>
      </c>
      <c r="G46" s="159" t="str">
        <f t="shared" si="13"/>
        <v/>
      </c>
      <c r="H46" s="143" t="s">
        <v>0</v>
      </c>
      <c r="I46" s="88"/>
      <c r="J46" s="143" t="s">
        <v>0</v>
      </c>
      <c r="K46" s="160" t="str">
        <f>IF(I46="","",MAX(K$7:K45)+1)</f>
        <v/>
      </c>
      <c r="L46" s="159" t="str">
        <f t="shared" si="17"/>
        <v/>
      </c>
      <c r="M46" s="143" t="s">
        <v>0</v>
      </c>
      <c r="N46" s="161" t="str">
        <f t="shared" si="8"/>
        <v/>
      </c>
      <c r="O46" s="143" t="s">
        <v>0</v>
      </c>
      <c r="P46" s="232" t="str">
        <f>IF(G46="","",MAX(P$7:P45)+1)</f>
        <v/>
      </c>
      <c r="Q46" s="233" t="str">
        <f t="shared" si="18"/>
        <v/>
      </c>
      <c r="R46" s="233" t="str">
        <f t="shared" si="9"/>
        <v/>
      </c>
      <c r="S46" s="233" t="str">
        <f t="shared" si="19"/>
        <v/>
      </c>
      <c r="T46" s="234" t="str">
        <f t="shared" si="20"/>
        <v/>
      </c>
      <c r="U46" s="143" t="s">
        <v>0</v>
      </c>
      <c r="V46" s="106" t="str">
        <f t="shared" si="10"/>
        <v/>
      </c>
      <c r="W46" s="143" t="s">
        <v>0</v>
      </c>
      <c r="X46" s="106" t="str">
        <f t="shared" si="21"/>
        <v/>
      </c>
      <c r="Y46" s="143" t="s">
        <v>0</v>
      </c>
    </row>
    <row r="47" spans="1:25" x14ac:dyDescent="0.25">
      <c r="A47" s="143" t="s">
        <v>0</v>
      </c>
      <c r="B47" s="156">
        <f t="shared" si="11"/>
        <v>40</v>
      </c>
      <c r="C47" s="157" t="str">
        <f t="shared" si="7"/>
        <v/>
      </c>
      <c r="D47" s="105" t="str">
        <f t="shared" si="14"/>
        <v/>
      </c>
      <c r="E47" s="158" t="str">
        <f t="shared" si="15"/>
        <v/>
      </c>
      <c r="F47" s="158" t="str">
        <f t="shared" si="16"/>
        <v/>
      </c>
      <c r="G47" s="159" t="str">
        <f t="shared" si="13"/>
        <v/>
      </c>
      <c r="H47" s="143" t="s">
        <v>0</v>
      </c>
      <c r="I47" s="88"/>
      <c r="J47" s="143" t="s">
        <v>0</v>
      </c>
      <c r="K47" s="160" t="str">
        <f>IF(I47="","",MAX(K$7:K46)+1)</f>
        <v/>
      </c>
      <c r="L47" s="159" t="str">
        <f t="shared" si="17"/>
        <v/>
      </c>
      <c r="M47" s="143" t="s">
        <v>0</v>
      </c>
      <c r="N47" s="161" t="str">
        <f t="shared" si="8"/>
        <v/>
      </c>
      <c r="O47" s="143" t="s">
        <v>0</v>
      </c>
      <c r="P47" s="232" t="str">
        <f>IF(G47="","",MAX(P$7:P46)+1)</f>
        <v/>
      </c>
      <c r="Q47" s="233" t="str">
        <f t="shared" si="18"/>
        <v/>
      </c>
      <c r="R47" s="233" t="str">
        <f t="shared" si="9"/>
        <v/>
      </c>
      <c r="S47" s="233" t="str">
        <f t="shared" si="19"/>
        <v/>
      </c>
      <c r="T47" s="234" t="str">
        <f t="shared" si="20"/>
        <v/>
      </c>
      <c r="U47" s="143" t="s">
        <v>0</v>
      </c>
      <c r="V47" s="106" t="str">
        <f t="shared" si="10"/>
        <v/>
      </c>
      <c r="W47" s="143" t="s">
        <v>0</v>
      </c>
      <c r="X47" s="106" t="str">
        <f t="shared" si="21"/>
        <v/>
      </c>
      <c r="Y47" s="143" t="s">
        <v>0</v>
      </c>
    </row>
    <row r="48" spans="1:25" x14ac:dyDescent="0.25">
      <c r="A48" s="143" t="s">
        <v>0</v>
      </c>
      <c r="B48" s="156">
        <f t="shared" si="11"/>
        <v>41</v>
      </c>
      <c r="C48" s="157" t="str">
        <f t="shared" si="7"/>
        <v/>
      </c>
      <c r="D48" s="105" t="str">
        <f t="shared" si="14"/>
        <v/>
      </c>
      <c r="E48" s="158" t="str">
        <f t="shared" si="15"/>
        <v/>
      </c>
      <c r="F48" s="158" t="str">
        <f t="shared" si="16"/>
        <v/>
      </c>
      <c r="G48" s="159" t="str">
        <f t="shared" si="13"/>
        <v/>
      </c>
      <c r="H48" s="143" t="s">
        <v>0</v>
      </c>
      <c r="I48" s="88"/>
      <c r="J48" s="143" t="s">
        <v>0</v>
      </c>
      <c r="K48" s="160" t="str">
        <f>IF(I48="","",MAX(K$7:K47)+1)</f>
        <v/>
      </c>
      <c r="L48" s="159" t="str">
        <f t="shared" si="17"/>
        <v/>
      </c>
      <c r="M48" s="143" t="s">
        <v>0</v>
      </c>
      <c r="N48" s="161" t="str">
        <f t="shared" si="8"/>
        <v/>
      </c>
      <c r="O48" s="143" t="s">
        <v>0</v>
      </c>
      <c r="P48" s="232" t="str">
        <f>IF(G48="","",MAX(P$7:P47)+1)</f>
        <v/>
      </c>
      <c r="Q48" s="233" t="str">
        <f t="shared" si="18"/>
        <v/>
      </c>
      <c r="R48" s="233" t="str">
        <f t="shared" si="9"/>
        <v/>
      </c>
      <c r="S48" s="233" t="str">
        <f t="shared" si="19"/>
        <v/>
      </c>
      <c r="T48" s="234" t="str">
        <f t="shared" si="20"/>
        <v/>
      </c>
      <c r="U48" s="143" t="s">
        <v>0</v>
      </c>
      <c r="V48" s="106" t="str">
        <f t="shared" si="10"/>
        <v/>
      </c>
      <c r="W48" s="143" t="s">
        <v>0</v>
      </c>
      <c r="X48" s="106" t="str">
        <f t="shared" si="21"/>
        <v/>
      </c>
      <c r="Y48" s="143" t="s">
        <v>0</v>
      </c>
    </row>
    <row r="49" spans="1:25" x14ac:dyDescent="0.25">
      <c r="A49" s="143" t="s">
        <v>0</v>
      </c>
      <c r="B49" s="156">
        <f t="shared" si="11"/>
        <v>42</v>
      </c>
      <c r="C49" s="157" t="str">
        <f t="shared" si="7"/>
        <v/>
      </c>
      <c r="D49" s="105" t="str">
        <f t="shared" si="14"/>
        <v/>
      </c>
      <c r="E49" s="158" t="str">
        <f t="shared" si="15"/>
        <v/>
      </c>
      <c r="F49" s="158" t="str">
        <f t="shared" si="16"/>
        <v/>
      </c>
      <c r="G49" s="159" t="str">
        <f t="shared" si="13"/>
        <v/>
      </c>
      <c r="H49" s="143" t="s">
        <v>0</v>
      </c>
      <c r="I49" s="88"/>
      <c r="J49" s="143" t="s">
        <v>0</v>
      </c>
      <c r="K49" s="160" t="str">
        <f>IF(I49="","",MAX(K$7:K48)+1)</f>
        <v/>
      </c>
      <c r="L49" s="159" t="str">
        <f t="shared" si="17"/>
        <v/>
      </c>
      <c r="M49" s="143" t="s">
        <v>0</v>
      </c>
      <c r="N49" s="161" t="str">
        <f t="shared" si="8"/>
        <v/>
      </c>
      <c r="O49" s="143" t="s">
        <v>0</v>
      </c>
      <c r="P49" s="232" t="str">
        <f>IF(G49="","",MAX(P$7:P48)+1)</f>
        <v/>
      </c>
      <c r="Q49" s="233" t="str">
        <f t="shared" si="18"/>
        <v/>
      </c>
      <c r="R49" s="233" t="str">
        <f t="shared" si="9"/>
        <v/>
      </c>
      <c r="S49" s="233" t="str">
        <f t="shared" si="19"/>
        <v/>
      </c>
      <c r="T49" s="234" t="str">
        <f t="shared" si="20"/>
        <v/>
      </c>
      <c r="U49" s="143" t="s">
        <v>0</v>
      </c>
      <c r="V49" s="106" t="str">
        <f t="shared" si="10"/>
        <v/>
      </c>
      <c r="W49" s="143" t="s">
        <v>0</v>
      </c>
      <c r="X49" s="106" t="str">
        <f t="shared" si="21"/>
        <v/>
      </c>
      <c r="Y49" s="143" t="s">
        <v>0</v>
      </c>
    </row>
    <row r="50" spans="1:25" x14ac:dyDescent="0.25">
      <c r="A50" s="143" t="s">
        <v>0</v>
      </c>
      <c r="B50" s="156">
        <f t="shared" si="11"/>
        <v>43</v>
      </c>
      <c r="C50" s="157" t="str">
        <f t="shared" si="7"/>
        <v/>
      </c>
      <c r="D50" s="105" t="str">
        <f t="shared" si="14"/>
        <v/>
      </c>
      <c r="E50" s="158" t="str">
        <f t="shared" si="15"/>
        <v/>
      </c>
      <c r="F50" s="158" t="str">
        <f t="shared" si="16"/>
        <v/>
      </c>
      <c r="G50" s="159" t="str">
        <f t="shared" si="13"/>
        <v/>
      </c>
      <c r="H50" s="143" t="s">
        <v>0</v>
      </c>
      <c r="I50" s="88"/>
      <c r="J50" s="143" t="s">
        <v>0</v>
      </c>
      <c r="K50" s="160" t="str">
        <f>IF(I50="","",MAX(K$7:K49)+1)</f>
        <v/>
      </c>
      <c r="L50" s="159" t="str">
        <f t="shared" si="17"/>
        <v/>
      </c>
      <c r="M50" s="143" t="s">
        <v>0</v>
      </c>
      <c r="N50" s="161" t="str">
        <f t="shared" si="8"/>
        <v/>
      </c>
      <c r="O50" s="143" t="s">
        <v>0</v>
      </c>
      <c r="P50" s="232" t="str">
        <f>IF(G50="","",MAX(P$7:P49)+1)</f>
        <v/>
      </c>
      <c r="Q50" s="233" t="str">
        <f t="shared" si="18"/>
        <v/>
      </c>
      <c r="R50" s="233" t="str">
        <f t="shared" si="9"/>
        <v/>
      </c>
      <c r="S50" s="233" t="str">
        <f t="shared" si="19"/>
        <v/>
      </c>
      <c r="T50" s="234" t="str">
        <f t="shared" si="20"/>
        <v/>
      </c>
      <c r="U50" s="143" t="s">
        <v>0</v>
      </c>
      <c r="V50" s="106" t="str">
        <f t="shared" si="10"/>
        <v/>
      </c>
      <c r="W50" s="143" t="s">
        <v>0</v>
      </c>
      <c r="X50" s="106" t="str">
        <f t="shared" si="21"/>
        <v/>
      </c>
      <c r="Y50" s="143" t="s">
        <v>0</v>
      </c>
    </row>
    <row r="51" spans="1:25" x14ac:dyDescent="0.25">
      <c r="A51" s="143" t="s">
        <v>0</v>
      </c>
      <c r="B51" s="156">
        <f t="shared" si="11"/>
        <v>44</v>
      </c>
      <c r="C51" s="157" t="str">
        <f t="shared" si="7"/>
        <v/>
      </c>
      <c r="D51" s="105" t="str">
        <f t="shared" si="14"/>
        <v/>
      </c>
      <c r="E51" s="158" t="str">
        <f t="shared" si="15"/>
        <v/>
      </c>
      <c r="F51" s="158" t="str">
        <f t="shared" si="16"/>
        <v/>
      </c>
      <c r="G51" s="159" t="str">
        <f t="shared" si="13"/>
        <v/>
      </c>
      <c r="H51" s="143" t="s">
        <v>0</v>
      </c>
      <c r="I51" s="88"/>
      <c r="J51" s="143" t="s">
        <v>0</v>
      </c>
      <c r="K51" s="160" t="str">
        <f>IF(I51="","",MAX(K$7:K50)+1)</f>
        <v/>
      </c>
      <c r="L51" s="159" t="str">
        <f t="shared" si="17"/>
        <v/>
      </c>
      <c r="M51" s="143" t="s">
        <v>0</v>
      </c>
      <c r="N51" s="161" t="str">
        <f t="shared" si="8"/>
        <v/>
      </c>
      <c r="O51" s="143" t="s">
        <v>0</v>
      </c>
      <c r="P51" s="232" t="str">
        <f>IF(G51="","",MAX(P$7:P50)+1)</f>
        <v/>
      </c>
      <c r="Q51" s="233" t="str">
        <f t="shared" si="18"/>
        <v/>
      </c>
      <c r="R51" s="233" t="str">
        <f t="shared" si="9"/>
        <v/>
      </c>
      <c r="S51" s="233" t="str">
        <f t="shared" si="19"/>
        <v/>
      </c>
      <c r="T51" s="234" t="str">
        <f t="shared" si="20"/>
        <v/>
      </c>
      <c r="U51" s="143" t="s">
        <v>0</v>
      </c>
      <c r="V51" s="106" t="str">
        <f t="shared" si="10"/>
        <v/>
      </c>
      <c r="W51" s="143" t="s">
        <v>0</v>
      </c>
      <c r="X51" s="106" t="str">
        <f t="shared" si="21"/>
        <v/>
      </c>
      <c r="Y51" s="143" t="s">
        <v>0</v>
      </c>
    </row>
    <row r="52" spans="1:25" x14ac:dyDescent="0.25">
      <c r="A52" s="143" t="s">
        <v>0</v>
      </c>
      <c r="B52" s="156">
        <f t="shared" si="11"/>
        <v>45</v>
      </c>
      <c r="C52" s="157" t="str">
        <f t="shared" si="7"/>
        <v/>
      </c>
      <c r="D52" s="105" t="str">
        <f t="shared" si="14"/>
        <v/>
      </c>
      <c r="E52" s="158" t="str">
        <f t="shared" si="15"/>
        <v/>
      </c>
      <c r="F52" s="158" t="str">
        <f t="shared" si="16"/>
        <v/>
      </c>
      <c r="G52" s="159" t="str">
        <f t="shared" si="13"/>
        <v/>
      </c>
      <c r="H52" s="143" t="s">
        <v>0</v>
      </c>
      <c r="I52" s="88"/>
      <c r="J52" s="143" t="s">
        <v>0</v>
      </c>
      <c r="K52" s="160" t="str">
        <f>IF(I52="","",MAX(K$7:K51)+1)</f>
        <v/>
      </c>
      <c r="L52" s="159" t="str">
        <f t="shared" si="17"/>
        <v/>
      </c>
      <c r="M52" s="143" t="s">
        <v>0</v>
      </c>
      <c r="N52" s="161" t="str">
        <f t="shared" si="8"/>
        <v/>
      </c>
      <c r="O52" s="143" t="s">
        <v>0</v>
      </c>
      <c r="P52" s="232" t="str">
        <f>IF(G52="","",MAX(P$7:P51)+1)</f>
        <v/>
      </c>
      <c r="Q52" s="233" t="str">
        <f t="shared" si="18"/>
        <v/>
      </c>
      <c r="R52" s="233" t="str">
        <f t="shared" si="9"/>
        <v/>
      </c>
      <c r="S52" s="233" t="str">
        <f t="shared" si="19"/>
        <v/>
      </c>
      <c r="T52" s="234" t="str">
        <f t="shared" si="20"/>
        <v/>
      </c>
      <c r="U52" s="143" t="s">
        <v>0</v>
      </c>
      <c r="V52" s="106" t="str">
        <f t="shared" si="10"/>
        <v/>
      </c>
      <c r="W52" s="143" t="s">
        <v>0</v>
      </c>
      <c r="X52" s="106" t="str">
        <f t="shared" si="21"/>
        <v/>
      </c>
      <c r="Y52" s="143" t="s">
        <v>0</v>
      </c>
    </row>
    <row r="53" spans="1:25" x14ac:dyDescent="0.25">
      <c r="A53" s="143" t="s">
        <v>0</v>
      </c>
      <c r="B53" s="156">
        <f t="shared" si="11"/>
        <v>46</v>
      </c>
      <c r="C53" s="157" t="str">
        <f t="shared" si="7"/>
        <v/>
      </c>
      <c r="D53" s="105" t="str">
        <f t="shared" si="14"/>
        <v/>
      </c>
      <c r="E53" s="158" t="str">
        <f t="shared" si="15"/>
        <v/>
      </c>
      <c r="F53" s="158" t="str">
        <f t="shared" si="16"/>
        <v/>
      </c>
      <c r="G53" s="159" t="str">
        <f t="shared" si="13"/>
        <v/>
      </c>
      <c r="H53" s="143" t="s">
        <v>0</v>
      </c>
      <c r="I53" s="88"/>
      <c r="J53" s="143" t="s">
        <v>0</v>
      </c>
      <c r="K53" s="160" t="str">
        <f>IF(I53="","",MAX(K$7:K52)+1)</f>
        <v/>
      </c>
      <c r="L53" s="159" t="str">
        <f t="shared" si="17"/>
        <v/>
      </c>
      <c r="M53" s="143" t="s">
        <v>0</v>
      </c>
      <c r="N53" s="161" t="str">
        <f t="shared" si="8"/>
        <v/>
      </c>
      <c r="O53" s="143" t="s">
        <v>0</v>
      </c>
      <c r="P53" s="232" t="str">
        <f>IF(G53="","",MAX(P$7:P52)+1)</f>
        <v/>
      </c>
      <c r="Q53" s="233" t="str">
        <f t="shared" si="18"/>
        <v/>
      </c>
      <c r="R53" s="233" t="str">
        <f t="shared" si="9"/>
        <v/>
      </c>
      <c r="S53" s="233" t="str">
        <f t="shared" si="19"/>
        <v/>
      </c>
      <c r="T53" s="234" t="str">
        <f t="shared" si="20"/>
        <v/>
      </c>
      <c r="U53" s="143" t="s">
        <v>0</v>
      </c>
      <c r="V53" s="106" t="str">
        <f t="shared" si="10"/>
        <v/>
      </c>
      <c r="W53" s="143" t="s">
        <v>0</v>
      </c>
      <c r="X53" s="106" t="str">
        <f t="shared" si="21"/>
        <v/>
      </c>
      <c r="Y53" s="143" t="s">
        <v>0</v>
      </c>
    </row>
    <row r="54" spans="1:25" x14ac:dyDescent="0.25">
      <c r="A54" s="143" t="s">
        <v>0</v>
      </c>
      <c r="B54" s="156">
        <f t="shared" si="11"/>
        <v>47</v>
      </c>
      <c r="C54" s="157" t="str">
        <f t="shared" si="7"/>
        <v/>
      </c>
      <c r="D54" s="105" t="str">
        <f t="shared" si="14"/>
        <v/>
      </c>
      <c r="E54" s="158" t="str">
        <f t="shared" si="15"/>
        <v/>
      </c>
      <c r="F54" s="158" t="str">
        <f t="shared" si="16"/>
        <v/>
      </c>
      <c r="G54" s="159" t="str">
        <f t="shared" si="13"/>
        <v/>
      </c>
      <c r="H54" s="143" t="s">
        <v>0</v>
      </c>
      <c r="I54" s="88"/>
      <c r="J54" s="143" t="s">
        <v>0</v>
      </c>
      <c r="K54" s="160" t="str">
        <f>IF(I54="","",MAX(K$7:K53)+1)</f>
        <v/>
      </c>
      <c r="L54" s="159" t="str">
        <f t="shared" si="17"/>
        <v/>
      </c>
      <c r="M54" s="143" t="s">
        <v>0</v>
      </c>
      <c r="N54" s="161" t="str">
        <f t="shared" si="8"/>
        <v/>
      </c>
      <c r="O54" s="143" t="s">
        <v>0</v>
      </c>
      <c r="P54" s="232" t="str">
        <f>IF(G54="","",MAX(P$7:P53)+1)</f>
        <v/>
      </c>
      <c r="Q54" s="233" t="str">
        <f t="shared" si="18"/>
        <v/>
      </c>
      <c r="R54" s="233" t="str">
        <f t="shared" si="9"/>
        <v/>
      </c>
      <c r="S54" s="233" t="str">
        <f t="shared" si="19"/>
        <v/>
      </c>
      <c r="T54" s="234" t="str">
        <f t="shared" si="20"/>
        <v/>
      </c>
      <c r="U54" s="143" t="s">
        <v>0</v>
      </c>
      <c r="V54" s="106" t="str">
        <f t="shared" si="10"/>
        <v/>
      </c>
      <c r="W54" s="143" t="s">
        <v>0</v>
      </c>
      <c r="X54" s="106" t="str">
        <f t="shared" si="21"/>
        <v/>
      </c>
      <c r="Y54" s="143" t="s">
        <v>0</v>
      </c>
    </row>
    <row r="55" spans="1:25" x14ac:dyDescent="0.25">
      <c r="A55" s="143" t="s">
        <v>0</v>
      </c>
      <c r="B55" s="156">
        <f t="shared" si="11"/>
        <v>48</v>
      </c>
      <c r="C55" s="157" t="str">
        <f t="shared" si="7"/>
        <v/>
      </c>
      <c r="D55" s="105" t="str">
        <f t="shared" si="14"/>
        <v/>
      </c>
      <c r="E55" s="158" t="str">
        <f t="shared" si="15"/>
        <v/>
      </c>
      <c r="F55" s="158" t="str">
        <f t="shared" si="16"/>
        <v/>
      </c>
      <c r="G55" s="159" t="str">
        <f t="shared" si="13"/>
        <v/>
      </c>
      <c r="H55" s="143" t="s">
        <v>0</v>
      </c>
      <c r="I55" s="88"/>
      <c r="J55" s="143" t="s">
        <v>0</v>
      </c>
      <c r="K55" s="160" t="str">
        <f>IF(I55="","",MAX(K$7:K54)+1)</f>
        <v/>
      </c>
      <c r="L55" s="159" t="str">
        <f t="shared" si="17"/>
        <v/>
      </c>
      <c r="M55" s="143" t="s">
        <v>0</v>
      </c>
      <c r="N55" s="161" t="str">
        <f t="shared" si="8"/>
        <v/>
      </c>
      <c r="O55" s="143" t="s">
        <v>0</v>
      </c>
      <c r="P55" s="232" t="str">
        <f>IF(G55="","",MAX(P$7:P54)+1)</f>
        <v/>
      </c>
      <c r="Q55" s="233" t="str">
        <f t="shared" si="18"/>
        <v/>
      </c>
      <c r="R55" s="233" t="str">
        <f t="shared" si="9"/>
        <v/>
      </c>
      <c r="S55" s="233" t="str">
        <f t="shared" si="19"/>
        <v/>
      </c>
      <c r="T55" s="234" t="str">
        <f t="shared" si="20"/>
        <v/>
      </c>
      <c r="U55" s="143" t="s">
        <v>0</v>
      </c>
      <c r="V55" s="106" t="str">
        <f t="shared" si="10"/>
        <v/>
      </c>
      <c r="W55" s="143" t="s">
        <v>0</v>
      </c>
      <c r="X55" s="106" t="str">
        <f t="shared" si="21"/>
        <v/>
      </c>
      <c r="Y55" s="143" t="s">
        <v>0</v>
      </c>
    </row>
    <row r="56" spans="1:25" x14ac:dyDescent="0.25">
      <c r="A56" s="143" t="s">
        <v>0</v>
      </c>
      <c r="B56" s="156">
        <f t="shared" si="11"/>
        <v>49</v>
      </c>
      <c r="C56" s="157" t="str">
        <f t="shared" si="7"/>
        <v/>
      </c>
      <c r="D56" s="105" t="str">
        <f t="shared" si="14"/>
        <v/>
      </c>
      <c r="E56" s="158" t="str">
        <f t="shared" si="15"/>
        <v/>
      </c>
      <c r="F56" s="158" t="str">
        <f t="shared" si="16"/>
        <v/>
      </c>
      <c r="G56" s="159" t="str">
        <f t="shared" si="13"/>
        <v/>
      </c>
      <c r="H56" s="143" t="s">
        <v>0</v>
      </c>
      <c r="I56" s="88"/>
      <c r="J56" s="143" t="s">
        <v>0</v>
      </c>
      <c r="K56" s="160" t="str">
        <f>IF(I56="","",MAX(K$7:K55)+1)</f>
        <v/>
      </c>
      <c r="L56" s="159" t="str">
        <f t="shared" si="17"/>
        <v/>
      </c>
      <c r="M56" s="143" t="s">
        <v>0</v>
      </c>
      <c r="N56" s="161" t="str">
        <f t="shared" si="8"/>
        <v/>
      </c>
      <c r="O56" s="143" t="s">
        <v>0</v>
      </c>
      <c r="P56" s="232" t="str">
        <f>IF(G56="","",MAX(P$7:P55)+1)</f>
        <v/>
      </c>
      <c r="Q56" s="233" t="str">
        <f t="shared" si="18"/>
        <v/>
      </c>
      <c r="R56" s="233" t="str">
        <f t="shared" si="9"/>
        <v/>
      </c>
      <c r="S56" s="233" t="str">
        <f t="shared" si="19"/>
        <v/>
      </c>
      <c r="T56" s="234" t="str">
        <f t="shared" si="20"/>
        <v/>
      </c>
      <c r="U56" s="143" t="s">
        <v>0</v>
      </c>
      <c r="V56" s="106" t="str">
        <f t="shared" si="10"/>
        <v/>
      </c>
      <c r="W56" s="143" t="s">
        <v>0</v>
      </c>
      <c r="X56" s="106" t="str">
        <f t="shared" si="21"/>
        <v/>
      </c>
      <c r="Y56" s="143" t="s">
        <v>0</v>
      </c>
    </row>
    <row r="57" spans="1:25" ht="15.75" thickBot="1" x14ac:dyDescent="0.3">
      <c r="A57" s="143" t="s">
        <v>0</v>
      </c>
      <c r="B57" s="162">
        <f t="shared" si="11"/>
        <v>50</v>
      </c>
      <c r="C57" s="163" t="str">
        <f t="shared" si="7"/>
        <v/>
      </c>
      <c r="D57" s="107" t="str">
        <f t="shared" si="14"/>
        <v/>
      </c>
      <c r="E57" s="164" t="str">
        <f t="shared" si="15"/>
        <v/>
      </c>
      <c r="F57" s="164" t="str">
        <f t="shared" si="16"/>
        <v/>
      </c>
      <c r="G57" s="165" t="str">
        <f t="shared" si="13"/>
        <v/>
      </c>
      <c r="H57" s="143" t="s">
        <v>0</v>
      </c>
      <c r="I57" s="89"/>
      <c r="J57" s="143" t="s">
        <v>0</v>
      </c>
      <c r="K57" s="166" t="str">
        <f>IF(I57="","",MAX(K$7:K56)+1)</f>
        <v/>
      </c>
      <c r="L57" s="165" t="str">
        <f t="shared" si="17"/>
        <v/>
      </c>
      <c r="M57" s="143" t="s">
        <v>0</v>
      </c>
      <c r="N57" s="167" t="str">
        <f t="shared" si="8"/>
        <v/>
      </c>
      <c r="O57" s="143" t="s">
        <v>0</v>
      </c>
      <c r="P57" s="235" t="str">
        <f>IF(G57="","",MAX(P$7:P56)+1)</f>
        <v/>
      </c>
      <c r="Q57" s="236" t="str">
        <f t="shared" si="18"/>
        <v/>
      </c>
      <c r="R57" s="236" t="str">
        <f t="shared" si="9"/>
        <v/>
      </c>
      <c r="S57" s="236" t="str">
        <f t="shared" si="19"/>
        <v/>
      </c>
      <c r="T57" s="237" t="str">
        <f t="shared" si="20"/>
        <v/>
      </c>
      <c r="U57" s="143" t="s">
        <v>0</v>
      </c>
      <c r="V57" s="108" t="str">
        <f t="shared" si="10"/>
        <v/>
      </c>
      <c r="W57" s="143" t="s">
        <v>0</v>
      </c>
      <c r="X57" s="108" t="str">
        <f t="shared" si="21"/>
        <v/>
      </c>
      <c r="Y57" s="143" t="s">
        <v>0</v>
      </c>
    </row>
    <row r="58" spans="1:25" x14ac:dyDescent="0.25">
      <c r="B58" s="100"/>
      <c r="C58" s="100"/>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T1512"/>
  <sheetViews>
    <sheetView workbookViewId="0"/>
  </sheetViews>
  <sheetFormatPr defaultRowHeight="15" x14ac:dyDescent="0.25"/>
  <cols>
    <col min="1" max="1" width="2.85546875" style="98" customWidth="1"/>
    <col min="2" max="2" width="6.28515625" style="98" bestFit="1" customWidth="1"/>
    <col min="3" max="3" width="2.85546875" style="98" customWidth="1"/>
    <col min="4" max="4" width="11.42578125" style="99" bestFit="1" customWidth="1"/>
    <col min="5" max="5" width="14.28515625" style="99" customWidth="1"/>
    <col min="6" max="7" width="17.140625" style="99" customWidth="1"/>
    <col min="8" max="8" width="11.140625" style="99" bestFit="1" customWidth="1"/>
    <col min="9" max="9" width="2.85546875" style="98" customWidth="1"/>
    <col min="10" max="10" width="37.140625" style="99" customWidth="1"/>
    <col min="11" max="11" width="2.85546875" style="98" customWidth="1"/>
    <col min="12" max="12" width="34.28515625" style="99" customWidth="1"/>
    <col min="13" max="13" width="2.85546875" style="98" customWidth="1"/>
    <col min="14" max="14" width="28.5703125" style="99" customWidth="1"/>
    <col min="15" max="15" width="2.85546875" style="98" customWidth="1"/>
    <col min="16" max="16" width="6.28515625" style="98" bestFit="1" customWidth="1"/>
    <col min="17" max="17" width="2.85546875" style="98" customWidth="1"/>
    <col min="18" max="18" width="15.85546875" style="98" bestFit="1" customWidth="1"/>
    <col min="19" max="19" width="22.85546875" style="98" customWidth="1"/>
    <col min="20" max="20" width="22.5703125" style="98" bestFit="1" customWidth="1"/>
    <col min="21" max="16384" width="9.140625" style="98"/>
  </cols>
  <sheetData>
    <row r="1" spans="2:20" ht="15.75" thickBot="1" x14ac:dyDescent="0.3"/>
    <row r="2" spans="2:20" ht="32.25" thickBot="1" x14ac:dyDescent="0.55000000000000004">
      <c r="D2" s="376" t="s">
        <v>50</v>
      </c>
      <c r="E2" s="377"/>
      <c r="F2" s="377"/>
      <c r="G2" s="377"/>
      <c r="H2" s="377"/>
      <c r="I2" s="377"/>
      <c r="J2" s="377"/>
      <c r="K2" s="377"/>
      <c r="L2" s="377"/>
      <c r="M2" s="377"/>
      <c r="N2" s="377"/>
      <c r="O2" s="377"/>
      <c r="P2" s="377"/>
      <c r="Q2" s="377"/>
      <c r="R2" s="377"/>
      <c r="S2" s="377"/>
      <c r="T2" s="378"/>
    </row>
    <row r="4" spans="2:20" ht="21.75" hidden="1" thickBot="1" x14ac:dyDescent="0.4">
      <c r="D4" s="388" t="s">
        <v>46</v>
      </c>
      <c r="E4" s="389"/>
      <c r="F4" s="389"/>
      <c r="G4" s="389"/>
      <c r="H4" s="390"/>
      <c r="L4" s="98"/>
      <c r="N4" s="98"/>
      <c r="R4" s="388" t="s">
        <v>47</v>
      </c>
      <c r="S4" s="389"/>
      <c r="T4" s="390"/>
    </row>
    <row r="5" spans="2:20" hidden="1" x14ac:dyDescent="0.25"/>
    <row r="6" spans="2:20" ht="123.75" hidden="1" customHeight="1" thickBot="1" x14ac:dyDescent="0.3">
      <c r="D6" s="385" t="str">
        <f>"SELECT
	imeprezime_id,
	ime,
    prezime,
    IfNull (klub,'') as klub,
    CASE
		WHEN IfNull (registar"&amp;IF(data_liga_id=101,"kup",IF(data_liga_id=102,"spr",IF(data_liga_id=103,"pre",IF(data_liga_id=104,"mtb","xyz"))))&amp;"_datumod,'2100-01-01') &gt; '"&amp;TEXT(data_datum_natjecanja,"YYYY-MM-DD")&amp;"' THEN ''
		ELSE IfNull (registar"&amp;IF(data_liga_id=101,"kup",IF(data_liga_id=102,"spr",IF(data_liga_id=103,"pre",IF(data_liga_id=104,"mtb","xyz"))))&amp;"_kategorija,'')
	END AS kategorija
FROM
	v_natjecatelj_export"</f>
        <v>SELECT
	imeprezime_id,
	ime,
    prezime,
    IfNull (klub,'') as klub,
    CASE
		WHEN IfNull (registarxyz_datumod,'2100-01-01') &gt; '1900-01-00' THEN ''
		ELSE IfNull (registarxyz_kategorija,'')
	END AS kategorija
FROM
	v_natjecatelj_export</v>
      </c>
      <c r="E6" s="386"/>
      <c r="F6" s="386"/>
      <c r="G6" s="386"/>
      <c r="H6" s="387"/>
      <c r="R6" s="385" t="s">
        <v>127</v>
      </c>
      <c r="S6" s="386"/>
      <c r="T6" s="387"/>
    </row>
    <row r="7" spans="2:20" hidden="1" x14ac:dyDescent="0.25">
      <c r="J7" s="326"/>
    </row>
    <row r="8" spans="2:20" ht="15.75" thickBot="1" x14ac:dyDescent="0.3">
      <c r="D8" s="382" t="s">
        <v>332</v>
      </c>
      <c r="E8" s="383"/>
      <c r="F8" s="383"/>
      <c r="G8" s="383"/>
      <c r="H8" s="384"/>
      <c r="J8" s="326"/>
      <c r="R8" s="382" t="s">
        <v>331</v>
      </c>
      <c r="S8" s="383"/>
      <c r="T8" s="384"/>
    </row>
    <row r="9" spans="2:20" x14ac:dyDescent="0.25">
      <c r="D9" s="315">
        <v>2</v>
      </c>
      <c r="E9" s="310">
        <v>3</v>
      </c>
      <c r="F9" s="310">
        <v>4</v>
      </c>
      <c r="G9" s="310">
        <v>5</v>
      </c>
      <c r="H9" s="316">
        <v>6</v>
      </c>
      <c r="J9" s="326"/>
      <c r="R9" s="315">
        <v>2</v>
      </c>
      <c r="S9" s="310">
        <v>3</v>
      </c>
      <c r="T9" s="316">
        <v>4</v>
      </c>
    </row>
    <row r="10" spans="2:20" x14ac:dyDescent="0.25">
      <c r="B10" s="283"/>
      <c r="J10" s="326"/>
      <c r="K10" s="98" t="s">
        <v>0</v>
      </c>
      <c r="M10" s="98" t="s">
        <v>0</v>
      </c>
      <c r="O10" s="98" t="s">
        <v>0</v>
      </c>
      <c r="P10" s="283"/>
    </row>
    <row r="11" spans="2:20" x14ac:dyDescent="0.25">
      <c r="B11" s="283"/>
      <c r="D11" s="330" t="s">
        <v>124</v>
      </c>
      <c r="E11" s="288" t="s">
        <v>1</v>
      </c>
      <c r="F11" s="288" t="s">
        <v>2</v>
      </c>
      <c r="G11" s="288" t="s">
        <v>3</v>
      </c>
      <c r="H11" s="331" t="s">
        <v>4</v>
      </c>
      <c r="J11" s="332" t="s">
        <v>6</v>
      </c>
      <c r="K11" s="98" t="s">
        <v>0</v>
      </c>
      <c r="L11" s="332" t="s">
        <v>5</v>
      </c>
      <c r="M11" s="98" t="s">
        <v>0</v>
      </c>
      <c r="N11" s="332" t="s">
        <v>7</v>
      </c>
      <c r="O11" s="98" t="s">
        <v>0</v>
      </c>
      <c r="P11" s="283"/>
      <c r="R11" s="317" t="s">
        <v>275</v>
      </c>
      <c r="S11" s="318" t="s">
        <v>276</v>
      </c>
      <c r="T11" s="319" t="s">
        <v>277</v>
      </c>
    </row>
    <row r="12" spans="2:20" ht="7.5" customHeight="1" thickBot="1" x14ac:dyDescent="0.3">
      <c r="B12" s="283"/>
      <c r="K12" s="98" t="s">
        <v>0</v>
      </c>
      <c r="M12" s="98" t="s">
        <v>0</v>
      </c>
      <c r="O12" s="98" t="s">
        <v>0</v>
      </c>
      <c r="P12" s="283"/>
      <c r="R12" s="99"/>
      <c r="S12" s="99"/>
      <c r="T12" s="99"/>
    </row>
    <row r="13" spans="2:20" x14ac:dyDescent="0.25">
      <c r="B13" s="307">
        <f t="shared" ref="B13" si="0">B12+1</f>
        <v>1</v>
      </c>
      <c r="D13" s="320" t="str" cm="1">
        <f t="array" ref="D13">IFERROR(INDEX(import_data,MATCH($D$8&amp;"-"&amp;$B13,import_key,0),D$9),"")</f>
        <v/>
      </c>
      <c r="E13" s="294" t="str" cm="1">
        <f t="array" ref="E13">IFERROR(INDEX(import_data,MATCH($D$8&amp;"-"&amp;$B13,import_key,0),E$9),"")</f>
        <v/>
      </c>
      <c r="F13" s="294" t="str" cm="1">
        <f t="array" ref="F13">IFERROR(INDEX(import_data,MATCH($D$8&amp;"-"&amp;$B13,import_key,0),F$9),"")</f>
        <v/>
      </c>
      <c r="G13" s="294" t="str" cm="1">
        <f t="array" ref="G13">IFERROR(INDEX(import_data,MATCH($D$8&amp;"-"&amp;$B13,import_key,0),G$9),"")</f>
        <v/>
      </c>
      <c r="H13" s="321" t="str" cm="1">
        <f t="array" ref="H13">IFERROR(INDEX(import_data,MATCH($D$8&amp;"-"&amp;$B13,import_key,0),H$9),"")</f>
        <v/>
      </c>
      <c r="J13" s="333" t="str">
        <f>IF(E13="","",E13) &amp; IF(F13="",""," – " &amp; F13) &amp; IF(G13="",""," – " &amp; G13) &amp; IF(H13="",""," – " &amp; H13)</f>
        <v/>
      </c>
      <c r="K13" s="98" t="s">
        <v>0</v>
      </c>
      <c r="L13" s="333" t="str">
        <f>IF(E13="","",E13) &amp; IF(F13="",""," – " &amp; F13) &amp; IF(G13="",""," – " &amp; G13)</f>
        <v/>
      </c>
      <c r="M13" s="98" t="s">
        <v>0</v>
      </c>
      <c r="N13" s="333" t="str">
        <f>IF(E13="","",E13) &amp; IF(F13="",""," – " &amp; F13)</f>
        <v/>
      </c>
      <c r="O13" s="98" t="s">
        <v>0</v>
      </c>
      <c r="P13" s="307">
        <f t="shared" ref="P13:P76" si="1">P12+1</f>
        <v>1</v>
      </c>
      <c r="R13" s="320" t="str" cm="1">
        <f t="array" ref="R13">IFERROR(INDEX(import_data,MATCH($R$8&amp;"-"&amp;$P13,import_key,0),R$9),"")</f>
        <v/>
      </c>
      <c r="S13" s="294" t="str" cm="1">
        <f t="array" ref="S13">IFERROR(INDEX(import_data,MATCH($R$8&amp;"-"&amp;$P13,import_key,0),S$9),"")</f>
        <v/>
      </c>
      <c r="T13" s="321" t="str" cm="1">
        <f t="array" ref="T13">IFERROR(INDEX(import_data,MATCH($R$8&amp;"-"&amp;$P13,import_key,0),T$9),"")</f>
        <v/>
      </c>
    </row>
    <row r="14" spans="2:20" x14ac:dyDescent="0.25">
      <c r="B14" s="308">
        <f t="shared" ref="B14:B77" si="2">B13+1</f>
        <v>2</v>
      </c>
      <c r="D14" s="301" t="str" cm="1">
        <f t="array" ref="D14">IFERROR(INDEX(import_data,MATCH($D$8&amp;"-"&amp;$B14,import_key,0),D$9),"")</f>
        <v/>
      </c>
      <c r="E14" s="299" t="str" cm="1">
        <f t="array" ref="E14">IFERROR(INDEX(import_data,MATCH($D$8&amp;"-"&amp;$B14,import_key,0),E$9),"")</f>
        <v/>
      </c>
      <c r="F14" s="299" t="str" cm="1">
        <f t="array" ref="F14">IFERROR(INDEX(import_data,MATCH($D$8&amp;"-"&amp;$B14,import_key,0),F$9),"")</f>
        <v/>
      </c>
      <c r="G14" s="299" t="str" cm="1">
        <f t="array" ref="G14">IFERROR(INDEX(import_data,MATCH($D$8&amp;"-"&amp;$B14,import_key,0),G$9),"")</f>
        <v/>
      </c>
      <c r="H14" s="322" t="str" cm="1">
        <f t="array" ref="H14">IFERROR(INDEX(import_data,MATCH($D$8&amp;"-"&amp;$B14,import_key,0),H$9),"")</f>
        <v/>
      </c>
      <c r="J14" s="334" t="str">
        <f t="shared" ref="J14:J77" si="3">IF(E14="","",E14) &amp; IF(F14="",""," – " &amp; F14) &amp; IF(G14="",""," – " &amp; G14) &amp; IF(H14="",""," – " &amp; H14)</f>
        <v/>
      </c>
      <c r="K14" s="98" t="s">
        <v>0</v>
      </c>
      <c r="L14" s="334" t="str">
        <f t="shared" ref="L14:L77" si="4">IF(E14="","",E14) &amp; IF(F14="",""," – " &amp; F14) &amp; IF(G14="",""," – " &amp; G14)</f>
        <v/>
      </c>
      <c r="M14" s="98" t="s">
        <v>0</v>
      </c>
      <c r="N14" s="334" t="str">
        <f t="shared" ref="N14:N77" si="5">IF(E14="","",E14) &amp; IF(F14="",""," – " &amp; F14)</f>
        <v/>
      </c>
      <c r="O14" s="98" t="s">
        <v>0</v>
      </c>
      <c r="P14" s="308">
        <f t="shared" si="1"/>
        <v>2</v>
      </c>
      <c r="R14" s="301" t="str" cm="1">
        <f t="array" ref="R14">IFERROR(INDEX(import_data,MATCH($R$8&amp;"-"&amp;$P14,import_key,0),R$9),"")</f>
        <v/>
      </c>
      <c r="S14" s="299" t="str" cm="1">
        <f t="array" ref="S14">IFERROR(INDEX(import_data,MATCH($R$8&amp;"-"&amp;$P14,import_key,0),S$9),"")</f>
        <v/>
      </c>
      <c r="T14" s="322" t="str" cm="1">
        <f t="array" ref="T14">IFERROR(INDEX(import_data,MATCH($R$8&amp;"-"&amp;$P14,import_key,0),T$9),"")</f>
        <v/>
      </c>
    </row>
    <row r="15" spans="2:20" x14ac:dyDescent="0.25">
      <c r="B15" s="308">
        <f t="shared" si="2"/>
        <v>3</v>
      </c>
      <c r="D15" s="301" t="str" cm="1">
        <f t="array" ref="D15">IFERROR(INDEX(import_data,MATCH($D$8&amp;"-"&amp;$B15,import_key,0),D$9),"")</f>
        <v/>
      </c>
      <c r="E15" s="299" t="str" cm="1">
        <f t="array" ref="E15">IFERROR(INDEX(import_data,MATCH($D$8&amp;"-"&amp;$B15,import_key,0),E$9),"")</f>
        <v/>
      </c>
      <c r="F15" s="299" t="str" cm="1">
        <f t="array" ref="F15">IFERROR(INDEX(import_data,MATCH($D$8&amp;"-"&amp;$B15,import_key,0),F$9),"")</f>
        <v/>
      </c>
      <c r="G15" s="299" t="str" cm="1">
        <f t="array" ref="G15">IFERROR(INDEX(import_data,MATCH($D$8&amp;"-"&amp;$B15,import_key,0),G$9),"")</f>
        <v/>
      </c>
      <c r="H15" s="322" t="str" cm="1">
        <f t="array" ref="H15">IFERROR(INDEX(import_data,MATCH($D$8&amp;"-"&amp;$B15,import_key,0),H$9),"")</f>
        <v/>
      </c>
      <c r="J15" s="334" t="str">
        <f t="shared" si="3"/>
        <v/>
      </c>
      <c r="K15" s="98" t="s">
        <v>0</v>
      </c>
      <c r="L15" s="334" t="str">
        <f t="shared" si="4"/>
        <v/>
      </c>
      <c r="M15" s="98" t="s">
        <v>0</v>
      </c>
      <c r="N15" s="334" t="str">
        <f t="shared" si="5"/>
        <v/>
      </c>
      <c r="O15" s="98" t="s">
        <v>0</v>
      </c>
      <c r="P15" s="308">
        <f t="shared" si="1"/>
        <v>3</v>
      </c>
      <c r="R15" s="301" t="str" cm="1">
        <f t="array" ref="R15">IFERROR(INDEX(import_data,MATCH($R$8&amp;"-"&amp;$P15,import_key,0),R$9),"")</f>
        <v/>
      </c>
      <c r="S15" s="299" t="str" cm="1">
        <f t="array" ref="S15">IFERROR(INDEX(import_data,MATCH($R$8&amp;"-"&amp;$P15,import_key,0),S$9),"")</f>
        <v/>
      </c>
      <c r="T15" s="322" t="str" cm="1">
        <f t="array" ref="T15">IFERROR(INDEX(import_data,MATCH($R$8&amp;"-"&amp;$P15,import_key,0),T$9),"")</f>
        <v/>
      </c>
    </row>
    <row r="16" spans="2:20" x14ac:dyDescent="0.25">
      <c r="B16" s="308">
        <f t="shared" si="2"/>
        <v>4</v>
      </c>
      <c r="D16" s="301" t="str" cm="1">
        <f t="array" ref="D16">IFERROR(INDEX(import_data,MATCH($D$8&amp;"-"&amp;$B16,import_key,0),D$9),"")</f>
        <v/>
      </c>
      <c r="E16" s="299" t="str" cm="1">
        <f t="array" ref="E16">IFERROR(INDEX(import_data,MATCH($D$8&amp;"-"&amp;$B16,import_key,0),E$9),"")</f>
        <v/>
      </c>
      <c r="F16" s="299" t="str" cm="1">
        <f t="array" ref="F16">IFERROR(INDEX(import_data,MATCH($D$8&amp;"-"&amp;$B16,import_key,0),F$9),"")</f>
        <v/>
      </c>
      <c r="G16" s="299" t="str" cm="1">
        <f t="array" ref="G16">IFERROR(INDEX(import_data,MATCH($D$8&amp;"-"&amp;$B16,import_key,0),G$9),"")</f>
        <v/>
      </c>
      <c r="H16" s="322" t="str" cm="1">
        <f t="array" ref="H16">IFERROR(INDEX(import_data,MATCH($D$8&amp;"-"&amp;$B16,import_key,0),H$9),"")</f>
        <v/>
      </c>
      <c r="J16" s="334" t="str">
        <f t="shared" si="3"/>
        <v/>
      </c>
      <c r="K16" s="98" t="s">
        <v>0</v>
      </c>
      <c r="L16" s="334" t="str">
        <f t="shared" si="4"/>
        <v/>
      </c>
      <c r="M16" s="98" t="s">
        <v>0</v>
      </c>
      <c r="N16" s="334" t="str">
        <f t="shared" si="5"/>
        <v/>
      </c>
      <c r="O16" s="98" t="s">
        <v>0</v>
      </c>
      <c r="P16" s="308">
        <f t="shared" si="1"/>
        <v>4</v>
      </c>
      <c r="R16" s="301" t="str" cm="1">
        <f t="array" ref="R16">IFERROR(INDEX(import_data,MATCH($R$8&amp;"-"&amp;$P16,import_key,0),R$9),"")</f>
        <v/>
      </c>
      <c r="S16" s="299" t="str" cm="1">
        <f t="array" ref="S16">IFERROR(INDEX(import_data,MATCH($R$8&amp;"-"&amp;$P16,import_key,0),S$9),"")</f>
        <v/>
      </c>
      <c r="T16" s="322" t="str" cm="1">
        <f t="array" ref="T16">IFERROR(INDEX(import_data,MATCH($R$8&amp;"-"&amp;$P16,import_key,0),T$9),"")</f>
        <v/>
      </c>
    </row>
    <row r="17" spans="2:20" x14ac:dyDescent="0.25">
      <c r="B17" s="308">
        <f t="shared" si="2"/>
        <v>5</v>
      </c>
      <c r="D17" s="301" t="str" cm="1">
        <f t="array" ref="D17">IFERROR(INDEX(import_data,MATCH($D$8&amp;"-"&amp;$B17,import_key,0),D$9),"")</f>
        <v/>
      </c>
      <c r="E17" s="299" t="str" cm="1">
        <f t="array" ref="E17">IFERROR(INDEX(import_data,MATCH($D$8&amp;"-"&amp;$B17,import_key,0),E$9),"")</f>
        <v/>
      </c>
      <c r="F17" s="299" t="str" cm="1">
        <f t="array" ref="F17">IFERROR(INDEX(import_data,MATCH($D$8&amp;"-"&amp;$B17,import_key,0),F$9),"")</f>
        <v/>
      </c>
      <c r="G17" s="299" t="str" cm="1">
        <f t="array" ref="G17">IFERROR(INDEX(import_data,MATCH($D$8&amp;"-"&amp;$B17,import_key,0),G$9),"")</f>
        <v/>
      </c>
      <c r="H17" s="322" t="str" cm="1">
        <f t="array" ref="H17">IFERROR(INDEX(import_data,MATCH($D$8&amp;"-"&amp;$B17,import_key,0),H$9),"")</f>
        <v/>
      </c>
      <c r="J17" s="334" t="str">
        <f t="shared" si="3"/>
        <v/>
      </c>
      <c r="K17" s="98" t="s">
        <v>0</v>
      </c>
      <c r="L17" s="334" t="str">
        <f t="shared" si="4"/>
        <v/>
      </c>
      <c r="M17" s="98" t="s">
        <v>0</v>
      </c>
      <c r="N17" s="334" t="str">
        <f t="shared" si="5"/>
        <v/>
      </c>
      <c r="O17" s="98" t="s">
        <v>0</v>
      </c>
      <c r="P17" s="308">
        <f t="shared" si="1"/>
        <v>5</v>
      </c>
      <c r="R17" s="301" t="str" cm="1">
        <f t="array" ref="R17">IFERROR(INDEX(import_data,MATCH($R$8&amp;"-"&amp;$P17,import_key,0),R$9),"")</f>
        <v/>
      </c>
      <c r="S17" s="299" t="str" cm="1">
        <f t="array" ref="S17">IFERROR(INDEX(import_data,MATCH($R$8&amp;"-"&amp;$P17,import_key,0),S$9),"")</f>
        <v/>
      </c>
      <c r="T17" s="322" t="str" cm="1">
        <f t="array" ref="T17">IFERROR(INDEX(import_data,MATCH($R$8&amp;"-"&amp;$P17,import_key,0),T$9),"")</f>
        <v/>
      </c>
    </row>
    <row r="18" spans="2:20" x14ac:dyDescent="0.25">
      <c r="B18" s="308">
        <f t="shared" si="2"/>
        <v>6</v>
      </c>
      <c r="D18" s="301" t="str" cm="1">
        <f t="array" ref="D18">IFERROR(INDEX(import_data,MATCH($D$8&amp;"-"&amp;$B18,import_key,0),D$9),"")</f>
        <v/>
      </c>
      <c r="E18" s="299" t="str" cm="1">
        <f t="array" ref="E18">IFERROR(INDEX(import_data,MATCH($D$8&amp;"-"&amp;$B18,import_key,0),E$9),"")</f>
        <v/>
      </c>
      <c r="F18" s="299" t="str" cm="1">
        <f t="array" ref="F18">IFERROR(INDEX(import_data,MATCH($D$8&amp;"-"&amp;$B18,import_key,0),F$9),"")</f>
        <v/>
      </c>
      <c r="G18" s="299" t="str" cm="1">
        <f t="array" ref="G18">IFERROR(INDEX(import_data,MATCH($D$8&amp;"-"&amp;$B18,import_key,0),G$9),"")</f>
        <v/>
      </c>
      <c r="H18" s="322" t="str" cm="1">
        <f t="array" ref="H18">IFERROR(INDEX(import_data,MATCH($D$8&amp;"-"&amp;$B18,import_key,0),H$9),"")</f>
        <v/>
      </c>
      <c r="J18" s="334" t="str">
        <f t="shared" si="3"/>
        <v/>
      </c>
      <c r="K18" s="98" t="s">
        <v>0</v>
      </c>
      <c r="L18" s="334" t="str">
        <f t="shared" si="4"/>
        <v/>
      </c>
      <c r="M18" s="98" t="s">
        <v>0</v>
      </c>
      <c r="N18" s="334" t="str">
        <f t="shared" si="5"/>
        <v/>
      </c>
      <c r="O18" s="98" t="s">
        <v>0</v>
      </c>
      <c r="P18" s="308">
        <f t="shared" si="1"/>
        <v>6</v>
      </c>
      <c r="R18" s="301" t="str" cm="1">
        <f t="array" ref="R18">IFERROR(INDEX(import_data,MATCH($R$8&amp;"-"&amp;$P18,import_key,0),R$9),"")</f>
        <v/>
      </c>
      <c r="S18" s="299" t="str" cm="1">
        <f t="array" ref="S18">IFERROR(INDEX(import_data,MATCH($R$8&amp;"-"&amp;$P18,import_key,0),S$9),"")</f>
        <v/>
      </c>
      <c r="T18" s="322" t="str" cm="1">
        <f t="array" ref="T18">IFERROR(INDEX(import_data,MATCH($R$8&amp;"-"&amp;$P18,import_key,0),T$9),"")</f>
        <v/>
      </c>
    </row>
    <row r="19" spans="2:20" x14ac:dyDescent="0.25">
      <c r="B19" s="308">
        <f t="shared" si="2"/>
        <v>7</v>
      </c>
      <c r="D19" s="301" t="str" cm="1">
        <f t="array" ref="D19">IFERROR(INDEX(import_data,MATCH($D$8&amp;"-"&amp;$B19,import_key,0),D$9),"")</f>
        <v/>
      </c>
      <c r="E19" s="299" t="str" cm="1">
        <f t="array" ref="E19">IFERROR(INDEX(import_data,MATCH($D$8&amp;"-"&amp;$B19,import_key,0),E$9),"")</f>
        <v/>
      </c>
      <c r="F19" s="299" t="str" cm="1">
        <f t="array" ref="F19">IFERROR(INDEX(import_data,MATCH($D$8&amp;"-"&amp;$B19,import_key,0),F$9),"")</f>
        <v/>
      </c>
      <c r="G19" s="299" t="str" cm="1">
        <f t="array" ref="G19">IFERROR(INDEX(import_data,MATCH($D$8&amp;"-"&amp;$B19,import_key,0),G$9),"")</f>
        <v/>
      </c>
      <c r="H19" s="322" t="str" cm="1">
        <f t="array" ref="H19">IFERROR(INDEX(import_data,MATCH($D$8&amp;"-"&amp;$B19,import_key,0),H$9),"")</f>
        <v/>
      </c>
      <c r="J19" s="334" t="str">
        <f t="shared" si="3"/>
        <v/>
      </c>
      <c r="K19" s="98" t="s">
        <v>0</v>
      </c>
      <c r="L19" s="334" t="str">
        <f t="shared" si="4"/>
        <v/>
      </c>
      <c r="M19" s="98" t="s">
        <v>0</v>
      </c>
      <c r="N19" s="334" t="str">
        <f t="shared" si="5"/>
        <v/>
      </c>
      <c r="O19" s="98" t="s">
        <v>0</v>
      </c>
      <c r="P19" s="308">
        <f t="shared" si="1"/>
        <v>7</v>
      </c>
      <c r="R19" s="301" t="str" cm="1">
        <f t="array" ref="R19">IFERROR(INDEX(import_data,MATCH($R$8&amp;"-"&amp;$P19,import_key,0),R$9),"")</f>
        <v/>
      </c>
      <c r="S19" s="299" t="str" cm="1">
        <f t="array" ref="S19">IFERROR(INDEX(import_data,MATCH($R$8&amp;"-"&amp;$P19,import_key,0),S$9),"")</f>
        <v/>
      </c>
      <c r="T19" s="322" t="str" cm="1">
        <f t="array" ref="T19">IFERROR(INDEX(import_data,MATCH($R$8&amp;"-"&amp;$P19,import_key,0),T$9),"")</f>
        <v/>
      </c>
    </row>
    <row r="20" spans="2:20" x14ac:dyDescent="0.25">
      <c r="B20" s="308">
        <f t="shared" si="2"/>
        <v>8</v>
      </c>
      <c r="D20" s="301" t="str" cm="1">
        <f t="array" ref="D20">IFERROR(INDEX(import_data,MATCH($D$8&amp;"-"&amp;$B20,import_key,0),D$9),"")</f>
        <v/>
      </c>
      <c r="E20" s="299" t="str" cm="1">
        <f t="array" ref="E20">IFERROR(INDEX(import_data,MATCH($D$8&amp;"-"&amp;$B20,import_key,0),E$9),"")</f>
        <v/>
      </c>
      <c r="F20" s="299" t="str" cm="1">
        <f t="array" ref="F20">IFERROR(INDEX(import_data,MATCH($D$8&amp;"-"&amp;$B20,import_key,0),F$9),"")</f>
        <v/>
      </c>
      <c r="G20" s="299" t="str" cm="1">
        <f t="array" ref="G20">IFERROR(INDEX(import_data,MATCH($D$8&amp;"-"&amp;$B20,import_key,0),G$9),"")</f>
        <v/>
      </c>
      <c r="H20" s="322" t="str" cm="1">
        <f t="array" ref="H20">IFERROR(INDEX(import_data,MATCH($D$8&amp;"-"&amp;$B20,import_key,0),H$9),"")</f>
        <v/>
      </c>
      <c r="J20" s="334" t="str">
        <f t="shared" si="3"/>
        <v/>
      </c>
      <c r="K20" s="98" t="s">
        <v>0</v>
      </c>
      <c r="L20" s="334" t="str">
        <f t="shared" si="4"/>
        <v/>
      </c>
      <c r="M20" s="98" t="s">
        <v>0</v>
      </c>
      <c r="N20" s="334" t="str">
        <f t="shared" si="5"/>
        <v/>
      </c>
      <c r="O20" s="98" t="s">
        <v>0</v>
      </c>
      <c r="P20" s="308">
        <f t="shared" si="1"/>
        <v>8</v>
      </c>
      <c r="R20" s="301" t="str" cm="1">
        <f t="array" ref="R20">IFERROR(INDEX(import_data,MATCH($R$8&amp;"-"&amp;$P20,import_key,0),R$9),"")</f>
        <v/>
      </c>
      <c r="S20" s="299" t="str" cm="1">
        <f t="array" ref="S20">IFERROR(INDEX(import_data,MATCH($R$8&amp;"-"&amp;$P20,import_key,0),S$9),"")</f>
        <v/>
      </c>
      <c r="T20" s="322" t="str" cm="1">
        <f t="array" ref="T20">IFERROR(INDEX(import_data,MATCH($R$8&amp;"-"&amp;$P20,import_key,0),T$9),"")</f>
        <v/>
      </c>
    </row>
    <row r="21" spans="2:20" x14ac:dyDescent="0.25">
      <c r="B21" s="308">
        <f t="shared" si="2"/>
        <v>9</v>
      </c>
      <c r="D21" s="301" t="str" cm="1">
        <f t="array" ref="D21">IFERROR(INDEX(import_data,MATCH($D$8&amp;"-"&amp;$B21,import_key,0),D$9),"")</f>
        <v/>
      </c>
      <c r="E21" s="299" t="str" cm="1">
        <f t="array" ref="E21">IFERROR(INDEX(import_data,MATCH($D$8&amp;"-"&amp;$B21,import_key,0),E$9),"")</f>
        <v/>
      </c>
      <c r="F21" s="299" t="str" cm="1">
        <f t="array" ref="F21">IFERROR(INDEX(import_data,MATCH($D$8&amp;"-"&amp;$B21,import_key,0),F$9),"")</f>
        <v/>
      </c>
      <c r="G21" s="299" t="str" cm="1">
        <f t="array" ref="G21">IFERROR(INDEX(import_data,MATCH($D$8&amp;"-"&amp;$B21,import_key,0),G$9),"")</f>
        <v/>
      </c>
      <c r="H21" s="322" t="str" cm="1">
        <f t="array" ref="H21">IFERROR(INDEX(import_data,MATCH($D$8&amp;"-"&amp;$B21,import_key,0),H$9),"")</f>
        <v/>
      </c>
      <c r="J21" s="334" t="str">
        <f t="shared" si="3"/>
        <v/>
      </c>
      <c r="K21" s="98" t="s">
        <v>0</v>
      </c>
      <c r="L21" s="334" t="str">
        <f t="shared" si="4"/>
        <v/>
      </c>
      <c r="M21" s="98" t="s">
        <v>0</v>
      </c>
      <c r="N21" s="334" t="str">
        <f t="shared" si="5"/>
        <v/>
      </c>
      <c r="O21" s="98" t="s">
        <v>0</v>
      </c>
      <c r="P21" s="308">
        <f t="shared" si="1"/>
        <v>9</v>
      </c>
      <c r="R21" s="301" t="str" cm="1">
        <f t="array" ref="R21">IFERROR(INDEX(import_data,MATCH($R$8&amp;"-"&amp;$P21,import_key,0),R$9),"")</f>
        <v/>
      </c>
      <c r="S21" s="323" t="str" cm="1">
        <f t="array" ref="S21">IFERROR(INDEX(import_data,MATCH($R$8&amp;"-"&amp;$P21,import_key,0),S$9),"")</f>
        <v/>
      </c>
      <c r="T21" s="322" t="str" cm="1">
        <f t="array" ref="T21">IFERROR(INDEX(import_data,MATCH($R$8&amp;"-"&amp;$P21,import_key,0),T$9),"")</f>
        <v/>
      </c>
    </row>
    <row r="22" spans="2:20" x14ac:dyDescent="0.25">
      <c r="B22" s="308">
        <f t="shared" si="2"/>
        <v>10</v>
      </c>
      <c r="D22" s="301" t="str" cm="1">
        <f t="array" ref="D22">IFERROR(INDEX(import_data,MATCH($D$8&amp;"-"&amp;$B22,import_key,0),D$9),"")</f>
        <v/>
      </c>
      <c r="E22" s="299" t="str" cm="1">
        <f t="array" ref="E22">IFERROR(INDEX(import_data,MATCH($D$8&amp;"-"&amp;$B22,import_key,0),E$9),"")</f>
        <v/>
      </c>
      <c r="F22" s="299" t="str" cm="1">
        <f t="array" ref="F22">IFERROR(INDEX(import_data,MATCH($D$8&amp;"-"&amp;$B22,import_key,0),F$9),"")</f>
        <v/>
      </c>
      <c r="G22" s="299" t="str" cm="1">
        <f t="array" ref="G22">IFERROR(INDEX(import_data,MATCH($D$8&amp;"-"&amp;$B22,import_key,0),G$9),"")</f>
        <v/>
      </c>
      <c r="H22" s="322" t="str" cm="1">
        <f t="array" ref="H22">IFERROR(INDEX(import_data,MATCH($D$8&amp;"-"&amp;$B22,import_key,0),H$9),"")</f>
        <v/>
      </c>
      <c r="J22" s="334" t="str">
        <f t="shared" si="3"/>
        <v/>
      </c>
      <c r="K22" s="98" t="s">
        <v>0</v>
      </c>
      <c r="L22" s="334" t="str">
        <f t="shared" si="4"/>
        <v/>
      </c>
      <c r="M22" s="98" t="s">
        <v>0</v>
      </c>
      <c r="N22" s="334" t="str">
        <f t="shared" si="5"/>
        <v/>
      </c>
      <c r="O22" s="98" t="s">
        <v>0</v>
      </c>
      <c r="P22" s="308">
        <f t="shared" si="1"/>
        <v>10</v>
      </c>
      <c r="R22" s="301" t="str" cm="1">
        <f t="array" ref="R22">IFERROR(INDEX(import_data,MATCH($R$8&amp;"-"&amp;$P22,import_key,0),R$9),"")</f>
        <v/>
      </c>
      <c r="S22" s="299" t="str" cm="1">
        <f t="array" ref="S22">IFERROR(INDEX(import_data,MATCH($R$8&amp;"-"&amp;$P22,import_key,0),S$9),"")</f>
        <v/>
      </c>
      <c r="T22" s="322" t="str" cm="1">
        <f t="array" ref="T22">IFERROR(INDEX(import_data,MATCH($R$8&amp;"-"&amp;$P22,import_key,0),T$9),"")</f>
        <v/>
      </c>
    </row>
    <row r="23" spans="2:20" x14ac:dyDescent="0.25">
      <c r="B23" s="308">
        <f t="shared" si="2"/>
        <v>11</v>
      </c>
      <c r="D23" s="301" t="str" cm="1">
        <f t="array" ref="D23">IFERROR(INDEX(import_data,MATCH($D$8&amp;"-"&amp;$B23,import_key,0),D$9),"")</f>
        <v/>
      </c>
      <c r="E23" s="299" t="str" cm="1">
        <f t="array" ref="E23">IFERROR(INDEX(import_data,MATCH($D$8&amp;"-"&amp;$B23,import_key,0),E$9),"")</f>
        <v/>
      </c>
      <c r="F23" s="299" t="str" cm="1">
        <f t="array" ref="F23">IFERROR(INDEX(import_data,MATCH($D$8&amp;"-"&amp;$B23,import_key,0),F$9),"")</f>
        <v/>
      </c>
      <c r="G23" s="299" t="str" cm="1">
        <f t="array" ref="G23">IFERROR(INDEX(import_data,MATCH($D$8&amp;"-"&amp;$B23,import_key,0),G$9),"")</f>
        <v/>
      </c>
      <c r="H23" s="322" t="str" cm="1">
        <f t="array" ref="H23">IFERROR(INDEX(import_data,MATCH($D$8&amp;"-"&amp;$B23,import_key,0),H$9),"")</f>
        <v/>
      </c>
      <c r="J23" s="334" t="str">
        <f t="shared" si="3"/>
        <v/>
      </c>
      <c r="K23" s="98" t="s">
        <v>0</v>
      </c>
      <c r="L23" s="334" t="str">
        <f t="shared" si="4"/>
        <v/>
      </c>
      <c r="M23" s="98" t="s">
        <v>0</v>
      </c>
      <c r="N23" s="334" t="str">
        <f t="shared" si="5"/>
        <v/>
      </c>
      <c r="O23" s="98" t="s">
        <v>0</v>
      </c>
      <c r="P23" s="308">
        <f t="shared" si="1"/>
        <v>11</v>
      </c>
      <c r="R23" s="301" t="str" cm="1">
        <f t="array" ref="R23">IFERROR(INDEX(import_data,MATCH($R$8&amp;"-"&amp;$P23,import_key,0),R$9),"")</f>
        <v/>
      </c>
      <c r="S23" s="299" t="str" cm="1">
        <f t="array" ref="S23">IFERROR(INDEX(import_data,MATCH($R$8&amp;"-"&amp;$P23,import_key,0),S$9),"")</f>
        <v/>
      </c>
      <c r="T23" s="322" t="str" cm="1">
        <f t="array" ref="T23">IFERROR(INDEX(import_data,MATCH($R$8&amp;"-"&amp;$P23,import_key,0),T$9),"")</f>
        <v/>
      </c>
    </row>
    <row r="24" spans="2:20" x14ac:dyDescent="0.25">
      <c r="B24" s="308">
        <f t="shared" si="2"/>
        <v>12</v>
      </c>
      <c r="D24" s="301" t="str" cm="1">
        <f t="array" ref="D24">IFERROR(INDEX(import_data,MATCH($D$8&amp;"-"&amp;$B24,import_key,0),D$9),"")</f>
        <v/>
      </c>
      <c r="E24" s="299" t="str" cm="1">
        <f t="array" ref="E24">IFERROR(INDEX(import_data,MATCH($D$8&amp;"-"&amp;$B24,import_key,0),E$9),"")</f>
        <v/>
      </c>
      <c r="F24" s="299" t="str" cm="1">
        <f t="array" ref="F24">IFERROR(INDEX(import_data,MATCH($D$8&amp;"-"&amp;$B24,import_key,0),F$9),"")</f>
        <v/>
      </c>
      <c r="G24" s="299" t="str" cm="1">
        <f t="array" ref="G24">IFERROR(INDEX(import_data,MATCH($D$8&amp;"-"&amp;$B24,import_key,0),G$9),"")</f>
        <v/>
      </c>
      <c r="H24" s="322" t="str" cm="1">
        <f t="array" ref="H24">IFERROR(INDEX(import_data,MATCH($D$8&amp;"-"&amp;$B24,import_key,0),H$9),"")</f>
        <v/>
      </c>
      <c r="J24" s="334" t="str">
        <f t="shared" si="3"/>
        <v/>
      </c>
      <c r="K24" s="98" t="s">
        <v>0</v>
      </c>
      <c r="L24" s="334" t="str">
        <f t="shared" si="4"/>
        <v/>
      </c>
      <c r="M24" s="98" t="s">
        <v>0</v>
      </c>
      <c r="N24" s="334" t="str">
        <f t="shared" si="5"/>
        <v/>
      </c>
      <c r="O24" s="98" t="s">
        <v>0</v>
      </c>
      <c r="P24" s="308">
        <f t="shared" si="1"/>
        <v>12</v>
      </c>
      <c r="R24" s="301" t="str" cm="1">
        <f t="array" ref="R24">IFERROR(INDEX(import_data,MATCH($R$8&amp;"-"&amp;$P24,import_key,0),R$9),"")</f>
        <v/>
      </c>
      <c r="S24" s="299" t="str" cm="1">
        <f t="array" ref="S24">IFERROR(INDEX(import_data,MATCH($R$8&amp;"-"&amp;$P24,import_key,0),S$9),"")</f>
        <v/>
      </c>
      <c r="T24" s="322" t="str" cm="1">
        <f t="array" ref="T24">IFERROR(INDEX(import_data,MATCH($R$8&amp;"-"&amp;$P24,import_key,0),T$9),"")</f>
        <v/>
      </c>
    </row>
    <row r="25" spans="2:20" x14ac:dyDescent="0.25">
      <c r="B25" s="308">
        <f t="shared" si="2"/>
        <v>13</v>
      </c>
      <c r="D25" s="301" t="str" cm="1">
        <f t="array" ref="D25">IFERROR(INDEX(import_data,MATCH($D$8&amp;"-"&amp;$B25,import_key,0),D$9),"")</f>
        <v/>
      </c>
      <c r="E25" s="299" t="str" cm="1">
        <f t="array" ref="E25">IFERROR(INDEX(import_data,MATCH($D$8&amp;"-"&amp;$B25,import_key,0),E$9),"")</f>
        <v/>
      </c>
      <c r="F25" s="299" t="str" cm="1">
        <f t="array" ref="F25">IFERROR(INDEX(import_data,MATCH($D$8&amp;"-"&amp;$B25,import_key,0),F$9),"")</f>
        <v/>
      </c>
      <c r="G25" s="299" t="str" cm="1">
        <f t="array" ref="G25">IFERROR(INDEX(import_data,MATCH($D$8&amp;"-"&amp;$B25,import_key,0),G$9),"")</f>
        <v/>
      </c>
      <c r="H25" s="322" t="str" cm="1">
        <f t="array" ref="H25">IFERROR(INDEX(import_data,MATCH($D$8&amp;"-"&amp;$B25,import_key,0),H$9),"")</f>
        <v/>
      </c>
      <c r="J25" s="334" t="str">
        <f t="shared" si="3"/>
        <v/>
      </c>
      <c r="K25" s="98" t="s">
        <v>0</v>
      </c>
      <c r="L25" s="334" t="str">
        <f t="shared" si="4"/>
        <v/>
      </c>
      <c r="M25" s="98" t="s">
        <v>0</v>
      </c>
      <c r="N25" s="334" t="str">
        <f t="shared" si="5"/>
        <v/>
      </c>
      <c r="O25" s="98" t="s">
        <v>0</v>
      </c>
      <c r="P25" s="308">
        <f t="shared" si="1"/>
        <v>13</v>
      </c>
      <c r="R25" s="301" t="str" cm="1">
        <f t="array" ref="R25">IFERROR(INDEX(import_data,MATCH($R$8&amp;"-"&amp;$P25,import_key,0),R$9),"")</f>
        <v/>
      </c>
      <c r="S25" s="299" t="str" cm="1">
        <f t="array" ref="S25">IFERROR(INDEX(import_data,MATCH($R$8&amp;"-"&amp;$P25,import_key,0),S$9),"")</f>
        <v/>
      </c>
      <c r="T25" s="322" t="str" cm="1">
        <f t="array" ref="T25">IFERROR(INDEX(import_data,MATCH($R$8&amp;"-"&amp;$P25,import_key,0),T$9),"")</f>
        <v/>
      </c>
    </row>
    <row r="26" spans="2:20" x14ac:dyDescent="0.25">
      <c r="B26" s="308">
        <f t="shared" si="2"/>
        <v>14</v>
      </c>
      <c r="D26" s="301" t="str" cm="1">
        <f t="array" ref="D26">IFERROR(INDEX(import_data,MATCH($D$8&amp;"-"&amp;$B26,import_key,0),D$9),"")</f>
        <v/>
      </c>
      <c r="E26" s="299" t="str" cm="1">
        <f t="array" ref="E26">IFERROR(INDEX(import_data,MATCH($D$8&amp;"-"&amp;$B26,import_key,0),E$9),"")</f>
        <v/>
      </c>
      <c r="F26" s="299" t="str" cm="1">
        <f t="array" ref="F26">IFERROR(INDEX(import_data,MATCH($D$8&amp;"-"&amp;$B26,import_key,0),F$9),"")</f>
        <v/>
      </c>
      <c r="G26" s="299" t="str" cm="1">
        <f t="array" ref="G26">IFERROR(INDEX(import_data,MATCH($D$8&amp;"-"&amp;$B26,import_key,0),G$9),"")</f>
        <v/>
      </c>
      <c r="H26" s="322" t="str" cm="1">
        <f t="array" ref="H26">IFERROR(INDEX(import_data,MATCH($D$8&amp;"-"&amp;$B26,import_key,0),H$9),"")</f>
        <v/>
      </c>
      <c r="J26" s="334" t="str">
        <f t="shared" si="3"/>
        <v/>
      </c>
      <c r="K26" s="98" t="s">
        <v>0</v>
      </c>
      <c r="L26" s="334" t="str">
        <f t="shared" si="4"/>
        <v/>
      </c>
      <c r="M26" s="98" t="s">
        <v>0</v>
      </c>
      <c r="N26" s="334" t="str">
        <f t="shared" si="5"/>
        <v/>
      </c>
      <c r="O26" s="98" t="s">
        <v>0</v>
      </c>
      <c r="P26" s="308">
        <f t="shared" si="1"/>
        <v>14</v>
      </c>
      <c r="R26" s="301" t="str" cm="1">
        <f t="array" ref="R26">IFERROR(INDEX(import_data,MATCH($R$8&amp;"-"&amp;$P26,import_key,0),R$9),"")</f>
        <v/>
      </c>
      <c r="S26" s="299" t="str" cm="1">
        <f t="array" ref="S26">IFERROR(INDEX(import_data,MATCH($R$8&amp;"-"&amp;$P26,import_key,0),S$9),"")</f>
        <v/>
      </c>
      <c r="T26" s="322" t="str" cm="1">
        <f t="array" ref="T26">IFERROR(INDEX(import_data,MATCH($R$8&amp;"-"&amp;$P26,import_key,0),T$9),"")</f>
        <v/>
      </c>
    </row>
    <row r="27" spans="2:20" x14ac:dyDescent="0.25">
      <c r="B27" s="308">
        <f t="shared" si="2"/>
        <v>15</v>
      </c>
      <c r="D27" s="301" t="str" cm="1">
        <f t="array" ref="D27">IFERROR(INDEX(import_data,MATCH($D$8&amp;"-"&amp;$B27,import_key,0),D$9),"")</f>
        <v/>
      </c>
      <c r="E27" s="299" t="str" cm="1">
        <f t="array" ref="E27">IFERROR(INDEX(import_data,MATCH($D$8&amp;"-"&amp;$B27,import_key,0),E$9),"")</f>
        <v/>
      </c>
      <c r="F27" s="299" t="str" cm="1">
        <f t="array" ref="F27">IFERROR(INDEX(import_data,MATCH($D$8&amp;"-"&amp;$B27,import_key,0),F$9),"")</f>
        <v/>
      </c>
      <c r="G27" s="299" t="str" cm="1">
        <f t="array" ref="G27">IFERROR(INDEX(import_data,MATCH($D$8&amp;"-"&amp;$B27,import_key,0),G$9),"")</f>
        <v/>
      </c>
      <c r="H27" s="322" t="str" cm="1">
        <f t="array" ref="H27">IFERROR(INDEX(import_data,MATCH($D$8&amp;"-"&amp;$B27,import_key,0),H$9),"")</f>
        <v/>
      </c>
      <c r="J27" s="334" t="str">
        <f t="shared" si="3"/>
        <v/>
      </c>
      <c r="K27" s="98" t="s">
        <v>0</v>
      </c>
      <c r="L27" s="334" t="str">
        <f t="shared" si="4"/>
        <v/>
      </c>
      <c r="M27" s="98" t="s">
        <v>0</v>
      </c>
      <c r="N27" s="334" t="str">
        <f t="shared" si="5"/>
        <v/>
      </c>
      <c r="O27" s="98" t="s">
        <v>0</v>
      </c>
      <c r="P27" s="308">
        <f t="shared" si="1"/>
        <v>15</v>
      </c>
      <c r="R27" s="301" t="str" cm="1">
        <f t="array" ref="R27">IFERROR(INDEX(import_data,MATCH($R$8&amp;"-"&amp;$P27,import_key,0),R$9),"")</f>
        <v/>
      </c>
      <c r="S27" s="299" t="str" cm="1">
        <f t="array" ref="S27">IFERROR(INDEX(import_data,MATCH($R$8&amp;"-"&amp;$P27,import_key,0),S$9),"")</f>
        <v/>
      </c>
      <c r="T27" s="322" t="str" cm="1">
        <f t="array" ref="T27">IFERROR(INDEX(import_data,MATCH($R$8&amp;"-"&amp;$P27,import_key,0),T$9),"")</f>
        <v/>
      </c>
    </row>
    <row r="28" spans="2:20" x14ac:dyDescent="0.25">
      <c r="B28" s="308">
        <f t="shared" si="2"/>
        <v>16</v>
      </c>
      <c r="D28" s="301" t="str" cm="1">
        <f t="array" ref="D28">IFERROR(INDEX(import_data,MATCH($D$8&amp;"-"&amp;$B28,import_key,0),D$9),"")</f>
        <v/>
      </c>
      <c r="E28" s="299" t="str" cm="1">
        <f t="array" ref="E28">IFERROR(INDEX(import_data,MATCH($D$8&amp;"-"&amp;$B28,import_key,0),E$9),"")</f>
        <v/>
      </c>
      <c r="F28" s="299" t="str" cm="1">
        <f t="array" ref="F28">IFERROR(INDEX(import_data,MATCH($D$8&amp;"-"&amp;$B28,import_key,0),F$9),"")</f>
        <v/>
      </c>
      <c r="G28" s="299" t="str" cm="1">
        <f t="array" ref="G28">IFERROR(INDEX(import_data,MATCH($D$8&amp;"-"&amp;$B28,import_key,0),G$9),"")</f>
        <v/>
      </c>
      <c r="H28" s="322" t="str" cm="1">
        <f t="array" ref="H28">IFERROR(INDEX(import_data,MATCH($D$8&amp;"-"&amp;$B28,import_key,0),H$9),"")</f>
        <v/>
      </c>
      <c r="J28" s="334" t="str">
        <f t="shared" si="3"/>
        <v/>
      </c>
      <c r="K28" s="98" t="s">
        <v>0</v>
      </c>
      <c r="L28" s="334" t="str">
        <f t="shared" si="4"/>
        <v/>
      </c>
      <c r="M28" s="98" t="s">
        <v>0</v>
      </c>
      <c r="N28" s="334" t="str">
        <f t="shared" si="5"/>
        <v/>
      </c>
      <c r="O28" s="98" t="s">
        <v>0</v>
      </c>
      <c r="P28" s="308">
        <f t="shared" si="1"/>
        <v>16</v>
      </c>
      <c r="R28" s="301" t="str" cm="1">
        <f t="array" ref="R28">IFERROR(INDEX(import_data,MATCH($R$8&amp;"-"&amp;$P28,import_key,0),R$9),"")</f>
        <v/>
      </c>
      <c r="S28" s="299" t="str" cm="1">
        <f t="array" ref="S28">IFERROR(INDEX(import_data,MATCH($R$8&amp;"-"&amp;$P28,import_key,0),S$9),"")</f>
        <v/>
      </c>
      <c r="T28" s="322" t="str" cm="1">
        <f t="array" ref="T28">IFERROR(INDEX(import_data,MATCH($R$8&amp;"-"&amp;$P28,import_key,0),T$9),"")</f>
        <v/>
      </c>
    </row>
    <row r="29" spans="2:20" x14ac:dyDescent="0.25">
      <c r="B29" s="308">
        <f t="shared" si="2"/>
        <v>17</v>
      </c>
      <c r="D29" s="301" t="str" cm="1">
        <f t="array" ref="D29">IFERROR(INDEX(import_data,MATCH($D$8&amp;"-"&amp;$B29,import_key,0),D$9),"")</f>
        <v/>
      </c>
      <c r="E29" s="299" t="str" cm="1">
        <f t="array" ref="E29">IFERROR(INDEX(import_data,MATCH($D$8&amp;"-"&amp;$B29,import_key,0),E$9),"")</f>
        <v/>
      </c>
      <c r="F29" s="299" t="str" cm="1">
        <f t="array" ref="F29">IFERROR(INDEX(import_data,MATCH($D$8&amp;"-"&amp;$B29,import_key,0),F$9),"")</f>
        <v/>
      </c>
      <c r="G29" s="299" t="str" cm="1">
        <f t="array" ref="G29">IFERROR(INDEX(import_data,MATCH($D$8&amp;"-"&amp;$B29,import_key,0),G$9),"")</f>
        <v/>
      </c>
      <c r="H29" s="322" t="str" cm="1">
        <f t="array" ref="H29">IFERROR(INDEX(import_data,MATCH($D$8&amp;"-"&amp;$B29,import_key,0),H$9),"")</f>
        <v/>
      </c>
      <c r="J29" s="334" t="str">
        <f t="shared" si="3"/>
        <v/>
      </c>
      <c r="K29" s="98" t="s">
        <v>0</v>
      </c>
      <c r="L29" s="334" t="str">
        <f t="shared" si="4"/>
        <v/>
      </c>
      <c r="M29" s="98" t="s">
        <v>0</v>
      </c>
      <c r="N29" s="334" t="str">
        <f t="shared" si="5"/>
        <v/>
      </c>
      <c r="O29" s="98" t="s">
        <v>0</v>
      </c>
      <c r="P29" s="308">
        <f t="shared" si="1"/>
        <v>17</v>
      </c>
      <c r="R29" s="301" t="str" cm="1">
        <f t="array" ref="R29">IFERROR(INDEX(import_data,MATCH($R$8&amp;"-"&amp;$P29,import_key,0),R$9),"")</f>
        <v/>
      </c>
      <c r="S29" s="299" t="str" cm="1">
        <f t="array" ref="S29">IFERROR(INDEX(import_data,MATCH($R$8&amp;"-"&amp;$P29,import_key,0),S$9),"")</f>
        <v/>
      </c>
      <c r="T29" s="322" t="str" cm="1">
        <f t="array" ref="T29">IFERROR(INDEX(import_data,MATCH($R$8&amp;"-"&amp;$P29,import_key,0),T$9),"")</f>
        <v/>
      </c>
    </row>
    <row r="30" spans="2:20" x14ac:dyDescent="0.25">
      <c r="B30" s="308">
        <f t="shared" si="2"/>
        <v>18</v>
      </c>
      <c r="D30" s="301" t="str" cm="1">
        <f t="array" ref="D30">IFERROR(INDEX(import_data,MATCH($D$8&amp;"-"&amp;$B30,import_key,0),D$9),"")</f>
        <v/>
      </c>
      <c r="E30" s="299" t="str" cm="1">
        <f t="array" ref="E30">IFERROR(INDEX(import_data,MATCH($D$8&amp;"-"&amp;$B30,import_key,0),E$9),"")</f>
        <v/>
      </c>
      <c r="F30" s="299" t="str" cm="1">
        <f t="array" ref="F30">IFERROR(INDEX(import_data,MATCH($D$8&amp;"-"&amp;$B30,import_key,0),F$9),"")</f>
        <v/>
      </c>
      <c r="G30" s="299" t="str" cm="1">
        <f t="array" ref="G30">IFERROR(INDEX(import_data,MATCH($D$8&amp;"-"&amp;$B30,import_key,0),G$9),"")</f>
        <v/>
      </c>
      <c r="H30" s="322" t="str" cm="1">
        <f t="array" ref="H30">IFERROR(INDEX(import_data,MATCH($D$8&amp;"-"&amp;$B30,import_key,0),H$9),"")</f>
        <v/>
      </c>
      <c r="J30" s="334" t="str">
        <f t="shared" si="3"/>
        <v/>
      </c>
      <c r="K30" s="98" t="s">
        <v>0</v>
      </c>
      <c r="L30" s="334" t="str">
        <f t="shared" si="4"/>
        <v/>
      </c>
      <c r="M30" s="98" t="s">
        <v>0</v>
      </c>
      <c r="N30" s="334" t="str">
        <f t="shared" si="5"/>
        <v/>
      </c>
      <c r="O30" s="98" t="s">
        <v>0</v>
      </c>
      <c r="P30" s="308">
        <f t="shared" si="1"/>
        <v>18</v>
      </c>
      <c r="R30" s="301" t="str" cm="1">
        <f t="array" ref="R30">IFERROR(INDEX(import_data,MATCH($R$8&amp;"-"&amp;$P30,import_key,0),R$9),"")</f>
        <v/>
      </c>
      <c r="S30" s="299" t="str" cm="1">
        <f t="array" ref="S30">IFERROR(INDEX(import_data,MATCH($R$8&amp;"-"&amp;$P30,import_key,0),S$9),"")</f>
        <v/>
      </c>
      <c r="T30" s="322" t="str" cm="1">
        <f t="array" ref="T30">IFERROR(INDEX(import_data,MATCH($R$8&amp;"-"&amp;$P30,import_key,0),T$9),"")</f>
        <v/>
      </c>
    </row>
    <row r="31" spans="2:20" x14ac:dyDescent="0.25">
      <c r="B31" s="308">
        <f t="shared" si="2"/>
        <v>19</v>
      </c>
      <c r="D31" s="301" t="str" cm="1">
        <f t="array" ref="D31">IFERROR(INDEX(import_data,MATCH($D$8&amp;"-"&amp;$B31,import_key,0),D$9),"")</f>
        <v/>
      </c>
      <c r="E31" s="299" t="str" cm="1">
        <f t="array" ref="E31">IFERROR(INDEX(import_data,MATCH($D$8&amp;"-"&amp;$B31,import_key,0),E$9),"")</f>
        <v/>
      </c>
      <c r="F31" s="299" t="str" cm="1">
        <f t="array" ref="F31">IFERROR(INDEX(import_data,MATCH($D$8&amp;"-"&amp;$B31,import_key,0),F$9),"")</f>
        <v/>
      </c>
      <c r="G31" s="299" t="str" cm="1">
        <f t="array" ref="G31">IFERROR(INDEX(import_data,MATCH($D$8&amp;"-"&amp;$B31,import_key,0),G$9),"")</f>
        <v/>
      </c>
      <c r="H31" s="322" t="str" cm="1">
        <f t="array" ref="H31">IFERROR(INDEX(import_data,MATCH($D$8&amp;"-"&amp;$B31,import_key,0),H$9),"")</f>
        <v/>
      </c>
      <c r="J31" s="334" t="str">
        <f t="shared" si="3"/>
        <v/>
      </c>
      <c r="K31" s="98" t="s">
        <v>0</v>
      </c>
      <c r="L31" s="334" t="str">
        <f t="shared" si="4"/>
        <v/>
      </c>
      <c r="M31" s="98" t="s">
        <v>0</v>
      </c>
      <c r="N31" s="334" t="str">
        <f t="shared" si="5"/>
        <v/>
      </c>
      <c r="O31" s="98" t="s">
        <v>0</v>
      </c>
      <c r="P31" s="308">
        <f t="shared" si="1"/>
        <v>19</v>
      </c>
      <c r="R31" s="301" t="str" cm="1">
        <f t="array" ref="R31">IFERROR(INDEX(import_data,MATCH($R$8&amp;"-"&amp;$P31,import_key,0),R$9),"")</f>
        <v/>
      </c>
      <c r="S31" s="299" t="str" cm="1">
        <f t="array" ref="S31">IFERROR(INDEX(import_data,MATCH($R$8&amp;"-"&amp;$P31,import_key,0),S$9),"")</f>
        <v/>
      </c>
      <c r="T31" s="322" t="str" cm="1">
        <f t="array" ref="T31">IFERROR(INDEX(import_data,MATCH($R$8&amp;"-"&amp;$P31,import_key,0),T$9),"")</f>
        <v/>
      </c>
    </row>
    <row r="32" spans="2:20" x14ac:dyDescent="0.25">
      <c r="B32" s="308">
        <f t="shared" si="2"/>
        <v>20</v>
      </c>
      <c r="D32" s="301" t="str" cm="1">
        <f t="array" ref="D32">IFERROR(INDEX(import_data,MATCH($D$8&amp;"-"&amp;$B32,import_key,0),D$9),"")</f>
        <v/>
      </c>
      <c r="E32" s="299" t="str" cm="1">
        <f t="array" ref="E32">IFERROR(INDEX(import_data,MATCH($D$8&amp;"-"&amp;$B32,import_key,0),E$9),"")</f>
        <v/>
      </c>
      <c r="F32" s="299" t="str" cm="1">
        <f t="array" ref="F32">IFERROR(INDEX(import_data,MATCH($D$8&amp;"-"&amp;$B32,import_key,0),F$9),"")</f>
        <v/>
      </c>
      <c r="G32" s="299" t="str" cm="1">
        <f t="array" ref="G32">IFERROR(INDEX(import_data,MATCH($D$8&amp;"-"&amp;$B32,import_key,0),G$9),"")</f>
        <v/>
      </c>
      <c r="H32" s="322" t="str" cm="1">
        <f t="array" ref="H32">IFERROR(INDEX(import_data,MATCH($D$8&amp;"-"&amp;$B32,import_key,0),H$9),"")</f>
        <v/>
      </c>
      <c r="J32" s="334" t="str">
        <f t="shared" si="3"/>
        <v/>
      </c>
      <c r="K32" s="98" t="s">
        <v>0</v>
      </c>
      <c r="L32" s="334" t="str">
        <f t="shared" si="4"/>
        <v/>
      </c>
      <c r="M32" s="98" t="s">
        <v>0</v>
      </c>
      <c r="N32" s="334" t="str">
        <f t="shared" si="5"/>
        <v/>
      </c>
      <c r="O32" s="98" t="s">
        <v>0</v>
      </c>
      <c r="P32" s="308">
        <f t="shared" si="1"/>
        <v>20</v>
      </c>
      <c r="R32" s="301" t="str" cm="1">
        <f t="array" ref="R32">IFERROR(INDEX(import_data,MATCH($R$8&amp;"-"&amp;$P32,import_key,0),R$9),"")</f>
        <v/>
      </c>
      <c r="S32" s="299" t="str" cm="1">
        <f t="array" ref="S32">IFERROR(INDEX(import_data,MATCH($R$8&amp;"-"&amp;$P32,import_key,0),S$9),"")</f>
        <v/>
      </c>
      <c r="T32" s="322" t="str" cm="1">
        <f t="array" ref="T32">IFERROR(INDEX(import_data,MATCH($R$8&amp;"-"&amp;$P32,import_key,0),T$9),"")</f>
        <v/>
      </c>
    </row>
    <row r="33" spans="2:20" x14ac:dyDescent="0.25">
      <c r="B33" s="308">
        <f t="shared" si="2"/>
        <v>21</v>
      </c>
      <c r="D33" s="301" t="str" cm="1">
        <f t="array" ref="D33">IFERROR(INDEX(import_data,MATCH($D$8&amp;"-"&amp;$B33,import_key,0),D$9),"")</f>
        <v/>
      </c>
      <c r="E33" s="299" t="str" cm="1">
        <f t="array" ref="E33">IFERROR(INDEX(import_data,MATCH($D$8&amp;"-"&amp;$B33,import_key,0),E$9),"")</f>
        <v/>
      </c>
      <c r="F33" s="299" t="str" cm="1">
        <f t="array" ref="F33">IFERROR(INDEX(import_data,MATCH($D$8&amp;"-"&amp;$B33,import_key,0),F$9),"")</f>
        <v/>
      </c>
      <c r="G33" s="299" t="str" cm="1">
        <f t="array" ref="G33">IFERROR(INDEX(import_data,MATCH($D$8&amp;"-"&amp;$B33,import_key,0),G$9),"")</f>
        <v/>
      </c>
      <c r="H33" s="322" t="str" cm="1">
        <f t="array" ref="H33">IFERROR(INDEX(import_data,MATCH($D$8&amp;"-"&amp;$B33,import_key,0),H$9),"")</f>
        <v/>
      </c>
      <c r="J33" s="334" t="str">
        <f t="shared" si="3"/>
        <v/>
      </c>
      <c r="K33" s="98" t="s">
        <v>0</v>
      </c>
      <c r="L33" s="334" t="str">
        <f t="shared" si="4"/>
        <v/>
      </c>
      <c r="M33" s="98" t="s">
        <v>0</v>
      </c>
      <c r="N33" s="334" t="str">
        <f t="shared" si="5"/>
        <v/>
      </c>
      <c r="O33" s="98" t="s">
        <v>0</v>
      </c>
      <c r="P33" s="308">
        <f t="shared" si="1"/>
        <v>21</v>
      </c>
      <c r="R33" s="301" t="str" cm="1">
        <f t="array" ref="R33">IFERROR(INDEX(import_data,MATCH($R$8&amp;"-"&amp;$P33,import_key,0),R$9),"")</f>
        <v/>
      </c>
      <c r="S33" s="299" t="str" cm="1">
        <f t="array" ref="S33">IFERROR(INDEX(import_data,MATCH($R$8&amp;"-"&amp;$P33,import_key,0),S$9),"")</f>
        <v/>
      </c>
      <c r="T33" s="322" t="str" cm="1">
        <f t="array" ref="T33">IFERROR(INDEX(import_data,MATCH($R$8&amp;"-"&amp;$P33,import_key,0),T$9),"")</f>
        <v/>
      </c>
    </row>
    <row r="34" spans="2:20" x14ac:dyDescent="0.25">
      <c r="B34" s="308">
        <f t="shared" si="2"/>
        <v>22</v>
      </c>
      <c r="D34" s="301" t="str" cm="1">
        <f t="array" ref="D34">IFERROR(INDEX(import_data,MATCH($D$8&amp;"-"&amp;$B34,import_key,0),D$9),"")</f>
        <v/>
      </c>
      <c r="E34" s="299" t="str" cm="1">
        <f t="array" ref="E34">IFERROR(INDEX(import_data,MATCH($D$8&amp;"-"&amp;$B34,import_key,0),E$9),"")</f>
        <v/>
      </c>
      <c r="F34" s="299" t="str" cm="1">
        <f t="array" ref="F34">IFERROR(INDEX(import_data,MATCH($D$8&amp;"-"&amp;$B34,import_key,0),F$9),"")</f>
        <v/>
      </c>
      <c r="G34" s="299" t="str" cm="1">
        <f t="array" ref="G34">IFERROR(INDEX(import_data,MATCH($D$8&amp;"-"&amp;$B34,import_key,0),G$9),"")</f>
        <v/>
      </c>
      <c r="H34" s="322" t="str" cm="1">
        <f t="array" ref="H34">IFERROR(INDEX(import_data,MATCH($D$8&amp;"-"&amp;$B34,import_key,0),H$9),"")</f>
        <v/>
      </c>
      <c r="J34" s="334" t="str">
        <f t="shared" si="3"/>
        <v/>
      </c>
      <c r="K34" s="98" t="s">
        <v>0</v>
      </c>
      <c r="L34" s="334" t="str">
        <f t="shared" si="4"/>
        <v/>
      </c>
      <c r="M34" s="98" t="s">
        <v>0</v>
      </c>
      <c r="N34" s="334" t="str">
        <f t="shared" si="5"/>
        <v/>
      </c>
      <c r="O34" s="98" t="s">
        <v>0</v>
      </c>
      <c r="P34" s="308">
        <f t="shared" si="1"/>
        <v>22</v>
      </c>
      <c r="R34" s="301" t="str" cm="1">
        <f t="array" ref="R34">IFERROR(INDEX(import_data,MATCH($R$8&amp;"-"&amp;$P34,import_key,0),R$9),"")</f>
        <v/>
      </c>
      <c r="S34" s="299" t="str" cm="1">
        <f t="array" ref="S34">IFERROR(INDEX(import_data,MATCH($R$8&amp;"-"&amp;$P34,import_key,0),S$9),"")</f>
        <v/>
      </c>
      <c r="T34" s="322" t="str" cm="1">
        <f t="array" ref="T34">IFERROR(INDEX(import_data,MATCH($R$8&amp;"-"&amp;$P34,import_key,0),T$9),"")</f>
        <v/>
      </c>
    </row>
    <row r="35" spans="2:20" x14ac:dyDescent="0.25">
      <c r="B35" s="308">
        <f t="shared" si="2"/>
        <v>23</v>
      </c>
      <c r="D35" s="301" t="str" cm="1">
        <f t="array" ref="D35">IFERROR(INDEX(import_data,MATCH($D$8&amp;"-"&amp;$B35,import_key,0),D$9),"")</f>
        <v/>
      </c>
      <c r="E35" s="299" t="str" cm="1">
        <f t="array" ref="E35">IFERROR(INDEX(import_data,MATCH($D$8&amp;"-"&amp;$B35,import_key,0),E$9),"")</f>
        <v/>
      </c>
      <c r="F35" s="299" t="str" cm="1">
        <f t="array" ref="F35">IFERROR(INDEX(import_data,MATCH($D$8&amp;"-"&amp;$B35,import_key,0),F$9),"")</f>
        <v/>
      </c>
      <c r="G35" s="299" t="str" cm="1">
        <f t="array" ref="G35">IFERROR(INDEX(import_data,MATCH($D$8&amp;"-"&amp;$B35,import_key,0),G$9),"")</f>
        <v/>
      </c>
      <c r="H35" s="322" t="str" cm="1">
        <f t="array" ref="H35">IFERROR(INDEX(import_data,MATCH($D$8&amp;"-"&amp;$B35,import_key,0),H$9),"")</f>
        <v/>
      </c>
      <c r="J35" s="334" t="str">
        <f t="shared" si="3"/>
        <v/>
      </c>
      <c r="K35" s="98" t="s">
        <v>0</v>
      </c>
      <c r="L35" s="334" t="str">
        <f t="shared" si="4"/>
        <v/>
      </c>
      <c r="M35" s="98" t="s">
        <v>0</v>
      </c>
      <c r="N35" s="334" t="str">
        <f t="shared" si="5"/>
        <v/>
      </c>
      <c r="O35" s="98" t="s">
        <v>0</v>
      </c>
      <c r="P35" s="308">
        <f t="shared" si="1"/>
        <v>23</v>
      </c>
      <c r="R35" s="301" t="str" cm="1">
        <f t="array" ref="R35">IFERROR(INDEX(import_data,MATCH($R$8&amp;"-"&amp;$P35,import_key,0),R$9),"")</f>
        <v/>
      </c>
      <c r="S35" s="299" t="str" cm="1">
        <f t="array" ref="S35">IFERROR(INDEX(import_data,MATCH($R$8&amp;"-"&amp;$P35,import_key,0),S$9),"")</f>
        <v/>
      </c>
      <c r="T35" s="322" t="str" cm="1">
        <f t="array" ref="T35">IFERROR(INDEX(import_data,MATCH($R$8&amp;"-"&amp;$P35,import_key,0),T$9),"")</f>
        <v/>
      </c>
    </row>
    <row r="36" spans="2:20" x14ac:dyDescent="0.25">
      <c r="B36" s="308">
        <f t="shared" si="2"/>
        <v>24</v>
      </c>
      <c r="D36" s="301" t="str" cm="1">
        <f t="array" ref="D36">IFERROR(INDEX(import_data,MATCH($D$8&amp;"-"&amp;$B36,import_key,0),D$9),"")</f>
        <v/>
      </c>
      <c r="E36" s="299" t="str" cm="1">
        <f t="array" ref="E36">IFERROR(INDEX(import_data,MATCH($D$8&amp;"-"&amp;$B36,import_key,0),E$9),"")</f>
        <v/>
      </c>
      <c r="F36" s="299" t="str" cm="1">
        <f t="array" ref="F36">IFERROR(INDEX(import_data,MATCH($D$8&amp;"-"&amp;$B36,import_key,0),F$9),"")</f>
        <v/>
      </c>
      <c r="G36" s="299" t="str" cm="1">
        <f t="array" ref="G36">IFERROR(INDEX(import_data,MATCH($D$8&amp;"-"&amp;$B36,import_key,0),G$9),"")</f>
        <v/>
      </c>
      <c r="H36" s="322" t="str" cm="1">
        <f t="array" ref="H36">IFERROR(INDEX(import_data,MATCH($D$8&amp;"-"&amp;$B36,import_key,0),H$9),"")</f>
        <v/>
      </c>
      <c r="J36" s="334" t="str">
        <f t="shared" si="3"/>
        <v/>
      </c>
      <c r="K36" s="98" t="s">
        <v>0</v>
      </c>
      <c r="L36" s="334" t="str">
        <f t="shared" si="4"/>
        <v/>
      </c>
      <c r="M36" s="98" t="s">
        <v>0</v>
      </c>
      <c r="N36" s="334" t="str">
        <f t="shared" si="5"/>
        <v/>
      </c>
      <c r="O36" s="98" t="s">
        <v>0</v>
      </c>
      <c r="P36" s="308">
        <f t="shared" si="1"/>
        <v>24</v>
      </c>
      <c r="R36" s="301" t="str" cm="1">
        <f t="array" ref="R36">IFERROR(INDEX(import_data,MATCH($R$8&amp;"-"&amp;$P36,import_key,0),R$9),"")</f>
        <v/>
      </c>
      <c r="S36" s="299" t="str" cm="1">
        <f t="array" ref="S36">IFERROR(INDEX(import_data,MATCH($R$8&amp;"-"&amp;$P36,import_key,0),S$9),"")</f>
        <v/>
      </c>
      <c r="T36" s="322" t="str" cm="1">
        <f t="array" ref="T36">IFERROR(INDEX(import_data,MATCH($R$8&amp;"-"&amp;$P36,import_key,0),T$9),"")</f>
        <v/>
      </c>
    </row>
    <row r="37" spans="2:20" x14ac:dyDescent="0.25">
      <c r="B37" s="308">
        <f t="shared" si="2"/>
        <v>25</v>
      </c>
      <c r="D37" s="301" t="str" cm="1">
        <f t="array" ref="D37">IFERROR(INDEX(import_data,MATCH($D$8&amp;"-"&amp;$B37,import_key,0),D$9),"")</f>
        <v/>
      </c>
      <c r="E37" s="299" t="str" cm="1">
        <f t="array" ref="E37">IFERROR(INDEX(import_data,MATCH($D$8&amp;"-"&amp;$B37,import_key,0),E$9),"")</f>
        <v/>
      </c>
      <c r="F37" s="299" t="str" cm="1">
        <f t="array" ref="F37">IFERROR(INDEX(import_data,MATCH($D$8&amp;"-"&amp;$B37,import_key,0),F$9),"")</f>
        <v/>
      </c>
      <c r="G37" s="299" t="str" cm="1">
        <f t="array" ref="G37">IFERROR(INDEX(import_data,MATCH($D$8&amp;"-"&amp;$B37,import_key,0),G$9),"")</f>
        <v/>
      </c>
      <c r="H37" s="322" t="str" cm="1">
        <f t="array" ref="H37">IFERROR(INDEX(import_data,MATCH($D$8&amp;"-"&amp;$B37,import_key,0),H$9),"")</f>
        <v/>
      </c>
      <c r="J37" s="334" t="str">
        <f t="shared" si="3"/>
        <v/>
      </c>
      <c r="K37" s="98" t="s">
        <v>0</v>
      </c>
      <c r="L37" s="334" t="str">
        <f t="shared" si="4"/>
        <v/>
      </c>
      <c r="M37" s="98" t="s">
        <v>0</v>
      </c>
      <c r="N37" s="334" t="str">
        <f t="shared" si="5"/>
        <v/>
      </c>
      <c r="O37" s="98" t="s">
        <v>0</v>
      </c>
      <c r="P37" s="308">
        <f t="shared" si="1"/>
        <v>25</v>
      </c>
      <c r="R37" s="301" t="str" cm="1">
        <f t="array" ref="R37">IFERROR(INDEX(import_data,MATCH($R$8&amp;"-"&amp;$P37,import_key,0),R$9),"")</f>
        <v/>
      </c>
      <c r="S37" s="299" t="str" cm="1">
        <f t="array" ref="S37">IFERROR(INDEX(import_data,MATCH($R$8&amp;"-"&amp;$P37,import_key,0),S$9),"")</f>
        <v/>
      </c>
      <c r="T37" s="322" t="str" cm="1">
        <f t="array" ref="T37">IFERROR(INDEX(import_data,MATCH($R$8&amp;"-"&amp;$P37,import_key,0),T$9),"")</f>
        <v/>
      </c>
    </row>
    <row r="38" spans="2:20" x14ac:dyDescent="0.25">
      <c r="B38" s="308">
        <f t="shared" si="2"/>
        <v>26</v>
      </c>
      <c r="D38" s="301" t="str" cm="1">
        <f t="array" ref="D38">IFERROR(INDEX(import_data,MATCH($D$8&amp;"-"&amp;$B38,import_key,0),D$9),"")</f>
        <v/>
      </c>
      <c r="E38" s="299" t="str" cm="1">
        <f t="array" ref="E38">IFERROR(INDEX(import_data,MATCH($D$8&amp;"-"&amp;$B38,import_key,0),E$9),"")</f>
        <v/>
      </c>
      <c r="F38" s="299" t="str" cm="1">
        <f t="array" ref="F38">IFERROR(INDEX(import_data,MATCH($D$8&amp;"-"&amp;$B38,import_key,0),F$9),"")</f>
        <v/>
      </c>
      <c r="G38" s="299" t="str" cm="1">
        <f t="array" ref="G38">IFERROR(INDEX(import_data,MATCH($D$8&amp;"-"&amp;$B38,import_key,0),G$9),"")</f>
        <v/>
      </c>
      <c r="H38" s="322" t="str" cm="1">
        <f t="array" ref="H38">IFERROR(INDEX(import_data,MATCH($D$8&amp;"-"&amp;$B38,import_key,0),H$9),"")</f>
        <v/>
      </c>
      <c r="J38" s="334" t="str">
        <f t="shared" si="3"/>
        <v/>
      </c>
      <c r="K38" s="98" t="s">
        <v>0</v>
      </c>
      <c r="L38" s="334" t="str">
        <f t="shared" si="4"/>
        <v/>
      </c>
      <c r="M38" s="98" t="s">
        <v>0</v>
      </c>
      <c r="N38" s="334" t="str">
        <f t="shared" si="5"/>
        <v/>
      </c>
      <c r="O38" s="98" t="s">
        <v>0</v>
      </c>
      <c r="P38" s="308">
        <f t="shared" si="1"/>
        <v>26</v>
      </c>
      <c r="R38" s="301" t="str" cm="1">
        <f t="array" ref="R38">IFERROR(INDEX(import_data,MATCH($R$8&amp;"-"&amp;$P38,import_key,0),R$9),"")</f>
        <v/>
      </c>
      <c r="S38" s="299" t="str" cm="1">
        <f t="array" ref="S38">IFERROR(INDEX(import_data,MATCH($R$8&amp;"-"&amp;$P38,import_key,0),S$9),"")</f>
        <v/>
      </c>
      <c r="T38" s="322" t="str" cm="1">
        <f t="array" ref="T38">IFERROR(INDEX(import_data,MATCH($R$8&amp;"-"&amp;$P38,import_key,0),T$9),"")</f>
        <v/>
      </c>
    </row>
    <row r="39" spans="2:20" x14ac:dyDescent="0.25">
      <c r="B39" s="308">
        <f t="shared" si="2"/>
        <v>27</v>
      </c>
      <c r="D39" s="301" t="str" cm="1">
        <f t="array" ref="D39">IFERROR(INDEX(import_data,MATCH($D$8&amp;"-"&amp;$B39,import_key,0),D$9),"")</f>
        <v/>
      </c>
      <c r="E39" s="299" t="str" cm="1">
        <f t="array" ref="E39">IFERROR(INDEX(import_data,MATCH($D$8&amp;"-"&amp;$B39,import_key,0),E$9),"")</f>
        <v/>
      </c>
      <c r="F39" s="299" t="str" cm="1">
        <f t="array" ref="F39">IFERROR(INDEX(import_data,MATCH($D$8&amp;"-"&amp;$B39,import_key,0),F$9),"")</f>
        <v/>
      </c>
      <c r="G39" s="299" t="str" cm="1">
        <f t="array" ref="G39">IFERROR(INDEX(import_data,MATCH($D$8&amp;"-"&amp;$B39,import_key,0),G$9),"")</f>
        <v/>
      </c>
      <c r="H39" s="322" t="str" cm="1">
        <f t="array" ref="H39">IFERROR(INDEX(import_data,MATCH($D$8&amp;"-"&amp;$B39,import_key,0),H$9),"")</f>
        <v/>
      </c>
      <c r="J39" s="334" t="str">
        <f t="shared" si="3"/>
        <v/>
      </c>
      <c r="K39" s="98" t="s">
        <v>0</v>
      </c>
      <c r="L39" s="334" t="str">
        <f t="shared" si="4"/>
        <v/>
      </c>
      <c r="M39" s="98" t="s">
        <v>0</v>
      </c>
      <c r="N39" s="334" t="str">
        <f t="shared" si="5"/>
        <v/>
      </c>
      <c r="O39" s="98" t="s">
        <v>0</v>
      </c>
      <c r="P39" s="308">
        <f t="shared" si="1"/>
        <v>27</v>
      </c>
      <c r="R39" s="301" t="str" cm="1">
        <f t="array" ref="R39">IFERROR(INDEX(import_data,MATCH($R$8&amp;"-"&amp;$P39,import_key,0),R$9),"")</f>
        <v/>
      </c>
      <c r="S39" s="299" t="str" cm="1">
        <f t="array" ref="S39">IFERROR(INDEX(import_data,MATCH($R$8&amp;"-"&amp;$P39,import_key,0),S$9),"")</f>
        <v/>
      </c>
      <c r="T39" s="322" t="str" cm="1">
        <f t="array" ref="T39">IFERROR(INDEX(import_data,MATCH($R$8&amp;"-"&amp;$P39,import_key,0),T$9),"")</f>
        <v/>
      </c>
    </row>
    <row r="40" spans="2:20" x14ac:dyDescent="0.25">
      <c r="B40" s="308">
        <f t="shared" si="2"/>
        <v>28</v>
      </c>
      <c r="D40" s="301" t="str" cm="1">
        <f t="array" ref="D40">IFERROR(INDEX(import_data,MATCH($D$8&amp;"-"&amp;$B40,import_key,0),D$9),"")</f>
        <v/>
      </c>
      <c r="E40" s="299" t="str" cm="1">
        <f t="array" ref="E40">IFERROR(INDEX(import_data,MATCH($D$8&amp;"-"&amp;$B40,import_key,0),E$9),"")</f>
        <v/>
      </c>
      <c r="F40" s="299" t="str" cm="1">
        <f t="array" ref="F40">IFERROR(INDEX(import_data,MATCH($D$8&amp;"-"&amp;$B40,import_key,0),F$9),"")</f>
        <v/>
      </c>
      <c r="G40" s="299" t="str" cm="1">
        <f t="array" ref="G40">IFERROR(INDEX(import_data,MATCH($D$8&amp;"-"&amp;$B40,import_key,0),G$9),"")</f>
        <v/>
      </c>
      <c r="H40" s="322" t="str" cm="1">
        <f t="array" ref="H40">IFERROR(INDEX(import_data,MATCH($D$8&amp;"-"&amp;$B40,import_key,0),H$9),"")</f>
        <v/>
      </c>
      <c r="J40" s="334" t="str">
        <f t="shared" si="3"/>
        <v/>
      </c>
      <c r="K40" s="98" t="s">
        <v>0</v>
      </c>
      <c r="L40" s="334" t="str">
        <f t="shared" si="4"/>
        <v/>
      </c>
      <c r="M40" s="98" t="s">
        <v>0</v>
      </c>
      <c r="N40" s="334" t="str">
        <f t="shared" si="5"/>
        <v/>
      </c>
      <c r="O40" s="98" t="s">
        <v>0</v>
      </c>
      <c r="P40" s="308">
        <f t="shared" si="1"/>
        <v>28</v>
      </c>
      <c r="R40" s="301" t="str" cm="1">
        <f t="array" ref="R40">IFERROR(INDEX(import_data,MATCH($R$8&amp;"-"&amp;$P40,import_key,0),R$9),"")</f>
        <v/>
      </c>
      <c r="S40" s="299" t="str" cm="1">
        <f t="array" ref="S40">IFERROR(INDEX(import_data,MATCH($R$8&amp;"-"&amp;$P40,import_key,0),S$9),"")</f>
        <v/>
      </c>
      <c r="T40" s="322" t="str" cm="1">
        <f t="array" ref="T40">IFERROR(INDEX(import_data,MATCH($R$8&amp;"-"&amp;$P40,import_key,0),T$9),"")</f>
        <v/>
      </c>
    </row>
    <row r="41" spans="2:20" x14ac:dyDescent="0.25">
      <c r="B41" s="308">
        <f t="shared" si="2"/>
        <v>29</v>
      </c>
      <c r="D41" s="301" t="str" cm="1">
        <f t="array" ref="D41">IFERROR(INDEX(import_data,MATCH($D$8&amp;"-"&amp;$B41,import_key,0),D$9),"")</f>
        <v/>
      </c>
      <c r="E41" s="299" t="str" cm="1">
        <f t="array" ref="E41">IFERROR(INDEX(import_data,MATCH($D$8&amp;"-"&amp;$B41,import_key,0),E$9),"")</f>
        <v/>
      </c>
      <c r="F41" s="299" t="str" cm="1">
        <f t="array" ref="F41">IFERROR(INDEX(import_data,MATCH($D$8&amp;"-"&amp;$B41,import_key,0),F$9),"")</f>
        <v/>
      </c>
      <c r="G41" s="299" t="str" cm="1">
        <f t="array" ref="G41">IFERROR(INDEX(import_data,MATCH($D$8&amp;"-"&amp;$B41,import_key,0),G$9),"")</f>
        <v/>
      </c>
      <c r="H41" s="322" t="str" cm="1">
        <f t="array" ref="H41">IFERROR(INDEX(import_data,MATCH($D$8&amp;"-"&amp;$B41,import_key,0),H$9),"")</f>
        <v/>
      </c>
      <c r="J41" s="334" t="str">
        <f t="shared" si="3"/>
        <v/>
      </c>
      <c r="K41" s="98" t="s">
        <v>0</v>
      </c>
      <c r="L41" s="334" t="str">
        <f t="shared" si="4"/>
        <v/>
      </c>
      <c r="M41" s="98" t="s">
        <v>0</v>
      </c>
      <c r="N41" s="334" t="str">
        <f t="shared" si="5"/>
        <v/>
      </c>
      <c r="O41" s="98" t="s">
        <v>0</v>
      </c>
      <c r="P41" s="308">
        <f t="shared" si="1"/>
        <v>29</v>
      </c>
      <c r="R41" s="301" t="str" cm="1">
        <f t="array" ref="R41">IFERROR(INDEX(import_data,MATCH($R$8&amp;"-"&amp;$P41,import_key,0),R$9),"")</f>
        <v/>
      </c>
      <c r="S41" s="299" t="str" cm="1">
        <f t="array" ref="S41">IFERROR(INDEX(import_data,MATCH($R$8&amp;"-"&amp;$P41,import_key,0),S$9),"")</f>
        <v/>
      </c>
      <c r="T41" s="322" t="str" cm="1">
        <f t="array" ref="T41">IFERROR(INDEX(import_data,MATCH($R$8&amp;"-"&amp;$P41,import_key,0),T$9),"")</f>
        <v/>
      </c>
    </row>
    <row r="42" spans="2:20" x14ac:dyDescent="0.25">
      <c r="B42" s="308">
        <f t="shared" si="2"/>
        <v>30</v>
      </c>
      <c r="D42" s="301" t="str" cm="1">
        <f t="array" ref="D42">IFERROR(INDEX(import_data,MATCH($D$8&amp;"-"&amp;$B42,import_key,0),D$9),"")</f>
        <v/>
      </c>
      <c r="E42" s="299" t="str" cm="1">
        <f t="array" ref="E42">IFERROR(INDEX(import_data,MATCH($D$8&amp;"-"&amp;$B42,import_key,0),E$9),"")</f>
        <v/>
      </c>
      <c r="F42" s="299" t="str" cm="1">
        <f t="array" ref="F42">IFERROR(INDEX(import_data,MATCH($D$8&amp;"-"&amp;$B42,import_key,0),F$9),"")</f>
        <v/>
      </c>
      <c r="G42" s="299" t="str" cm="1">
        <f t="array" ref="G42">IFERROR(INDEX(import_data,MATCH($D$8&amp;"-"&amp;$B42,import_key,0),G$9),"")</f>
        <v/>
      </c>
      <c r="H42" s="322" t="str" cm="1">
        <f t="array" ref="H42">IFERROR(INDEX(import_data,MATCH($D$8&amp;"-"&amp;$B42,import_key,0),H$9),"")</f>
        <v/>
      </c>
      <c r="J42" s="334" t="str">
        <f t="shared" si="3"/>
        <v/>
      </c>
      <c r="K42" s="98" t="s">
        <v>0</v>
      </c>
      <c r="L42" s="334" t="str">
        <f t="shared" si="4"/>
        <v/>
      </c>
      <c r="M42" s="98" t="s">
        <v>0</v>
      </c>
      <c r="N42" s="334" t="str">
        <f t="shared" si="5"/>
        <v/>
      </c>
      <c r="O42" s="98" t="s">
        <v>0</v>
      </c>
      <c r="P42" s="308">
        <f t="shared" si="1"/>
        <v>30</v>
      </c>
      <c r="R42" s="301" t="str" cm="1">
        <f t="array" ref="R42">IFERROR(INDEX(import_data,MATCH($R$8&amp;"-"&amp;$P42,import_key,0),R$9),"")</f>
        <v/>
      </c>
      <c r="S42" s="299" t="str" cm="1">
        <f t="array" ref="S42">IFERROR(INDEX(import_data,MATCH($R$8&amp;"-"&amp;$P42,import_key,0),S$9),"")</f>
        <v/>
      </c>
      <c r="T42" s="322" t="str" cm="1">
        <f t="array" ref="T42">IFERROR(INDEX(import_data,MATCH($R$8&amp;"-"&amp;$P42,import_key,0),T$9),"")</f>
        <v/>
      </c>
    </row>
    <row r="43" spans="2:20" x14ac:dyDescent="0.25">
      <c r="B43" s="308">
        <f t="shared" si="2"/>
        <v>31</v>
      </c>
      <c r="D43" s="301" t="str" cm="1">
        <f t="array" ref="D43">IFERROR(INDEX(import_data,MATCH($D$8&amp;"-"&amp;$B43,import_key,0),D$9),"")</f>
        <v/>
      </c>
      <c r="E43" s="299" t="str" cm="1">
        <f t="array" ref="E43">IFERROR(INDEX(import_data,MATCH($D$8&amp;"-"&amp;$B43,import_key,0),E$9),"")</f>
        <v/>
      </c>
      <c r="F43" s="299" t="str" cm="1">
        <f t="array" ref="F43">IFERROR(INDEX(import_data,MATCH($D$8&amp;"-"&amp;$B43,import_key,0),F$9),"")</f>
        <v/>
      </c>
      <c r="G43" s="299" t="str" cm="1">
        <f t="array" ref="G43">IFERROR(INDEX(import_data,MATCH($D$8&amp;"-"&amp;$B43,import_key,0),G$9),"")</f>
        <v/>
      </c>
      <c r="H43" s="322" t="str" cm="1">
        <f t="array" ref="H43">IFERROR(INDEX(import_data,MATCH($D$8&amp;"-"&amp;$B43,import_key,0),H$9),"")</f>
        <v/>
      </c>
      <c r="J43" s="334" t="str">
        <f t="shared" si="3"/>
        <v/>
      </c>
      <c r="K43" s="98" t="s">
        <v>0</v>
      </c>
      <c r="L43" s="334" t="str">
        <f t="shared" si="4"/>
        <v/>
      </c>
      <c r="M43" s="98" t="s">
        <v>0</v>
      </c>
      <c r="N43" s="334" t="str">
        <f t="shared" si="5"/>
        <v/>
      </c>
      <c r="O43" s="98" t="s">
        <v>0</v>
      </c>
      <c r="P43" s="308">
        <f t="shared" si="1"/>
        <v>31</v>
      </c>
      <c r="R43" s="301" t="str" cm="1">
        <f t="array" ref="R43">IFERROR(INDEX(import_data,MATCH($R$8&amp;"-"&amp;$P43,import_key,0),R$9),"")</f>
        <v/>
      </c>
      <c r="S43" s="299" t="str" cm="1">
        <f t="array" ref="S43">IFERROR(INDEX(import_data,MATCH($R$8&amp;"-"&amp;$P43,import_key,0),S$9),"")</f>
        <v/>
      </c>
      <c r="T43" s="322" t="str" cm="1">
        <f t="array" ref="T43">IFERROR(INDEX(import_data,MATCH($R$8&amp;"-"&amp;$P43,import_key,0),T$9),"")</f>
        <v/>
      </c>
    </row>
    <row r="44" spans="2:20" x14ac:dyDescent="0.25">
      <c r="B44" s="308">
        <f t="shared" si="2"/>
        <v>32</v>
      </c>
      <c r="D44" s="301" t="str" cm="1">
        <f t="array" ref="D44">IFERROR(INDEX(import_data,MATCH($D$8&amp;"-"&amp;$B44,import_key,0),D$9),"")</f>
        <v/>
      </c>
      <c r="E44" s="299" t="str" cm="1">
        <f t="array" ref="E44">IFERROR(INDEX(import_data,MATCH($D$8&amp;"-"&amp;$B44,import_key,0),E$9),"")</f>
        <v/>
      </c>
      <c r="F44" s="299" t="str" cm="1">
        <f t="array" ref="F44">IFERROR(INDEX(import_data,MATCH($D$8&amp;"-"&amp;$B44,import_key,0),F$9),"")</f>
        <v/>
      </c>
      <c r="G44" s="299" t="str" cm="1">
        <f t="array" ref="G44">IFERROR(INDEX(import_data,MATCH($D$8&amp;"-"&amp;$B44,import_key,0),G$9),"")</f>
        <v/>
      </c>
      <c r="H44" s="322" t="str" cm="1">
        <f t="array" ref="H44">IFERROR(INDEX(import_data,MATCH($D$8&amp;"-"&amp;$B44,import_key,0),H$9),"")</f>
        <v/>
      </c>
      <c r="J44" s="334" t="str">
        <f t="shared" si="3"/>
        <v/>
      </c>
      <c r="K44" s="98" t="s">
        <v>0</v>
      </c>
      <c r="L44" s="334" t="str">
        <f t="shared" si="4"/>
        <v/>
      </c>
      <c r="M44" s="98" t="s">
        <v>0</v>
      </c>
      <c r="N44" s="334" t="str">
        <f t="shared" si="5"/>
        <v/>
      </c>
      <c r="O44" s="98" t="s">
        <v>0</v>
      </c>
      <c r="P44" s="308">
        <f t="shared" si="1"/>
        <v>32</v>
      </c>
      <c r="R44" s="301" t="str" cm="1">
        <f t="array" ref="R44">IFERROR(INDEX(import_data,MATCH($R$8&amp;"-"&amp;$P44,import_key,0),R$9),"")</f>
        <v/>
      </c>
      <c r="S44" s="299" t="str" cm="1">
        <f t="array" ref="S44">IFERROR(INDEX(import_data,MATCH($R$8&amp;"-"&amp;$P44,import_key,0),S$9),"")</f>
        <v/>
      </c>
      <c r="T44" s="322" t="str" cm="1">
        <f t="array" ref="T44">IFERROR(INDEX(import_data,MATCH($R$8&amp;"-"&amp;$P44,import_key,0),T$9),"")</f>
        <v/>
      </c>
    </row>
    <row r="45" spans="2:20" x14ac:dyDescent="0.25">
      <c r="B45" s="308">
        <f t="shared" si="2"/>
        <v>33</v>
      </c>
      <c r="D45" s="301" t="str" cm="1">
        <f t="array" ref="D45">IFERROR(INDEX(import_data,MATCH($D$8&amp;"-"&amp;$B45,import_key,0),D$9),"")</f>
        <v/>
      </c>
      <c r="E45" s="299" t="str" cm="1">
        <f t="array" ref="E45">IFERROR(INDEX(import_data,MATCH($D$8&amp;"-"&amp;$B45,import_key,0),E$9),"")</f>
        <v/>
      </c>
      <c r="F45" s="299" t="str" cm="1">
        <f t="array" ref="F45">IFERROR(INDEX(import_data,MATCH($D$8&amp;"-"&amp;$B45,import_key,0),F$9),"")</f>
        <v/>
      </c>
      <c r="G45" s="299" t="str" cm="1">
        <f t="array" ref="G45">IFERROR(INDEX(import_data,MATCH($D$8&amp;"-"&amp;$B45,import_key,0),G$9),"")</f>
        <v/>
      </c>
      <c r="H45" s="322" t="str" cm="1">
        <f t="array" ref="H45">IFERROR(INDEX(import_data,MATCH($D$8&amp;"-"&amp;$B45,import_key,0),H$9),"")</f>
        <v/>
      </c>
      <c r="J45" s="334" t="str">
        <f t="shared" si="3"/>
        <v/>
      </c>
      <c r="K45" s="98" t="s">
        <v>0</v>
      </c>
      <c r="L45" s="334" t="str">
        <f t="shared" si="4"/>
        <v/>
      </c>
      <c r="M45" s="98" t="s">
        <v>0</v>
      </c>
      <c r="N45" s="334" t="str">
        <f t="shared" si="5"/>
        <v/>
      </c>
      <c r="O45" s="98" t="s">
        <v>0</v>
      </c>
      <c r="P45" s="308">
        <f t="shared" si="1"/>
        <v>33</v>
      </c>
      <c r="R45" s="301" t="str" cm="1">
        <f t="array" ref="R45">IFERROR(INDEX(import_data,MATCH($R$8&amp;"-"&amp;$P45,import_key,0),R$9),"")</f>
        <v/>
      </c>
      <c r="S45" s="299" t="str" cm="1">
        <f t="array" ref="S45">IFERROR(INDEX(import_data,MATCH($R$8&amp;"-"&amp;$P45,import_key,0),S$9),"")</f>
        <v/>
      </c>
      <c r="T45" s="322" t="str" cm="1">
        <f t="array" ref="T45">IFERROR(INDEX(import_data,MATCH($R$8&amp;"-"&amp;$P45,import_key,0),T$9),"")</f>
        <v/>
      </c>
    </row>
    <row r="46" spans="2:20" x14ac:dyDescent="0.25">
      <c r="B46" s="308">
        <f t="shared" si="2"/>
        <v>34</v>
      </c>
      <c r="D46" s="301" t="str" cm="1">
        <f t="array" ref="D46">IFERROR(INDEX(import_data,MATCH($D$8&amp;"-"&amp;$B46,import_key,0),D$9),"")</f>
        <v/>
      </c>
      <c r="E46" s="299" t="str" cm="1">
        <f t="array" ref="E46">IFERROR(INDEX(import_data,MATCH($D$8&amp;"-"&amp;$B46,import_key,0),E$9),"")</f>
        <v/>
      </c>
      <c r="F46" s="299" t="str" cm="1">
        <f t="array" ref="F46">IFERROR(INDEX(import_data,MATCH($D$8&amp;"-"&amp;$B46,import_key,0),F$9),"")</f>
        <v/>
      </c>
      <c r="G46" s="299" t="str" cm="1">
        <f t="array" ref="G46">IFERROR(INDEX(import_data,MATCH($D$8&amp;"-"&amp;$B46,import_key,0),G$9),"")</f>
        <v/>
      </c>
      <c r="H46" s="322" t="str" cm="1">
        <f t="array" ref="H46">IFERROR(INDEX(import_data,MATCH($D$8&amp;"-"&amp;$B46,import_key,0),H$9),"")</f>
        <v/>
      </c>
      <c r="J46" s="334" t="str">
        <f t="shared" si="3"/>
        <v/>
      </c>
      <c r="K46" s="98" t="s">
        <v>0</v>
      </c>
      <c r="L46" s="334" t="str">
        <f t="shared" si="4"/>
        <v/>
      </c>
      <c r="M46" s="98" t="s">
        <v>0</v>
      </c>
      <c r="N46" s="334" t="str">
        <f t="shared" si="5"/>
        <v/>
      </c>
      <c r="O46" s="98" t="s">
        <v>0</v>
      </c>
      <c r="P46" s="308">
        <f t="shared" si="1"/>
        <v>34</v>
      </c>
      <c r="R46" s="301" t="str" cm="1">
        <f t="array" ref="R46">IFERROR(INDEX(import_data,MATCH($R$8&amp;"-"&amp;$P46,import_key,0),R$9),"")</f>
        <v/>
      </c>
      <c r="S46" s="299" t="str" cm="1">
        <f t="array" ref="S46">IFERROR(INDEX(import_data,MATCH($R$8&amp;"-"&amp;$P46,import_key,0),S$9),"")</f>
        <v/>
      </c>
      <c r="T46" s="322" t="str" cm="1">
        <f t="array" ref="T46">IFERROR(INDEX(import_data,MATCH($R$8&amp;"-"&amp;$P46,import_key,0),T$9),"")</f>
        <v/>
      </c>
    </row>
    <row r="47" spans="2:20" x14ac:dyDescent="0.25">
      <c r="B47" s="308">
        <f t="shared" si="2"/>
        <v>35</v>
      </c>
      <c r="D47" s="301" t="str" cm="1">
        <f t="array" ref="D47">IFERROR(INDEX(import_data,MATCH($D$8&amp;"-"&amp;$B47,import_key,0),D$9),"")</f>
        <v/>
      </c>
      <c r="E47" s="299" t="str" cm="1">
        <f t="array" ref="E47">IFERROR(INDEX(import_data,MATCH($D$8&amp;"-"&amp;$B47,import_key,0),E$9),"")</f>
        <v/>
      </c>
      <c r="F47" s="299" t="str" cm="1">
        <f t="array" ref="F47">IFERROR(INDEX(import_data,MATCH($D$8&amp;"-"&amp;$B47,import_key,0),F$9),"")</f>
        <v/>
      </c>
      <c r="G47" s="299" t="str" cm="1">
        <f t="array" ref="G47">IFERROR(INDEX(import_data,MATCH($D$8&amp;"-"&amp;$B47,import_key,0),G$9),"")</f>
        <v/>
      </c>
      <c r="H47" s="322" t="str" cm="1">
        <f t="array" ref="H47">IFERROR(INDEX(import_data,MATCH($D$8&amp;"-"&amp;$B47,import_key,0),H$9),"")</f>
        <v/>
      </c>
      <c r="J47" s="334" t="str">
        <f t="shared" si="3"/>
        <v/>
      </c>
      <c r="K47" s="98" t="s">
        <v>0</v>
      </c>
      <c r="L47" s="334" t="str">
        <f t="shared" si="4"/>
        <v/>
      </c>
      <c r="M47" s="98" t="s">
        <v>0</v>
      </c>
      <c r="N47" s="334" t="str">
        <f t="shared" si="5"/>
        <v/>
      </c>
      <c r="O47" s="98" t="s">
        <v>0</v>
      </c>
      <c r="P47" s="308">
        <f t="shared" si="1"/>
        <v>35</v>
      </c>
      <c r="R47" s="301" t="str" cm="1">
        <f t="array" ref="R47">IFERROR(INDEX(import_data,MATCH($R$8&amp;"-"&amp;$P47,import_key,0),R$9),"")</f>
        <v/>
      </c>
      <c r="S47" s="299" t="str" cm="1">
        <f t="array" ref="S47">IFERROR(INDEX(import_data,MATCH($R$8&amp;"-"&amp;$P47,import_key,0),S$9),"")</f>
        <v/>
      </c>
      <c r="T47" s="322" t="str" cm="1">
        <f t="array" ref="T47">IFERROR(INDEX(import_data,MATCH($R$8&amp;"-"&amp;$P47,import_key,0),T$9),"")</f>
        <v/>
      </c>
    </row>
    <row r="48" spans="2:20" x14ac:dyDescent="0.25">
      <c r="B48" s="308">
        <f t="shared" si="2"/>
        <v>36</v>
      </c>
      <c r="D48" s="301" t="str" cm="1">
        <f t="array" ref="D48">IFERROR(INDEX(import_data,MATCH($D$8&amp;"-"&amp;$B48,import_key,0),D$9),"")</f>
        <v/>
      </c>
      <c r="E48" s="299" t="str" cm="1">
        <f t="array" ref="E48">IFERROR(INDEX(import_data,MATCH($D$8&amp;"-"&amp;$B48,import_key,0),E$9),"")</f>
        <v/>
      </c>
      <c r="F48" s="299" t="str" cm="1">
        <f t="array" ref="F48">IFERROR(INDEX(import_data,MATCH($D$8&amp;"-"&amp;$B48,import_key,0),F$9),"")</f>
        <v/>
      </c>
      <c r="G48" s="299" t="str" cm="1">
        <f t="array" ref="G48">IFERROR(INDEX(import_data,MATCH($D$8&amp;"-"&amp;$B48,import_key,0),G$9),"")</f>
        <v/>
      </c>
      <c r="H48" s="322" t="str" cm="1">
        <f t="array" ref="H48">IFERROR(INDEX(import_data,MATCH($D$8&amp;"-"&amp;$B48,import_key,0),H$9),"")</f>
        <v/>
      </c>
      <c r="J48" s="334" t="str">
        <f t="shared" si="3"/>
        <v/>
      </c>
      <c r="K48" s="98" t="s">
        <v>0</v>
      </c>
      <c r="L48" s="334" t="str">
        <f t="shared" si="4"/>
        <v/>
      </c>
      <c r="M48" s="98" t="s">
        <v>0</v>
      </c>
      <c r="N48" s="334" t="str">
        <f t="shared" si="5"/>
        <v/>
      </c>
      <c r="O48" s="98" t="s">
        <v>0</v>
      </c>
      <c r="P48" s="308">
        <f t="shared" si="1"/>
        <v>36</v>
      </c>
      <c r="R48" s="301" t="str" cm="1">
        <f t="array" ref="R48">IFERROR(INDEX(import_data,MATCH($R$8&amp;"-"&amp;$P48,import_key,0),R$9),"")</f>
        <v/>
      </c>
      <c r="S48" s="299" t="str" cm="1">
        <f t="array" ref="S48">IFERROR(INDEX(import_data,MATCH($R$8&amp;"-"&amp;$P48,import_key,0),S$9),"")</f>
        <v/>
      </c>
      <c r="T48" s="322" t="str" cm="1">
        <f t="array" ref="T48">IFERROR(INDEX(import_data,MATCH($R$8&amp;"-"&amp;$P48,import_key,0),T$9),"")</f>
        <v/>
      </c>
    </row>
    <row r="49" spans="2:20" x14ac:dyDescent="0.25">
      <c r="B49" s="308">
        <f t="shared" si="2"/>
        <v>37</v>
      </c>
      <c r="D49" s="301" t="str" cm="1">
        <f t="array" ref="D49">IFERROR(INDEX(import_data,MATCH($D$8&amp;"-"&amp;$B49,import_key,0),D$9),"")</f>
        <v/>
      </c>
      <c r="E49" s="299" t="str" cm="1">
        <f t="array" ref="E49">IFERROR(INDEX(import_data,MATCH($D$8&amp;"-"&amp;$B49,import_key,0),E$9),"")</f>
        <v/>
      </c>
      <c r="F49" s="299" t="str" cm="1">
        <f t="array" ref="F49">IFERROR(INDEX(import_data,MATCH($D$8&amp;"-"&amp;$B49,import_key,0),F$9),"")</f>
        <v/>
      </c>
      <c r="G49" s="299" t="str" cm="1">
        <f t="array" ref="G49">IFERROR(INDEX(import_data,MATCH($D$8&amp;"-"&amp;$B49,import_key,0),G$9),"")</f>
        <v/>
      </c>
      <c r="H49" s="322" t="str" cm="1">
        <f t="array" ref="H49">IFERROR(INDEX(import_data,MATCH($D$8&amp;"-"&amp;$B49,import_key,0),H$9),"")</f>
        <v/>
      </c>
      <c r="J49" s="334" t="str">
        <f t="shared" si="3"/>
        <v/>
      </c>
      <c r="K49" s="98" t="s">
        <v>0</v>
      </c>
      <c r="L49" s="334" t="str">
        <f t="shared" si="4"/>
        <v/>
      </c>
      <c r="M49" s="98" t="s">
        <v>0</v>
      </c>
      <c r="N49" s="334" t="str">
        <f t="shared" si="5"/>
        <v/>
      </c>
      <c r="O49" s="98" t="s">
        <v>0</v>
      </c>
      <c r="P49" s="308">
        <f t="shared" si="1"/>
        <v>37</v>
      </c>
      <c r="R49" s="301" t="str" cm="1">
        <f t="array" ref="R49">IFERROR(INDEX(import_data,MATCH($R$8&amp;"-"&amp;$P49,import_key,0),R$9),"")</f>
        <v/>
      </c>
      <c r="S49" s="299" t="str" cm="1">
        <f t="array" ref="S49">IFERROR(INDEX(import_data,MATCH($R$8&amp;"-"&amp;$P49,import_key,0),S$9),"")</f>
        <v/>
      </c>
      <c r="T49" s="322" t="str" cm="1">
        <f t="array" ref="T49">IFERROR(INDEX(import_data,MATCH($R$8&amp;"-"&amp;$P49,import_key,0),T$9),"")</f>
        <v/>
      </c>
    </row>
    <row r="50" spans="2:20" x14ac:dyDescent="0.25">
      <c r="B50" s="308">
        <f t="shared" si="2"/>
        <v>38</v>
      </c>
      <c r="D50" s="301" t="str" cm="1">
        <f t="array" ref="D50">IFERROR(INDEX(import_data,MATCH($D$8&amp;"-"&amp;$B50,import_key,0),D$9),"")</f>
        <v/>
      </c>
      <c r="E50" s="299" t="str" cm="1">
        <f t="array" ref="E50">IFERROR(INDEX(import_data,MATCH($D$8&amp;"-"&amp;$B50,import_key,0),E$9),"")</f>
        <v/>
      </c>
      <c r="F50" s="299" t="str" cm="1">
        <f t="array" ref="F50">IFERROR(INDEX(import_data,MATCH($D$8&amp;"-"&amp;$B50,import_key,0),F$9),"")</f>
        <v/>
      </c>
      <c r="G50" s="299" t="str" cm="1">
        <f t="array" ref="G50">IFERROR(INDEX(import_data,MATCH($D$8&amp;"-"&amp;$B50,import_key,0),G$9),"")</f>
        <v/>
      </c>
      <c r="H50" s="322" t="str" cm="1">
        <f t="array" ref="H50">IFERROR(INDEX(import_data,MATCH($D$8&amp;"-"&amp;$B50,import_key,0),H$9),"")</f>
        <v/>
      </c>
      <c r="J50" s="334" t="str">
        <f t="shared" si="3"/>
        <v/>
      </c>
      <c r="K50" s="98" t="s">
        <v>0</v>
      </c>
      <c r="L50" s="334" t="str">
        <f t="shared" si="4"/>
        <v/>
      </c>
      <c r="M50" s="98" t="s">
        <v>0</v>
      </c>
      <c r="N50" s="334" t="str">
        <f t="shared" si="5"/>
        <v/>
      </c>
      <c r="O50" s="98" t="s">
        <v>0</v>
      </c>
      <c r="P50" s="308">
        <f t="shared" si="1"/>
        <v>38</v>
      </c>
      <c r="R50" s="301" t="str" cm="1">
        <f t="array" ref="R50">IFERROR(INDEX(import_data,MATCH($R$8&amp;"-"&amp;$P50,import_key,0),R$9),"")</f>
        <v/>
      </c>
      <c r="S50" s="299" t="str" cm="1">
        <f t="array" ref="S50">IFERROR(INDEX(import_data,MATCH($R$8&amp;"-"&amp;$P50,import_key,0),S$9),"")</f>
        <v/>
      </c>
      <c r="T50" s="322" t="str" cm="1">
        <f t="array" ref="T50">IFERROR(INDEX(import_data,MATCH($R$8&amp;"-"&amp;$P50,import_key,0),T$9),"")</f>
        <v/>
      </c>
    </row>
    <row r="51" spans="2:20" x14ac:dyDescent="0.25">
      <c r="B51" s="308">
        <f t="shared" si="2"/>
        <v>39</v>
      </c>
      <c r="D51" s="301" t="str" cm="1">
        <f t="array" ref="D51">IFERROR(INDEX(import_data,MATCH($D$8&amp;"-"&amp;$B51,import_key,0),D$9),"")</f>
        <v/>
      </c>
      <c r="E51" s="299" t="str" cm="1">
        <f t="array" ref="E51">IFERROR(INDEX(import_data,MATCH($D$8&amp;"-"&amp;$B51,import_key,0),E$9),"")</f>
        <v/>
      </c>
      <c r="F51" s="299" t="str" cm="1">
        <f t="array" ref="F51">IFERROR(INDEX(import_data,MATCH($D$8&amp;"-"&amp;$B51,import_key,0),F$9),"")</f>
        <v/>
      </c>
      <c r="G51" s="299" t="str" cm="1">
        <f t="array" ref="G51">IFERROR(INDEX(import_data,MATCH($D$8&amp;"-"&amp;$B51,import_key,0),G$9),"")</f>
        <v/>
      </c>
      <c r="H51" s="322" t="str" cm="1">
        <f t="array" ref="H51">IFERROR(INDEX(import_data,MATCH($D$8&amp;"-"&amp;$B51,import_key,0),H$9),"")</f>
        <v/>
      </c>
      <c r="J51" s="334" t="str">
        <f t="shared" si="3"/>
        <v/>
      </c>
      <c r="K51" s="98" t="s">
        <v>0</v>
      </c>
      <c r="L51" s="334" t="str">
        <f t="shared" si="4"/>
        <v/>
      </c>
      <c r="M51" s="98" t="s">
        <v>0</v>
      </c>
      <c r="N51" s="334" t="str">
        <f t="shared" si="5"/>
        <v/>
      </c>
      <c r="O51" s="98" t="s">
        <v>0</v>
      </c>
      <c r="P51" s="308">
        <f t="shared" si="1"/>
        <v>39</v>
      </c>
      <c r="R51" s="301" t="str" cm="1">
        <f t="array" ref="R51">IFERROR(INDEX(import_data,MATCH($R$8&amp;"-"&amp;$P51,import_key,0),R$9),"")</f>
        <v/>
      </c>
      <c r="S51" s="299" t="str" cm="1">
        <f t="array" ref="S51">IFERROR(INDEX(import_data,MATCH($R$8&amp;"-"&amp;$P51,import_key,0),S$9),"")</f>
        <v/>
      </c>
      <c r="T51" s="322" t="str" cm="1">
        <f t="array" ref="T51">IFERROR(INDEX(import_data,MATCH($R$8&amp;"-"&amp;$P51,import_key,0),T$9),"")</f>
        <v/>
      </c>
    </row>
    <row r="52" spans="2:20" x14ac:dyDescent="0.25">
      <c r="B52" s="308">
        <f t="shared" si="2"/>
        <v>40</v>
      </c>
      <c r="D52" s="301" t="str" cm="1">
        <f t="array" ref="D52">IFERROR(INDEX(import_data,MATCH($D$8&amp;"-"&amp;$B52,import_key,0),D$9),"")</f>
        <v/>
      </c>
      <c r="E52" s="299" t="str" cm="1">
        <f t="array" ref="E52">IFERROR(INDEX(import_data,MATCH($D$8&amp;"-"&amp;$B52,import_key,0),E$9),"")</f>
        <v/>
      </c>
      <c r="F52" s="299" t="str" cm="1">
        <f t="array" ref="F52">IFERROR(INDEX(import_data,MATCH($D$8&amp;"-"&amp;$B52,import_key,0),F$9),"")</f>
        <v/>
      </c>
      <c r="G52" s="299" t="str" cm="1">
        <f t="array" ref="G52">IFERROR(INDEX(import_data,MATCH($D$8&amp;"-"&amp;$B52,import_key,0),G$9),"")</f>
        <v/>
      </c>
      <c r="H52" s="322" t="str" cm="1">
        <f t="array" ref="H52">IFERROR(INDEX(import_data,MATCH($D$8&amp;"-"&amp;$B52,import_key,0),H$9),"")</f>
        <v/>
      </c>
      <c r="J52" s="334" t="str">
        <f t="shared" si="3"/>
        <v/>
      </c>
      <c r="K52" s="98" t="s">
        <v>0</v>
      </c>
      <c r="L52" s="334" t="str">
        <f t="shared" si="4"/>
        <v/>
      </c>
      <c r="M52" s="98" t="s">
        <v>0</v>
      </c>
      <c r="N52" s="334" t="str">
        <f t="shared" si="5"/>
        <v/>
      </c>
      <c r="O52" s="98" t="s">
        <v>0</v>
      </c>
      <c r="P52" s="308">
        <f t="shared" si="1"/>
        <v>40</v>
      </c>
      <c r="R52" s="301" t="str" cm="1">
        <f t="array" ref="R52">IFERROR(INDEX(import_data,MATCH($R$8&amp;"-"&amp;$P52,import_key,0),R$9),"")</f>
        <v/>
      </c>
      <c r="S52" s="299" t="str" cm="1">
        <f t="array" ref="S52">IFERROR(INDEX(import_data,MATCH($R$8&amp;"-"&amp;$P52,import_key,0),S$9),"")</f>
        <v/>
      </c>
      <c r="T52" s="322" t="str" cm="1">
        <f t="array" ref="T52">IFERROR(INDEX(import_data,MATCH($R$8&amp;"-"&amp;$P52,import_key,0),T$9),"")</f>
        <v/>
      </c>
    </row>
    <row r="53" spans="2:20" x14ac:dyDescent="0.25">
      <c r="B53" s="308">
        <f t="shared" si="2"/>
        <v>41</v>
      </c>
      <c r="D53" s="301" t="str" cm="1">
        <f t="array" ref="D53">IFERROR(INDEX(import_data,MATCH($D$8&amp;"-"&amp;$B53,import_key,0),D$9),"")</f>
        <v/>
      </c>
      <c r="E53" s="299" t="str" cm="1">
        <f t="array" ref="E53">IFERROR(INDEX(import_data,MATCH($D$8&amp;"-"&amp;$B53,import_key,0),E$9),"")</f>
        <v/>
      </c>
      <c r="F53" s="299" t="str" cm="1">
        <f t="array" ref="F53">IFERROR(INDEX(import_data,MATCH($D$8&amp;"-"&amp;$B53,import_key,0),F$9),"")</f>
        <v/>
      </c>
      <c r="G53" s="299" t="str" cm="1">
        <f t="array" ref="G53">IFERROR(INDEX(import_data,MATCH($D$8&amp;"-"&amp;$B53,import_key,0),G$9),"")</f>
        <v/>
      </c>
      <c r="H53" s="322" t="str" cm="1">
        <f t="array" ref="H53">IFERROR(INDEX(import_data,MATCH($D$8&amp;"-"&amp;$B53,import_key,0),H$9),"")</f>
        <v/>
      </c>
      <c r="J53" s="334" t="str">
        <f t="shared" si="3"/>
        <v/>
      </c>
      <c r="K53" s="98" t="s">
        <v>0</v>
      </c>
      <c r="L53" s="334" t="str">
        <f t="shared" si="4"/>
        <v/>
      </c>
      <c r="M53" s="98" t="s">
        <v>0</v>
      </c>
      <c r="N53" s="334" t="str">
        <f t="shared" si="5"/>
        <v/>
      </c>
      <c r="O53" s="98" t="s">
        <v>0</v>
      </c>
      <c r="P53" s="308">
        <f t="shared" si="1"/>
        <v>41</v>
      </c>
      <c r="R53" s="301" t="str" cm="1">
        <f t="array" ref="R53">IFERROR(INDEX(import_data,MATCH($R$8&amp;"-"&amp;$P53,import_key,0),R$9),"")</f>
        <v/>
      </c>
      <c r="S53" s="299" t="str" cm="1">
        <f t="array" ref="S53">IFERROR(INDEX(import_data,MATCH($R$8&amp;"-"&amp;$P53,import_key,0),S$9),"")</f>
        <v/>
      </c>
      <c r="T53" s="322" t="str" cm="1">
        <f t="array" ref="T53">IFERROR(INDEX(import_data,MATCH($R$8&amp;"-"&amp;$P53,import_key,0),T$9),"")</f>
        <v/>
      </c>
    </row>
    <row r="54" spans="2:20" x14ac:dyDescent="0.25">
      <c r="B54" s="308">
        <f t="shared" si="2"/>
        <v>42</v>
      </c>
      <c r="D54" s="301" t="str" cm="1">
        <f t="array" ref="D54">IFERROR(INDEX(import_data,MATCH($D$8&amp;"-"&amp;$B54,import_key,0),D$9),"")</f>
        <v/>
      </c>
      <c r="E54" s="299" t="str" cm="1">
        <f t="array" ref="E54">IFERROR(INDEX(import_data,MATCH($D$8&amp;"-"&amp;$B54,import_key,0),E$9),"")</f>
        <v/>
      </c>
      <c r="F54" s="299" t="str" cm="1">
        <f t="array" ref="F54">IFERROR(INDEX(import_data,MATCH($D$8&amp;"-"&amp;$B54,import_key,0),F$9),"")</f>
        <v/>
      </c>
      <c r="G54" s="299" t="str" cm="1">
        <f t="array" ref="G54">IFERROR(INDEX(import_data,MATCH($D$8&amp;"-"&amp;$B54,import_key,0),G$9),"")</f>
        <v/>
      </c>
      <c r="H54" s="322" t="str" cm="1">
        <f t="array" ref="H54">IFERROR(INDEX(import_data,MATCH($D$8&amp;"-"&amp;$B54,import_key,0),H$9),"")</f>
        <v/>
      </c>
      <c r="J54" s="334" t="str">
        <f t="shared" si="3"/>
        <v/>
      </c>
      <c r="K54" s="98" t="s">
        <v>0</v>
      </c>
      <c r="L54" s="334" t="str">
        <f t="shared" si="4"/>
        <v/>
      </c>
      <c r="M54" s="98" t="s">
        <v>0</v>
      </c>
      <c r="N54" s="334" t="str">
        <f t="shared" si="5"/>
        <v/>
      </c>
      <c r="O54" s="98" t="s">
        <v>0</v>
      </c>
      <c r="P54" s="308">
        <f t="shared" si="1"/>
        <v>42</v>
      </c>
      <c r="R54" s="301" t="str" cm="1">
        <f t="array" ref="R54">IFERROR(INDEX(import_data,MATCH($R$8&amp;"-"&amp;$P54,import_key,0),R$9),"")</f>
        <v/>
      </c>
      <c r="S54" s="299" t="str" cm="1">
        <f t="array" ref="S54">IFERROR(INDEX(import_data,MATCH($R$8&amp;"-"&amp;$P54,import_key,0),S$9),"")</f>
        <v/>
      </c>
      <c r="T54" s="322" t="str" cm="1">
        <f t="array" ref="T54">IFERROR(INDEX(import_data,MATCH($R$8&amp;"-"&amp;$P54,import_key,0),T$9),"")</f>
        <v/>
      </c>
    </row>
    <row r="55" spans="2:20" x14ac:dyDescent="0.25">
      <c r="B55" s="308">
        <f t="shared" si="2"/>
        <v>43</v>
      </c>
      <c r="D55" s="301" t="str" cm="1">
        <f t="array" ref="D55">IFERROR(INDEX(import_data,MATCH($D$8&amp;"-"&amp;$B55,import_key,0),D$9),"")</f>
        <v/>
      </c>
      <c r="E55" s="299" t="str" cm="1">
        <f t="array" ref="E55">IFERROR(INDEX(import_data,MATCH($D$8&amp;"-"&amp;$B55,import_key,0),E$9),"")</f>
        <v/>
      </c>
      <c r="F55" s="299" t="str" cm="1">
        <f t="array" ref="F55">IFERROR(INDEX(import_data,MATCH($D$8&amp;"-"&amp;$B55,import_key,0),F$9),"")</f>
        <v/>
      </c>
      <c r="G55" s="299" t="str" cm="1">
        <f t="array" ref="G55">IFERROR(INDEX(import_data,MATCH($D$8&amp;"-"&amp;$B55,import_key,0),G$9),"")</f>
        <v/>
      </c>
      <c r="H55" s="322" t="str" cm="1">
        <f t="array" ref="H55">IFERROR(INDEX(import_data,MATCH($D$8&amp;"-"&amp;$B55,import_key,0),H$9),"")</f>
        <v/>
      </c>
      <c r="J55" s="334" t="str">
        <f t="shared" si="3"/>
        <v/>
      </c>
      <c r="K55" s="98" t="s">
        <v>0</v>
      </c>
      <c r="L55" s="334" t="str">
        <f t="shared" si="4"/>
        <v/>
      </c>
      <c r="M55" s="98" t="s">
        <v>0</v>
      </c>
      <c r="N55" s="334" t="str">
        <f t="shared" si="5"/>
        <v/>
      </c>
      <c r="O55" s="98" t="s">
        <v>0</v>
      </c>
      <c r="P55" s="308">
        <f t="shared" si="1"/>
        <v>43</v>
      </c>
      <c r="R55" s="301" t="str" cm="1">
        <f t="array" ref="R55">IFERROR(INDEX(import_data,MATCH($R$8&amp;"-"&amp;$P55,import_key,0),R$9),"")</f>
        <v/>
      </c>
      <c r="S55" s="299" t="str" cm="1">
        <f t="array" ref="S55">IFERROR(INDEX(import_data,MATCH($R$8&amp;"-"&amp;$P55,import_key,0),S$9),"")</f>
        <v/>
      </c>
      <c r="T55" s="322" t="str" cm="1">
        <f t="array" ref="T55">IFERROR(INDEX(import_data,MATCH($R$8&amp;"-"&amp;$P55,import_key,0),T$9),"")</f>
        <v/>
      </c>
    </row>
    <row r="56" spans="2:20" x14ac:dyDescent="0.25">
      <c r="B56" s="308">
        <f t="shared" si="2"/>
        <v>44</v>
      </c>
      <c r="D56" s="301" t="str" cm="1">
        <f t="array" ref="D56">IFERROR(INDEX(import_data,MATCH($D$8&amp;"-"&amp;$B56,import_key,0),D$9),"")</f>
        <v/>
      </c>
      <c r="E56" s="299" t="str" cm="1">
        <f t="array" ref="E56">IFERROR(INDEX(import_data,MATCH($D$8&amp;"-"&amp;$B56,import_key,0),E$9),"")</f>
        <v/>
      </c>
      <c r="F56" s="299" t="str" cm="1">
        <f t="array" ref="F56">IFERROR(INDEX(import_data,MATCH($D$8&amp;"-"&amp;$B56,import_key,0),F$9),"")</f>
        <v/>
      </c>
      <c r="G56" s="299" t="str" cm="1">
        <f t="array" ref="G56">IFERROR(INDEX(import_data,MATCH($D$8&amp;"-"&amp;$B56,import_key,0),G$9),"")</f>
        <v/>
      </c>
      <c r="H56" s="322" t="str" cm="1">
        <f t="array" ref="H56">IFERROR(INDEX(import_data,MATCH($D$8&amp;"-"&amp;$B56,import_key,0),H$9),"")</f>
        <v/>
      </c>
      <c r="J56" s="334" t="str">
        <f t="shared" si="3"/>
        <v/>
      </c>
      <c r="K56" s="98" t="s">
        <v>0</v>
      </c>
      <c r="L56" s="334" t="str">
        <f t="shared" si="4"/>
        <v/>
      </c>
      <c r="M56" s="98" t="s">
        <v>0</v>
      </c>
      <c r="N56" s="334" t="str">
        <f t="shared" si="5"/>
        <v/>
      </c>
      <c r="O56" s="98" t="s">
        <v>0</v>
      </c>
      <c r="P56" s="308">
        <f t="shared" si="1"/>
        <v>44</v>
      </c>
      <c r="R56" s="301" t="str" cm="1">
        <f t="array" ref="R56">IFERROR(INDEX(import_data,MATCH($R$8&amp;"-"&amp;$P56,import_key,0),R$9),"")</f>
        <v/>
      </c>
      <c r="S56" s="299" t="str" cm="1">
        <f t="array" ref="S56">IFERROR(INDEX(import_data,MATCH($R$8&amp;"-"&amp;$P56,import_key,0),S$9),"")</f>
        <v/>
      </c>
      <c r="T56" s="322" t="str" cm="1">
        <f t="array" ref="T56">IFERROR(INDEX(import_data,MATCH($R$8&amp;"-"&amp;$P56,import_key,0),T$9),"")</f>
        <v/>
      </c>
    </row>
    <row r="57" spans="2:20" x14ac:dyDescent="0.25">
      <c r="B57" s="308">
        <f t="shared" si="2"/>
        <v>45</v>
      </c>
      <c r="D57" s="301" t="str" cm="1">
        <f t="array" ref="D57">IFERROR(INDEX(import_data,MATCH($D$8&amp;"-"&amp;$B57,import_key,0),D$9),"")</f>
        <v/>
      </c>
      <c r="E57" s="299" t="str" cm="1">
        <f t="array" ref="E57">IFERROR(INDEX(import_data,MATCH($D$8&amp;"-"&amp;$B57,import_key,0),E$9),"")</f>
        <v/>
      </c>
      <c r="F57" s="299" t="str" cm="1">
        <f t="array" ref="F57">IFERROR(INDEX(import_data,MATCH($D$8&amp;"-"&amp;$B57,import_key,0),F$9),"")</f>
        <v/>
      </c>
      <c r="G57" s="299" t="str" cm="1">
        <f t="array" ref="G57">IFERROR(INDEX(import_data,MATCH($D$8&amp;"-"&amp;$B57,import_key,0),G$9),"")</f>
        <v/>
      </c>
      <c r="H57" s="322" t="str" cm="1">
        <f t="array" ref="H57">IFERROR(INDEX(import_data,MATCH($D$8&amp;"-"&amp;$B57,import_key,0),H$9),"")</f>
        <v/>
      </c>
      <c r="J57" s="334" t="str">
        <f t="shared" si="3"/>
        <v/>
      </c>
      <c r="K57" s="98" t="s">
        <v>0</v>
      </c>
      <c r="L57" s="334" t="str">
        <f t="shared" si="4"/>
        <v/>
      </c>
      <c r="M57" s="98" t="s">
        <v>0</v>
      </c>
      <c r="N57" s="334" t="str">
        <f t="shared" si="5"/>
        <v/>
      </c>
      <c r="O57" s="98" t="s">
        <v>0</v>
      </c>
      <c r="P57" s="308">
        <f t="shared" si="1"/>
        <v>45</v>
      </c>
      <c r="R57" s="301" t="str" cm="1">
        <f t="array" ref="R57">IFERROR(INDEX(import_data,MATCH($R$8&amp;"-"&amp;$P57,import_key,0),R$9),"")</f>
        <v/>
      </c>
      <c r="S57" s="299" t="str" cm="1">
        <f t="array" ref="S57">IFERROR(INDEX(import_data,MATCH($R$8&amp;"-"&amp;$P57,import_key,0),S$9),"")</f>
        <v/>
      </c>
      <c r="T57" s="322" t="str" cm="1">
        <f t="array" ref="T57">IFERROR(INDEX(import_data,MATCH($R$8&amp;"-"&amp;$P57,import_key,0),T$9),"")</f>
        <v/>
      </c>
    </row>
    <row r="58" spans="2:20" x14ac:dyDescent="0.25">
      <c r="B58" s="308">
        <f t="shared" si="2"/>
        <v>46</v>
      </c>
      <c r="D58" s="301" t="str" cm="1">
        <f t="array" ref="D58">IFERROR(INDEX(import_data,MATCH($D$8&amp;"-"&amp;$B58,import_key,0),D$9),"")</f>
        <v/>
      </c>
      <c r="E58" s="299" t="str" cm="1">
        <f t="array" ref="E58">IFERROR(INDEX(import_data,MATCH($D$8&amp;"-"&amp;$B58,import_key,0),E$9),"")</f>
        <v/>
      </c>
      <c r="F58" s="299" t="str" cm="1">
        <f t="array" ref="F58">IFERROR(INDEX(import_data,MATCH($D$8&amp;"-"&amp;$B58,import_key,0),F$9),"")</f>
        <v/>
      </c>
      <c r="G58" s="299" t="str" cm="1">
        <f t="array" ref="G58">IFERROR(INDEX(import_data,MATCH($D$8&amp;"-"&amp;$B58,import_key,0),G$9),"")</f>
        <v/>
      </c>
      <c r="H58" s="322" t="str" cm="1">
        <f t="array" ref="H58">IFERROR(INDEX(import_data,MATCH($D$8&amp;"-"&amp;$B58,import_key,0),H$9),"")</f>
        <v/>
      </c>
      <c r="J58" s="334" t="str">
        <f t="shared" si="3"/>
        <v/>
      </c>
      <c r="K58" s="98" t="s">
        <v>0</v>
      </c>
      <c r="L58" s="334" t="str">
        <f t="shared" si="4"/>
        <v/>
      </c>
      <c r="M58" s="98" t="s">
        <v>0</v>
      </c>
      <c r="N58" s="334" t="str">
        <f t="shared" si="5"/>
        <v/>
      </c>
      <c r="O58" s="98" t="s">
        <v>0</v>
      </c>
      <c r="P58" s="308">
        <f t="shared" si="1"/>
        <v>46</v>
      </c>
      <c r="R58" s="301" t="str" cm="1">
        <f t="array" ref="R58">IFERROR(INDEX(import_data,MATCH($R$8&amp;"-"&amp;$P58,import_key,0),R$9),"")</f>
        <v/>
      </c>
      <c r="S58" s="299" t="str" cm="1">
        <f t="array" ref="S58">IFERROR(INDEX(import_data,MATCH($R$8&amp;"-"&amp;$P58,import_key,0),S$9),"")</f>
        <v/>
      </c>
      <c r="T58" s="322" t="str" cm="1">
        <f t="array" ref="T58">IFERROR(INDEX(import_data,MATCH($R$8&amp;"-"&amp;$P58,import_key,0),T$9),"")</f>
        <v/>
      </c>
    </row>
    <row r="59" spans="2:20" x14ac:dyDescent="0.25">
      <c r="B59" s="308">
        <f t="shared" si="2"/>
        <v>47</v>
      </c>
      <c r="D59" s="301" t="str" cm="1">
        <f t="array" ref="D59">IFERROR(INDEX(import_data,MATCH($D$8&amp;"-"&amp;$B59,import_key,0),D$9),"")</f>
        <v/>
      </c>
      <c r="E59" s="299" t="str" cm="1">
        <f t="array" ref="E59">IFERROR(INDEX(import_data,MATCH($D$8&amp;"-"&amp;$B59,import_key,0),E$9),"")</f>
        <v/>
      </c>
      <c r="F59" s="299" t="str" cm="1">
        <f t="array" ref="F59">IFERROR(INDEX(import_data,MATCH($D$8&amp;"-"&amp;$B59,import_key,0),F$9),"")</f>
        <v/>
      </c>
      <c r="G59" s="299" t="str" cm="1">
        <f t="array" ref="G59">IFERROR(INDEX(import_data,MATCH($D$8&amp;"-"&amp;$B59,import_key,0),G$9),"")</f>
        <v/>
      </c>
      <c r="H59" s="322" t="str" cm="1">
        <f t="array" ref="H59">IFERROR(INDEX(import_data,MATCH($D$8&amp;"-"&amp;$B59,import_key,0),H$9),"")</f>
        <v/>
      </c>
      <c r="J59" s="334" t="str">
        <f t="shared" si="3"/>
        <v/>
      </c>
      <c r="K59" s="98" t="s">
        <v>0</v>
      </c>
      <c r="L59" s="334" t="str">
        <f t="shared" si="4"/>
        <v/>
      </c>
      <c r="M59" s="98" t="s">
        <v>0</v>
      </c>
      <c r="N59" s="334" t="str">
        <f t="shared" si="5"/>
        <v/>
      </c>
      <c r="O59" s="98" t="s">
        <v>0</v>
      </c>
      <c r="P59" s="308">
        <f t="shared" si="1"/>
        <v>47</v>
      </c>
      <c r="R59" s="301" t="str" cm="1">
        <f t="array" ref="R59">IFERROR(INDEX(import_data,MATCH($R$8&amp;"-"&amp;$P59,import_key,0),R$9),"")</f>
        <v/>
      </c>
      <c r="S59" s="299" t="str" cm="1">
        <f t="array" ref="S59">IFERROR(INDEX(import_data,MATCH($R$8&amp;"-"&amp;$P59,import_key,0),S$9),"")</f>
        <v/>
      </c>
      <c r="T59" s="322" t="str" cm="1">
        <f t="array" ref="T59">IFERROR(INDEX(import_data,MATCH($R$8&amp;"-"&amp;$P59,import_key,0),T$9),"")</f>
        <v/>
      </c>
    </row>
    <row r="60" spans="2:20" x14ac:dyDescent="0.25">
      <c r="B60" s="308">
        <f t="shared" si="2"/>
        <v>48</v>
      </c>
      <c r="D60" s="301" t="str" cm="1">
        <f t="array" ref="D60">IFERROR(INDEX(import_data,MATCH($D$8&amp;"-"&amp;$B60,import_key,0),D$9),"")</f>
        <v/>
      </c>
      <c r="E60" s="299" t="str" cm="1">
        <f t="array" ref="E60">IFERROR(INDEX(import_data,MATCH($D$8&amp;"-"&amp;$B60,import_key,0),E$9),"")</f>
        <v/>
      </c>
      <c r="F60" s="299" t="str" cm="1">
        <f t="array" ref="F60">IFERROR(INDEX(import_data,MATCH($D$8&amp;"-"&amp;$B60,import_key,0),F$9),"")</f>
        <v/>
      </c>
      <c r="G60" s="299" t="str" cm="1">
        <f t="array" ref="G60">IFERROR(INDEX(import_data,MATCH($D$8&amp;"-"&amp;$B60,import_key,0),G$9),"")</f>
        <v/>
      </c>
      <c r="H60" s="322" t="str" cm="1">
        <f t="array" ref="H60">IFERROR(INDEX(import_data,MATCH($D$8&amp;"-"&amp;$B60,import_key,0),H$9),"")</f>
        <v/>
      </c>
      <c r="J60" s="334" t="str">
        <f t="shared" si="3"/>
        <v/>
      </c>
      <c r="K60" s="98" t="s">
        <v>0</v>
      </c>
      <c r="L60" s="334" t="str">
        <f t="shared" si="4"/>
        <v/>
      </c>
      <c r="M60" s="98" t="s">
        <v>0</v>
      </c>
      <c r="N60" s="334" t="str">
        <f t="shared" si="5"/>
        <v/>
      </c>
      <c r="O60" s="98" t="s">
        <v>0</v>
      </c>
      <c r="P60" s="308">
        <f t="shared" si="1"/>
        <v>48</v>
      </c>
      <c r="R60" s="301" t="str" cm="1">
        <f t="array" ref="R60">IFERROR(INDEX(import_data,MATCH($R$8&amp;"-"&amp;$P60,import_key,0),R$9),"")</f>
        <v/>
      </c>
      <c r="S60" s="299" t="str" cm="1">
        <f t="array" ref="S60">IFERROR(INDEX(import_data,MATCH($R$8&amp;"-"&amp;$P60,import_key,0),S$9),"")</f>
        <v/>
      </c>
      <c r="T60" s="322" t="str" cm="1">
        <f t="array" ref="T60">IFERROR(INDEX(import_data,MATCH($R$8&amp;"-"&amp;$P60,import_key,0),T$9),"")</f>
        <v/>
      </c>
    </row>
    <row r="61" spans="2:20" x14ac:dyDescent="0.25">
      <c r="B61" s="308">
        <f t="shared" si="2"/>
        <v>49</v>
      </c>
      <c r="D61" s="301" t="str" cm="1">
        <f t="array" ref="D61">IFERROR(INDEX(import_data,MATCH($D$8&amp;"-"&amp;$B61,import_key,0),D$9),"")</f>
        <v/>
      </c>
      <c r="E61" s="299" t="str" cm="1">
        <f t="array" ref="E61">IFERROR(INDEX(import_data,MATCH($D$8&amp;"-"&amp;$B61,import_key,0),E$9),"")</f>
        <v/>
      </c>
      <c r="F61" s="299" t="str" cm="1">
        <f t="array" ref="F61">IFERROR(INDEX(import_data,MATCH($D$8&amp;"-"&amp;$B61,import_key,0),F$9),"")</f>
        <v/>
      </c>
      <c r="G61" s="299" t="str" cm="1">
        <f t="array" ref="G61">IFERROR(INDEX(import_data,MATCH($D$8&amp;"-"&amp;$B61,import_key,0),G$9),"")</f>
        <v/>
      </c>
      <c r="H61" s="322" t="str" cm="1">
        <f t="array" ref="H61">IFERROR(INDEX(import_data,MATCH($D$8&amp;"-"&amp;$B61,import_key,0),H$9),"")</f>
        <v/>
      </c>
      <c r="J61" s="334" t="str">
        <f t="shared" si="3"/>
        <v/>
      </c>
      <c r="K61" s="98" t="s">
        <v>0</v>
      </c>
      <c r="L61" s="334" t="str">
        <f t="shared" si="4"/>
        <v/>
      </c>
      <c r="M61" s="98" t="s">
        <v>0</v>
      </c>
      <c r="N61" s="334" t="str">
        <f t="shared" si="5"/>
        <v/>
      </c>
      <c r="O61" s="98" t="s">
        <v>0</v>
      </c>
      <c r="P61" s="308">
        <f t="shared" si="1"/>
        <v>49</v>
      </c>
      <c r="R61" s="301" t="str" cm="1">
        <f t="array" ref="R61">IFERROR(INDEX(import_data,MATCH($R$8&amp;"-"&amp;$P61,import_key,0),R$9),"")</f>
        <v/>
      </c>
      <c r="S61" s="299" t="str" cm="1">
        <f t="array" ref="S61">IFERROR(INDEX(import_data,MATCH($R$8&amp;"-"&amp;$P61,import_key,0),S$9),"")</f>
        <v/>
      </c>
      <c r="T61" s="322" t="str" cm="1">
        <f t="array" ref="T61">IFERROR(INDEX(import_data,MATCH($R$8&amp;"-"&amp;$P61,import_key,0),T$9),"")</f>
        <v/>
      </c>
    </row>
    <row r="62" spans="2:20" x14ac:dyDescent="0.25">
      <c r="B62" s="308">
        <f t="shared" si="2"/>
        <v>50</v>
      </c>
      <c r="D62" s="301" t="str" cm="1">
        <f t="array" ref="D62">IFERROR(INDEX(import_data,MATCH($D$8&amp;"-"&amp;$B62,import_key,0),D$9),"")</f>
        <v/>
      </c>
      <c r="E62" s="299" t="str" cm="1">
        <f t="array" ref="E62">IFERROR(INDEX(import_data,MATCH($D$8&amp;"-"&amp;$B62,import_key,0),E$9),"")</f>
        <v/>
      </c>
      <c r="F62" s="299" t="str" cm="1">
        <f t="array" ref="F62">IFERROR(INDEX(import_data,MATCH($D$8&amp;"-"&amp;$B62,import_key,0),F$9),"")</f>
        <v/>
      </c>
      <c r="G62" s="299" t="str" cm="1">
        <f t="array" ref="G62">IFERROR(INDEX(import_data,MATCH($D$8&amp;"-"&amp;$B62,import_key,0),G$9),"")</f>
        <v/>
      </c>
      <c r="H62" s="322" t="str" cm="1">
        <f t="array" ref="H62">IFERROR(INDEX(import_data,MATCH($D$8&amp;"-"&amp;$B62,import_key,0),H$9),"")</f>
        <v/>
      </c>
      <c r="J62" s="334" t="str">
        <f t="shared" si="3"/>
        <v/>
      </c>
      <c r="K62" s="98" t="s">
        <v>0</v>
      </c>
      <c r="L62" s="334" t="str">
        <f t="shared" si="4"/>
        <v/>
      </c>
      <c r="M62" s="98" t="s">
        <v>0</v>
      </c>
      <c r="N62" s="334" t="str">
        <f t="shared" si="5"/>
        <v/>
      </c>
      <c r="O62" s="98" t="s">
        <v>0</v>
      </c>
      <c r="P62" s="308">
        <f t="shared" si="1"/>
        <v>50</v>
      </c>
      <c r="R62" s="301" t="str" cm="1">
        <f t="array" ref="R62">IFERROR(INDEX(import_data,MATCH($R$8&amp;"-"&amp;$P62,import_key,0),R$9),"")</f>
        <v/>
      </c>
      <c r="S62" s="299" t="str" cm="1">
        <f t="array" ref="S62">IFERROR(INDEX(import_data,MATCH($R$8&amp;"-"&amp;$P62,import_key,0),S$9),"")</f>
        <v/>
      </c>
      <c r="T62" s="322" t="str" cm="1">
        <f t="array" ref="T62">IFERROR(INDEX(import_data,MATCH($R$8&amp;"-"&amp;$P62,import_key,0),T$9),"")</f>
        <v/>
      </c>
    </row>
    <row r="63" spans="2:20" x14ac:dyDescent="0.25">
      <c r="B63" s="308">
        <f t="shared" si="2"/>
        <v>51</v>
      </c>
      <c r="D63" s="301" t="str" cm="1">
        <f t="array" ref="D63">IFERROR(INDEX(import_data,MATCH($D$8&amp;"-"&amp;$B63,import_key,0),D$9),"")</f>
        <v/>
      </c>
      <c r="E63" s="299" t="str" cm="1">
        <f t="array" ref="E63">IFERROR(INDEX(import_data,MATCH($D$8&amp;"-"&amp;$B63,import_key,0),E$9),"")</f>
        <v/>
      </c>
      <c r="F63" s="299" t="str" cm="1">
        <f t="array" ref="F63">IFERROR(INDEX(import_data,MATCH($D$8&amp;"-"&amp;$B63,import_key,0),F$9),"")</f>
        <v/>
      </c>
      <c r="G63" s="299" t="str" cm="1">
        <f t="array" ref="G63">IFERROR(INDEX(import_data,MATCH($D$8&amp;"-"&amp;$B63,import_key,0),G$9),"")</f>
        <v/>
      </c>
      <c r="H63" s="322" t="str" cm="1">
        <f t="array" ref="H63">IFERROR(INDEX(import_data,MATCH($D$8&amp;"-"&amp;$B63,import_key,0),H$9),"")</f>
        <v/>
      </c>
      <c r="J63" s="334" t="str">
        <f t="shared" si="3"/>
        <v/>
      </c>
      <c r="K63" s="98" t="s">
        <v>0</v>
      </c>
      <c r="L63" s="334" t="str">
        <f t="shared" si="4"/>
        <v/>
      </c>
      <c r="M63" s="98" t="s">
        <v>0</v>
      </c>
      <c r="N63" s="334" t="str">
        <f t="shared" si="5"/>
        <v/>
      </c>
      <c r="O63" s="98" t="s">
        <v>0</v>
      </c>
      <c r="P63" s="308">
        <f t="shared" si="1"/>
        <v>51</v>
      </c>
      <c r="R63" s="301" t="str" cm="1">
        <f t="array" ref="R63">IFERROR(INDEX(import_data,MATCH($R$8&amp;"-"&amp;$P63,import_key,0),R$9),"")</f>
        <v/>
      </c>
      <c r="S63" s="299" t="str" cm="1">
        <f t="array" ref="S63">IFERROR(INDEX(import_data,MATCH($R$8&amp;"-"&amp;$P63,import_key,0),S$9),"")</f>
        <v/>
      </c>
      <c r="T63" s="322" t="str" cm="1">
        <f t="array" ref="T63">IFERROR(INDEX(import_data,MATCH($R$8&amp;"-"&amp;$P63,import_key,0),T$9),"")</f>
        <v/>
      </c>
    </row>
    <row r="64" spans="2:20" x14ac:dyDescent="0.25">
      <c r="B64" s="308">
        <f t="shared" si="2"/>
        <v>52</v>
      </c>
      <c r="D64" s="301" t="str" cm="1">
        <f t="array" ref="D64">IFERROR(INDEX(import_data,MATCH($D$8&amp;"-"&amp;$B64,import_key,0),D$9),"")</f>
        <v/>
      </c>
      <c r="E64" s="299" t="str" cm="1">
        <f t="array" ref="E64">IFERROR(INDEX(import_data,MATCH($D$8&amp;"-"&amp;$B64,import_key,0),E$9),"")</f>
        <v/>
      </c>
      <c r="F64" s="299" t="str" cm="1">
        <f t="array" ref="F64">IFERROR(INDEX(import_data,MATCH($D$8&amp;"-"&amp;$B64,import_key,0),F$9),"")</f>
        <v/>
      </c>
      <c r="G64" s="299" t="str" cm="1">
        <f t="array" ref="G64">IFERROR(INDEX(import_data,MATCH($D$8&amp;"-"&amp;$B64,import_key,0),G$9),"")</f>
        <v/>
      </c>
      <c r="H64" s="322" t="str" cm="1">
        <f t="array" ref="H64">IFERROR(INDEX(import_data,MATCH($D$8&amp;"-"&amp;$B64,import_key,0),H$9),"")</f>
        <v/>
      </c>
      <c r="J64" s="334" t="str">
        <f t="shared" si="3"/>
        <v/>
      </c>
      <c r="K64" s="98" t="s">
        <v>0</v>
      </c>
      <c r="L64" s="334" t="str">
        <f t="shared" si="4"/>
        <v/>
      </c>
      <c r="M64" s="98" t="s">
        <v>0</v>
      </c>
      <c r="N64" s="334" t="str">
        <f t="shared" si="5"/>
        <v/>
      </c>
      <c r="O64" s="98" t="s">
        <v>0</v>
      </c>
      <c r="P64" s="308">
        <f t="shared" si="1"/>
        <v>52</v>
      </c>
      <c r="R64" s="301" t="str" cm="1">
        <f t="array" ref="R64">IFERROR(INDEX(import_data,MATCH($R$8&amp;"-"&amp;$P64,import_key,0),R$9),"")</f>
        <v/>
      </c>
      <c r="S64" s="299" t="str" cm="1">
        <f t="array" ref="S64">IFERROR(INDEX(import_data,MATCH($R$8&amp;"-"&amp;$P64,import_key,0),S$9),"")</f>
        <v/>
      </c>
      <c r="T64" s="322" t="str" cm="1">
        <f t="array" ref="T64">IFERROR(INDEX(import_data,MATCH($R$8&amp;"-"&amp;$P64,import_key,0),T$9),"")</f>
        <v/>
      </c>
    </row>
    <row r="65" spans="2:20" x14ac:dyDescent="0.25">
      <c r="B65" s="308">
        <f t="shared" si="2"/>
        <v>53</v>
      </c>
      <c r="D65" s="301" t="str" cm="1">
        <f t="array" ref="D65">IFERROR(INDEX(import_data,MATCH($D$8&amp;"-"&amp;$B65,import_key,0),D$9),"")</f>
        <v/>
      </c>
      <c r="E65" s="299" t="str" cm="1">
        <f t="array" ref="E65">IFERROR(INDEX(import_data,MATCH($D$8&amp;"-"&amp;$B65,import_key,0),E$9),"")</f>
        <v/>
      </c>
      <c r="F65" s="299" t="str" cm="1">
        <f t="array" ref="F65">IFERROR(INDEX(import_data,MATCH($D$8&amp;"-"&amp;$B65,import_key,0),F$9),"")</f>
        <v/>
      </c>
      <c r="G65" s="299" t="str" cm="1">
        <f t="array" ref="G65">IFERROR(INDEX(import_data,MATCH($D$8&amp;"-"&amp;$B65,import_key,0),G$9),"")</f>
        <v/>
      </c>
      <c r="H65" s="322" t="str" cm="1">
        <f t="array" ref="H65">IFERROR(INDEX(import_data,MATCH($D$8&amp;"-"&amp;$B65,import_key,0),H$9),"")</f>
        <v/>
      </c>
      <c r="J65" s="334" t="str">
        <f t="shared" si="3"/>
        <v/>
      </c>
      <c r="K65" s="98" t="s">
        <v>0</v>
      </c>
      <c r="L65" s="334" t="str">
        <f t="shared" si="4"/>
        <v/>
      </c>
      <c r="M65" s="98" t="s">
        <v>0</v>
      </c>
      <c r="N65" s="334" t="str">
        <f t="shared" si="5"/>
        <v/>
      </c>
      <c r="O65" s="98" t="s">
        <v>0</v>
      </c>
      <c r="P65" s="308">
        <f t="shared" si="1"/>
        <v>53</v>
      </c>
      <c r="R65" s="301" t="str" cm="1">
        <f t="array" ref="R65">IFERROR(INDEX(import_data,MATCH($R$8&amp;"-"&amp;$P65,import_key,0),R$9),"")</f>
        <v/>
      </c>
      <c r="S65" s="299" t="str" cm="1">
        <f t="array" ref="S65">IFERROR(INDEX(import_data,MATCH($R$8&amp;"-"&amp;$P65,import_key,0),S$9),"")</f>
        <v/>
      </c>
      <c r="T65" s="322" t="str" cm="1">
        <f t="array" ref="T65">IFERROR(INDEX(import_data,MATCH($R$8&amp;"-"&amp;$P65,import_key,0),T$9),"")</f>
        <v/>
      </c>
    </row>
    <row r="66" spans="2:20" x14ac:dyDescent="0.25">
      <c r="B66" s="308">
        <f t="shared" si="2"/>
        <v>54</v>
      </c>
      <c r="D66" s="301" t="str" cm="1">
        <f t="array" ref="D66">IFERROR(INDEX(import_data,MATCH($D$8&amp;"-"&amp;$B66,import_key,0),D$9),"")</f>
        <v/>
      </c>
      <c r="E66" s="299" t="str" cm="1">
        <f t="array" ref="E66">IFERROR(INDEX(import_data,MATCH($D$8&amp;"-"&amp;$B66,import_key,0),E$9),"")</f>
        <v/>
      </c>
      <c r="F66" s="299" t="str" cm="1">
        <f t="array" ref="F66">IFERROR(INDEX(import_data,MATCH($D$8&amp;"-"&amp;$B66,import_key,0),F$9),"")</f>
        <v/>
      </c>
      <c r="G66" s="299" t="str" cm="1">
        <f t="array" ref="G66">IFERROR(INDEX(import_data,MATCH($D$8&amp;"-"&amp;$B66,import_key,0),G$9),"")</f>
        <v/>
      </c>
      <c r="H66" s="322" t="str" cm="1">
        <f t="array" ref="H66">IFERROR(INDEX(import_data,MATCH($D$8&amp;"-"&amp;$B66,import_key,0),H$9),"")</f>
        <v/>
      </c>
      <c r="J66" s="334" t="str">
        <f t="shared" si="3"/>
        <v/>
      </c>
      <c r="K66" s="98" t="s">
        <v>0</v>
      </c>
      <c r="L66" s="334" t="str">
        <f t="shared" si="4"/>
        <v/>
      </c>
      <c r="M66" s="98" t="s">
        <v>0</v>
      </c>
      <c r="N66" s="334" t="str">
        <f t="shared" si="5"/>
        <v/>
      </c>
      <c r="O66" s="98" t="s">
        <v>0</v>
      </c>
      <c r="P66" s="308">
        <f t="shared" si="1"/>
        <v>54</v>
      </c>
      <c r="R66" s="301" t="str" cm="1">
        <f t="array" ref="R66">IFERROR(INDEX(import_data,MATCH($R$8&amp;"-"&amp;$P66,import_key,0),R$9),"")</f>
        <v/>
      </c>
      <c r="S66" s="299" t="str" cm="1">
        <f t="array" ref="S66">IFERROR(INDEX(import_data,MATCH($R$8&amp;"-"&amp;$P66,import_key,0),S$9),"")</f>
        <v/>
      </c>
      <c r="T66" s="322" t="str" cm="1">
        <f t="array" ref="T66">IFERROR(INDEX(import_data,MATCH($R$8&amp;"-"&amp;$P66,import_key,0),T$9),"")</f>
        <v/>
      </c>
    </row>
    <row r="67" spans="2:20" x14ac:dyDescent="0.25">
      <c r="B67" s="308">
        <f t="shared" si="2"/>
        <v>55</v>
      </c>
      <c r="D67" s="301" t="str" cm="1">
        <f t="array" ref="D67">IFERROR(INDEX(import_data,MATCH($D$8&amp;"-"&amp;$B67,import_key,0),D$9),"")</f>
        <v/>
      </c>
      <c r="E67" s="299" t="str" cm="1">
        <f t="array" ref="E67">IFERROR(INDEX(import_data,MATCH($D$8&amp;"-"&amp;$B67,import_key,0),E$9),"")</f>
        <v/>
      </c>
      <c r="F67" s="299" t="str" cm="1">
        <f t="array" ref="F67">IFERROR(INDEX(import_data,MATCH($D$8&amp;"-"&amp;$B67,import_key,0),F$9),"")</f>
        <v/>
      </c>
      <c r="G67" s="299" t="str" cm="1">
        <f t="array" ref="G67">IFERROR(INDEX(import_data,MATCH($D$8&amp;"-"&amp;$B67,import_key,0),G$9),"")</f>
        <v/>
      </c>
      <c r="H67" s="322" t="str" cm="1">
        <f t="array" ref="H67">IFERROR(INDEX(import_data,MATCH($D$8&amp;"-"&amp;$B67,import_key,0),H$9),"")</f>
        <v/>
      </c>
      <c r="J67" s="334" t="str">
        <f t="shared" si="3"/>
        <v/>
      </c>
      <c r="K67" s="98" t="s">
        <v>0</v>
      </c>
      <c r="L67" s="334" t="str">
        <f t="shared" si="4"/>
        <v/>
      </c>
      <c r="M67" s="98" t="s">
        <v>0</v>
      </c>
      <c r="N67" s="334" t="str">
        <f t="shared" si="5"/>
        <v/>
      </c>
      <c r="O67" s="98" t="s">
        <v>0</v>
      </c>
      <c r="P67" s="308">
        <f t="shared" si="1"/>
        <v>55</v>
      </c>
      <c r="R67" s="301" t="str" cm="1">
        <f t="array" ref="R67">IFERROR(INDEX(import_data,MATCH($R$8&amp;"-"&amp;$P67,import_key,0),R$9),"")</f>
        <v/>
      </c>
      <c r="S67" s="299" t="str" cm="1">
        <f t="array" ref="S67">IFERROR(INDEX(import_data,MATCH($R$8&amp;"-"&amp;$P67,import_key,0),S$9),"")</f>
        <v/>
      </c>
      <c r="T67" s="322" t="str" cm="1">
        <f t="array" ref="T67">IFERROR(INDEX(import_data,MATCH($R$8&amp;"-"&amp;$P67,import_key,0),T$9),"")</f>
        <v/>
      </c>
    </row>
    <row r="68" spans="2:20" x14ac:dyDescent="0.25">
      <c r="B68" s="308">
        <f t="shared" si="2"/>
        <v>56</v>
      </c>
      <c r="D68" s="301" t="str" cm="1">
        <f t="array" ref="D68">IFERROR(INDEX(import_data,MATCH($D$8&amp;"-"&amp;$B68,import_key,0),D$9),"")</f>
        <v/>
      </c>
      <c r="E68" s="299" t="str" cm="1">
        <f t="array" ref="E68">IFERROR(INDEX(import_data,MATCH($D$8&amp;"-"&amp;$B68,import_key,0),E$9),"")</f>
        <v/>
      </c>
      <c r="F68" s="299" t="str" cm="1">
        <f t="array" ref="F68">IFERROR(INDEX(import_data,MATCH($D$8&amp;"-"&amp;$B68,import_key,0),F$9),"")</f>
        <v/>
      </c>
      <c r="G68" s="299" t="str" cm="1">
        <f t="array" ref="G68">IFERROR(INDEX(import_data,MATCH($D$8&amp;"-"&amp;$B68,import_key,0),G$9),"")</f>
        <v/>
      </c>
      <c r="H68" s="322" t="str" cm="1">
        <f t="array" ref="H68">IFERROR(INDEX(import_data,MATCH($D$8&amp;"-"&amp;$B68,import_key,0),H$9),"")</f>
        <v/>
      </c>
      <c r="J68" s="334" t="str">
        <f t="shared" si="3"/>
        <v/>
      </c>
      <c r="K68" s="98" t="s">
        <v>0</v>
      </c>
      <c r="L68" s="334" t="str">
        <f t="shared" si="4"/>
        <v/>
      </c>
      <c r="M68" s="98" t="s">
        <v>0</v>
      </c>
      <c r="N68" s="334" t="str">
        <f t="shared" si="5"/>
        <v/>
      </c>
      <c r="O68" s="98" t="s">
        <v>0</v>
      </c>
      <c r="P68" s="308">
        <f t="shared" si="1"/>
        <v>56</v>
      </c>
      <c r="R68" s="301" t="str" cm="1">
        <f t="array" ref="R68">IFERROR(INDEX(import_data,MATCH($R$8&amp;"-"&amp;$P68,import_key,0),R$9),"")</f>
        <v/>
      </c>
      <c r="S68" s="299" t="str" cm="1">
        <f t="array" ref="S68">IFERROR(INDEX(import_data,MATCH($R$8&amp;"-"&amp;$P68,import_key,0),S$9),"")</f>
        <v/>
      </c>
      <c r="T68" s="322" t="str" cm="1">
        <f t="array" ref="T68">IFERROR(INDEX(import_data,MATCH($R$8&amp;"-"&amp;$P68,import_key,0),T$9),"")</f>
        <v/>
      </c>
    </row>
    <row r="69" spans="2:20" x14ac:dyDescent="0.25">
      <c r="B69" s="308">
        <f t="shared" si="2"/>
        <v>57</v>
      </c>
      <c r="D69" s="301" t="str" cm="1">
        <f t="array" ref="D69">IFERROR(INDEX(import_data,MATCH($D$8&amp;"-"&amp;$B69,import_key,0),D$9),"")</f>
        <v/>
      </c>
      <c r="E69" s="299" t="str" cm="1">
        <f t="array" ref="E69">IFERROR(INDEX(import_data,MATCH($D$8&amp;"-"&amp;$B69,import_key,0),E$9),"")</f>
        <v/>
      </c>
      <c r="F69" s="299" t="str" cm="1">
        <f t="array" ref="F69">IFERROR(INDEX(import_data,MATCH($D$8&amp;"-"&amp;$B69,import_key,0),F$9),"")</f>
        <v/>
      </c>
      <c r="G69" s="299" t="str" cm="1">
        <f t="array" ref="G69">IFERROR(INDEX(import_data,MATCH($D$8&amp;"-"&amp;$B69,import_key,0),G$9),"")</f>
        <v/>
      </c>
      <c r="H69" s="322" t="str" cm="1">
        <f t="array" ref="H69">IFERROR(INDEX(import_data,MATCH($D$8&amp;"-"&amp;$B69,import_key,0),H$9),"")</f>
        <v/>
      </c>
      <c r="J69" s="334" t="str">
        <f t="shared" si="3"/>
        <v/>
      </c>
      <c r="K69" s="98" t="s">
        <v>0</v>
      </c>
      <c r="L69" s="334" t="str">
        <f t="shared" si="4"/>
        <v/>
      </c>
      <c r="M69" s="98" t="s">
        <v>0</v>
      </c>
      <c r="N69" s="334" t="str">
        <f t="shared" si="5"/>
        <v/>
      </c>
      <c r="O69" s="98" t="s">
        <v>0</v>
      </c>
      <c r="P69" s="308">
        <f t="shared" si="1"/>
        <v>57</v>
      </c>
      <c r="R69" s="301" t="str" cm="1">
        <f t="array" ref="R69">IFERROR(INDEX(import_data,MATCH($R$8&amp;"-"&amp;$P69,import_key,0),R$9),"")</f>
        <v/>
      </c>
      <c r="S69" s="299" t="str" cm="1">
        <f t="array" ref="S69">IFERROR(INDEX(import_data,MATCH($R$8&amp;"-"&amp;$P69,import_key,0),S$9),"")</f>
        <v/>
      </c>
      <c r="T69" s="322" t="str" cm="1">
        <f t="array" ref="T69">IFERROR(INDEX(import_data,MATCH($R$8&amp;"-"&amp;$P69,import_key,0),T$9),"")</f>
        <v/>
      </c>
    </row>
    <row r="70" spans="2:20" x14ac:dyDescent="0.25">
      <c r="B70" s="308">
        <f t="shared" si="2"/>
        <v>58</v>
      </c>
      <c r="D70" s="301" t="str" cm="1">
        <f t="array" ref="D70">IFERROR(INDEX(import_data,MATCH($D$8&amp;"-"&amp;$B70,import_key,0),D$9),"")</f>
        <v/>
      </c>
      <c r="E70" s="299" t="str" cm="1">
        <f t="array" ref="E70">IFERROR(INDEX(import_data,MATCH($D$8&amp;"-"&amp;$B70,import_key,0),E$9),"")</f>
        <v/>
      </c>
      <c r="F70" s="299" t="str" cm="1">
        <f t="array" ref="F70">IFERROR(INDEX(import_data,MATCH($D$8&amp;"-"&amp;$B70,import_key,0),F$9),"")</f>
        <v/>
      </c>
      <c r="G70" s="299" t="str" cm="1">
        <f t="array" ref="G70">IFERROR(INDEX(import_data,MATCH($D$8&amp;"-"&amp;$B70,import_key,0),G$9),"")</f>
        <v/>
      </c>
      <c r="H70" s="322" t="str" cm="1">
        <f t="array" ref="H70">IFERROR(INDEX(import_data,MATCH($D$8&amp;"-"&amp;$B70,import_key,0),H$9),"")</f>
        <v/>
      </c>
      <c r="J70" s="334" t="str">
        <f t="shared" si="3"/>
        <v/>
      </c>
      <c r="K70" s="98" t="s">
        <v>0</v>
      </c>
      <c r="L70" s="334" t="str">
        <f t="shared" si="4"/>
        <v/>
      </c>
      <c r="M70" s="98" t="s">
        <v>0</v>
      </c>
      <c r="N70" s="334" t="str">
        <f t="shared" si="5"/>
        <v/>
      </c>
      <c r="O70" s="98" t="s">
        <v>0</v>
      </c>
      <c r="P70" s="308">
        <f t="shared" si="1"/>
        <v>58</v>
      </c>
      <c r="R70" s="301" t="str" cm="1">
        <f t="array" ref="R70">IFERROR(INDEX(import_data,MATCH($R$8&amp;"-"&amp;$P70,import_key,0),R$9),"")</f>
        <v/>
      </c>
      <c r="S70" s="299" t="str" cm="1">
        <f t="array" ref="S70">IFERROR(INDEX(import_data,MATCH($R$8&amp;"-"&amp;$P70,import_key,0),S$9),"")</f>
        <v/>
      </c>
      <c r="T70" s="322" t="str" cm="1">
        <f t="array" ref="T70">IFERROR(INDEX(import_data,MATCH($R$8&amp;"-"&amp;$P70,import_key,0),T$9),"")</f>
        <v/>
      </c>
    </row>
    <row r="71" spans="2:20" x14ac:dyDescent="0.25">
      <c r="B71" s="308">
        <f t="shared" si="2"/>
        <v>59</v>
      </c>
      <c r="D71" s="301" t="str" cm="1">
        <f t="array" ref="D71">IFERROR(INDEX(import_data,MATCH($D$8&amp;"-"&amp;$B71,import_key,0),D$9),"")</f>
        <v/>
      </c>
      <c r="E71" s="299" t="str" cm="1">
        <f t="array" ref="E71">IFERROR(INDEX(import_data,MATCH($D$8&amp;"-"&amp;$B71,import_key,0),E$9),"")</f>
        <v/>
      </c>
      <c r="F71" s="299" t="str" cm="1">
        <f t="array" ref="F71">IFERROR(INDEX(import_data,MATCH($D$8&amp;"-"&amp;$B71,import_key,0),F$9),"")</f>
        <v/>
      </c>
      <c r="G71" s="299" t="str" cm="1">
        <f t="array" ref="G71">IFERROR(INDEX(import_data,MATCH($D$8&amp;"-"&amp;$B71,import_key,0),G$9),"")</f>
        <v/>
      </c>
      <c r="H71" s="322" t="str" cm="1">
        <f t="array" ref="H71">IFERROR(INDEX(import_data,MATCH($D$8&amp;"-"&amp;$B71,import_key,0),H$9),"")</f>
        <v/>
      </c>
      <c r="J71" s="334" t="str">
        <f t="shared" si="3"/>
        <v/>
      </c>
      <c r="K71" s="98" t="s">
        <v>0</v>
      </c>
      <c r="L71" s="334" t="str">
        <f t="shared" si="4"/>
        <v/>
      </c>
      <c r="M71" s="98" t="s">
        <v>0</v>
      </c>
      <c r="N71" s="334" t="str">
        <f t="shared" si="5"/>
        <v/>
      </c>
      <c r="O71" s="98" t="s">
        <v>0</v>
      </c>
      <c r="P71" s="308">
        <f t="shared" si="1"/>
        <v>59</v>
      </c>
      <c r="R71" s="301" t="str" cm="1">
        <f t="array" ref="R71">IFERROR(INDEX(import_data,MATCH($R$8&amp;"-"&amp;$P71,import_key,0),R$9),"")</f>
        <v/>
      </c>
      <c r="S71" s="299" t="str" cm="1">
        <f t="array" ref="S71">IFERROR(INDEX(import_data,MATCH($R$8&amp;"-"&amp;$P71,import_key,0),S$9),"")</f>
        <v/>
      </c>
      <c r="T71" s="322" t="str" cm="1">
        <f t="array" ref="T71">IFERROR(INDEX(import_data,MATCH($R$8&amp;"-"&amp;$P71,import_key,0),T$9),"")</f>
        <v/>
      </c>
    </row>
    <row r="72" spans="2:20" x14ac:dyDescent="0.25">
      <c r="B72" s="308">
        <f t="shared" si="2"/>
        <v>60</v>
      </c>
      <c r="D72" s="301" t="str" cm="1">
        <f t="array" ref="D72">IFERROR(INDEX(import_data,MATCH($D$8&amp;"-"&amp;$B72,import_key,0),D$9),"")</f>
        <v/>
      </c>
      <c r="E72" s="299" t="str" cm="1">
        <f t="array" ref="E72">IFERROR(INDEX(import_data,MATCH($D$8&amp;"-"&amp;$B72,import_key,0),E$9),"")</f>
        <v/>
      </c>
      <c r="F72" s="299" t="str" cm="1">
        <f t="array" ref="F72">IFERROR(INDEX(import_data,MATCH($D$8&amp;"-"&amp;$B72,import_key,0),F$9),"")</f>
        <v/>
      </c>
      <c r="G72" s="299" t="str" cm="1">
        <f t="array" ref="G72">IFERROR(INDEX(import_data,MATCH($D$8&amp;"-"&amp;$B72,import_key,0),G$9),"")</f>
        <v/>
      </c>
      <c r="H72" s="322" t="str" cm="1">
        <f t="array" ref="H72">IFERROR(INDEX(import_data,MATCH($D$8&amp;"-"&amp;$B72,import_key,0),H$9),"")</f>
        <v/>
      </c>
      <c r="J72" s="334" t="str">
        <f t="shared" si="3"/>
        <v/>
      </c>
      <c r="K72" s="98" t="s">
        <v>0</v>
      </c>
      <c r="L72" s="334" t="str">
        <f t="shared" si="4"/>
        <v/>
      </c>
      <c r="M72" s="98" t="s">
        <v>0</v>
      </c>
      <c r="N72" s="334" t="str">
        <f t="shared" si="5"/>
        <v/>
      </c>
      <c r="O72" s="98" t="s">
        <v>0</v>
      </c>
      <c r="P72" s="308">
        <f t="shared" si="1"/>
        <v>60</v>
      </c>
      <c r="R72" s="301" t="str" cm="1">
        <f t="array" ref="R72">IFERROR(INDEX(import_data,MATCH($R$8&amp;"-"&amp;$P72,import_key,0),R$9),"")</f>
        <v/>
      </c>
      <c r="S72" s="299" t="str" cm="1">
        <f t="array" ref="S72">IFERROR(INDEX(import_data,MATCH($R$8&amp;"-"&amp;$P72,import_key,0),S$9),"")</f>
        <v/>
      </c>
      <c r="T72" s="322" t="str" cm="1">
        <f t="array" ref="T72">IFERROR(INDEX(import_data,MATCH($R$8&amp;"-"&amp;$P72,import_key,0),T$9),"")</f>
        <v/>
      </c>
    </row>
    <row r="73" spans="2:20" x14ac:dyDescent="0.25">
      <c r="B73" s="308">
        <f t="shared" si="2"/>
        <v>61</v>
      </c>
      <c r="D73" s="301" t="str" cm="1">
        <f t="array" ref="D73">IFERROR(INDEX(import_data,MATCH($D$8&amp;"-"&amp;$B73,import_key,0),D$9),"")</f>
        <v/>
      </c>
      <c r="E73" s="299" t="str" cm="1">
        <f t="array" ref="E73">IFERROR(INDEX(import_data,MATCH($D$8&amp;"-"&amp;$B73,import_key,0),E$9),"")</f>
        <v/>
      </c>
      <c r="F73" s="299" t="str" cm="1">
        <f t="array" ref="F73">IFERROR(INDEX(import_data,MATCH($D$8&amp;"-"&amp;$B73,import_key,0),F$9),"")</f>
        <v/>
      </c>
      <c r="G73" s="299" t="str" cm="1">
        <f t="array" ref="G73">IFERROR(INDEX(import_data,MATCH($D$8&amp;"-"&amp;$B73,import_key,0),G$9),"")</f>
        <v/>
      </c>
      <c r="H73" s="322" t="str" cm="1">
        <f t="array" ref="H73">IFERROR(INDEX(import_data,MATCH($D$8&amp;"-"&amp;$B73,import_key,0),H$9),"")</f>
        <v/>
      </c>
      <c r="J73" s="334" t="str">
        <f t="shared" si="3"/>
        <v/>
      </c>
      <c r="K73" s="98" t="s">
        <v>0</v>
      </c>
      <c r="L73" s="334" t="str">
        <f t="shared" si="4"/>
        <v/>
      </c>
      <c r="M73" s="98" t="s">
        <v>0</v>
      </c>
      <c r="N73" s="334" t="str">
        <f t="shared" si="5"/>
        <v/>
      </c>
      <c r="O73" s="98" t="s">
        <v>0</v>
      </c>
      <c r="P73" s="308">
        <f t="shared" si="1"/>
        <v>61</v>
      </c>
      <c r="R73" s="301" t="str" cm="1">
        <f t="array" ref="R73">IFERROR(INDEX(import_data,MATCH($R$8&amp;"-"&amp;$P73,import_key,0),R$9),"")</f>
        <v/>
      </c>
      <c r="S73" s="299" t="str" cm="1">
        <f t="array" ref="S73">IFERROR(INDEX(import_data,MATCH($R$8&amp;"-"&amp;$P73,import_key,0),S$9),"")</f>
        <v/>
      </c>
      <c r="T73" s="322" t="str" cm="1">
        <f t="array" ref="T73">IFERROR(INDEX(import_data,MATCH($R$8&amp;"-"&amp;$P73,import_key,0),T$9),"")</f>
        <v/>
      </c>
    </row>
    <row r="74" spans="2:20" x14ac:dyDescent="0.25">
      <c r="B74" s="308">
        <f t="shared" si="2"/>
        <v>62</v>
      </c>
      <c r="D74" s="301" t="str" cm="1">
        <f t="array" ref="D74">IFERROR(INDEX(import_data,MATCH($D$8&amp;"-"&amp;$B74,import_key,0),D$9),"")</f>
        <v/>
      </c>
      <c r="E74" s="299" t="str" cm="1">
        <f t="array" ref="E74">IFERROR(INDEX(import_data,MATCH($D$8&amp;"-"&amp;$B74,import_key,0),E$9),"")</f>
        <v/>
      </c>
      <c r="F74" s="299" t="str" cm="1">
        <f t="array" ref="F74">IFERROR(INDEX(import_data,MATCH($D$8&amp;"-"&amp;$B74,import_key,0),F$9),"")</f>
        <v/>
      </c>
      <c r="G74" s="299" t="str" cm="1">
        <f t="array" ref="G74">IFERROR(INDEX(import_data,MATCH($D$8&amp;"-"&amp;$B74,import_key,0),G$9),"")</f>
        <v/>
      </c>
      <c r="H74" s="322" t="str" cm="1">
        <f t="array" ref="H74">IFERROR(INDEX(import_data,MATCH($D$8&amp;"-"&amp;$B74,import_key,0),H$9),"")</f>
        <v/>
      </c>
      <c r="J74" s="334" t="str">
        <f t="shared" si="3"/>
        <v/>
      </c>
      <c r="K74" s="98" t="s">
        <v>0</v>
      </c>
      <c r="L74" s="334" t="str">
        <f t="shared" si="4"/>
        <v/>
      </c>
      <c r="M74" s="98" t="s">
        <v>0</v>
      </c>
      <c r="N74" s="334" t="str">
        <f t="shared" si="5"/>
        <v/>
      </c>
      <c r="O74" s="98" t="s">
        <v>0</v>
      </c>
      <c r="P74" s="308">
        <f t="shared" si="1"/>
        <v>62</v>
      </c>
      <c r="R74" s="301" t="str" cm="1">
        <f t="array" ref="R74">IFERROR(INDEX(import_data,MATCH($R$8&amp;"-"&amp;$P74,import_key,0),R$9),"")</f>
        <v/>
      </c>
      <c r="S74" s="299" t="str" cm="1">
        <f t="array" ref="S74">IFERROR(INDEX(import_data,MATCH($R$8&amp;"-"&amp;$P74,import_key,0),S$9),"")</f>
        <v/>
      </c>
      <c r="T74" s="322" t="str" cm="1">
        <f t="array" ref="T74">IFERROR(INDEX(import_data,MATCH($R$8&amp;"-"&amp;$P74,import_key,0),T$9),"")</f>
        <v/>
      </c>
    </row>
    <row r="75" spans="2:20" x14ac:dyDescent="0.25">
      <c r="B75" s="308">
        <f t="shared" si="2"/>
        <v>63</v>
      </c>
      <c r="D75" s="301" t="str" cm="1">
        <f t="array" ref="D75">IFERROR(INDEX(import_data,MATCH($D$8&amp;"-"&amp;$B75,import_key,0),D$9),"")</f>
        <v/>
      </c>
      <c r="E75" s="299" t="str" cm="1">
        <f t="array" ref="E75">IFERROR(INDEX(import_data,MATCH($D$8&amp;"-"&amp;$B75,import_key,0),E$9),"")</f>
        <v/>
      </c>
      <c r="F75" s="299" t="str" cm="1">
        <f t="array" ref="F75">IFERROR(INDEX(import_data,MATCH($D$8&amp;"-"&amp;$B75,import_key,0),F$9),"")</f>
        <v/>
      </c>
      <c r="G75" s="299" t="str" cm="1">
        <f t="array" ref="G75">IFERROR(INDEX(import_data,MATCH($D$8&amp;"-"&amp;$B75,import_key,0),G$9),"")</f>
        <v/>
      </c>
      <c r="H75" s="322" t="str" cm="1">
        <f t="array" ref="H75">IFERROR(INDEX(import_data,MATCH($D$8&amp;"-"&amp;$B75,import_key,0),H$9),"")</f>
        <v/>
      </c>
      <c r="J75" s="334" t="str">
        <f t="shared" si="3"/>
        <v/>
      </c>
      <c r="K75" s="98" t="s">
        <v>0</v>
      </c>
      <c r="L75" s="334" t="str">
        <f t="shared" si="4"/>
        <v/>
      </c>
      <c r="M75" s="98" t="s">
        <v>0</v>
      </c>
      <c r="N75" s="334" t="str">
        <f t="shared" si="5"/>
        <v/>
      </c>
      <c r="O75" s="98" t="s">
        <v>0</v>
      </c>
      <c r="P75" s="308">
        <f t="shared" si="1"/>
        <v>63</v>
      </c>
      <c r="R75" s="301" t="str" cm="1">
        <f t="array" ref="R75">IFERROR(INDEX(import_data,MATCH($R$8&amp;"-"&amp;$P75,import_key,0),R$9),"")</f>
        <v/>
      </c>
      <c r="S75" s="299" t="str" cm="1">
        <f t="array" ref="S75">IFERROR(INDEX(import_data,MATCH($R$8&amp;"-"&amp;$P75,import_key,0),S$9),"")</f>
        <v/>
      </c>
      <c r="T75" s="322" t="str" cm="1">
        <f t="array" ref="T75">IFERROR(INDEX(import_data,MATCH($R$8&amp;"-"&amp;$P75,import_key,0),T$9),"")</f>
        <v/>
      </c>
    </row>
    <row r="76" spans="2:20" x14ac:dyDescent="0.25">
      <c r="B76" s="308">
        <f t="shared" si="2"/>
        <v>64</v>
      </c>
      <c r="D76" s="301" t="str" cm="1">
        <f t="array" ref="D76">IFERROR(INDEX(import_data,MATCH($D$8&amp;"-"&amp;$B76,import_key,0),D$9),"")</f>
        <v/>
      </c>
      <c r="E76" s="299" t="str" cm="1">
        <f t="array" ref="E76">IFERROR(INDEX(import_data,MATCH($D$8&amp;"-"&amp;$B76,import_key,0),E$9),"")</f>
        <v/>
      </c>
      <c r="F76" s="299" t="str" cm="1">
        <f t="array" ref="F76">IFERROR(INDEX(import_data,MATCH($D$8&amp;"-"&amp;$B76,import_key,0),F$9),"")</f>
        <v/>
      </c>
      <c r="G76" s="299" t="str" cm="1">
        <f t="array" ref="G76">IFERROR(INDEX(import_data,MATCH($D$8&amp;"-"&amp;$B76,import_key,0),G$9),"")</f>
        <v/>
      </c>
      <c r="H76" s="322" t="str" cm="1">
        <f t="array" ref="H76">IFERROR(INDEX(import_data,MATCH($D$8&amp;"-"&amp;$B76,import_key,0),H$9),"")</f>
        <v/>
      </c>
      <c r="J76" s="334" t="str">
        <f t="shared" si="3"/>
        <v/>
      </c>
      <c r="K76" s="98" t="s">
        <v>0</v>
      </c>
      <c r="L76" s="334" t="str">
        <f t="shared" si="4"/>
        <v/>
      </c>
      <c r="M76" s="98" t="s">
        <v>0</v>
      </c>
      <c r="N76" s="334" t="str">
        <f t="shared" si="5"/>
        <v/>
      </c>
      <c r="O76" s="98" t="s">
        <v>0</v>
      </c>
      <c r="P76" s="308">
        <f t="shared" si="1"/>
        <v>64</v>
      </c>
      <c r="R76" s="301" t="str" cm="1">
        <f t="array" ref="R76">IFERROR(INDEX(import_data,MATCH($R$8&amp;"-"&amp;$P76,import_key,0),R$9),"")</f>
        <v/>
      </c>
      <c r="S76" s="299" t="str" cm="1">
        <f t="array" ref="S76">IFERROR(INDEX(import_data,MATCH($R$8&amp;"-"&amp;$P76,import_key,0),S$9),"")</f>
        <v/>
      </c>
      <c r="T76" s="322" t="str" cm="1">
        <f t="array" ref="T76">IFERROR(INDEX(import_data,MATCH($R$8&amp;"-"&amp;$P76,import_key,0),T$9),"")</f>
        <v/>
      </c>
    </row>
    <row r="77" spans="2:20" x14ac:dyDescent="0.25">
      <c r="B77" s="308">
        <f t="shared" si="2"/>
        <v>65</v>
      </c>
      <c r="D77" s="301" t="str" cm="1">
        <f t="array" ref="D77">IFERROR(INDEX(import_data,MATCH($D$8&amp;"-"&amp;$B77,import_key,0),D$9),"")</f>
        <v/>
      </c>
      <c r="E77" s="299" t="str" cm="1">
        <f t="array" ref="E77">IFERROR(INDEX(import_data,MATCH($D$8&amp;"-"&amp;$B77,import_key,0),E$9),"")</f>
        <v/>
      </c>
      <c r="F77" s="299" t="str" cm="1">
        <f t="array" ref="F77">IFERROR(INDEX(import_data,MATCH($D$8&amp;"-"&amp;$B77,import_key,0),F$9),"")</f>
        <v/>
      </c>
      <c r="G77" s="299" t="str" cm="1">
        <f t="array" ref="G77">IFERROR(INDEX(import_data,MATCH($D$8&amp;"-"&amp;$B77,import_key,0),G$9),"")</f>
        <v/>
      </c>
      <c r="H77" s="322" t="str" cm="1">
        <f t="array" ref="H77">IFERROR(INDEX(import_data,MATCH($D$8&amp;"-"&amp;$B77,import_key,0),H$9),"")</f>
        <v/>
      </c>
      <c r="J77" s="334" t="str">
        <f t="shared" si="3"/>
        <v/>
      </c>
      <c r="K77" s="98" t="s">
        <v>0</v>
      </c>
      <c r="L77" s="334" t="str">
        <f t="shared" si="4"/>
        <v/>
      </c>
      <c r="M77" s="98" t="s">
        <v>0</v>
      </c>
      <c r="N77" s="334" t="str">
        <f t="shared" si="5"/>
        <v/>
      </c>
      <c r="O77" s="98" t="s">
        <v>0</v>
      </c>
      <c r="P77" s="308">
        <f t="shared" ref="P77:P140" si="6">P76+1</f>
        <v>65</v>
      </c>
      <c r="R77" s="301" t="str" cm="1">
        <f t="array" ref="R77">IFERROR(INDEX(import_data,MATCH($R$8&amp;"-"&amp;$P77,import_key,0),R$9),"")</f>
        <v/>
      </c>
      <c r="S77" s="299" t="str" cm="1">
        <f t="array" ref="S77">IFERROR(INDEX(import_data,MATCH($R$8&amp;"-"&amp;$P77,import_key,0),S$9),"")</f>
        <v/>
      </c>
      <c r="T77" s="322" t="str" cm="1">
        <f t="array" ref="T77">IFERROR(INDEX(import_data,MATCH($R$8&amp;"-"&amp;$P77,import_key,0),T$9),"")</f>
        <v/>
      </c>
    </row>
    <row r="78" spans="2:20" x14ac:dyDescent="0.25">
      <c r="B78" s="308">
        <f t="shared" ref="B78:B141" si="7">B77+1</f>
        <v>66</v>
      </c>
      <c r="D78" s="301" t="str" cm="1">
        <f t="array" ref="D78">IFERROR(INDEX(import_data,MATCH($D$8&amp;"-"&amp;$B78,import_key,0),D$9),"")</f>
        <v/>
      </c>
      <c r="E78" s="299" t="str" cm="1">
        <f t="array" ref="E78">IFERROR(INDEX(import_data,MATCH($D$8&amp;"-"&amp;$B78,import_key,0),E$9),"")</f>
        <v/>
      </c>
      <c r="F78" s="299" t="str" cm="1">
        <f t="array" ref="F78">IFERROR(INDEX(import_data,MATCH($D$8&amp;"-"&amp;$B78,import_key,0),F$9),"")</f>
        <v/>
      </c>
      <c r="G78" s="299" t="str" cm="1">
        <f t="array" ref="G78">IFERROR(INDEX(import_data,MATCH($D$8&amp;"-"&amp;$B78,import_key,0),G$9),"")</f>
        <v/>
      </c>
      <c r="H78" s="322" t="str" cm="1">
        <f t="array" ref="H78">IFERROR(INDEX(import_data,MATCH($D$8&amp;"-"&amp;$B78,import_key,0),H$9),"")</f>
        <v/>
      </c>
      <c r="J78" s="334" t="str">
        <f t="shared" ref="J78:J141" si="8">IF(E78="","",E78) &amp; IF(F78="",""," – " &amp; F78) &amp; IF(G78="",""," – " &amp; G78) &amp; IF(H78="",""," – " &amp; H78)</f>
        <v/>
      </c>
      <c r="K78" s="98" t="s">
        <v>0</v>
      </c>
      <c r="L78" s="334" t="str">
        <f t="shared" ref="L78:L141" si="9">IF(E78="","",E78) &amp; IF(F78="",""," – " &amp; F78) &amp; IF(G78="",""," – " &amp; G78)</f>
        <v/>
      </c>
      <c r="M78" s="98" t="s">
        <v>0</v>
      </c>
      <c r="N78" s="334" t="str">
        <f t="shared" ref="N78:N141" si="10">IF(E78="","",E78) &amp; IF(F78="",""," – " &amp; F78)</f>
        <v/>
      </c>
      <c r="O78" s="98" t="s">
        <v>0</v>
      </c>
      <c r="P78" s="308">
        <f t="shared" si="6"/>
        <v>66</v>
      </c>
      <c r="R78" s="301" t="str" cm="1">
        <f t="array" ref="R78">IFERROR(INDEX(import_data,MATCH($R$8&amp;"-"&amp;$P78,import_key,0),R$9),"")</f>
        <v/>
      </c>
      <c r="S78" s="299" t="str" cm="1">
        <f t="array" ref="S78">IFERROR(INDEX(import_data,MATCH($R$8&amp;"-"&amp;$P78,import_key,0),S$9),"")</f>
        <v/>
      </c>
      <c r="T78" s="322" t="str" cm="1">
        <f t="array" ref="T78">IFERROR(INDEX(import_data,MATCH($R$8&amp;"-"&amp;$P78,import_key,0),T$9),"")</f>
        <v/>
      </c>
    </row>
    <row r="79" spans="2:20" x14ac:dyDescent="0.25">
      <c r="B79" s="308">
        <f t="shared" si="7"/>
        <v>67</v>
      </c>
      <c r="D79" s="301" t="str" cm="1">
        <f t="array" ref="D79">IFERROR(INDEX(import_data,MATCH($D$8&amp;"-"&amp;$B79,import_key,0),D$9),"")</f>
        <v/>
      </c>
      <c r="E79" s="299" t="str" cm="1">
        <f t="array" ref="E79">IFERROR(INDEX(import_data,MATCH($D$8&amp;"-"&amp;$B79,import_key,0),E$9),"")</f>
        <v/>
      </c>
      <c r="F79" s="299" t="str" cm="1">
        <f t="array" ref="F79">IFERROR(INDEX(import_data,MATCH($D$8&amp;"-"&amp;$B79,import_key,0),F$9),"")</f>
        <v/>
      </c>
      <c r="G79" s="299" t="str" cm="1">
        <f t="array" ref="G79">IFERROR(INDEX(import_data,MATCH($D$8&amp;"-"&amp;$B79,import_key,0),G$9),"")</f>
        <v/>
      </c>
      <c r="H79" s="322" t="str" cm="1">
        <f t="array" ref="H79">IFERROR(INDEX(import_data,MATCH($D$8&amp;"-"&amp;$B79,import_key,0),H$9),"")</f>
        <v/>
      </c>
      <c r="J79" s="334" t="str">
        <f t="shared" si="8"/>
        <v/>
      </c>
      <c r="K79" s="98" t="s">
        <v>0</v>
      </c>
      <c r="L79" s="334" t="str">
        <f t="shared" si="9"/>
        <v/>
      </c>
      <c r="M79" s="98" t="s">
        <v>0</v>
      </c>
      <c r="N79" s="334" t="str">
        <f t="shared" si="10"/>
        <v/>
      </c>
      <c r="O79" s="98" t="s">
        <v>0</v>
      </c>
      <c r="P79" s="308">
        <f t="shared" si="6"/>
        <v>67</v>
      </c>
      <c r="R79" s="301" t="str" cm="1">
        <f t="array" ref="R79">IFERROR(INDEX(import_data,MATCH($R$8&amp;"-"&amp;$P79,import_key,0),R$9),"")</f>
        <v/>
      </c>
      <c r="S79" s="299" t="str" cm="1">
        <f t="array" ref="S79">IFERROR(INDEX(import_data,MATCH($R$8&amp;"-"&amp;$P79,import_key,0),S$9),"")</f>
        <v/>
      </c>
      <c r="T79" s="322" t="str" cm="1">
        <f t="array" ref="T79">IFERROR(INDEX(import_data,MATCH($R$8&amp;"-"&amp;$P79,import_key,0),T$9),"")</f>
        <v/>
      </c>
    </row>
    <row r="80" spans="2:20" x14ac:dyDescent="0.25">
      <c r="B80" s="308">
        <f t="shared" si="7"/>
        <v>68</v>
      </c>
      <c r="D80" s="301" t="str" cm="1">
        <f t="array" ref="D80">IFERROR(INDEX(import_data,MATCH($D$8&amp;"-"&amp;$B80,import_key,0),D$9),"")</f>
        <v/>
      </c>
      <c r="E80" s="299" t="str" cm="1">
        <f t="array" ref="E80">IFERROR(INDEX(import_data,MATCH($D$8&amp;"-"&amp;$B80,import_key,0),E$9),"")</f>
        <v/>
      </c>
      <c r="F80" s="299" t="str" cm="1">
        <f t="array" ref="F80">IFERROR(INDEX(import_data,MATCH($D$8&amp;"-"&amp;$B80,import_key,0),F$9),"")</f>
        <v/>
      </c>
      <c r="G80" s="299" t="str" cm="1">
        <f t="array" ref="G80">IFERROR(INDEX(import_data,MATCH($D$8&amp;"-"&amp;$B80,import_key,0),G$9),"")</f>
        <v/>
      </c>
      <c r="H80" s="322" t="str" cm="1">
        <f t="array" ref="H80">IFERROR(INDEX(import_data,MATCH($D$8&amp;"-"&amp;$B80,import_key,0),H$9),"")</f>
        <v/>
      </c>
      <c r="J80" s="334" t="str">
        <f t="shared" si="8"/>
        <v/>
      </c>
      <c r="K80" s="98" t="s">
        <v>0</v>
      </c>
      <c r="L80" s="334" t="str">
        <f t="shared" si="9"/>
        <v/>
      </c>
      <c r="M80" s="98" t="s">
        <v>0</v>
      </c>
      <c r="N80" s="334" t="str">
        <f t="shared" si="10"/>
        <v/>
      </c>
      <c r="O80" s="98" t="s">
        <v>0</v>
      </c>
      <c r="P80" s="308">
        <f t="shared" si="6"/>
        <v>68</v>
      </c>
      <c r="R80" s="301" t="str" cm="1">
        <f t="array" ref="R80">IFERROR(INDEX(import_data,MATCH($R$8&amp;"-"&amp;$P80,import_key,0),R$9),"")</f>
        <v/>
      </c>
      <c r="S80" s="299" t="str" cm="1">
        <f t="array" ref="S80">IFERROR(INDEX(import_data,MATCH($R$8&amp;"-"&amp;$P80,import_key,0),S$9),"")</f>
        <v/>
      </c>
      <c r="T80" s="322" t="str" cm="1">
        <f t="array" ref="T80">IFERROR(INDEX(import_data,MATCH($R$8&amp;"-"&amp;$P80,import_key,0),T$9),"")</f>
        <v/>
      </c>
    </row>
    <row r="81" spans="2:20" x14ac:dyDescent="0.25">
      <c r="B81" s="308">
        <f t="shared" si="7"/>
        <v>69</v>
      </c>
      <c r="D81" s="301" t="str" cm="1">
        <f t="array" ref="D81">IFERROR(INDEX(import_data,MATCH($D$8&amp;"-"&amp;$B81,import_key,0),D$9),"")</f>
        <v/>
      </c>
      <c r="E81" s="299" t="str" cm="1">
        <f t="array" ref="E81">IFERROR(INDEX(import_data,MATCH($D$8&amp;"-"&amp;$B81,import_key,0),E$9),"")</f>
        <v/>
      </c>
      <c r="F81" s="299" t="str" cm="1">
        <f t="array" ref="F81">IFERROR(INDEX(import_data,MATCH($D$8&amp;"-"&amp;$B81,import_key,0),F$9),"")</f>
        <v/>
      </c>
      <c r="G81" s="299" t="str" cm="1">
        <f t="array" ref="G81">IFERROR(INDEX(import_data,MATCH($D$8&amp;"-"&amp;$B81,import_key,0),G$9),"")</f>
        <v/>
      </c>
      <c r="H81" s="322" t="str" cm="1">
        <f t="array" ref="H81">IFERROR(INDEX(import_data,MATCH($D$8&amp;"-"&amp;$B81,import_key,0),H$9),"")</f>
        <v/>
      </c>
      <c r="J81" s="334" t="str">
        <f t="shared" si="8"/>
        <v/>
      </c>
      <c r="K81" s="98" t="s">
        <v>0</v>
      </c>
      <c r="L81" s="334" t="str">
        <f t="shared" si="9"/>
        <v/>
      </c>
      <c r="M81" s="98" t="s">
        <v>0</v>
      </c>
      <c r="N81" s="334" t="str">
        <f t="shared" si="10"/>
        <v/>
      </c>
      <c r="O81" s="98" t="s">
        <v>0</v>
      </c>
      <c r="P81" s="308">
        <f t="shared" si="6"/>
        <v>69</v>
      </c>
      <c r="R81" s="301" t="str" cm="1">
        <f t="array" ref="R81">IFERROR(INDEX(import_data,MATCH($R$8&amp;"-"&amp;$P81,import_key,0),R$9),"")</f>
        <v/>
      </c>
      <c r="S81" s="299" t="str" cm="1">
        <f t="array" ref="S81">IFERROR(INDEX(import_data,MATCH($R$8&amp;"-"&amp;$P81,import_key,0),S$9),"")</f>
        <v/>
      </c>
      <c r="T81" s="322" t="str" cm="1">
        <f t="array" ref="T81">IFERROR(INDEX(import_data,MATCH($R$8&amp;"-"&amp;$P81,import_key,0),T$9),"")</f>
        <v/>
      </c>
    </row>
    <row r="82" spans="2:20" x14ac:dyDescent="0.25">
      <c r="B82" s="308">
        <f t="shared" si="7"/>
        <v>70</v>
      </c>
      <c r="D82" s="301" t="str" cm="1">
        <f t="array" ref="D82">IFERROR(INDEX(import_data,MATCH($D$8&amp;"-"&amp;$B82,import_key,0),D$9),"")</f>
        <v/>
      </c>
      <c r="E82" s="299" t="str" cm="1">
        <f t="array" ref="E82">IFERROR(INDEX(import_data,MATCH($D$8&amp;"-"&amp;$B82,import_key,0),E$9),"")</f>
        <v/>
      </c>
      <c r="F82" s="299" t="str" cm="1">
        <f t="array" ref="F82">IFERROR(INDEX(import_data,MATCH($D$8&amp;"-"&amp;$B82,import_key,0),F$9),"")</f>
        <v/>
      </c>
      <c r="G82" s="299" t="str" cm="1">
        <f t="array" ref="G82">IFERROR(INDEX(import_data,MATCH($D$8&amp;"-"&amp;$B82,import_key,0),G$9),"")</f>
        <v/>
      </c>
      <c r="H82" s="322" t="str" cm="1">
        <f t="array" ref="H82">IFERROR(INDEX(import_data,MATCH($D$8&amp;"-"&amp;$B82,import_key,0),H$9),"")</f>
        <v/>
      </c>
      <c r="J82" s="334" t="str">
        <f t="shared" si="8"/>
        <v/>
      </c>
      <c r="K82" s="98" t="s">
        <v>0</v>
      </c>
      <c r="L82" s="334" t="str">
        <f t="shared" si="9"/>
        <v/>
      </c>
      <c r="M82" s="98" t="s">
        <v>0</v>
      </c>
      <c r="N82" s="334" t="str">
        <f t="shared" si="10"/>
        <v/>
      </c>
      <c r="O82" s="98" t="s">
        <v>0</v>
      </c>
      <c r="P82" s="308">
        <f t="shared" si="6"/>
        <v>70</v>
      </c>
      <c r="R82" s="301" t="str" cm="1">
        <f t="array" ref="R82">IFERROR(INDEX(import_data,MATCH($R$8&amp;"-"&amp;$P82,import_key,0),R$9),"")</f>
        <v/>
      </c>
      <c r="S82" s="299" t="str" cm="1">
        <f t="array" ref="S82">IFERROR(INDEX(import_data,MATCH($R$8&amp;"-"&amp;$P82,import_key,0),S$9),"")</f>
        <v/>
      </c>
      <c r="T82" s="322" t="str" cm="1">
        <f t="array" ref="T82">IFERROR(INDEX(import_data,MATCH($R$8&amp;"-"&amp;$P82,import_key,0),T$9),"")</f>
        <v/>
      </c>
    </row>
    <row r="83" spans="2:20" x14ac:dyDescent="0.25">
      <c r="B83" s="308">
        <f t="shared" si="7"/>
        <v>71</v>
      </c>
      <c r="D83" s="301" t="str" cm="1">
        <f t="array" ref="D83">IFERROR(INDEX(import_data,MATCH($D$8&amp;"-"&amp;$B83,import_key,0),D$9),"")</f>
        <v/>
      </c>
      <c r="E83" s="299" t="str" cm="1">
        <f t="array" ref="E83">IFERROR(INDEX(import_data,MATCH($D$8&amp;"-"&amp;$B83,import_key,0),E$9),"")</f>
        <v/>
      </c>
      <c r="F83" s="299" t="str" cm="1">
        <f t="array" ref="F83">IFERROR(INDEX(import_data,MATCH($D$8&amp;"-"&amp;$B83,import_key,0),F$9),"")</f>
        <v/>
      </c>
      <c r="G83" s="299" t="str" cm="1">
        <f t="array" ref="G83">IFERROR(INDEX(import_data,MATCH($D$8&amp;"-"&amp;$B83,import_key,0),G$9),"")</f>
        <v/>
      </c>
      <c r="H83" s="322" t="str" cm="1">
        <f t="array" ref="H83">IFERROR(INDEX(import_data,MATCH($D$8&amp;"-"&amp;$B83,import_key,0),H$9),"")</f>
        <v/>
      </c>
      <c r="J83" s="334" t="str">
        <f t="shared" si="8"/>
        <v/>
      </c>
      <c r="K83" s="98" t="s">
        <v>0</v>
      </c>
      <c r="L83" s="334" t="str">
        <f t="shared" si="9"/>
        <v/>
      </c>
      <c r="M83" s="98" t="s">
        <v>0</v>
      </c>
      <c r="N83" s="334" t="str">
        <f t="shared" si="10"/>
        <v/>
      </c>
      <c r="O83" s="98" t="s">
        <v>0</v>
      </c>
      <c r="P83" s="308">
        <f t="shared" si="6"/>
        <v>71</v>
      </c>
      <c r="R83" s="301" t="str" cm="1">
        <f t="array" ref="R83">IFERROR(INDEX(import_data,MATCH($R$8&amp;"-"&amp;$P83,import_key,0),R$9),"")</f>
        <v/>
      </c>
      <c r="S83" s="299" t="str" cm="1">
        <f t="array" ref="S83">IFERROR(INDEX(import_data,MATCH($R$8&amp;"-"&amp;$P83,import_key,0),S$9),"")</f>
        <v/>
      </c>
      <c r="T83" s="322" t="str" cm="1">
        <f t="array" ref="T83">IFERROR(INDEX(import_data,MATCH($R$8&amp;"-"&amp;$P83,import_key,0),T$9),"")</f>
        <v/>
      </c>
    </row>
    <row r="84" spans="2:20" x14ac:dyDescent="0.25">
      <c r="B84" s="308">
        <f t="shared" si="7"/>
        <v>72</v>
      </c>
      <c r="D84" s="301" t="str" cm="1">
        <f t="array" ref="D84">IFERROR(INDEX(import_data,MATCH($D$8&amp;"-"&amp;$B84,import_key,0),D$9),"")</f>
        <v/>
      </c>
      <c r="E84" s="299" t="str" cm="1">
        <f t="array" ref="E84">IFERROR(INDEX(import_data,MATCH($D$8&amp;"-"&amp;$B84,import_key,0),E$9),"")</f>
        <v/>
      </c>
      <c r="F84" s="299" t="str" cm="1">
        <f t="array" ref="F84">IFERROR(INDEX(import_data,MATCH($D$8&amp;"-"&amp;$B84,import_key,0),F$9),"")</f>
        <v/>
      </c>
      <c r="G84" s="299" t="str" cm="1">
        <f t="array" ref="G84">IFERROR(INDEX(import_data,MATCH($D$8&amp;"-"&amp;$B84,import_key,0),G$9),"")</f>
        <v/>
      </c>
      <c r="H84" s="322" t="str" cm="1">
        <f t="array" ref="H84">IFERROR(INDEX(import_data,MATCH($D$8&amp;"-"&amp;$B84,import_key,0),H$9),"")</f>
        <v/>
      </c>
      <c r="J84" s="334" t="str">
        <f t="shared" si="8"/>
        <v/>
      </c>
      <c r="K84" s="98" t="s">
        <v>0</v>
      </c>
      <c r="L84" s="334" t="str">
        <f t="shared" si="9"/>
        <v/>
      </c>
      <c r="M84" s="98" t="s">
        <v>0</v>
      </c>
      <c r="N84" s="334" t="str">
        <f t="shared" si="10"/>
        <v/>
      </c>
      <c r="O84" s="98" t="s">
        <v>0</v>
      </c>
      <c r="P84" s="308">
        <f t="shared" si="6"/>
        <v>72</v>
      </c>
      <c r="R84" s="301" t="str" cm="1">
        <f t="array" ref="R84">IFERROR(INDEX(import_data,MATCH($R$8&amp;"-"&amp;$P84,import_key,0),R$9),"")</f>
        <v/>
      </c>
      <c r="S84" s="299" t="str" cm="1">
        <f t="array" ref="S84">IFERROR(INDEX(import_data,MATCH($R$8&amp;"-"&amp;$P84,import_key,0),S$9),"")</f>
        <v/>
      </c>
      <c r="T84" s="322" t="str" cm="1">
        <f t="array" ref="T84">IFERROR(INDEX(import_data,MATCH($R$8&amp;"-"&amp;$P84,import_key,0),T$9),"")</f>
        <v/>
      </c>
    </row>
    <row r="85" spans="2:20" x14ac:dyDescent="0.25">
      <c r="B85" s="308">
        <f t="shared" si="7"/>
        <v>73</v>
      </c>
      <c r="D85" s="301" t="str" cm="1">
        <f t="array" ref="D85">IFERROR(INDEX(import_data,MATCH($D$8&amp;"-"&amp;$B85,import_key,0),D$9),"")</f>
        <v/>
      </c>
      <c r="E85" s="299" t="str" cm="1">
        <f t="array" ref="E85">IFERROR(INDEX(import_data,MATCH($D$8&amp;"-"&amp;$B85,import_key,0),E$9),"")</f>
        <v/>
      </c>
      <c r="F85" s="299" t="str" cm="1">
        <f t="array" ref="F85">IFERROR(INDEX(import_data,MATCH($D$8&amp;"-"&amp;$B85,import_key,0),F$9),"")</f>
        <v/>
      </c>
      <c r="G85" s="299" t="str" cm="1">
        <f t="array" ref="G85">IFERROR(INDEX(import_data,MATCH($D$8&amp;"-"&amp;$B85,import_key,0),G$9),"")</f>
        <v/>
      </c>
      <c r="H85" s="322" t="str" cm="1">
        <f t="array" ref="H85">IFERROR(INDEX(import_data,MATCH($D$8&amp;"-"&amp;$B85,import_key,0),H$9),"")</f>
        <v/>
      </c>
      <c r="J85" s="334" t="str">
        <f t="shared" si="8"/>
        <v/>
      </c>
      <c r="K85" s="98" t="s">
        <v>0</v>
      </c>
      <c r="L85" s="334" t="str">
        <f t="shared" si="9"/>
        <v/>
      </c>
      <c r="M85" s="98" t="s">
        <v>0</v>
      </c>
      <c r="N85" s="334" t="str">
        <f t="shared" si="10"/>
        <v/>
      </c>
      <c r="O85" s="98" t="s">
        <v>0</v>
      </c>
      <c r="P85" s="308">
        <f t="shared" si="6"/>
        <v>73</v>
      </c>
      <c r="R85" s="301" t="str" cm="1">
        <f t="array" ref="R85">IFERROR(INDEX(import_data,MATCH($R$8&amp;"-"&amp;$P85,import_key,0),R$9),"")</f>
        <v/>
      </c>
      <c r="S85" s="299" t="str" cm="1">
        <f t="array" ref="S85">IFERROR(INDEX(import_data,MATCH($R$8&amp;"-"&amp;$P85,import_key,0),S$9),"")</f>
        <v/>
      </c>
      <c r="T85" s="322" t="str" cm="1">
        <f t="array" ref="T85">IFERROR(INDEX(import_data,MATCH($R$8&amp;"-"&amp;$P85,import_key,0),T$9),"")</f>
        <v/>
      </c>
    </row>
    <row r="86" spans="2:20" x14ac:dyDescent="0.25">
      <c r="B86" s="308">
        <f t="shared" si="7"/>
        <v>74</v>
      </c>
      <c r="D86" s="301" t="str" cm="1">
        <f t="array" ref="D86">IFERROR(INDEX(import_data,MATCH($D$8&amp;"-"&amp;$B86,import_key,0),D$9),"")</f>
        <v/>
      </c>
      <c r="E86" s="299" t="str" cm="1">
        <f t="array" ref="E86">IFERROR(INDEX(import_data,MATCH($D$8&amp;"-"&amp;$B86,import_key,0),E$9),"")</f>
        <v/>
      </c>
      <c r="F86" s="299" t="str" cm="1">
        <f t="array" ref="F86">IFERROR(INDEX(import_data,MATCH($D$8&amp;"-"&amp;$B86,import_key,0),F$9),"")</f>
        <v/>
      </c>
      <c r="G86" s="299" t="str" cm="1">
        <f t="array" ref="G86">IFERROR(INDEX(import_data,MATCH($D$8&amp;"-"&amp;$B86,import_key,0),G$9),"")</f>
        <v/>
      </c>
      <c r="H86" s="322" t="str" cm="1">
        <f t="array" ref="H86">IFERROR(INDEX(import_data,MATCH($D$8&amp;"-"&amp;$B86,import_key,0),H$9),"")</f>
        <v/>
      </c>
      <c r="J86" s="334" t="str">
        <f t="shared" si="8"/>
        <v/>
      </c>
      <c r="K86" s="98" t="s">
        <v>0</v>
      </c>
      <c r="L86" s="334" t="str">
        <f t="shared" si="9"/>
        <v/>
      </c>
      <c r="M86" s="98" t="s">
        <v>0</v>
      </c>
      <c r="N86" s="334" t="str">
        <f t="shared" si="10"/>
        <v/>
      </c>
      <c r="O86" s="98" t="s">
        <v>0</v>
      </c>
      <c r="P86" s="308">
        <f t="shared" si="6"/>
        <v>74</v>
      </c>
      <c r="R86" s="301" t="str" cm="1">
        <f t="array" ref="R86">IFERROR(INDEX(import_data,MATCH($R$8&amp;"-"&amp;$P86,import_key,0),R$9),"")</f>
        <v/>
      </c>
      <c r="S86" s="299" t="str" cm="1">
        <f t="array" ref="S86">IFERROR(INDEX(import_data,MATCH($R$8&amp;"-"&amp;$P86,import_key,0),S$9),"")</f>
        <v/>
      </c>
      <c r="T86" s="322" t="str" cm="1">
        <f t="array" ref="T86">IFERROR(INDEX(import_data,MATCH($R$8&amp;"-"&amp;$P86,import_key,0),T$9),"")</f>
        <v/>
      </c>
    </row>
    <row r="87" spans="2:20" x14ac:dyDescent="0.25">
      <c r="B87" s="308">
        <f t="shared" si="7"/>
        <v>75</v>
      </c>
      <c r="D87" s="301" t="str" cm="1">
        <f t="array" ref="D87">IFERROR(INDEX(import_data,MATCH($D$8&amp;"-"&amp;$B87,import_key,0),D$9),"")</f>
        <v/>
      </c>
      <c r="E87" s="299" t="str" cm="1">
        <f t="array" ref="E87">IFERROR(INDEX(import_data,MATCH($D$8&amp;"-"&amp;$B87,import_key,0),E$9),"")</f>
        <v/>
      </c>
      <c r="F87" s="299" t="str" cm="1">
        <f t="array" ref="F87">IFERROR(INDEX(import_data,MATCH($D$8&amp;"-"&amp;$B87,import_key,0),F$9),"")</f>
        <v/>
      </c>
      <c r="G87" s="299" t="str" cm="1">
        <f t="array" ref="G87">IFERROR(INDEX(import_data,MATCH($D$8&amp;"-"&amp;$B87,import_key,0),G$9),"")</f>
        <v/>
      </c>
      <c r="H87" s="322" t="str" cm="1">
        <f t="array" ref="H87">IFERROR(INDEX(import_data,MATCH($D$8&amp;"-"&amp;$B87,import_key,0),H$9),"")</f>
        <v/>
      </c>
      <c r="J87" s="334" t="str">
        <f t="shared" si="8"/>
        <v/>
      </c>
      <c r="K87" s="98" t="s">
        <v>0</v>
      </c>
      <c r="L87" s="334" t="str">
        <f t="shared" si="9"/>
        <v/>
      </c>
      <c r="M87" s="98" t="s">
        <v>0</v>
      </c>
      <c r="N87" s="334" t="str">
        <f t="shared" si="10"/>
        <v/>
      </c>
      <c r="O87" s="98" t="s">
        <v>0</v>
      </c>
      <c r="P87" s="308">
        <f t="shared" si="6"/>
        <v>75</v>
      </c>
      <c r="R87" s="301" t="str" cm="1">
        <f t="array" ref="R87">IFERROR(INDEX(import_data,MATCH($R$8&amp;"-"&amp;$P87,import_key,0),R$9),"")</f>
        <v/>
      </c>
      <c r="S87" s="299" t="str" cm="1">
        <f t="array" ref="S87">IFERROR(INDEX(import_data,MATCH($R$8&amp;"-"&amp;$P87,import_key,0),S$9),"")</f>
        <v/>
      </c>
      <c r="T87" s="322" t="str" cm="1">
        <f t="array" ref="T87">IFERROR(INDEX(import_data,MATCH($R$8&amp;"-"&amp;$P87,import_key,0),T$9),"")</f>
        <v/>
      </c>
    </row>
    <row r="88" spans="2:20" x14ac:dyDescent="0.25">
      <c r="B88" s="308">
        <f t="shared" si="7"/>
        <v>76</v>
      </c>
      <c r="D88" s="301" t="str" cm="1">
        <f t="array" ref="D88">IFERROR(INDEX(import_data,MATCH($D$8&amp;"-"&amp;$B88,import_key,0),D$9),"")</f>
        <v/>
      </c>
      <c r="E88" s="299" t="str" cm="1">
        <f t="array" ref="E88">IFERROR(INDEX(import_data,MATCH($D$8&amp;"-"&amp;$B88,import_key,0),E$9),"")</f>
        <v/>
      </c>
      <c r="F88" s="299" t="str" cm="1">
        <f t="array" ref="F88">IFERROR(INDEX(import_data,MATCH($D$8&amp;"-"&amp;$B88,import_key,0),F$9),"")</f>
        <v/>
      </c>
      <c r="G88" s="299" t="str" cm="1">
        <f t="array" ref="G88">IFERROR(INDEX(import_data,MATCH($D$8&amp;"-"&amp;$B88,import_key,0),G$9),"")</f>
        <v/>
      </c>
      <c r="H88" s="322" t="str" cm="1">
        <f t="array" ref="H88">IFERROR(INDEX(import_data,MATCH($D$8&amp;"-"&amp;$B88,import_key,0),H$9),"")</f>
        <v/>
      </c>
      <c r="J88" s="334" t="str">
        <f t="shared" si="8"/>
        <v/>
      </c>
      <c r="K88" s="98" t="s">
        <v>0</v>
      </c>
      <c r="L88" s="334" t="str">
        <f t="shared" si="9"/>
        <v/>
      </c>
      <c r="M88" s="98" t="s">
        <v>0</v>
      </c>
      <c r="N88" s="334" t="str">
        <f t="shared" si="10"/>
        <v/>
      </c>
      <c r="O88" s="98" t="s">
        <v>0</v>
      </c>
      <c r="P88" s="308">
        <f t="shared" si="6"/>
        <v>76</v>
      </c>
      <c r="R88" s="301" t="str" cm="1">
        <f t="array" ref="R88">IFERROR(INDEX(import_data,MATCH($R$8&amp;"-"&amp;$P88,import_key,0),R$9),"")</f>
        <v/>
      </c>
      <c r="S88" s="299" t="str" cm="1">
        <f t="array" ref="S88">IFERROR(INDEX(import_data,MATCH($R$8&amp;"-"&amp;$P88,import_key,0),S$9),"")</f>
        <v/>
      </c>
      <c r="T88" s="322" t="str" cm="1">
        <f t="array" ref="T88">IFERROR(INDEX(import_data,MATCH($R$8&amp;"-"&amp;$P88,import_key,0),T$9),"")</f>
        <v/>
      </c>
    </row>
    <row r="89" spans="2:20" x14ac:dyDescent="0.25">
      <c r="B89" s="308">
        <f t="shared" si="7"/>
        <v>77</v>
      </c>
      <c r="D89" s="301" t="str" cm="1">
        <f t="array" ref="D89">IFERROR(INDEX(import_data,MATCH($D$8&amp;"-"&amp;$B89,import_key,0),D$9),"")</f>
        <v/>
      </c>
      <c r="E89" s="299" t="str" cm="1">
        <f t="array" ref="E89">IFERROR(INDEX(import_data,MATCH($D$8&amp;"-"&amp;$B89,import_key,0),E$9),"")</f>
        <v/>
      </c>
      <c r="F89" s="299" t="str" cm="1">
        <f t="array" ref="F89">IFERROR(INDEX(import_data,MATCH($D$8&amp;"-"&amp;$B89,import_key,0),F$9),"")</f>
        <v/>
      </c>
      <c r="G89" s="299" t="str" cm="1">
        <f t="array" ref="G89">IFERROR(INDEX(import_data,MATCH($D$8&amp;"-"&amp;$B89,import_key,0),G$9),"")</f>
        <v/>
      </c>
      <c r="H89" s="322" t="str" cm="1">
        <f t="array" ref="H89">IFERROR(INDEX(import_data,MATCH($D$8&amp;"-"&amp;$B89,import_key,0),H$9),"")</f>
        <v/>
      </c>
      <c r="J89" s="334" t="str">
        <f t="shared" si="8"/>
        <v/>
      </c>
      <c r="K89" s="98" t="s">
        <v>0</v>
      </c>
      <c r="L89" s="334" t="str">
        <f t="shared" si="9"/>
        <v/>
      </c>
      <c r="M89" s="98" t="s">
        <v>0</v>
      </c>
      <c r="N89" s="334" t="str">
        <f t="shared" si="10"/>
        <v/>
      </c>
      <c r="O89" s="98" t="s">
        <v>0</v>
      </c>
      <c r="P89" s="308">
        <f t="shared" si="6"/>
        <v>77</v>
      </c>
      <c r="R89" s="301" t="str" cm="1">
        <f t="array" ref="R89">IFERROR(INDEX(import_data,MATCH($R$8&amp;"-"&amp;$P89,import_key,0),R$9),"")</f>
        <v/>
      </c>
      <c r="S89" s="299" t="str" cm="1">
        <f t="array" ref="S89">IFERROR(INDEX(import_data,MATCH($R$8&amp;"-"&amp;$P89,import_key,0),S$9),"")</f>
        <v/>
      </c>
      <c r="T89" s="322" t="str" cm="1">
        <f t="array" ref="T89">IFERROR(INDEX(import_data,MATCH($R$8&amp;"-"&amp;$P89,import_key,0),T$9),"")</f>
        <v/>
      </c>
    </row>
    <row r="90" spans="2:20" x14ac:dyDescent="0.25">
      <c r="B90" s="308">
        <f t="shared" si="7"/>
        <v>78</v>
      </c>
      <c r="D90" s="301" t="str" cm="1">
        <f t="array" ref="D90">IFERROR(INDEX(import_data,MATCH($D$8&amp;"-"&amp;$B90,import_key,0),D$9),"")</f>
        <v/>
      </c>
      <c r="E90" s="299" t="str" cm="1">
        <f t="array" ref="E90">IFERROR(INDEX(import_data,MATCH($D$8&amp;"-"&amp;$B90,import_key,0),E$9),"")</f>
        <v/>
      </c>
      <c r="F90" s="299" t="str" cm="1">
        <f t="array" ref="F90">IFERROR(INDEX(import_data,MATCH($D$8&amp;"-"&amp;$B90,import_key,0),F$9),"")</f>
        <v/>
      </c>
      <c r="G90" s="299" t="str" cm="1">
        <f t="array" ref="G90">IFERROR(INDEX(import_data,MATCH($D$8&amp;"-"&amp;$B90,import_key,0),G$9),"")</f>
        <v/>
      </c>
      <c r="H90" s="322" t="str" cm="1">
        <f t="array" ref="H90">IFERROR(INDEX(import_data,MATCH($D$8&amp;"-"&amp;$B90,import_key,0),H$9),"")</f>
        <v/>
      </c>
      <c r="J90" s="334" t="str">
        <f t="shared" si="8"/>
        <v/>
      </c>
      <c r="K90" s="98" t="s">
        <v>0</v>
      </c>
      <c r="L90" s="334" t="str">
        <f t="shared" si="9"/>
        <v/>
      </c>
      <c r="M90" s="98" t="s">
        <v>0</v>
      </c>
      <c r="N90" s="334" t="str">
        <f t="shared" si="10"/>
        <v/>
      </c>
      <c r="O90" s="98" t="s">
        <v>0</v>
      </c>
      <c r="P90" s="308">
        <f t="shared" si="6"/>
        <v>78</v>
      </c>
      <c r="R90" s="301" t="str" cm="1">
        <f t="array" ref="R90">IFERROR(INDEX(import_data,MATCH($R$8&amp;"-"&amp;$P90,import_key,0),R$9),"")</f>
        <v/>
      </c>
      <c r="S90" s="299" t="str" cm="1">
        <f t="array" ref="S90">IFERROR(INDEX(import_data,MATCH($R$8&amp;"-"&amp;$P90,import_key,0),S$9),"")</f>
        <v/>
      </c>
      <c r="T90" s="322" t="str" cm="1">
        <f t="array" ref="T90">IFERROR(INDEX(import_data,MATCH($R$8&amp;"-"&amp;$P90,import_key,0),T$9),"")</f>
        <v/>
      </c>
    </row>
    <row r="91" spans="2:20" x14ac:dyDescent="0.25">
      <c r="B91" s="308">
        <f t="shared" si="7"/>
        <v>79</v>
      </c>
      <c r="D91" s="301" t="str" cm="1">
        <f t="array" ref="D91">IFERROR(INDEX(import_data,MATCH($D$8&amp;"-"&amp;$B91,import_key,0),D$9),"")</f>
        <v/>
      </c>
      <c r="E91" s="299" t="str" cm="1">
        <f t="array" ref="E91">IFERROR(INDEX(import_data,MATCH($D$8&amp;"-"&amp;$B91,import_key,0),E$9),"")</f>
        <v/>
      </c>
      <c r="F91" s="299" t="str" cm="1">
        <f t="array" ref="F91">IFERROR(INDEX(import_data,MATCH($D$8&amp;"-"&amp;$B91,import_key,0),F$9),"")</f>
        <v/>
      </c>
      <c r="G91" s="299" t="str" cm="1">
        <f t="array" ref="G91">IFERROR(INDEX(import_data,MATCH($D$8&amp;"-"&amp;$B91,import_key,0),G$9),"")</f>
        <v/>
      </c>
      <c r="H91" s="322" t="str" cm="1">
        <f t="array" ref="H91">IFERROR(INDEX(import_data,MATCH($D$8&amp;"-"&amp;$B91,import_key,0),H$9),"")</f>
        <v/>
      </c>
      <c r="J91" s="334" t="str">
        <f t="shared" si="8"/>
        <v/>
      </c>
      <c r="K91" s="98" t="s">
        <v>0</v>
      </c>
      <c r="L91" s="334" t="str">
        <f t="shared" si="9"/>
        <v/>
      </c>
      <c r="M91" s="98" t="s">
        <v>0</v>
      </c>
      <c r="N91" s="334" t="str">
        <f t="shared" si="10"/>
        <v/>
      </c>
      <c r="O91" s="98" t="s">
        <v>0</v>
      </c>
      <c r="P91" s="308">
        <f t="shared" si="6"/>
        <v>79</v>
      </c>
      <c r="R91" s="301" t="str" cm="1">
        <f t="array" ref="R91">IFERROR(INDEX(import_data,MATCH($R$8&amp;"-"&amp;$P91,import_key,0),R$9),"")</f>
        <v/>
      </c>
      <c r="S91" s="299" t="str" cm="1">
        <f t="array" ref="S91">IFERROR(INDEX(import_data,MATCH($R$8&amp;"-"&amp;$P91,import_key,0),S$9),"")</f>
        <v/>
      </c>
      <c r="T91" s="322" t="str" cm="1">
        <f t="array" ref="T91">IFERROR(INDEX(import_data,MATCH($R$8&amp;"-"&amp;$P91,import_key,0),T$9),"")</f>
        <v/>
      </c>
    </row>
    <row r="92" spans="2:20" x14ac:dyDescent="0.25">
      <c r="B92" s="308">
        <f t="shared" si="7"/>
        <v>80</v>
      </c>
      <c r="D92" s="301" t="str" cm="1">
        <f t="array" ref="D92">IFERROR(INDEX(import_data,MATCH($D$8&amp;"-"&amp;$B92,import_key,0),D$9),"")</f>
        <v/>
      </c>
      <c r="E92" s="299" t="str" cm="1">
        <f t="array" ref="E92">IFERROR(INDEX(import_data,MATCH($D$8&amp;"-"&amp;$B92,import_key,0),E$9),"")</f>
        <v/>
      </c>
      <c r="F92" s="299" t="str" cm="1">
        <f t="array" ref="F92">IFERROR(INDEX(import_data,MATCH($D$8&amp;"-"&amp;$B92,import_key,0),F$9),"")</f>
        <v/>
      </c>
      <c r="G92" s="299" t="str" cm="1">
        <f t="array" ref="G92">IFERROR(INDEX(import_data,MATCH($D$8&amp;"-"&amp;$B92,import_key,0),G$9),"")</f>
        <v/>
      </c>
      <c r="H92" s="322" t="str" cm="1">
        <f t="array" ref="H92">IFERROR(INDEX(import_data,MATCH($D$8&amp;"-"&amp;$B92,import_key,0),H$9),"")</f>
        <v/>
      </c>
      <c r="J92" s="334" t="str">
        <f t="shared" si="8"/>
        <v/>
      </c>
      <c r="K92" s="98" t="s">
        <v>0</v>
      </c>
      <c r="L92" s="334" t="str">
        <f t="shared" si="9"/>
        <v/>
      </c>
      <c r="M92" s="98" t="s">
        <v>0</v>
      </c>
      <c r="N92" s="334" t="str">
        <f t="shared" si="10"/>
        <v/>
      </c>
      <c r="O92" s="98" t="s">
        <v>0</v>
      </c>
      <c r="P92" s="308">
        <f t="shared" si="6"/>
        <v>80</v>
      </c>
      <c r="R92" s="301" t="str" cm="1">
        <f t="array" ref="R92">IFERROR(INDEX(import_data,MATCH($R$8&amp;"-"&amp;$P92,import_key,0),R$9),"")</f>
        <v/>
      </c>
      <c r="S92" s="299" t="str" cm="1">
        <f t="array" ref="S92">IFERROR(INDEX(import_data,MATCH($R$8&amp;"-"&amp;$P92,import_key,0),S$9),"")</f>
        <v/>
      </c>
      <c r="T92" s="322" t="str" cm="1">
        <f t="array" ref="T92">IFERROR(INDEX(import_data,MATCH($R$8&amp;"-"&amp;$P92,import_key,0),T$9),"")</f>
        <v/>
      </c>
    </row>
    <row r="93" spans="2:20" x14ac:dyDescent="0.25">
      <c r="B93" s="308">
        <f t="shared" si="7"/>
        <v>81</v>
      </c>
      <c r="D93" s="301" t="str" cm="1">
        <f t="array" ref="D93">IFERROR(INDEX(import_data,MATCH($D$8&amp;"-"&amp;$B93,import_key,0),D$9),"")</f>
        <v/>
      </c>
      <c r="E93" s="299" t="str" cm="1">
        <f t="array" ref="E93">IFERROR(INDEX(import_data,MATCH($D$8&amp;"-"&amp;$B93,import_key,0),E$9),"")</f>
        <v/>
      </c>
      <c r="F93" s="299" t="str" cm="1">
        <f t="array" ref="F93">IFERROR(INDEX(import_data,MATCH($D$8&amp;"-"&amp;$B93,import_key,0),F$9),"")</f>
        <v/>
      </c>
      <c r="G93" s="299" t="str" cm="1">
        <f t="array" ref="G93">IFERROR(INDEX(import_data,MATCH($D$8&amp;"-"&amp;$B93,import_key,0),G$9),"")</f>
        <v/>
      </c>
      <c r="H93" s="322" t="str" cm="1">
        <f t="array" ref="H93">IFERROR(INDEX(import_data,MATCH($D$8&amp;"-"&amp;$B93,import_key,0),H$9),"")</f>
        <v/>
      </c>
      <c r="J93" s="334" t="str">
        <f t="shared" si="8"/>
        <v/>
      </c>
      <c r="K93" s="98" t="s">
        <v>0</v>
      </c>
      <c r="L93" s="334" t="str">
        <f t="shared" si="9"/>
        <v/>
      </c>
      <c r="M93" s="98" t="s">
        <v>0</v>
      </c>
      <c r="N93" s="334" t="str">
        <f t="shared" si="10"/>
        <v/>
      </c>
      <c r="O93" s="98" t="s">
        <v>0</v>
      </c>
      <c r="P93" s="308">
        <f t="shared" si="6"/>
        <v>81</v>
      </c>
      <c r="R93" s="301" t="str" cm="1">
        <f t="array" ref="R93">IFERROR(INDEX(import_data,MATCH($R$8&amp;"-"&amp;$P93,import_key,0),R$9),"")</f>
        <v/>
      </c>
      <c r="S93" s="299" t="str" cm="1">
        <f t="array" ref="S93">IFERROR(INDEX(import_data,MATCH($R$8&amp;"-"&amp;$P93,import_key,0),S$9),"")</f>
        <v/>
      </c>
      <c r="T93" s="322" t="str" cm="1">
        <f t="array" ref="T93">IFERROR(INDEX(import_data,MATCH($R$8&amp;"-"&amp;$P93,import_key,0),T$9),"")</f>
        <v/>
      </c>
    </row>
    <row r="94" spans="2:20" x14ac:dyDescent="0.25">
      <c r="B94" s="308">
        <f t="shared" si="7"/>
        <v>82</v>
      </c>
      <c r="D94" s="301" t="str" cm="1">
        <f t="array" ref="D94">IFERROR(INDEX(import_data,MATCH($D$8&amp;"-"&amp;$B94,import_key,0),D$9),"")</f>
        <v/>
      </c>
      <c r="E94" s="299" t="str" cm="1">
        <f t="array" ref="E94">IFERROR(INDEX(import_data,MATCH($D$8&amp;"-"&amp;$B94,import_key,0),E$9),"")</f>
        <v/>
      </c>
      <c r="F94" s="299" t="str" cm="1">
        <f t="array" ref="F94">IFERROR(INDEX(import_data,MATCH($D$8&amp;"-"&amp;$B94,import_key,0),F$9),"")</f>
        <v/>
      </c>
      <c r="G94" s="299" t="str" cm="1">
        <f t="array" ref="G94">IFERROR(INDEX(import_data,MATCH($D$8&amp;"-"&amp;$B94,import_key,0),G$9),"")</f>
        <v/>
      </c>
      <c r="H94" s="322" t="str" cm="1">
        <f t="array" ref="H94">IFERROR(INDEX(import_data,MATCH($D$8&amp;"-"&amp;$B94,import_key,0),H$9),"")</f>
        <v/>
      </c>
      <c r="J94" s="334" t="str">
        <f t="shared" si="8"/>
        <v/>
      </c>
      <c r="K94" s="98" t="s">
        <v>0</v>
      </c>
      <c r="L94" s="334" t="str">
        <f t="shared" si="9"/>
        <v/>
      </c>
      <c r="M94" s="98" t="s">
        <v>0</v>
      </c>
      <c r="N94" s="334" t="str">
        <f t="shared" si="10"/>
        <v/>
      </c>
      <c r="O94" s="98" t="s">
        <v>0</v>
      </c>
      <c r="P94" s="308">
        <f t="shared" si="6"/>
        <v>82</v>
      </c>
      <c r="R94" s="301" t="str" cm="1">
        <f t="array" ref="R94">IFERROR(INDEX(import_data,MATCH($R$8&amp;"-"&amp;$P94,import_key,0),R$9),"")</f>
        <v/>
      </c>
      <c r="S94" s="299" t="str" cm="1">
        <f t="array" ref="S94">IFERROR(INDEX(import_data,MATCH($R$8&amp;"-"&amp;$P94,import_key,0),S$9),"")</f>
        <v/>
      </c>
      <c r="T94" s="322" t="str" cm="1">
        <f t="array" ref="T94">IFERROR(INDEX(import_data,MATCH($R$8&amp;"-"&amp;$P94,import_key,0),T$9),"")</f>
        <v/>
      </c>
    </row>
    <row r="95" spans="2:20" x14ac:dyDescent="0.25">
      <c r="B95" s="308">
        <f t="shared" si="7"/>
        <v>83</v>
      </c>
      <c r="D95" s="301" t="str" cm="1">
        <f t="array" ref="D95">IFERROR(INDEX(import_data,MATCH($D$8&amp;"-"&amp;$B95,import_key,0),D$9),"")</f>
        <v/>
      </c>
      <c r="E95" s="299" t="str" cm="1">
        <f t="array" ref="E95">IFERROR(INDEX(import_data,MATCH($D$8&amp;"-"&amp;$B95,import_key,0),E$9),"")</f>
        <v/>
      </c>
      <c r="F95" s="299" t="str" cm="1">
        <f t="array" ref="F95">IFERROR(INDEX(import_data,MATCH($D$8&amp;"-"&amp;$B95,import_key,0),F$9),"")</f>
        <v/>
      </c>
      <c r="G95" s="299" t="str" cm="1">
        <f t="array" ref="G95">IFERROR(INDEX(import_data,MATCH($D$8&amp;"-"&amp;$B95,import_key,0),G$9),"")</f>
        <v/>
      </c>
      <c r="H95" s="322" t="str" cm="1">
        <f t="array" ref="H95">IFERROR(INDEX(import_data,MATCH($D$8&amp;"-"&amp;$B95,import_key,0),H$9),"")</f>
        <v/>
      </c>
      <c r="J95" s="334" t="str">
        <f t="shared" si="8"/>
        <v/>
      </c>
      <c r="K95" s="98" t="s">
        <v>0</v>
      </c>
      <c r="L95" s="334" t="str">
        <f t="shared" si="9"/>
        <v/>
      </c>
      <c r="M95" s="98" t="s">
        <v>0</v>
      </c>
      <c r="N95" s="334" t="str">
        <f t="shared" si="10"/>
        <v/>
      </c>
      <c r="O95" s="98" t="s">
        <v>0</v>
      </c>
      <c r="P95" s="308">
        <f t="shared" si="6"/>
        <v>83</v>
      </c>
      <c r="R95" s="301" t="str" cm="1">
        <f t="array" ref="R95">IFERROR(INDEX(import_data,MATCH($R$8&amp;"-"&amp;$P95,import_key,0),R$9),"")</f>
        <v/>
      </c>
      <c r="S95" s="299" t="str" cm="1">
        <f t="array" ref="S95">IFERROR(INDEX(import_data,MATCH($R$8&amp;"-"&amp;$P95,import_key,0),S$9),"")</f>
        <v/>
      </c>
      <c r="T95" s="322" t="str" cm="1">
        <f t="array" ref="T95">IFERROR(INDEX(import_data,MATCH($R$8&amp;"-"&amp;$P95,import_key,0),T$9),"")</f>
        <v/>
      </c>
    </row>
    <row r="96" spans="2:20" x14ac:dyDescent="0.25">
      <c r="B96" s="308">
        <f t="shared" si="7"/>
        <v>84</v>
      </c>
      <c r="D96" s="301" t="str" cm="1">
        <f t="array" ref="D96">IFERROR(INDEX(import_data,MATCH($D$8&amp;"-"&amp;$B96,import_key,0),D$9),"")</f>
        <v/>
      </c>
      <c r="E96" s="299" t="str" cm="1">
        <f t="array" ref="E96">IFERROR(INDEX(import_data,MATCH($D$8&amp;"-"&amp;$B96,import_key,0),E$9),"")</f>
        <v/>
      </c>
      <c r="F96" s="299" t="str" cm="1">
        <f t="array" ref="F96">IFERROR(INDEX(import_data,MATCH($D$8&amp;"-"&amp;$B96,import_key,0),F$9),"")</f>
        <v/>
      </c>
      <c r="G96" s="299" t="str" cm="1">
        <f t="array" ref="G96">IFERROR(INDEX(import_data,MATCH($D$8&amp;"-"&amp;$B96,import_key,0),G$9),"")</f>
        <v/>
      </c>
      <c r="H96" s="322" t="str" cm="1">
        <f t="array" ref="H96">IFERROR(INDEX(import_data,MATCH($D$8&amp;"-"&amp;$B96,import_key,0),H$9),"")</f>
        <v/>
      </c>
      <c r="J96" s="334" t="str">
        <f t="shared" si="8"/>
        <v/>
      </c>
      <c r="K96" s="98" t="s">
        <v>0</v>
      </c>
      <c r="L96" s="334" t="str">
        <f t="shared" si="9"/>
        <v/>
      </c>
      <c r="M96" s="98" t="s">
        <v>0</v>
      </c>
      <c r="N96" s="334" t="str">
        <f t="shared" si="10"/>
        <v/>
      </c>
      <c r="O96" s="98" t="s">
        <v>0</v>
      </c>
      <c r="P96" s="308">
        <f t="shared" si="6"/>
        <v>84</v>
      </c>
      <c r="R96" s="301" t="str" cm="1">
        <f t="array" ref="R96">IFERROR(INDEX(import_data,MATCH($R$8&amp;"-"&amp;$P96,import_key,0),R$9),"")</f>
        <v/>
      </c>
      <c r="S96" s="299" t="str" cm="1">
        <f t="array" ref="S96">IFERROR(INDEX(import_data,MATCH($R$8&amp;"-"&amp;$P96,import_key,0),S$9),"")</f>
        <v/>
      </c>
      <c r="T96" s="322" t="str" cm="1">
        <f t="array" ref="T96">IFERROR(INDEX(import_data,MATCH($R$8&amp;"-"&amp;$P96,import_key,0),T$9),"")</f>
        <v/>
      </c>
    </row>
    <row r="97" spans="2:20" x14ac:dyDescent="0.25">
      <c r="B97" s="308">
        <f t="shared" si="7"/>
        <v>85</v>
      </c>
      <c r="D97" s="301" t="str" cm="1">
        <f t="array" ref="D97">IFERROR(INDEX(import_data,MATCH($D$8&amp;"-"&amp;$B97,import_key,0),D$9),"")</f>
        <v/>
      </c>
      <c r="E97" s="299" t="str" cm="1">
        <f t="array" ref="E97">IFERROR(INDEX(import_data,MATCH($D$8&amp;"-"&amp;$B97,import_key,0),E$9),"")</f>
        <v/>
      </c>
      <c r="F97" s="299" t="str" cm="1">
        <f t="array" ref="F97">IFERROR(INDEX(import_data,MATCH($D$8&amp;"-"&amp;$B97,import_key,0),F$9),"")</f>
        <v/>
      </c>
      <c r="G97" s="299" t="str" cm="1">
        <f t="array" ref="G97">IFERROR(INDEX(import_data,MATCH($D$8&amp;"-"&amp;$B97,import_key,0),G$9),"")</f>
        <v/>
      </c>
      <c r="H97" s="322" t="str" cm="1">
        <f t="array" ref="H97">IFERROR(INDEX(import_data,MATCH($D$8&amp;"-"&amp;$B97,import_key,0),H$9),"")</f>
        <v/>
      </c>
      <c r="J97" s="334" t="str">
        <f t="shared" si="8"/>
        <v/>
      </c>
      <c r="K97" s="98" t="s">
        <v>0</v>
      </c>
      <c r="L97" s="334" t="str">
        <f t="shared" si="9"/>
        <v/>
      </c>
      <c r="M97" s="98" t="s">
        <v>0</v>
      </c>
      <c r="N97" s="334" t="str">
        <f t="shared" si="10"/>
        <v/>
      </c>
      <c r="O97" s="98" t="s">
        <v>0</v>
      </c>
      <c r="P97" s="308">
        <f t="shared" si="6"/>
        <v>85</v>
      </c>
      <c r="R97" s="301" t="str" cm="1">
        <f t="array" ref="R97">IFERROR(INDEX(import_data,MATCH($R$8&amp;"-"&amp;$P97,import_key,0),R$9),"")</f>
        <v/>
      </c>
      <c r="S97" s="299" t="str" cm="1">
        <f t="array" ref="S97">IFERROR(INDEX(import_data,MATCH($R$8&amp;"-"&amp;$P97,import_key,0),S$9),"")</f>
        <v/>
      </c>
      <c r="T97" s="322" t="str" cm="1">
        <f t="array" ref="T97">IFERROR(INDEX(import_data,MATCH($R$8&amp;"-"&amp;$P97,import_key,0),T$9),"")</f>
        <v/>
      </c>
    </row>
    <row r="98" spans="2:20" x14ac:dyDescent="0.25">
      <c r="B98" s="308">
        <f t="shared" si="7"/>
        <v>86</v>
      </c>
      <c r="D98" s="301" t="str" cm="1">
        <f t="array" ref="D98">IFERROR(INDEX(import_data,MATCH($D$8&amp;"-"&amp;$B98,import_key,0),D$9),"")</f>
        <v/>
      </c>
      <c r="E98" s="299" t="str" cm="1">
        <f t="array" ref="E98">IFERROR(INDEX(import_data,MATCH($D$8&amp;"-"&amp;$B98,import_key,0),E$9),"")</f>
        <v/>
      </c>
      <c r="F98" s="299" t="str" cm="1">
        <f t="array" ref="F98">IFERROR(INDEX(import_data,MATCH($D$8&amp;"-"&amp;$B98,import_key,0),F$9),"")</f>
        <v/>
      </c>
      <c r="G98" s="299" t="str" cm="1">
        <f t="array" ref="G98">IFERROR(INDEX(import_data,MATCH($D$8&amp;"-"&amp;$B98,import_key,0),G$9),"")</f>
        <v/>
      </c>
      <c r="H98" s="322" t="str" cm="1">
        <f t="array" ref="H98">IFERROR(INDEX(import_data,MATCH($D$8&amp;"-"&amp;$B98,import_key,0),H$9),"")</f>
        <v/>
      </c>
      <c r="J98" s="334" t="str">
        <f t="shared" si="8"/>
        <v/>
      </c>
      <c r="K98" s="98" t="s">
        <v>0</v>
      </c>
      <c r="L98" s="334" t="str">
        <f t="shared" si="9"/>
        <v/>
      </c>
      <c r="M98" s="98" t="s">
        <v>0</v>
      </c>
      <c r="N98" s="334" t="str">
        <f t="shared" si="10"/>
        <v/>
      </c>
      <c r="O98" s="98" t="s">
        <v>0</v>
      </c>
      <c r="P98" s="308">
        <f t="shared" si="6"/>
        <v>86</v>
      </c>
      <c r="R98" s="301" t="str" cm="1">
        <f t="array" ref="R98">IFERROR(INDEX(import_data,MATCH($R$8&amp;"-"&amp;$P98,import_key,0),R$9),"")</f>
        <v/>
      </c>
      <c r="S98" s="299" t="str" cm="1">
        <f t="array" ref="S98">IFERROR(INDEX(import_data,MATCH($R$8&amp;"-"&amp;$P98,import_key,0),S$9),"")</f>
        <v/>
      </c>
      <c r="T98" s="322" t="str" cm="1">
        <f t="array" ref="T98">IFERROR(INDEX(import_data,MATCH($R$8&amp;"-"&amp;$P98,import_key,0),T$9),"")</f>
        <v/>
      </c>
    </row>
    <row r="99" spans="2:20" x14ac:dyDescent="0.25">
      <c r="B99" s="308">
        <f t="shared" si="7"/>
        <v>87</v>
      </c>
      <c r="D99" s="301" t="str" cm="1">
        <f t="array" ref="D99">IFERROR(INDEX(import_data,MATCH($D$8&amp;"-"&amp;$B99,import_key,0),D$9),"")</f>
        <v/>
      </c>
      <c r="E99" s="299" t="str" cm="1">
        <f t="array" ref="E99">IFERROR(INDEX(import_data,MATCH($D$8&amp;"-"&amp;$B99,import_key,0),E$9),"")</f>
        <v/>
      </c>
      <c r="F99" s="299" t="str" cm="1">
        <f t="array" ref="F99">IFERROR(INDEX(import_data,MATCH($D$8&amp;"-"&amp;$B99,import_key,0),F$9),"")</f>
        <v/>
      </c>
      <c r="G99" s="299" t="str" cm="1">
        <f t="array" ref="G99">IFERROR(INDEX(import_data,MATCH($D$8&amp;"-"&amp;$B99,import_key,0),G$9),"")</f>
        <v/>
      </c>
      <c r="H99" s="322" t="str" cm="1">
        <f t="array" ref="H99">IFERROR(INDEX(import_data,MATCH($D$8&amp;"-"&amp;$B99,import_key,0),H$9),"")</f>
        <v/>
      </c>
      <c r="J99" s="334" t="str">
        <f t="shared" si="8"/>
        <v/>
      </c>
      <c r="K99" s="98" t="s">
        <v>0</v>
      </c>
      <c r="L99" s="334" t="str">
        <f t="shared" si="9"/>
        <v/>
      </c>
      <c r="M99" s="98" t="s">
        <v>0</v>
      </c>
      <c r="N99" s="334" t="str">
        <f t="shared" si="10"/>
        <v/>
      </c>
      <c r="O99" s="98" t="s">
        <v>0</v>
      </c>
      <c r="P99" s="308">
        <f t="shared" si="6"/>
        <v>87</v>
      </c>
      <c r="R99" s="301" t="str" cm="1">
        <f t="array" ref="R99">IFERROR(INDEX(import_data,MATCH($R$8&amp;"-"&amp;$P99,import_key,0),R$9),"")</f>
        <v/>
      </c>
      <c r="S99" s="299" t="str" cm="1">
        <f t="array" ref="S99">IFERROR(INDEX(import_data,MATCH($R$8&amp;"-"&amp;$P99,import_key,0),S$9),"")</f>
        <v/>
      </c>
      <c r="T99" s="322" t="str" cm="1">
        <f t="array" ref="T99">IFERROR(INDEX(import_data,MATCH($R$8&amp;"-"&amp;$P99,import_key,0),T$9),"")</f>
        <v/>
      </c>
    </row>
    <row r="100" spans="2:20" x14ac:dyDescent="0.25">
      <c r="B100" s="308">
        <f t="shared" si="7"/>
        <v>88</v>
      </c>
      <c r="D100" s="301" t="str" cm="1">
        <f t="array" ref="D100">IFERROR(INDEX(import_data,MATCH($D$8&amp;"-"&amp;$B100,import_key,0),D$9),"")</f>
        <v/>
      </c>
      <c r="E100" s="299" t="str" cm="1">
        <f t="array" ref="E100">IFERROR(INDEX(import_data,MATCH($D$8&amp;"-"&amp;$B100,import_key,0),E$9),"")</f>
        <v/>
      </c>
      <c r="F100" s="299" t="str" cm="1">
        <f t="array" ref="F100">IFERROR(INDEX(import_data,MATCH($D$8&amp;"-"&amp;$B100,import_key,0),F$9),"")</f>
        <v/>
      </c>
      <c r="G100" s="299" t="str" cm="1">
        <f t="array" ref="G100">IFERROR(INDEX(import_data,MATCH($D$8&amp;"-"&amp;$B100,import_key,0),G$9),"")</f>
        <v/>
      </c>
      <c r="H100" s="322" t="str" cm="1">
        <f t="array" ref="H100">IFERROR(INDEX(import_data,MATCH($D$8&amp;"-"&amp;$B100,import_key,0),H$9),"")</f>
        <v/>
      </c>
      <c r="J100" s="334" t="str">
        <f t="shared" si="8"/>
        <v/>
      </c>
      <c r="K100" s="98" t="s">
        <v>0</v>
      </c>
      <c r="L100" s="334" t="str">
        <f t="shared" si="9"/>
        <v/>
      </c>
      <c r="M100" s="98" t="s">
        <v>0</v>
      </c>
      <c r="N100" s="334" t="str">
        <f t="shared" si="10"/>
        <v/>
      </c>
      <c r="O100" s="98" t="s">
        <v>0</v>
      </c>
      <c r="P100" s="308">
        <f t="shared" si="6"/>
        <v>88</v>
      </c>
      <c r="R100" s="301" t="str" cm="1">
        <f t="array" ref="R100">IFERROR(INDEX(import_data,MATCH($R$8&amp;"-"&amp;$P100,import_key,0),R$9),"")</f>
        <v/>
      </c>
      <c r="S100" s="299" t="str" cm="1">
        <f t="array" ref="S100">IFERROR(INDEX(import_data,MATCH($R$8&amp;"-"&amp;$P100,import_key,0),S$9),"")</f>
        <v/>
      </c>
      <c r="T100" s="322" t="str" cm="1">
        <f t="array" ref="T100">IFERROR(INDEX(import_data,MATCH($R$8&amp;"-"&amp;$P100,import_key,0),T$9),"")</f>
        <v/>
      </c>
    </row>
    <row r="101" spans="2:20" x14ac:dyDescent="0.25">
      <c r="B101" s="308">
        <f t="shared" si="7"/>
        <v>89</v>
      </c>
      <c r="D101" s="301" t="str" cm="1">
        <f t="array" ref="D101">IFERROR(INDEX(import_data,MATCH($D$8&amp;"-"&amp;$B101,import_key,0),D$9),"")</f>
        <v/>
      </c>
      <c r="E101" s="299" t="str" cm="1">
        <f t="array" ref="E101">IFERROR(INDEX(import_data,MATCH($D$8&amp;"-"&amp;$B101,import_key,0),E$9),"")</f>
        <v/>
      </c>
      <c r="F101" s="299" t="str" cm="1">
        <f t="array" ref="F101">IFERROR(INDEX(import_data,MATCH($D$8&amp;"-"&amp;$B101,import_key,0),F$9),"")</f>
        <v/>
      </c>
      <c r="G101" s="299" t="str" cm="1">
        <f t="array" ref="G101">IFERROR(INDEX(import_data,MATCH($D$8&amp;"-"&amp;$B101,import_key,0),G$9),"")</f>
        <v/>
      </c>
      <c r="H101" s="322" t="str" cm="1">
        <f t="array" ref="H101">IFERROR(INDEX(import_data,MATCH($D$8&amp;"-"&amp;$B101,import_key,0),H$9),"")</f>
        <v/>
      </c>
      <c r="J101" s="334" t="str">
        <f t="shared" si="8"/>
        <v/>
      </c>
      <c r="K101" s="98" t="s">
        <v>0</v>
      </c>
      <c r="L101" s="334" t="str">
        <f t="shared" si="9"/>
        <v/>
      </c>
      <c r="M101" s="98" t="s">
        <v>0</v>
      </c>
      <c r="N101" s="334" t="str">
        <f t="shared" si="10"/>
        <v/>
      </c>
      <c r="O101" s="98" t="s">
        <v>0</v>
      </c>
      <c r="P101" s="308">
        <f t="shared" si="6"/>
        <v>89</v>
      </c>
      <c r="R101" s="301" t="str" cm="1">
        <f t="array" ref="R101">IFERROR(INDEX(import_data,MATCH($R$8&amp;"-"&amp;$P101,import_key,0),R$9),"")</f>
        <v/>
      </c>
      <c r="S101" s="299" t="str" cm="1">
        <f t="array" ref="S101">IFERROR(INDEX(import_data,MATCH($R$8&amp;"-"&amp;$P101,import_key,0),S$9),"")</f>
        <v/>
      </c>
      <c r="T101" s="322" t="str" cm="1">
        <f t="array" ref="T101">IFERROR(INDEX(import_data,MATCH($R$8&amp;"-"&amp;$P101,import_key,0),T$9),"")</f>
        <v/>
      </c>
    </row>
    <row r="102" spans="2:20" x14ac:dyDescent="0.25">
      <c r="B102" s="308">
        <f t="shared" si="7"/>
        <v>90</v>
      </c>
      <c r="D102" s="301" t="str" cm="1">
        <f t="array" ref="D102">IFERROR(INDEX(import_data,MATCH($D$8&amp;"-"&amp;$B102,import_key,0),D$9),"")</f>
        <v/>
      </c>
      <c r="E102" s="299" t="str" cm="1">
        <f t="array" ref="E102">IFERROR(INDEX(import_data,MATCH($D$8&amp;"-"&amp;$B102,import_key,0),E$9),"")</f>
        <v/>
      </c>
      <c r="F102" s="299" t="str" cm="1">
        <f t="array" ref="F102">IFERROR(INDEX(import_data,MATCH($D$8&amp;"-"&amp;$B102,import_key,0),F$9),"")</f>
        <v/>
      </c>
      <c r="G102" s="299" t="str" cm="1">
        <f t="array" ref="G102">IFERROR(INDEX(import_data,MATCH($D$8&amp;"-"&amp;$B102,import_key,0),G$9),"")</f>
        <v/>
      </c>
      <c r="H102" s="322" t="str" cm="1">
        <f t="array" ref="H102">IFERROR(INDEX(import_data,MATCH($D$8&amp;"-"&amp;$B102,import_key,0),H$9),"")</f>
        <v/>
      </c>
      <c r="J102" s="334" t="str">
        <f t="shared" si="8"/>
        <v/>
      </c>
      <c r="K102" s="98" t="s">
        <v>0</v>
      </c>
      <c r="L102" s="334" t="str">
        <f t="shared" si="9"/>
        <v/>
      </c>
      <c r="M102" s="98" t="s">
        <v>0</v>
      </c>
      <c r="N102" s="334" t="str">
        <f t="shared" si="10"/>
        <v/>
      </c>
      <c r="O102" s="98" t="s">
        <v>0</v>
      </c>
      <c r="P102" s="308">
        <f t="shared" si="6"/>
        <v>90</v>
      </c>
      <c r="R102" s="301" t="str" cm="1">
        <f t="array" ref="R102">IFERROR(INDEX(import_data,MATCH($R$8&amp;"-"&amp;$P102,import_key,0),R$9),"")</f>
        <v/>
      </c>
      <c r="S102" s="299" t="str" cm="1">
        <f t="array" ref="S102">IFERROR(INDEX(import_data,MATCH($R$8&amp;"-"&amp;$P102,import_key,0),S$9),"")</f>
        <v/>
      </c>
      <c r="T102" s="322" t="str" cm="1">
        <f t="array" ref="T102">IFERROR(INDEX(import_data,MATCH($R$8&amp;"-"&amp;$P102,import_key,0),T$9),"")</f>
        <v/>
      </c>
    </row>
    <row r="103" spans="2:20" x14ac:dyDescent="0.25">
      <c r="B103" s="308">
        <f t="shared" si="7"/>
        <v>91</v>
      </c>
      <c r="D103" s="301" t="str" cm="1">
        <f t="array" ref="D103">IFERROR(INDEX(import_data,MATCH($D$8&amp;"-"&amp;$B103,import_key,0),D$9),"")</f>
        <v/>
      </c>
      <c r="E103" s="299" t="str" cm="1">
        <f t="array" ref="E103">IFERROR(INDEX(import_data,MATCH($D$8&amp;"-"&amp;$B103,import_key,0),E$9),"")</f>
        <v/>
      </c>
      <c r="F103" s="299" t="str" cm="1">
        <f t="array" ref="F103">IFERROR(INDEX(import_data,MATCH($D$8&amp;"-"&amp;$B103,import_key,0),F$9),"")</f>
        <v/>
      </c>
      <c r="G103" s="299" t="str" cm="1">
        <f t="array" ref="G103">IFERROR(INDEX(import_data,MATCH($D$8&amp;"-"&amp;$B103,import_key,0),G$9),"")</f>
        <v/>
      </c>
      <c r="H103" s="322" t="str" cm="1">
        <f t="array" ref="H103">IFERROR(INDEX(import_data,MATCH($D$8&amp;"-"&amp;$B103,import_key,0),H$9),"")</f>
        <v/>
      </c>
      <c r="J103" s="334" t="str">
        <f t="shared" si="8"/>
        <v/>
      </c>
      <c r="K103" s="98" t="s">
        <v>0</v>
      </c>
      <c r="L103" s="334" t="str">
        <f t="shared" si="9"/>
        <v/>
      </c>
      <c r="M103" s="98" t="s">
        <v>0</v>
      </c>
      <c r="N103" s="334" t="str">
        <f t="shared" si="10"/>
        <v/>
      </c>
      <c r="O103" s="98" t="s">
        <v>0</v>
      </c>
      <c r="P103" s="308">
        <f t="shared" si="6"/>
        <v>91</v>
      </c>
      <c r="R103" s="301" t="str" cm="1">
        <f t="array" ref="R103">IFERROR(INDEX(import_data,MATCH($R$8&amp;"-"&amp;$P103,import_key,0),R$9),"")</f>
        <v/>
      </c>
      <c r="S103" s="299" t="str" cm="1">
        <f t="array" ref="S103">IFERROR(INDEX(import_data,MATCH($R$8&amp;"-"&amp;$P103,import_key,0),S$9),"")</f>
        <v/>
      </c>
      <c r="T103" s="322" t="str" cm="1">
        <f t="array" ref="T103">IFERROR(INDEX(import_data,MATCH($R$8&amp;"-"&amp;$P103,import_key,0),T$9),"")</f>
        <v/>
      </c>
    </row>
    <row r="104" spans="2:20" x14ac:dyDescent="0.25">
      <c r="B104" s="308">
        <f t="shared" si="7"/>
        <v>92</v>
      </c>
      <c r="D104" s="301" t="str" cm="1">
        <f t="array" ref="D104">IFERROR(INDEX(import_data,MATCH($D$8&amp;"-"&amp;$B104,import_key,0),D$9),"")</f>
        <v/>
      </c>
      <c r="E104" s="299" t="str" cm="1">
        <f t="array" ref="E104">IFERROR(INDEX(import_data,MATCH($D$8&amp;"-"&amp;$B104,import_key,0),E$9),"")</f>
        <v/>
      </c>
      <c r="F104" s="299" t="str" cm="1">
        <f t="array" ref="F104">IFERROR(INDEX(import_data,MATCH($D$8&amp;"-"&amp;$B104,import_key,0),F$9),"")</f>
        <v/>
      </c>
      <c r="G104" s="299" t="str" cm="1">
        <f t="array" ref="G104">IFERROR(INDEX(import_data,MATCH($D$8&amp;"-"&amp;$B104,import_key,0),G$9),"")</f>
        <v/>
      </c>
      <c r="H104" s="322" t="str" cm="1">
        <f t="array" ref="H104">IFERROR(INDEX(import_data,MATCH($D$8&amp;"-"&amp;$B104,import_key,0),H$9),"")</f>
        <v/>
      </c>
      <c r="J104" s="334" t="str">
        <f t="shared" si="8"/>
        <v/>
      </c>
      <c r="K104" s="98" t="s">
        <v>0</v>
      </c>
      <c r="L104" s="334" t="str">
        <f t="shared" si="9"/>
        <v/>
      </c>
      <c r="M104" s="98" t="s">
        <v>0</v>
      </c>
      <c r="N104" s="334" t="str">
        <f t="shared" si="10"/>
        <v/>
      </c>
      <c r="O104" s="98" t="s">
        <v>0</v>
      </c>
      <c r="P104" s="308">
        <f t="shared" si="6"/>
        <v>92</v>
      </c>
      <c r="R104" s="301" t="str" cm="1">
        <f t="array" ref="R104">IFERROR(INDEX(import_data,MATCH($R$8&amp;"-"&amp;$P104,import_key,0),R$9),"")</f>
        <v/>
      </c>
      <c r="S104" s="299" t="str" cm="1">
        <f t="array" ref="S104">IFERROR(INDEX(import_data,MATCH($R$8&amp;"-"&amp;$P104,import_key,0),S$9),"")</f>
        <v/>
      </c>
      <c r="T104" s="322" t="str" cm="1">
        <f t="array" ref="T104">IFERROR(INDEX(import_data,MATCH($R$8&amp;"-"&amp;$P104,import_key,0),T$9),"")</f>
        <v/>
      </c>
    </row>
    <row r="105" spans="2:20" x14ac:dyDescent="0.25">
      <c r="B105" s="308">
        <f t="shared" si="7"/>
        <v>93</v>
      </c>
      <c r="D105" s="301" t="str" cm="1">
        <f t="array" ref="D105">IFERROR(INDEX(import_data,MATCH($D$8&amp;"-"&amp;$B105,import_key,0),D$9),"")</f>
        <v/>
      </c>
      <c r="E105" s="299" t="str" cm="1">
        <f t="array" ref="E105">IFERROR(INDEX(import_data,MATCH($D$8&amp;"-"&amp;$B105,import_key,0),E$9),"")</f>
        <v/>
      </c>
      <c r="F105" s="299" t="str" cm="1">
        <f t="array" ref="F105">IFERROR(INDEX(import_data,MATCH($D$8&amp;"-"&amp;$B105,import_key,0),F$9),"")</f>
        <v/>
      </c>
      <c r="G105" s="299" t="str" cm="1">
        <f t="array" ref="G105">IFERROR(INDEX(import_data,MATCH($D$8&amp;"-"&amp;$B105,import_key,0),G$9),"")</f>
        <v/>
      </c>
      <c r="H105" s="322" t="str" cm="1">
        <f t="array" ref="H105">IFERROR(INDEX(import_data,MATCH($D$8&amp;"-"&amp;$B105,import_key,0),H$9),"")</f>
        <v/>
      </c>
      <c r="J105" s="334" t="str">
        <f t="shared" si="8"/>
        <v/>
      </c>
      <c r="K105" s="98" t="s">
        <v>0</v>
      </c>
      <c r="L105" s="334" t="str">
        <f t="shared" si="9"/>
        <v/>
      </c>
      <c r="M105" s="98" t="s">
        <v>0</v>
      </c>
      <c r="N105" s="334" t="str">
        <f t="shared" si="10"/>
        <v/>
      </c>
      <c r="O105" s="98" t="s">
        <v>0</v>
      </c>
      <c r="P105" s="308">
        <f t="shared" si="6"/>
        <v>93</v>
      </c>
      <c r="R105" s="301" t="str" cm="1">
        <f t="array" ref="R105">IFERROR(INDEX(import_data,MATCH($R$8&amp;"-"&amp;$P105,import_key,0),R$9),"")</f>
        <v/>
      </c>
      <c r="S105" s="299" t="str" cm="1">
        <f t="array" ref="S105">IFERROR(INDEX(import_data,MATCH($R$8&amp;"-"&amp;$P105,import_key,0),S$9),"")</f>
        <v/>
      </c>
      <c r="T105" s="322" t="str" cm="1">
        <f t="array" ref="T105">IFERROR(INDEX(import_data,MATCH($R$8&amp;"-"&amp;$P105,import_key,0),T$9),"")</f>
        <v/>
      </c>
    </row>
    <row r="106" spans="2:20" x14ac:dyDescent="0.25">
      <c r="B106" s="308">
        <f t="shared" si="7"/>
        <v>94</v>
      </c>
      <c r="D106" s="301" t="str" cm="1">
        <f t="array" ref="D106">IFERROR(INDEX(import_data,MATCH($D$8&amp;"-"&amp;$B106,import_key,0),D$9),"")</f>
        <v/>
      </c>
      <c r="E106" s="299" t="str" cm="1">
        <f t="array" ref="E106">IFERROR(INDEX(import_data,MATCH($D$8&amp;"-"&amp;$B106,import_key,0),E$9),"")</f>
        <v/>
      </c>
      <c r="F106" s="299" t="str" cm="1">
        <f t="array" ref="F106">IFERROR(INDEX(import_data,MATCH($D$8&amp;"-"&amp;$B106,import_key,0),F$9),"")</f>
        <v/>
      </c>
      <c r="G106" s="299" t="str" cm="1">
        <f t="array" ref="G106">IFERROR(INDEX(import_data,MATCH($D$8&amp;"-"&amp;$B106,import_key,0),G$9),"")</f>
        <v/>
      </c>
      <c r="H106" s="322" t="str" cm="1">
        <f t="array" ref="H106">IFERROR(INDEX(import_data,MATCH($D$8&amp;"-"&amp;$B106,import_key,0),H$9),"")</f>
        <v/>
      </c>
      <c r="J106" s="334" t="str">
        <f t="shared" si="8"/>
        <v/>
      </c>
      <c r="K106" s="98" t="s">
        <v>0</v>
      </c>
      <c r="L106" s="334" t="str">
        <f t="shared" si="9"/>
        <v/>
      </c>
      <c r="M106" s="98" t="s">
        <v>0</v>
      </c>
      <c r="N106" s="334" t="str">
        <f t="shared" si="10"/>
        <v/>
      </c>
      <c r="O106" s="98" t="s">
        <v>0</v>
      </c>
      <c r="P106" s="308">
        <f t="shared" si="6"/>
        <v>94</v>
      </c>
      <c r="R106" s="301" t="str" cm="1">
        <f t="array" ref="R106">IFERROR(INDEX(import_data,MATCH($R$8&amp;"-"&amp;$P106,import_key,0),R$9),"")</f>
        <v/>
      </c>
      <c r="S106" s="299" t="str" cm="1">
        <f t="array" ref="S106">IFERROR(INDEX(import_data,MATCH($R$8&amp;"-"&amp;$P106,import_key,0),S$9),"")</f>
        <v/>
      </c>
      <c r="T106" s="322" t="str" cm="1">
        <f t="array" ref="T106">IFERROR(INDEX(import_data,MATCH($R$8&amp;"-"&amp;$P106,import_key,0),T$9),"")</f>
        <v/>
      </c>
    </row>
    <row r="107" spans="2:20" x14ac:dyDescent="0.25">
      <c r="B107" s="308">
        <f t="shared" si="7"/>
        <v>95</v>
      </c>
      <c r="D107" s="301" t="str" cm="1">
        <f t="array" ref="D107">IFERROR(INDEX(import_data,MATCH($D$8&amp;"-"&amp;$B107,import_key,0),D$9),"")</f>
        <v/>
      </c>
      <c r="E107" s="299" t="str" cm="1">
        <f t="array" ref="E107">IFERROR(INDEX(import_data,MATCH($D$8&amp;"-"&amp;$B107,import_key,0),E$9),"")</f>
        <v/>
      </c>
      <c r="F107" s="299" t="str" cm="1">
        <f t="array" ref="F107">IFERROR(INDEX(import_data,MATCH($D$8&amp;"-"&amp;$B107,import_key,0),F$9),"")</f>
        <v/>
      </c>
      <c r="G107" s="299" t="str" cm="1">
        <f t="array" ref="G107">IFERROR(INDEX(import_data,MATCH($D$8&amp;"-"&amp;$B107,import_key,0),G$9),"")</f>
        <v/>
      </c>
      <c r="H107" s="322" t="str" cm="1">
        <f t="array" ref="H107">IFERROR(INDEX(import_data,MATCH($D$8&amp;"-"&amp;$B107,import_key,0),H$9),"")</f>
        <v/>
      </c>
      <c r="J107" s="334" t="str">
        <f t="shared" si="8"/>
        <v/>
      </c>
      <c r="K107" s="98" t="s">
        <v>0</v>
      </c>
      <c r="L107" s="334" t="str">
        <f t="shared" si="9"/>
        <v/>
      </c>
      <c r="M107" s="98" t="s">
        <v>0</v>
      </c>
      <c r="N107" s="334" t="str">
        <f t="shared" si="10"/>
        <v/>
      </c>
      <c r="O107" s="98" t="s">
        <v>0</v>
      </c>
      <c r="P107" s="308">
        <f t="shared" si="6"/>
        <v>95</v>
      </c>
      <c r="R107" s="301" t="str" cm="1">
        <f t="array" ref="R107">IFERROR(INDEX(import_data,MATCH($R$8&amp;"-"&amp;$P107,import_key,0),R$9),"")</f>
        <v/>
      </c>
      <c r="S107" s="299" t="str" cm="1">
        <f t="array" ref="S107">IFERROR(INDEX(import_data,MATCH($R$8&amp;"-"&amp;$P107,import_key,0),S$9),"")</f>
        <v/>
      </c>
      <c r="T107" s="322" t="str" cm="1">
        <f t="array" ref="T107">IFERROR(INDEX(import_data,MATCH($R$8&amp;"-"&amp;$P107,import_key,0),T$9),"")</f>
        <v/>
      </c>
    </row>
    <row r="108" spans="2:20" x14ac:dyDescent="0.25">
      <c r="B108" s="308">
        <f t="shared" si="7"/>
        <v>96</v>
      </c>
      <c r="D108" s="301" t="str" cm="1">
        <f t="array" ref="D108">IFERROR(INDEX(import_data,MATCH($D$8&amp;"-"&amp;$B108,import_key,0),D$9),"")</f>
        <v/>
      </c>
      <c r="E108" s="299" t="str" cm="1">
        <f t="array" ref="E108">IFERROR(INDEX(import_data,MATCH($D$8&amp;"-"&amp;$B108,import_key,0),E$9),"")</f>
        <v/>
      </c>
      <c r="F108" s="299" t="str" cm="1">
        <f t="array" ref="F108">IFERROR(INDEX(import_data,MATCH($D$8&amp;"-"&amp;$B108,import_key,0),F$9),"")</f>
        <v/>
      </c>
      <c r="G108" s="299" t="str" cm="1">
        <f t="array" ref="G108">IFERROR(INDEX(import_data,MATCH($D$8&amp;"-"&amp;$B108,import_key,0),G$9),"")</f>
        <v/>
      </c>
      <c r="H108" s="322" t="str" cm="1">
        <f t="array" ref="H108">IFERROR(INDEX(import_data,MATCH($D$8&amp;"-"&amp;$B108,import_key,0),H$9),"")</f>
        <v/>
      </c>
      <c r="J108" s="334" t="str">
        <f t="shared" si="8"/>
        <v/>
      </c>
      <c r="K108" s="98" t="s">
        <v>0</v>
      </c>
      <c r="L108" s="334" t="str">
        <f t="shared" si="9"/>
        <v/>
      </c>
      <c r="M108" s="98" t="s">
        <v>0</v>
      </c>
      <c r="N108" s="334" t="str">
        <f t="shared" si="10"/>
        <v/>
      </c>
      <c r="O108" s="98" t="s">
        <v>0</v>
      </c>
      <c r="P108" s="308">
        <f t="shared" si="6"/>
        <v>96</v>
      </c>
      <c r="R108" s="301" t="str" cm="1">
        <f t="array" ref="R108">IFERROR(INDEX(import_data,MATCH($R$8&amp;"-"&amp;$P108,import_key,0),R$9),"")</f>
        <v/>
      </c>
      <c r="S108" s="299" t="str" cm="1">
        <f t="array" ref="S108">IFERROR(INDEX(import_data,MATCH($R$8&amp;"-"&amp;$P108,import_key,0),S$9),"")</f>
        <v/>
      </c>
      <c r="T108" s="322" t="str" cm="1">
        <f t="array" ref="T108">IFERROR(INDEX(import_data,MATCH($R$8&amp;"-"&amp;$P108,import_key,0),T$9),"")</f>
        <v/>
      </c>
    </row>
    <row r="109" spans="2:20" x14ac:dyDescent="0.25">
      <c r="B109" s="308">
        <f t="shared" si="7"/>
        <v>97</v>
      </c>
      <c r="D109" s="301" t="str" cm="1">
        <f t="array" ref="D109">IFERROR(INDEX(import_data,MATCH($D$8&amp;"-"&amp;$B109,import_key,0),D$9),"")</f>
        <v/>
      </c>
      <c r="E109" s="299" t="str" cm="1">
        <f t="array" ref="E109">IFERROR(INDEX(import_data,MATCH($D$8&amp;"-"&amp;$B109,import_key,0),E$9),"")</f>
        <v/>
      </c>
      <c r="F109" s="299" t="str" cm="1">
        <f t="array" ref="F109">IFERROR(INDEX(import_data,MATCH($D$8&amp;"-"&amp;$B109,import_key,0),F$9),"")</f>
        <v/>
      </c>
      <c r="G109" s="299" t="str" cm="1">
        <f t="array" ref="G109">IFERROR(INDEX(import_data,MATCH($D$8&amp;"-"&amp;$B109,import_key,0),G$9),"")</f>
        <v/>
      </c>
      <c r="H109" s="322" t="str" cm="1">
        <f t="array" ref="H109">IFERROR(INDEX(import_data,MATCH($D$8&amp;"-"&amp;$B109,import_key,0),H$9),"")</f>
        <v/>
      </c>
      <c r="J109" s="334" t="str">
        <f t="shared" si="8"/>
        <v/>
      </c>
      <c r="K109" s="98" t="s">
        <v>0</v>
      </c>
      <c r="L109" s="334" t="str">
        <f t="shared" si="9"/>
        <v/>
      </c>
      <c r="M109" s="98" t="s">
        <v>0</v>
      </c>
      <c r="N109" s="334" t="str">
        <f t="shared" si="10"/>
        <v/>
      </c>
      <c r="O109" s="98" t="s">
        <v>0</v>
      </c>
      <c r="P109" s="308">
        <f t="shared" si="6"/>
        <v>97</v>
      </c>
      <c r="R109" s="301" t="str" cm="1">
        <f t="array" ref="R109">IFERROR(INDEX(import_data,MATCH($R$8&amp;"-"&amp;$P109,import_key,0),R$9),"")</f>
        <v/>
      </c>
      <c r="S109" s="299" t="str" cm="1">
        <f t="array" ref="S109">IFERROR(INDEX(import_data,MATCH($R$8&amp;"-"&amp;$P109,import_key,0),S$9),"")</f>
        <v/>
      </c>
      <c r="T109" s="322" t="str" cm="1">
        <f t="array" ref="T109">IFERROR(INDEX(import_data,MATCH($R$8&amp;"-"&amp;$P109,import_key,0),T$9),"")</f>
        <v/>
      </c>
    </row>
    <row r="110" spans="2:20" x14ac:dyDescent="0.25">
      <c r="B110" s="308">
        <f t="shared" si="7"/>
        <v>98</v>
      </c>
      <c r="D110" s="301" t="str" cm="1">
        <f t="array" ref="D110">IFERROR(INDEX(import_data,MATCH($D$8&amp;"-"&amp;$B110,import_key,0),D$9),"")</f>
        <v/>
      </c>
      <c r="E110" s="299" t="str" cm="1">
        <f t="array" ref="E110">IFERROR(INDEX(import_data,MATCH($D$8&amp;"-"&amp;$B110,import_key,0),E$9),"")</f>
        <v/>
      </c>
      <c r="F110" s="299" t="str" cm="1">
        <f t="array" ref="F110">IFERROR(INDEX(import_data,MATCH($D$8&amp;"-"&amp;$B110,import_key,0),F$9),"")</f>
        <v/>
      </c>
      <c r="G110" s="299" t="str" cm="1">
        <f t="array" ref="G110">IFERROR(INDEX(import_data,MATCH($D$8&amp;"-"&amp;$B110,import_key,0),G$9),"")</f>
        <v/>
      </c>
      <c r="H110" s="322" t="str" cm="1">
        <f t="array" ref="H110">IFERROR(INDEX(import_data,MATCH($D$8&amp;"-"&amp;$B110,import_key,0),H$9),"")</f>
        <v/>
      </c>
      <c r="J110" s="334" t="str">
        <f t="shared" si="8"/>
        <v/>
      </c>
      <c r="K110" s="98" t="s">
        <v>0</v>
      </c>
      <c r="L110" s="334" t="str">
        <f t="shared" si="9"/>
        <v/>
      </c>
      <c r="M110" s="98" t="s">
        <v>0</v>
      </c>
      <c r="N110" s="334" t="str">
        <f t="shared" si="10"/>
        <v/>
      </c>
      <c r="O110" s="98" t="s">
        <v>0</v>
      </c>
      <c r="P110" s="308">
        <f t="shared" si="6"/>
        <v>98</v>
      </c>
      <c r="R110" s="301" t="str" cm="1">
        <f t="array" ref="R110">IFERROR(INDEX(import_data,MATCH($R$8&amp;"-"&amp;$P110,import_key,0),R$9),"")</f>
        <v/>
      </c>
      <c r="S110" s="299" t="str" cm="1">
        <f t="array" ref="S110">IFERROR(INDEX(import_data,MATCH($R$8&amp;"-"&amp;$P110,import_key,0),S$9),"")</f>
        <v/>
      </c>
      <c r="T110" s="322" t="str" cm="1">
        <f t="array" ref="T110">IFERROR(INDEX(import_data,MATCH($R$8&amp;"-"&amp;$P110,import_key,0),T$9),"")</f>
        <v/>
      </c>
    </row>
    <row r="111" spans="2:20" x14ac:dyDescent="0.25">
      <c r="B111" s="308">
        <f t="shared" si="7"/>
        <v>99</v>
      </c>
      <c r="D111" s="301" t="str" cm="1">
        <f t="array" ref="D111">IFERROR(INDEX(import_data,MATCH($D$8&amp;"-"&amp;$B111,import_key,0),D$9),"")</f>
        <v/>
      </c>
      <c r="E111" s="299" t="str" cm="1">
        <f t="array" ref="E111">IFERROR(INDEX(import_data,MATCH($D$8&amp;"-"&amp;$B111,import_key,0),E$9),"")</f>
        <v/>
      </c>
      <c r="F111" s="299" t="str" cm="1">
        <f t="array" ref="F111">IFERROR(INDEX(import_data,MATCH($D$8&amp;"-"&amp;$B111,import_key,0),F$9),"")</f>
        <v/>
      </c>
      <c r="G111" s="299" t="str" cm="1">
        <f t="array" ref="G111">IFERROR(INDEX(import_data,MATCH($D$8&amp;"-"&amp;$B111,import_key,0),G$9),"")</f>
        <v/>
      </c>
      <c r="H111" s="322" t="str" cm="1">
        <f t="array" ref="H111">IFERROR(INDEX(import_data,MATCH($D$8&amp;"-"&amp;$B111,import_key,0),H$9),"")</f>
        <v/>
      </c>
      <c r="J111" s="334" t="str">
        <f t="shared" si="8"/>
        <v/>
      </c>
      <c r="K111" s="98" t="s">
        <v>0</v>
      </c>
      <c r="L111" s="334" t="str">
        <f t="shared" si="9"/>
        <v/>
      </c>
      <c r="M111" s="98" t="s">
        <v>0</v>
      </c>
      <c r="N111" s="334" t="str">
        <f t="shared" si="10"/>
        <v/>
      </c>
      <c r="O111" s="98" t="s">
        <v>0</v>
      </c>
      <c r="P111" s="308">
        <f t="shared" si="6"/>
        <v>99</v>
      </c>
      <c r="R111" s="301" t="str" cm="1">
        <f t="array" ref="R111">IFERROR(INDEX(import_data,MATCH($R$8&amp;"-"&amp;$P111,import_key,0),R$9),"")</f>
        <v/>
      </c>
      <c r="S111" s="299" t="str" cm="1">
        <f t="array" ref="S111">IFERROR(INDEX(import_data,MATCH($R$8&amp;"-"&amp;$P111,import_key,0),S$9),"")</f>
        <v/>
      </c>
      <c r="T111" s="322" t="str" cm="1">
        <f t="array" ref="T111">IFERROR(INDEX(import_data,MATCH($R$8&amp;"-"&amp;$P111,import_key,0),T$9),"")</f>
        <v/>
      </c>
    </row>
    <row r="112" spans="2:20" x14ac:dyDescent="0.25">
      <c r="B112" s="308">
        <f t="shared" si="7"/>
        <v>100</v>
      </c>
      <c r="D112" s="301" t="str" cm="1">
        <f t="array" ref="D112">IFERROR(INDEX(import_data,MATCH($D$8&amp;"-"&amp;$B112,import_key,0),D$9),"")</f>
        <v/>
      </c>
      <c r="E112" s="299" t="str" cm="1">
        <f t="array" ref="E112">IFERROR(INDEX(import_data,MATCH($D$8&amp;"-"&amp;$B112,import_key,0),E$9),"")</f>
        <v/>
      </c>
      <c r="F112" s="299" t="str" cm="1">
        <f t="array" ref="F112">IFERROR(INDEX(import_data,MATCH($D$8&amp;"-"&amp;$B112,import_key,0),F$9),"")</f>
        <v/>
      </c>
      <c r="G112" s="299" t="str" cm="1">
        <f t="array" ref="G112">IFERROR(INDEX(import_data,MATCH($D$8&amp;"-"&amp;$B112,import_key,0),G$9),"")</f>
        <v/>
      </c>
      <c r="H112" s="322" t="str" cm="1">
        <f t="array" ref="H112">IFERROR(INDEX(import_data,MATCH($D$8&amp;"-"&amp;$B112,import_key,0),H$9),"")</f>
        <v/>
      </c>
      <c r="J112" s="334" t="str">
        <f t="shared" si="8"/>
        <v/>
      </c>
      <c r="K112" s="98" t="s">
        <v>0</v>
      </c>
      <c r="L112" s="334" t="str">
        <f t="shared" si="9"/>
        <v/>
      </c>
      <c r="M112" s="98" t="s">
        <v>0</v>
      </c>
      <c r="N112" s="334" t="str">
        <f t="shared" si="10"/>
        <v/>
      </c>
      <c r="O112" s="98" t="s">
        <v>0</v>
      </c>
      <c r="P112" s="308">
        <f t="shared" si="6"/>
        <v>100</v>
      </c>
      <c r="R112" s="301" t="str" cm="1">
        <f t="array" ref="R112">IFERROR(INDEX(import_data,MATCH($R$8&amp;"-"&amp;$P112,import_key,0),R$9),"")</f>
        <v/>
      </c>
      <c r="S112" s="299" t="str" cm="1">
        <f t="array" ref="S112">IFERROR(INDEX(import_data,MATCH($R$8&amp;"-"&amp;$P112,import_key,0),S$9),"")</f>
        <v/>
      </c>
      <c r="T112" s="322" t="str" cm="1">
        <f t="array" ref="T112">IFERROR(INDEX(import_data,MATCH($R$8&amp;"-"&amp;$P112,import_key,0),T$9),"")</f>
        <v/>
      </c>
    </row>
    <row r="113" spans="2:20" x14ac:dyDescent="0.25">
      <c r="B113" s="308">
        <f t="shared" si="7"/>
        <v>101</v>
      </c>
      <c r="D113" s="301" t="str" cm="1">
        <f t="array" ref="D113">IFERROR(INDEX(import_data,MATCH($D$8&amp;"-"&amp;$B113,import_key,0),D$9),"")</f>
        <v/>
      </c>
      <c r="E113" s="299" t="str" cm="1">
        <f t="array" ref="E113">IFERROR(INDEX(import_data,MATCH($D$8&amp;"-"&amp;$B113,import_key,0),E$9),"")</f>
        <v/>
      </c>
      <c r="F113" s="299" t="str" cm="1">
        <f t="array" ref="F113">IFERROR(INDEX(import_data,MATCH($D$8&amp;"-"&amp;$B113,import_key,0),F$9),"")</f>
        <v/>
      </c>
      <c r="G113" s="299" t="str" cm="1">
        <f t="array" ref="G113">IFERROR(INDEX(import_data,MATCH($D$8&amp;"-"&amp;$B113,import_key,0),G$9),"")</f>
        <v/>
      </c>
      <c r="H113" s="322" t="str" cm="1">
        <f t="array" ref="H113">IFERROR(INDEX(import_data,MATCH($D$8&amp;"-"&amp;$B113,import_key,0),H$9),"")</f>
        <v/>
      </c>
      <c r="J113" s="334" t="str">
        <f t="shared" si="8"/>
        <v/>
      </c>
      <c r="K113" s="98" t="s">
        <v>0</v>
      </c>
      <c r="L113" s="334" t="str">
        <f t="shared" si="9"/>
        <v/>
      </c>
      <c r="M113" s="98" t="s">
        <v>0</v>
      </c>
      <c r="N113" s="334" t="str">
        <f t="shared" si="10"/>
        <v/>
      </c>
      <c r="O113" s="98" t="s">
        <v>0</v>
      </c>
      <c r="P113" s="308">
        <f t="shared" si="6"/>
        <v>101</v>
      </c>
      <c r="R113" s="301" t="str" cm="1">
        <f t="array" ref="R113">IFERROR(INDEX(import_data,MATCH($R$8&amp;"-"&amp;$P113,import_key,0),R$9),"")</f>
        <v/>
      </c>
      <c r="S113" s="299" t="str" cm="1">
        <f t="array" ref="S113">IFERROR(INDEX(import_data,MATCH($R$8&amp;"-"&amp;$P113,import_key,0),S$9),"")</f>
        <v/>
      </c>
      <c r="T113" s="322" t="str" cm="1">
        <f t="array" ref="T113">IFERROR(INDEX(import_data,MATCH($R$8&amp;"-"&amp;$P113,import_key,0),T$9),"")</f>
        <v/>
      </c>
    </row>
    <row r="114" spans="2:20" x14ac:dyDescent="0.25">
      <c r="B114" s="308">
        <f t="shared" si="7"/>
        <v>102</v>
      </c>
      <c r="D114" s="301" t="str" cm="1">
        <f t="array" ref="D114">IFERROR(INDEX(import_data,MATCH($D$8&amp;"-"&amp;$B114,import_key,0),D$9),"")</f>
        <v/>
      </c>
      <c r="E114" s="299" t="str" cm="1">
        <f t="array" ref="E114">IFERROR(INDEX(import_data,MATCH($D$8&amp;"-"&amp;$B114,import_key,0),E$9),"")</f>
        <v/>
      </c>
      <c r="F114" s="299" t="str" cm="1">
        <f t="array" ref="F114">IFERROR(INDEX(import_data,MATCH($D$8&amp;"-"&amp;$B114,import_key,0),F$9),"")</f>
        <v/>
      </c>
      <c r="G114" s="299" t="str" cm="1">
        <f t="array" ref="G114">IFERROR(INDEX(import_data,MATCH($D$8&amp;"-"&amp;$B114,import_key,0),G$9),"")</f>
        <v/>
      </c>
      <c r="H114" s="322" t="str" cm="1">
        <f t="array" ref="H114">IFERROR(INDEX(import_data,MATCH($D$8&amp;"-"&amp;$B114,import_key,0),H$9),"")</f>
        <v/>
      </c>
      <c r="J114" s="334" t="str">
        <f t="shared" si="8"/>
        <v/>
      </c>
      <c r="K114" s="98" t="s">
        <v>0</v>
      </c>
      <c r="L114" s="334" t="str">
        <f t="shared" si="9"/>
        <v/>
      </c>
      <c r="M114" s="98" t="s">
        <v>0</v>
      </c>
      <c r="N114" s="334" t="str">
        <f t="shared" si="10"/>
        <v/>
      </c>
      <c r="O114" s="98" t="s">
        <v>0</v>
      </c>
      <c r="P114" s="308">
        <f t="shared" si="6"/>
        <v>102</v>
      </c>
      <c r="R114" s="301" t="str" cm="1">
        <f t="array" ref="R114">IFERROR(INDEX(import_data,MATCH($R$8&amp;"-"&amp;$P114,import_key,0),R$9),"")</f>
        <v/>
      </c>
      <c r="S114" s="299" t="str" cm="1">
        <f t="array" ref="S114">IFERROR(INDEX(import_data,MATCH($R$8&amp;"-"&amp;$P114,import_key,0),S$9),"")</f>
        <v/>
      </c>
      <c r="T114" s="322" t="str" cm="1">
        <f t="array" ref="T114">IFERROR(INDEX(import_data,MATCH($R$8&amp;"-"&amp;$P114,import_key,0),T$9),"")</f>
        <v/>
      </c>
    </row>
    <row r="115" spans="2:20" x14ac:dyDescent="0.25">
      <c r="B115" s="308">
        <f t="shared" si="7"/>
        <v>103</v>
      </c>
      <c r="D115" s="301" t="str" cm="1">
        <f t="array" ref="D115">IFERROR(INDEX(import_data,MATCH($D$8&amp;"-"&amp;$B115,import_key,0),D$9),"")</f>
        <v/>
      </c>
      <c r="E115" s="299" t="str" cm="1">
        <f t="array" ref="E115">IFERROR(INDEX(import_data,MATCH($D$8&amp;"-"&amp;$B115,import_key,0),E$9),"")</f>
        <v/>
      </c>
      <c r="F115" s="299" t="str" cm="1">
        <f t="array" ref="F115">IFERROR(INDEX(import_data,MATCH($D$8&amp;"-"&amp;$B115,import_key,0),F$9),"")</f>
        <v/>
      </c>
      <c r="G115" s="299" t="str" cm="1">
        <f t="array" ref="G115">IFERROR(INDEX(import_data,MATCH($D$8&amp;"-"&amp;$B115,import_key,0),G$9),"")</f>
        <v/>
      </c>
      <c r="H115" s="322" t="str" cm="1">
        <f t="array" ref="H115">IFERROR(INDEX(import_data,MATCH($D$8&amp;"-"&amp;$B115,import_key,0),H$9),"")</f>
        <v/>
      </c>
      <c r="J115" s="334" t="str">
        <f t="shared" si="8"/>
        <v/>
      </c>
      <c r="K115" s="98" t="s">
        <v>0</v>
      </c>
      <c r="L115" s="334" t="str">
        <f t="shared" si="9"/>
        <v/>
      </c>
      <c r="M115" s="98" t="s">
        <v>0</v>
      </c>
      <c r="N115" s="334" t="str">
        <f t="shared" si="10"/>
        <v/>
      </c>
      <c r="O115" s="98" t="s">
        <v>0</v>
      </c>
      <c r="P115" s="308">
        <f t="shared" si="6"/>
        <v>103</v>
      </c>
      <c r="R115" s="301" t="str" cm="1">
        <f t="array" ref="R115">IFERROR(INDEX(import_data,MATCH($R$8&amp;"-"&amp;$P115,import_key,0),R$9),"")</f>
        <v/>
      </c>
      <c r="S115" s="299" t="str" cm="1">
        <f t="array" ref="S115">IFERROR(INDEX(import_data,MATCH($R$8&amp;"-"&amp;$P115,import_key,0),S$9),"")</f>
        <v/>
      </c>
      <c r="T115" s="322" t="str" cm="1">
        <f t="array" ref="T115">IFERROR(INDEX(import_data,MATCH($R$8&amp;"-"&amp;$P115,import_key,0),T$9),"")</f>
        <v/>
      </c>
    </row>
    <row r="116" spans="2:20" x14ac:dyDescent="0.25">
      <c r="B116" s="308">
        <f t="shared" si="7"/>
        <v>104</v>
      </c>
      <c r="D116" s="301" t="str" cm="1">
        <f t="array" ref="D116">IFERROR(INDEX(import_data,MATCH($D$8&amp;"-"&amp;$B116,import_key,0),D$9),"")</f>
        <v/>
      </c>
      <c r="E116" s="299" t="str" cm="1">
        <f t="array" ref="E116">IFERROR(INDEX(import_data,MATCH($D$8&amp;"-"&amp;$B116,import_key,0),E$9),"")</f>
        <v/>
      </c>
      <c r="F116" s="299" t="str" cm="1">
        <f t="array" ref="F116">IFERROR(INDEX(import_data,MATCH($D$8&amp;"-"&amp;$B116,import_key,0),F$9),"")</f>
        <v/>
      </c>
      <c r="G116" s="299" t="str" cm="1">
        <f t="array" ref="G116">IFERROR(INDEX(import_data,MATCH($D$8&amp;"-"&amp;$B116,import_key,0),G$9),"")</f>
        <v/>
      </c>
      <c r="H116" s="322" t="str" cm="1">
        <f t="array" ref="H116">IFERROR(INDEX(import_data,MATCH($D$8&amp;"-"&amp;$B116,import_key,0),H$9),"")</f>
        <v/>
      </c>
      <c r="J116" s="334" t="str">
        <f t="shared" si="8"/>
        <v/>
      </c>
      <c r="K116" s="98" t="s">
        <v>0</v>
      </c>
      <c r="L116" s="334" t="str">
        <f t="shared" si="9"/>
        <v/>
      </c>
      <c r="M116" s="98" t="s">
        <v>0</v>
      </c>
      <c r="N116" s="334" t="str">
        <f t="shared" si="10"/>
        <v/>
      </c>
      <c r="O116" s="98" t="s">
        <v>0</v>
      </c>
      <c r="P116" s="308">
        <f t="shared" si="6"/>
        <v>104</v>
      </c>
      <c r="R116" s="301" t="str" cm="1">
        <f t="array" ref="R116">IFERROR(INDEX(import_data,MATCH($R$8&amp;"-"&amp;$P116,import_key,0),R$9),"")</f>
        <v/>
      </c>
      <c r="S116" s="299" t="str" cm="1">
        <f t="array" ref="S116">IFERROR(INDEX(import_data,MATCH($R$8&amp;"-"&amp;$P116,import_key,0),S$9),"")</f>
        <v/>
      </c>
      <c r="T116" s="322" t="str" cm="1">
        <f t="array" ref="T116">IFERROR(INDEX(import_data,MATCH($R$8&amp;"-"&amp;$P116,import_key,0),T$9),"")</f>
        <v/>
      </c>
    </row>
    <row r="117" spans="2:20" x14ac:dyDescent="0.25">
      <c r="B117" s="308">
        <f t="shared" si="7"/>
        <v>105</v>
      </c>
      <c r="D117" s="301" t="str" cm="1">
        <f t="array" ref="D117">IFERROR(INDEX(import_data,MATCH($D$8&amp;"-"&amp;$B117,import_key,0),D$9),"")</f>
        <v/>
      </c>
      <c r="E117" s="299" t="str" cm="1">
        <f t="array" ref="E117">IFERROR(INDEX(import_data,MATCH($D$8&amp;"-"&amp;$B117,import_key,0),E$9),"")</f>
        <v/>
      </c>
      <c r="F117" s="299" t="str" cm="1">
        <f t="array" ref="F117">IFERROR(INDEX(import_data,MATCH($D$8&amp;"-"&amp;$B117,import_key,0),F$9),"")</f>
        <v/>
      </c>
      <c r="G117" s="299" t="str" cm="1">
        <f t="array" ref="G117">IFERROR(INDEX(import_data,MATCH($D$8&amp;"-"&amp;$B117,import_key,0),G$9),"")</f>
        <v/>
      </c>
      <c r="H117" s="322" t="str" cm="1">
        <f t="array" ref="H117">IFERROR(INDEX(import_data,MATCH($D$8&amp;"-"&amp;$B117,import_key,0),H$9),"")</f>
        <v/>
      </c>
      <c r="J117" s="334" t="str">
        <f t="shared" si="8"/>
        <v/>
      </c>
      <c r="K117" s="98" t="s">
        <v>0</v>
      </c>
      <c r="L117" s="334" t="str">
        <f t="shared" si="9"/>
        <v/>
      </c>
      <c r="M117" s="98" t="s">
        <v>0</v>
      </c>
      <c r="N117" s="334" t="str">
        <f t="shared" si="10"/>
        <v/>
      </c>
      <c r="O117" s="98" t="s">
        <v>0</v>
      </c>
      <c r="P117" s="308">
        <f t="shared" si="6"/>
        <v>105</v>
      </c>
      <c r="R117" s="301" t="str" cm="1">
        <f t="array" ref="R117">IFERROR(INDEX(import_data,MATCH($R$8&amp;"-"&amp;$P117,import_key,0),R$9),"")</f>
        <v/>
      </c>
      <c r="S117" s="299" t="str" cm="1">
        <f t="array" ref="S117">IFERROR(INDEX(import_data,MATCH($R$8&amp;"-"&amp;$P117,import_key,0),S$9),"")</f>
        <v/>
      </c>
      <c r="T117" s="322" t="str" cm="1">
        <f t="array" ref="T117">IFERROR(INDEX(import_data,MATCH($R$8&amp;"-"&amp;$P117,import_key,0),T$9),"")</f>
        <v/>
      </c>
    </row>
    <row r="118" spans="2:20" x14ac:dyDescent="0.25">
      <c r="B118" s="308">
        <f t="shared" si="7"/>
        <v>106</v>
      </c>
      <c r="D118" s="301" t="str" cm="1">
        <f t="array" ref="D118">IFERROR(INDEX(import_data,MATCH($D$8&amp;"-"&amp;$B118,import_key,0),D$9),"")</f>
        <v/>
      </c>
      <c r="E118" s="299" t="str" cm="1">
        <f t="array" ref="E118">IFERROR(INDEX(import_data,MATCH($D$8&amp;"-"&amp;$B118,import_key,0),E$9),"")</f>
        <v/>
      </c>
      <c r="F118" s="299" t="str" cm="1">
        <f t="array" ref="F118">IFERROR(INDEX(import_data,MATCH($D$8&amp;"-"&amp;$B118,import_key,0),F$9),"")</f>
        <v/>
      </c>
      <c r="G118" s="299" t="str" cm="1">
        <f t="array" ref="G118">IFERROR(INDEX(import_data,MATCH($D$8&amp;"-"&amp;$B118,import_key,0),G$9),"")</f>
        <v/>
      </c>
      <c r="H118" s="322" t="str" cm="1">
        <f t="array" ref="H118">IFERROR(INDEX(import_data,MATCH($D$8&amp;"-"&amp;$B118,import_key,0),H$9),"")</f>
        <v/>
      </c>
      <c r="J118" s="334" t="str">
        <f t="shared" si="8"/>
        <v/>
      </c>
      <c r="K118" s="98" t="s">
        <v>0</v>
      </c>
      <c r="L118" s="334" t="str">
        <f t="shared" si="9"/>
        <v/>
      </c>
      <c r="M118" s="98" t="s">
        <v>0</v>
      </c>
      <c r="N118" s="334" t="str">
        <f t="shared" si="10"/>
        <v/>
      </c>
      <c r="O118" s="98" t="s">
        <v>0</v>
      </c>
      <c r="P118" s="308">
        <f t="shared" si="6"/>
        <v>106</v>
      </c>
      <c r="R118" s="301" t="str" cm="1">
        <f t="array" ref="R118">IFERROR(INDEX(import_data,MATCH($R$8&amp;"-"&amp;$P118,import_key,0),R$9),"")</f>
        <v/>
      </c>
      <c r="S118" s="299" t="str" cm="1">
        <f t="array" ref="S118">IFERROR(INDEX(import_data,MATCH($R$8&amp;"-"&amp;$P118,import_key,0),S$9),"")</f>
        <v/>
      </c>
      <c r="T118" s="322" t="str" cm="1">
        <f t="array" ref="T118">IFERROR(INDEX(import_data,MATCH($R$8&amp;"-"&amp;$P118,import_key,0),T$9),"")</f>
        <v/>
      </c>
    </row>
    <row r="119" spans="2:20" x14ac:dyDescent="0.25">
      <c r="B119" s="308">
        <f t="shared" si="7"/>
        <v>107</v>
      </c>
      <c r="D119" s="301" t="str" cm="1">
        <f t="array" ref="D119">IFERROR(INDEX(import_data,MATCH($D$8&amp;"-"&amp;$B119,import_key,0),D$9),"")</f>
        <v/>
      </c>
      <c r="E119" s="299" t="str" cm="1">
        <f t="array" ref="E119">IFERROR(INDEX(import_data,MATCH($D$8&amp;"-"&amp;$B119,import_key,0),E$9),"")</f>
        <v/>
      </c>
      <c r="F119" s="299" t="str" cm="1">
        <f t="array" ref="F119">IFERROR(INDEX(import_data,MATCH($D$8&amp;"-"&amp;$B119,import_key,0),F$9),"")</f>
        <v/>
      </c>
      <c r="G119" s="299" t="str" cm="1">
        <f t="array" ref="G119">IFERROR(INDEX(import_data,MATCH($D$8&amp;"-"&amp;$B119,import_key,0),G$9),"")</f>
        <v/>
      </c>
      <c r="H119" s="322" t="str" cm="1">
        <f t="array" ref="H119">IFERROR(INDEX(import_data,MATCH($D$8&amp;"-"&amp;$B119,import_key,0),H$9),"")</f>
        <v/>
      </c>
      <c r="J119" s="334" t="str">
        <f t="shared" si="8"/>
        <v/>
      </c>
      <c r="K119" s="98" t="s">
        <v>0</v>
      </c>
      <c r="L119" s="334" t="str">
        <f t="shared" si="9"/>
        <v/>
      </c>
      <c r="M119" s="98" t="s">
        <v>0</v>
      </c>
      <c r="N119" s="334" t="str">
        <f t="shared" si="10"/>
        <v/>
      </c>
      <c r="O119" s="98" t="s">
        <v>0</v>
      </c>
      <c r="P119" s="308">
        <f t="shared" si="6"/>
        <v>107</v>
      </c>
      <c r="R119" s="301" t="str" cm="1">
        <f t="array" ref="R119">IFERROR(INDEX(import_data,MATCH($R$8&amp;"-"&amp;$P119,import_key,0),R$9),"")</f>
        <v/>
      </c>
      <c r="S119" s="299" t="str" cm="1">
        <f t="array" ref="S119">IFERROR(INDEX(import_data,MATCH($R$8&amp;"-"&amp;$P119,import_key,0),S$9),"")</f>
        <v/>
      </c>
      <c r="T119" s="322" t="str" cm="1">
        <f t="array" ref="T119">IFERROR(INDEX(import_data,MATCH($R$8&amp;"-"&amp;$P119,import_key,0),T$9),"")</f>
        <v/>
      </c>
    </row>
    <row r="120" spans="2:20" x14ac:dyDescent="0.25">
      <c r="B120" s="308">
        <f t="shared" si="7"/>
        <v>108</v>
      </c>
      <c r="D120" s="301" t="str" cm="1">
        <f t="array" ref="D120">IFERROR(INDEX(import_data,MATCH($D$8&amp;"-"&amp;$B120,import_key,0),D$9),"")</f>
        <v/>
      </c>
      <c r="E120" s="299" t="str" cm="1">
        <f t="array" ref="E120">IFERROR(INDEX(import_data,MATCH($D$8&amp;"-"&amp;$B120,import_key,0),E$9),"")</f>
        <v/>
      </c>
      <c r="F120" s="299" t="str" cm="1">
        <f t="array" ref="F120">IFERROR(INDEX(import_data,MATCH($D$8&amp;"-"&amp;$B120,import_key,0),F$9),"")</f>
        <v/>
      </c>
      <c r="G120" s="299" t="str" cm="1">
        <f t="array" ref="G120">IFERROR(INDEX(import_data,MATCH($D$8&amp;"-"&amp;$B120,import_key,0),G$9),"")</f>
        <v/>
      </c>
      <c r="H120" s="322" t="str" cm="1">
        <f t="array" ref="H120">IFERROR(INDEX(import_data,MATCH($D$8&amp;"-"&amp;$B120,import_key,0),H$9),"")</f>
        <v/>
      </c>
      <c r="J120" s="334" t="str">
        <f t="shared" si="8"/>
        <v/>
      </c>
      <c r="K120" s="98" t="s">
        <v>0</v>
      </c>
      <c r="L120" s="334" t="str">
        <f t="shared" si="9"/>
        <v/>
      </c>
      <c r="M120" s="98" t="s">
        <v>0</v>
      </c>
      <c r="N120" s="334" t="str">
        <f t="shared" si="10"/>
        <v/>
      </c>
      <c r="O120" s="98" t="s">
        <v>0</v>
      </c>
      <c r="P120" s="308">
        <f t="shared" si="6"/>
        <v>108</v>
      </c>
      <c r="R120" s="301" t="str" cm="1">
        <f t="array" ref="R120">IFERROR(INDEX(import_data,MATCH($R$8&amp;"-"&amp;$P120,import_key,0),R$9),"")</f>
        <v/>
      </c>
      <c r="S120" s="299" t="str" cm="1">
        <f t="array" ref="S120">IFERROR(INDEX(import_data,MATCH($R$8&amp;"-"&amp;$P120,import_key,0),S$9),"")</f>
        <v/>
      </c>
      <c r="T120" s="322" t="str" cm="1">
        <f t="array" ref="T120">IFERROR(INDEX(import_data,MATCH($R$8&amp;"-"&amp;$P120,import_key,0),T$9),"")</f>
        <v/>
      </c>
    </row>
    <row r="121" spans="2:20" x14ac:dyDescent="0.25">
      <c r="B121" s="308">
        <f t="shared" si="7"/>
        <v>109</v>
      </c>
      <c r="D121" s="301" t="str" cm="1">
        <f t="array" ref="D121">IFERROR(INDEX(import_data,MATCH($D$8&amp;"-"&amp;$B121,import_key,0),D$9),"")</f>
        <v/>
      </c>
      <c r="E121" s="299" t="str" cm="1">
        <f t="array" ref="E121">IFERROR(INDEX(import_data,MATCH($D$8&amp;"-"&amp;$B121,import_key,0),E$9),"")</f>
        <v/>
      </c>
      <c r="F121" s="299" t="str" cm="1">
        <f t="array" ref="F121">IFERROR(INDEX(import_data,MATCH($D$8&amp;"-"&amp;$B121,import_key,0),F$9),"")</f>
        <v/>
      </c>
      <c r="G121" s="299" t="str" cm="1">
        <f t="array" ref="G121">IFERROR(INDEX(import_data,MATCH($D$8&amp;"-"&amp;$B121,import_key,0),G$9),"")</f>
        <v/>
      </c>
      <c r="H121" s="322" t="str" cm="1">
        <f t="array" ref="H121">IFERROR(INDEX(import_data,MATCH($D$8&amp;"-"&amp;$B121,import_key,0),H$9),"")</f>
        <v/>
      </c>
      <c r="J121" s="334" t="str">
        <f t="shared" si="8"/>
        <v/>
      </c>
      <c r="K121" s="98" t="s">
        <v>0</v>
      </c>
      <c r="L121" s="334" t="str">
        <f t="shared" si="9"/>
        <v/>
      </c>
      <c r="M121" s="98" t="s">
        <v>0</v>
      </c>
      <c r="N121" s="334" t="str">
        <f t="shared" si="10"/>
        <v/>
      </c>
      <c r="O121" s="98" t="s">
        <v>0</v>
      </c>
      <c r="P121" s="308">
        <f t="shared" si="6"/>
        <v>109</v>
      </c>
      <c r="R121" s="301" t="str" cm="1">
        <f t="array" ref="R121">IFERROR(INDEX(import_data,MATCH($R$8&amp;"-"&amp;$P121,import_key,0),R$9),"")</f>
        <v/>
      </c>
      <c r="S121" s="323" t="str" cm="1">
        <f t="array" ref="S121">IFERROR(INDEX(import_data,MATCH($R$8&amp;"-"&amp;$P121,import_key,0),S$9),"")</f>
        <v/>
      </c>
      <c r="T121" s="322" t="str" cm="1">
        <f t="array" ref="T121">IFERROR(INDEX(import_data,MATCH($R$8&amp;"-"&amp;$P121,import_key,0),T$9),"")</f>
        <v/>
      </c>
    </row>
    <row r="122" spans="2:20" x14ac:dyDescent="0.25">
      <c r="B122" s="308">
        <f t="shared" si="7"/>
        <v>110</v>
      </c>
      <c r="D122" s="301" t="str" cm="1">
        <f t="array" ref="D122">IFERROR(INDEX(import_data,MATCH($D$8&amp;"-"&amp;$B122,import_key,0),D$9),"")</f>
        <v/>
      </c>
      <c r="E122" s="299" t="str" cm="1">
        <f t="array" ref="E122">IFERROR(INDEX(import_data,MATCH($D$8&amp;"-"&amp;$B122,import_key,0),E$9),"")</f>
        <v/>
      </c>
      <c r="F122" s="299" t="str" cm="1">
        <f t="array" ref="F122">IFERROR(INDEX(import_data,MATCH($D$8&amp;"-"&amp;$B122,import_key,0),F$9),"")</f>
        <v/>
      </c>
      <c r="G122" s="299" t="str" cm="1">
        <f t="array" ref="G122">IFERROR(INDEX(import_data,MATCH($D$8&amp;"-"&amp;$B122,import_key,0),G$9),"")</f>
        <v/>
      </c>
      <c r="H122" s="322" t="str" cm="1">
        <f t="array" ref="H122">IFERROR(INDEX(import_data,MATCH($D$8&amp;"-"&amp;$B122,import_key,0),H$9),"")</f>
        <v/>
      </c>
      <c r="J122" s="334" t="str">
        <f t="shared" si="8"/>
        <v/>
      </c>
      <c r="K122" s="98" t="s">
        <v>0</v>
      </c>
      <c r="L122" s="334" t="str">
        <f t="shared" si="9"/>
        <v/>
      </c>
      <c r="M122" s="98" t="s">
        <v>0</v>
      </c>
      <c r="N122" s="334" t="str">
        <f t="shared" si="10"/>
        <v/>
      </c>
      <c r="O122" s="98" t="s">
        <v>0</v>
      </c>
      <c r="P122" s="308">
        <f t="shared" si="6"/>
        <v>110</v>
      </c>
      <c r="R122" s="301" t="str" cm="1">
        <f t="array" ref="R122">IFERROR(INDEX(import_data,MATCH($R$8&amp;"-"&amp;$P122,import_key,0),R$9),"")</f>
        <v/>
      </c>
      <c r="S122" s="299" t="str" cm="1">
        <f t="array" ref="S122">IFERROR(INDEX(import_data,MATCH($R$8&amp;"-"&amp;$P122,import_key,0),S$9),"")</f>
        <v/>
      </c>
      <c r="T122" s="322" t="str" cm="1">
        <f t="array" ref="T122">IFERROR(INDEX(import_data,MATCH($R$8&amp;"-"&amp;$P122,import_key,0),T$9),"")</f>
        <v/>
      </c>
    </row>
    <row r="123" spans="2:20" x14ac:dyDescent="0.25">
      <c r="B123" s="308">
        <f t="shared" si="7"/>
        <v>111</v>
      </c>
      <c r="D123" s="301" t="str" cm="1">
        <f t="array" ref="D123">IFERROR(INDEX(import_data,MATCH($D$8&amp;"-"&amp;$B123,import_key,0),D$9),"")</f>
        <v/>
      </c>
      <c r="E123" s="299" t="str" cm="1">
        <f t="array" ref="E123">IFERROR(INDEX(import_data,MATCH($D$8&amp;"-"&amp;$B123,import_key,0),E$9),"")</f>
        <v/>
      </c>
      <c r="F123" s="299" t="str" cm="1">
        <f t="array" ref="F123">IFERROR(INDEX(import_data,MATCH($D$8&amp;"-"&amp;$B123,import_key,0),F$9),"")</f>
        <v/>
      </c>
      <c r="G123" s="299" t="str" cm="1">
        <f t="array" ref="G123">IFERROR(INDEX(import_data,MATCH($D$8&amp;"-"&amp;$B123,import_key,0),G$9),"")</f>
        <v/>
      </c>
      <c r="H123" s="322" t="str" cm="1">
        <f t="array" ref="H123">IFERROR(INDEX(import_data,MATCH($D$8&amp;"-"&amp;$B123,import_key,0),H$9),"")</f>
        <v/>
      </c>
      <c r="J123" s="334" t="str">
        <f t="shared" si="8"/>
        <v/>
      </c>
      <c r="K123" s="98" t="s">
        <v>0</v>
      </c>
      <c r="L123" s="334" t="str">
        <f t="shared" si="9"/>
        <v/>
      </c>
      <c r="M123" s="98" t="s">
        <v>0</v>
      </c>
      <c r="N123" s="334" t="str">
        <f t="shared" si="10"/>
        <v/>
      </c>
      <c r="O123" s="98" t="s">
        <v>0</v>
      </c>
      <c r="P123" s="308">
        <f t="shared" si="6"/>
        <v>111</v>
      </c>
      <c r="R123" s="301" t="str" cm="1">
        <f t="array" ref="R123">IFERROR(INDEX(import_data,MATCH($R$8&amp;"-"&amp;$P123,import_key,0),R$9),"")</f>
        <v/>
      </c>
      <c r="S123" s="299" t="str" cm="1">
        <f t="array" ref="S123">IFERROR(INDEX(import_data,MATCH($R$8&amp;"-"&amp;$P123,import_key,0),S$9),"")</f>
        <v/>
      </c>
      <c r="T123" s="322" t="str" cm="1">
        <f t="array" ref="T123">IFERROR(INDEX(import_data,MATCH($R$8&amp;"-"&amp;$P123,import_key,0),T$9),"")</f>
        <v/>
      </c>
    </row>
    <row r="124" spans="2:20" x14ac:dyDescent="0.25">
      <c r="B124" s="308">
        <f t="shared" si="7"/>
        <v>112</v>
      </c>
      <c r="D124" s="301" t="str" cm="1">
        <f t="array" ref="D124">IFERROR(INDEX(import_data,MATCH($D$8&amp;"-"&amp;$B124,import_key,0),D$9),"")</f>
        <v/>
      </c>
      <c r="E124" s="299" t="str" cm="1">
        <f t="array" ref="E124">IFERROR(INDEX(import_data,MATCH($D$8&amp;"-"&amp;$B124,import_key,0),E$9),"")</f>
        <v/>
      </c>
      <c r="F124" s="299" t="str" cm="1">
        <f t="array" ref="F124">IFERROR(INDEX(import_data,MATCH($D$8&amp;"-"&amp;$B124,import_key,0),F$9),"")</f>
        <v/>
      </c>
      <c r="G124" s="299" t="str" cm="1">
        <f t="array" ref="G124">IFERROR(INDEX(import_data,MATCH($D$8&amp;"-"&amp;$B124,import_key,0),G$9),"")</f>
        <v/>
      </c>
      <c r="H124" s="322" t="str" cm="1">
        <f t="array" ref="H124">IFERROR(INDEX(import_data,MATCH($D$8&amp;"-"&amp;$B124,import_key,0),H$9),"")</f>
        <v/>
      </c>
      <c r="J124" s="334" t="str">
        <f t="shared" si="8"/>
        <v/>
      </c>
      <c r="K124" s="98" t="s">
        <v>0</v>
      </c>
      <c r="L124" s="334" t="str">
        <f t="shared" si="9"/>
        <v/>
      </c>
      <c r="M124" s="98" t="s">
        <v>0</v>
      </c>
      <c r="N124" s="334" t="str">
        <f t="shared" si="10"/>
        <v/>
      </c>
      <c r="O124" s="98" t="s">
        <v>0</v>
      </c>
      <c r="P124" s="308">
        <f t="shared" si="6"/>
        <v>112</v>
      </c>
      <c r="R124" s="301" t="str" cm="1">
        <f t="array" ref="R124">IFERROR(INDEX(import_data,MATCH($R$8&amp;"-"&amp;$P124,import_key,0),R$9),"")</f>
        <v/>
      </c>
      <c r="S124" s="299" t="str" cm="1">
        <f t="array" ref="S124">IFERROR(INDEX(import_data,MATCH($R$8&amp;"-"&amp;$P124,import_key,0),S$9),"")</f>
        <v/>
      </c>
      <c r="T124" s="322" t="str" cm="1">
        <f t="array" ref="T124">IFERROR(INDEX(import_data,MATCH($R$8&amp;"-"&amp;$P124,import_key,0),T$9),"")</f>
        <v/>
      </c>
    </row>
    <row r="125" spans="2:20" x14ac:dyDescent="0.25">
      <c r="B125" s="308">
        <f t="shared" si="7"/>
        <v>113</v>
      </c>
      <c r="D125" s="301" t="str" cm="1">
        <f t="array" ref="D125">IFERROR(INDEX(import_data,MATCH($D$8&amp;"-"&amp;$B125,import_key,0),D$9),"")</f>
        <v/>
      </c>
      <c r="E125" s="299" t="str" cm="1">
        <f t="array" ref="E125">IFERROR(INDEX(import_data,MATCH($D$8&amp;"-"&amp;$B125,import_key,0),E$9),"")</f>
        <v/>
      </c>
      <c r="F125" s="299" t="str" cm="1">
        <f t="array" ref="F125">IFERROR(INDEX(import_data,MATCH($D$8&amp;"-"&amp;$B125,import_key,0),F$9),"")</f>
        <v/>
      </c>
      <c r="G125" s="299" t="str" cm="1">
        <f t="array" ref="G125">IFERROR(INDEX(import_data,MATCH($D$8&amp;"-"&amp;$B125,import_key,0),G$9),"")</f>
        <v/>
      </c>
      <c r="H125" s="322" t="str" cm="1">
        <f t="array" ref="H125">IFERROR(INDEX(import_data,MATCH($D$8&amp;"-"&amp;$B125,import_key,0),H$9),"")</f>
        <v/>
      </c>
      <c r="J125" s="334" t="str">
        <f t="shared" si="8"/>
        <v/>
      </c>
      <c r="K125" s="98" t="s">
        <v>0</v>
      </c>
      <c r="L125" s="334" t="str">
        <f t="shared" si="9"/>
        <v/>
      </c>
      <c r="M125" s="98" t="s">
        <v>0</v>
      </c>
      <c r="N125" s="334" t="str">
        <f t="shared" si="10"/>
        <v/>
      </c>
      <c r="O125" s="98" t="s">
        <v>0</v>
      </c>
      <c r="P125" s="308">
        <f t="shared" si="6"/>
        <v>113</v>
      </c>
      <c r="R125" s="301" t="str" cm="1">
        <f t="array" ref="R125">IFERROR(INDEX(import_data,MATCH($R$8&amp;"-"&amp;$P125,import_key,0),R$9),"")</f>
        <v/>
      </c>
      <c r="S125" s="299" t="str" cm="1">
        <f t="array" ref="S125">IFERROR(INDEX(import_data,MATCH($R$8&amp;"-"&amp;$P125,import_key,0),S$9),"")</f>
        <v/>
      </c>
      <c r="T125" s="322" t="str" cm="1">
        <f t="array" ref="T125">IFERROR(INDEX(import_data,MATCH($R$8&amp;"-"&amp;$P125,import_key,0),T$9),"")</f>
        <v/>
      </c>
    </row>
    <row r="126" spans="2:20" x14ac:dyDescent="0.25">
      <c r="B126" s="308">
        <f t="shared" si="7"/>
        <v>114</v>
      </c>
      <c r="D126" s="301" t="str" cm="1">
        <f t="array" ref="D126">IFERROR(INDEX(import_data,MATCH($D$8&amp;"-"&amp;$B126,import_key,0),D$9),"")</f>
        <v/>
      </c>
      <c r="E126" s="299" t="str" cm="1">
        <f t="array" ref="E126">IFERROR(INDEX(import_data,MATCH($D$8&amp;"-"&amp;$B126,import_key,0),E$9),"")</f>
        <v/>
      </c>
      <c r="F126" s="299" t="str" cm="1">
        <f t="array" ref="F126">IFERROR(INDEX(import_data,MATCH($D$8&amp;"-"&amp;$B126,import_key,0),F$9),"")</f>
        <v/>
      </c>
      <c r="G126" s="299" t="str" cm="1">
        <f t="array" ref="G126">IFERROR(INDEX(import_data,MATCH($D$8&amp;"-"&amp;$B126,import_key,0),G$9),"")</f>
        <v/>
      </c>
      <c r="H126" s="322" t="str" cm="1">
        <f t="array" ref="H126">IFERROR(INDEX(import_data,MATCH($D$8&amp;"-"&amp;$B126,import_key,0),H$9),"")</f>
        <v/>
      </c>
      <c r="J126" s="334" t="str">
        <f t="shared" si="8"/>
        <v/>
      </c>
      <c r="K126" s="98" t="s">
        <v>0</v>
      </c>
      <c r="L126" s="334" t="str">
        <f t="shared" si="9"/>
        <v/>
      </c>
      <c r="M126" s="98" t="s">
        <v>0</v>
      </c>
      <c r="N126" s="334" t="str">
        <f t="shared" si="10"/>
        <v/>
      </c>
      <c r="O126" s="98" t="s">
        <v>0</v>
      </c>
      <c r="P126" s="308">
        <f t="shared" si="6"/>
        <v>114</v>
      </c>
      <c r="R126" s="301" t="str" cm="1">
        <f t="array" ref="R126">IFERROR(INDEX(import_data,MATCH($R$8&amp;"-"&amp;$P126,import_key,0),R$9),"")</f>
        <v/>
      </c>
      <c r="S126" s="299" t="str" cm="1">
        <f t="array" ref="S126">IFERROR(INDEX(import_data,MATCH($R$8&amp;"-"&amp;$P126,import_key,0),S$9),"")</f>
        <v/>
      </c>
      <c r="T126" s="322" t="str" cm="1">
        <f t="array" ref="T126">IFERROR(INDEX(import_data,MATCH($R$8&amp;"-"&amp;$P126,import_key,0),T$9),"")</f>
        <v/>
      </c>
    </row>
    <row r="127" spans="2:20" x14ac:dyDescent="0.25">
      <c r="B127" s="308">
        <f t="shared" si="7"/>
        <v>115</v>
      </c>
      <c r="D127" s="301" t="str" cm="1">
        <f t="array" ref="D127">IFERROR(INDEX(import_data,MATCH($D$8&amp;"-"&amp;$B127,import_key,0),D$9),"")</f>
        <v/>
      </c>
      <c r="E127" s="299" t="str" cm="1">
        <f t="array" ref="E127">IFERROR(INDEX(import_data,MATCH($D$8&amp;"-"&amp;$B127,import_key,0),E$9),"")</f>
        <v/>
      </c>
      <c r="F127" s="299" t="str" cm="1">
        <f t="array" ref="F127">IFERROR(INDEX(import_data,MATCH($D$8&amp;"-"&amp;$B127,import_key,0),F$9),"")</f>
        <v/>
      </c>
      <c r="G127" s="299" t="str" cm="1">
        <f t="array" ref="G127">IFERROR(INDEX(import_data,MATCH($D$8&amp;"-"&amp;$B127,import_key,0),G$9),"")</f>
        <v/>
      </c>
      <c r="H127" s="322" t="str" cm="1">
        <f t="array" ref="H127">IFERROR(INDEX(import_data,MATCH($D$8&amp;"-"&amp;$B127,import_key,0),H$9),"")</f>
        <v/>
      </c>
      <c r="J127" s="334" t="str">
        <f t="shared" si="8"/>
        <v/>
      </c>
      <c r="K127" s="98" t="s">
        <v>0</v>
      </c>
      <c r="L127" s="334" t="str">
        <f t="shared" si="9"/>
        <v/>
      </c>
      <c r="M127" s="98" t="s">
        <v>0</v>
      </c>
      <c r="N127" s="334" t="str">
        <f t="shared" si="10"/>
        <v/>
      </c>
      <c r="O127" s="98" t="s">
        <v>0</v>
      </c>
      <c r="P127" s="308">
        <f t="shared" si="6"/>
        <v>115</v>
      </c>
      <c r="R127" s="301" t="str" cm="1">
        <f t="array" ref="R127">IFERROR(INDEX(import_data,MATCH($R$8&amp;"-"&amp;$P127,import_key,0),R$9),"")</f>
        <v/>
      </c>
      <c r="S127" s="299" t="str" cm="1">
        <f t="array" ref="S127">IFERROR(INDEX(import_data,MATCH($R$8&amp;"-"&amp;$P127,import_key,0),S$9),"")</f>
        <v/>
      </c>
      <c r="T127" s="322" t="str" cm="1">
        <f t="array" ref="T127">IFERROR(INDEX(import_data,MATCH($R$8&amp;"-"&amp;$P127,import_key,0),T$9),"")</f>
        <v/>
      </c>
    </row>
    <row r="128" spans="2:20" x14ac:dyDescent="0.25">
      <c r="B128" s="308">
        <f t="shared" si="7"/>
        <v>116</v>
      </c>
      <c r="D128" s="301" t="str" cm="1">
        <f t="array" ref="D128">IFERROR(INDEX(import_data,MATCH($D$8&amp;"-"&amp;$B128,import_key,0),D$9),"")</f>
        <v/>
      </c>
      <c r="E128" s="299" t="str" cm="1">
        <f t="array" ref="E128">IFERROR(INDEX(import_data,MATCH($D$8&amp;"-"&amp;$B128,import_key,0),E$9),"")</f>
        <v/>
      </c>
      <c r="F128" s="299" t="str" cm="1">
        <f t="array" ref="F128">IFERROR(INDEX(import_data,MATCH($D$8&amp;"-"&amp;$B128,import_key,0),F$9),"")</f>
        <v/>
      </c>
      <c r="G128" s="299" t="str" cm="1">
        <f t="array" ref="G128">IFERROR(INDEX(import_data,MATCH($D$8&amp;"-"&amp;$B128,import_key,0),G$9),"")</f>
        <v/>
      </c>
      <c r="H128" s="322" t="str" cm="1">
        <f t="array" ref="H128">IFERROR(INDEX(import_data,MATCH($D$8&amp;"-"&amp;$B128,import_key,0),H$9),"")</f>
        <v/>
      </c>
      <c r="J128" s="334" t="str">
        <f t="shared" si="8"/>
        <v/>
      </c>
      <c r="K128" s="98" t="s">
        <v>0</v>
      </c>
      <c r="L128" s="334" t="str">
        <f t="shared" si="9"/>
        <v/>
      </c>
      <c r="M128" s="98" t="s">
        <v>0</v>
      </c>
      <c r="N128" s="334" t="str">
        <f t="shared" si="10"/>
        <v/>
      </c>
      <c r="O128" s="98" t="s">
        <v>0</v>
      </c>
      <c r="P128" s="308">
        <f t="shared" si="6"/>
        <v>116</v>
      </c>
      <c r="R128" s="301" t="str" cm="1">
        <f t="array" ref="R128">IFERROR(INDEX(import_data,MATCH($R$8&amp;"-"&amp;$P128,import_key,0),R$9),"")</f>
        <v/>
      </c>
      <c r="S128" s="299" t="str" cm="1">
        <f t="array" ref="S128">IFERROR(INDEX(import_data,MATCH($R$8&amp;"-"&amp;$P128,import_key,0),S$9),"")</f>
        <v/>
      </c>
      <c r="T128" s="322" t="str" cm="1">
        <f t="array" ref="T128">IFERROR(INDEX(import_data,MATCH($R$8&amp;"-"&amp;$P128,import_key,0),T$9),"")</f>
        <v/>
      </c>
    </row>
    <row r="129" spans="2:20" x14ac:dyDescent="0.25">
      <c r="B129" s="308">
        <f t="shared" si="7"/>
        <v>117</v>
      </c>
      <c r="D129" s="301" t="str" cm="1">
        <f t="array" ref="D129">IFERROR(INDEX(import_data,MATCH($D$8&amp;"-"&amp;$B129,import_key,0),D$9),"")</f>
        <v/>
      </c>
      <c r="E129" s="299" t="str" cm="1">
        <f t="array" ref="E129">IFERROR(INDEX(import_data,MATCH($D$8&amp;"-"&amp;$B129,import_key,0),E$9),"")</f>
        <v/>
      </c>
      <c r="F129" s="299" t="str" cm="1">
        <f t="array" ref="F129">IFERROR(INDEX(import_data,MATCH($D$8&amp;"-"&amp;$B129,import_key,0),F$9),"")</f>
        <v/>
      </c>
      <c r="G129" s="299" t="str" cm="1">
        <f t="array" ref="G129">IFERROR(INDEX(import_data,MATCH($D$8&amp;"-"&amp;$B129,import_key,0),G$9),"")</f>
        <v/>
      </c>
      <c r="H129" s="322" t="str" cm="1">
        <f t="array" ref="H129">IFERROR(INDEX(import_data,MATCH($D$8&amp;"-"&amp;$B129,import_key,0),H$9),"")</f>
        <v/>
      </c>
      <c r="J129" s="334" t="str">
        <f t="shared" si="8"/>
        <v/>
      </c>
      <c r="K129" s="98" t="s">
        <v>0</v>
      </c>
      <c r="L129" s="334" t="str">
        <f t="shared" si="9"/>
        <v/>
      </c>
      <c r="M129" s="98" t="s">
        <v>0</v>
      </c>
      <c r="N129" s="334" t="str">
        <f t="shared" si="10"/>
        <v/>
      </c>
      <c r="O129" s="98" t="s">
        <v>0</v>
      </c>
      <c r="P129" s="308">
        <f t="shared" si="6"/>
        <v>117</v>
      </c>
      <c r="R129" s="301" t="str" cm="1">
        <f t="array" ref="R129">IFERROR(INDEX(import_data,MATCH($R$8&amp;"-"&amp;$P129,import_key,0),R$9),"")</f>
        <v/>
      </c>
      <c r="S129" s="299" t="str" cm="1">
        <f t="array" ref="S129">IFERROR(INDEX(import_data,MATCH($R$8&amp;"-"&amp;$P129,import_key,0),S$9),"")</f>
        <v/>
      </c>
      <c r="T129" s="322" t="str" cm="1">
        <f t="array" ref="T129">IFERROR(INDEX(import_data,MATCH($R$8&amp;"-"&amp;$P129,import_key,0),T$9),"")</f>
        <v/>
      </c>
    </row>
    <row r="130" spans="2:20" x14ac:dyDescent="0.25">
      <c r="B130" s="308">
        <f t="shared" si="7"/>
        <v>118</v>
      </c>
      <c r="D130" s="301" t="str" cm="1">
        <f t="array" ref="D130">IFERROR(INDEX(import_data,MATCH($D$8&amp;"-"&amp;$B130,import_key,0),D$9),"")</f>
        <v/>
      </c>
      <c r="E130" s="299" t="str" cm="1">
        <f t="array" ref="E130">IFERROR(INDEX(import_data,MATCH($D$8&amp;"-"&amp;$B130,import_key,0),E$9),"")</f>
        <v/>
      </c>
      <c r="F130" s="299" t="str" cm="1">
        <f t="array" ref="F130">IFERROR(INDEX(import_data,MATCH($D$8&amp;"-"&amp;$B130,import_key,0),F$9),"")</f>
        <v/>
      </c>
      <c r="G130" s="299" t="str" cm="1">
        <f t="array" ref="G130">IFERROR(INDEX(import_data,MATCH($D$8&amp;"-"&amp;$B130,import_key,0),G$9),"")</f>
        <v/>
      </c>
      <c r="H130" s="322" t="str" cm="1">
        <f t="array" ref="H130">IFERROR(INDEX(import_data,MATCH($D$8&amp;"-"&amp;$B130,import_key,0),H$9),"")</f>
        <v/>
      </c>
      <c r="J130" s="334" t="str">
        <f t="shared" si="8"/>
        <v/>
      </c>
      <c r="K130" s="98" t="s">
        <v>0</v>
      </c>
      <c r="L130" s="334" t="str">
        <f t="shared" si="9"/>
        <v/>
      </c>
      <c r="M130" s="98" t="s">
        <v>0</v>
      </c>
      <c r="N130" s="334" t="str">
        <f t="shared" si="10"/>
        <v/>
      </c>
      <c r="O130" s="98" t="s">
        <v>0</v>
      </c>
      <c r="P130" s="308">
        <f t="shared" si="6"/>
        <v>118</v>
      </c>
      <c r="R130" s="301" t="str" cm="1">
        <f t="array" ref="R130">IFERROR(INDEX(import_data,MATCH($R$8&amp;"-"&amp;$P130,import_key,0),R$9),"")</f>
        <v/>
      </c>
      <c r="S130" s="299" t="str" cm="1">
        <f t="array" ref="S130">IFERROR(INDEX(import_data,MATCH($R$8&amp;"-"&amp;$P130,import_key,0),S$9),"")</f>
        <v/>
      </c>
      <c r="T130" s="322" t="str" cm="1">
        <f t="array" ref="T130">IFERROR(INDEX(import_data,MATCH($R$8&amp;"-"&amp;$P130,import_key,0),T$9),"")</f>
        <v/>
      </c>
    </row>
    <row r="131" spans="2:20" x14ac:dyDescent="0.25">
      <c r="B131" s="308">
        <f t="shared" si="7"/>
        <v>119</v>
      </c>
      <c r="D131" s="301" t="str" cm="1">
        <f t="array" ref="D131">IFERROR(INDEX(import_data,MATCH($D$8&amp;"-"&amp;$B131,import_key,0),D$9),"")</f>
        <v/>
      </c>
      <c r="E131" s="299" t="str" cm="1">
        <f t="array" ref="E131">IFERROR(INDEX(import_data,MATCH($D$8&amp;"-"&amp;$B131,import_key,0),E$9),"")</f>
        <v/>
      </c>
      <c r="F131" s="299" t="str" cm="1">
        <f t="array" ref="F131">IFERROR(INDEX(import_data,MATCH($D$8&amp;"-"&amp;$B131,import_key,0),F$9),"")</f>
        <v/>
      </c>
      <c r="G131" s="299" t="str" cm="1">
        <f t="array" ref="G131">IFERROR(INDEX(import_data,MATCH($D$8&amp;"-"&amp;$B131,import_key,0),G$9),"")</f>
        <v/>
      </c>
      <c r="H131" s="322" t="str" cm="1">
        <f t="array" ref="H131">IFERROR(INDEX(import_data,MATCH($D$8&amp;"-"&amp;$B131,import_key,0),H$9),"")</f>
        <v/>
      </c>
      <c r="J131" s="334" t="str">
        <f t="shared" si="8"/>
        <v/>
      </c>
      <c r="K131" s="98" t="s">
        <v>0</v>
      </c>
      <c r="L131" s="334" t="str">
        <f t="shared" si="9"/>
        <v/>
      </c>
      <c r="M131" s="98" t="s">
        <v>0</v>
      </c>
      <c r="N131" s="334" t="str">
        <f t="shared" si="10"/>
        <v/>
      </c>
      <c r="O131" s="98" t="s">
        <v>0</v>
      </c>
      <c r="P131" s="308">
        <f t="shared" si="6"/>
        <v>119</v>
      </c>
      <c r="R131" s="301" t="str" cm="1">
        <f t="array" ref="R131">IFERROR(INDEX(import_data,MATCH($R$8&amp;"-"&amp;$P131,import_key,0),R$9),"")</f>
        <v/>
      </c>
      <c r="S131" s="299" t="str" cm="1">
        <f t="array" ref="S131">IFERROR(INDEX(import_data,MATCH($R$8&amp;"-"&amp;$P131,import_key,0),S$9),"")</f>
        <v/>
      </c>
      <c r="T131" s="322" t="str" cm="1">
        <f t="array" ref="T131">IFERROR(INDEX(import_data,MATCH($R$8&amp;"-"&amp;$P131,import_key,0),T$9),"")</f>
        <v/>
      </c>
    </row>
    <row r="132" spans="2:20" x14ac:dyDescent="0.25">
      <c r="B132" s="308">
        <f t="shared" si="7"/>
        <v>120</v>
      </c>
      <c r="D132" s="301" t="str" cm="1">
        <f t="array" ref="D132">IFERROR(INDEX(import_data,MATCH($D$8&amp;"-"&amp;$B132,import_key,0),D$9),"")</f>
        <v/>
      </c>
      <c r="E132" s="299" t="str" cm="1">
        <f t="array" ref="E132">IFERROR(INDEX(import_data,MATCH($D$8&amp;"-"&amp;$B132,import_key,0),E$9),"")</f>
        <v/>
      </c>
      <c r="F132" s="299" t="str" cm="1">
        <f t="array" ref="F132">IFERROR(INDEX(import_data,MATCH($D$8&amp;"-"&amp;$B132,import_key,0),F$9),"")</f>
        <v/>
      </c>
      <c r="G132" s="299" t="str" cm="1">
        <f t="array" ref="G132">IFERROR(INDEX(import_data,MATCH($D$8&amp;"-"&amp;$B132,import_key,0),G$9),"")</f>
        <v/>
      </c>
      <c r="H132" s="322" t="str" cm="1">
        <f t="array" ref="H132">IFERROR(INDEX(import_data,MATCH($D$8&amp;"-"&amp;$B132,import_key,0),H$9),"")</f>
        <v/>
      </c>
      <c r="J132" s="334" t="str">
        <f t="shared" si="8"/>
        <v/>
      </c>
      <c r="K132" s="98" t="s">
        <v>0</v>
      </c>
      <c r="L132" s="334" t="str">
        <f t="shared" si="9"/>
        <v/>
      </c>
      <c r="M132" s="98" t="s">
        <v>0</v>
      </c>
      <c r="N132" s="334" t="str">
        <f t="shared" si="10"/>
        <v/>
      </c>
      <c r="O132" s="98" t="s">
        <v>0</v>
      </c>
      <c r="P132" s="308">
        <f t="shared" si="6"/>
        <v>120</v>
      </c>
      <c r="R132" s="301" t="str" cm="1">
        <f t="array" ref="R132">IFERROR(INDEX(import_data,MATCH($R$8&amp;"-"&amp;$P132,import_key,0),R$9),"")</f>
        <v/>
      </c>
      <c r="S132" s="299" t="str" cm="1">
        <f t="array" ref="S132">IFERROR(INDEX(import_data,MATCH($R$8&amp;"-"&amp;$P132,import_key,0),S$9),"")</f>
        <v/>
      </c>
      <c r="T132" s="322" t="str" cm="1">
        <f t="array" ref="T132">IFERROR(INDEX(import_data,MATCH($R$8&amp;"-"&amp;$P132,import_key,0),T$9),"")</f>
        <v/>
      </c>
    </row>
    <row r="133" spans="2:20" x14ac:dyDescent="0.25">
      <c r="B133" s="308">
        <f t="shared" si="7"/>
        <v>121</v>
      </c>
      <c r="D133" s="301" t="str" cm="1">
        <f t="array" ref="D133">IFERROR(INDEX(import_data,MATCH($D$8&amp;"-"&amp;$B133,import_key,0),D$9),"")</f>
        <v/>
      </c>
      <c r="E133" s="299" t="str" cm="1">
        <f t="array" ref="E133">IFERROR(INDEX(import_data,MATCH($D$8&amp;"-"&amp;$B133,import_key,0),E$9),"")</f>
        <v/>
      </c>
      <c r="F133" s="299" t="str" cm="1">
        <f t="array" ref="F133">IFERROR(INDEX(import_data,MATCH($D$8&amp;"-"&amp;$B133,import_key,0),F$9),"")</f>
        <v/>
      </c>
      <c r="G133" s="299" t="str" cm="1">
        <f t="array" ref="G133">IFERROR(INDEX(import_data,MATCH($D$8&amp;"-"&amp;$B133,import_key,0),G$9),"")</f>
        <v/>
      </c>
      <c r="H133" s="322" t="str" cm="1">
        <f t="array" ref="H133">IFERROR(INDEX(import_data,MATCH($D$8&amp;"-"&amp;$B133,import_key,0),H$9),"")</f>
        <v/>
      </c>
      <c r="J133" s="334" t="str">
        <f t="shared" si="8"/>
        <v/>
      </c>
      <c r="K133" s="98" t="s">
        <v>0</v>
      </c>
      <c r="L133" s="334" t="str">
        <f t="shared" si="9"/>
        <v/>
      </c>
      <c r="M133" s="98" t="s">
        <v>0</v>
      </c>
      <c r="N133" s="334" t="str">
        <f t="shared" si="10"/>
        <v/>
      </c>
      <c r="O133" s="98" t="s">
        <v>0</v>
      </c>
      <c r="P133" s="308">
        <f t="shared" si="6"/>
        <v>121</v>
      </c>
      <c r="R133" s="301" t="str" cm="1">
        <f t="array" ref="R133">IFERROR(INDEX(import_data,MATCH($R$8&amp;"-"&amp;$P133,import_key,0),R$9),"")</f>
        <v/>
      </c>
      <c r="S133" s="299" t="str" cm="1">
        <f t="array" ref="S133">IFERROR(INDEX(import_data,MATCH($R$8&amp;"-"&amp;$P133,import_key,0),S$9),"")</f>
        <v/>
      </c>
      <c r="T133" s="322" t="str" cm="1">
        <f t="array" ref="T133">IFERROR(INDEX(import_data,MATCH($R$8&amp;"-"&amp;$P133,import_key,0),T$9),"")</f>
        <v/>
      </c>
    </row>
    <row r="134" spans="2:20" x14ac:dyDescent="0.25">
      <c r="B134" s="308">
        <f t="shared" si="7"/>
        <v>122</v>
      </c>
      <c r="D134" s="301" t="str" cm="1">
        <f t="array" ref="D134">IFERROR(INDEX(import_data,MATCH($D$8&amp;"-"&amp;$B134,import_key,0),D$9),"")</f>
        <v/>
      </c>
      <c r="E134" s="299" t="str" cm="1">
        <f t="array" ref="E134">IFERROR(INDEX(import_data,MATCH($D$8&amp;"-"&amp;$B134,import_key,0),E$9),"")</f>
        <v/>
      </c>
      <c r="F134" s="299" t="str" cm="1">
        <f t="array" ref="F134">IFERROR(INDEX(import_data,MATCH($D$8&amp;"-"&amp;$B134,import_key,0),F$9),"")</f>
        <v/>
      </c>
      <c r="G134" s="299" t="str" cm="1">
        <f t="array" ref="G134">IFERROR(INDEX(import_data,MATCH($D$8&amp;"-"&amp;$B134,import_key,0),G$9),"")</f>
        <v/>
      </c>
      <c r="H134" s="322" t="str" cm="1">
        <f t="array" ref="H134">IFERROR(INDEX(import_data,MATCH($D$8&amp;"-"&amp;$B134,import_key,0),H$9),"")</f>
        <v/>
      </c>
      <c r="J134" s="334" t="str">
        <f t="shared" si="8"/>
        <v/>
      </c>
      <c r="K134" s="98" t="s">
        <v>0</v>
      </c>
      <c r="L134" s="334" t="str">
        <f t="shared" si="9"/>
        <v/>
      </c>
      <c r="M134" s="98" t="s">
        <v>0</v>
      </c>
      <c r="N134" s="334" t="str">
        <f t="shared" si="10"/>
        <v/>
      </c>
      <c r="O134" s="98" t="s">
        <v>0</v>
      </c>
      <c r="P134" s="308">
        <f t="shared" si="6"/>
        <v>122</v>
      </c>
      <c r="R134" s="301" t="str" cm="1">
        <f t="array" ref="R134">IFERROR(INDEX(import_data,MATCH($R$8&amp;"-"&amp;$P134,import_key,0),R$9),"")</f>
        <v/>
      </c>
      <c r="S134" s="299" t="str" cm="1">
        <f t="array" ref="S134">IFERROR(INDEX(import_data,MATCH($R$8&amp;"-"&amp;$P134,import_key,0),S$9),"")</f>
        <v/>
      </c>
      <c r="T134" s="322" t="str" cm="1">
        <f t="array" ref="T134">IFERROR(INDEX(import_data,MATCH($R$8&amp;"-"&amp;$P134,import_key,0),T$9),"")</f>
        <v/>
      </c>
    </row>
    <row r="135" spans="2:20" x14ac:dyDescent="0.25">
      <c r="B135" s="308">
        <f t="shared" si="7"/>
        <v>123</v>
      </c>
      <c r="D135" s="301" t="str" cm="1">
        <f t="array" ref="D135">IFERROR(INDEX(import_data,MATCH($D$8&amp;"-"&amp;$B135,import_key,0),D$9),"")</f>
        <v/>
      </c>
      <c r="E135" s="299" t="str" cm="1">
        <f t="array" ref="E135">IFERROR(INDEX(import_data,MATCH($D$8&amp;"-"&amp;$B135,import_key,0),E$9),"")</f>
        <v/>
      </c>
      <c r="F135" s="299" t="str" cm="1">
        <f t="array" ref="F135">IFERROR(INDEX(import_data,MATCH($D$8&amp;"-"&amp;$B135,import_key,0),F$9),"")</f>
        <v/>
      </c>
      <c r="G135" s="299" t="str" cm="1">
        <f t="array" ref="G135">IFERROR(INDEX(import_data,MATCH($D$8&amp;"-"&amp;$B135,import_key,0),G$9),"")</f>
        <v/>
      </c>
      <c r="H135" s="322" t="str" cm="1">
        <f t="array" ref="H135">IFERROR(INDEX(import_data,MATCH($D$8&amp;"-"&amp;$B135,import_key,0),H$9),"")</f>
        <v/>
      </c>
      <c r="J135" s="334" t="str">
        <f t="shared" si="8"/>
        <v/>
      </c>
      <c r="K135" s="98" t="s">
        <v>0</v>
      </c>
      <c r="L135" s="334" t="str">
        <f t="shared" si="9"/>
        <v/>
      </c>
      <c r="M135" s="98" t="s">
        <v>0</v>
      </c>
      <c r="N135" s="334" t="str">
        <f t="shared" si="10"/>
        <v/>
      </c>
      <c r="O135" s="98" t="s">
        <v>0</v>
      </c>
      <c r="P135" s="308">
        <f t="shared" si="6"/>
        <v>123</v>
      </c>
      <c r="R135" s="301" t="str" cm="1">
        <f t="array" ref="R135">IFERROR(INDEX(import_data,MATCH($R$8&amp;"-"&amp;$P135,import_key,0),R$9),"")</f>
        <v/>
      </c>
      <c r="S135" s="299" t="str" cm="1">
        <f t="array" ref="S135">IFERROR(INDEX(import_data,MATCH($R$8&amp;"-"&amp;$P135,import_key,0),S$9),"")</f>
        <v/>
      </c>
      <c r="T135" s="322" t="str" cm="1">
        <f t="array" ref="T135">IFERROR(INDEX(import_data,MATCH($R$8&amp;"-"&amp;$P135,import_key,0),T$9),"")</f>
        <v/>
      </c>
    </row>
    <row r="136" spans="2:20" x14ac:dyDescent="0.25">
      <c r="B136" s="308">
        <f t="shared" si="7"/>
        <v>124</v>
      </c>
      <c r="D136" s="301" t="str" cm="1">
        <f t="array" ref="D136">IFERROR(INDEX(import_data,MATCH($D$8&amp;"-"&amp;$B136,import_key,0),D$9),"")</f>
        <v/>
      </c>
      <c r="E136" s="299" t="str" cm="1">
        <f t="array" ref="E136">IFERROR(INDEX(import_data,MATCH($D$8&amp;"-"&amp;$B136,import_key,0),E$9),"")</f>
        <v/>
      </c>
      <c r="F136" s="299" t="str" cm="1">
        <f t="array" ref="F136">IFERROR(INDEX(import_data,MATCH($D$8&amp;"-"&amp;$B136,import_key,0),F$9),"")</f>
        <v/>
      </c>
      <c r="G136" s="299" t="str" cm="1">
        <f t="array" ref="G136">IFERROR(INDEX(import_data,MATCH($D$8&amp;"-"&amp;$B136,import_key,0),G$9),"")</f>
        <v/>
      </c>
      <c r="H136" s="322" t="str" cm="1">
        <f t="array" ref="H136">IFERROR(INDEX(import_data,MATCH($D$8&amp;"-"&amp;$B136,import_key,0),H$9),"")</f>
        <v/>
      </c>
      <c r="J136" s="334" t="str">
        <f t="shared" si="8"/>
        <v/>
      </c>
      <c r="K136" s="98" t="s">
        <v>0</v>
      </c>
      <c r="L136" s="334" t="str">
        <f t="shared" si="9"/>
        <v/>
      </c>
      <c r="M136" s="98" t="s">
        <v>0</v>
      </c>
      <c r="N136" s="334" t="str">
        <f t="shared" si="10"/>
        <v/>
      </c>
      <c r="O136" s="98" t="s">
        <v>0</v>
      </c>
      <c r="P136" s="308">
        <f t="shared" si="6"/>
        <v>124</v>
      </c>
      <c r="R136" s="301" t="str" cm="1">
        <f t="array" ref="R136">IFERROR(INDEX(import_data,MATCH($R$8&amp;"-"&amp;$P136,import_key,0),R$9),"")</f>
        <v/>
      </c>
      <c r="S136" s="299" t="str" cm="1">
        <f t="array" ref="S136">IFERROR(INDEX(import_data,MATCH($R$8&amp;"-"&amp;$P136,import_key,0),S$9),"")</f>
        <v/>
      </c>
      <c r="T136" s="322" t="str" cm="1">
        <f t="array" ref="T136">IFERROR(INDEX(import_data,MATCH($R$8&amp;"-"&amp;$P136,import_key,0),T$9),"")</f>
        <v/>
      </c>
    </row>
    <row r="137" spans="2:20" x14ac:dyDescent="0.25">
      <c r="B137" s="308">
        <f t="shared" si="7"/>
        <v>125</v>
      </c>
      <c r="D137" s="301" t="str" cm="1">
        <f t="array" ref="D137">IFERROR(INDEX(import_data,MATCH($D$8&amp;"-"&amp;$B137,import_key,0),D$9),"")</f>
        <v/>
      </c>
      <c r="E137" s="299" t="str" cm="1">
        <f t="array" ref="E137">IFERROR(INDEX(import_data,MATCH($D$8&amp;"-"&amp;$B137,import_key,0),E$9),"")</f>
        <v/>
      </c>
      <c r="F137" s="299" t="str" cm="1">
        <f t="array" ref="F137">IFERROR(INDEX(import_data,MATCH($D$8&amp;"-"&amp;$B137,import_key,0),F$9),"")</f>
        <v/>
      </c>
      <c r="G137" s="299" t="str" cm="1">
        <f t="array" ref="G137">IFERROR(INDEX(import_data,MATCH($D$8&amp;"-"&amp;$B137,import_key,0),G$9),"")</f>
        <v/>
      </c>
      <c r="H137" s="322" t="str" cm="1">
        <f t="array" ref="H137">IFERROR(INDEX(import_data,MATCH($D$8&amp;"-"&amp;$B137,import_key,0),H$9),"")</f>
        <v/>
      </c>
      <c r="J137" s="334" t="str">
        <f t="shared" si="8"/>
        <v/>
      </c>
      <c r="K137" s="98" t="s">
        <v>0</v>
      </c>
      <c r="L137" s="334" t="str">
        <f t="shared" si="9"/>
        <v/>
      </c>
      <c r="M137" s="98" t="s">
        <v>0</v>
      </c>
      <c r="N137" s="334" t="str">
        <f t="shared" si="10"/>
        <v/>
      </c>
      <c r="O137" s="98" t="s">
        <v>0</v>
      </c>
      <c r="P137" s="308">
        <f t="shared" si="6"/>
        <v>125</v>
      </c>
      <c r="R137" s="301" t="str" cm="1">
        <f t="array" ref="R137">IFERROR(INDEX(import_data,MATCH($R$8&amp;"-"&amp;$P137,import_key,0),R$9),"")</f>
        <v/>
      </c>
      <c r="S137" s="299" t="str" cm="1">
        <f t="array" ref="S137">IFERROR(INDEX(import_data,MATCH($R$8&amp;"-"&amp;$P137,import_key,0),S$9),"")</f>
        <v/>
      </c>
      <c r="T137" s="322" t="str" cm="1">
        <f t="array" ref="T137">IFERROR(INDEX(import_data,MATCH($R$8&amp;"-"&amp;$P137,import_key,0),T$9),"")</f>
        <v/>
      </c>
    </row>
    <row r="138" spans="2:20" x14ac:dyDescent="0.25">
      <c r="B138" s="308">
        <f t="shared" si="7"/>
        <v>126</v>
      </c>
      <c r="D138" s="301" t="str" cm="1">
        <f t="array" ref="D138">IFERROR(INDEX(import_data,MATCH($D$8&amp;"-"&amp;$B138,import_key,0),D$9),"")</f>
        <v/>
      </c>
      <c r="E138" s="299" t="str" cm="1">
        <f t="array" ref="E138">IFERROR(INDEX(import_data,MATCH($D$8&amp;"-"&amp;$B138,import_key,0),E$9),"")</f>
        <v/>
      </c>
      <c r="F138" s="299" t="str" cm="1">
        <f t="array" ref="F138">IFERROR(INDEX(import_data,MATCH($D$8&amp;"-"&amp;$B138,import_key,0),F$9),"")</f>
        <v/>
      </c>
      <c r="G138" s="299" t="str" cm="1">
        <f t="array" ref="G138">IFERROR(INDEX(import_data,MATCH($D$8&amp;"-"&amp;$B138,import_key,0),G$9),"")</f>
        <v/>
      </c>
      <c r="H138" s="322" t="str" cm="1">
        <f t="array" ref="H138">IFERROR(INDEX(import_data,MATCH($D$8&amp;"-"&amp;$B138,import_key,0),H$9),"")</f>
        <v/>
      </c>
      <c r="J138" s="334" t="str">
        <f t="shared" si="8"/>
        <v/>
      </c>
      <c r="K138" s="98" t="s">
        <v>0</v>
      </c>
      <c r="L138" s="334" t="str">
        <f t="shared" si="9"/>
        <v/>
      </c>
      <c r="M138" s="98" t="s">
        <v>0</v>
      </c>
      <c r="N138" s="334" t="str">
        <f t="shared" si="10"/>
        <v/>
      </c>
      <c r="O138" s="98" t="s">
        <v>0</v>
      </c>
      <c r="P138" s="308">
        <f t="shared" si="6"/>
        <v>126</v>
      </c>
      <c r="R138" s="301" t="str" cm="1">
        <f t="array" ref="R138">IFERROR(INDEX(import_data,MATCH($R$8&amp;"-"&amp;$P138,import_key,0),R$9),"")</f>
        <v/>
      </c>
      <c r="S138" s="299" t="str" cm="1">
        <f t="array" ref="S138">IFERROR(INDEX(import_data,MATCH($R$8&amp;"-"&amp;$P138,import_key,0),S$9),"")</f>
        <v/>
      </c>
      <c r="T138" s="322" t="str" cm="1">
        <f t="array" ref="T138">IFERROR(INDEX(import_data,MATCH($R$8&amp;"-"&amp;$P138,import_key,0),T$9),"")</f>
        <v/>
      </c>
    </row>
    <row r="139" spans="2:20" x14ac:dyDescent="0.25">
      <c r="B139" s="308">
        <f t="shared" si="7"/>
        <v>127</v>
      </c>
      <c r="D139" s="301" t="str" cm="1">
        <f t="array" ref="D139">IFERROR(INDEX(import_data,MATCH($D$8&amp;"-"&amp;$B139,import_key,0),D$9),"")</f>
        <v/>
      </c>
      <c r="E139" s="299" t="str" cm="1">
        <f t="array" ref="E139">IFERROR(INDEX(import_data,MATCH($D$8&amp;"-"&amp;$B139,import_key,0),E$9),"")</f>
        <v/>
      </c>
      <c r="F139" s="299" t="str" cm="1">
        <f t="array" ref="F139">IFERROR(INDEX(import_data,MATCH($D$8&amp;"-"&amp;$B139,import_key,0),F$9),"")</f>
        <v/>
      </c>
      <c r="G139" s="299" t="str" cm="1">
        <f t="array" ref="G139">IFERROR(INDEX(import_data,MATCH($D$8&amp;"-"&amp;$B139,import_key,0),G$9),"")</f>
        <v/>
      </c>
      <c r="H139" s="322" t="str" cm="1">
        <f t="array" ref="H139">IFERROR(INDEX(import_data,MATCH($D$8&amp;"-"&amp;$B139,import_key,0),H$9),"")</f>
        <v/>
      </c>
      <c r="J139" s="334" t="str">
        <f t="shared" si="8"/>
        <v/>
      </c>
      <c r="K139" s="98" t="s">
        <v>0</v>
      </c>
      <c r="L139" s="334" t="str">
        <f t="shared" si="9"/>
        <v/>
      </c>
      <c r="M139" s="98" t="s">
        <v>0</v>
      </c>
      <c r="N139" s="334" t="str">
        <f t="shared" si="10"/>
        <v/>
      </c>
      <c r="O139" s="98" t="s">
        <v>0</v>
      </c>
      <c r="P139" s="308">
        <f t="shared" si="6"/>
        <v>127</v>
      </c>
      <c r="R139" s="301" t="str" cm="1">
        <f t="array" ref="R139">IFERROR(INDEX(import_data,MATCH($R$8&amp;"-"&amp;$P139,import_key,0),R$9),"")</f>
        <v/>
      </c>
      <c r="S139" s="299" t="str" cm="1">
        <f t="array" ref="S139">IFERROR(INDEX(import_data,MATCH($R$8&amp;"-"&amp;$P139,import_key,0),S$9),"")</f>
        <v/>
      </c>
      <c r="T139" s="322" t="str" cm="1">
        <f t="array" ref="T139">IFERROR(INDEX(import_data,MATCH($R$8&amp;"-"&amp;$P139,import_key,0),T$9),"")</f>
        <v/>
      </c>
    </row>
    <row r="140" spans="2:20" x14ac:dyDescent="0.25">
      <c r="B140" s="308">
        <f t="shared" si="7"/>
        <v>128</v>
      </c>
      <c r="D140" s="301" t="str" cm="1">
        <f t="array" ref="D140">IFERROR(INDEX(import_data,MATCH($D$8&amp;"-"&amp;$B140,import_key,0),D$9),"")</f>
        <v/>
      </c>
      <c r="E140" s="299" t="str" cm="1">
        <f t="array" ref="E140">IFERROR(INDEX(import_data,MATCH($D$8&amp;"-"&amp;$B140,import_key,0),E$9),"")</f>
        <v/>
      </c>
      <c r="F140" s="299" t="str" cm="1">
        <f t="array" ref="F140">IFERROR(INDEX(import_data,MATCH($D$8&amp;"-"&amp;$B140,import_key,0),F$9),"")</f>
        <v/>
      </c>
      <c r="G140" s="299" t="str" cm="1">
        <f t="array" ref="G140">IFERROR(INDEX(import_data,MATCH($D$8&amp;"-"&amp;$B140,import_key,0),G$9),"")</f>
        <v/>
      </c>
      <c r="H140" s="322" t="str" cm="1">
        <f t="array" ref="H140">IFERROR(INDEX(import_data,MATCH($D$8&amp;"-"&amp;$B140,import_key,0),H$9),"")</f>
        <v/>
      </c>
      <c r="J140" s="334" t="str">
        <f t="shared" si="8"/>
        <v/>
      </c>
      <c r="K140" s="98" t="s">
        <v>0</v>
      </c>
      <c r="L140" s="334" t="str">
        <f t="shared" si="9"/>
        <v/>
      </c>
      <c r="M140" s="98" t="s">
        <v>0</v>
      </c>
      <c r="N140" s="334" t="str">
        <f t="shared" si="10"/>
        <v/>
      </c>
      <c r="O140" s="98" t="s">
        <v>0</v>
      </c>
      <c r="P140" s="308">
        <f t="shared" si="6"/>
        <v>128</v>
      </c>
      <c r="R140" s="301" t="str" cm="1">
        <f t="array" ref="R140">IFERROR(INDEX(import_data,MATCH($R$8&amp;"-"&amp;$P140,import_key,0),R$9),"")</f>
        <v/>
      </c>
      <c r="S140" s="299" t="str" cm="1">
        <f t="array" ref="S140">IFERROR(INDEX(import_data,MATCH($R$8&amp;"-"&amp;$P140,import_key,0),S$9),"")</f>
        <v/>
      </c>
      <c r="T140" s="322" t="str" cm="1">
        <f t="array" ref="T140">IFERROR(INDEX(import_data,MATCH($R$8&amp;"-"&amp;$P140,import_key,0),T$9),"")</f>
        <v/>
      </c>
    </row>
    <row r="141" spans="2:20" x14ac:dyDescent="0.25">
      <c r="B141" s="308">
        <f t="shared" si="7"/>
        <v>129</v>
      </c>
      <c r="D141" s="301" t="str" cm="1">
        <f t="array" ref="D141">IFERROR(INDEX(import_data,MATCH($D$8&amp;"-"&amp;$B141,import_key,0),D$9),"")</f>
        <v/>
      </c>
      <c r="E141" s="299" t="str" cm="1">
        <f t="array" ref="E141">IFERROR(INDEX(import_data,MATCH($D$8&amp;"-"&amp;$B141,import_key,0),E$9),"")</f>
        <v/>
      </c>
      <c r="F141" s="299" t="str" cm="1">
        <f t="array" ref="F141">IFERROR(INDEX(import_data,MATCH($D$8&amp;"-"&amp;$B141,import_key,0),F$9),"")</f>
        <v/>
      </c>
      <c r="G141" s="299" t="str" cm="1">
        <f t="array" ref="G141">IFERROR(INDEX(import_data,MATCH($D$8&amp;"-"&amp;$B141,import_key,0),G$9),"")</f>
        <v/>
      </c>
      <c r="H141" s="322" t="str" cm="1">
        <f t="array" ref="H141">IFERROR(INDEX(import_data,MATCH($D$8&amp;"-"&amp;$B141,import_key,0),H$9),"")</f>
        <v/>
      </c>
      <c r="J141" s="334" t="str">
        <f t="shared" si="8"/>
        <v/>
      </c>
      <c r="K141" s="98" t="s">
        <v>0</v>
      </c>
      <c r="L141" s="334" t="str">
        <f t="shared" si="9"/>
        <v/>
      </c>
      <c r="M141" s="98" t="s">
        <v>0</v>
      </c>
      <c r="N141" s="334" t="str">
        <f t="shared" si="10"/>
        <v/>
      </c>
      <c r="O141" s="98" t="s">
        <v>0</v>
      </c>
      <c r="P141" s="308">
        <f t="shared" ref="P141:P204" si="11">P140+1</f>
        <v>129</v>
      </c>
      <c r="R141" s="301" t="str" cm="1">
        <f t="array" ref="R141">IFERROR(INDEX(import_data,MATCH($R$8&amp;"-"&amp;$P141,import_key,0),R$9),"")</f>
        <v/>
      </c>
      <c r="S141" s="299" t="str" cm="1">
        <f t="array" ref="S141">IFERROR(INDEX(import_data,MATCH($R$8&amp;"-"&amp;$P141,import_key,0),S$9),"")</f>
        <v/>
      </c>
      <c r="T141" s="322" t="str" cm="1">
        <f t="array" ref="T141">IFERROR(INDEX(import_data,MATCH($R$8&amp;"-"&amp;$P141,import_key,0),T$9),"")</f>
        <v/>
      </c>
    </row>
    <row r="142" spans="2:20" x14ac:dyDescent="0.25">
      <c r="B142" s="308">
        <f t="shared" ref="B142:B205" si="12">B141+1</f>
        <v>130</v>
      </c>
      <c r="D142" s="301" t="str" cm="1">
        <f t="array" ref="D142">IFERROR(INDEX(import_data,MATCH($D$8&amp;"-"&amp;$B142,import_key,0),D$9),"")</f>
        <v/>
      </c>
      <c r="E142" s="299" t="str" cm="1">
        <f t="array" ref="E142">IFERROR(INDEX(import_data,MATCH($D$8&amp;"-"&amp;$B142,import_key,0),E$9),"")</f>
        <v/>
      </c>
      <c r="F142" s="299" t="str" cm="1">
        <f t="array" ref="F142">IFERROR(INDEX(import_data,MATCH($D$8&amp;"-"&amp;$B142,import_key,0),F$9),"")</f>
        <v/>
      </c>
      <c r="G142" s="299" t="str" cm="1">
        <f t="array" ref="G142">IFERROR(INDEX(import_data,MATCH($D$8&amp;"-"&amp;$B142,import_key,0),G$9),"")</f>
        <v/>
      </c>
      <c r="H142" s="322" t="str" cm="1">
        <f t="array" ref="H142">IFERROR(INDEX(import_data,MATCH($D$8&amp;"-"&amp;$B142,import_key,0),H$9),"")</f>
        <v/>
      </c>
      <c r="J142" s="334" t="str">
        <f t="shared" ref="J142:J205" si="13">IF(E142="","",E142) &amp; IF(F142="",""," – " &amp; F142) &amp; IF(G142="",""," – " &amp; G142) &amp; IF(H142="",""," – " &amp; H142)</f>
        <v/>
      </c>
      <c r="K142" s="98" t="s">
        <v>0</v>
      </c>
      <c r="L142" s="334" t="str">
        <f t="shared" ref="L142:L205" si="14">IF(E142="","",E142) &amp; IF(F142="",""," – " &amp; F142) &amp; IF(G142="",""," – " &amp; G142)</f>
        <v/>
      </c>
      <c r="M142" s="98" t="s">
        <v>0</v>
      </c>
      <c r="N142" s="334" t="str">
        <f t="shared" ref="N142:N205" si="15">IF(E142="","",E142) &amp; IF(F142="",""," – " &amp; F142)</f>
        <v/>
      </c>
      <c r="O142" s="98" t="s">
        <v>0</v>
      </c>
      <c r="P142" s="308">
        <f t="shared" si="11"/>
        <v>130</v>
      </c>
      <c r="R142" s="301" t="str" cm="1">
        <f t="array" ref="R142">IFERROR(INDEX(import_data,MATCH($R$8&amp;"-"&amp;$P142,import_key,0),R$9),"")</f>
        <v/>
      </c>
      <c r="S142" s="299" t="str" cm="1">
        <f t="array" ref="S142">IFERROR(INDEX(import_data,MATCH($R$8&amp;"-"&amp;$P142,import_key,0),S$9),"")</f>
        <v/>
      </c>
      <c r="T142" s="322" t="str" cm="1">
        <f t="array" ref="T142">IFERROR(INDEX(import_data,MATCH($R$8&amp;"-"&amp;$P142,import_key,0),T$9),"")</f>
        <v/>
      </c>
    </row>
    <row r="143" spans="2:20" x14ac:dyDescent="0.25">
      <c r="B143" s="308">
        <f t="shared" si="12"/>
        <v>131</v>
      </c>
      <c r="D143" s="301" t="str" cm="1">
        <f t="array" ref="D143">IFERROR(INDEX(import_data,MATCH($D$8&amp;"-"&amp;$B143,import_key,0),D$9),"")</f>
        <v/>
      </c>
      <c r="E143" s="299" t="str" cm="1">
        <f t="array" ref="E143">IFERROR(INDEX(import_data,MATCH($D$8&amp;"-"&amp;$B143,import_key,0),E$9),"")</f>
        <v/>
      </c>
      <c r="F143" s="299" t="str" cm="1">
        <f t="array" ref="F143">IFERROR(INDEX(import_data,MATCH($D$8&amp;"-"&amp;$B143,import_key,0),F$9),"")</f>
        <v/>
      </c>
      <c r="G143" s="299" t="str" cm="1">
        <f t="array" ref="G143">IFERROR(INDEX(import_data,MATCH($D$8&amp;"-"&amp;$B143,import_key,0),G$9),"")</f>
        <v/>
      </c>
      <c r="H143" s="322" t="str" cm="1">
        <f t="array" ref="H143">IFERROR(INDEX(import_data,MATCH($D$8&amp;"-"&amp;$B143,import_key,0),H$9),"")</f>
        <v/>
      </c>
      <c r="J143" s="334" t="str">
        <f t="shared" si="13"/>
        <v/>
      </c>
      <c r="K143" s="98" t="s">
        <v>0</v>
      </c>
      <c r="L143" s="334" t="str">
        <f t="shared" si="14"/>
        <v/>
      </c>
      <c r="M143" s="98" t="s">
        <v>0</v>
      </c>
      <c r="N143" s="334" t="str">
        <f t="shared" si="15"/>
        <v/>
      </c>
      <c r="O143" s="98" t="s">
        <v>0</v>
      </c>
      <c r="P143" s="308">
        <f t="shared" si="11"/>
        <v>131</v>
      </c>
      <c r="R143" s="301" t="str" cm="1">
        <f t="array" ref="R143">IFERROR(INDEX(import_data,MATCH($R$8&amp;"-"&amp;$P143,import_key,0),R$9),"")</f>
        <v/>
      </c>
      <c r="S143" s="299" t="str" cm="1">
        <f t="array" ref="S143">IFERROR(INDEX(import_data,MATCH($R$8&amp;"-"&amp;$P143,import_key,0),S$9),"")</f>
        <v/>
      </c>
      <c r="T143" s="322" t="str" cm="1">
        <f t="array" ref="T143">IFERROR(INDEX(import_data,MATCH($R$8&amp;"-"&amp;$P143,import_key,0),T$9),"")</f>
        <v/>
      </c>
    </row>
    <row r="144" spans="2:20" x14ac:dyDescent="0.25">
      <c r="B144" s="308">
        <f t="shared" si="12"/>
        <v>132</v>
      </c>
      <c r="D144" s="301" t="str" cm="1">
        <f t="array" ref="D144">IFERROR(INDEX(import_data,MATCH($D$8&amp;"-"&amp;$B144,import_key,0),D$9),"")</f>
        <v/>
      </c>
      <c r="E144" s="299" t="str" cm="1">
        <f t="array" ref="E144">IFERROR(INDEX(import_data,MATCH($D$8&amp;"-"&amp;$B144,import_key,0),E$9),"")</f>
        <v/>
      </c>
      <c r="F144" s="299" t="str" cm="1">
        <f t="array" ref="F144">IFERROR(INDEX(import_data,MATCH($D$8&amp;"-"&amp;$B144,import_key,0),F$9),"")</f>
        <v/>
      </c>
      <c r="G144" s="299" t="str" cm="1">
        <f t="array" ref="G144">IFERROR(INDEX(import_data,MATCH($D$8&amp;"-"&amp;$B144,import_key,0),G$9),"")</f>
        <v/>
      </c>
      <c r="H144" s="322" t="str" cm="1">
        <f t="array" ref="H144">IFERROR(INDEX(import_data,MATCH($D$8&amp;"-"&amp;$B144,import_key,0),H$9),"")</f>
        <v/>
      </c>
      <c r="J144" s="334" t="str">
        <f t="shared" si="13"/>
        <v/>
      </c>
      <c r="K144" s="98" t="s">
        <v>0</v>
      </c>
      <c r="L144" s="334" t="str">
        <f t="shared" si="14"/>
        <v/>
      </c>
      <c r="M144" s="98" t="s">
        <v>0</v>
      </c>
      <c r="N144" s="334" t="str">
        <f t="shared" si="15"/>
        <v/>
      </c>
      <c r="O144" s="98" t="s">
        <v>0</v>
      </c>
      <c r="P144" s="308">
        <f t="shared" si="11"/>
        <v>132</v>
      </c>
      <c r="R144" s="301" t="str" cm="1">
        <f t="array" ref="R144">IFERROR(INDEX(import_data,MATCH($R$8&amp;"-"&amp;$P144,import_key,0),R$9),"")</f>
        <v/>
      </c>
      <c r="S144" s="299" t="str" cm="1">
        <f t="array" ref="S144">IFERROR(INDEX(import_data,MATCH($R$8&amp;"-"&amp;$P144,import_key,0),S$9),"")</f>
        <v/>
      </c>
      <c r="T144" s="322" t="str" cm="1">
        <f t="array" ref="T144">IFERROR(INDEX(import_data,MATCH($R$8&amp;"-"&amp;$P144,import_key,0),T$9),"")</f>
        <v/>
      </c>
    </row>
    <row r="145" spans="2:20" x14ac:dyDescent="0.25">
      <c r="B145" s="308">
        <f t="shared" si="12"/>
        <v>133</v>
      </c>
      <c r="D145" s="301" t="str" cm="1">
        <f t="array" ref="D145">IFERROR(INDEX(import_data,MATCH($D$8&amp;"-"&amp;$B145,import_key,0),D$9),"")</f>
        <v/>
      </c>
      <c r="E145" s="299" t="str" cm="1">
        <f t="array" ref="E145">IFERROR(INDEX(import_data,MATCH($D$8&amp;"-"&amp;$B145,import_key,0),E$9),"")</f>
        <v/>
      </c>
      <c r="F145" s="299" t="str" cm="1">
        <f t="array" ref="F145">IFERROR(INDEX(import_data,MATCH($D$8&amp;"-"&amp;$B145,import_key,0),F$9),"")</f>
        <v/>
      </c>
      <c r="G145" s="299" t="str" cm="1">
        <f t="array" ref="G145">IFERROR(INDEX(import_data,MATCH($D$8&amp;"-"&amp;$B145,import_key,0),G$9),"")</f>
        <v/>
      </c>
      <c r="H145" s="322" t="str" cm="1">
        <f t="array" ref="H145">IFERROR(INDEX(import_data,MATCH($D$8&amp;"-"&amp;$B145,import_key,0),H$9),"")</f>
        <v/>
      </c>
      <c r="J145" s="334" t="str">
        <f t="shared" si="13"/>
        <v/>
      </c>
      <c r="K145" s="98" t="s">
        <v>0</v>
      </c>
      <c r="L145" s="334" t="str">
        <f t="shared" si="14"/>
        <v/>
      </c>
      <c r="M145" s="98" t="s">
        <v>0</v>
      </c>
      <c r="N145" s="334" t="str">
        <f t="shared" si="15"/>
        <v/>
      </c>
      <c r="O145" s="98" t="s">
        <v>0</v>
      </c>
      <c r="P145" s="308">
        <f t="shared" si="11"/>
        <v>133</v>
      </c>
      <c r="R145" s="301" t="str" cm="1">
        <f t="array" ref="R145">IFERROR(INDEX(import_data,MATCH($R$8&amp;"-"&amp;$P145,import_key,0),R$9),"")</f>
        <v/>
      </c>
      <c r="S145" s="299" t="str" cm="1">
        <f t="array" ref="S145">IFERROR(INDEX(import_data,MATCH($R$8&amp;"-"&amp;$P145,import_key,0),S$9),"")</f>
        <v/>
      </c>
      <c r="T145" s="322" t="str" cm="1">
        <f t="array" ref="T145">IFERROR(INDEX(import_data,MATCH($R$8&amp;"-"&amp;$P145,import_key,0),T$9),"")</f>
        <v/>
      </c>
    </row>
    <row r="146" spans="2:20" x14ac:dyDescent="0.25">
      <c r="B146" s="308">
        <f t="shared" si="12"/>
        <v>134</v>
      </c>
      <c r="D146" s="301" t="str" cm="1">
        <f t="array" ref="D146">IFERROR(INDEX(import_data,MATCH($D$8&amp;"-"&amp;$B146,import_key,0),D$9),"")</f>
        <v/>
      </c>
      <c r="E146" s="299" t="str" cm="1">
        <f t="array" ref="E146">IFERROR(INDEX(import_data,MATCH($D$8&amp;"-"&amp;$B146,import_key,0),E$9),"")</f>
        <v/>
      </c>
      <c r="F146" s="299" t="str" cm="1">
        <f t="array" ref="F146">IFERROR(INDEX(import_data,MATCH($D$8&amp;"-"&amp;$B146,import_key,0),F$9),"")</f>
        <v/>
      </c>
      <c r="G146" s="299" t="str" cm="1">
        <f t="array" ref="G146">IFERROR(INDEX(import_data,MATCH($D$8&amp;"-"&amp;$B146,import_key,0),G$9),"")</f>
        <v/>
      </c>
      <c r="H146" s="322" t="str" cm="1">
        <f t="array" ref="H146">IFERROR(INDEX(import_data,MATCH($D$8&amp;"-"&amp;$B146,import_key,0),H$9),"")</f>
        <v/>
      </c>
      <c r="J146" s="334" t="str">
        <f t="shared" si="13"/>
        <v/>
      </c>
      <c r="K146" s="98" t="s">
        <v>0</v>
      </c>
      <c r="L146" s="334" t="str">
        <f t="shared" si="14"/>
        <v/>
      </c>
      <c r="M146" s="98" t="s">
        <v>0</v>
      </c>
      <c r="N146" s="334" t="str">
        <f t="shared" si="15"/>
        <v/>
      </c>
      <c r="O146" s="98" t="s">
        <v>0</v>
      </c>
      <c r="P146" s="308">
        <f t="shared" si="11"/>
        <v>134</v>
      </c>
      <c r="R146" s="301" t="str" cm="1">
        <f t="array" ref="R146">IFERROR(INDEX(import_data,MATCH($R$8&amp;"-"&amp;$P146,import_key,0),R$9),"")</f>
        <v/>
      </c>
      <c r="S146" s="299" t="str" cm="1">
        <f t="array" ref="S146">IFERROR(INDEX(import_data,MATCH($R$8&amp;"-"&amp;$P146,import_key,0),S$9),"")</f>
        <v/>
      </c>
      <c r="T146" s="322" t="str" cm="1">
        <f t="array" ref="T146">IFERROR(INDEX(import_data,MATCH($R$8&amp;"-"&amp;$P146,import_key,0),T$9),"")</f>
        <v/>
      </c>
    </row>
    <row r="147" spans="2:20" x14ac:dyDescent="0.25">
      <c r="B147" s="308">
        <f t="shared" si="12"/>
        <v>135</v>
      </c>
      <c r="D147" s="301" t="str" cm="1">
        <f t="array" ref="D147">IFERROR(INDEX(import_data,MATCH($D$8&amp;"-"&amp;$B147,import_key,0),D$9),"")</f>
        <v/>
      </c>
      <c r="E147" s="299" t="str" cm="1">
        <f t="array" ref="E147">IFERROR(INDEX(import_data,MATCH($D$8&amp;"-"&amp;$B147,import_key,0),E$9),"")</f>
        <v/>
      </c>
      <c r="F147" s="299" t="str" cm="1">
        <f t="array" ref="F147">IFERROR(INDEX(import_data,MATCH($D$8&amp;"-"&amp;$B147,import_key,0),F$9),"")</f>
        <v/>
      </c>
      <c r="G147" s="299" t="str" cm="1">
        <f t="array" ref="G147">IFERROR(INDEX(import_data,MATCH($D$8&amp;"-"&amp;$B147,import_key,0),G$9),"")</f>
        <v/>
      </c>
      <c r="H147" s="322" t="str" cm="1">
        <f t="array" ref="H147">IFERROR(INDEX(import_data,MATCH($D$8&amp;"-"&amp;$B147,import_key,0),H$9),"")</f>
        <v/>
      </c>
      <c r="J147" s="334" t="str">
        <f t="shared" si="13"/>
        <v/>
      </c>
      <c r="K147" s="98" t="s">
        <v>0</v>
      </c>
      <c r="L147" s="334" t="str">
        <f t="shared" si="14"/>
        <v/>
      </c>
      <c r="M147" s="98" t="s">
        <v>0</v>
      </c>
      <c r="N147" s="334" t="str">
        <f t="shared" si="15"/>
        <v/>
      </c>
      <c r="O147" s="98" t="s">
        <v>0</v>
      </c>
      <c r="P147" s="308">
        <f t="shared" si="11"/>
        <v>135</v>
      </c>
      <c r="R147" s="301" t="str" cm="1">
        <f t="array" ref="R147">IFERROR(INDEX(import_data,MATCH($R$8&amp;"-"&amp;$P147,import_key,0),R$9),"")</f>
        <v/>
      </c>
      <c r="S147" s="299" t="str" cm="1">
        <f t="array" ref="S147">IFERROR(INDEX(import_data,MATCH($R$8&amp;"-"&amp;$P147,import_key,0),S$9),"")</f>
        <v/>
      </c>
      <c r="T147" s="322" t="str" cm="1">
        <f t="array" ref="T147">IFERROR(INDEX(import_data,MATCH($R$8&amp;"-"&amp;$P147,import_key,0),T$9),"")</f>
        <v/>
      </c>
    </row>
    <row r="148" spans="2:20" x14ac:dyDescent="0.25">
      <c r="B148" s="308">
        <f t="shared" si="12"/>
        <v>136</v>
      </c>
      <c r="D148" s="301" t="str" cm="1">
        <f t="array" ref="D148">IFERROR(INDEX(import_data,MATCH($D$8&amp;"-"&amp;$B148,import_key,0),D$9),"")</f>
        <v/>
      </c>
      <c r="E148" s="299" t="str" cm="1">
        <f t="array" ref="E148">IFERROR(INDEX(import_data,MATCH($D$8&amp;"-"&amp;$B148,import_key,0),E$9),"")</f>
        <v/>
      </c>
      <c r="F148" s="299" t="str" cm="1">
        <f t="array" ref="F148">IFERROR(INDEX(import_data,MATCH($D$8&amp;"-"&amp;$B148,import_key,0),F$9),"")</f>
        <v/>
      </c>
      <c r="G148" s="299" t="str" cm="1">
        <f t="array" ref="G148">IFERROR(INDEX(import_data,MATCH($D$8&amp;"-"&amp;$B148,import_key,0),G$9),"")</f>
        <v/>
      </c>
      <c r="H148" s="322" t="str" cm="1">
        <f t="array" ref="H148">IFERROR(INDEX(import_data,MATCH($D$8&amp;"-"&amp;$B148,import_key,0),H$9),"")</f>
        <v/>
      </c>
      <c r="J148" s="334" t="str">
        <f t="shared" si="13"/>
        <v/>
      </c>
      <c r="K148" s="98" t="s">
        <v>0</v>
      </c>
      <c r="L148" s="334" t="str">
        <f t="shared" si="14"/>
        <v/>
      </c>
      <c r="M148" s="98" t="s">
        <v>0</v>
      </c>
      <c r="N148" s="334" t="str">
        <f t="shared" si="15"/>
        <v/>
      </c>
      <c r="O148" s="98" t="s">
        <v>0</v>
      </c>
      <c r="P148" s="308">
        <f t="shared" si="11"/>
        <v>136</v>
      </c>
      <c r="R148" s="301" t="str" cm="1">
        <f t="array" ref="R148">IFERROR(INDEX(import_data,MATCH($R$8&amp;"-"&amp;$P148,import_key,0),R$9),"")</f>
        <v/>
      </c>
      <c r="S148" s="299" t="str" cm="1">
        <f t="array" ref="S148">IFERROR(INDEX(import_data,MATCH($R$8&amp;"-"&amp;$P148,import_key,0),S$9),"")</f>
        <v/>
      </c>
      <c r="T148" s="322" t="str" cm="1">
        <f t="array" ref="T148">IFERROR(INDEX(import_data,MATCH($R$8&amp;"-"&amp;$P148,import_key,0),T$9),"")</f>
        <v/>
      </c>
    </row>
    <row r="149" spans="2:20" x14ac:dyDescent="0.25">
      <c r="B149" s="308">
        <f t="shared" si="12"/>
        <v>137</v>
      </c>
      <c r="D149" s="301" t="str" cm="1">
        <f t="array" ref="D149">IFERROR(INDEX(import_data,MATCH($D$8&amp;"-"&amp;$B149,import_key,0),D$9),"")</f>
        <v/>
      </c>
      <c r="E149" s="299" t="str" cm="1">
        <f t="array" ref="E149">IFERROR(INDEX(import_data,MATCH($D$8&amp;"-"&amp;$B149,import_key,0),E$9),"")</f>
        <v/>
      </c>
      <c r="F149" s="299" t="str" cm="1">
        <f t="array" ref="F149">IFERROR(INDEX(import_data,MATCH($D$8&amp;"-"&amp;$B149,import_key,0),F$9),"")</f>
        <v/>
      </c>
      <c r="G149" s="299" t="str" cm="1">
        <f t="array" ref="G149">IFERROR(INDEX(import_data,MATCH($D$8&amp;"-"&amp;$B149,import_key,0),G$9),"")</f>
        <v/>
      </c>
      <c r="H149" s="322" t="str" cm="1">
        <f t="array" ref="H149">IFERROR(INDEX(import_data,MATCH($D$8&amp;"-"&amp;$B149,import_key,0),H$9),"")</f>
        <v/>
      </c>
      <c r="J149" s="334" t="str">
        <f t="shared" si="13"/>
        <v/>
      </c>
      <c r="K149" s="98" t="s">
        <v>0</v>
      </c>
      <c r="L149" s="334" t="str">
        <f t="shared" si="14"/>
        <v/>
      </c>
      <c r="M149" s="98" t="s">
        <v>0</v>
      </c>
      <c r="N149" s="334" t="str">
        <f t="shared" si="15"/>
        <v/>
      </c>
      <c r="O149" s="98" t="s">
        <v>0</v>
      </c>
      <c r="P149" s="308">
        <f t="shared" si="11"/>
        <v>137</v>
      </c>
      <c r="R149" s="301" t="str" cm="1">
        <f t="array" ref="R149">IFERROR(INDEX(import_data,MATCH($R$8&amp;"-"&amp;$P149,import_key,0),R$9),"")</f>
        <v/>
      </c>
      <c r="S149" s="299" t="str" cm="1">
        <f t="array" ref="S149">IFERROR(INDEX(import_data,MATCH($R$8&amp;"-"&amp;$P149,import_key,0),S$9),"")</f>
        <v/>
      </c>
      <c r="T149" s="322" t="str" cm="1">
        <f t="array" ref="T149">IFERROR(INDEX(import_data,MATCH($R$8&amp;"-"&amp;$P149,import_key,0),T$9),"")</f>
        <v/>
      </c>
    </row>
    <row r="150" spans="2:20" x14ac:dyDescent="0.25">
      <c r="B150" s="308">
        <f t="shared" si="12"/>
        <v>138</v>
      </c>
      <c r="D150" s="301" t="str" cm="1">
        <f t="array" ref="D150">IFERROR(INDEX(import_data,MATCH($D$8&amp;"-"&amp;$B150,import_key,0),D$9),"")</f>
        <v/>
      </c>
      <c r="E150" s="299" t="str" cm="1">
        <f t="array" ref="E150">IFERROR(INDEX(import_data,MATCH($D$8&amp;"-"&amp;$B150,import_key,0),E$9),"")</f>
        <v/>
      </c>
      <c r="F150" s="299" t="str" cm="1">
        <f t="array" ref="F150">IFERROR(INDEX(import_data,MATCH($D$8&amp;"-"&amp;$B150,import_key,0),F$9),"")</f>
        <v/>
      </c>
      <c r="G150" s="299" t="str" cm="1">
        <f t="array" ref="G150">IFERROR(INDEX(import_data,MATCH($D$8&amp;"-"&amp;$B150,import_key,0),G$9),"")</f>
        <v/>
      </c>
      <c r="H150" s="322" t="str" cm="1">
        <f t="array" ref="H150">IFERROR(INDEX(import_data,MATCH($D$8&amp;"-"&amp;$B150,import_key,0),H$9),"")</f>
        <v/>
      </c>
      <c r="J150" s="334" t="str">
        <f t="shared" si="13"/>
        <v/>
      </c>
      <c r="K150" s="98" t="s">
        <v>0</v>
      </c>
      <c r="L150" s="334" t="str">
        <f t="shared" si="14"/>
        <v/>
      </c>
      <c r="M150" s="98" t="s">
        <v>0</v>
      </c>
      <c r="N150" s="334" t="str">
        <f t="shared" si="15"/>
        <v/>
      </c>
      <c r="O150" s="98" t="s">
        <v>0</v>
      </c>
      <c r="P150" s="308">
        <f t="shared" si="11"/>
        <v>138</v>
      </c>
      <c r="R150" s="301" t="str" cm="1">
        <f t="array" ref="R150">IFERROR(INDEX(import_data,MATCH($R$8&amp;"-"&amp;$P150,import_key,0),R$9),"")</f>
        <v/>
      </c>
      <c r="S150" s="299" t="str" cm="1">
        <f t="array" ref="S150">IFERROR(INDEX(import_data,MATCH($R$8&amp;"-"&amp;$P150,import_key,0),S$9),"")</f>
        <v/>
      </c>
      <c r="T150" s="322" t="str" cm="1">
        <f t="array" ref="T150">IFERROR(INDEX(import_data,MATCH($R$8&amp;"-"&amp;$P150,import_key,0),T$9),"")</f>
        <v/>
      </c>
    </row>
    <row r="151" spans="2:20" x14ac:dyDescent="0.25">
      <c r="B151" s="308">
        <f t="shared" si="12"/>
        <v>139</v>
      </c>
      <c r="D151" s="301" t="str" cm="1">
        <f t="array" ref="D151">IFERROR(INDEX(import_data,MATCH($D$8&amp;"-"&amp;$B151,import_key,0),D$9),"")</f>
        <v/>
      </c>
      <c r="E151" s="299" t="str" cm="1">
        <f t="array" ref="E151">IFERROR(INDEX(import_data,MATCH($D$8&amp;"-"&amp;$B151,import_key,0),E$9),"")</f>
        <v/>
      </c>
      <c r="F151" s="299" t="str" cm="1">
        <f t="array" ref="F151">IFERROR(INDEX(import_data,MATCH($D$8&amp;"-"&amp;$B151,import_key,0),F$9),"")</f>
        <v/>
      </c>
      <c r="G151" s="299" t="str" cm="1">
        <f t="array" ref="G151">IFERROR(INDEX(import_data,MATCH($D$8&amp;"-"&amp;$B151,import_key,0),G$9),"")</f>
        <v/>
      </c>
      <c r="H151" s="322" t="str" cm="1">
        <f t="array" ref="H151">IFERROR(INDEX(import_data,MATCH($D$8&amp;"-"&amp;$B151,import_key,0),H$9),"")</f>
        <v/>
      </c>
      <c r="J151" s="334" t="str">
        <f t="shared" si="13"/>
        <v/>
      </c>
      <c r="K151" s="98" t="s">
        <v>0</v>
      </c>
      <c r="L151" s="334" t="str">
        <f t="shared" si="14"/>
        <v/>
      </c>
      <c r="M151" s="98" t="s">
        <v>0</v>
      </c>
      <c r="N151" s="334" t="str">
        <f t="shared" si="15"/>
        <v/>
      </c>
      <c r="O151" s="98" t="s">
        <v>0</v>
      </c>
      <c r="P151" s="308">
        <f t="shared" si="11"/>
        <v>139</v>
      </c>
      <c r="R151" s="301" t="str" cm="1">
        <f t="array" ref="R151">IFERROR(INDEX(import_data,MATCH($R$8&amp;"-"&amp;$P151,import_key,0),R$9),"")</f>
        <v/>
      </c>
      <c r="S151" s="299" t="str" cm="1">
        <f t="array" ref="S151">IFERROR(INDEX(import_data,MATCH($R$8&amp;"-"&amp;$P151,import_key,0),S$9),"")</f>
        <v/>
      </c>
      <c r="T151" s="322" t="str" cm="1">
        <f t="array" ref="T151">IFERROR(INDEX(import_data,MATCH($R$8&amp;"-"&amp;$P151,import_key,0),T$9),"")</f>
        <v/>
      </c>
    </row>
    <row r="152" spans="2:20" x14ac:dyDescent="0.25">
      <c r="B152" s="308">
        <f t="shared" si="12"/>
        <v>140</v>
      </c>
      <c r="D152" s="301" t="str" cm="1">
        <f t="array" ref="D152">IFERROR(INDEX(import_data,MATCH($D$8&amp;"-"&amp;$B152,import_key,0),D$9),"")</f>
        <v/>
      </c>
      <c r="E152" s="299" t="str" cm="1">
        <f t="array" ref="E152">IFERROR(INDEX(import_data,MATCH($D$8&amp;"-"&amp;$B152,import_key,0),E$9),"")</f>
        <v/>
      </c>
      <c r="F152" s="299" t="str" cm="1">
        <f t="array" ref="F152">IFERROR(INDEX(import_data,MATCH($D$8&amp;"-"&amp;$B152,import_key,0),F$9),"")</f>
        <v/>
      </c>
      <c r="G152" s="299" t="str" cm="1">
        <f t="array" ref="G152">IFERROR(INDEX(import_data,MATCH($D$8&amp;"-"&amp;$B152,import_key,0),G$9),"")</f>
        <v/>
      </c>
      <c r="H152" s="322" t="str" cm="1">
        <f t="array" ref="H152">IFERROR(INDEX(import_data,MATCH($D$8&amp;"-"&amp;$B152,import_key,0),H$9),"")</f>
        <v/>
      </c>
      <c r="J152" s="334" t="str">
        <f t="shared" si="13"/>
        <v/>
      </c>
      <c r="K152" s="98" t="s">
        <v>0</v>
      </c>
      <c r="L152" s="334" t="str">
        <f t="shared" si="14"/>
        <v/>
      </c>
      <c r="M152" s="98" t="s">
        <v>0</v>
      </c>
      <c r="N152" s="334" t="str">
        <f t="shared" si="15"/>
        <v/>
      </c>
      <c r="O152" s="98" t="s">
        <v>0</v>
      </c>
      <c r="P152" s="308">
        <f t="shared" si="11"/>
        <v>140</v>
      </c>
      <c r="R152" s="301" t="str" cm="1">
        <f t="array" ref="R152">IFERROR(INDEX(import_data,MATCH($R$8&amp;"-"&amp;$P152,import_key,0),R$9),"")</f>
        <v/>
      </c>
      <c r="S152" s="299" t="str" cm="1">
        <f t="array" ref="S152">IFERROR(INDEX(import_data,MATCH($R$8&amp;"-"&amp;$P152,import_key,0),S$9),"")</f>
        <v/>
      </c>
      <c r="T152" s="322" t="str" cm="1">
        <f t="array" ref="T152">IFERROR(INDEX(import_data,MATCH($R$8&amp;"-"&amp;$P152,import_key,0),T$9),"")</f>
        <v/>
      </c>
    </row>
    <row r="153" spans="2:20" x14ac:dyDescent="0.25">
      <c r="B153" s="308">
        <f t="shared" si="12"/>
        <v>141</v>
      </c>
      <c r="D153" s="301" t="str" cm="1">
        <f t="array" ref="D153">IFERROR(INDEX(import_data,MATCH($D$8&amp;"-"&amp;$B153,import_key,0),D$9),"")</f>
        <v/>
      </c>
      <c r="E153" s="299" t="str" cm="1">
        <f t="array" ref="E153">IFERROR(INDEX(import_data,MATCH($D$8&amp;"-"&amp;$B153,import_key,0),E$9),"")</f>
        <v/>
      </c>
      <c r="F153" s="299" t="str" cm="1">
        <f t="array" ref="F153">IFERROR(INDEX(import_data,MATCH($D$8&amp;"-"&amp;$B153,import_key,0),F$9),"")</f>
        <v/>
      </c>
      <c r="G153" s="299" t="str" cm="1">
        <f t="array" ref="G153">IFERROR(INDEX(import_data,MATCH($D$8&amp;"-"&amp;$B153,import_key,0),G$9),"")</f>
        <v/>
      </c>
      <c r="H153" s="322" t="str" cm="1">
        <f t="array" ref="H153">IFERROR(INDEX(import_data,MATCH($D$8&amp;"-"&amp;$B153,import_key,0),H$9),"")</f>
        <v/>
      </c>
      <c r="J153" s="334" t="str">
        <f t="shared" si="13"/>
        <v/>
      </c>
      <c r="K153" s="98" t="s">
        <v>0</v>
      </c>
      <c r="L153" s="334" t="str">
        <f t="shared" si="14"/>
        <v/>
      </c>
      <c r="M153" s="98" t="s">
        <v>0</v>
      </c>
      <c r="N153" s="334" t="str">
        <f t="shared" si="15"/>
        <v/>
      </c>
      <c r="O153" s="98" t="s">
        <v>0</v>
      </c>
      <c r="P153" s="308">
        <f t="shared" si="11"/>
        <v>141</v>
      </c>
      <c r="R153" s="301" t="str" cm="1">
        <f t="array" ref="R153">IFERROR(INDEX(import_data,MATCH($R$8&amp;"-"&amp;$P153,import_key,0),R$9),"")</f>
        <v/>
      </c>
      <c r="S153" s="299" t="str" cm="1">
        <f t="array" ref="S153">IFERROR(INDEX(import_data,MATCH($R$8&amp;"-"&amp;$P153,import_key,0),S$9),"")</f>
        <v/>
      </c>
      <c r="T153" s="322" t="str" cm="1">
        <f t="array" ref="T153">IFERROR(INDEX(import_data,MATCH($R$8&amp;"-"&amp;$P153,import_key,0),T$9),"")</f>
        <v/>
      </c>
    </row>
    <row r="154" spans="2:20" x14ac:dyDescent="0.25">
      <c r="B154" s="308">
        <f t="shared" si="12"/>
        <v>142</v>
      </c>
      <c r="D154" s="301" t="str" cm="1">
        <f t="array" ref="D154">IFERROR(INDEX(import_data,MATCH($D$8&amp;"-"&amp;$B154,import_key,0),D$9),"")</f>
        <v/>
      </c>
      <c r="E154" s="299" t="str" cm="1">
        <f t="array" ref="E154">IFERROR(INDEX(import_data,MATCH($D$8&amp;"-"&amp;$B154,import_key,0),E$9),"")</f>
        <v/>
      </c>
      <c r="F154" s="299" t="str" cm="1">
        <f t="array" ref="F154">IFERROR(INDEX(import_data,MATCH($D$8&amp;"-"&amp;$B154,import_key,0),F$9),"")</f>
        <v/>
      </c>
      <c r="G154" s="299" t="str" cm="1">
        <f t="array" ref="G154">IFERROR(INDEX(import_data,MATCH($D$8&amp;"-"&amp;$B154,import_key,0),G$9),"")</f>
        <v/>
      </c>
      <c r="H154" s="322" t="str" cm="1">
        <f t="array" ref="H154">IFERROR(INDEX(import_data,MATCH($D$8&amp;"-"&amp;$B154,import_key,0),H$9),"")</f>
        <v/>
      </c>
      <c r="J154" s="334" t="str">
        <f t="shared" si="13"/>
        <v/>
      </c>
      <c r="K154" s="98" t="s">
        <v>0</v>
      </c>
      <c r="L154" s="334" t="str">
        <f t="shared" si="14"/>
        <v/>
      </c>
      <c r="M154" s="98" t="s">
        <v>0</v>
      </c>
      <c r="N154" s="334" t="str">
        <f t="shared" si="15"/>
        <v/>
      </c>
      <c r="O154" s="98" t="s">
        <v>0</v>
      </c>
      <c r="P154" s="308">
        <f t="shared" si="11"/>
        <v>142</v>
      </c>
      <c r="R154" s="301" t="str" cm="1">
        <f t="array" ref="R154">IFERROR(INDEX(import_data,MATCH($R$8&amp;"-"&amp;$P154,import_key,0),R$9),"")</f>
        <v/>
      </c>
      <c r="S154" s="299" t="str" cm="1">
        <f t="array" ref="S154">IFERROR(INDEX(import_data,MATCH($R$8&amp;"-"&amp;$P154,import_key,0),S$9),"")</f>
        <v/>
      </c>
      <c r="T154" s="322" t="str" cm="1">
        <f t="array" ref="T154">IFERROR(INDEX(import_data,MATCH($R$8&amp;"-"&amp;$P154,import_key,0),T$9),"")</f>
        <v/>
      </c>
    </row>
    <row r="155" spans="2:20" x14ac:dyDescent="0.25">
      <c r="B155" s="308">
        <f t="shared" si="12"/>
        <v>143</v>
      </c>
      <c r="D155" s="301" t="str" cm="1">
        <f t="array" ref="D155">IFERROR(INDEX(import_data,MATCH($D$8&amp;"-"&amp;$B155,import_key,0),D$9),"")</f>
        <v/>
      </c>
      <c r="E155" s="299" t="str" cm="1">
        <f t="array" ref="E155">IFERROR(INDEX(import_data,MATCH($D$8&amp;"-"&amp;$B155,import_key,0),E$9),"")</f>
        <v/>
      </c>
      <c r="F155" s="299" t="str" cm="1">
        <f t="array" ref="F155">IFERROR(INDEX(import_data,MATCH($D$8&amp;"-"&amp;$B155,import_key,0),F$9),"")</f>
        <v/>
      </c>
      <c r="G155" s="299" t="str" cm="1">
        <f t="array" ref="G155">IFERROR(INDEX(import_data,MATCH($D$8&amp;"-"&amp;$B155,import_key,0),G$9),"")</f>
        <v/>
      </c>
      <c r="H155" s="322" t="str" cm="1">
        <f t="array" ref="H155">IFERROR(INDEX(import_data,MATCH($D$8&amp;"-"&amp;$B155,import_key,0),H$9),"")</f>
        <v/>
      </c>
      <c r="J155" s="334" t="str">
        <f t="shared" si="13"/>
        <v/>
      </c>
      <c r="K155" s="98" t="s">
        <v>0</v>
      </c>
      <c r="L155" s="334" t="str">
        <f t="shared" si="14"/>
        <v/>
      </c>
      <c r="M155" s="98" t="s">
        <v>0</v>
      </c>
      <c r="N155" s="334" t="str">
        <f t="shared" si="15"/>
        <v/>
      </c>
      <c r="O155" s="98" t="s">
        <v>0</v>
      </c>
      <c r="P155" s="308">
        <f t="shared" si="11"/>
        <v>143</v>
      </c>
      <c r="R155" s="301" t="str" cm="1">
        <f t="array" ref="R155">IFERROR(INDEX(import_data,MATCH($R$8&amp;"-"&amp;$P155,import_key,0),R$9),"")</f>
        <v/>
      </c>
      <c r="S155" s="299" t="str" cm="1">
        <f t="array" ref="S155">IFERROR(INDEX(import_data,MATCH($R$8&amp;"-"&amp;$P155,import_key,0),S$9),"")</f>
        <v/>
      </c>
      <c r="T155" s="322" t="str" cm="1">
        <f t="array" ref="T155">IFERROR(INDEX(import_data,MATCH($R$8&amp;"-"&amp;$P155,import_key,0),T$9),"")</f>
        <v/>
      </c>
    </row>
    <row r="156" spans="2:20" x14ac:dyDescent="0.25">
      <c r="B156" s="308">
        <f t="shared" si="12"/>
        <v>144</v>
      </c>
      <c r="D156" s="301" t="str" cm="1">
        <f t="array" ref="D156">IFERROR(INDEX(import_data,MATCH($D$8&amp;"-"&amp;$B156,import_key,0),D$9),"")</f>
        <v/>
      </c>
      <c r="E156" s="299" t="str" cm="1">
        <f t="array" ref="E156">IFERROR(INDEX(import_data,MATCH($D$8&amp;"-"&amp;$B156,import_key,0),E$9),"")</f>
        <v/>
      </c>
      <c r="F156" s="299" t="str" cm="1">
        <f t="array" ref="F156">IFERROR(INDEX(import_data,MATCH($D$8&amp;"-"&amp;$B156,import_key,0),F$9),"")</f>
        <v/>
      </c>
      <c r="G156" s="299" t="str" cm="1">
        <f t="array" ref="G156">IFERROR(INDEX(import_data,MATCH($D$8&amp;"-"&amp;$B156,import_key,0),G$9),"")</f>
        <v/>
      </c>
      <c r="H156" s="322" t="str" cm="1">
        <f t="array" ref="H156">IFERROR(INDEX(import_data,MATCH($D$8&amp;"-"&amp;$B156,import_key,0),H$9),"")</f>
        <v/>
      </c>
      <c r="J156" s="334" t="str">
        <f t="shared" si="13"/>
        <v/>
      </c>
      <c r="K156" s="98" t="s">
        <v>0</v>
      </c>
      <c r="L156" s="334" t="str">
        <f t="shared" si="14"/>
        <v/>
      </c>
      <c r="M156" s="98" t="s">
        <v>0</v>
      </c>
      <c r="N156" s="334" t="str">
        <f t="shared" si="15"/>
        <v/>
      </c>
      <c r="O156" s="98" t="s">
        <v>0</v>
      </c>
      <c r="P156" s="308">
        <f t="shared" si="11"/>
        <v>144</v>
      </c>
      <c r="R156" s="301" t="str" cm="1">
        <f t="array" ref="R156">IFERROR(INDEX(import_data,MATCH($R$8&amp;"-"&amp;$P156,import_key,0),R$9),"")</f>
        <v/>
      </c>
      <c r="S156" s="299" t="str" cm="1">
        <f t="array" ref="S156">IFERROR(INDEX(import_data,MATCH($R$8&amp;"-"&amp;$P156,import_key,0),S$9),"")</f>
        <v/>
      </c>
      <c r="T156" s="322" t="str" cm="1">
        <f t="array" ref="T156">IFERROR(INDEX(import_data,MATCH($R$8&amp;"-"&amp;$P156,import_key,0),T$9),"")</f>
        <v/>
      </c>
    </row>
    <row r="157" spans="2:20" x14ac:dyDescent="0.25">
      <c r="B157" s="308">
        <f t="shared" si="12"/>
        <v>145</v>
      </c>
      <c r="D157" s="301" t="str" cm="1">
        <f t="array" ref="D157">IFERROR(INDEX(import_data,MATCH($D$8&amp;"-"&amp;$B157,import_key,0),D$9),"")</f>
        <v/>
      </c>
      <c r="E157" s="299" t="str" cm="1">
        <f t="array" ref="E157">IFERROR(INDEX(import_data,MATCH($D$8&amp;"-"&amp;$B157,import_key,0),E$9),"")</f>
        <v/>
      </c>
      <c r="F157" s="299" t="str" cm="1">
        <f t="array" ref="F157">IFERROR(INDEX(import_data,MATCH($D$8&amp;"-"&amp;$B157,import_key,0),F$9),"")</f>
        <v/>
      </c>
      <c r="G157" s="299" t="str" cm="1">
        <f t="array" ref="G157">IFERROR(INDEX(import_data,MATCH($D$8&amp;"-"&amp;$B157,import_key,0),G$9),"")</f>
        <v/>
      </c>
      <c r="H157" s="322" t="str" cm="1">
        <f t="array" ref="H157">IFERROR(INDEX(import_data,MATCH($D$8&amp;"-"&amp;$B157,import_key,0),H$9),"")</f>
        <v/>
      </c>
      <c r="J157" s="334" t="str">
        <f t="shared" si="13"/>
        <v/>
      </c>
      <c r="K157" s="98" t="s">
        <v>0</v>
      </c>
      <c r="L157" s="334" t="str">
        <f t="shared" si="14"/>
        <v/>
      </c>
      <c r="M157" s="98" t="s">
        <v>0</v>
      </c>
      <c r="N157" s="334" t="str">
        <f t="shared" si="15"/>
        <v/>
      </c>
      <c r="O157" s="98" t="s">
        <v>0</v>
      </c>
      <c r="P157" s="308">
        <f t="shared" si="11"/>
        <v>145</v>
      </c>
      <c r="R157" s="301" t="str" cm="1">
        <f t="array" ref="R157">IFERROR(INDEX(import_data,MATCH($R$8&amp;"-"&amp;$P157,import_key,0),R$9),"")</f>
        <v/>
      </c>
      <c r="S157" s="299" t="str" cm="1">
        <f t="array" ref="S157">IFERROR(INDEX(import_data,MATCH($R$8&amp;"-"&amp;$P157,import_key,0),S$9),"")</f>
        <v/>
      </c>
      <c r="T157" s="322" t="str" cm="1">
        <f t="array" ref="T157">IFERROR(INDEX(import_data,MATCH($R$8&amp;"-"&amp;$P157,import_key,0),T$9),"")</f>
        <v/>
      </c>
    </row>
    <row r="158" spans="2:20" x14ac:dyDescent="0.25">
      <c r="B158" s="308">
        <f t="shared" si="12"/>
        <v>146</v>
      </c>
      <c r="D158" s="301" t="str" cm="1">
        <f t="array" ref="D158">IFERROR(INDEX(import_data,MATCH($D$8&amp;"-"&amp;$B158,import_key,0),D$9),"")</f>
        <v/>
      </c>
      <c r="E158" s="299" t="str" cm="1">
        <f t="array" ref="E158">IFERROR(INDEX(import_data,MATCH($D$8&amp;"-"&amp;$B158,import_key,0),E$9),"")</f>
        <v/>
      </c>
      <c r="F158" s="299" t="str" cm="1">
        <f t="array" ref="F158">IFERROR(INDEX(import_data,MATCH($D$8&amp;"-"&amp;$B158,import_key,0),F$9),"")</f>
        <v/>
      </c>
      <c r="G158" s="299" t="str" cm="1">
        <f t="array" ref="G158">IFERROR(INDEX(import_data,MATCH($D$8&amp;"-"&amp;$B158,import_key,0),G$9),"")</f>
        <v/>
      </c>
      <c r="H158" s="322" t="str" cm="1">
        <f t="array" ref="H158">IFERROR(INDEX(import_data,MATCH($D$8&amp;"-"&amp;$B158,import_key,0),H$9),"")</f>
        <v/>
      </c>
      <c r="J158" s="334" t="str">
        <f t="shared" si="13"/>
        <v/>
      </c>
      <c r="K158" s="98" t="s">
        <v>0</v>
      </c>
      <c r="L158" s="334" t="str">
        <f t="shared" si="14"/>
        <v/>
      </c>
      <c r="M158" s="98" t="s">
        <v>0</v>
      </c>
      <c r="N158" s="334" t="str">
        <f t="shared" si="15"/>
        <v/>
      </c>
      <c r="O158" s="98" t="s">
        <v>0</v>
      </c>
      <c r="P158" s="308">
        <f t="shared" si="11"/>
        <v>146</v>
      </c>
      <c r="R158" s="301" t="str" cm="1">
        <f t="array" ref="R158">IFERROR(INDEX(import_data,MATCH($R$8&amp;"-"&amp;$P158,import_key,0),R$9),"")</f>
        <v/>
      </c>
      <c r="S158" s="299" t="str" cm="1">
        <f t="array" ref="S158">IFERROR(INDEX(import_data,MATCH($R$8&amp;"-"&amp;$P158,import_key,0),S$9),"")</f>
        <v/>
      </c>
      <c r="T158" s="322" t="str" cm="1">
        <f t="array" ref="T158">IFERROR(INDEX(import_data,MATCH($R$8&amp;"-"&amp;$P158,import_key,0),T$9),"")</f>
        <v/>
      </c>
    </row>
    <row r="159" spans="2:20" x14ac:dyDescent="0.25">
      <c r="B159" s="308">
        <f t="shared" si="12"/>
        <v>147</v>
      </c>
      <c r="D159" s="301" t="str" cm="1">
        <f t="array" ref="D159">IFERROR(INDEX(import_data,MATCH($D$8&amp;"-"&amp;$B159,import_key,0),D$9),"")</f>
        <v/>
      </c>
      <c r="E159" s="299" t="str" cm="1">
        <f t="array" ref="E159">IFERROR(INDEX(import_data,MATCH($D$8&amp;"-"&amp;$B159,import_key,0),E$9),"")</f>
        <v/>
      </c>
      <c r="F159" s="299" t="str" cm="1">
        <f t="array" ref="F159">IFERROR(INDEX(import_data,MATCH($D$8&amp;"-"&amp;$B159,import_key,0),F$9),"")</f>
        <v/>
      </c>
      <c r="G159" s="299" t="str" cm="1">
        <f t="array" ref="G159">IFERROR(INDEX(import_data,MATCH($D$8&amp;"-"&amp;$B159,import_key,0),G$9),"")</f>
        <v/>
      </c>
      <c r="H159" s="322" t="str" cm="1">
        <f t="array" ref="H159">IFERROR(INDEX(import_data,MATCH($D$8&amp;"-"&amp;$B159,import_key,0),H$9),"")</f>
        <v/>
      </c>
      <c r="J159" s="334" t="str">
        <f t="shared" si="13"/>
        <v/>
      </c>
      <c r="K159" s="98" t="s">
        <v>0</v>
      </c>
      <c r="L159" s="334" t="str">
        <f t="shared" si="14"/>
        <v/>
      </c>
      <c r="M159" s="98" t="s">
        <v>0</v>
      </c>
      <c r="N159" s="334" t="str">
        <f t="shared" si="15"/>
        <v/>
      </c>
      <c r="O159" s="98" t="s">
        <v>0</v>
      </c>
      <c r="P159" s="308">
        <f t="shared" si="11"/>
        <v>147</v>
      </c>
      <c r="R159" s="301" t="str" cm="1">
        <f t="array" ref="R159">IFERROR(INDEX(import_data,MATCH($R$8&amp;"-"&amp;$P159,import_key,0),R$9),"")</f>
        <v/>
      </c>
      <c r="S159" s="299" t="str" cm="1">
        <f t="array" ref="S159">IFERROR(INDEX(import_data,MATCH($R$8&amp;"-"&amp;$P159,import_key,0),S$9),"")</f>
        <v/>
      </c>
      <c r="T159" s="322" t="str" cm="1">
        <f t="array" ref="T159">IFERROR(INDEX(import_data,MATCH($R$8&amp;"-"&amp;$P159,import_key,0),T$9),"")</f>
        <v/>
      </c>
    </row>
    <row r="160" spans="2:20" x14ac:dyDescent="0.25">
      <c r="B160" s="308">
        <f t="shared" si="12"/>
        <v>148</v>
      </c>
      <c r="D160" s="301" t="str" cm="1">
        <f t="array" ref="D160">IFERROR(INDEX(import_data,MATCH($D$8&amp;"-"&amp;$B160,import_key,0),D$9),"")</f>
        <v/>
      </c>
      <c r="E160" s="299" t="str" cm="1">
        <f t="array" ref="E160">IFERROR(INDEX(import_data,MATCH($D$8&amp;"-"&amp;$B160,import_key,0),E$9),"")</f>
        <v/>
      </c>
      <c r="F160" s="299" t="str" cm="1">
        <f t="array" ref="F160">IFERROR(INDEX(import_data,MATCH($D$8&amp;"-"&amp;$B160,import_key,0),F$9),"")</f>
        <v/>
      </c>
      <c r="G160" s="299" t="str" cm="1">
        <f t="array" ref="G160">IFERROR(INDEX(import_data,MATCH($D$8&amp;"-"&amp;$B160,import_key,0),G$9),"")</f>
        <v/>
      </c>
      <c r="H160" s="322" t="str" cm="1">
        <f t="array" ref="H160">IFERROR(INDEX(import_data,MATCH($D$8&amp;"-"&amp;$B160,import_key,0),H$9),"")</f>
        <v/>
      </c>
      <c r="J160" s="334" t="str">
        <f t="shared" si="13"/>
        <v/>
      </c>
      <c r="K160" s="98" t="s">
        <v>0</v>
      </c>
      <c r="L160" s="334" t="str">
        <f t="shared" si="14"/>
        <v/>
      </c>
      <c r="M160" s="98" t="s">
        <v>0</v>
      </c>
      <c r="N160" s="334" t="str">
        <f t="shared" si="15"/>
        <v/>
      </c>
      <c r="O160" s="98" t="s">
        <v>0</v>
      </c>
      <c r="P160" s="308">
        <f t="shared" si="11"/>
        <v>148</v>
      </c>
      <c r="R160" s="301" t="str" cm="1">
        <f t="array" ref="R160">IFERROR(INDEX(import_data,MATCH($R$8&amp;"-"&amp;$P160,import_key,0),R$9),"")</f>
        <v/>
      </c>
      <c r="S160" s="299" t="str" cm="1">
        <f t="array" ref="S160">IFERROR(INDEX(import_data,MATCH($R$8&amp;"-"&amp;$P160,import_key,0),S$9),"")</f>
        <v/>
      </c>
      <c r="T160" s="322" t="str" cm="1">
        <f t="array" ref="T160">IFERROR(INDEX(import_data,MATCH($R$8&amp;"-"&amp;$P160,import_key,0),T$9),"")</f>
        <v/>
      </c>
    </row>
    <row r="161" spans="2:20" x14ac:dyDescent="0.25">
      <c r="B161" s="308">
        <f t="shared" si="12"/>
        <v>149</v>
      </c>
      <c r="D161" s="301" t="str" cm="1">
        <f t="array" ref="D161">IFERROR(INDEX(import_data,MATCH($D$8&amp;"-"&amp;$B161,import_key,0),D$9),"")</f>
        <v/>
      </c>
      <c r="E161" s="299" t="str" cm="1">
        <f t="array" ref="E161">IFERROR(INDEX(import_data,MATCH($D$8&amp;"-"&amp;$B161,import_key,0),E$9),"")</f>
        <v/>
      </c>
      <c r="F161" s="299" t="str" cm="1">
        <f t="array" ref="F161">IFERROR(INDEX(import_data,MATCH($D$8&amp;"-"&amp;$B161,import_key,0),F$9),"")</f>
        <v/>
      </c>
      <c r="G161" s="299" t="str" cm="1">
        <f t="array" ref="G161">IFERROR(INDEX(import_data,MATCH($D$8&amp;"-"&amp;$B161,import_key,0),G$9),"")</f>
        <v/>
      </c>
      <c r="H161" s="322" t="str" cm="1">
        <f t="array" ref="H161">IFERROR(INDEX(import_data,MATCH($D$8&amp;"-"&amp;$B161,import_key,0),H$9),"")</f>
        <v/>
      </c>
      <c r="J161" s="334" t="str">
        <f t="shared" si="13"/>
        <v/>
      </c>
      <c r="K161" s="98" t="s">
        <v>0</v>
      </c>
      <c r="L161" s="334" t="str">
        <f t="shared" si="14"/>
        <v/>
      </c>
      <c r="M161" s="98" t="s">
        <v>0</v>
      </c>
      <c r="N161" s="334" t="str">
        <f t="shared" si="15"/>
        <v/>
      </c>
      <c r="O161" s="98" t="s">
        <v>0</v>
      </c>
      <c r="P161" s="308">
        <f t="shared" si="11"/>
        <v>149</v>
      </c>
      <c r="R161" s="301" t="str" cm="1">
        <f t="array" ref="R161">IFERROR(INDEX(import_data,MATCH($R$8&amp;"-"&amp;$P161,import_key,0),R$9),"")</f>
        <v/>
      </c>
      <c r="S161" s="299" t="str" cm="1">
        <f t="array" ref="S161">IFERROR(INDEX(import_data,MATCH($R$8&amp;"-"&amp;$P161,import_key,0),S$9),"")</f>
        <v/>
      </c>
      <c r="T161" s="322" t="str" cm="1">
        <f t="array" ref="T161">IFERROR(INDEX(import_data,MATCH($R$8&amp;"-"&amp;$P161,import_key,0),T$9),"")</f>
        <v/>
      </c>
    </row>
    <row r="162" spans="2:20" x14ac:dyDescent="0.25">
      <c r="B162" s="308">
        <f t="shared" si="12"/>
        <v>150</v>
      </c>
      <c r="D162" s="301" t="str" cm="1">
        <f t="array" ref="D162">IFERROR(INDEX(import_data,MATCH($D$8&amp;"-"&amp;$B162,import_key,0),D$9),"")</f>
        <v/>
      </c>
      <c r="E162" s="299" t="str" cm="1">
        <f t="array" ref="E162">IFERROR(INDEX(import_data,MATCH($D$8&amp;"-"&amp;$B162,import_key,0),E$9),"")</f>
        <v/>
      </c>
      <c r="F162" s="299" t="str" cm="1">
        <f t="array" ref="F162">IFERROR(INDEX(import_data,MATCH($D$8&amp;"-"&amp;$B162,import_key,0),F$9),"")</f>
        <v/>
      </c>
      <c r="G162" s="299" t="str" cm="1">
        <f t="array" ref="G162">IFERROR(INDEX(import_data,MATCH($D$8&amp;"-"&amp;$B162,import_key,0),G$9),"")</f>
        <v/>
      </c>
      <c r="H162" s="322" t="str" cm="1">
        <f t="array" ref="H162">IFERROR(INDEX(import_data,MATCH($D$8&amp;"-"&amp;$B162,import_key,0),H$9),"")</f>
        <v/>
      </c>
      <c r="J162" s="334" t="str">
        <f t="shared" si="13"/>
        <v/>
      </c>
      <c r="K162" s="98" t="s">
        <v>0</v>
      </c>
      <c r="L162" s="334" t="str">
        <f t="shared" si="14"/>
        <v/>
      </c>
      <c r="M162" s="98" t="s">
        <v>0</v>
      </c>
      <c r="N162" s="334" t="str">
        <f t="shared" si="15"/>
        <v/>
      </c>
      <c r="O162" s="98" t="s">
        <v>0</v>
      </c>
      <c r="P162" s="308">
        <f t="shared" si="11"/>
        <v>150</v>
      </c>
      <c r="R162" s="301" t="str" cm="1">
        <f t="array" ref="R162">IFERROR(INDEX(import_data,MATCH($R$8&amp;"-"&amp;$P162,import_key,0),R$9),"")</f>
        <v/>
      </c>
      <c r="S162" s="299" t="str" cm="1">
        <f t="array" ref="S162">IFERROR(INDEX(import_data,MATCH($R$8&amp;"-"&amp;$P162,import_key,0),S$9),"")</f>
        <v/>
      </c>
      <c r="T162" s="322" t="str" cm="1">
        <f t="array" ref="T162">IFERROR(INDEX(import_data,MATCH($R$8&amp;"-"&amp;$P162,import_key,0),T$9),"")</f>
        <v/>
      </c>
    </row>
    <row r="163" spans="2:20" x14ac:dyDescent="0.25">
      <c r="B163" s="308">
        <f t="shared" si="12"/>
        <v>151</v>
      </c>
      <c r="D163" s="301" t="str" cm="1">
        <f t="array" ref="D163">IFERROR(INDEX(import_data,MATCH($D$8&amp;"-"&amp;$B163,import_key,0),D$9),"")</f>
        <v/>
      </c>
      <c r="E163" s="299" t="str" cm="1">
        <f t="array" ref="E163">IFERROR(INDEX(import_data,MATCH($D$8&amp;"-"&amp;$B163,import_key,0),E$9),"")</f>
        <v/>
      </c>
      <c r="F163" s="299" t="str" cm="1">
        <f t="array" ref="F163">IFERROR(INDEX(import_data,MATCH($D$8&amp;"-"&amp;$B163,import_key,0),F$9),"")</f>
        <v/>
      </c>
      <c r="G163" s="299" t="str" cm="1">
        <f t="array" ref="G163">IFERROR(INDEX(import_data,MATCH($D$8&amp;"-"&amp;$B163,import_key,0),G$9),"")</f>
        <v/>
      </c>
      <c r="H163" s="322" t="str" cm="1">
        <f t="array" ref="H163">IFERROR(INDEX(import_data,MATCH($D$8&amp;"-"&amp;$B163,import_key,0),H$9),"")</f>
        <v/>
      </c>
      <c r="J163" s="334" t="str">
        <f t="shared" si="13"/>
        <v/>
      </c>
      <c r="K163" s="98" t="s">
        <v>0</v>
      </c>
      <c r="L163" s="334" t="str">
        <f t="shared" si="14"/>
        <v/>
      </c>
      <c r="M163" s="98" t="s">
        <v>0</v>
      </c>
      <c r="N163" s="334" t="str">
        <f t="shared" si="15"/>
        <v/>
      </c>
      <c r="O163" s="98" t="s">
        <v>0</v>
      </c>
      <c r="P163" s="308">
        <f t="shared" si="11"/>
        <v>151</v>
      </c>
      <c r="R163" s="301" t="str" cm="1">
        <f t="array" ref="R163">IFERROR(INDEX(import_data,MATCH($R$8&amp;"-"&amp;$P163,import_key,0),R$9),"")</f>
        <v/>
      </c>
      <c r="S163" s="299" t="str" cm="1">
        <f t="array" ref="S163">IFERROR(INDEX(import_data,MATCH($R$8&amp;"-"&amp;$P163,import_key,0),S$9),"")</f>
        <v/>
      </c>
      <c r="T163" s="322" t="str" cm="1">
        <f t="array" ref="T163">IFERROR(INDEX(import_data,MATCH($R$8&amp;"-"&amp;$P163,import_key,0),T$9),"")</f>
        <v/>
      </c>
    </row>
    <row r="164" spans="2:20" x14ac:dyDescent="0.25">
      <c r="B164" s="308">
        <f t="shared" si="12"/>
        <v>152</v>
      </c>
      <c r="D164" s="301" t="str" cm="1">
        <f t="array" ref="D164">IFERROR(INDEX(import_data,MATCH($D$8&amp;"-"&amp;$B164,import_key,0),D$9),"")</f>
        <v/>
      </c>
      <c r="E164" s="299" t="str" cm="1">
        <f t="array" ref="E164">IFERROR(INDEX(import_data,MATCH($D$8&amp;"-"&amp;$B164,import_key,0),E$9),"")</f>
        <v/>
      </c>
      <c r="F164" s="299" t="str" cm="1">
        <f t="array" ref="F164">IFERROR(INDEX(import_data,MATCH($D$8&amp;"-"&amp;$B164,import_key,0),F$9),"")</f>
        <v/>
      </c>
      <c r="G164" s="299" t="str" cm="1">
        <f t="array" ref="G164">IFERROR(INDEX(import_data,MATCH($D$8&amp;"-"&amp;$B164,import_key,0),G$9),"")</f>
        <v/>
      </c>
      <c r="H164" s="322" t="str" cm="1">
        <f t="array" ref="H164">IFERROR(INDEX(import_data,MATCH($D$8&amp;"-"&amp;$B164,import_key,0),H$9),"")</f>
        <v/>
      </c>
      <c r="J164" s="334" t="str">
        <f t="shared" si="13"/>
        <v/>
      </c>
      <c r="K164" s="98" t="s">
        <v>0</v>
      </c>
      <c r="L164" s="334" t="str">
        <f t="shared" si="14"/>
        <v/>
      </c>
      <c r="M164" s="98" t="s">
        <v>0</v>
      </c>
      <c r="N164" s="334" t="str">
        <f t="shared" si="15"/>
        <v/>
      </c>
      <c r="O164" s="98" t="s">
        <v>0</v>
      </c>
      <c r="P164" s="308">
        <f t="shared" si="11"/>
        <v>152</v>
      </c>
      <c r="R164" s="301" t="str" cm="1">
        <f t="array" ref="R164">IFERROR(INDEX(import_data,MATCH($R$8&amp;"-"&amp;$P164,import_key,0),R$9),"")</f>
        <v/>
      </c>
      <c r="S164" s="299" t="str" cm="1">
        <f t="array" ref="S164">IFERROR(INDEX(import_data,MATCH($R$8&amp;"-"&amp;$P164,import_key,0),S$9),"")</f>
        <v/>
      </c>
      <c r="T164" s="322" t="str" cm="1">
        <f t="array" ref="T164">IFERROR(INDEX(import_data,MATCH($R$8&amp;"-"&amp;$P164,import_key,0),T$9),"")</f>
        <v/>
      </c>
    </row>
    <row r="165" spans="2:20" x14ac:dyDescent="0.25">
      <c r="B165" s="308">
        <f t="shared" si="12"/>
        <v>153</v>
      </c>
      <c r="D165" s="301" t="str" cm="1">
        <f t="array" ref="D165">IFERROR(INDEX(import_data,MATCH($D$8&amp;"-"&amp;$B165,import_key,0),D$9),"")</f>
        <v/>
      </c>
      <c r="E165" s="299" t="str" cm="1">
        <f t="array" ref="E165">IFERROR(INDEX(import_data,MATCH($D$8&amp;"-"&amp;$B165,import_key,0),E$9),"")</f>
        <v/>
      </c>
      <c r="F165" s="299" t="str" cm="1">
        <f t="array" ref="F165">IFERROR(INDEX(import_data,MATCH($D$8&amp;"-"&amp;$B165,import_key,0),F$9),"")</f>
        <v/>
      </c>
      <c r="G165" s="299" t="str" cm="1">
        <f t="array" ref="G165">IFERROR(INDEX(import_data,MATCH($D$8&amp;"-"&amp;$B165,import_key,0),G$9),"")</f>
        <v/>
      </c>
      <c r="H165" s="322" t="str" cm="1">
        <f t="array" ref="H165">IFERROR(INDEX(import_data,MATCH($D$8&amp;"-"&amp;$B165,import_key,0),H$9),"")</f>
        <v/>
      </c>
      <c r="J165" s="334" t="str">
        <f t="shared" si="13"/>
        <v/>
      </c>
      <c r="K165" s="98" t="s">
        <v>0</v>
      </c>
      <c r="L165" s="334" t="str">
        <f t="shared" si="14"/>
        <v/>
      </c>
      <c r="M165" s="98" t="s">
        <v>0</v>
      </c>
      <c r="N165" s="334" t="str">
        <f t="shared" si="15"/>
        <v/>
      </c>
      <c r="O165" s="98" t="s">
        <v>0</v>
      </c>
      <c r="P165" s="308">
        <f t="shared" si="11"/>
        <v>153</v>
      </c>
      <c r="R165" s="301" t="str" cm="1">
        <f t="array" ref="R165">IFERROR(INDEX(import_data,MATCH($R$8&amp;"-"&amp;$P165,import_key,0),R$9),"")</f>
        <v/>
      </c>
      <c r="S165" s="299" t="str" cm="1">
        <f t="array" ref="S165">IFERROR(INDEX(import_data,MATCH($R$8&amp;"-"&amp;$P165,import_key,0),S$9),"")</f>
        <v/>
      </c>
      <c r="T165" s="322" t="str" cm="1">
        <f t="array" ref="T165">IFERROR(INDEX(import_data,MATCH($R$8&amp;"-"&amp;$P165,import_key,0),T$9),"")</f>
        <v/>
      </c>
    </row>
    <row r="166" spans="2:20" x14ac:dyDescent="0.25">
      <c r="B166" s="308">
        <f t="shared" si="12"/>
        <v>154</v>
      </c>
      <c r="D166" s="301" t="str" cm="1">
        <f t="array" ref="D166">IFERROR(INDEX(import_data,MATCH($D$8&amp;"-"&amp;$B166,import_key,0),D$9),"")</f>
        <v/>
      </c>
      <c r="E166" s="299" t="str" cm="1">
        <f t="array" ref="E166">IFERROR(INDEX(import_data,MATCH($D$8&amp;"-"&amp;$B166,import_key,0),E$9),"")</f>
        <v/>
      </c>
      <c r="F166" s="299" t="str" cm="1">
        <f t="array" ref="F166">IFERROR(INDEX(import_data,MATCH($D$8&amp;"-"&amp;$B166,import_key,0),F$9),"")</f>
        <v/>
      </c>
      <c r="G166" s="299" t="str" cm="1">
        <f t="array" ref="G166">IFERROR(INDEX(import_data,MATCH($D$8&amp;"-"&amp;$B166,import_key,0),G$9),"")</f>
        <v/>
      </c>
      <c r="H166" s="322" t="str" cm="1">
        <f t="array" ref="H166">IFERROR(INDEX(import_data,MATCH($D$8&amp;"-"&amp;$B166,import_key,0),H$9),"")</f>
        <v/>
      </c>
      <c r="J166" s="334" t="str">
        <f t="shared" si="13"/>
        <v/>
      </c>
      <c r="K166" s="98" t="s">
        <v>0</v>
      </c>
      <c r="L166" s="334" t="str">
        <f t="shared" si="14"/>
        <v/>
      </c>
      <c r="M166" s="98" t="s">
        <v>0</v>
      </c>
      <c r="N166" s="334" t="str">
        <f t="shared" si="15"/>
        <v/>
      </c>
      <c r="O166" s="98" t="s">
        <v>0</v>
      </c>
      <c r="P166" s="308">
        <f t="shared" si="11"/>
        <v>154</v>
      </c>
      <c r="R166" s="301" t="str" cm="1">
        <f t="array" ref="R166">IFERROR(INDEX(import_data,MATCH($R$8&amp;"-"&amp;$P166,import_key,0),R$9),"")</f>
        <v/>
      </c>
      <c r="S166" s="299" t="str" cm="1">
        <f t="array" ref="S166">IFERROR(INDEX(import_data,MATCH($R$8&amp;"-"&amp;$P166,import_key,0),S$9),"")</f>
        <v/>
      </c>
      <c r="T166" s="322" t="str" cm="1">
        <f t="array" ref="T166">IFERROR(INDEX(import_data,MATCH($R$8&amp;"-"&amp;$P166,import_key,0),T$9),"")</f>
        <v/>
      </c>
    </row>
    <row r="167" spans="2:20" x14ac:dyDescent="0.25">
      <c r="B167" s="308">
        <f t="shared" si="12"/>
        <v>155</v>
      </c>
      <c r="D167" s="301" t="str" cm="1">
        <f t="array" ref="D167">IFERROR(INDEX(import_data,MATCH($D$8&amp;"-"&amp;$B167,import_key,0),D$9),"")</f>
        <v/>
      </c>
      <c r="E167" s="299" t="str" cm="1">
        <f t="array" ref="E167">IFERROR(INDEX(import_data,MATCH($D$8&amp;"-"&amp;$B167,import_key,0),E$9),"")</f>
        <v/>
      </c>
      <c r="F167" s="299" t="str" cm="1">
        <f t="array" ref="F167">IFERROR(INDEX(import_data,MATCH($D$8&amp;"-"&amp;$B167,import_key,0),F$9),"")</f>
        <v/>
      </c>
      <c r="G167" s="299" t="str" cm="1">
        <f t="array" ref="G167">IFERROR(INDEX(import_data,MATCH($D$8&amp;"-"&amp;$B167,import_key,0),G$9),"")</f>
        <v/>
      </c>
      <c r="H167" s="322" t="str" cm="1">
        <f t="array" ref="H167">IFERROR(INDEX(import_data,MATCH($D$8&amp;"-"&amp;$B167,import_key,0),H$9),"")</f>
        <v/>
      </c>
      <c r="J167" s="334" t="str">
        <f t="shared" si="13"/>
        <v/>
      </c>
      <c r="K167" s="98" t="s">
        <v>0</v>
      </c>
      <c r="L167" s="334" t="str">
        <f t="shared" si="14"/>
        <v/>
      </c>
      <c r="M167" s="98" t="s">
        <v>0</v>
      </c>
      <c r="N167" s="334" t="str">
        <f t="shared" si="15"/>
        <v/>
      </c>
      <c r="O167" s="98" t="s">
        <v>0</v>
      </c>
      <c r="P167" s="308">
        <f t="shared" si="11"/>
        <v>155</v>
      </c>
      <c r="R167" s="301" t="str" cm="1">
        <f t="array" ref="R167">IFERROR(INDEX(import_data,MATCH($R$8&amp;"-"&amp;$P167,import_key,0),R$9),"")</f>
        <v/>
      </c>
      <c r="S167" s="299" t="str" cm="1">
        <f t="array" ref="S167">IFERROR(INDEX(import_data,MATCH($R$8&amp;"-"&amp;$P167,import_key,0),S$9),"")</f>
        <v/>
      </c>
      <c r="T167" s="322" t="str" cm="1">
        <f t="array" ref="T167">IFERROR(INDEX(import_data,MATCH($R$8&amp;"-"&amp;$P167,import_key,0),T$9),"")</f>
        <v/>
      </c>
    </row>
    <row r="168" spans="2:20" x14ac:dyDescent="0.25">
      <c r="B168" s="308">
        <f t="shared" si="12"/>
        <v>156</v>
      </c>
      <c r="D168" s="301" t="str" cm="1">
        <f t="array" ref="D168">IFERROR(INDEX(import_data,MATCH($D$8&amp;"-"&amp;$B168,import_key,0),D$9),"")</f>
        <v/>
      </c>
      <c r="E168" s="299" t="str" cm="1">
        <f t="array" ref="E168">IFERROR(INDEX(import_data,MATCH($D$8&amp;"-"&amp;$B168,import_key,0),E$9),"")</f>
        <v/>
      </c>
      <c r="F168" s="299" t="str" cm="1">
        <f t="array" ref="F168">IFERROR(INDEX(import_data,MATCH($D$8&amp;"-"&amp;$B168,import_key,0),F$9),"")</f>
        <v/>
      </c>
      <c r="G168" s="299" t="str" cm="1">
        <f t="array" ref="G168">IFERROR(INDEX(import_data,MATCH($D$8&amp;"-"&amp;$B168,import_key,0),G$9),"")</f>
        <v/>
      </c>
      <c r="H168" s="322" t="str" cm="1">
        <f t="array" ref="H168">IFERROR(INDEX(import_data,MATCH($D$8&amp;"-"&amp;$B168,import_key,0),H$9),"")</f>
        <v/>
      </c>
      <c r="J168" s="334" t="str">
        <f t="shared" si="13"/>
        <v/>
      </c>
      <c r="K168" s="98" t="s">
        <v>0</v>
      </c>
      <c r="L168" s="334" t="str">
        <f t="shared" si="14"/>
        <v/>
      </c>
      <c r="M168" s="98" t="s">
        <v>0</v>
      </c>
      <c r="N168" s="334" t="str">
        <f t="shared" si="15"/>
        <v/>
      </c>
      <c r="O168" s="98" t="s">
        <v>0</v>
      </c>
      <c r="P168" s="308">
        <f t="shared" si="11"/>
        <v>156</v>
      </c>
      <c r="R168" s="301" t="str" cm="1">
        <f t="array" ref="R168">IFERROR(INDEX(import_data,MATCH($R$8&amp;"-"&amp;$P168,import_key,0),R$9),"")</f>
        <v/>
      </c>
      <c r="S168" s="299" t="str" cm="1">
        <f t="array" ref="S168">IFERROR(INDEX(import_data,MATCH($R$8&amp;"-"&amp;$P168,import_key,0),S$9),"")</f>
        <v/>
      </c>
      <c r="T168" s="322" t="str" cm="1">
        <f t="array" ref="T168">IFERROR(INDEX(import_data,MATCH($R$8&amp;"-"&amp;$P168,import_key,0),T$9),"")</f>
        <v/>
      </c>
    </row>
    <row r="169" spans="2:20" x14ac:dyDescent="0.25">
      <c r="B169" s="308">
        <f t="shared" si="12"/>
        <v>157</v>
      </c>
      <c r="D169" s="301" t="str" cm="1">
        <f t="array" ref="D169">IFERROR(INDEX(import_data,MATCH($D$8&amp;"-"&amp;$B169,import_key,0),D$9),"")</f>
        <v/>
      </c>
      <c r="E169" s="299" t="str" cm="1">
        <f t="array" ref="E169">IFERROR(INDEX(import_data,MATCH($D$8&amp;"-"&amp;$B169,import_key,0),E$9),"")</f>
        <v/>
      </c>
      <c r="F169" s="299" t="str" cm="1">
        <f t="array" ref="F169">IFERROR(INDEX(import_data,MATCH($D$8&amp;"-"&amp;$B169,import_key,0),F$9),"")</f>
        <v/>
      </c>
      <c r="G169" s="299" t="str" cm="1">
        <f t="array" ref="G169">IFERROR(INDEX(import_data,MATCH($D$8&amp;"-"&amp;$B169,import_key,0),G$9),"")</f>
        <v/>
      </c>
      <c r="H169" s="322" t="str" cm="1">
        <f t="array" ref="H169">IFERROR(INDEX(import_data,MATCH($D$8&amp;"-"&amp;$B169,import_key,0),H$9),"")</f>
        <v/>
      </c>
      <c r="J169" s="334" t="str">
        <f t="shared" si="13"/>
        <v/>
      </c>
      <c r="K169" s="98" t="s">
        <v>0</v>
      </c>
      <c r="L169" s="334" t="str">
        <f t="shared" si="14"/>
        <v/>
      </c>
      <c r="M169" s="98" t="s">
        <v>0</v>
      </c>
      <c r="N169" s="334" t="str">
        <f t="shared" si="15"/>
        <v/>
      </c>
      <c r="O169" s="98" t="s">
        <v>0</v>
      </c>
      <c r="P169" s="308">
        <f t="shared" si="11"/>
        <v>157</v>
      </c>
      <c r="R169" s="301" t="str" cm="1">
        <f t="array" ref="R169">IFERROR(INDEX(import_data,MATCH($R$8&amp;"-"&amp;$P169,import_key,0),R$9),"")</f>
        <v/>
      </c>
      <c r="S169" s="299" t="str" cm="1">
        <f t="array" ref="S169">IFERROR(INDEX(import_data,MATCH($R$8&amp;"-"&amp;$P169,import_key,0),S$9),"")</f>
        <v/>
      </c>
      <c r="T169" s="322" t="str" cm="1">
        <f t="array" ref="T169">IFERROR(INDEX(import_data,MATCH($R$8&amp;"-"&amp;$P169,import_key,0),T$9),"")</f>
        <v/>
      </c>
    </row>
    <row r="170" spans="2:20" x14ac:dyDescent="0.25">
      <c r="B170" s="308">
        <f t="shared" si="12"/>
        <v>158</v>
      </c>
      <c r="D170" s="301" t="str" cm="1">
        <f t="array" ref="D170">IFERROR(INDEX(import_data,MATCH($D$8&amp;"-"&amp;$B170,import_key,0),D$9),"")</f>
        <v/>
      </c>
      <c r="E170" s="299" t="str" cm="1">
        <f t="array" ref="E170">IFERROR(INDEX(import_data,MATCH($D$8&amp;"-"&amp;$B170,import_key,0),E$9),"")</f>
        <v/>
      </c>
      <c r="F170" s="299" t="str" cm="1">
        <f t="array" ref="F170">IFERROR(INDEX(import_data,MATCH($D$8&amp;"-"&amp;$B170,import_key,0),F$9),"")</f>
        <v/>
      </c>
      <c r="G170" s="299" t="str" cm="1">
        <f t="array" ref="G170">IFERROR(INDEX(import_data,MATCH($D$8&amp;"-"&amp;$B170,import_key,0),G$9),"")</f>
        <v/>
      </c>
      <c r="H170" s="322" t="str" cm="1">
        <f t="array" ref="H170">IFERROR(INDEX(import_data,MATCH($D$8&amp;"-"&amp;$B170,import_key,0),H$9),"")</f>
        <v/>
      </c>
      <c r="J170" s="334" t="str">
        <f t="shared" si="13"/>
        <v/>
      </c>
      <c r="K170" s="98" t="s">
        <v>0</v>
      </c>
      <c r="L170" s="334" t="str">
        <f t="shared" si="14"/>
        <v/>
      </c>
      <c r="M170" s="98" t="s">
        <v>0</v>
      </c>
      <c r="N170" s="334" t="str">
        <f t="shared" si="15"/>
        <v/>
      </c>
      <c r="O170" s="98" t="s">
        <v>0</v>
      </c>
      <c r="P170" s="308">
        <f t="shared" si="11"/>
        <v>158</v>
      </c>
      <c r="R170" s="301" t="str" cm="1">
        <f t="array" ref="R170">IFERROR(INDEX(import_data,MATCH($R$8&amp;"-"&amp;$P170,import_key,0),R$9),"")</f>
        <v/>
      </c>
      <c r="S170" s="299" t="str" cm="1">
        <f t="array" ref="S170">IFERROR(INDEX(import_data,MATCH($R$8&amp;"-"&amp;$P170,import_key,0),S$9),"")</f>
        <v/>
      </c>
      <c r="T170" s="322" t="str" cm="1">
        <f t="array" ref="T170">IFERROR(INDEX(import_data,MATCH($R$8&amp;"-"&amp;$P170,import_key,0),T$9),"")</f>
        <v/>
      </c>
    </row>
    <row r="171" spans="2:20" x14ac:dyDescent="0.25">
      <c r="B171" s="308">
        <f t="shared" si="12"/>
        <v>159</v>
      </c>
      <c r="D171" s="301" t="str" cm="1">
        <f t="array" ref="D171">IFERROR(INDEX(import_data,MATCH($D$8&amp;"-"&amp;$B171,import_key,0),D$9),"")</f>
        <v/>
      </c>
      <c r="E171" s="299" t="str" cm="1">
        <f t="array" ref="E171">IFERROR(INDEX(import_data,MATCH($D$8&amp;"-"&amp;$B171,import_key,0),E$9),"")</f>
        <v/>
      </c>
      <c r="F171" s="299" t="str" cm="1">
        <f t="array" ref="F171">IFERROR(INDEX(import_data,MATCH($D$8&amp;"-"&amp;$B171,import_key,0),F$9),"")</f>
        <v/>
      </c>
      <c r="G171" s="299" t="str" cm="1">
        <f t="array" ref="G171">IFERROR(INDEX(import_data,MATCH($D$8&amp;"-"&amp;$B171,import_key,0),G$9),"")</f>
        <v/>
      </c>
      <c r="H171" s="322" t="str" cm="1">
        <f t="array" ref="H171">IFERROR(INDEX(import_data,MATCH($D$8&amp;"-"&amp;$B171,import_key,0),H$9),"")</f>
        <v/>
      </c>
      <c r="J171" s="334" t="str">
        <f t="shared" si="13"/>
        <v/>
      </c>
      <c r="K171" s="98" t="s">
        <v>0</v>
      </c>
      <c r="L171" s="334" t="str">
        <f t="shared" si="14"/>
        <v/>
      </c>
      <c r="M171" s="98" t="s">
        <v>0</v>
      </c>
      <c r="N171" s="334" t="str">
        <f t="shared" si="15"/>
        <v/>
      </c>
      <c r="O171" s="98" t="s">
        <v>0</v>
      </c>
      <c r="P171" s="308">
        <f t="shared" si="11"/>
        <v>159</v>
      </c>
      <c r="R171" s="301" t="str" cm="1">
        <f t="array" ref="R171">IFERROR(INDEX(import_data,MATCH($R$8&amp;"-"&amp;$P171,import_key,0),R$9),"")</f>
        <v/>
      </c>
      <c r="S171" s="299" t="str" cm="1">
        <f t="array" ref="S171">IFERROR(INDEX(import_data,MATCH($R$8&amp;"-"&amp;$P171,import_key,0),S$9),"")</f>
        <v/>
      </c>
      <c r="T171" s="322" t="str" cm="1">
        <f t="array" ref="T171">IFERROR(INDEX(import_data,MATCH($R$8&amp;"-"&amp;$P171,import_key,0),T$9),"")</f>
        <v/>
      </c>
    </row>
    <row r="172" spans="2:20" x14ac:dyDescent="0.25">
      <c r="B172" s="308">
        <f t="shared" si="12"/>
        <v>160</v>
      </c>
      <c r="D172" s="301" t="str" cm="1">
        <f t="array" ref="D172">IFERROR(INDEX(import_data,MATCH($D$8&amp;"-"&amp;$B172,import_key,0),D$9),"")</f>
        <v/>
      </c>
      <c r="E172" s="299" t="str" cm="1">
        <f t="array" ref="E172">IFERROR(INDEX(import_data,MATCH($D$8&amp;"-"&amp;$B172,import_key,0),E$9),"")</f>
        <v/>
      </c>
      <c r="F172" s="299" t="str" cm="1">
        <f t="array" ref="F172">IFERROR(INDEX(import_data,MATCH($D$8&amp;"-"&amp;$B172,import_key,0),F$9),"")</f>
        <v/>
      </c>
      <c r="G172" s="299" t="str" cm="1">
        <f t="array" ref="G172">IFERROR(INDEX(import_data,MATCH($D$8&amp;"-"&amp;$B172,import_key,0),G$9),"")</f>
        <v/>
      </c>
      <c r="H172" s="322" t="str" cm="1">
        <f t="array" ref="H172">IFERROR(INDEX(import_data,MATCH($D$8&amp;"-"&amp;$B172,import_key,0),H$9),"")</f>
        <v/>
      </c>
      <c r="J172" s="334" t="str">
        <f t="shared" si="13"/>
        <v/>
      </c>
      <c r="K172" s="98" t="s">
        <v>0</v>
      </c>
      <c r="L172" s="334" t="str">
        <f t="shared" si="14"/>
        <v/>
      </c>
      <c r="M172" s="98" t="s">
        <v>0</v>
      </c>
      <c r="N172" s="334" t="str">
        <f t="shared" si="15"/>
        <v/>
      </c>
      <c r="O172" s="98" t="s">
        <v>0</v>
      </c>
      <c r="P172" s="308">
        <f t="shared" si="11"/>
        <v>160</v>
      </c>
      <c r="R172" s="301" t="str" cm="1">
        <f t="array" ref="R172">IFERROR(INDEX(import_data,MATCH($R$8&amp;"-"&amp;$P172,import_key,0),R$9),"")</f>
        <v/>
      </c>
      <c r="S172" s="299" t="str" cm="1">
        <f t="array" ref="S172">IFERROR(INDEX(import_data,MATCH($R$8&amp;"-"&amp;$P172,import_key,0),S$9),"")</f>
        <v/>
      </c>
      <c r="T172" s="322" t="str" cm="1">
        <f t="array" ref="T172">IFERROR(INDEX(import_data,MATCH($R$8&amp;"-"&amp;$P172,import_key,0),T$9),"")</f>
        <v/>
      </c>
    </row>
    <row r="173" spans="2:20" x14ac:dyDescent="0.25">
      <c r="B173" s="308">
        <f t="shared" si="12"/>
        <v>161</v>
      </c>
      <c r="D173" s="301" t="str" cm="1">
        <f t="array" ref="D173">IFERROR(INDEX(import_data,MATCH($D$8&amp;"-"&amp;$B173,import_key,0),D$9),"")</f>
        <v/>
      </c>
      <c r="E173" s="299" t="str" cm="1">
        <f t="array" ref="E173">IFERROR(INDEX(import_data,MATCH($D$8&amp;"-"&amp;$B173,import_key,0),E$9),"")</f>
        <v/>
      </c>
      <c r="F173" s="299" t="str" cm="1">
        <f t="array" ref="F173">IFERROR(INDEX(import_data,MATCH($D$8&amp;"-"&amp;$B173,import_key,0),F$9),"")</f>
        <v/>
      </c>
      <c r="G173" s="299" t="str" cm="1">
        <f t="array" ref="G173">IFERROR(INDEX(import_data,MATCH($D$8&amp;"-"&amp;$B173,import_key,0),G$9),"")</f>
        <v/>
      </c>
      <c r="H173" s="322" t="str" cm="1">
        <f t="array" ref="H173">IFERROR(INDEX(import_data,MATCH($D$8&amp;"-"&amp;$B173,import_key,0),H$9),"")</f>
        <v/>
      </c>
      <c r="J173" s="334" t="str">
        <f t="shared" si="13"/>
        <v/>
      </c>
      <c r="K173" s="98" t="s">
        <v>0</v>
      </c>
      <c r="L173" s="334" t="str">
        <f t="shared" si="14"/>
        <v/>
      </c>
      <c r="M173" s="98" t="s">
        <v>0</v>
      </c>
      <c r="N173" s="334" t="str">
        <f t="shared" si="15"/>
        <v/>
      </c>
      <c r="O173" s="98" t="s">
        <v>0</v>
      </c>
      <c r="P173" s="308">
        <f t="shared" si="11"/>
        <v>161</v>
      </c>
      <c r="R173" s="301" t="str" cm="1">
        <f t="array" ref="R173">IFERROR(INDEX(import_data,MATCH($R$8&amp;"-"&amp;$P173,import_key,0),R$9),"")</f>
        <v/>
      </c>
      <c r="S173" s="299" t="str" cm="1">
        <f t="array" ref="S173">IFERROR(INDEX(import_data,MATCH($R$8&amp;"-"&amp;$P173,import_key,0),S$9),"")</f>
        <v/>
      </c>
      <c r="T173" s="322" t="str" cm="1">
        <f t="array" ref="T173">IFERROR(INDEX(import_data,MATCH($R$8&amp;"-"&amp;$P173,import_key,0),T$9),"")</f>
        <v/>
      </c>
    </row>
    <row r="174" spans="2:20" x14ac:dyDescent="0.25">
      <c r="B174" s="308">
        <f t="shared" si="12"/>
        <v>162</v>
      </c>
      <c r="D174" s="301" t="str" cm="1">
        <f t="array" ref="D174">IFERROR(INDEX(import_data,MATCH($D$8&amp;"-"&amp;$B174,import_key,0),D$9),"")</f>
        <v/>
      </c>
      <c r="E174" s="299" t="str" cm="1">
        <f t="array" ref="E174">IFERROR(INDEX(import_data,MATCH($D$8&amp;"-"&amp;$B174,import_key,0),E$9),"")</f>
        <v/>
      </c>
      <c r="F174" s="299" t="str" cm="1">
        <f t="array" ref="F174">IFERROR(INDEX(import_data,MATCH($D$8&amp;"-"&amp;$B174,import_key,0),F$9),"")</f>
        <v/>
      </c>
      <c r="G174" s="299" t="str" cm="1">
        <f t="array" ref="G174">IFERROR(INDEX(import_data,MATCH($D$8&amp;"-"&amp;$B174,import_key,0),G$9),"")</f>
        <v/>
      </c>
      <c r="H174" s="322" t="str" cm="1">
        <f t="array" ref="H174">IFERROR(INDEX(import_data,MATCH($D$8&amp;"-"&amp;$B174,import_key,0),H$9),"")</f>
        <v/>
      </c>
      <c r="J174" s="334" t="str">
        <f t="shared" si="13"/>
        <v/>
      </c>
      <c r="K174" s="98" t="s">
        <v>0</v>
      </c>
      <c r="L174" s="334" t="str">
        <f t="shared" si="14"/>
        <v/>
      </c>
      <c r="M174" s="98" t="s">
        <v>0</v>
      </c>
      <c r="N174" s="334" t="str">
        <f t="shared" si="15"/>
        <v/>
      </c>
      <c r="O174" s="98" t="s">
        <v>0</v>
      </c>
      <c r="P174" s="308">
        <f t="shared" si="11"/>
        <v>162</v>
      </c>
      <c r="R174" s="301" t="str" cm="1">
        <f t="array" ref="R174">IFERROR(INDEX(import_data,MATCH($R$8&amp;"-"&amp;$P174,import_key,0),R$9),"")</f>
        <v/>
      </c>
      <c r="S174" s="299" t="str" cm="1">
        <f t="array" ref="S174">IFERROR(INDEX(import_data,MATCH($R$8&amp;"-"&amp;$P174,import_key,0),S$9),"")</f>
        <v/>
      </c>
      <c r="T174" s="322" t="str" cm="1">
        <f t="array" ref="T174">IFERROR(INDEX(import_data,MATCH($R$8&amp;"-"&amp;$P174,import_key,0),T$9),"")</f>
        <v/>
      </c>
    </row>
    <row r="175" spans="2:20" x14ac:dyDescent="0.25">
      <c r="B175" s="308">
        <f t="shared" si="12"/>
        <v>163</v>
      </c>
      <c r="D175" s="301" t="str" cm="1">
        <f t="array" ref="D175">IFERROR(INDEX(import_data,MATCH($D$8&amp;"-"&amp;$B175,import_key,0),D$9),"")</f>
        <v/>
      </c>
      <c r="E175" s="299" t="str" cm="1">
        <f t="array" ref="E175">IFERROR(INDEX(import_data,MATCH($D$8&amp;"-"&amp;$B175,import_key,0),E$9),"")</f>
        <v/>
      </c>
      <c r="F175" s="299" t="str" cm="1">
        <f t="array" ref="F175">IFERROR(INDEX(import_data,MATCH($D$8&amp;"-"&amp;$B175,import_key,0),F$9),"")</f>
        <v/>
      </c>
      <c r="G175" s="299" t="str" cm="1">
        <f t="array" ref="G175">IFERROR(INDEX(import_data,MATCH($D$8&amp;"-"&amp;$B175,import_key,0),G$9),"")</f>
        <v/>
      </c>
      <c r="H175" s="322" t="str" cm="1">
        <f t="array" ref="H175">IFERROR(INDEX(import_data,MATCH($D$8&amp;"-"&amp;$B175,import_key,0),H$9),"")</f>
        <v/>
      </c>
      <c r="J175" s="334" t="str">
        <f t="shared" si="13"/>
        <v/>
      </c>
      <c r="K175" s="98" t="s">
        <v>0</v>
      </c>
      <c r="L175" s="334" t="str">
        <f t="shared" si="14"/>
        <v/>
      </c>
      <c r="M175" s="98" t="s">
        <v>0</v>
      </c>
      <c r="N175" s="334" t="str">
        <f t="shared" si="15"/>
        <v/>
      </c>
      <c r="O175" s="98" t="s">
        <v>0</v>
      </c>
      <c r="P175" s="308">
        <f t="shared" si="11"/>
        <v>163</v>
      </c>
      <c r="R175" s="301" t="str" cm="1">
        <f t="array" ref="R175">IFERROR(INDEX(import_data,MATCH($R$8&amp;"-"&amp;$P175,import_key,0),R$9),"")</f>
        <v/>
      </c>
      <c r="S175" s="299" t="str" cm="1">
        <f t="array" ref="S175">IFERROR(INDEX(import_data,MATCH($R$8&amp;"-"&amp;$P175,import_key,0),S$9),"")</f>
        <v/>
      </c>
      <c r="T175" s="322" t="str" cm="1">
        <f t="array" ref="T175">IFERROR(INDEX(import_data,MATCH($R$8&amp;"-"&amp;$P175,import_key,0),T$9),"")</f>
        <v/>
      </c>
    </row>
    <row r="176" spans="2:20" x14ac:dyDescent="0.25">
      <c r="B176" s="308">
        <f t="shared" si="12"/>
        <v>164</v>
      </c>
      <c r="D176" s="301" t="str" cm="1">
        <f t="array" ref="D176">IFERROR(INDEX(import_data,MATCH($D$8&amp;"-"&amp;$B176,import_key,0),D$9),"")</f>
        <v/>
      </c>
      <c r="E176" s="299" t="str" cm="1">
        <f t="array" ref="E176">IFERROR(INDEX(import_data,MATCH($D$8&amp;"-"&amp;$B176,import_key,0),E$9),"")</f>
        <v/>
      </c>
      <c r="F176" s="299" t="str" cm="1">
        <f t="array" ref="F176">IFERROR(INDEX(import_data,MATCH($D$8&amp;"-"&amp;$B176,import_key,0),F$9),"")</f>
        <v/>
      </c>
      <c r="G176" s="299" t="str" cm="1">
        <f t="array" ref="G176">IFERROR(INDEX(import_data,MATCH($D$8&amp;"-"&amp;$B176,import_key,0),G$9),"")</f>
        <v/>
      </c>
      <c r="H176" s="322" t="str" cm="1">
        <f t="array" ref="H176">IFERROR(INDEX(import_data,MATCH($D$8&amp;"-"&amp;$B176,import_key,0),H$9),"")</f>
        <v/>
      </c>
      <c r="J176" s="334" t="str">
        <f t="shared" si="13"/>
        <v/>
      </c>
      <c r="K176" s="98" t="s">
        <v>0</v>
      </c>
      <c r="L176" s="334" t="str">
        <f t="shared" si="14"/>
        <v/>
      </c>
      <c r="M176" s="98" t="s">
        <v>0</v>
      </c>
      <c r="N176" s="334" t="str">
        <f t="shared" si="15"/>
        <v/>
      </c>
      <c r="O176" s="98" t="s">
        <v>0</v>
      </c>
      <c r="P176" s="308">
        <f t="shared" si="11"/>
        <v>164</v>
      </c>
      <c r="R176" s="301" t="str" cm="1">
        <f t="array" ref="R176">IFERROR(INDEX(import_data,MATCH($R$8&amp;"-"&amp;$P176,import_key,0),R$9),"")</f>
        <v/>
      </c>
      <c r="S176" s="299" t="str" cm="1">
        <f t="array" ref="S176">IFERROR(INDEX(import_data,MATCH($R$8&amp;"-"&amp;$P176,import_key,0),S$9),"")</f>
        <v/>
      </c>
      <c r="T176" s="322" t="str" cm="1">
        <f t="array" ref="T176">IFERROR(INDEX(import_data,MATCH($R$8&amp;"-"&amp;$P176,import_key,0),T$9),"")</f>
        <v/>
      </c>
    </row>
    <row r="177" spans="2:20" x14ac:dyDescent="0.25">
      <c r="B177" s="308">
        <f t="shared" si="12"/>
        <v>165</v>
      </c>
      <c r="D177" s="301" t="str" cm="1">
        <f t="array" ref="D177">IFERROR(INDEX(import_data,MATCH($D$8&amp;"-"&amp;$B177,import_key,0),D$9),"")</f>
        <v/>
      </c>
      <c r="E177" s="299" t="str" cm="1">
        <f t="array" ref="E177">IFERROR(INDEX(import_data,MATCH($D$8&amp;"-"&amp;$B177,import_key,0),E$9),"")</f>
        <v/>
      </c>
      <c r="F177" s="299" t="str" cm="1">
        <f t="array" ref="F177">IFERROR(INDEX(import_data,MATCH($D$8&amp;"-"&amp;$B177,import_key,0),F$9),"")</f>
        <v/>
      </c>
      <c r="G177" s="299" t="str" cm="1">
        <f t="array" ref="G177">IFERROR(INDEX(import_data,MATCH($D$8&amp;"-"&amp;$B177,import_key,0),G$9),"")</f>
        <v/>
      </c>
      <c r="H177" s="322" t="str" cm="1">
        <f t="array" ref="H177">IFERROR(INDEX(import_data,MATCH($D$8&amp;"-"&amp;$B177,import_key,0),H$9),"")</f>
        <v/>
      </c>
      <c r="J177" s="334" t="str">
        <f t="shared" si="13"/>
        <v/>
      </c>
      <c r="K177" s="98" t="s">
        <v>0</v>
      </c>
      <c r="L177" s="334" t="str">
        <f t="shared" si="14"/>
        <v/>
      </c>
      <c r="M177" s="98" t="s">
        <v>0</v>
      </c>
      <c r="N177" s="334" t="str">
        <f t="shared" si="15"/>
        <v/>
      </c>
      <c r="O177" s="98" t="s">
        <v>0</v>
      </c>
      <c r="P177" s="308">
        <f t="shared" si="11"/>
        <v>165</v>
      </c>
      <c r="R177" s="301" t="str" cm="1">
        <f t="array" ref="R177">IFERROR(INDEX(import_data,MATCH($R$8&amp;"-"&amp;$P177,import_key,0),R$9),"")</f>
        <v/>
      </c>
      <c r="S177" s="299" t="str" cm="1">
        <f t="array" ref="S177">IFERROR(INDEX(import_data,MATCH($R$8&amp;"-"&amp;$P177,import_key,0),S$9),"")</f>
        <v/>
      </c>
      <c r="T177" s="322" t="str" cm="1">
        <f t="array" ref="T177">IFERROR(INDEX(import_data,MATCH($R$8&amp;"-"&amp;$P177,import_key,0),T$9),"")</f>
        <v/>
      </c>
    </row>
    <row r="178" spans="2:20" x14ac:dyDescent="0.25">
      <c r="B178" s="308">
        <f t="shared" si="12"/>
        <v>166</v>
      </c>
      <c r="D178" s="301" t="str" cm="1">
        <f t="array" ref="D178">IFERROR(INDEX(import_data,MATCH($D$8&amp;"-"&amp;$B178,import_key,0),D$9),"")</f>
        <v/>
      </c>
      <c r="E178" s="299" t="str" cm="1">
        <f t="array" ref="E178">IFERROR(INDEX(import_data,MATCH($D$8&amp;"-"&amp;$B178,import_key,0),E$9),"")</f>
        <v/>
      </c>
      <c r="F178" s="299" t="str" cm="1">
        <f t="array" ref="F178">IFERROR(INDEX(import_data,MATCH($D$8&amp;"-"&amp;$B178,import_key,0),F$9),"")</f>
        <v/>
      </c>
      <c r="G178" s="299" t="str" cm="1">
        <f t="array" ref="G178">IFERROR(INDEX(import_data,MATCH($D$8&amp;"-"&amp;$B178,import_key,0),G$9),"")</f>
        <v/>
      </c>
      <c r="H178" s="322" t="str" cm="1">
        <f t="array" ref="H178">IFERROR(INDEX(import_data,MATCH($D$8&amp;"-"&amp;$B178,import_key,0),H$9),"")</f>
        <v/>
      </c>
      <c r="J178" s="334" t="str">
        <f t="shared" si="13"/>
        <v/>
      </c>
      <c r="K178" s="98" t="s">
        <v>0</v>
      </c>
      <c r="L178" s="334" t="str">
        <f t="shared" si="14"/>
        <v/>
      </c>
      <c r="M178" s="98" t="s">
        <v>0</v>
      </c>
      <c r="N178" s="334" t="str">
        <f t="shared" si="15"/>
        <v/>
      </c>
      <c r="O178" s="98" t="s">
        <v>0</v>
      </c>
      <c r="P178" s="308">
        <f t="shared" si="11"/>
        <v>166</v>
      </c>
      <c r="R178" s="301" t="str" cm="1">
        <f t="array" ref="R178">IFERROR(INDEX(import_data,MATCH($R$8&amp;"-"&amp;$P178,import_key,0),R$9),"")</f>
        <v/>
      </c>
      <c r="S178" s="299" t="str" cm="1">
        <f t="array" ref="S178">IFERROR(INDEX(import_data,MATCH($R$8&amp;"-"&amp;$P178,import_key,0),S$9),"")</f>
        <v/>
      </c>
      <c r="T178" s="322" t="str" cm="1">
        <f t="array" ref="T178">IFERROR(INDEX(import_data,MATCH($R$8&amp;"-"&amp;$P178,import_key,0),T$9),"")</f>
        <v/>
      </c>
    </row>
    <row r="179" spans="2:20" x14ac:dyDescent="0.25">
      <c r="B179" s="308">
        <f t="shared" si="12"/>
        <v>167</v>
      </c>
      <c r="D179" s="301" t="str" cm="1">
        <f t="array" ref="D179">IFERROR(INDEX(import_data,MATCH($D$8&amp;"-"&amp;$B179,import_key,0),D$9),"")</f>
        <v/>
      </c>
      <c r="E179" s="299" t="str" cm="1">
        <f t="array" ref="E179">IFERROR(INDEX(import_data,MATCH($D$8&amp;"-"&amp;$B179,import_key,0),E$9),"")</f>
        <v/>
      </c>
      <c r="F179" s="299" t="str" cm="1">
        <f t="array" ref="F179">IFERROR(INDEX(import_data,MATCH($D$8&amp;"-"&amp;$B179,import_key,0),F$9),"")</f>
        <v/>
      </c>
      <c r="G179" s="299" t="str" cm="1">
        <f t="array" ref="G179">IFERROR(INDEX(import_data,MATCH($D$8&amp;"-"&amp;$B179,import_key,0),G$9),"")</f>
        <v/>
      </c>
      <c r="H179" s="322" t="str" cm="1">
        <f t="array" ref="H179">IFERROR(INDEX(import_data,MATCH($D$8&amp;"-"&amp;$B179,import_key,0),H$9),"")</f>
        <v/>
      </c>
      <c r="J179" s="334" t="str">
        <f t="shared" si="13"/>
        <v/>
      </c>
      <c r="K179" s="98" t="s">
        <v>0</v>
      </c>
      <c r="L179" s="334" t="str">
        <f t="shared" si="14"/>
        <v/>
      </c>
      <c r="M179" s="98" t="s">
        <v>0</v>
      </c>
      <c r="N179" s="334" t="str">
        <f t="shared" si="15"/>
        <v/>
      </c>
      <c r="O179" s="98" t="s">
        <v>0</v>
      </c>
      <c r="P179" s="308">
        <f t="shared" si="11"/>
        <v>167</v>
      </c>
      <c r="R179" s="301" t="str" cm="1">
        <f t="array" ref="R179">IFERROR(INDEX(import_data,MATCH($R$8&amp;"-"&amp;$P179,import_key,0),R$9),"")</f>
        <v/>
      </c>
      <c r="S179" s="299" t="str" cm="1">
        <f t="array" ref="S179">IFERROR(INDEX(import_data,MATCH($R$8&amp;"-"&amp;$P179,import_key,0),S$9),"")</f>
        <v/>
      </c>
      <c r="T179" s="322" t="str" cm="1">
        <f t="array" ref="T179">IFERROR(INDEX(import_data,MATCH($R$8&amp;"-"&amp;$P179,import_key,0),T$9),"")</f>
        <v/>
      </c>
    </row>
    <row r="180" spans="2:20" x14ac:dyDescent="0.25">
      <c r="B180" s="308">
        <f t="shared" si="12"/>
        <v>168</v>
      </c>
      <c r="D180" s="301" t="str" cm="1">
        <f t="array" ref="D180">IFERROR(INDEX(import_data,MATCH($D$8&amp;"-"&amp;$B180,import_key,0),D$9),"")</f>
        <v/>
      </c>
      <c r="E180" s="299" t="str" cm="1">
        <f t="array" ref="E180">IFERROR(INDEX(import_data,MATCH($D$8&amp;"-"&amp;$B180,import_key,0),E$9),"")</f>
        <v/>
      </c>
      <c r="F180" s="299" t="str" cm="1">
        <f t="array" ref="F180">IFERROR(INDEX(import_data,MATCH($D$8&amp;"-"&amp;$B180,import_key,0),F$9),"")</f>
        <v/>
      </c>
      <c r="G180" s="299" t="str" cm="1">
        <f t="array" ref="G180">IFERROR(INDEX(import_data,MATCH($D$8&amp;"-"&amp;$B180,import_key,0),G$9),"")</f>
        <v/>
      </c>
      <c r="H180" s="322" t="str" cm="1">
        <f t="array" ref="H180">IFERROR(INDEX(import_data,MATCH($D$8&amp;"-"&amp;$B180,import_key,0),H$9),"")</f>
        <v/>
      </c>
      <c r="J180" s="334" t="str">
        <f t="shared" si="13"/>
        <v/>
      </c>
      <c r="K180" s="98" t="s">
        <v>0</v>
      </c>
      <c r="L180" s="334" t="str">
        <f t="shared" si="14"/>
        <v/>
      </c>
      <c r="M180" s="98" t="s">
        <v>0</v>
      </c>
      <c r="N180" s="334" t="str">
        <f t="shared" si="15"/>
        <v/>
      </c>
      <c r="O180" s="98" t="s">
        <v>0</v>
      </c>
      <c r="P180" s="308">
        <f t="shared" si="11"/>
        <v>168</v>
      </c>
      <c r="R180" s="301" t="str" cm="1">
        <f t="array" ref="R180">IFERROR(INDEX(import_data,MATCH($R$8&amp;"-"&amp;$P180,import_key,0),R$9),"")</f>
        <v/>
      </c>
      <c r="S180" s="299" t="str" cm="1">
        <f t="array" ref="S180">IFERROR(INDEX(import_data,MATCH($R$8&amp;"-"&amp;$P180,import_key,0),S$9),"")</f>
        <v/>
      </c>
      <c r="T180" s="322" t="str" cm="1">
        <f t="array" ref="T180">IFERROR(INDEX(import_data,MATCH($R$8&amp;"-"&amp;$P180,import_key,0),T$9),"")</f>
        <v/>
      </c>
    </row>
    <row r="181" spans="2:20" x14ac:dyDescent="0.25">
      <c r="B181" s="308">
        <f t="shared" si="12"/>
        <v>169</v>
      </c>
      <c r="D181" s="301" t="str" cm="1">
        <f t="array" ref="D181">IFERROR(INDEX(import_data,MATCH($D$8&amp;"-"&amp;$B181,import_key,0),D$9),"")</f>
        <v/>
      </c>
      <c r="E181" s="299" t="str" cm="1">
        <f t="array" ref="E181">IFERROR(INDEX(import_data,MATCH($D$8&amp;"-"&amp;$B181,import_key,0),E$9),"")</f>
        <v/>
      </c>
      <c r="F181" s="299" t="str" cm="1">
        <f t="array" ref="F181">IFERROR(INDEX(import_data,MATCH($D$8&amp;"-"&amp;$B181,import_key,0),F$9),"")</f>
        <v/>
      </c>
      <c r="G181" s="299" t="str" cm="1">
        <f t="array" ref="G181">IFERROR(INDEX(import_data,MATCH($D$8&amp;"-"&amp;$B181,import_key,0),G$9),"")</f>
        <v/>
      </c>
      <c r="H181" s="322" t="str" cm="1">
        <f t="array" ref="H181">IFERROR(INDEX(import_data,MATCH($D$8&amp;"-"&amp;$B181,import_key,0),H$9),"")</f>
        <v/>
      </c>
      <c r="J181" s="334" t="str">
        <f t="shared" si="13"/>
        <v/>
      </c>
      <c r="K181" s="98" t="s">
        <v>0</v>
      </c>
      <c r="L181" s="334" t="str">
        <f t="shared" si="14"/>
        <v/>
      </c>
      <c r="M181" s="98" t="s">
        <v>0</v>
      </c>
      <c r="N181" s="334" t="str">
        <f t="shared" si="15"/>
        <v/>
      </c>
      <c r="O181" s="98" t="s">
        <v>0</v>
      </c>
      <c r="P181" s="308">
        <f t="shared" si="11"/>
        <v>169</v>
      </c>
      <c r="R181" s="301" t="str" cm="1">
        <f t="array" ref="R181">IFERROR(INDEX(import_data,MATCH($R$8&amp;"-"&amp;$P181,import_key,0),R$9),"")</f>
        <v/>
      </c>
      <c r="S181" s="299" t="str" cm="1">
        <f t="array" ref="S181">IFERROR(INDEX(import_data,MATCH($R$8&amp;"-"&amp;$P181,import_key,0),S$9),"")</f>
        <v/>
      </c>
      <c r="T181" s="322" t="str" cm="1">
        <f t="array" ref="T181">IFERROR(INDEX(import_data,MATCH($R$8&amp;"-"&amp;$P181,import_key,0),T$9),"")</f>
        <v/>
      </c>
    </row>
    <row r="182" spans="2:20" x14ac:dyDescent="0.25">
      <c r="B182" s="308">
        <f t="shared" si="12"/>
        <v>170</v>
      </c>
      <c r="D182" s="301" t="str" cm="1">
        <f t="array" ref="D182">IFERROR(INDEX(import_data,MATCH($D$8&amp;"-"&amp;$B182,import_key,0),D$9),"")</f>
        <v/>
      </c>
      <c r="E182" s="299" t="str" cm="1">
        <f t="array" ref="E182">IFERROR(INDEX(import_data,MATCH($D$8&amp;"-"&amp;$B182,import_key,0),E$9),"")</f>
        <v/>
      </c>
      <c r="F182" s="299" t="str" cm="1">
        <f t="array" ref="F182">IFERROR(INDEX(import_data,MATCH($D$8&amp;"-"&amp;$B182,import_key,0),F$9),"")</f>
        <v/>
      </c>
      <c r="G182" s="299" t="str" cm="1">
        <f t="array" ref="G182">IFERROR(INDEX(import_data,MATCH($D$8&amp;"-"&amp;$B182,import_key,0),G$9),"")</f>
        <v/>
      </c>
      <c r="H182" s="322" t="str" cm="1">
        <f t="array" ref="H182">IFERROR(INDEX(import_data,MATCH($D$8&amp;"-"&amp;$B182,import_key,0),H$9),"")</f>
        <v/>
      </c>
      <c r="J182" s="334" t="str">
        <f t="shared" si="13"/>
        <v/>
      </c>
      <c r="K182" s="98" t="s">
        <v>0</v>
      </c>
      <c r="L182" s="334" t="str">
        <f t="shared" si="14"/>
        <v/>
      </c>
      <c r="M182" s="98" t="s">
        <v>0</v>
      </c>
      <c r="N182" s="334" t="str">
        <f t="shared" si="15"/>
        <v/>
      </c>
      <c r="O182" s="98" t="s">
        <v>0</v>
      </c>
      <c r="P182" s="308">
        <f t="shared" si="11"/>
        <v>170</v>
      </c>
      <c r="R182" s="301" t="str" cm="1">
        <f t="array" ref="R182">IFERROR(INDEX(import_data,MATCH($R$8&amp;"-"&amp;$P182,import_key,0),R$9),"")</f>
        <v/>
      </c>
      <c r="S182" s="299" t="str" cm="1">
        <f t="array" ref="S182">IFERROR(INDEX(import_data,MATCH($R$8&amp;"-"&amp;$P182,import_key,0),S$9),"")</f>
        <v/>
      </c>
      <c r="T182" s="322" t="str" cm="1">
        <f t="array" ref="T182">IFERROR(INDEX(import_data,MATCH($R$8&amp;"-"&amp;$P182,import_key,0),T$9),"")</f>
        <v/>
      </c>
    </row>
    <row r="183" spans="2:20" x14ac:dyDescent="0.25">
      <c r="B183" s="308">
        <f t="shared" si="12"/>
        <v>171</v>
      </c>
      <c r="D183" s="301" t="str" cm="1">
        <f t="array" ref="D183">IFERROR(INDEX(import_data,MATCH($D$8&amp;"-"&amp;$B183,import_key,0),D$9),"")</f>
        <v/>
      </c>
      <c r="E183" s="299" t="str" cm="1">
        <f t="array" ref="E183">IFERROR(INDEX(import_data,MATCH($D$8&amp;"-"&amp;$B183,import_key,0),E$9),"")</f>
        <v/>
      </c>
      <c r="F183" s="299" t="str" cm="1">
        <f t="array" ref="F183">IFERROR(INDEX(import_data,MATCH($D$8&amp;"-"&amp;$B183,import_key,0),F$9),"")</f>
        <v/>
      </c>
      <c r="G183" s="299" t="str" cm="1">
        <f t="array" ref="G183">IFERROR(INDEX(import_data,MATCH($D$8&amp;"-"&amp;$B183,import_key,0),G$9),"")</f>
        <v/>
      </c>
      <c r="H183" s="322" t="str" cm="1">
        <f t="array" ref="H183">IFERROR(INDEX(import_data,MATCH($D$8&amp;"-"&amp;$B183,import_key,0),H$9),"")</f>
        <v/>
      </c>
      <c r="J183" s="334" t="str">
        <f t="shared" si="13"/>
        <v/>
      </c>
      <c r="K183" s="98" t="s">
        <v>0</v>
      </c>
      <c r="L183" s="334" t="str">
        <f t="shared" si="14"/>
        <v/>
      </c>
      <c r="M183" s="98" t="s">
        <v>0</v>
      </c>
      <c r="N183" s="334" t="str">
        <f t="shared" si="15"/>
        <v/>
      </c>
      <c r="O183" s="98" t="s">
        <v>0</v>
      </c>
      <c r="P183" s="308">
        <f t="shared" si="11"/>
        <v>171</v>
      </c>
      <c r="R183" s="301" t="str" cm="1">
        <f t="array" ref="R183">IFERROR(INDEX(import_data,MATCH($R$8&amp;"-"&amp;$P183,import_key,0),R$9),"")</f>
        <v/>
      </c>
      <c r="S183" s="299" t="str" cm="1">
        <f t="array" ref="S183">IFERROR(INDEX(import_data,MATCH($R$8&amp;"-"&amp;$P183,import_key,0),S$9),"")</f>
        <v/>
      </c>
      <c r="T183" s="322" t="str" cm="1">
        <f t="array" ref="T183">IFERROR(INDEX(import_data,MATCH($R$8&amp;"-"&amp;$P183,import_key,0),T$9),"")</f>
        <v/>
      </c>
    </row>
    <row r="184" spans="2:20" x14ac:dyDescent="0.25">
      <c r="B184" s="308">
        <f t="shared" si="12"/>
        <v>172</v>
      </c>
      <c r="D184" s="301" t="str" cm="1">
        <f t="array" ref="D184">IFERROR(INDEX(import_data,MATCH($D$8&amp;"-"&amp;$B184,import_key,0),D$9),"")</f>
        <v/>
      </c>
      <c r="E184" s="299" t="str" cm="1">
        <f t="array" ref="E184">IFERROR(INDEX(import_data,MATCH($D$8&amp;"-"&amp;$B184,import_key,0),E$9),"")</f>
        <v/>
      </c>
      <c r="F184" s="299" t="str" cm="1">
        <f t="array" ref="F184">IFERROR(INDEX(import_data,MATCH($D$8&amp;"-"&amp;$B184,import_key,0),F$9),"")</f>
        <v/>
      </c>
      <c r="G184" s="299" t="str" cm="1">
        <f t="array" ref="G184">IFERROR(INDEX(import_data,MATCH($D$8&amp;"-"&amp;$B184,import_key,0),G$9),"")</f>
        <v/>
      </c>
      <c r="H184" s="322" t="str" cm="1">
        <f t="array" ref="H184">IFERROR(INDEX(import_data,MATCH($D$8&amp;"-"&amp;$B184,import_key,0),H$9),"")</f>
        <v/>
      </c>
      <c r="J184" s="334" t="str">
        <f t="shared" si="13"/>
        <v/>
      </c>
      <c r="K184" s="98" t="s">
        <v>0</v>
      </c>
      <c r="L184" s="334" t="str">
        <f t="shared" si="14"/>
        <v/>
      </c>
      <c r="M184" s="98" t="s">
        <v>0</v>
      </c>
      <c r="N184" s="334" t="str">
        <f t="shared" si="15"/>
        <v/>
      </c>
      <c r="O184" s="98" t="s">
        <v>0</v>
      </c>
      <c r="P184" s="308">
        <f t="shared" si="11"/>
        <v>172</v>
      </c>
      <c r="R184" s="301" t="str" cm="1">
        <f t="array" ref="R184">IFERROR(INDEX(import_data,MATCH($R$8&amp;"-"&amp;$P184,import_key,0),R$9),"")</f>
        <v/>
      </c>
      <c r="S184" s="299" t="str" cm="1">
        <f t="array" ref="S184">IFERROR(INDEX(import_data,MATCH($R$8&amp;"-"&amp;$P184,import_key,0),S$9),"")</f>
        <v/>
      </c>
      <c r="T184" s="322" t="str" cm="1">
        <f t="array" ref="T184">IFERROR(INDEX(import_data,MATCH($R$8&amp;"-"&amp;$P184,import_key,0),T$9),"")</f>
        <v/>
      </c>
    </row>
    <row r="185" spans="2:20" x14ac:dyDescent="0.25">
      <c r="B185" s="308">
        <f t="shared" si="12"/>
        <v>173</v>
      </c>
      <c r="D185" s="301" t="str" cm="1">
        <f t="array" ref="D185">IFERROR(INDEX(import_data,MATCH($D$8&amp;"-"&amp;$B185,import_key,0),D$9),"")</f>
        <v/>
      </c>
      <c r="E185" s="299" t="str" cm="1">
        <f t="array" ref="E185">IFERROR(INDEX(import_data,MATCH($D$8&amp;"-"&amp;$B185,import_key,0),E$9),"")</f>
        <v/>
      </c>
      <c r="F185" s="299" t="str" cm="1">
        <f t="array" ref="F185">IFERROR(INDEX(import_data,MATCH($D$8&amp;"-"&amp;$B185,import_key,0),F$9),"")</f>
        <v/>
      </c>
      <c r="G185" s="299" t="str" cm="1">
        <f t="array" ref="G185">IFERROR(INDEX(import_data,MATCH($D$8&amp;"-"&amp;$B185,import_key,0),G$9),"")</f>
        <v/>
      </c>
      <c r="H185" s="322" t="str" cm="1">
        <f t="array" ref="H185">IFERROR(INDEX(import_data,MATCH($D$8&amp;"-"&amp;$B185,import_key,0),H$9),"")</f>
        <v/>
      </c>
      <c r="J185" s="334" t="str">
        <f t="shared" si="13"/>
        <v/>
      </c>
      <c r="K185" s="98" t="s">
        <v>0</v>
      </c>
      <c r="L185" s="334" t="str">
        <f t="shared" si="14"/>
        <v/>
      </c>
      <c r="M185" s="98" t="s">
        <v>0</v>
      </c>
      <c r="N185" s="334" t="str">
        <f t="shared" si="15"/>
        <v/>
      </c>
      <c r="O185" s="98" t="s">
        <v>0</v>
      </c>
      <c r="P185" s="308">
        <f t="shared" si="11"/>
        <v>173</v>
      </c>
      <c r="R185" s="301" t="str" cm="1">
        <f t="array" ref="R185">IFERROR(INDEX(import_data,MATCH($R$8&amp;"-"&amp;$P185,import_key,0),R$9),"")</f>
        <v/>
      </c>
      <c r="S185" s="299" t="str" cm="1">
        <f t="array" ref="S185">IFERROR(INDEX(import_data,MATCH($R$8&amp;"-"&amp;$P185,import_key,0),S$9),"")</f>
        <v/>
      </c>
      <c r="T185" s="322" t="str" cm="1">
        <f t="array" ref="T185">IFERROR(INDEX(import_data,MATCH($R$8&amp;"-"&amp;$P185,import_key,0),T$9),"")</f>
        <v/>
      </c>
    </row>
    <row r="186" spans="2:20" x14ac:dyDescent="0.25">
      <c r="B186" s="308">
        <f t="shared" si="12"/>
        <v>174</v>
      </c>
      <c r="D186" s="301" t="str" cm="1">
        <f t="array" ref="D186">IFERROR(INDEX(import_data,MATCH($D$8&amp;"-"&amp;$B186,import_key,0),D$9),"")</f>
        <v/>
      </c>
      <c r="E186" s="299" t="str" cm="1">
        <f t="array" ref="E186">IFERROR(INDEX(import_data,MATCH($D$8&amp;"-"&amp;$B186,import_key,0),E$9),"")</f>
        <v/>
      </c>
      <c r="F186" s="299" t="str" cm="1">
        <f t="array" ref="F186">IFERROR(INDEX(import_data,MATCH($D$8&amp;"-"&amp;$B186,import_key,0),F$9),"")</f>
        <v/>
      </c>
      <c r="G186" s="299" t="str" cm="1">
        <f t="array" ref="G186">IFERROR(INDEX(import_data,MATCH($D$8&amp;"-"&amp;$B186,import_key,0),G$9),"")</f>
        <v/>
      </c>
      <c r="H186" s="322" t="str" cm="1">
        <f t="array" ref="H186">IFERROR(INDEX(import_data,MATCH($D$8&amp;"-"&amp;$B186,import_key,0),H$9),"")</f>
        <v/>
      </c>
      <c r="J186" s="334" t="str">
        <f t="shared" si="13"/>
        <v/>
      </c>
      <c r="K186" s="98" t="s">
        <v>0</v>
      </c>
      <c r="L186" s="334" t="str">
        <f t="shared" si="14"/>
        <v/>
      </c>
      <c r="M186" s="98" t="s">
        <v>0</v>
      </c>
      <c r="N186" s="334" t="str">
        <f t="shared" si="15"/>
        <v/>
      </c>
      <c r="O186" s="98" t="s">
        <v>0</v>
      </c>
      <c r="P186" s="308">
        <f t="shared" si="11"/>
        <v>174</v>
      </c>
      <c r="R186" s="301" t="str" cm="1">
        <f t="array" ref="R186">IFERROR(INDEX(import_data,MATCH($R$8&amp;"-"&amp;$P186,import_key,0),R$9),"")</f>
        <v/>
      </c>
      <c r="S186" s="299" t="str" cm="1">
        <f t="array" ref="S186">IFERROR(INDEX(import_data,MATCH($R$8&amp;"-"&amp;$P186,import_key,0),S$9),"")</f>
        <v/>
      </c>
      <c r="T186" s="322" t="str" cm="1">
        <f t="array" ref="T186">IFERROR(INDEX(import_data,MATCH($R$8&amp;"-"&amp;$P186,import_key,0),T$9),"")</f>
        <v/>
      </c>
    </row>
    <row r="187" spans="2:20" x14ac:dyDescent="0.25">
      <c r="B187" s="308">
        <f t="shared" si="12"/>
        <v>175</v>
      </c>
      <c r="D187" s="301" t="str" cm="1">
        <f t="array" ref="D187">IFERROR(INDEX(import_data,MATCH($D$8&amp;"-"&amp;$B187,import_key,0),D$9),"")</f>
        <v/>
      </c>
      <c r="E187" s="299" t="str" cm="1">
        <f t="array" ref="E187">IFERROR(INDEX(import_data,MATCH($D$8&amp;"-"&amp;$B187,import_key,0),E$9),"")</f>
        <v/>
      </c>
      <c r="F187" s="299" t="str" cm="1">
        <f t="array" ref="F187">IFERROR(INDEX(import_data,MATCH($D$8&amp;"-"&amp;$B187,import_key,0),F$9),"")</f>
        <v/>
      </c>
      <c r="G187" s="299" t="str" cm="1">
        <f t="array" ref="G187">IFERROR(INDEX(import_data,MATCH($D$8&amp;"-"&amp;$B187,import_key,0),G$9),"")</f>
        <v/>
      </c>
      <c r="H187" s="322" t="str" cm="1">
        <f t="array" ref="H187">IFERROR(INDEX(import_data,MATCH($D$8&amp;"-"&amp;$B187,import_key,0),H$9),"")</f>
        <v/>
      </c>
      <c r="J187" s="334" t="str">
        <f t="shared" si="13"/>
        <v/>
      </c>
      <c r="K187" s="98" t="s">
        <v>0</v>
      </c>
      <c r="L187" s="334" t="str">
        <f t="shared" si="14"/>
        <v/>
      </c>
      <c r="M187" s="98" t="s">
        <v>0</v>
      </c>
      <c r="N187" s="334" t="str">
        <f t="shared" si="15"/>
        <v/>
      </c>
      <c r="O187" s="98" t="s">
        <v>0</v>
      </c>
      <c r="P187" s="308">
        <f t="shared" si="11"/>
        <v>175</v>
      </c>
      <c r="R187" s="301" t="str" cm="1">
        <f t="array" ref="R187">IFERROR(INDEX(import_data,MATCH($R$8&amp;"-"&amp;$P187,import_key,0),R$9),"")</f>
        <v/>
      </c>
      <c r="S187" s="299" t="str" cm="1">
        <f t="array" ref="S187">IFERROR(INDEX(import_data,MATCH($R$8&amp;"-"&amp;$P187,import_key,0),S$9),"")</f>
        <v/>
      </c>
      <c r="T187" s="322" t="str" cm="1">
        <f t="array" ref="T187">IFERROR(INDEX(import_data,MATCH($R$8&amp;"-"&amp;$P187,import_key,0),T$9),"")</f>
        <v/>
      </c>
    </row>
    <row r="188" spans="2:20" x14ac:dyDescent="0.25">
      <c r="B188" s="308">
        <f t="shared" si="12"/>
        <v>176</v>
      </c>
      <c r="D188" s="301" t="str" cm="1">
        <f t="array" ref="D188">IFERROR(INDEX(import_data,MATCH($D$8&amp;"-"&amp;$B188,import_key,0),D$9),"")</f>
        <v/>
      </c>
      <c r="E188" s="299" t="str" cm="1">
        <f t="array" ref="E188">IFERROR(INDEX(import_data,MATCH($D$8&amp;"-"&amp;$B188,import_key,0),E$9),"")</f>
        <v/>
      </c>
      <c r="F188" s="299" t="str" cm="1">
        <f t="array" ref="F188">IFERROR(INDEX(import_data,MATCH($D$8&amp;"-"&amp;$B188,import_key,0),F$9),"")</f>
        <v/>
      </c>
      <c r="G188" s="299" t="str" cm="1">
        <f t="array" ref="G188">IFERROR(INDEX(import_data,MATCH($D$8&amp;"-"&amp;$B188,import_key,0),G$9),"")</f>
        <v/>
      </c>
      <c r="H188" s="322" t="str" cm="1">
        <f t="array" ref="H188">IFERROR(INDEX(import_data,MATCH($D$8&amp;"-"&amp;$B188,import_key,0),H$9),"")</f>
        <v/>
      </c>
      <c r="J188" s="334" t="str">
        <f t="shared" si="13"/>
        <v/>
      </c>
      <c r="K188" s="98" t="s">
        <v>0</v>
      </c>
      <c r="L188" s="334" t="str">
        <f t="shared" si="14"/>
        <v/>
      </c>
      <c r="M188" s="98" t="s">
        <v>0</v>
      </c>
      <c r="N188" s="334" t="str">
        <f t="shared" si="15"/>
        <v/>
      </c>
      <c r="O188" s="98" t="s">
        <v>0</v>
      </c>
      <c r="P188" s="308">
        <f t="shared" si="11"/>
        <v>176</v>
      </c>
      <c r="R188" s="301" t="str" cm="1">
        <f t="array" ref="R188">IFERROR(INDEX(import_data,MATCH($R$8&amp;"-"&amp;$P188,import_key,0),R$9),"")</f>
        <v/>
      </c>
      <c r="S188" s="299" t="str" cm="1">
        <f t="array" ref="S188">IFERROR(INDEX(import_data,MATCH($R$8&amp;"-"&amp;$P188,import_key,0),S$9),"")</f>
        <v/>
      </c>
      <c r="T188" s="322" t="str" cm="1">
        <f t="array" ref="T188">IFERROR(INDEX(import_data,MATCH($R$8&amp;"-"&amp;$P188,import_key,0),T$9),"")</f>
        <v/>
      </c>
    </row>
    <row r="189" spans="2:20" x14ac:dyDescent="0.25">
      <c r="B189" s="308">
        <f t="shared" si="12"/>
        <v>177</v>
      </c>
      <c r="D189" s="301" t="str" cm="1">
        <f t="array" ref="D189">IFERROR(INDEX(import_data,MATCH($D$8&amp;"-"&amp;$B189,import_key,0),D$9),"")</f>
        <v/>
      </c>
      <c r="E189" s="299" t="str" cm="1">
        <f t="array" ref="E189">IFERROR(INDEX(import_data,MATCH($D$8&amp;"-"&amp;$B189,import_key,0),E$9),"")</f>
        <v/>
      </c>
      <c r="F189" s="299" t="str" cm="1">
        <f t="array" ref="F189">IFERROR(INDEX(import_data,MATCH($D$8&amp;"-"&amp;$B189,import_key,0),F$9),"")</f>
        <v/>
      </c>
      <c r="G189" s="299" t="str" cm="1">
        <f t="array" ref="G189">IFERROR(INDEX(import_data,MATCH($D$8&amp;"-"&amp;$B189,import_key,0),G$9),"")</f>
        <v/>
      </c>
      <c r="H189" s="322" t="str" cm="1">
        <f t="array" ref="H189">IFERROR(INDEX(import_data,MATCH($D$8&amp;"-"&amp;$B189,import_key,0),H$9),"")</f>
        <v/>
      </c>
      <c r="J189" s="334" t="str">
        <f t="shared" si="13"/>
        <v/>
      </c>
      <c r="K189" s="98" t="s">
        <v>0</v>
      </c>
      <c r="L189" s="334" t="str">
        <f t="shared" si="14"/>
        <v/>
      </c>
      <c r="M189" s="98" t="s">
        <v>0</v>
      </c>
      <c r="N189" s="334" t="str">
        <f t="shared" si="15"/>
        <v/>
      </c>
      <c r="O189" s="98" t="s">
        <v>0</v>
      </c>
      <c r="P189" s="308">
        <f t="shared" si="11"/>
        <v>177</v>
      </c>
      <c r="R189" s="301" t="str" cm="1">
        <f t="array" ref="R189">IFERROR(INDEX(import_data,MATCH($R$8&amp;"-"&amp;$P189,import_key,0),R$9),"")</f>
        <v/>
      </c>
      <c r="S189" s="299" t="str" cm="1">
        <f t="array" ref="S189">IFERROR(INDEX(import_data,MATCH($R$8&amp;"-"&amp;$P189,import_key,0),S$9),"")</f>
        <v/>
      </c>
      <c r="T189" s="322" t="str" cm="1">
        <f t="array" ref="T189">IFERROR(INDEX(import_data,MATCH($R$8&amp;"-"&amp;$P189,import_key,0),T$9),"")</f>
        <v/>
      </c>
    </row>
    <row r="190" spans="2:20" x14ac:dyDescent="0.25">
      <c r="B190" s="308">
        <f t="shared" si="12"/>
        <v>178</v>
      </c>
      <c r="D190" s="301" t="str" cm="1">
        <f t="array" ref="D190">IFERROR(INDEX(import_data,MATCH($D$8&amp;"-"&amp;$B190,import_key,0),D$9),"")</f>
        <v/>
      </c>
      <c r="E190" s="299" t="str" cm="1">
        <f t="array" ref="E190">IFERROR(INDEX(import_data,MATCH($D$8&amp;"-"&amp;$B190,import_key,0),E$9),"")</f>
        <v/>
      </c>
      <c r="F190" s="299" t="str" cm="1">
        <f t="array" ref="F190">IFERROR(INDEX(import_data,MATCH($D$8&amp;"-"&amp;$B190,import_key,0),F$9),"")</f>
        <v/>
      </c>
      <c r="G190" s="299" t="str" cm="1">
        <f t="array" ref="G190">IFERROR(INDEX(import_data,MATCH($D$8&amp;"-"&amp;$B190,import_key,0),G$9),"")</f>
        <v/>
      </c>
      <c r="H190" s="322" t="str" cm="1">
        <f t="array" ref="H190">IFERROR(INDEX(import_data,MATCH($D$8&amp;"-"&amp;$B190,import_key,0),H$9),"")</f>
        <v/>
      </c>
      <c r="J190" s="334" t="str">
        <f t="shared" si="13"/>
        <v/>
      </c>
      <c r="K190" s="98" t="s">
        <v>0</v>
      </c>
      <c r="L190" s="334" t="str">
        <f t="shared" si="14"/>
        <v/>
      </c>
      <c r="M190" s="98" t="s">
        <v>0</v>
      </c>
      <c r="N190" s="334" t="str">
        <f t="shared" si="15"/>
        <v/>
      </c>
      <c r="O190" s="98" t="s">
        <v>0</v>
      </c>
      <c r="P190" s="308">
        <f t="shared" si="11"/>
        <v>178</v>
      </c>
      <c r="R190" s="301" t="str" cm="1">
        <f t="array" ref="R190">IFERROR(INDEX(import_data,MATCH($R$8&amp;"-"&amp;$P190,import_key,0),R$9),"")</f>
        <v/>
      </c>
      <c r="S190" s="299" t="str" cm="1">
        <f t="array" ref="S190">IFERROR(INDEX(import_data,MATCH($R$8&amp;"-"&amp;$P190,import_key,0),S$9),"")</f>
        <v/>
      </c>
      <c r="T190" s="322" t="str" cm="1">
        <f t="array" ref="T190">IFERROR(INDEX(import_data,MATCH($R$8&amp;"-"&amp;$P190,import_key,0),T$9),"")</f>
        <v/>
      </c>
    </row>
    <row r="191" spans="2:20" x14ac:dyDescent="0.25">
      <c r="B191" s="308">
        <f t="shared" si="12"/>
        <v>179</v>
      </c>
      <c r="D191" s="301" t="str" cm="1">
        <f t="array" ref="D191">IFERROR(INDEX(import_data,MATCH($D$8&amp;"-"&amp;$B191,import_key,0),D$9),"")</f>
        <v/>
      </c>
      <c r="E191" s="299" t="str" cm="1">
        <f t="array" ref="E191">IFERROR(INDEX(import_data,MATCH($D$8&amp;"-"&amp;$B191,import_key,0),E$9),"")</f>
        <v/>
      </c>
      <c r="F191" s="299" t="str" cm="1">
        <f t="array" ref="F191">IFERROR(INDEX(import_data,MATCH($D$8&amp;"-"&amp;$B191,import_key,0),F$9),"")</f>
        <v/>
      </c>
      <c r="G191" s="299" t="str" cm="1">
        <f t="array" ref="G191">IFERROR(INDEX(import_data,MATCH($D$8&amp;"-"&amp;$B191,import_key,0),G$9),"")</f>
        <v/>
      </c>
      <c r="H191" s="322" t="str" cm="1">
        <f t="array" ref="H191">IFERROR(INDEX(import_data,MATCH($D$8&amp;"-"&amp;$B191,import_key,0),H$9),"")</f>
        <v/>
      </c>
      <c r="J191" s="334" t="str">
        <f t="shared" si="13"/>
        <v/>
      </c>
      <c r="K191" s="98" t="s">
        <v>0</v>
      </c>
      <c r="L191" s="334" t="str">
        <f t="shared" si="14"/>
        <v/>
      </c>
      <c r="M191" s="98" t="s">
        <v>0</v>
      </c>
      <c r="N191" s="334" t="str">
        <f t="shared" si="15"/>
        <v/>
      </c>
      <c r="O191" s="98" t="s">
        <v>0</v>
      </c>
      <c r="P191" s="308">
        <f t="shared" si="11"/>
        <v>179</v>
      </c>
      <c r="R191" s="301" t="str" cm="1">
        <f t="array" ref="R191">IFERROR(INDEX(import_data,MATCH($R$8&amp;"-"&amp;$P191,import_key,0),R$9),"")</f>
        <v/>
      </c>
      <c r="S191" s="299" t="str" cm="1">
        <f t="array" ref="S191">IFERROR(INDEX(import_data,MATCH($R$8&amp;"-"&amp;$P191,import_key,0),S$9),"")</f>
        <v/>
      </c>
      <c r="T191" s="322" t="str" cm="1">
        <f t="array" ref="T191">IFERROR(INDEX(import_data,MATCH($R$8&amp;"-"&amp;$P191,import_key,0),T$9),"")</f>
        <v/>
      </c>
    </row>
    <row r="192" spans="2:20" x14ac:dyDescent="0.25">
      <c r="B192" s="308">
        <f t="shared" si="12"/>
        <v>180</v>
      </c>
      <c r="D192" s="301" t="str" cm="1">
        <f t="array" ref="D192">IFERROR(INDEX(import_data,MATCH($D$8&amp;"-"&amp;$B192,import_key,0),D$9),"")</f>
        <v/>
      </c>
      <c r="E192" s="299" t="str" cm="1">
        <f t="array" ref="E192">IFERROR(INDEX(import_data,MATCH($D$8&amp;"-"&amp;$B192,import_key,0),E$9),"")</f>
        <v/>
      </c>
      <c r="F192" s="299" t="str" cm="1">
        <f t="array" ref="F192">IFERROR(INDEX(import_data,MATCH($D$8&amp;"-"&amp;$B192,import_key,0),F$9),"")</f>
        <v/>
      </c>
      <c r="G192" s="299" t="str" cm="1">
        <f t="array" ref="G192">IFERROR(INDEX(import_data,MATCH($D$8&amp;"-"&amp;$B192,import_key,0),G$9),"")</f>
        <v/>
      </c>
      <c r="H192" s="322" t="str" cm="1">
        <f t="array" ref="H192">IFERROR(INDEX(import_data,MATCH($D$8&amp;"-"&amp;$B192,import_key,0),H$9),"")</f>
        <v/>
      </c>
      <c r="J192" s="334" t="str">
        <f t="shared" si="13"/>
        <v/>
      </c>
      <c r="K192" s="98" t="s">
        <v>0</v>
      </c>
      <c r="L192" s="334" t="str">
        <f t="shared" si="14"/>
        <v/>
      </c>
      <c r="M192" s="98" t="s">
        <v>0</v>
      </c>
      <c r="N192" s="334" t="str">
        <f t="shared" si="15"/>
        <v/>
      </c>
      <c r="O192" s="98" t="s">
        <v>0</v>
      </c>
      <c r="P192" s="308">
        <f t="shared" si="11"/>
        <v>180</v>
      </c>
      <c r="R192" s="301" t="str" cm="1">
        <f t="array" ref="R192">IFERROR(INDEX(import_data,MATCH($R$8&amp;"-"&amp;$P192,import_key,0),R$9),"")</f>
        <v/>
      </c>
      <c r="S192" s="299" t="str" cm="1">
        <f t="array" ref="S192">IFERROR(INDEX(import_data,MATCH($R$8&amp;"-"&amp;$P192,import_key,0),S$9),"")</f>
        <v/>
      </c>
      <c r="T192" s="322" t="str" cm="1">
        <f t="array" ref="T192">IFERROR(INDEX(import_data,MATCH($R$8&amp;"-"&amp;$P192,import_key,0),T$9),"")</f>
        <v/>
      </c>
    </row>
    <row r="193" spans="2:20" x14ac:dyDescent="0.25">
      <c r="B193" s="308">
        <f t="shared" si="12"/>
        <v>181</v>
      </c>
      <c r="D193" s="301" t="str" cm="1">
        <f t="array" ref="D193">IFERROR(INDEX(import_data,MATCH($D$8&amp;"-"&amp;$B193,import_key,0),D$9),"")</f>
        <v/>
      </c>
      <c r="E193" s="299" t="str" cm="1">
        <f t="array" ref="E193">IFERROR(INDEX(import_data,MATCH($D$8&amp;"-"&amp;$B193,import_key,0),E$9),"")</f>
        <v/>
      </c>
      <c r="F193" s="299" t="str" cm="1">
        <f t="array" ref="F193">IFERROR(INDEX(import_data,MATCH($D$8&amp;"-"&amp;$B193,import_key,0),F$9),"")</f>
        <v/>
      </c>
      <c r="G193" s="299" t="str" cm="1">
        <f t="array" ref="G193">IFERROR(INDEX(import_data,MATCH($D$8&amp;"-"&amp;$B193,import_key,0),G$9),"")</f>
        <v/>
      </c>
      <c r="H193" s="322" t="str" cm="1">
        <f t="array" ref="H193">IFERROR(INDEX(import_data,MATCH($D$8&amp;"-"&amp;$B193,import_key,0),H$9),"")</f>
        <v/>
      </c>
      <c r="J193" s="334" t="str">
        <f t="shared" si="13"/>
        <v/>
      </c>
      <c r="K193" s="98" t="s">
        <v>0</v>
      </c>
      <c r="L193" s="334" t="str">
        <f t="shared" si="14"/>
        <v/>
      </c>
      <c r="M193" s="98" t="s">
        <v>0</v>
      </c>
      <c r="N193" s="334" t="str">
        <f t="shared" si="15"/>
        <v/>
      </c>
      <c r="O193" s="98" t="s">
        <v>0</v>
      </c>
      <c r="P193" s="308">
        <f t="shared" si="11"/>
        <v>181</v>
      </c>
      <c r="R193" s="301" t="str" cm="1">
        <f t="array" ref="R193">IFERROR(INDEX(import_data,MATCH($R$8&amp;"-"&amp;$P193,import_key,0),R$9),"")</f>
        <v/>
      </c>
      <c r="S193" s="299" t="str" cm="1">
        <f t="array" ref="S193">IFERROR(INDEX(import_data,MATCH($R$8&amp;"-"&amp;$P193,import_key,0),S$9),"")</f>
        <v/>
      </c>
      <c r="T193" s="322" t="str" cm="1">
        <f t="array" ref="T193">IFERROR(INDEX(import_data,MATCH($R$8&amp;"-"&amp;$P193,import_key,0),T$9),"")</f>
        <v/>
      </c>
    </row>
    <row r="194" spans="2:20" x14ac:dyDescent="0.25">
      <c r="B194" s="308">
        <f t="shared" si="12"/>
        <v>182</v>
      </c>
      <c r="D194" s="301" t="str" cm="1">
        <f t="array" ref="D194">IFERROR(INDEX(import_data,MATCH($D$8&amp;"-"&amp;$B194,import_key,0),D$9),"")</f>
        <v/>
      </c>
      <c r="E194" s="299" t="str" cm="1">
        <f t="array" ref="E194">IFERROR(INDEX(import_data,MATCH($D$8&amp;"-"&amp;$B194,import_key,0),E$9),"")</f>
        <v/>
      </c>
      <c r="F194" s="299" t="str" cm="1">
        <f t="array" ref="F194">IFERROR(INDEX(import_data,MATCH($D$8&amp;"-"&amp;$B194,import_key,0),F$9),"")</f>
        <v/>
      </c>
      <c r="G194" s="299" t="str" cm="1">
        <f t="array" ref="G194">IFERROR(INDEX(import_data,MATCH($D$8&amp;"-"&amp;$B194,import_key,0),G$9),"")</f>
        <v/>
      </c>
      <c r="H194" s="322" t="str" cm="1">
        <f t="array" ref="H194">IFERROR(INDEX(import_data,MATCH($D$8&amp;"-"&amp;$B194,import_key,0),H$9),"")</f>
        <v/>
      </c>
      <c r="J194" s="334" t="str">
        <f t="shared" si="13"/>
        <v/>
      </c>
      <c r="K194" s="98" t="s">
        <v>0</v>
      </c>
      <c r="L194" s="334" t="str">
        <f t="shared" si="14"/>
        <v/>
      </c>
      <c r="M194" s="98" t="s">
        <v>0</v>
      </c>
      <c r="N194" s="334" t="str">
        <f t="shared" si="15"/>
        <v/>
      </c>
      <c r="O194" s="98" t="s">
        <v>0</v>
      </c>
      <c r="P194" s="308">
        <f t="shared" si="11"/>
        <v>182</v>
      </c>
      <c r="R194" s="301" t="str" cm="1">
        <f t="array" ref="R194">IFERROR(INDEX(import_data,MATCH($R$8&amp;"-"&amp;$P194,import_key,0),R$9),"")</f>
        <v/>
      </c>
      <c r="S194" s="299" t="str" cm="1">
        <f t="array" ref="S194">IFERROR(INDEX(import_data,MATCH($R$8&amp;"-"&amp;$P194,import_key,0),S$9),"")</f>
        <v/>
      </c>
      <c r="T194" s="322" t="str" cm="1">
        <f t="array" ref="T194">IFERROR(INDEX(import_data,MATCH($R$8&amp;"-"&amp;$P194,import_key,0),T$9),"")</f>
        <v/>
      </c>
    </row>
    <row r="195" spans="2:20" x14ac:dyDescent="0.25">
      <c r="B195" s="308">
        <f t="shared" si="12"/>
        <v>183</v>
      </c>
      <c r="D195" s="301" t="str" cm="1">
        <f t="array" ref="D195">IFERROR(INDEX(import_data,MATCH($D$8&amp;"-"&amp;$B195,import_key,0),D$9),"")</f>
        <v/>
      </c>
      <c r="E195" s="299" t="str" cm="1">
        <f t="array" ref="E195">IFERROR(INDEX(import_data,MATCH($D$8&amp;"-"&amp;$B195,import_key,0),E$9),"")</f>
        <v/>
      </c>
      <c r="F195" s="299" t="str" cm="1">
        <f t="array" ref="F195">IFERROR(INDEX(import_data,MATCH($D$8&amp;"-"&amp;$B195,import_key,0),F$9),"")</f>
        <v/>
      </c>
      <c r="G195" s="299" t="str" cm="1">
        <f t="array" ref="G195">IFERROR(INDEX(import_data,MATCH($D$8&amp;"-"&amp;$B195,import_key,0),G$9),"")</f>
        <v/>
      </c>
      <c r="H195" s="322" t="str" cm="1">
        <f t="array" ref="H195">IFERROR(INDEX(import_data,MATCH($D$8&amp;"-"&amp;$B195,import_key,0),H$9),"")</f>
        <v/>
      </c>
      <c r="J195" s="334" t="str">
        <f t="shared" si="13"/>
        <v/>
      </c>
      <c r="K195" s="98" t="s">
        <v>0</v>
      </c>
      <c r="L195" s="334" t="str">
        <f t="shared" si="14"/>
        <v/>
      </c>
      <c r="M195" s="98" t="s">
        <v>0</v>
      </c>
      <c r="N195" s="334" t="str">
        <f t="shared" si="15"/>
        <v/>
      </c>
      <c r="O195" s="98" t="s">
        <v>0</v>
      </c>
      <c r="P195" s="308">
        <f t="shared" si="11"/>
        <v>183</v>
      </c>
      <c r="R195" s="301" t="str" cm="1">
        <f t="array" ref="R195">IFERROR(INDEX(import_data,MATCH($R$8&amp;"-"&amp;$P195,import_key,0),R$9),"")</f>
        <v/>
      </c>
      <c r="S195" s="299" t="str" cm="1">
        <f t="array" ref="S195">IFERROR(INDEX(import_data,MATCH($R$8&amp;"-"&amp;$P195,import_key,0),S$9),"")</f>
        <v/>
      </c>
      <c r="T195" s="322" t="str" cm="1">
        <f t="array" ref="T195">IFERROR(INDEX(import_data,MATCH($R$8&amp;"-"&amp;$P195,import_key,0),T$9),"")</f>
        <v/>
      </c>
    </row>
    <row r="196" spans="2:20" x14ac:dyDescent="0.25">
      <c r="B196" s="308">
        <f t="shared" si="12"/>
        <v>184</v>
      </c>
      <c r="D196" s="301" t="str" cm="1">
        <f t="array" ref="D196">IFERROR(INDEX(import_data,MATCH($D$8&amp;"-"&amp;$B196,import_key,0),D$9),"")</f>
        <v/>
      </c>
      <c r="E196" s="299" t="str" cm="1">
        <f t="array" ref="E196">IFERROR(INDEX(import_data,MATCH($D$8&amp;"-"&amp;$B196,import_key,0),E$9),"")</f>
        <v/>
      </c>
      <c r="F196" s="299" t="str" cm="1">
        <f t="array" ref="F196">IFERROR(INDEX(import_data,MATCH($D$8&amp;"-"&amp;$B196,import_key,0),F$9),"")</f>
        <v/>
      </c>
      <c r="G196" s="299" t="str" cm="1">
        <f t="array" ref="G196">IFERROR(INDEX(import_data,MATCH($D$8&amp;"-"&amp;$B196,import_key,0),G$9),"")</f>
        <v/>
      </c>
      <c r="H196" s="322" t="str" cm="1">
        <f t="array" ref="H196">IFERROR(INDEX(import_data,MATCH($D$8&amp;"-"&amp;$B196,import_key,0),H$9),"")</f>
        <v/>
      </c>
      <c r="J196" s="334" t="str">
        <f t="shared" si="13"/>
        <v/>
      </c>
      <c r="K196" s="98" t="s">
        <v>0</v>
      </c>
      <c r="L196" s="334" t="str">
        <f t="shared" si="14"/>
        <v/>
      </c>
      <c r="M196" s="98" t="s">
        <v>0</v>
      </c>
      <c r="N196" s="334" t="str">
        <f t="shared" si="15"/>
        <v/>
      </c>
      <c r="O196" s="98" t="s">
        <v>0</v>
      </c>
      <c r="P196" s="308">
        <f t="shared" si="11"/>
        <v>184</v>
      </c>
      <c r="R196" s="301" t="str" cm="1">
        <f t="array" ref="R196">IFERROR(INDEX(import_data,MATCH($R$8&amp;"-"&amp;$P196,import_key,0),R$9),"")</f>
        <v/>
      </c>
      <c r="S196" s="299" t="str" cm="1">
        <f t="array" ref="S196">IFERROR(INDEX(import_data,MATCH($R$8&amp;"-"&amp;$P196,import_key,0),S$9),"")</f>
        <v/>
      </c>
      <c r="T196" s="322" t="str" cm="1">
        <f t="array" ref="T196">IFERROR(INDEX(import_data,MATCH($R$8&amp;"-"&amp;$P196,import_key,0),T$9),"")</f>
        <v/>
      </c>
    </row>
    <row r="197" spans="2:20" x14ac:dyDescent="0.25">
      <c r="B197" s="308">
        <f t="shared" si="12"/>
        <v>185</v>
      </c>
      <c r="D197" s="301" t="str" cm="1">
        <f t="array" ref="D197">IFERROR(INDEX(import_data,MATCH($D$8&amp;"-"&amp;$B197,import_key,0),D$9),"")</f>
        <v/>
      </c>
      <c r="E197" s="299" t="str" cm="1">
        <f t="array" ref="E197">IFERROR(INDEX(import_data,MATCH($D$8&amp;"-"&amp;$B197,import_key,0),E$9),"")</f>
        <v/>
      </c>
      <c r="F197" s="299" t="str" cm="1">
        <f t="array" ref="F197">IFERROR(INDEX(import_data,MATCH($D$8&amp;"-"&amp;$B197,import_key,0),F$9),"")</f>
        <v/>
      </c>
      <c r="G197" s="299" t="str" cm="1">
        <f t="array" ref="G197">IFERROR(INDEX(import_data,MATCH($D$8&amp;"-"&amp;$B197,import_key,0),G$9),"")</f>
        <v/>
      </c>
      <c r="H197" s="322" t="str" cm="1">
        <f t="array" ref="H197">IFERROR(INDEX(import_data,MATCH($D$8&amp;"-"&amp;$B197,import_key,0),H$9),"")</f>
        <v/>
      </c>
      <c r="J197" s="334" t="str">
        <f t="shared" si="13"/>
        <v/>
      </c>
      <c r="K197" s="98" t="s">
        <v>0</v>
      </c>
      <c r="L197" s="334" t="str">
        <f t="shared" si="14"/>
        <v/>
      </c>
      <c r="M197" s="98" t="s">
        <v>0</v>
      </c>
      <c r="N197" s="334" t="str">
        <f t="shared" si="15"/>
        <v/>
      </c>
      <c r="O197" s="98" t="s">
        <v>0</v>
      </c>
      <c r="P197" s="308">
        <f t="shared" si="11"/>
        <v>185</v>
      </c>
      <c r="R197" s="301" t="str" cm="1">
        <f t="array" ref="R197">IFERROR(INDEX(import_data,MATCH($R$8&amp;"-"&amp;$P197,import_key,0),R$9),"")</f>
        <v/>
      </c>
      <c r="S197" s="299" t="str" cm="1">
        <f t="array" ref="S197">IFERROR(INDEX(import_data,MATCH($R$8&amp;"-"&amp;$P197,import_key,0),S$9),"")</f>
        <v/>
      </c>
      <c r="T197" s="322" t="str" cm="1">
        <f t="array" ref="T197">IFERROR(INDEX(import_data,MATCH($R$8&amp;"-"&amp;$P197,import_key,0),T$9),"")</f>
        <v/>
      </c>
    </row>
    <row r="198" spans="2:20" x14ac:dyDescent="0.25">
      <c r="B198" s="308">
        <f t="shared" si="12"/>
        <v>186</v>
      </c>
      <c r="D198" s="301" t="str" cm="1">
        <f t="array" ref="D198">IFERROR(INDEX(import_data,MATCH($D$8&amp;"-"&amp;$B198,import_key,0),D$9),"")</f>
        <v/>
      </c>
      <c r="E198" s="299" t="str" cm="1">
        <f t="array" ref="E198">IFERROR(INDEX(import_data,MATCH($D$8&amp;"-"&amp;$B198,import_key,0),E$9),"")</f>
        <v/>
      </c>
      <c r="F198" s="299" t="str" cm="1">
        <f t="array" ref="F198">IFERROR(INDEX(import_data,MATCH($D$8&amp;"-"&amp;$B198,import_key,0),F$9),"")</f>
        <v/>
      </c>
      <c r="G198" s="299" t="str" cm="1">
        <f t="array" ref="G198">IFERROR(INDEX(import_data,MATCH($D$8&amp;"-"&amp;$B198,import_key,0),G$9),"")</f>
        <v/>
      </c>
      <c r="H198" s="322" t="str" cm="1">
        <f t="array" ref="H198">IFERROR(INDEX(import_data,MATCH($D$8&amp;"-"&amp;$B198,import_key,0),H$9),"")</f>
        <v/>
      </c>
      <c r="J198" s="334" t="str">
        <f t="shared" si="13"/>
        <v/>
      </c>
      <c r="K198" s="98" t="s">
        <v>0</v>
      </c>
      <c r="L198" s="334" t="str">
        <f t="shared" si="14"/>
        <v/>
      </c>
      <c r="M198" s="98" t="s">
        <v>0</v>
      </c>
      <c r="N198" s="334" t="str">
        <f t="shared" si="15"/>
        <v/>
      </c>
      <c r="O198" s="98" t="s">
        <v>0</v>
      </c>
      <c r="P198" s="308">
        <f t="shared" si="11"/>
        <v>186</v>
      </c>
      <c r="R198" s="301" t="str" cm="1">
        <f t="array" ref="R198">IFERROR(INDEX(import_data,MATCH($R$8&amp;"-"&amp;$P198,import_key,0),R$9),"")</f>
        <v/>
      </c>
      <c r="S198" s="299" t="str" cm="1">
        <f t="array" ref="S198">IFERROR(INDEX(import_data,MATCH($R$8&amp;"-"&amp;$P198,import_key,0),S$9),"")</f>
        <v/>
      </c>
      <c r="T198" s="322" t="str" cm="1">
        <f t="array" ref="T198">IFERROR(INDEX(import_data,MATCH($R$8&amp;"-"&amp;$P198,import_key,0),T$9),"")</f>
        <v/>
      </c>
    </row>
    <row r="199" spans="2:20" x14ac:dyDescent="0.25">
      <c r="B199" s="308">
        <f t="shared" si="12"/>
        <v>187</v>
      </c>
      <c r="D199" s="301" t="str" cm="1">
        <f t="array" ref="D199">IFERROR(INDEX(import_data,MATCH($D$8&amp;"-"&amp;$B199,import_key,0),D$9),"")</f>
        <v/>
      </c>
      <c r="E199" s="299" t="str" cm="1">
        <f t="array" ref="E199">IFERROR(INDEX(import_data,MATCH($D$8&amp;"-"&amp;$B199,import_key,0),E$9),"")</f>
        <v/>
      </c>
      <c r="F199" s="299" t="str" cm="1">
        <f t="array" ref="F199">IFERROR(INDEX(import_data,MATCH($D$8&amp;"-"&amp;$B199,import_key,0),F$9),"")</f>
        <v/>
      </c>
      <c r="G199" s="299" t="str" cm="1">
        <f t="array" ref="G199">IFERROR(INDEX(import_data,MATCH($D$8&amp;"-"&amp;$B199,import_key,0),G$9),"")</f>
        <v/>
      </c>
      <c r="H199" s="322" t="str" cm="1">
        <f t="array" ref="H199">IFERROR(INDEX(import_data,MATCH($D$8&amp;"-"&amp;$B199,import_key,0),H$9),"")</f>
        <v/>
      </c>
      <c r="J199" s="334" t="str">
        <f t="shared" si="13"/>
        <v/>
      </c>
      <c r="K199" s="98" t="s">
        <v>0</v>
      </c>
      <c r="L199" s="334" t="str">
        <f t="shared" si="14"/>
        <v/>
      </c>
      <c r="M199" s="98" t="s">
        <v>0</v>
      </c>
      <c r="N199" s="334" t="str">
        <f t="shared" si="15"/>
        <v/>
      </c>
      <c r="O199" s="98" t="s">
        <v>0</v>
      </c>
      <c r="P199" s="308">
        <f t="shared" si="11"/>
        <v>187</v>
      </c>
      <c r="R199" s="301" t="str" cm="1">
        <f t="array" ref="R199">IFERROR(INDEX(import_data,MATCH($R$8&amp;"-"&amp;$P199,import_key,0),R$9),"")</f>
        <v/>
      </c>
      <c r="S199" s="299" t="str" cm="1">
        <f t="array" ref="S199">IFERROR(INDEX(import_data,MATCH($R$8&amp;"-"&amp;$P199,import_key,0),S$9),"")</f>
        <v/>
      </c>
      <c r="T199" s="322" t="str" cm="1">
        <f t="array" ref="T199">IFERROR(INDEX(import_data,MATCH($R$8&amp;"-"&amp;$P199,import_key,0),T$9),"")</f>
        <v/>
      </c>
    </row>
    <row r="200" spans="2:20" x14ac:dyDescent="0.25">
      <c r="B200" s="308">
        <f t="shared" si="12"/>
        <v>188</v>
      </c>
      <c r="D200" s="301" t="str" cm="1">
        <f t="array" ref="D200">IFERROR(INDEX(import_data,MATCH($D$8&amp;"-"&amp;$B200,import_key,0),D$9),"")</f>
        <v/>
      </c>
      <c r="E200" s="299" t="str" cm="1">
        <f t="array" ref="E200">IFERROR(INDEX(import_data,MATCH($D$8&amp;"-"&amp;$B200,import_key,0),E$9),"")</f>
        <v/>
      </c>
      <c r="F200" s="299" t="str" cm="1">
        <f t="array" ref="F200">IFERROR(INDEX(import_data,MATCH($D$8&amp;"-"&amp;$B200,import_key,0),F$9),"")</f>
        <v/>
      </c>
      <c r="G200" s="299" t="str" cm="1">
        <f t="array" ref="G200">IFERROR(INDEX(import_data,MATCH($D$8&amp;"-"&amp;$B200,import_key,0),G$9),"")</f>
        <v/>
      </c>
      <c r="H200" s="322" t="str" cm="1">
        <f t="array" ref="H200">IFERROR(INDEX(import_data,MATCH($D$8&amp;"-"&amp;$B200,import_key,0),H$9),"")</f>
        <v/>
      </c>
      <c r="J200" s="334" t="str">
        <f t="shared" si="13"/>
        <v/>
      </c>
      <c r="K200" s="98" t="s">
        <v>0</v>
      </c>
      <c r="L200" s="334" t="str">
        <f t="shared" si="14"/>
        <v/>
      </c>
      <c r="M200" s="98" t="s">
        <v>0</v>
      </c>
      <c r="N200" s="334" t="str">
        <f t="shared" si="15"/>
        <v/>
      </c>
      <c r="O200" s="98" t="s">
        <v>0</v>
      </c>
      <c r="P200" s="308">
        <f t="shared" si="11"/>
        <v>188</v>
      </c>
      <c r="R200" s="301" t="str" cm="1">
        <f t="array" ref="R200">IFERROR(INDEX(import_data,MATCH($R$8&amp;"-"&amp;$P200,import_key,0),R$9),"")</f>
        <v/>
      </c>
      <c r="S200" s="299" t="str" cm="1">
        <f t="array" ref="S200">IFERROR(INDEX(import_data,MATCH($R$8&amp;"-"&amp;$P200,import_key,0),S$9),"")</f>
        <v/>
      </c>
      <c r="T200" s="322" t="str" cm="1">
        <f t="array" ref="T200">IFERROR(INDEX(import_data,MATCH($R$8&amp;"-"&amp;$P200,import_key,0),T$9),"")</f>
        <v/>
      </c>
    </row>
    <row r="201" spans="2:20" x14ac:dyDescent="0.25">
      <c r="B201" s="308">
        <f t="shared" si="12"/>
        <v>189</v>
      </c>
      <c r="D201" s="301" t="str" cm="1">
        <f t="array" ref="D201">IFERROR(INDEX(import_data,MATCH($D$8&amp;"-"&amp;$B201,import_key,0),D$9),"")</f>
        <v/>
      </c>
      <c r="E201" s="299" t="str" cm="1">
        <f t="array" ref="E201">IFERROR(INDEX(import_data,MATCH($D$8&amp;"-"&amp;$B201,import_key,0),E$9),"")</f>
        <v/>
      </c>
      <c r="F201" s="299" t="str" cm="1">
        <f t="array" ref="F201">IFERROR(INDEX(import_data,MATCH($D$8&amp;"-"&amp;$B201,import_key,0),F$9),"")</f>
        <v/>
      </c>
      <c r="G201" s="299" t="str" cm="1">
        <f t="array" ref="G201">IFERROR(INDEX(import_data,MATCH($D$8&amp;"-"&amp;$B201,import_key,0),G$9),"")</f>
        <v/>
      </c>
      <c r="H201" s="322" t="str" cm="1">
        <f t="array" ref="H201">IFERROR(INDEX(import_data,MATCH($D$8&amp;"-"&amp;$B201,import_key,0),H$9),"")</f>
        <v/>
      </c>
      <c r="J201" s="334" t="str">
        <f t="shared" si="13"/>
        <v/>
      </c>
      <c r="K201" s="98" t="s">
        <v>0</v>
      </c>
      <c r="L201" s="334" t="str">
        <f t="shared" si="14"/>
        <v/>
      </c>
      <c r="M201" s="98" t="s">
        <v>0</v>
      </c>
      <c r="N201" s="334" t="str">
        <f t="shared" si="15"/>
        <v/>
      </c>
      <c r="O201" s="98" t="s">
        <v>0</v>
      </c>
      <c r="P201" s="308">
        <f t="shared" si="11"/>
        <v>189</v>
      </c>
      <c r="R201" s="301" t="str" cm="1">
        <f t="array" ref="R201">IFERROR(INDEX(import_data,MATCH($R$8&amp;"-"&amp;$P201,import_key,0),R$9),"")</f>
        <v/>
      </c>
      <c r="S201" s="299" t="str" cm="1">
        <f t="array" ref="S201">IFERROR(INDEX(import_data,MATCH($R$8&amp;"-"&amp;$P201,import_key,0),S$9),"")</f>
        <v/>
      </c>
      <c r="T201" s="322" t="str" cm="1">
        <f t="array" ref="T201">IFERROR(INDEX(import_data,MATCH($R$8&amp;"-"&amp;$P201,import_key,0),T$9),"")</f>
        <v/>
      </c>
    </row>
    <row r="202" spans="2:20" x14ac:dyDescent="0.25">
      <c r="B202" s="308">
        <f t="shared" si="12"/>
        <v>190</v>
      </c>
      <c r="D202" s="301" t="str" cm="1">
        <f t="array" ref="D202">IFERROR(INDEX(import_data,MATCH($D$8&amp;"-"&amp;$B202,import_key,0),D$9),"")</f>
        <v/>
      </c>
      <c r="E202" s="299" t="str" cm="1">
        <f t="array" ref="E202">IFERROR(INDEX(import_data,MATCH($D$8&amp;"-"&amp;$B202,import_key,0),E$9),"")</f>
        <v/>
      </c>
      <c r="F202" s="299" t="str" cm="1">
        <f t="array" ref="F202">IFERROR(INDEX(import_data,MATCH($D$8&amp;"-"&amp;$B202,import_key,0),F$9),"")</f>
        <v/>
      </c>
      <c r="G202" s="299" t="str" cm="1">
        <f t="array" ref="G202">IFERROR(INDEX(import_data,MATCH($D$8&amp;"-"&amp;$B202,import_key,0),G$9),"")</f>
        <v/>
      </c>
      <c r="H202" s="322" t="str" cm="1">
        <f t="array" ref="H202">IFERROR(INDEX(import_data,MATCH($D$8&amp;"-"&amp;$B202,import_key,0),H$9),"")</f>
        <v/>
      </c>
      <c r="J202" s="334" t="str">
        <f t="shared" si="13"/>
        <v/>
      </c>
      <c r="K202" s="98" t="s">
        <v>0</v>
      </c>
      <c r="L202" s="334" t="str">
        <f t="shared" si="14"/>
        <v/>
      </c>
      <c r="M202" s="98" t="s">
        <v>0</v>
      </c>
      <c r="N202" s="334" t="str">
        <f t="shared" si="15"/>
        <v/>
      </c>
      <c r="O202" s="98" t="s">
        <v>0</v>
      </c>
      <c r="P202" s="308">
        <f t="shared" si="11"/>
        <v>190</v>
      </c>
      <c r="R202" s="301" t="str" cm="1">
        <f t="array" ref="R202">IFERROR(INDEX(import_data,MATCH($R$8&amp;"-"&amp;$P202,import_key,0),R$9),"")</f>
        <v/>
      </c>
      <c r="S202" s="299" t="str" cm="1">
        <f t="array" ref="S202">IFERROR(INDEX(import_data,MATCH($R$8&amp;"-"&amp;$P202,import_key,0),S$9),"")</f>
        <v/>
      </c>
      <c r="T202" s="322" t="str" cm="1">
        <f t="array" ref="T202">IFERROR(INDEX(import_data,MATCH($R$8&amp;"-"&amp;$P202,import_key,0),T$9),"")</f>
        <v/>
      </c>
    </row>
    <row r="203" spans="2:20" x14ac:dyDescent="0.25">
      <c r="B203" s="308">
        <f t="shared" si="12"/>
        <v>191</v>
      </c>
      <c r="D203" s="301" t="str" cm="1">
        <f t="array" ref="D203">IFERROR(INDEX(import_data,MATCH($D$8&amp;"-"&amp;$B203,import_key,0),D$9),"")</f>
        <v/>
      </c>
      <c r="E203" s="299" t="str" cm="1">
        <f t="array" ref="E203">IFERROR(INDEX(import_data,MATCH($D$8&amp;"-"&amp;$B203,import_key,0),E$9),"")</f>
        <v/>
      </c>
      <c r="F203" s="299" t="str" cm="1">
        <f t="array" ref="F203">IFERROR(INDEX(import_data,MATCH($D$8&amp;"-"&amp;$B203,import_key,0),F$9),"")</f>
        <v/>
      </c>
      <c r="G203" s="299" t="str" cm="1">
        <f t="array" ref="G203">IFERROR(INDEX(import_data,MATCH($D$8&amp;"-"&amp;$B203,import_key,0),G$9),"")</f>
        <v/>
      </c>
      <c r="H203" s="322" t="str" cm="1">
        <f t="array" ref="H203">IFERROR(INDEX(import_data,MATCH($D$8&amp;"-"&amp;$B203,import_key,0),H$9),"")</f>
        <v/>
      </c>
      <c r="J203" s="334" t="str">
        <f t="shared" si="13"/>
        <v/>
      </c>
      <c r="K203" s="98" t="s">
        <v>0</v>
      </c>
      <c r="L203" s="334" t="str">
        <f t="shared" si="14"/>
        <v/>
      </c>
      <c r="M203" s="98" t="s">
        <v>0</v>
      </c>
      <c r="N203" s="334" t="str">
        <f t="shared" si="15"/>
        <v/>
      </c>
      <c r="O203" s="98" t="s">
        <v>0</v>
      </c>
      <c r="P203" s="308">
        <f t="shared" si="11"/>
        <v>191</v>
      </c>
      <c r="R203" s="301" t="str" cm="1">
        <f t="array" ref="R203">IFERROR(INDEX(import_data,MATCH($R$8&amp;"-"&amp;$P203,import_key,0),R$9),"")</f>
        <v/>
      </c>
      <c r="S203" s="299" t="str" cm="1">
        <f t="array" ref="S203">IFERROR(INDEX(import_data,MATCH($R$8&amp;"-"&amp;$P203,import_key,0),S$9),"")</f>
        <v/>
      </c>
      <c r="T203" s="322" t="str" cm="1">
        <f t="array" ref="T203">IFERROR(INDEX(import_data,MATCH($R$8&amp;"-"&amp;$P203,import_key,0),T$9),"")</f>
        <v/>
      </c>
    </row>
    <row r="204" spans="2:20" x14ac:dyDescent="0.25">
      <c r="B204" s="308">
        <f t="shared" si="12"/>
        <v>192</v>
      </c>
      <c r="D204" s="301" t="str" cm="1">
        <f t="array" ref="D204">IFERROR(INDEX(import_data,MATCH($D$8&amp;"-"&amp;$B204,import_key,0),D$9),"")</f>
        <v/>
      </c>
      <c r="E204" s="299" t="str" cm="1">
        <f t="array" ref="E204">IFERROR(INDEX(import_data,MATCH($D$8&amp;"-"&amp;$B204,import_key,0),E$9),"")</f>
        <v/>
      </c>
      <c r="F204" s="299" t="str" cm="1">
        <f t="array" ref="F204">IFERROR(INDEX(import_data,MATCH($D$8&amp;"-"&amp;$B204,import_key,0),F$9),"")</f>
        <v/>
      </c>
      <c r="G204" s="299" t="str" cm="1">
        <f t="array" ref="G204">IFERROR(INDEX(import_data,MATCH($D$8&amp;"-"&amp;$B204,import_key,0),G$9),"")</f>
        <v/>
      </c>
      <c r="H204" s="322" t="str" cm="1">
        <f t="array" ref="H204">IFERROR(INDEX(import_data,MATCH($D$8&amp;"-"&amp;$B204,import_key,0),H$9),"")</f>
        <v/>
      </c>
      <c r="J204" s="334" t="str">
        <f t="shared" si="13"/>
        <v/>
      </c>
      <c r="K204" s="98" t="s">
        <v>0</v>
      </c>
      <c r="L204" s="334" t="str">
        <f t="shared" si="14"/>
        <v/>
      </c>
      <c r="M204" s="98" t="s">
        <v>0</v>
      </c>
      <c r="N204" s="334" t="str">
        <f t="shared" si="15"/>
        <v/>
      </c>
      <c r="O204" s="98" t="s">
        <v>0</v>
      </c>
      <c r="P204" s="308">
        <f t="shared" si="11"/>
        <v>192</v>
      </c>
      <c r="R204" s="301" t="str" cm="1">
        <f t="array" ref="R204">IFERROR(INDEX(import_data,MATCH($R$8&amp;"-"&amp;$P204,import_key,0),R$9),"")</f>
        <v/>
      </c>
      <c r="S204" s="299" t="str" cm="1">
        <f t="array" ref="S204">IFERROR(INDEX(import_data,MATCH($R$8&amp;"-"&amp;$P204,import_key,0),S$9),"")</f>
        <v/>
      </c>
      <c r="T204" s="322" t="str" cm="1">
        <f t="array" ref="T204">IFERROR(INDEX(import_data,MATCH($R$8&amp;"-"&amp;$P204,import_key,0),T$9),"")</f>
        <v/>
      </c>
    </row>
    <row r="205" spans="2:20" x14ac:dyDescent="0.25">
      <c r="B205" s="308">
        <f t="shared" si="12"/>
        <v>193</v>
      </c>
      <c r="D205" s="301" t="str" cm="1">
        <f t="array" ref="D205">IFERROR(INDEX(import_data,MATCH($D$8&amp;"-"&amp;$B205,import_key,0),D$9),"")</f>
        <v/>
      </c>
      <c r="E205" s="299" t="str" cm="1">
        <f t="array" ref="E205">IFERROR(INDEX(import_data,MATCH($D$8&amp;"-"&amp;$B205,import_key,0),E$9),"")</f>
        <v/>
      </c>
      <c r="F205" s="299" t="str" cm="1">
        <f t="array" ref="F205">IFERROR(INDEX(import_data,MATCH($D$8&amp;"-"&amp;$B205,import_key,0),F$9),"")</f>
        <v/>
      </c>
      <c r="G205" s="299" t="str" cm="1">
        <f t="array" ref="G205">IFERROR(INDEX(import_data,MATCH($D$8&amp;"-"&amp;$B205,import_key,0),G$9),"")</f>
        <v/>
      </c>
      <c r="H205" s="322" t="str" cm="1">
        <f t="array" ref="H205">IFERROR(INDEX(import_data,MATCH($D$8&amp;"-"&amp;$B205,import_key,0),H$9),"")</f>
        <v/>
      </c>
      <c r="J205" s="334" t="str">
        <f t="shared" si="13"/>
        <v/>
      </c>
      <c r="K205" s="98" t="s">
        <v>0</v>
      </c>
      <c r="L205" s="334" t="str">
        <f t="shared" si="14"/>
        <v/>
      </c>
      <c r="M205" s="98" t="s">
        <v>0</v>
      </c>
      <c r="N205" s="334" t="str">
        <f t="shared" si="15"/>
        <v/>
      </c>
      <c r="O205" s="98" t="s">
        <v>0</v>
      </c>
      <c r="P205" s="308">
        <f t="shared" ref="P205:P268" si="16">P204+1</f>
        <v>193</v>
      </c>
      <c r="R205" s="301" t="str" cm="1">
        <f t="array" ref="R205">IFERROR(INDEX(import_data,MATCH($R$8&amp;"-"&amp;$P205,import_key,0),R$9),"")</f>
        <v/>
      </c>
      <c r="S205" s="299" t="str" cm="1">
        <f t="array" ref="S205">IFERROR(INDEX(import_data,MATCH($R$8&amp;"-"&amp;$P205,import_key,0),S$9),"")</f>
        <v/>
      </c>
      <c r="T205" s="322" t="str" cm="1">
        <f t="array" ref="T205">IFERROR(INDEX(import_data,MATCH($R$8&amp;"-"&amp;$P205,import_key,0),T$9),"")</f>
        <v/>
      </c>
    </row>
    <row r="206" spans="2:20" x14ac:dyDescent="0.25">
      <c r="B206" s="308">
        <f t="shared" ref="B206:B269" si="17">B205+1</f>
        <v>194</v>
      </c>
      <c r="D206" s="301" t="str" cm="1">
        <f t="array" ref="D206">IFERROR(INDEX(import_data,MATCH($D$8&amp;"-"&amp;$B206,import_key,0),D$9),"")</f>
        <v/>
      </c>
      <c r="E206" s="299" t="str" cm="1">
        <f t="array" ref="E206">IFERROR(INDEX(import_data,MATCH($D$8&amp;"-"&amp;$B206,import_key,0),E$9),"")</f>
        <v/>
      </c>
      <c r="F206" s="299" t="str" cm="1">
        <f t="array" ref="F206">IFERROR(INDEX(import_data,MATCH($D$8&amp;"-"&amp;$B206,import_key,0),F$9),"")</f>
        <v/>
      </c>
      <c r="G206" s="299" t="str" cm="1">
        <f t="array" ref="G206">IFERROR(INDEX(import_data,MATCH($D$8&amp;"-"&amp;$B206,import_key,0),G$9),"")</f>
        <v/>
      </c>
      <c r="H206" s="322" t="str" cm="1">
        <f t="array" ref="H206">IFERROR(INDEX(import_data,MATCH($D$8&amp;"-"&amp;$B206,import_key,0),H$9),"")</f>
        <v/>
      </c>
      <c r="J206" s="334" t="str">
        <f t="shared" ref="J206:J269" si="18">IF(E206="","",E206) &amp; IF(F206="",""," – " &amp; F206) &amp; IF(G206="",""," – " &amp; G206) &amp; IF(H206="",""," – " &amp; H206)</f>
        <v/>
      </c>
      <c r="K206" s="98" t="s">
        <v>0</v>
      </c>
      <c r="L206" s="334" t="str">
        <f t="shared" ref="L206:L269" si="19">IF(E206="","",E206) &amp; IF(F206="",""," – " &amp; F206) &amp; IF(G206="",""," – " &amp; G206)</f>
        <v/>
      </c>
      <c r="M206" s="98" t="s">
        <v>0</v>
      </c>
      <c r="N206" s="334" t="str">
        <f t="shared" ref="N206:N269" si="20">IF(E206="","",E206) &amp; IF(F206="",""," – " &amp; F206)</f>
        <v/>
      </c>
      <c r="O206" s="98" t="s">
        <v>0</v>
      </c>
      <c r="P206" s="308">
        <f t="shared" si="16"/>
        <v>194</v>
      </c>
      <c r="R206" s="301" t="str" cm="1">
        <f t="array" ref="R206">IFERROR(INDEX(import_data,MATCH($R$8&amp;"-"&amp;$P206,import_key,0),R$9),"")</f>
        <v/>
      </c>
      <c r="S206" s="299" t="str" cm="1">
        <f t="array" ref="S206">IFERROR(INDEX(import_data,MATCH($R$8&amp;"-"&amp;$P206,import_key,0),S$9),"")</f>
        <v/>
      </c>
      <c r="T206" s="322" t="str" cm="1">
        <f t="array" ref="T206">IFERROR(INDEX(import_data,MATCH($R$8&amp;"-"&amp;$P206,import_key,0),T$9),"")</f>
        <v/>
      </c>
    </row>
    <row r="207" spans="2:20" x14ac:dyDescent="0.25">
      <c r="B207" s="308">
        <f t="shared" si="17"/>
        <v>195</v>
      </c>
      <c r="D207" s="301" t="str" cm="1">
        <f t="array" ref="D207">IFERROR(INDEX(import_data,MATCH($D$8&amp;"-"&amp;$B207,import_key,0),D$9),"")</f>
        <v/>
      </c>
      <c r="E207" s="299" t="str" cm="1">
        <f t="array" ref="E207">IFERROR(INDEX(import_data,MATCH($D$8&amp;"-"&amp;$B207,import_key,0),E$9),"")</f>
        <v/>
      </c>
      <c r="F207" s="299" t="str" cm="1">
        <f t="array" ref="F207">IFERROR(INDEX(import_data,MATCH($D$8&amp;"-"&amp;$B207,import_key,0),F$9),"")</f>
        <v/>
      </c>
      <c r="G207" s="299" t="str" cm="1">
        <f t="array" ref="G207">IFERROR(INDEX(import_data,MATCH($D$8&amp;"-"&amp;$B207,import_key,0),G$9),"")</f>
        <v/>
      </c>
      <c r="H207" s="322" t="str" cm="1">
        <f t="array" ref="H207">IFERROR(INDEX(import_data,MATCH($D$8&amp;"-"&amp;$B207,import_key,0),H$9),"")</f>
        <v/>
      </c>
      <c r="J207" s="334" t="str">
        <f t="shared" si="18"/>
        <v/>
      </c>
      <c r="K207" s="98" t="s">
        <v>0</v>
      </c>
      <c r="L207" s="334" t="str">
        <f t="shared" si="19"/>
        <v/>
      </c>
      <c r="M207" s="98" t="s">
        <v>0</v>
      </c>
      <c r="N207" s="334" t="str">
        <f t="shared" si="20"/>
        <v/>
      </c>
      <c r="O207" s="98" t="s">
        <v>0</v>
      </c>
      <c r="P207" s="308">
        <f t="shared" si="16"/>
        <v>195</v>
      </c>
      <c r="R207" s="301" t="str" cm="1">
        <f t="array" ref="R207">IFERROR(INDEX(import_data,MATCH($R$8&amp;"-"&amp;$P207,import_key,0),R$9),"")</f>
        <v/>
      </c>
      <c r="S207" s="299" t="str" cm="1">
        <f t="array" ref="S207">IFERROR(INDEX(import_data,MATCH($R$8&amp;"-"&amp;$P207,import_key,0),S$9),"")</f>
        <v/>
      </c>
      <c r="T207" s="322" t="str" cm="1">
        <f t="array" ref="T207">IFERROR(INDEX(import_data,MATCH($R$8&amp;"-"&amp;$P207,import_key,0),T$9),"")</f>
        <v/>
      </c>
    </row>
    <row r="208" spans="2:20" x14ac:dyDescent="0.25">
      <c r="B208" s="308">
        <f t="shared" si="17"/>
        <v>196</v>
      </c>
      <c r="D208" s="301" t="str" cm="1">
        <f t="array" ref="D208">IFERROR(INDEX(import_data,MATCH($D$8&amp;"-"&amp;$B208,import_key,0),D$9),"")</f>
        <v/>
      </c>
      <c r="E208" s="299" t="str" cm="1">
        <f t="array" ref="E208">IFERROR(INDEX(import_data,MATCH($D$8&amp;"-"&amp;$B208,import_key,0),E$9),"")</f>
        <v/>
      </c>
      <c r="F208" s="299" t="str" cm="1">
        <f t="array" ref="F208">IFERROR(INDEX(import_data,MATCH($D$8&amp;"-"&amp;$B208,import_key,0),F$9),"")</f>
        <v/>
      </c>
      <c r="G208" s="299" t="str" cm="1">
        <f t="array" ref="G208">IFERROR(INDEX(import_data,MATCH($D$8&amp;"-"&amp;$B208,import_key,0),G$9),"")</f>
        <v/>
      </c>
      <c r="H208" s="322" t="str" cm="1">
        <f t="array" ref="H208">IFERROR(INDEX(import_data,MATCH($D$8&amp;"-"&amp;$B208,import_key,0),H$9),"")</f>
        <v/>
      </c>
      <c r="J208" s="334" t="str">
        <f t="shared" si="18"/>
        <v/>
      </c>
      <c r="K208" s="98" t="s">
        <v>0</v>
      </c>
      <c r="L208" s="334" t="str">
        <f t="shared" si="19"/>
        <v/>
      </c>
      <c r="M208" s="98" t="s">
        <v>0</v>
      </c>
      <c r="N208" s="334" t="str">
        <f t="shared" si="20"/>
        <v/>
      </c>
      <c r="O208" s="98" t="s">
        <v>0</v>
      </c>
      <c r="P208" s="308">
        <f t="shared" si="16"/>
        <v>196</v>
      </c>
      <c r="R208" s="301" t="str" cm="1">
        <f t="array" ref="R208">IFERROR(INDEX(import_data,MATCH($R$8&amp;"-"&amp;$P208,import_key,0),R$9),"")</f>
        <v/>
      </c>
      <c r="S208" s="299" t="str" cm="1">
        <f t="array" ref="S208">IFERROR(INDEX(import_data,MATCH($R$8&amp;"-"&amp;$P208,import_key,0),S$9),"")</f>
        <v/>
      </c>
      <c r="T208" s="322" t="str" cm="1">
        <f t="array" ref="T208">IFERROR(INDEX(import_data,MATCH($R$8&amp;"-"&amp;$P208,import_key,0),T$9),"")</f>
        <v/>
      </c>
    </row>
    <row r="209" spans="2:20" x14ac:dyDescent="0.25">
      <c r="B209" s="308">
        <f t="shared" si="17"/>
        <v>197</v>
      </c>
      <c r="D209" s="301" t="str" cm="1">
        <f t="array" ref="D209">IFERROR(INDEX(import_data,MATCH($D$8&amp;"-"&amp;$B209,import_key,0),D$9),"")</f>
        <v/>
      </c>
      <c r="E209" s="299" t="str" cm="1">
        <f t="array" ref="E209">IFERROR(INDEX(import_data,MATCH($D$8&amp;"-"&amp;$B209,import_key,0),E$9),"")</f>
        <v/>
      </c>
      <c r="F209" s="299" t="str" cm="1">
        <f t="array" ref="F209">IFERROR(INDEX(import_data,MATCH($D$8&amp;"-"&amp;$B209,import_key,0),F$9),"")</f>
        <v/>
      </c>
      <c r="G209" s="299" t="str" cm="1">
        <f t="array" ref="G209">IFERROR(INDEX(import_data,MATCH($D$8&amp;"-"&amp;$B209,import_key,0),G$9),"")</f>
        <v/>
      </c>
      <c r="H209" s="322" t="str" cm="1">
        <f t="array" ref="H209">IFERROR(INDEX(import_data,MATCH($D$8&amp;"-"&amp;$B209,import_key,0),H$9),"")</f>
        <v/>
      </c>
      <c r="J209" s="334" t="str">
        <f t="shared" si="18"/>
        <v/>
      </c>
      <c r="K209" s="98" t="s">
        <v>0</v>
      </c>
      <c r="L209" s="334" t="str">
        <f t="shared" si="19"/>
        <v/>
      </c>
      <c r="M209" s="98" t="s">
        <v>0</v>
      </c>
      <c r="N209" s="334" t="str">
        <f t="shared" si="20"/>
        <v/>
      </c>
      <c r="O209" s="98" t="s">
        <v>0</v>
      </c>
      <c r="P209" s="308">
        <f t="shared" si="16"/>
        <v>197</v>
      </c>
      <c r="R209" s="301" t="str" cm="1">
        <f t="array" ref="R209">IFERROR(INDEX(import_data,MATCH($R$8&amp;"-"&amp;$P209,import_key,0),R$9),"")</f>
        <v/>
      </c>
      <c r="S209" s="299" t="str" cm="1">
        <f t="array" ref="S209">IFERROR(INDEX(import_data,MATCH($R$8&amp;"-"&amp;$P209,import_key,0),S$9),"")</f>
        <v/>
      </c>
      <c r="T209" s="322" t="str" cm="1">
        <f t="array" ref="T209">IFERROR(INDEX(import_data,MATCH($R$8&amp;"-"&amp;$P209,import_key,0),T$9),"")</f>
        <v/>
      </c>
    </row>
    <row r="210" spans="2:20" x14ac:dyDescent="0.25">
      <c r="B210" s="308">
        <f t="shared" si="17"/>
        <v>198</v>
      </c>
      <c r="D210" s="301" t="str" cm="1">
        <f t="array" ref="D210">IFERROR(INDEX(import_data,MATCH($D$8&amp;"-"&amp;$B210,import_key,0),D$9),"")</f>
        <v/>
      </c>
      <c r="E210" s="299" t="str" cm="1">
        <f t="array" ref="E210">IFERROR(INDEX(import_data,MATCH($D$8&amp;"-"&amp;$B210,import_key,0),E$9),"")</f>
        <v/>
      </c>
      <c r="F210" s="299" t="str" cm="1">
        <f t="array" ref="F210">IFERROR(INDEX(import_data,MATCH($D$8&amp;"-"&amp;$B210,import_key,0),F$9),"")</f>
        <v/>
      </c>
      <c r="G210" s="299" t="str" cm="1">
        <f t="array" ref="G210">IFERROR(INDEX(import_data,MATCH($D$8&amp;"-"&amp;$B210,import_key,0),G$9),"")</f>
        <v/>
      </c>
      <c r="H210" s="322" t="str" cm="1">
        <f t="array" ref="H210">IFERROR(INDEX(import_data,MATCH($D$8&amp;"-"&amp;$B210,import_key,0),H$9),"")</f>
        <v/>
      </c>
      <c r="J210" s="334" t="str">
        <f t="shared" si="18"/>
        <v/>
      </c>
      <c r="K210" s="98" t="s">
        <v>0</v>
      </c>
      <c r="L210" s="334" t="str">
        <f t="shared" si="19"/>
        <v/>
      </c>
      <c r="M210" s="98" t="s">
        <v>0</v>
      </c>
      <c r="N210" s="334" t="str">
        <f t="shared" si="20"/>
        <v/>
      </c>
      <c r="O210" s="98" t="s">
        <v>0</v>
      </c>
      <c r="P210" s="308">
        <f t="shared" si="16"/>
        <v>198</v>
      </c>
      <c r="R210" s="301" t="str" cm="1">
        <f t="array" ref="R210">IFERROR(INDEX(import_data,MATCH($R$8&amp;"-"&amp;$P210,import_key,0),R$9),"")</f>
        <v/>
      </c>
      <c r="S210" s="299" t="str" cm="1">
        <f t="array" ref="S210">IFERROR(INDEX(import_data,MATCH($R$8&amp;"-"&amp;$P210,import_key,0),S$9),"")</f>
        <v/>
      </c>
      <c r="T210" s="322" t="str" cm="1">
        <f t="array" ref="T210">IFERROR(INDEX(import_data,MATCH($R$8&amp;"-"&amp;$P210,import_key,0),T$9),"")</f>
        <v/>
      </c>
    </row>
    <row r="211" spans="2:20" x14ac:dyDescent="0.25">
      <c r="B211" s="308">
        <f t="shared" si="17"/>
        <v>199</v>
      </c>
      <c r="D211" s="301" t="str" cm="1">
        <f t="array" ref="D211">IFERROR(INDEX(import_data,MATCH($D$8&amp;"-"&amp;$B211,import_key,0),D$9),"")</f>
        <v/>
      </c>
      <c r="E211" s="299" t="str" cm="1">
        <f t="array" ref="E211">IFERROR(INDEX(import_data,MATCH($D$8&amp;"-"&amp;$B211,import_key,0),E$9),"")</f>
        <v/>
      </c>
      <c r="F211" s="299" t="str" cm="1">
        <f t="array" ref="F211">IFERROR(INDEX(import_data,MATCH($D$8&amp;"-"&amp;$B211,import_key,0),F$9),"")</f>
        <v/>
      </c>
      <c r="G211" s="299" t="str" cm="1">
        <f t="array" ref="G211">IFERROR(INDEX(import_data,MATCH($D$8&amp;"-"&amp;$B211,import_key,0),G$9),"")</f>
        <v/>
      </c>
      <c r="H211" s="322" t="str" cm="1">
        <f t="array" ref="H211">IFERROR(INDEX(import_data,MATCH($D$8&amp;"-"&amp;$B211,import_key,0),H$9),"")</f>
        <v/>
      </c>
      <c r="J211" s="334" t="str">
        <f t="shared" si="18"/>
        <v/>
      </c>
      <c r="K211" s="98" t="s">
        <v>0</v>
      </c>
      <c r="L211" s="334" t="str">
        <f t="shared" si="19"/>
        <v/>
      </c>
      <c r="M211" s="98" t="s">
        <v>0</v>
      </c>
      <c r="N211" s="334" t="str">
        <f t="shared" si="20"/>
        <v/>
      </c>
      <c r="O211" s="98" t="s">
        <v>0</v>
      </c>
      <c r="P211" s="308">
        <f t="shared" si="16"/>
        <v>199</v>
      </c>
      <c r="R211" s="301" t="str" cm="1">
        <f t="array" ref="R211">IFERROR(INDEX(import_data,MATCH($R$8&amp;"-"&amp;$P211,import_key,0),R$9),"")</f>
        <v/>
      </c>
      <c r="S211" s="299" t="str" cm="1">
        <f t="array" ref="S211">IFERROR(INDEX(import_data,MATCH($R$8&amp;"-"&amp;$P211,import_key,0),S$9),"")</f>
        <v/>
      </c>
      <c r="T211" s="322" t="str" cm="1">
        <f t="array" ref="T211">IFERROR(INDEX(import_data,MATCH($R$8&amp;"-"&amp;$P211,import_key,0),T$9),"")</f>
        <v/>
      </c>
    </row>
    <row r="212" spans="2:20" x14ac:dyDescent="0.25">
      <c r="B212" s="308">
        <f t="shared" si="17"/>
        <v>200</v>
      </c>
      <c r="D212" s="301" t="str" cm="1">
        <f t="array" ref="D212">IFERROR(INDEX(import_data,MATCH($D$8&amp;"-"&amp;$B212,import_key,0),D$9),"")</f>
        <v/>
      </c>
      <c r="E212" s="299" t="str" cm="1">
        <f t="array" ref="E212">IFERROR(INDEX(import_data,MATCH($D$8&amp;"-"&amp;$B212,import_key,0),E$9),"")</f>
        <v/>
      </c>
      <c r="F212" s="299" t="str" cm="1">
        <f t="array" ref="F212">IFERROR(INDEX(import_data,MATCH($D$8&amp;"-"&amp;$B212,import_key,0),F$9),"")</f>
        <v/>
      </c>
      <c r="G212" s="299" t="str" cm="1">
        <f t="array" ref="G212">IFERROR(INDEX(import_data,MATCH($D$8&amp;"-"&amp;$B212,import_key,0),G$9),"")</f>
        <v/>
      </c>
      <c r="H212" s="322" t="str" cm="1">
        <f t="array" ref="H212">IFERROR(INDEX(import_data,MATCH($D$8&amp;"-"&amp;$B212,import_key,0),H$9),"")</f>
        <v/>
      </c>
      <c r="J212" s="334" t="str">
        <f t="shared" si="18"/>
        <v/>
      </c>
      <c r="K212" s="98" t="s">
        <v>0</v>
      </c>
      <c r="L212" s="334" t="str">
        <f t="shared" si="19"/>
        <v/>
      </c>
      <c r="M212" s="98" t="s">
        <v>0</v>
      </c>
      <c r="N212" s="334" t="str">
        <f t="shared" si="20"/>
        <v/>
      </c>
      <c r="O212" s="98" t="s">
        <v>0</v>
      </c>
      <c r="P212" s="308">
        <f t="shared" si="16"/>
        <v>200</v>
      </c>
      <c r="R212" s="301" t="str" cm="1">
        <f t="array" ref="R212">IFERROR(INDEX(import_data,MATCH($R$8&amp;"-"&amp;$P212,import_key,0),R$9),"")</f>
        <v/>
      </c>
      <c r="S212" s="299" t="str" cm="1">
        <f t="array" ref="S212">IFERROR(INDEX(import_data,MATCH($R$8&amp;"-"&amp;$P212,import_key,0),S$9),"")</f>
        <v/>
      </c>
      <c r="T212" s="322" t="str" cm="1">
        <f t="array" ref="T212">IFERROR(INDEX(import_data,MATCH($R$8&amp;"-"&amp;$P212,import_key,0),T$9),"")</f>
        <v/>
      </c>
    </row>
    <row r="213" spans="2:20" x14ac:dyDescent="0.25">
      <c r="B213" s="308">
        <f t="shared" si="17"/>
        <v>201</v>
      </c>
      <c r="D213" s="301" t="str" cm="1">
        <f t="array" ref="D213">IFERROR(INDEX(import_data,MATCH($D$8&amp;"-"&amp;$B213,import_key,0),D$9),"")</f>
        <v/>
      </c>
      <c r="E213" s="299" t="str" cm="1">
        <f t="array" ref="E213">IFERROR(INDEX(import_data,MATCH($D$8&amp;"-"&amp;$B213,import_key,0),E$9),"")</f>
        <v/>
      </c>
      <c r="F213" s="299" t="str" cm="1">
        <f t="array" ref="F213">IFERROR(INDEX(import_data,MATCH($D$8&amp;"-"&amp;$B213,import_key,0),F$9),"")</f>
        <v/>
      </c>
      <c r="G213" s="299" t="str" cm="1">
        <f t="array" ref="G213">IFERROR(INDEX(import_data,MATCH($D$8&amp;"-"&amp;$B213,import_key,0),G$9),"")</f>
        <v/>
      </c>
      <c r="H213" s="322" t="str" cm="1">
        <f t="array" ref="H213">IFERROR(INDEX(import_data,MATCH($D$8&amp;"-"&amp;$B213,import_key,0),H$9),"")</f>
        <v/>
      </c>
      <c r="J213" s="334" t="str">
        <f t="shared" si="18"/>
        <v/>
      </c>
      <c r="K213" s="98" t="s">
        <v>0</v>
      </c>
      <c r="L213" s="334" t="str">
        <f t="shared" si="19"/>
        <v/>
      </c>
      <c r="M213" s="98" t="s">
        <v>0</v>
      </c>
      <c r="N213" s="334" t="str">
        <f t="shared" si="20"/>
        <v/>
      </c>
      <c r="O213" s="98" t="s">
        <v>0</v>
      </c>
      <c r="P213" s="308">
        <f t="shared" si="16"/>
        <v>201</v>
      </c>
      <c r="R213" s="301" t="str" cm="1">
        <f t="array" ref="R213">IFERROR(INDEX(import_data,MATCH($R$8&amp;"-"&amp;$P213,import_key,0),R$9),"")</f>
        <v/>
      </c>
      <c r="S213" s="299" t="str" cm="1">
        <f t="array" ref="S213">IFERROR(INDEX(import_data,MATCH($R$8&amp;"-"&amp;$P213,import_key,0),S$9),"")</f>
        <v/>
      </c>
      <c r="T213" s="322" t="str" cm="1">
        <f t="array" ref="T213">IFERROR(INDEX(import_data,MATCH($R$8&amp;"-"&amp;$P213,import_key,0),T$9),"")</f>
        <v/>
      </c>
    </row>
    <row r="214" spans="2:20" x14ac:dyDescent="0.25">
      <c r="B214" s="308">
        <f t="shared" si="17"/>
        <v>202</v>
      </c>
      <c r="D214" s="301" t="str" cm="1">
        <f t="array" ref="D214">IFERROR(INDEX(import_data,MATCH($D$8&amp;"-"&amp;$B214,import_key,0),D$9),"")</f>
        <v/>
      </c>
      <c r="E214" s="299" t="str" cm="1">
        <f t="array" ref="E214">IFERROR(INDEX(import_data,MATCH($D$8&amp;"-"&amp;$B214,import_key,0),E$9),"")</f>
        <v/>
      </c>
      <c r="F214" s="299" t="str" cm="1">
        <f t="array" ref="F214">IFERROR(INDEX(import_data,MATCH($D$8&amp;"-"&amp;$B214,import_key,0),F$9),"")</f>
        <v/>
      </c>
      <c r="G214" s="299" t="str" cm="1">
        <f t="array" ref="G214">IFERROR(INDEX(import_data,MATCH($D$8&amp;"-"&amp;$B214,import_key,0),G$9),"")</f>
        <v/>
      </c>
      <c r="H214" s="322" t="str" cm="1">
        <f t="array" ref="H214">IFERROR(INDEX(import_data,MATCH($D$8&amp;"-"&amp;$B214,import_key,0),H$9),"")</f>
        <v/>
      </c>
      <c r="J214" s="334" t="str">
        <f t="shared" si="18"/>
        <v/>
      </c>
      <c r="K214" s="98" t="s">
        <v>0</v>
      </c>
      <c r="L214" s="334" t="str">
        <f t="shared" si="19"/>
        <v/>
      </c>
      <c r="M214" s="98" t="s">
        <v>0</v>
      </c>
      <c r="N214" s="334" t="str">
        <f t="shared" si="20"/>
        <v/>
      </c>
      <c r="O214" s="98" t="s">
        <v>0</v>
      </c>
      <c r="P214" s="308">
        <f t="shared" si="16"/>
        <v>202</v>
      </c>
      <c r="R214" s="301" t="str" cm="1">
        <f t="array" ref="R214">IFERROR(INDEX(import_data,MATCH($R$8&amp;"-"&amp;$P214,import_key,0),R$9),"")</f>
        <v/>
      </c>
      <c r="S214" s="299" t="str" cm="1">
        <f t="array" ref="S214">IFERROR(INDEX(import_data,MATCH($R$8&amp;"-"&amp;$P214,import_key,0),S$9),"")</f>
        <v/>
      </c>
      <c r="T214" s="322" t="str" cm="1">
        <f t="array" ref="T214">IFERROR(INDEX(import_data,MATCH($R$8&amp;"-"&amp;$P214,import_key,0),T$9),"")</f>
        <v/>
      </c>
    </row>
    <row r="215" spans="2:20" x14ac:dyDescent="0.25">
      <c r="B215" s="308">
        <f t="shared" si="17"/>
        <v>203</v>
      </c>
      <c r="D215" s="301" t="str" cm="1">
        <f t="array" ref="D215">IFERROR(INDEX(import_data,MATCH($D$8&amp;"-"&amp;$B215,import_key,0),D$9),"")</f>
        <v/>
      </c>
      <c r="E215" s="299" t="str" cm="1">
        <f t="array" ref="E215">IFERROR(INDEX(import_data,MATCH($D$8&amp;"-"&amp;$B215,import_key,0),E$9),"")</f>
        <v/>
      </c>
      <c r="F215" s="299" t="str" cm="1">
        <f t="array" ref="F215">IFERROR(INDEX(import_data,MATCH($D$8&amp;"-"&amp;$B215,import_key,0),F$9),"")</f>
        <v/>
      </c>
      <c r="G215" s="299" t="str" cm="1">
        <f t="array" ref="G215">IFERROR(INDEX(import_data,MATCH($D$8&amp;"-"&amp;$B215,import_key,0),G$9),"")</f>
        <v/>
      </c>
      <c r="H215" s="322" t="str" cm="1">
        <f t="array" ref="H215">IFERROR(INDEX(import_data,MATCH($D$8&amp;"-"&amp;$B215,import_key,0),H$9),"")</f>
        <v/>
      </c>
      <c r="J215" s="334" t="str">
        <f t="shared" si="18"/>
        <v/>
      </c>
      <c r="K215" s="98" t="s">
        <v>0</v>
      </c>
      <c r="L215" s="334" t="str">
        <f t="shared" si="19"/>
        <v/>
      </c>
      <c r="M215" s="98" t="s">
        <v>0</v>
      </c>
      <c r="N215" s="334" t="str">
        <f t="shared" si="20"/>
        <v/>
      </c>
      <c r="O215" s="98" t="s">
        <v>0</v>
      </c>
      <c r="P215" s="308">
        <f t="shared" si="16"/>
        <v>203</v>
      </c>
      <c r="R215" s="301" t="str" cm="1">
        <f t="array" ref="R215">IFERROR(INDEX(import_data,MATCH($R$8&amp;"-"&amp;$P215,import_key,0),R$9),"")</f>
        <v/>
      </c>
      <c r="S215" s="299" t="str" cm="1">
        <f t="array" ref="S215">IFERROR(INDEX(import_data,MATCH($R$8&amp;"-"&amp;$P215,import_key,0),S$9),"")</f>
        <v/>
      </c>
      <c r="T215" s="322" t="str" cm="1">
        <f t="array" ref="T215">IFERROR(INDEX(import_data,MATCH($R$8&amp;"-"&amp;$P215,import_key,0),T$9),"")</f>
        <v/>
      </c>
    </row>
    <row r="216" spans="2:20" x14ac:dyDescent="0.25">
      <c r="B216" s="308">
        <f t="shared" si="17"/>
        <v>204</v>
      </c>
      <c r="D216" s="301" t="str" cm="1">
        <f t="array" ref="D216">IFERROR(INDEX(import_data,MATCH($D$8&amp;"-"&amp;$B216,import_key,0),D$9),"")</f>
        <v/>
      </c>
      <c r="E216" s="299" t="str" cm="1">
        <f t="array" ref="E216">IFERROR(INDEX(import_data,MATCH($D$8&amp;"-"&amp;$B216,import_key,0),E$9),"")</f>
        <v/>
      </c>
      <c r="F216" s="299" t="str" cm="1">
        <f t="array" ref="F216">IFERROR(INDEX(import_data,MATCH($D$8&amp;"-"&amp;$B216,import_key,0),F$9),"")</f>
        <v/>
      </c>
      <c r="G216" s="299" t="str" cm="1">
        <f t="array" ref="G216">IFERROR(INDEX(import_data,MATCH($D$8&amp;"-"&amp;$B216,import_key,0),G$9),"")</f>
        <v/>
      </c>
      <c r="H216" s="322" t="str" cm="1">
        <f t="array" ref="H216">IFERROR(INDEX(import_data,MATCH($D$8&amp;"-"&amp;$B216,import_key,0),H$9),"")</f>
        <v/>
      </c>
      <c r="J216" s="334" t="str">
        <f t="shared" si="18"/>
        <v/>
      </c>
      <c r="K216" s="98" t="s">
        <v>0</v>
      </c>
      <c r="L216" s="334" t="str">
        <f t="shared" si="19"/>
        <v/>
      </c>
      <c r="M216" s="98" t="s">
        <v>0</v>
      </c>
      <c r="N216" s="334" t="str">
        <f t="shared" si="20"/>
        <v/>
      </c>
      <c r="O216" s="98" t="s">
        <v>0</v>
      </c>
      <c r="P216" s="308">
        <f t="shared" si="16"/>
        <v>204</v>
      </c>
      <c r="R216" s="301" t="str" cm="1">
        <f t="array" ref="R216">IFERROR(INDEX(import_data,MATCH($R$8&amp;"-"&amp;$P216,import_key,0),R$9),"")</f>
        <v/>
      </c>
      <c r="S216" s="299" t="str" cm="1">
        <f t="array" ref="S216">IFERROR(INDEX(import_data,MATCH($R$8&amp;"-"&amp;$P216,import_key,0),S$9),"")</f>
        <v/>
      </c>
      <c r="T216" s="322" t="str" cm="1">
        <f t="array" ref="T216">IFERROR(INDEX(import_data,MATCH($R$8&amp;"-"&amp;$P216,import_key,0),T$9),"")</f>
        <v/>
      </c>
    </row>
    <row r="217" spans="2:20" x14ac:dyDescent="0.25">
      <c r="B217" s="308">
        <f t="shared" si="17"/>
        <v>205</v>
      </c>
      <c r="D217" s="301" t="str" cm="1">
        <f t="array" ref="D217">IFERROR(INDEX(import_data,MATCH($D$8&amp;"-"&amp;$B217,import_key,0),D$9),"")</f>
        <v/>
      </c>
      <c r="E217" s="299" t="str" cm="1">
        <f t="array" ref="E217">IFERROR(INDEX(import_data,MATCH($D$8&amp;"-"&amp;$B217,import_key,0),E$9),"")</f>
        <v/>
      </c>
      <c r="F217" s="299" t="str" cm="1">
        <f t="array" ref="F217">IFERROR(INDEX(import_data,MATCH($D$8&amp;"-"&amp;$B217,import_key,0),F$9),"")</f>
        <v/>
      </c>
      <c r="G217" s="299" t="str" cm="1">
        <f t="array" ref="G217">IFERROR(INDEX(import_data,MATCH($D$8&amp;"-"&amp;$B217,import_key,0),G$9),"")</f>
        <v/>
      </c>
      <c r="H217" s="322" t="str" cm="1">
        <f t="array" ref="H217">IFERROR(INDEX(import_data,MATCH($D$8&amp;"-"&amp;$B217,import_key,0),H$9),"")</f>
        <v/>
      </c>
      <c r="J217" s="334" t="str">
        <f t="shared" si="18"/>
        <v/>
      </c>
      <c r="K217" s="98" t="s">
        <v>0</v>
      </c>
      <c r="L217" s="334" t="str">
        <f t="shared" si="19"/>
        <v/>
      </c>
      <c r="M217" s="98" t="s">
        <v>0</v>
      </c>
      <c r="N217" s="334" t="str">
        <f t="shared" si="20"/>
        <v/>
      </c>
      <c r="O217" s="98" t="s">
        <v>0</v>
      </c>
      <c r="P217" s="308">
        <f t="shared" si="16"/>
        <v>205</v>
      </c>
      <c r="R217" s="301" t="str" cm="1">
        <f t="array" ref="R217">IFERROR(INDEX(import_data,MATCH($R$8&amp;"-"&amp;$P217,import_key,0),R$9),"")</f>
        <v/>
      </c>
      <c r="S217" s="299" t="str" cm="1">
        <f t="array" ref="S217">IFERROR(INDEX(import_data,MATCH($R$8&amp;"-"&amp;$P217,import_key,0),S$9),"")</f>
        <v/>
      </c>
      <c r="T217" s="322" t="str" cm="1">
        <f t="array" ref="T217">IFERROR(INDEX(import_data,MATCH($R$8&amp;"-"&amp;$P217,import_key,0),T$9),"")</f>
        <v/>
      </c>
    </row>
    <row r="218" spans="2:20" x14ac:dyDescent="0.25">
      <c r="B218" s="308">
        <f t="shared" si="17"/>
        <v>206</v>
      </c>
      <c r="D218" s="301" t="str" cm="1">
        <f t="array" ref="D218">IFERROR(INDEX(import_data,MATCH($D$8&amp;"-"&amp;$B218,import_key,0),D$9),"")</f>
        <v/>
      </c>
      <c r="E218" s="299" t="str" cm="1">
        <f t="array" ref="E218">IFERROR(INDEX(import_data,MATCH($D$8&amp;"-"&amp;$B218,import_key,0),E$9),"")</f>
        <v/>
      </c>
      <c r="F218" s="299" t="str" cm="1">
        <f t="array" ref="F218">IFERROR(INDEX(import_data,MATCH($D$8&amp;"-"&amp;$B218,import_key,0),F$9),"")</f>
        <v/>
      </c>
      <c r="G218" s="299" t="str" cm="1">
        <f t="array" ref="G218">IFERROR(INDEX(import_data,MATCH($D$8&amp;"-"&amp;$B218,import_key,0),G$9),"")</f>
        <v/>
      </c>
      <c r="H218" s="322" t="str" cm="1">
        <f t="array" ref="H218">IFERROR(INDEX(import_data,MATCH($D$8&amp;"-"&amp;$B218,import_key,0),H$9),"")</f>
        <v/>
      </c>
      <c r="J218" s="334" t="str">
        <f t="shared" si="18"/>
        <v/>
      </c>
      <c r="K218" s="98" t="s">
        <v>0</v>
      </c>
      <c r="L218" s="334" t="str">
        <f t="shared" si="19"/>
        <v/>
      </c>
      <c r="M218" s="98" t="s">
        <v>0</v>
      </c>
      <c r="N218" s="334" t="str">
        <f t="shared" si="20"/>
        <v/>
      </c>
      <c r="O218" s="98" t="s">
        <v>0</v>
      </c>
      <c r="P218" s="308">
        <f t="shared" si="16"/>
        <v>206</v>
      </c>
      <c r="R218" s="301" t="str" cm="1">
        <f t="array" ref="R218">IFERROR(INDEX(import_data,MATCH($R$8&amp;"-"&amp;$P218,import_key,0),R$9),"")</f>
        <v/>
      </c>
      <c r="S218" s="299" t="str" cm="1">
        <f t="array" ref="S218">IFERROR(INDEX(import_data,MATCH($R$8&amp;"-"&amp;$P218,import_key,0),S$9),"")</f>
        <v/>
      </c>
      <c r="T218" s="322" t="str" cm="1">
        <f t="array" ref="T218">IFERROR(INDEX(import_data,MATCH($R$8&amp;"-"&amp;$P218,import_key,0),T$9),"")</f>
        <v/>
      </c>
    </row>
    <row r="219" spans="2:20" x14ac:dyDescent="0.25">
      <c r="B219" s="308">
        <f t="shared" si="17"/>
        <v>207</v>
      </c>
      <c r="D219" s="301" t="str" cm="1">
        <f t="array" ref="D219">IFERROR(INDEX(import_data,MATCH($D$8&amp;"-"&amp;$B219,import_key,0),D$9),"")</f>
        <v/>
      </c>
      <c r="E219" s="299" t="str" cm="1">
        <f t="array" ref="E219">IFERROR(INDEX(import_data,MATCH($D$8&amp;"-"&amp;$B219,import_key,0),E$9),"")</f>
        <v/>
      </c>
      <c r="F219" s="299" t="str" cm="1">
        <f t="array" ref="F219">IFERROR(INDEX(import_data,MATCH($D$8&amp;"-"&amp;$B219,import_key,0),F$9),"")</f>
        <v/>
      </c>
      <c r="G219" s="299" t="str" cm="1">
        <f t="array" ref="G219">IFERROR(INDEX(import_data,MATCH($D$8&amp;"-"&amp;$B219,import_key,0),G$9),"")</f>
        <v/>
      </c>
      <c r="H219" s="322" t="str" cm="1">
        <f t="array" ref="H219">IFERROR(INDEX(import_data,MATCH($D$8&amp;"-"&amp;$B219,import_key,0),H$9),"")</f>
        <v/>
      </c>
      <c r="J219" s="334" t="str">
        <f t="shared" si="18"/>
        <v/>
      </c>
      <c r="K219" s="98" t="s">
        <v>0</v>
      </c>
      <c r="L219" s="334" t="str">
        <f t="shared" si="19"/>
        <v/>
      </c>
      <c r="M219" s="98" t="s">
        <v>0</v>
      </c>
      <c r="N219" s="334" t="str">
        <f t="shared" si="20"/>
        <v/>
      </c>
      <c r="O219" s="98" t="s">
        <v>0</v>
      </c>
      <c r="P219" s="308">
        <f t="shared" si="16"/>
        <v>207</v>
      </c>
      <c r="R219" s="301" t="str" cm="1">
        <f t="array" ref="R219">IFERROR(INDEX(import_data,MATCH($R$8&amp;"-"&amp;$P219,import_key,0),R$9),"")</f>
        <v/>
      </c>
      <c r="S219" s="299" t="str" cm="1">
        <f t="array" ref="S219">IFERROR(INDEX(import_data,MATCH($R$8&amp;"-"&amp;$P219,import_key,0),S$9),"")</f>
        <v/>
      </c>
      <c r="T219" s="322" t="str" cm="1">
        <f t="array" ref="T219">IFERROR(INDEX(import_data,MATCH($R$8&amp;"-"&amp;$P219,import_key,0),T$9),"")</f>
        <v/>
      </c>
    </row>
    <row r="220" spans="2:20" x14ac:dyDescent="0.25">
      <c r="B220" s="308">
        <f t="shared" si="17"/>
        <v>208</v>
      </c>
      <c r="D220" s="301" t="str" cm="1">
        <f t="array" ref="D220">IFERROR(INDEX(import_data,MATCH($D$8&amp;"-"&amp;$B220,import_key,0),D$9),"")</f>
        <v/>
      </c>
      <c r="E220" s="299" t="str" cm="1">
        <f t="array" ref="E220">IFERROR(INDEX(import_data,MATCH($D$8&amp;"-"&amp;$B220,import_key,0),E$9),"")</f>
        <v/>
      </c>
      <c r="F220" s="299" t="str" cm="1">
        <f t="array" ref="F220">IFERROR(INDEX(import_data,MATCH($D$8&amp;"-"&amp;$B220,import_key,0),F$9),"")</f>
        <v/>
      </c>
      <c r="G220" s="299" t="str" cm="1">
        <f t="array" ref="G220">IFERROR(INDEX(import_data,MATCH($D$8&amp;"-"&amp;$B220,import_key,0),G$9),"")</f>
        <v/>
      </c>
      <c r="H220" s="322" t="str" cm="1">
        <f t="array" ref="H220">IFERROR(INDEX(import_data,MATCH($D$8&amp;"-"&amp;$B220,import_key,0),H$9),"")</f>
        <v/>
      </c>
      <c r="J220" s="334" t="str">
        <f t="shared" si="18"/>
        <v/>
      </c>
      <c r="K220" s="98" t="s">
        <v>0</v>
      </c>
      <c r="L220" s="334" t="str">
        <f t="shared" si="19"/>
        <v/>
      </c>
      <c r="M220" s="98" t="s">
        <v>0</v>
      </c>
      <c r="N220" s="334" t="str">
        <f t="shared" si="20"/>
        <v/>
      </c>
      <c r="O220" s="98" t="s">
        <v>0</v>
      </c>
      <c r="P220" s="308">
        <f t="shared" si="16"/>
        <v>208</v>
      </c>
      <c r="R220" s="301" t="str" cm="1">
        <f t="array" ref="R220">IFERROR(INDEX(import_data,MATCH($R$8&amp;"-"&amp;$P220,import_key,0),R$9),"")</f>
        <v/>
      </c>
      <c r="S220" s="299" t="str" cm="1">
        <f t="array" ref="S220">IFERROR(INDEX(import_data,MATCH($R$8&amp;"-"&amp;$P220,import_key,0),S$9),"")</f>
        <v/>
      </c>
      <c r="T220" s="322" t="str" cm="1">
        <f t="array" ref="T220">IFERROR(INDEX(import_data,MATCH($R$8&amp;"-"&amp;$P220,import_key,0),T$9),"")</f>
        <v/>
      </c>
    </row>
    <row r="221" spans="2:20" x14ac:dyDescent="0.25">
      <c r="B221" s="308">
        <f t="shared" si="17"/>
        <v>209</v>
      </c>
      <c r="D221" s="301" t="str" cm="1">
        <f t="array" ref="D221">IFERROR(INDEX(import_data,MATCH($D$8&amp;"-"&amp;$B221,import_key,0),D$9),"")</f>
        <v/>
      </c>
      <c r="E221" s="299" t="str" cm="1">
        <f t="array" ref="E221">IFERROR(INDEX(import_data,MATCH($D$8&amp;"-"&amp;$B221,import_key,0),E$9),"")</f>
        <v/>
      </c>
      <c r="F221" s="299" t="str" cm="1">
        <f t="array" ref="F221">IFERROR(INDEX(import_data,MATCH($D$8&amp;"-"&amp;$B221,import_key,0),F$9),"")</f>
        <v/>
      </c>
      <c r="G221" s="299" t="str" cm="1">
        <f t="array" ref="G221">IFERROR(INDEX(import_data,MATCH($D$8&amp;"-"&amp;$B221,import_key,0),G$9),"")</f>
        <v/>
      </c>
      <c r="H221" s="322" t="str" cm="1">
        <f t="array" ref="H221">IFERROR(INDEX(import_data,MATCH($D$8&amp;"-"&amp;$B221,import_key,0),H$9),"")</f>
        <v/>
      </c>
      <c r="J221" s="334" t="str">
        <f t="shared" si="18"/>
        <v/>
      </c>
      <c r="K221" s="98" t="s">
        <v>0</v>
      </c>
      <c r="L221" s="334" t="str">
        <f t="shared" si="19"/>
        <v/>
      </c>
      <c r="M221" s="98" t="s">
        <v>0</v>
      </c>
      <c r="N221" s="334" t="str">
        <f t="shared" si="20"/>
        <v/>
      </c>
      <c r="O221" s="98" t="s">
        <v>0</v>
      </c>
      <c r="P221" s="308">
        <f t="shared" si="16"/>
        <v>209</v>
      </c>
      <c r="R221" s="301" t="str" cm="1">
        <f t="array" ref="R221">IFERROR(INDEX(import_data,MATCH($R$8&amp;"-"&amp;$P221,import_key,0),R$9),"")</f>
        <v/>
      </c>
      <c r="S221" s="323" t="str" cm="1">
        <f t="array" ref="S221">IFERROR(INDEX(import_data,MATCH($R$8&amp;"-"&amp;$P221,import_key,0),S$9),"")</f>
        <v/>
      </c>
      <c r="T221" s="322" t="str" cm="1">
        <f t="array" ref="T221">IFERROR(INDEX(import_data,MATCH($R$8&amp;"-"&amp;$P221,import_key,0),T$9),"")</f>
        <v/>
      </c>
    </row>
    <row r="222" spans="2:20" x14ac:dyDescent="0.25">
      <c r="B222" s="308">
        <f t="shared" si="17"/>
        <v>210</v>
      </c>
      <c r="D222" s="301" t="str" cm="1">
        <f t="array" ref="D222">IFERROR(INDEX(import_data,MATCH($D$8&amp;"-"&amp;$B222,import_key,0),D$9),"")</f>
        <v/>
      </c>
      <c r="E222" s="299" t="str" cm="1">
        <f t="array" ref="E222">IFERROR(INDEX(import_data,MATCH($D$8&amp;"-"&amp;$B222,import_key,0),E$9),"")</f>
        <v/>
      </c>
      <c r="F222" s="299" t="str" cm="1">
        <f t="array" ref="F222">IFERROR(INDEX(import_data,MATCH($D$8&amp;"-"&amp;$B222,import_key,0),F$9),"")</f>
        <v/>
      </c>
      <c r="G222" s="299" t="str" cm="1">
        <f t="array" ref="G222">IFERROR(INDEX(import_data,MATCH($D$8&amp;"-"&amp;$B222,import_key,0),G$9),"")</f>
        <v/>
      </c>
      <c r="H222" s="322" t="str" cm="1">
        <f t="array" ref="H222">IFERROR(INDEX(import_data,MATCH($D$8&amp;"-"&amp;$B222,import_key,0),H$9),"")</f>
        <v/>
      </c>
      <c r="J222" s="334" t="str">
        <f t="shared" si="18"/>
        <v/>
      </c>
      <c r="K222" s="98" t="s">
        <v>0</v>
      </c>
      <c r="L222" s="334" t="str">
        <f t="shared" si="19"/>
        <v/>
      </c>
      <c r="M222" s="98" t="s">
        <v>0</v>
      </c>
      <c r="N222" s="334" t="str">
        <f t="shared" si="20"/>
        <v/>
      </c>
      <c r="O222" s="98" t="s">
        <v>0</v>
      </c>
      <c r="P222" s="308">
        <f t="shared" si="16"/>
        <v>210</v>
      </c>
      <c r="R222" s="301" t="str" cm="1">
        <f t="array" ref="R222">IFERROR(INDEX(import_data,MATCH($R$8&amp;"-"&amp;$P222,import_key,0),R$9),"")</f>
        <v/>
      </c>
      <c r="S222" s="299" t="str" cm="1">
        <f t="array" ref="S222">IFERROR(INDEX(import_data,MATCH($R$8&amp;"-"&amp;$P222,import_key,0),S$9),"")</f>
        <v/>
      </c>
      <c r="T222" s="322" t="str" cm="1">
        <f t="array" ref="T222">IFERROR(INDEX(import_data,MATCH($R$8&amp;"-"&amp;$P222,import_key,0),T$9),"")</f>
        <v/>
      </c>
    </row>
    <row r="223" spans="2:20" x14ac:dyDescent="0.25">
      <c r="B223" s="308">
        <f t="shared" si="17"/>
        <v>211</v>
      </c>
      <c r="D223" s="301" t="str" cm="1">
        <f t="array" ref="D223">IFERROR(INDEX(import_data,MATCH($D$8&amp;"-"&amp;$B223,import_key,0),D$9),"")</f>
        <v/>
      </c>
      <c r="E223" s="299" t="str" cm="1">
        <f t="array" ref="E223">IFERROR(INDEX(import_data,MATCH($D$8&amp;"-"&amp;$B223,import_key,0),E$9),"")</f>
        <v/>
      </c>
      <c r="F223" s="299" t="str" cm="1">
        <f t="array" ref="F223">IFERROR(INDEX(import_data,MATCH($D$8&amp;"-"&amp;$B223,import_key,0),F$9),"")</f>
        <v/>
      </c>
      <c r="G223" s="299" t="str" cm="1">
        <f t="array" ref="G223">IFERROR(INDEX(import_data,MATCH($D$8&amp;"-"&amp;$B223,import_key,0),G$9),"")</f>
        <v/>
      </c>
      <c r="H223" s="322" t="str" cm="1">
        <f t="array" ref="H223">IFERROR(INDEX(import_data,MATCH($D$8&amp;"-"&amp;$B223,import_key,0),H$9),"")</f>
        <v/>
      </c>
      <c r="J223" s="334" t="str">
        <f t="shared" si="18"/>
        <v/>
      </c>
      <c r="K223" s="98" t="s">
        <v>0</v>
      </c>
      <c r="L223" s="334" t="str">
        <f t="shared" si="19"/>
        <v/>
      </c>
      <c r="M223" s="98" t="s">
        <v>0</v>
      </c>
      <c r="N223" s="334" t="str">
        <f t="shared" si="20"/>
        <v/>
      </c>
      <c r="O223" s="98" t="s">
        <v>0</v>
      </c>
      <c r="P223" s="308">
        <f t="shared" si="16"/>
        <v>211</v>
      </c>
      <c r="R223" s="301" t="str" cm="1">
        <f t="array" ref="R223">IFERROR(INDEX(import_data,MATCH($R$8&amp;"-"&amp;$P223,import_key,0),R$9),"")</f>
        <v/>
      </c>
      <c r="S223" s="299" t="str" cm="1">
        <f t="array" ref="S223">IFERROR(INDEX(import_data,MATCH($R$8&amp;"-"&amp;$P223,import_key,0),S$9),"")</f>
        <v/>
      </c>
      <c r="T223" s="322" t="str" cm="1">
        <f t="array" ref="T223">IFERROR(INDEX(import_data,MATCH($R$8&amp;"-"&amp;$P223,import_key,0),T$9),"")</f>
        <v/>
      </c>
    </row>
    <row r="224" spans="2:20" x14ac:dyDescent="0.25">
      <c r="B224" s="308">
        <f t="shared" si="17"/>
        <v>212</v>
      </c>
      <c r="D224" s="301" t="str" cm="1">
        <f t="array" ref="D224">IFERROR(INDEX(import_data,MATCH($D$8&amp;"-"&amp;$B224,import_key,0),D$9),"")</f>
        <v/>
      </c>
      <c r="E224" s="299" t="str" cm="1">
        <f t="array" ref="E224">IFERROR(INDEX(import_data,MATCH($D$8&amp;"-"&amp;$B224,import_key,0),E$9),"")</f>
        <v/>
      </c>
      <c r="F224" s="299" t="str" cm="1">
        <f t="array" ref="F224">IFERROR(INDEX(import_data,MATCH($D$8&amp;"-"&amp;$B224,import_key,0),F$9),"")</f>
        <v/>
      </c>
      <c r="G224" s="299" t="str" cm="1">
        <f t="array" ref="G224">IFERROR(INDEX(import_data,MATCH($D$8&amp;"-"&amp;$B224,import_key,0),G$9),"")</f>
        <v/>
      </c>
      <c r="H224" s="322" t="str" cm="1">
        <f t="array" ref="H224">IFERROR(INDEX(import_data,MATCH($D$8&amp;"-"&amp;$B224,import_key,0),H$9),"")</f>
        <v/>
      </c>
      <c r="J224" s="334" t="str">
        <f t="shared" si="18"/>
        <v/>
      </c>
      <c r="K224" s="98" t="s">
        <v>0</v>
      </c>
      <c r="L224" s="334" t="str">
        <f t="shared" si="19"/>
        <v/>
      </c>
      <c r="M224" s="98" t="s">
        <v>0</v>
      </c>
      <c r="N224" s="334" t="str">
        <f t="shared" si="20"/>
        <v/>
      </c>
      <c r="O224" s="98" t="s">
        <v>0</v>
      </c>
      <c r="P224" s="308">
        <f t="shared" si="16"/>
        <v>212</v>
      </c>
      <c r="R224" s="301" t="str" cm="1">
        <f t="array" ref="R224">IFERROR(INDEX(import_data,MATCH($R$8&amp;"-"&amp;$P224,import_key,0),R$9),"")</f>
        <v/>
      </c>
      <c r="S224" s="299" t="str" cm="1">
        <f t="array" ref="S224">IFERROR(INDEX(import_data,MATCH($R$8&amp;"-"&amp;$P224,import_key,0),S$9),"")</f>
        <v/>
      </c>
      <c r="T224" s="322" t="str" cm="1">
        <f t="array" ref="T224">IFERROR(INDEX(import_data,MATCH($R$8&amp;"-"&amp;$P224,import_key,0),T$9),"")</f>
        <v/>
      </c>
    </row>
    <row r="225" spans="2:20" x14ac:dyDescent="0.25">
      <c r="B225" s="308">
        <f t="shared" si="17"/>
        <v>213</v>
      </c>
      <c r="D225" s="301" t="str" cm="1">
        <f t="array" ref="D225">IFERROR(INDEX(import_data,MATCH($D$8&amp;"-"&amp;$B225,import_key,0),D$9),"")</f>
        <v/>
      </c>
      <c r="E225" s="299" t="str" cm="1">
        <f t="array" ref="E225">IFERROR(INDEX(import_data,MATCH($D$8&amp;"-"&amp;$B225,import_key,0),E$9),"")</f>
        <v/>
      </c>
      <c r="F225" s="299" t="str" cm="1">
        <f t="array" ref="F225">IFERROR(INDEX(import_data,MATCH($D$8&amp;"-"&amp;$B225,import_key,0),F$9),"")</f>
        <v/>
      </c>
      <c r="G225" s="299" t="str" cm="1">
        <f t="array" ref="G225">IFERROR(INDEX(import_data,MATCH($D$8&amp;"-"&amp;$B225,import_key,0),G$9),"")</f>
        <v/>
      </c>
      <c r="H225" s="322" t="str" cm="1">
        <f t="array" ref="H225">IFERROR(INDEX(import_data,MATCH($D$8&amp;"-"&amp;$B225,import_key,0),H$9),"")</f>
        <v/>
      </c>
      <c r="J225" s="334" t="str">
        <f t="shared" si="18"/>
        <v/>
      </c>
      <c r="K225" s="98" t="s">
        <v>0</v>
      </c>
      <c r="L225" s="334" t="str">
        <f t="shared" si="19"/>
        <v/>
      </c>
      <c r="M225" s="98" t="s">
        <v>0</v>
      </c>
      <c r="N225" s="334" t="str">
        <f t="shared" si="20"/>
        <v/>
      </c>
      <c r="O225" s="98" t="s">
        <v>0</v>
      </c>
      <c r="P225" s="308">
        <f t="shared" si="16"/>
        <v>213</v>
      </c>
      <c r="R225" s="301" t="str" cm="1">
        <f t="array" ref="R225">IFERROR(INDEX(import_data,MATCH($R$8&amp;"-"&amp;$P225,import_key,0),R$9),"")</f>
        <v/>
      </c>
      <c r="S225" s="299" t="str" cm="1">
        <f t="array" ref="S225">IFERROR(INDEX(import_data,MATCH($R$8&amp;"-"&amp;$P225,import_key,0),S$9),"")</f>
        <v/>
      </c>
      <c r="T225" s="322" t="str" cm="1">
        <f t="array" ref="T225">IFERROR(INDEX(import_data,MATCH($R$8&amp;"-"&amp;$P225,import_key,0),T$9),"")</f>
        <v/>
      </c>
    </row>
    <row r="226" spans="2:20" x14ac:dyDescent="0.25">
      <c r="B226" s="308">
        <f t="shared" si="17"/>
        <v>214</v>
      </c>
      <c r="D226" s="301" t="str" cm="1">
        <f t="array" ref="D226">IFERROR(INDEX(import_data,MATCH($D$8&amp;"-"&amp;$B226,import_key,0),D$9),"")</f>
        <v/>
      </c>
      <c r="E226" s="299" t="str" cm="1">
        <f t="array" ref="E226">IFERROR(INDEX(import_data,MATCH($D$8&amp;"-"&amp;$B226,import_key,0),E$9),"")</f>
        <v/>
      </c>
      <c r="F226" s="299" t="str" cm="1">
        <f t="array" ref="F226">IFERROR(INDEX(import_data,MATCH($D$8&amp;"-"&amp;$B226,import_key,0),F$9),"")</f>
        <v/>
      </c>
      <c r="G226" s="299" t="str" cm="1">
        <f t="array" ref="G226">IFERROR(INDEX(import_data,MATCH($D$8&amp;"-"&amp;$B226,import_key,0),G$9),"")</f>
        <v/>
      </c>
      <c r="H226" s="322" t="str" cm="1">
        <f t="array" ref="H226">IFERROR(INDEX(import_data,MATCH($D$8&amp;"-"&amp;$B226,import_key,0),H$9),"")</f>
        <v/>
      </c>
      <c r="J226" s="334" t="str">
        <f t="shared" si="18"/>
        <v/>
      </c>
      <c r="K226" s="98" t="s">
        <v>0</v>
      </c>
      <c r="L226" s="334" t="str">
        <f t="shared" si="19"/>
        <v/>
      </c>
      <c r="M226" s="98" t="s">
        <v>0</v>
      </c>
      <c r="N226" s="334" t="str">
        <f t="shared" si="20"/>
        <v/>
      </c>
      <c r="O226" s="98" t="s">
        <v>0</v>
      </c>
      <c r="P226" s="308">
        <f t="shared" si="16"/>
        <v>214</v>
      </c>
      <c r="R226" s="301" t="str" cm="1">
        <f t="array" ref="R226">IFERROR(INDEX(import_data,MATCH($R$8&amp;"-"&amp;$P226,import_key,0),R$9),"")</f>
        <v/>
      </c>
      <c r="S226" s="299" t="str" cm="1">
        <f t="array" ref="S226">IFERROR(INDEX(import_data,MATCH($R$8&amp;"-"&amp;$P226,import_key,0),S$9),"")</f>
        <v/>
      </c>
      <c r="T226" s="322" t="str" cm="1">
        <f t="array" ref="T226">IFERROR(INDEX(import_data,MATCH($R$8&amp;"-"&amp;$P226,import_key,0),T$9),"")</f>
        <v/>
      </c>
    </row>
    <row r="227" spans="2:20" x14ac:dyDescent="0.25">
      <c r="B227" s="308">
        <f t="shared" si="17"/>
        <v>215</v>
      </c>
      <c r="D227" s="301" t="str" cm="1">
        <f t="array" ref="D227">IFERROR(INDEX(import_data,MATCH($D$8&amp;"-"&amp;$B227,import_key,0),D$9),"")</f>
        <v/>
      </c>
      <c r="E227" s="299" t="str" cm="1">
        <f t="array" ref="E227">IFERROR(INDEX(import_data,MATCH($D$8&amp;"-"&amp;$B227,import_key,0),E$9),"")</f>
        <v/>
      </c>
      <c r="F227" s="299" t="str" cm="1">
        <f t="array" ref="F227">IFERROR(INDEX(import_data,MATCH($D$8&amp;"-"&amp;$B227,import_key,0),F$9),"")</f>
        <v/>
      </c>
      <c r="G227" s="299" t="str" cm="1">
        <f t="array" ref="G227">IFERROR(INDEX(import_data,MATCH($D$8&amp;"-"&amp;$B227,import_key,0),G$9),"")</f>
        <v/>
      </c>
      <c r="H227" s="322" t="str" cm="1">
        <f t="array" ref="H227">IFERROR(INDEX(import_data,MATCH($D$8&amp;"-"&amp;$B227,import_key,0),H$9),"")</f>
        <v/>
      </c>
      <c r="J227" s="334" t="str">
        <f t="shared" si="18"/>
        <v/>
      </c>
      <c r="K227" s="98" t="s">
        <v>0</v>
      </c>
      <c r="L227" s="334" t="str">
        <f t="shared" si="19"/>
        <v/>
      </c>
      <c r="M227" s="98" t="s">
        <v>0</v>
      </c>
      <c r="N227" s="334" t="str">
        <f t="shared" si="20"/>
        <v/>
      </c>
      <c r="O227" s="98" t="s">
        <v>0</v>
      </c>
      <c r="P227" s="308">
        <f t="shared" si="16"/>
        <v>215</v>
      </c>
      <c r="R227" s="301" t="str" cm="1">
        <f t="array" ref="R227">IFERROR(INDEX(import_data,MATCH($R$8&amp;"-"&amp;$P227,import_key,0),R$9),"")</f>
        <v/>
      </c>
      <c r="S227" s="299" t="str" cm="1">
        <f t="array" ref="S227">IFERROR(INDEX(import_data,MATCH($R$8&amp;"-"&amp;$P227,import_key,0),S$9),"")</f>
        <v/>
      </c>
      <c r="T227" s="322" t="str" cm="1">
        <f t="array" ref="T227">IFERROR(INDEX(import_data,MATCH($R$8&amp;"-"&amp;$P227,import_key,0),T$9),"")</f>
        <v/>
      </c>
    </row>
    <row r="228" spans="2:20" x14ac:dyDescent="0.25">
      <c r="B228" s="308">
        <f t="shared" si="17"/>
        <v>216</v>
      </c>
      <c r="D228" s="301" t="str" cm="1">
        <f t="array" ref="D228">IFERROR(INDEX(import_data,MATCH($D$8&amp;"-"&amp;$B228,import_key,0),D$9),"")</f>
        <v/>
      </c>
      <c r="E228" s="299" t="str" cm="1">
        <f t="array" ref="E228">IFERROR(INDEX(import_data,MATCH($D$8&amp;"-"&amp;$B228,import_key,0),E$9),"")</f>
        <v/>
      </c>
      <c r="F228" s="299" t="str" cm="1">
        <f t="array" ref="F228">IFERROR(INDEX(import_data,MATCH($D$8&amp;"-"&amp;$B228,import_key,0),F$9),"")</f>
        <v/>
      </c>
      <c r="G228" s="299" t="str" cm="1">
        <f t="array" ref="G228">IFERROR(INDEX(import_data,MATCH($D$8&amp;"-"&amp;$B228,import_key,0),G$9),"")</f>
        <v/>
      </c>
      <c r="H228" s="322" t="str" cm="1">
        <f t="array" ref="H228">IFERROR(INDEX(import_data,MATCH($D$8&amp;"-"&amp;$B228,import_key,0),H$9),"")</f>
        <v/>
      </c>
      <c r="J228" s="334" t="str">
        <f t="shared" si="18"/>
        <v/>
      </c>
      <c r="K228" s="98" t="s">
        <v>0</v>
      </c>
      <c r="L228" s="334" t="str">
        <f t="shared" si="19"/>
        <v/>
      </c>
      <c r="M228" s="98" t="s">
        <v>0</v>
      </c>
      <c r="N228" s="334" t="str">
        <f t="shared" si="20"/>
        <v/>
      </c>
      <c r="O228" s="98" t="s">
        <v>0</v>
      </c>
      <c r="P228" s="308">
        <f t="shared" si="16"/>
        <v>216</v>
      </c>
      <c r="R228" s="301" t="str" cm="1">
        <f t="array" ref="R228">IFERROR(INDEX(import_data,MATCH($R$8&amp;"-"&amp;$P228,import_key,0),R$9),"")</f>
        <v/>
      </c>
      <c r="S228" s="299" t="str" cm="1">
        <f t="array" ref="S228">IFERROR(INDEX(import_data,MATCH($R$8&amp;"-"&amp;$P228,import_key,0),S$9),"")</f>
        <v/>
      </c>
      <c r="T228" s="322" t="str" cm="1">
        <f t="array" ref="T228">IFERROR(INDEX(import_data,MATCH($R$8&amp;"-"&amp;$P228,import_key,0),T$9),"")</f>
        <v/>
      </c>
    </row>
    <row r="229" spans="2:20" x14ac:dyDescent="0.25">
      <c r="B229" s="308">
        <f t="shared" si="17"/>
        <v>217</v>
      </c>
      <c r="D229" s="301" t="str" cm="1">
        <f t="array" ref="D229">IFERROR(INDEX(import_data,MATCH($D$8&amp;"-"&amp;$B229,import_key,0),D$9),"")</f>
        <v/>
      </c>
      <c r="E229" s="299" t="str" cm="1">
        <f t="array" ref="E229">IFERROR(INDEX(import_data,MATCH($D$8&amp;"-"&amp;$B229,import_key,0),E$9),"")</f>
        <v/>
      </c>
      <c r="F229" s="299" t="str" cm="1">
        <f t="array" ref="F229">IFERROR(INDEX(import_data,MATCH($D$8&amp;"-"&amp;$B229,import_key,0),F$9),"")</f>
        <v/>
      </c>
      <c r="G229" s="299" t="str" cm="1">
        <f t="array" ref="G229">IFERROR(INDEX(import_data,MATCH($D$8&amp;"-"&amp;$B229,import_key,0),G$9),"")</f>
        <v/>
      </c>
      <c r="H229" s="322" t="str" cm="1">
        <f t="array" ref="H229">IFERROR(INDEX(import_data,MATCH($D$8&amp;"-"&amp;$B229,import_key,0),H$9),"")</f>
        <v/>
      </c>
      <c r="J229" s="334" t="str">
        <f t="shared" si="18"/>
        <v/>
      </c>
      <c r="K229" s="98" t="s">
        <v>0</v>
      </c>
      <c r="L229" s="334" t="str">
        <f t="shared" si="19"/>
        <v/>
      </c>
      <c r="M229" s="98" t="s">
        <v>0</v>
      </c>
      <c r="N229" s="334" t="str">
        <f t="shared" si="20"/>
        <v/>
      </c>
      <c r="O229" s="98" t="s">
        <v>0</v>
      </c>
      <c r="P229" s="308">
        <f t="shared" si="16"/>
        <v>217</v>
      </c>
      <c r="R229" s="301" t="str" cm="1">
        <f t="array" ref="R229">IFERROR(INDEX(import_data,MATCH($R$8&amp;"-"&amp;$P229,import_key,0),R$9),"")</f>
        <v/>
      </c>
      <c r="S229" s="299" t="str" cm="1">
        <f t="array" ref="S229">IFERROR(INDEX(import_data,MATCH($R$8&amp;"-"&amp;$P229,import_key,0),S$9),"")</f>
        <v/>
      </c>
      <c r="T229" s="322" t="str" cm="1">
        <f t="array" ref="T229">IFERROR(INDEX(import_data,MATCH($R$8&amp;"-"&amp;$P229,import_key,0),T$9),"")</f>
        <v/>
      </c>
    </row>
    <row r="230" spans="2:20" x14ac:dyDescent="0.25">
      <c r="B230" s="308">
        <f t="shared" si="17"/>
        <v>218</v>
      </c>
      <c r="D230" s="301" t="str" cm="1">
        <f t="array" ref="D230">IFERROR(INDEX(import_data,MATCH($D$8&amp;"-"&amp;$B230,import_key,0),D$9),"")</f>
        <v/>
      </c>
      <c r="E230" s="299" t="str" cm="1">
        <f t="array" ref="E230">IFERROR(INDEX(import_data,MATCH($D$8&amp;"-"&amp;$B230,import_key,0),E$9),"")</f>
        <v/>
      </c>
      <c r="F230" s="299" t="str" cm="1">
        <f t="array" ref="F230">IFERROR(INDEX(import_data,MATCH($D$8&amp;"-"&amp;$B230,import_key,0),F$9),"")</f>
        <v/>
      </c>
      <c r="G230" s="299" t="str" cm="1">
        <f t="array" ref="G230">IFERROR(INDEX(import_data,MATCH($D$8&amp;"-"&amp;$B230,import_key,0),G$9),"")</f>
        <v/>
      </c>
      <c r="H230" s="322" t="str" cm="1">
        <f t="array" ref="H230">IFERROR(INDEX(import_data,MATCH($D$8&amp;"-"&amp;$B230,import_key,0),H$9),"")</f>
        <v/>
      </c>
      <c r="J230" s="334" t="str">
        <f t="shared" si="18"/>
        <v/>
      </c>
      <c r="K230" s="98" t="s">
        <v>0</v>
      </c>
      <c r="L230" s="334" t="str">
        <f t="shared" si="19"/>
        <v/>
      </c>
      <c r="M230" s="98" t="s">
        <v>0</v>
      </c>
      <c r="N230" s="334" t="str">
        <f t="shared" si="20"/>
        <v/>
      </c>
      <c r="O230" s="98" t="s">
        <v>0</v>
      </c>
      <c r="P230" s="308">
        <f t="shared" si="16"/>
        <v>218</v>
      </c>
      <c r="R230" s="301" t="str" cm="1">
        <f t="array" ref="R230">IFERROR(INDEX(import_data,MATCH($R$8&amp;"-"&amp;$P230,import_key,0),R$9),"")</f>
        <v/>
      </c>
      <c r="S230" s="299" t="str" cm="1">
        <f t="array" ref="S230">IFERROR(INDEX(import_data,MATCH($R$8&amp;"-"&amp;$P230,import_key,0),S$9),"")</f>
        <v/>
      </c>
      <c r="T230" s="322" t="str" cm="1">
        <f t="array" ref="T230">IFERROR(INDEX(import_data,MATCH($R$8&amp;"-"&amp;$P230,import_key,0),T$9),"")</f>
        <v/>
      </c>
    </row>
    <row r="231" spans="2:20" x14ac:dyDescent="0.25">
      <c r="B231" s="308">
        <f t="shared" si="17"/>
        <v>219</v>
      </c>
      <c r="D231" s="301" t="str" cm="1">
        <f t="array" ref="D231">IFERROR(INDEX(import_data,MATCH($D$8&amp;"-"&amp;$B231,import_key,0),D$9),"")</f>
        <v/>
      </c>
      <c r="E231" s="299" t="str" cm="1">
        <f t="array" ref="E231">IFERROR(INDEX(import_data,MATCH($D$8&amp;"-"&amp;$B231,import_key,0),E$9),"")</f>
        <v/>
      </c>
      <c r="F231" s="299" t="str" cm="1">
        <f t="array" ref="F231">IFERROR(INDEX(import_data,MATCH($D$8&amp;"-"&amp;$B231,import_key,0),F$9),"")</f>
        <v/>
      </c>
      <c r="G231" s="299" t="str" cm="1">
        <f t="array" ref="G231">IFERROR(INDEX(import_data,MATCH($D$8&amp;"-"&amp;$B231,import_key,0),G$9),"")</f>
        <v/>
      </c>
      <c r="H231" s="322" t="str" cm="1">
        <f t="array" ref="H231">IFERROR(INDEX(import_data,MATCH($D$8&amp;"-"&amp;$B231,import_key,0),H$9),"")</f>
        <v/>
      </c>
      <c r="J231" s="334" t="str">
        <f t="shared" si="18"/>
        <v/>
      </c>
      <c r="K231" s="98" t="s">
        <v>0</v>
      </c>
      <c r="L231" s="334" t="str">
        <f t="shared" si="19"/>
        <v/>
      </c>
      <c r="M231" s="98" t="s">
        <v>0</v>
      </c>
      <c r="N231" s="334" t="str">
        <f t="shared" si="20"/>
        <v/>
      </c>
      <c r="O231" s="98" t="s">
        <v>0</v>
      </c>
      <c r="P231" s="308">
        <f t="shared" si="16"/>
        <v>219</v>
      </c>
      <c r="R231" s="301" t="str" cm="1">
        <f t="array" ref="R231">IFERROR(INDEX(import_data,MATCH($R$8&amp;"-"&amp;$P231,import_key,0),R$9),"")</f>
        <v/>
      </c>
      <c r="S231" s="299" t="str" cm="1">
        <f t="array" ref="S231">IFERROR(INDEX(import_data,MATCH($R$8&amp;"-"&amp;$P231,import_key,0),S$9),"")</f>
        <v/>
      </c>
      <c r="T231" s="322" t="str" cm="1">
        <f t="array" ref="T231">IFERROR(INDEX(import_data,MATCH($R$8&amp;"-"&amp;$P231,import_key,0),T$9),"")</f>
        <v/>
      </c>
    </row>
    <row r="232" spans="2:20" x14ac:dyDescent="0.25">
      <c r="B232" s="308">
        <f t="shared" si="17"/>
        <v>220</v>
      </c>
      <c r="D232" s="301" t="str" cm="1">
        <f t="array" ref="D232">IFERROR(INDEX(import_data,MATCH($D$8&amp;"-"&amp;$B232,import_key,0),D$9),"")</f>
        <v/>
      </c>
      <c r="E232" s="299" t="str" cm="1">
        <f t="array" ref="E232">IFERROR(INDEX(import_data,MATCH($D$8&amp;"-"&amp;$B232,import_key,0),E$9),"")</f>
        <v/>
      </c>
      <c r="F232" s="299" t="str" cm="1">
        <f t="array" ref="F232">IFERROR(INDEX(import_data,MATCH($D$8&amp;"-"&amp;$B232,import_key,0),F$9),"")</f>
        <v/>
      </c>
      <c r="G232" s="299" t="str" cm="1">
        <f t="array" ref="G232">IFERROR(INDEX(import_data,MATCH($D$8&amp;"-"&amp;$B232,import_key,0),G$9),"")</f>
        <v/>
      </c>
      <c r="H232" s="322" t="str" cm="1">
        <f t="array" ref="H232">IFERROR(INDEX(import_data,MATCH($D$8&amp;"-"&amp;$B232,import_key,0),H$9),"")</f>
        <v/>
      </c>
      <c r="J232" s="334" t="str">
        <f t="shared" si="18"/>
        <v/>
      </c>
      <c r="K232" s="98" t="s">
        <v>0</v>
      </c>
      <c r="L232" s="334" t="str">
        <f t="shared" si="19"/>
        <v/>
      </c>
      <c r="M232" s="98" t="s">
        <v>0</v>
      </c>
      <c r="N232" s="334" t="str">
        <f t="shared" si="20"/>
        <v/>
      </c>
      <c r="O232" s="98" t="s">
        <v>0</v>
      </c>
      <c r="P232" s="308">
        <f t="shared" si="16"/>
        <v>220</v>
      </c>
      <c r="R232" s="301" t="str" cm="1">
        <f t="array" ref="R232">IFERROR(INDEX(import_data,MATCH($R$8&amp;"-"&amp;$P232,import_key,0),R$9),"")</f>
        <v/>
      </c>
      <c r="S232" s="299" t="str" cm="1">
        <f t="array" ref="S232">IFERROR(INDEX(import_data,MATCH($R$8&amp;"-"&amp;$P232,import_key,0),S$9),"")</f>
        <v/>
      </c>
      <c r="T232" s="322" t="str" cm="1">
        <f t="array" ref="T232">IFERROR(INDEX(import_data,MATCH($R$8&amp;"-"&amp;$P232,import_key,0),T$9),"")</f>
        <v/>
      </c>
    </row>
    <row r="233" spans="2:20" x14ac:dyDescent="0.25">
      <c r="B233" s="308">
        <f t="shared" si="17"/>
        <v>221</v>
      </c>
      <c r="D233" s="301" t="str" cm="1">
        <f t="array" ref="D233">IFERROR(INDEX(import_data,MATCH($D$8&amp;"-"&amp;$B233,import_key,0),D$9),"")</f>
        <v/>
      </c>
      <c r="E233" s="299" t="str" cm="1">
        <f t="array" ref="E233">IFERROR(INDEX(import_data,MATCH($D$8&amp;"-"&amp;$B233,import_key,0),E$9),"")</f>
        <v/>
      </c>
      <c r="F233" s="299" t="str" cm="1">
        <f t="array" ref="F233">IFERROR(INDEX(import_data,MATCH($D$8&amp;"-"&amp;$B233,import_key,0),F$9),"")</f>
        <v/>
      </c>
      <c r="G233" s="299" t="str" cm="1">
        <f t="array" ref="G233">IFERROR(INDEX(import_data,MATCH($D$8&amp;"-"&amp;$B233,import_key,0),G$9),"")</f>
        <v/>
      </c>
      <c r="H233" s="322" t="str" cm="1">
        <f t="array" ref="H233">IFERROR(INDEX(import_data,MATCH($D$8&amp;"-"&amp;$B233,import_key,0),H$9),"")</f>
        <v/>
      </c>
      <c r="J233" s="334" t="str">
        <f t="shared" si="18"/>
        <v/>
      </c>
      <c r="K233" s="98" t="s">
        <v>0</v>
      </c>
      <c r="L233" s="334" t="str">
        <f t="shared" si="19"/>
        <v/>
      </c>
      <c r="M233" s="98" t="s">
        <v>0</v>
      </c>
      <c r="N233" s="334" t="str">
        <f t="shared" si="20"/>
        <v/>
      </c>
      <c r="O233" s="98" t="s">
        <v>0</v>
      </c>
      <c r="P233" s="308">
        <f t="shared" si="16"/>
        <v>221</v>
      </c>
      <c r="R233" s="301" t="str" cm="1">
        <f t="array" ref="R233">IFERROR(INDEX(import_data,MATCH($R$8&amp;"-"&amp;$P233,import_key,0),R$9),"")</f>
        <v/>
      </c>
      <c r="S233" s="299" t="str" cm="1">
        <f t="array" ref="S233">IFERROR(INDEX(import_data,MATCH($R$8&amp;"-"&amp;$P233,import_key,0),S$9),"")</f>
        <v/>
      </c>
      <c r="T233" s="322" t="str" cm="1">
        <f t="array" ref="T233">IFERROR(INDEX(import_data,MATCH($R$8&amp;"-"&amp;$P233,import_key,0),T$9),"")</f>
        <v/>
      </c>
    </row>
    <row r="234" spans="2:20" x14ac:dyDescent="0.25">
      <c r="B234" s="308">
        <f t="shared" si="17"/>
        <v>222</v>
      </c>
      <c r="D234" s="301" t="str" cm="1">
        <f t="array" ref="D234">IFERROR(INDEX(import_data,MATCH($D$8&amp;"-"&amp;$B234,import_key,0),D$9),"")</f>
        <v/>
      </c>
      <c r="E234" s="299" t="str" cm="1">
        <f t="array" ref="E234">IFERROR(INDEX(import_data,MATCH($D$8&amp;"-"&amp;$B234,import_key,0),E$9),"")</f>
        <v/>
      </c>
      <c r="F234" s="299" t="str" cm="1">
        <f t="array" ref="F234">IFERROR(INDEX(import_data,MATCH($D$8&amp;"-"&amp;$B234,import_key,0),F$9),"")</f>
        <v/>
      </c>
      <c r="G234" s="299" t="str" cm="1">
        <f t="array" ref="G234">IFERROR(INDEX(import_data,MATCH($D$8&amp;"-"&amp;$B234,import_key,0),G$9),"")</f>
        <v/>
      </c>
      <c r="H234" s="322" t="str" cm="1">
        <f t="array" ref="H234">IFERROR(INDEX(import_data,MATCH($D$8&amp;"-"&amp;$B234,import_key,0),H$9),"")</f>
        <v/>
      </c>
      <c r="J234" s="334" t="str">
        <f t="shared" si="18"/>
        <v/>
      </c>
      <c r="K234" s="98" t="s">
        <v>0</v>
      </c>
      <c r="L234" s="334" t="str">
        <f t="shared" si="19"/>
        <v/>
      </c>
      <c r="M234" s="98" t="s">
        <v>0</v>
      </c>
      <c r="N234" s="334" t="str">
        <f t="shared" si="20"/>
        <v/>
      </c>
      <c r="O234" s="98" t="s">
        <v>0</v>
      </c>
      <c r="P234" s="308">
        <f t="shared" si="16"/>
        <v>222</v>
      </c>
      <c r="R234" s="301" t="str" cm="1">
        <f t="array" ref="R234">IFERROR(INDEX(import_data,MATCH($R$8&amp;"-"&amp;$P234,import_key,0),R$9),"")</f>
        <v/>
      </c>
      <c r="S234" s="299" t="str" cm="1">
        <f t="array" ref="S234">IFERROR(INDEX(import_data,MATCH($R$8&amp;"-"&amp;$P234,import_key,0),S$9),"")</f>
        <v/>
      </c>
      <c r="T234" s="322" t="str" cm="1">
        <f t="array" ref="T234">IFERROR(INDEX(import_data,MATCH($R$8&amp;"-"&amp;$P234,import_key,0),T$9),"")</f>
        <v/>
      </c>
    </row>
    <row r="235" spans="2:20" x14ac:dyDescent="0.25">
      <c r="B235" s="308">
        <f t="shared" si="17"/>
        <v>223</v>
      </c>
      <c r="D235" s="301" t="str" cm="1">
        <f t="array" ref="D235">IFERROR(INDEX(import_data,MATCH($D$8&amp;"-"&amp;$B235,import_key,0),D$9),"")</f>
        <v/>
      </c>
      <c r="E235" s="299" t="str" cm="1">
        <f t="array" ref="E235">IFERROR(INDEX(import_data,MATCH($D$8&amp;"-"&amp;$B235,import_key,0),E$9),"")</f>
        <v/>
      </c>
      <c r="F235" s="299" t="str" cm="1">
        <f t="array" ref="F235">IFERROR(INDEX(import_data,MATCH($D$8&amp;"-"&amp;$B235,import_key,0),F$9),"")</f>
        <v/>
      </c>
      <c r="G235" s="299" t="str" cm="1">
        <f t="array" ref="G235">IFERROR(INDEX(import_data,MATCH($D$8&amp;"-"&amp;$B235,import_key,0),G$9),"")</f>
        <v/>
      </c>
      <c r="H235" s="322" t="str" cm="1">
        <f t="array" ref="H235">IFERROR(INDEX(import_data,MATCH($D$8&amp;"-"&amp;$B235,import_key,0),H$9),"")</f>
        <v/>
      </c>
      <c r="J235" s="334" t="str">
        <f t="shared" si="18"/>
        <v/>
      </c>
      <c r="K235" s="98" t="s">
        <v>0</v>
      </c>
      <c r="L235" s="334" t="str">
        <f t="shared" si="19"/>
        <v/>
      </c>
      <c r="M235" s="98" t="s">
        <v>0</v>
      </c>
      <c r="N235" s="334" t="str">
        <f t="shared" si="20"/>
        <v/>
      </c>
      <c r="O235" s="98" t="s">
        <v>0</v>
      </c>
      <c r="P235" s="308">
        <f t="shared" si="16"/>
        <v>223</v>
      </c>
      <c r="R235" s="301" t="str" cm="1">
        <f t="array" ref="R235">IFERROR(INDEX(import_data,MATCH($R$8&amp;"-"&amp;$P235,import_key,0),R$9),"")</f>
        <v/>
      </c>
      <c r="S235" s="299" t="str" cm="1">
        <f t="array" ref="S235">IFERROR(INDEX(import_data,MATCH($R$8&amp;"-"&amp;$P235,import_key,0),S$9),"")</f>
        <v/>
      </c>
      <c r="T235" s="322" t="str" cm="1">
        <f t="array" ref="T235">IFERROR(INDEX(import_data,MATCH($R$8&amp;"-"&amp;$P235,import_key,0),T$9),"")</f>
        <v/>
      </c>
    </row>
    <row r="236" spans="2:20" x14ac:dyDescent="0.25">
      <c r="B236" s="308">
        <f t="shared" si="17"/>
        <v>224</v>
      </c>
      <c r="D236" s="301" t="str" cm="1">
        <f t="array" ref="D236">IFERROR(INDEX(import_data,MATCH($D$8&amp;"-"&amp;$B236,import_key,0),D$9),"")</f>
        <v/>
      </c>
      <c r="E236" s="299" t="str" cm="1">
        <f t="array" ref="E236">IFERROR(INDEX(import_data,MATCH($D$8&amp;"-"&amp;$B236,import_key,0),E$9),"")</f>
        <v/>
      </c>
      <c r="F236" s="299" t="str" cm="1">
        <f t="array" ref="F236">IFERROR(INDEX(import_data,MATCH($D$8&amp;"-"&amp;$B236,import_key,0),F$9),"")</f>
        <v/>
      </c>
      <c r="G236" s="299" t="str" cm="1">
        <f t="array" ref="G236">IFERROR(INDEX(import_data,MATCH($D$8&amp;"-"&amp;$B236,import_key,0),G$9),"")</f>
        <v/>
      </c>
      <c r="H236" s="322" t="str" cm="1">
        <f t="array" ref="H236">IFERROR(INDEX(import_data,MATCH($D$8&amp;"-"&amp;$B236,import_key,0),H$9),"")</f>
        <v/>
      </c>
      <c r="J236" s="334" t="str">
        <f t="shared" si="18"/>
        <v/>
      </c>
      <c r="K236" s="98" t="s">
        <v>0</v>
      </c>
      <c r="L236" s="334" t="str">
        <f t="shared" si="19"/>
        <v/>
      </c>
      <c r="M236" s="98" t="s">
        <v>0</v>
      </c>
      <c r="N236" s="334" t="str">
        <f t="shared" si="20"/>
        <v/>
      </c>
      <c r="O236" s="98" t="s">
        <v>0</v>
      </c>
      <c r="P236" s="308">
        <f t="shared" si="16"/>
        <v>224</v>
      </c>
      <c r="R236" s="301" t="str" cm="1">
        <f t="array" ref="R236">IFERROR(INDEX(import_data,MATCH($R$8&amp;"-"&amp;$P236,import_key,0),R$9),"")</f>
        <v/>
      </c>
      <c r="S236" s="299" t="str" cm="1">
        <f t="array" ref="S236">IFERROR(INDEX(import_data,MATCH($R$8&amp;"-"&amp;$P236,import_key,0),S$9),"")</f>
        <v/>
      </c>
      <c r="T236" s="322" t="str" cm="1">
        <f t="array" ref="T236">IFERROR(INDEX(import_data,MATCH($R$8&amp;"-"&amp;$P236,import_key,0),T$9),"")</f>
        <v/>
      </c>
    </row>
    <row r="237" spans="2:20" x14ac:dyDescent="0.25">
      <c r="B237" s="308">
        <f t="shared" si="17"/>
        <v>225</v>
      </c>
      <c r="D237" s="301" t="str" cm="1">
        <f t="array" ref="D237">IFERROR(INDEX(import_data,MATCH($D$8&amp;"-"&amp;$B237,import_key,0),D$9),"")</f>
        <v/>
      </c>
      <c r="E237" s="299" t="str" cm="1">
        <f t="array" ref="E237">IFERROR(INDEX(import_data,MATCH($D$8&amp;"-"&amp;$B237,import_key,0),E$9),"")</f>
        <v/>
      </c>
      <c r="F237" s="299" t="str" cm="1">
        <f t="array" ref="F237">IFERROR(INDEX(import_data,MATCH($D$8&amp;"-"&amp;$B237,import_key,0),F$9),"")</f>
        <v/>
      </c>
      <c r="G237" s="299" t="str" cm="1">
        <f t="array" ref="G237">IFERROR(INDEX(import_data,MATCH($D$8&amp;"-"&amp;$B237,import_key,0),G$9),"")</f>
        <v/>
      </c>
      <c r="H237" s="322" t="str" cm="1">
        <f t="array" ref="H237">IFERROR(INDEX(import_data,MATCH($D$8&amp;"-"&amp;$B237,import_key,0),H$9),"")</f>
        <v/>
      </c>
      <c r="J237" s="334" t="str">
        <f t="shared" si="18"/>
        <v/>
      </c>
      <c r="K237" s="98" t="s">
        <v>0</v>
      </c>
      <c r="L237" s="334" t="str">
        <f t="shared" si="19"/>
        <v/>
      </c>
      <c r="M237" s="98" t="s">
        <v>0</v>
      </c>
      <c r="N237" s="334" t="str">
        <f t="shared" si="20"/>
        <v/>
      </c>
      <c r="O237" s="98" t="s">
        <v>0</v>
      </c>
      <c r="P237" s="308">
        <f t="shared" si="16"/>
        <v>225</v>
      </c>
      <c r="R237" s="301" t="str" cm="1">
        <f t="array" ref="R237">IFERROR(INDEX(import_data,MATCH($R$8&amp;"-"&amp;$P237,import_key,0),R$9),"")</f>
        <v/>
      </c>
      <c r="S237" s="299" t="str" cm="1">
        <f t="array" ref="S237">IFERROR(INDEX(import_data,MATCH($R$8&amp;"-"&amp;$P237,import_key,0),S$9),"")</f>
        <v/>
      </c>
      <c r="T237" s="322" t="str" cm="1">
        <f t="array" ref="T237">IFERROR(INDEX(import_data,MATCH($R$8&amp;"-"&amp;$P237,import_key,0),T$9),"")</f>
        <v/>
      </c>
    </row>
    <row r="238" spans="2:20" x14ac:dyDescent="0.25">
      <c r="B238" s="308">
        <f t="shared" si="17"/>
        <v>226</v>
      </c>
      <c r="D238" s="301" t="str" cm="1">
        <f t="array" ref="D238">IFERROR(INDEX(import_data,MATCH($D$8&amp;"-"&amp;$B238,import_key,0),D$9),"")</f>
        <v/>
      </c>
      <c r="E238" s="299" t="str" cm="1">
        <f t="array" ref="E238">IFERROR(INDEX(import_data,MATCH($D$8&amp;"-"&amp;$B238,import_key,0),E$9),"")</f>
        <v/>
      </c>
      <c r="F238" s="299" t="str" cm="1">
        <f t="array" ref="F238">IFERROR(INDEX(import_data,MATCH($D$8&amp;"-"&amp;$B238,import_key,0),F$9),"")</f>
        <v/>
      </c>
      <c r="G238" s="299" t="str" cm="1">
        <f t="array" ref="G238">IFERROR(INDEX(import_data,MATCH($D$8&amp;"-"&amp;$B238,import_key,0),G$9),"")</f>
        <v/>
      </c>
      <c r="H238" s="322" t="str" cm="1">
        <f t="array" ref="H238">IFERROR(INDEX(import_data,MATCH($D$8&amp;"-"&amp;$B238,import_key,0),H$9),"")</f>
        <v/>
      </c>
      <c r="J238" s="334" t="str">
        <f t="shared" si="18"/>
        <v/>
      </c>
      <c r="K238" s="98" t="s">
        <v>0</v>
      </c>
      <c r="L238" s="334" t="str">
        <f t="shared" si="19"/>
        <v/>
      </c>
      <c r="M238" s="98" t="s">
        <v>0</v>
      </c>
      <c r="N238" s="334" t="str">
        <f t="shared" si="20"/>
        <v/>
      </c>
      <c r="O238" s="98" t="s">
        <v>0</v>
      </c>
      <c r="P238" s="308">
        <f t="shared" si="16"/>
        <v>226</v>
      </c>
      <c r="R238" s="301" t="str" cm="1">
        <f t="array" ref="R238">IFERROR(INDEX(import_data,MATCH($R$8&amp;"-"&amp;$P238,import_key,0),R$9),"")</f>
        <v/>
      </c>
      <c r="S238" s="299" t="str" cm="1">
        <f t="array" ref="S238">IFERROR(INDEX(import_data,MATCH($R$8&amp;"-"&amp;$P238,import_key,0),S$9),"")</f>
        <v/>
      </c>
      <c r="T238" s="322" t="str" cm="1">
        <f t="array" ref="T238">IFERROR(INDEX(import_data,MATCH($R$8&amp;"-"&amp;$P238,import_key,0),T$9),"")</f>
        <v/>
      </c>
    </row>
    <row r="239" spans="2:20" x14ac:dyDescent="0.25">
      <c r="B239" s="308">
        <f t="shared" si="17"/>
        <v>227</v>
      </c>
      <c r="D239" s="301" t="str" cm="1">
        <f t="array" ref="D239">IFERROR(INDEX(import_data,MATCH($D$8&amp;"-"&amp;$B239,import_key,0),D$9),"")</f>
        <v/>
      </c>
      <c r="E239" s="299" t="str" cm="1">
        <f t="array" ref="E239">IFERROR(INDEX(import_data,MATCH($D$8&amp;"-"&amp;$B239,import_key,0),E$9),"")</f>
        <v/>
      </c>
      <c r="F239" s="299" t="str" cm="1">
        <f t="array" ref="F239">IFERROR(INDEX(import_data,MATCH($D$8&amp;"-"&amp;$B239,import_key,0),F$9),"")</f>
        <v/>
      </c>
      <c r="G239" s="299" t="str" cm="1">
        <f t="array" ref="G239">IFERROR(INDEX(import_data,MATCH($D$8&amp;"-"&amp;$B239,import_key,0),G$9),"")</f>
        <v/>
      </c>
      <c r="H239" s="322" t="str" cm="1">
        <f t="array" ref="H239">IFERROR(INDEX(import_data,MATCH($D$8&amp;"-"&amp;$B239,import_key,0),H$9),"")</f>
        <v/>
      </c>
      <c r="J239" s="334" t="str">
        <f t="shared" si="18"/>
        <v/>
      </c>
      <c r="K239" s="98" t="s">
        <v>0</v>
      </c>
      <c r="L239" s="334" t="str">
        <f t="shared" si="19"/>
        <v/>
      </c>
      <c r="M239" s="98" t="s">
        <v>0</v>
      </c>
      <c r="N239" s="334" t="str">
        <f t="shared" si="20"/>
        <v/>
      </c>
      <c r="O239" s="98" t="s">
        <v>0</v>
      </c>
      <c r="P239" s="308">
        <f t="shared" si="16"/>
        <v>227</v>
      </c>
      <c r="R239" s="301" t="str" cm="1">
        <f t="array" ref="R239">IFERROR(INDEX(import_data,MATCH($R$8&amp;"-"&amp;$P239,import_key,0),R$9),"")</f>
        <v/>
      </c>
      <c r="S239" s="299" t="str" cm="1">
        <f t="array" ref="S239">IFERROR(INDEX(import_data,MATCH($R$8&amp;"-"&amp;$P239,import_key,0),S$9),"")</f>
        <v/>
      </c>
      <c r="T239" s="322" t="str" cm="1">
        <f t="array" ref="T239">IFERROR(INDEX(import_data,MATCH($R$8&amp;"-"&amp;$P239,import_key,0),T$9),"")</f>
        <v/>
      </c>
    </row>
    <row r="240" spans="2:20" x14ac:dyDescent="0.25">
      <c r="B240" s="308">
        <f t="shared" si="17"/>
        <v>228</v>
      </c>
      <c r="D240" s="301" t="str" cm="1">
        <f t="array" ref="D240">IFERROR(INDEX(import_data,MATCH($D$8&amp;"-"&amp;$B240,import_key,0),D$9),"")</f>
        <v/>
      </c>
      <c r="E240" s="299" t="str" cm="1">
        <f t="array" ref="E240">IFERROR(INDEX(import_data,MATCH($D$8&amp;"-"&amp;$B240,import_key,0),E$9),"")</f>
        <v/>
      </c>
      <c r="F240" s="299" t="str" cm="1">
        <f t="array" ref="F240">IFERROR(INDEX(import_data,MATCH($D$8&amp;"-"&amp;$B240,import_key,0),F$9),"")</f>
        <v/>
      </c>
      <c r="G240" s="299" t="str" cm="1">
        <f t="array" ref="G240">IFERROR(INDEX(import_data,MATCH($D$8&amp;"-"&amp;$B240,import_key,0),G$9),"")</f>
        <v/>
      </c>
      <c r="H240" s="322" t="str" cm="1">
        <f t="array" ref="H240">IFERROR(INDEX(import_data,MATCH($D$8&amp;"-"&amp;$B240,import_key,0),H$9),"")</f>
        <v/>
      </c>
      <c r="J240" s="334" t="str">
        <f t="shared" si="18"/>
        <v/>
      </c>
      <c r="K240" s="98" t="s">
        <v>0</v>
      </c>
      <c r="L240" s="334" t="str">
        <f t="shared" si="19"/>
        <v/>
      </c>
      <c r="M240" s="98" t="s">
        <v>0</v>
      </c>
      <c r="N240" s="334" t="str">
        <f t="shared" si="20"/>
        <v/>
      </c>
      <c r="O240" s="98" t="s">
        <v>0</v>
      </c>
      <c r="P240" s="308">
        <f t="shared" si="16"/>
        <v>228</v>
      </c>
      <c r="R240" s="301" t="str" cm="1">
        <f t="array" ref="R240">IFERROR(INDEX(import_data,MATCH($R$8&amp;"-"&amp;$P240,import_key,0),R$9),"")</f>
        <v/>
      </c>
      <c r="S240" s="299" t="str" cm="1">
        <f t="array" ref="S240">IFERROR(INDEX(import_data,MATCH($R$8&amp;"-"&amp;$P240,import_key,0),S$9),"")</f>
        <v/>
      </c>
      <c r="T240" s="322" t="str" cm="1">
        <f t="array" ref="T240">IFERROR(INDEX(import_data,MATCH($R$8&amp;"-"&amp;$P240,import_key,0),T$9),"")</f>
        <v/>
      </c>
    </row>
    <row r="241" spans="2:20" x14ac:dyDescent="0.25">
      <c r="B241" s="308">
        <f t="shared" si="17"/>
        <v>229</v>
      </c>
      <c r="D241" s="301" t="str" cm="1">
        <f t="array" ref="D241">IFERROR(INDEX(import_data,MATCH($D$8&amp;"-"&amp;$B241,import_key,0),D$9),"")</f>
        <v/>
      </c>
      <c r="E241" s="299" t="str" cm="1">
        <f t="array" ref="E241">IFERROR(INDEX(import_data,MATCH($D$8&amp;"-"&amp;$B241,import_key,0),E$9),"")</f>
        <v/>
      </c>
      <c r="F241" s="299" t="str" cm="1">
        <f t="array" ref="F241">IFERROR(INDEX(import_data,MATCH($D$8&amp;"-"&amp;$B241,import_key,0),F$9),"")</f>
        <v/>
      </c>
      <c r="G241" s="299" t="str" cm="1">
        <f t="array" ref="G241">IFERROR(INDEX(import_data,MATCH($D$8&amp;"-"&amp;$B241,import_key,0),G$9),"")</f>
        <v/>
      </c>
      <c r="H241" s="322" t="str" cm="1">
        <f t="array" ref="H241">IFERROR(INDEX(import_data,MATCH($D$8&amp;"-"&amp;$B241,import_key,0),H$9),"")</f>
        <v/>
      </c>
      <c r="J241" s="334" t="str">
        <f t="shared" si="18"/>
        <v/>
      </c>
      <c r="K241" s="98" t="s">
        <v>0</v>
      </c>
      <c r="L241" s="334" t="str">
        <f t="shared" si="19"/>
        <v/>
      </c>
      <c r="M241" s="98" t="s">
        <v>0</v>
      </c>
      <c r="N241" s="334" t="str">
        <f t="shared" si="20"/>
        <v/>
      </c>
      <c r="O241" s="98" t="s">
        <v>0</v>
      </c>
      <c r="P241" s="308">
        <f t="shared" si="16"/>
        <v>229</v>
      </c>
      <c r="R241" s="301" t="str" cm="1">
        <f t="array" ref="R241">IFERROR(INDEX(import_data,MATCH($R$8&amp;"-"&amp;$P241,import_key,0),R$9),"")</f>
        <v/>
      </c>
      <c r="S241" s="299" t="str" cm="1">
        <f t="array" ref="S241">IFERROR(INDEX(import_data,MATCH($R$8&amp;"-"&amp;$P241,import_key,0),S$9),"")</f>
        <v/>
      </c>
      <c r="T241" s="322" t="str" cm="1">
        <f t="array" ref="T241">IFERROR(INDEX(import_data,MATCH($R$8&amp;"-"&amp;$P241,import_key,0),T$9),"")</f>
        <v/>
      </c>
    </row>
    <row r="242" spans="2:20" x14ac:dyDescent="0.25">
      <c r="B242" s="308">
        <f t="shared" si="17"/>
        <v>230</v>
      </c>
      <c r="D242" s="301" t="str" cm="1">
        <f t="array" ref="D242">IFERROR(INDEX(import_data,MATCH($D$8&amp;"-"&amp;$B242,import_key,0),D$9),"")</f>
        <v/>
      </c>
      <c r="E242" s="299" t="str" cm="1">
        <f t="array" ref="E242">IFERROR(INDEX(import_data,MATCH($D$8&amp;"-"&amp;$B242,import_key,0),E$9),"")</f>
        <v/>
      </c>
      <c r="F242" s="299" t="str" cm="1">
        <f t="array" ref="F242">IFERROR(INDEX(import_data,MATCH($D$8&amp;"-"&amp;$B242,import_key,0),F$9),"")</f>
        <v/>
      </c>
      <c r="G242" s="299" t="str" cm="1">
        <f t="array" ref="G242">IFERROR(INDEX(import_data,MATCH($D$8&amp;"-"&amp;$B242,import_key,0),G$9),"")</f>
        <v/>
      </c>
      <c r="H242" s="322" t="str" cm="1">
        <f t="array" ref="H242">IFERROR(INDEX(import_data,MATCH($D$8&amp;"-"&amp;$B242,import_key,0),H$9),"")</f>
        <v/>
      </c>
      <c r="J242" s="334" t="str">
        <f t="shared" si="18"/>
        <v/>
      </c>
      <c r="K242" s="98" t="s">
        <v>0</v>
      </c>
      <c r="L242" s="334" t="str">
        <f t="shared" si="19"/>
        <v/>
      </c>
      <c r="M242" s="98" t="s">
        <v>0</v>
      </c>
      <c r="N242" s="334" t="str">
        <f t="shared" si="20"/>
        <v/>
      </c>
      <c r="O242" s="98" t="s">
        <v>0</v>
      </c>
      <c r="P242" s="308">
        <f t="shared" si="16"/>
        <v>230</v>
      </c>
      <c r="R242" s="301" t="str" cm="1">
        <f t="array" ref="R242">IFERROR(INDEX(import_data,MATCH($R$8&amp;"-"&amp;$P242,import_key,0),R$9),"")</f>
        <v/>
      </c>
      <c r="S242" s="299" t="str" cm="1">
        <f t="array" ref="S242">IFERROR(INDEX(import_data,MATCH($R$8&amp;"-"&amp;$P242,import_key,0),S$9),"")</f>
        <v/>
      </c>
      <c r="T242" s="322" t="str" cm="1">
        <f t="array" ref="T242">IFERROR(INDEX(import_data,MATCH($R$8&amp;"-"&amp;$P242,import_key,0),T$9),"")</f>
        <v/>
      </c>
    </row>
    <row r="243" spans="2:20" x14ac:dyDescent="0.25">
      <c r="B243" s="308">
        <f t="shared" si="17"/>
        <v>231</v>
      </c>
      <c r="D243" s="301" t="str" cm="1">
        <f t="array" ref="D243">IFERROR(INDEX(import_data,MATCH($D$8&amp;"-"&amp;$B243,import_key,0),D$9),"")</f>
        <v/>
      </c>
      <c r="E243" s="299" t="str" cm="1">
        <f t="array" ref="E243">IFERROR(INDEX(import_data,MATCH($D$8&amp;"-"&amp;$B243,import_key,0),E$9),"")</f>
        <v/>
      </c>
      <c r="F243" s="299" t="str" cm="1">
        <f t="array" ref="F243">IFERROR(INDEX(import_data,MATCH($D$8&amp;"-"&amp;$B243,import_key,0),F$9),"")</f>
        <v/>
      </c>
      <c r="G243" s="299" t="str" cm="1">
        <f t="array" ref="G243">IFERROR(INDEX(import_data,MATCH($D$8&amp;"-"&amp;$B243,import_key,0),G$9),"")</f>
        <v/>
      </c>
      <c r="H243" s="322" t="str" cm="1">
        <f t="array" ref="H243">IFERROR(INDEX(import_data,MATCH($D$8&amp;"-"&amp;$B243,import_key,0),H$9),"")</f>
        <v/>
      </c>
      <c r="J243" s="334" t="str">
        <f t="shared" si="18"/>
        <v/>
      </c>
      <c r="K243" s="98" t="s">
        <v>0</v>
      </c>
      <c r="L243" s="334" t="str">
        <f t="shared" si="19"/>
        <v/>
      </c>
      <c r="M243" s="98" t="s">
        <v>0</v>
      </c>
      <c r="N243" s="334" t="str">
        <f t="shared" si="20"/>
        <v/>
      </c>
      <c r="O243" s="98" t="s">
        <v>0</v>
      </c>
      <c r="P243" s="308">
        <f t="shared" si="16"/>
        <v>231</v>
      </c>
      <c r="R243" s="301" t="str" cm="1">
        <f t="array" ref="R243">IFERROR(INDEX(import_data,MATCH($R$8&amp;"-"&amp;$P243,import_key,0),R$9),"")</f>
        <v/>
      </c>
      <c r="S243" s="299" t="str" cm="1">
        <f t="array" ref="S243">IFERROR(INDEX(import_data,MATCH($R$8&amp;"-"&amp;$P243,import_key,0),S$9),"")</f>
        <v/>
      </c>
      <c r="T243" s="322" t="str" cm="1">
        <f t="array" ref="T243">IFERROR(INDEX(import_data,MATCH($R$8&amp;"-"&amp;$P243,import_key,0),T$9),"")</f>
        <v/>
      </c>
    </row>
    <row r="244" spans="2:20" x14ac:dyDescent="0.25">
      <c r="B244" s="308">
        <f t="shared" si="17"/>
        <v>232</v>
      </c>
      <c r="D244" s="301" t="str" cm="1">
        <f t="array" ref="D244">IFERROR(INDEX(import_data,MATCH($D$8&amp;"-"&amp;$B244,import_key,0),D$9),"")</f>
        <v/>
      </c>
      <c r="E244" s="299" t="str" cm="1">
        <f t="array" ref="E244">IFERROR(INDEX(import_data,MATCH($D$8&amp;"-"&amp;$B244,import_key,0),E$9),"")</f>
        <v/>
      </c>
      <c r="F244" s="299" t="str" cm="1">
        <f t="array" ref="F244">IFERROR(INDEX(import_data,MATCH($D$8&amp;"-"&amp;$B244,import_key,0),F$9),"")</f>
        <v/>
      </c>
      <c r="G244" s="299" t="str" cm="1">
        <f t="array" ref="G244">IFERROR(INDEX(import_data,MATCH($D$8&amp;"-"&amp;$B244,import_key,0),G$9),"")</f>
        <v/>
      </c>
      <c r="H244" s="322" t="str" cm="1">
        <f t="array" ref="H244">IFERROR(INDEX(import_data,MATCH($D$8&amp;"-"&amp;$B244,import_key,0),H$9),"")</f>
        <v/>
      </c>
      <c r="J244" s="334" t="str">
        <f t="shared" si="18"/>
        <v/>
      </c>
      <c r="K244" s="98" t="s">
        <v>0</v>
      </c>
      <c r="L244" s="334" t="str">
        <f t="shared" si="19"/>
        <v/>
      </c>
      <c r="M244" s="98" t="s">
        <v>0</v>
      </c>
      <c r="N244" s="334" t="str">
        <f t="shared" si="20"/>
        <v/>
      </c>
      <c r="O244" s="98" t="s">
        <v>0</v>
      </c>
      <c r="P244" s="308">
        <f t="shared" si="16"/>
        <v>232</v>
      </c>
      <c r="R244" s="301" t="str" cm="1">
        <f t="array" ref="R244">IFERROR(INDEX(import_data,MATCH($R$8&amp;"-"&amp;$P244,import_key,0),R$9),"")</f>
        <v/>
      </c>
      <c r="S244" s="299" t="str" cm="1">
        <f t="array" ref="S244">IFERROR(INDEX(import_data,MATCH($R$8&amp;"-"&amp;$P244,import_key,0),S$9),"")</f>
        <v/>
      </c>
      <c r="T244" s="322" t="str" cm="1">
        <f t="array" ref="T244">IFERROR(INDEX(import_data,MATCH($R$8&amp;"-"&amp;$P244,import_key,0),T$9),"")</f>
        <v/>
      </c>
    </row>
    <row r="245" spans="2:20" x14ac:dyDescent="0.25">
      <c r="B245" s="308">
        <f t="shared" si="17"/>
        <v>233</v>
      </c>
      <c r="D245" s="301" t="str" cm="1">
        <f t="array" ref="D245">IFERROR(INDEX(import_data,MATCH($D$8&amp;"-"&amp;$B245,import_key,0),D$9),"")</f>
        <v/>
      </c>
      <c r="E245" s="299" t="str" cm="1">
        <f t="array" ref="E245">IFERROR(INDEX(import_data,MATCH($D$8&amp;"-"&amp;$B245,import_key,0),E$9),"")</f>
        <v/>
      </c>
      <c r="F245" s="299" t="str" cm="1">
        <f t="array" ref="F245">IFERROR(INDEX(import_data,MATCH($D$8&amp;"-"&amp;$B245,import_key,0),F$9),"")</f>
        <v/>
      </c>
      <c r="G245" s="299" t="str" cm="1">
        <f t="array" ref="G245">IFERROR(INDEX(import_data,MATCH($D$8&amp;"-"&amp;$B245,import_key,0),G$9),"")</f>
        <v/>
      </c>
      <c r="H245" s="322" t="str" cm="1">
        <f t="array" ref="H245">IFERROR(INDEX(import_data,MATCH($D$8&amp;"-"&amp;$B245,import_key,0),H$9),"")</f>
        <v/>
      </c>
      <c r="J245" s="334" t="str">
        <f t="shared" si="18"/>
        <v/>
      </c>
      <c r="K245" s="98" t="s">
        <v>0</v>
      </c>
      <c r="L245" s="334" t="str">
        <f t="shared" si="19"/>
        <v/>
      </c>
      <c r="M245" s="98" t="s">
        <v>0</v>
      </c>
      <c r="N245" s="334" t="str">
        <f t="shared" si="20"/>
        <v/>
      </c>
      <c r="O245" s="98" t="s">
        <v>0</v>
      </c>
      <c r="P245" s="308">
        <f t="shared" si="16"/>
        <v>233</v>
      </c>
      <c r="R245" s="301" t="str" cm="1">
        <f t="array" ref="R245">IFERROR(INDEX(import_data,MATCH($R$8&amp;"-"&amp;$P245,import_key,0),R$9),"")</f>
        <v/>
      </c>
      <c r="S245" s="299" t="str" cm="1">
        <f t="array" ref="S245">IFERROR(INDEX(import_data,MATCH($R$8&amp;"-"&amp;$P245,import_key,0),S$9),"")</f>
        <v/>
      </c>
      <c r="T245" s="322" t="str" cm="1">
        <f t="array" ref="T245">IFERROR(INDEX(import_data,MATCH($R$8&amp;"-"&amp;$P245,import_key,0),T$9),"")</f>
        <v/>
      </c>
    </row>
    <row r="246" spans="2:20" x14ac:dyDescent="0.25">
      <c r="B246" s="308">
        <f t="shared" si="17"/>
        <v>234</v>
      </c>
      <c r="D246" s="301" t="str" cm="1">
        <f t="array" ref="D246">IFERROR(INDEX(import_data,MATCH($D$8&amp;"-"&amp;$B246,import_key,0),D$9),"")</f>
        <v/>
      </c>
      <c r="E246" s="299" t="str" cm="1">
        <f t="array" ref="E246">IFERROR(INDEX(import_data,MATCH($D$8&amp;"-"&amp;$B246,import_key,0),E$9),"")</f>
        <v/>
      </c>
      <c r="F246" s="299" t="str" cm="1">
        <f t="array" ref="F246">IFERROR(INDEX(import_data,MATCH($D$8&amp;"-"&amp;$B246,import_key,0),F$9),"")</f>
        <v/>
      </c>
      <c r="G246" s="299" t="str" cm="1">
        <f t="array" ref="G246">IFERROR(INDEX(import_data,MATCH($D$8&amp;"-"&amp;$B246,import_key,0),G$9),"")</f>
        <v/>
      </c>
      <c r="H246" s="322" t="str" cm="1">
        <f t="array" ref="H246">IFERROR(INDEX(import_data,MATCH($D$8&amp;"-"&amp;$B246,import_key,0),H$9),"")</f>
        <v/>
      </c>
      <c r="J246" s="334" t="str">
        <f t="shared" si="18"/>
        <v/>
      </c>
      <c r="K246" s="98" t="s">
        <v>0</v>
      </c>
      <c r="L246" s="334" t="str">
        <f t="shared" si="19"/>
        <v/>
      </c>
      <c r="M246" s="98" t="s">
        <v>0</v>
      </c>
      <c r="N246" s="334" t="str">
        <f t="shared" si="20"/>
        <v/>
      </c>
      <c r="O246" s="98" t="s">
        <v>0</v>
      </c>
      <c r="P246" s="308">
        <f t="shared" si="16"/>
        <v>234</v>
      </c>
      <c r="R246" s="301" t="str" cm="1">
        <f t="array" ref="R246">IFERROR(INDEX(import_data,MATCH($R$8&amp;"-"&amp;$P246,import_key,0),R$9),"")</f>
        <v/>
      </c>
      <c r="S246" s="299" t="str" cm="1">
        <f t="array" ref="S246">IFERROR(INDEX(import_data,MATCH($R$8&amp;"-"&amp;$P246,import_key,0),S$9),"")</f>
        <v/>
      </c>
      <c r="T246" s="322" t="str" cm="1">
        <f t="array" ref="T246">IFERROR(INDEX(import_data,MATCH($R$8&amp;"-"&amp;$P246,import_key,0),T$9),"")</f>
        <v/>
      </c>
    </row>
    <row r="247" spans="2:20" x14ac:dyDescent="0.25">
      <c r="B247" s="308">
        <f t="shared" si="17"/>
        <v>235</v>
      </c>
      <c r="D247" s="301" t="str" cm="1">
        <f t="array" ref="D247">IFERROR(INDEX(import_data,MATCH($D$8&amp;"-"&amp;$B247,import_key,0),D$9),"")</f>
        <v/>
      </c>
      <c r="E247" s="299" t="str" cm="1">
        <f t="array" ref="E247">IFERROR(INDEX(import_data,MATCH($D$8&amp;"-"&amp;$B247,import_key,0),E$9),"")</f>
        <v/>
      </c>
      <c r="F247" s="299" t="str" cm="1">
        <f t="array" ref="F247">IFERROR(INDEX(import_data,MATCH($D$8&amp;"-"&amp;$B247,import_key,0),F$9),"")</f>
        <v/>
      </c>
      <c r="G247" s="299" t="str" cm="1">
        <f t="array" ref="G247">IFERROR(INDEX(import_data,MATCH($D$8&amp;"-"&amp;$B247,import_key,0),G$9),"")</f>
        <v/>
      </c>
      <c r="H247" s="322" t="str" cm="1">
        <f t="array" ref="H247">IFERROR(INDEX(import_data,MATCH($D$8&amp;"-"&amp;$B247,import_key,0),H$9),"")</f>
        <v/>
      </c>
      <c r="J247" s="334" t="str">
        <f t="shared" si="18"/>
        <v/>
      </c>
      <c r="K247" s="98" t="s">
        <v>0</v>
      </c>
      <c r="L247" s="334" t="str">
        <f t="shared" si="19"/>
        <v/>
      </c>
      <c r="M247" s="98" t="s">
        <v>0</v>
      </c>
      <c r="N247" s="334" t="str">
        <f t="shared" si="20"/>
        <v/>
      </c>
      <c r="O247" s="98" t="s">
        <v>0</v>
      </c>
      <c r="P247" s="308">
        <f t="shared" si="16"/>
        <v>235</v>
      </c>
      <c r="R247" s="301" t="str" cm="1">
        <f t="array" ref="R247">IFERROR(INDEX(import_data,MATCH($R$8&amp;"-"&amp;$P247,import_key,0),R$9),"")</f>
        <v/>
      </c>
      <c r="S247" s="299" t="str" cm="1">
        <f t="array" ref="S247">IFERROR(INDEX(import_data,MATCH($R$8&amp;"-"&amp;$P247,import_key,0),S$9),"")</f>
        <v/>
      </c>
      <c r="T247" s="322" t="str" cm="1">
        <f t="array" ref="T247">IFERROR(INDEX(import_data,MATCH($R$8&amp;"-"&amp;$P247,import_key,0),T$9),"")</f>
        <v/>
      </c>
    </row>
    <row r="248" spans="2:20" x14ac:dyDescent="0.25">
      <c r="B248" s="308">
        <f t="shared" si="17"/>
        <v>236</v>
      </c>
      <c r="D248" s="301" t="str" cm="1">
        <f t="array" ref="D248">IFERROR(INDEX(import_data,MATCH($D$8&amp;"-"&amp;$B248,import_key,0),D$9),"")</f>
        <v/>
      </c>
      <c r="E248" s="299" t="str" cm="1">
        <f t="array" ref="E248">IFERROR(INDEX(import_data,MATCH($D$8&amp;"-"&amp;$B248,import_key,0),E$9),"")</f>
        <v/>
      </c>
      <c r="F248" s="299" t="str" cm="1">
        <f t="array" ref="F248">IFERROR(INDEX(import_data,MATCH($D$8&amp;"-"&amp;$B248,import_key,0),F$9),"")</f>
        <v/>
      </c>
      <c r="G248" s="299" t="str" cm="1">
        <f t="array" ref="G248">IFERROR(INDEX(import_data,MATCH($D$8&amp;"-"&amp;$B248,import_key,0),G$9),"")</f>
        <v/>
      </c>
      <c r="H248" s="322" t="str" cm="1">
        <f t="array" ref="H248">IFERROR(INDEX(import_data,MATCH($D$8&amp;"-"&amp;$B248,import_key,0),H$9),"")</f>
        <v/>
      </c>
      <c r="J248" s="334" t="str">
        <f t="shared" si="18"/>
        <v/>
      </c>
      <c r="K248" s="98" t="s">
        <v>0</v>
      </c>
      <c r="L248" s="334" t="str">
        <f t="shared" si="19"/>
        <v/>
      </c>
      <c r="M248" s="98" t="s">
        <v>0</v>
      </c>
      <c r="N248" s="334" t="str">
        <f t="shared" si="20"/>
        <v/>
      </c>
      <c r="O248" s="98" t="s">
        <v>0</v>
      </c>
      <c r="P248" s="308">
        <f t="shared" si="16"/>
        <v>236</v>
      </c>
      <c r="R248" s="301" t="str" cm="1">
        <f t="array" ref="R248">IFERROR(INDEX(import_data,MATCH($R$8&amp;"-"&amp;$P248,import_key,0),R$9),"")</f>
        <v/>
      </c>
      <c r="S248" s="299" t="str" cm="1">
        <f t="array" ref="S248">IFERROR(INDEX(import_data,MATCH($R$8&amp;"-"&amp;$P248,import_key,0),S$9),"")</f>
        <v/>
      </c>
      <c r="T248" s="322" t="str" cm="1">
        <f t="array" ref="T248">IFERROR(INDEX(import_data,MATCH($R$8&amp;"-"&amp;$P248,import_key,0),T$9),"")</f>
        <v/>
      </c>
    </row>
    <row r="249" spans="2:20" x14ac:dyDescent="0.25">
      <c r="B249" s="308">
        <f t="shared" si="17"/>
        <v>237</v>
      </c>
      <c r="D249" s="301" t="str" cm="1">
        <f t="array" ref="D249">IFERROR(INDEX(import_data,MATCH($D$8&amp;"-"&amp;$B249,import_key,0),D$9),"")</f>
        <v/>
      </c>
      <c r="E249" s="299" t="str" cm="1">
        <f t="array" ref="E249">IFERROR(INDEX(import_data,MATCH($D$8&amp;"-"&amp;$B249,import_key,0),E$9),"")</f>
        <v/>
      </c>
      <c r="F249" s="299" t="str" cm="1">
        <f t="array" ref="F249">IFERROR(INDEX(import_data,MATCH($D$8&amp;"-"&amp;$B249,import_key,0),F$9),"")</f>
        <v/>
      </c>
      <c r="G249" s="299" t="str" cm="1">
        <f t="array" ref="G249">IFERROR(INDEX(import_data,MATCH($D$8&amp;"-"&amp;$B249,import_key,0),G$9),"")</f>
        <v/>
      </c>
      <c r="H249" s="322" t="str" cm="1">
        <f t="array" ref="H249">IFERROR(INDEX(import_data,MATCH($D$8&amp;"-"&amp;$B249,import_key,0),H$9),"")</f>
        <v/>
      </c>
      <c r="J249" s="334" t="str">
        <f t="shared" si="18"/>
        <v/>
      </c>
      <c r="K249" s="98" t="s">
        <v>0</v>
      </c>
      <c r="L249" s="334" t="str">
        <f t="shared" si="19"/>
        <v/>
      </c>
      <c r="M249" s="98" t="s">
        <v>0</v>
      </c>
      <c r="N249" s="334" t="str">
        <f t="shared" si="20"/>
        <v/>
      </c>
      <c r="O249" s="98" t="s">
        <v>0</v>
      </c>
      <c r="P249" s="308">
        <f t="shared" si="16"/>
        <v>237</v>
      </c>
      <c r="R249" s="301" t="str" cm="1">
        <f t="array" ref="R249">IFERROR(INDEX(import_data,MATCH($R$8&amp;"-"&amp;$P249,import_key,0),R$9),"")</f>
        <v/>
      </c>
      <c r="S249" s="299" t="str" cm="1">
        <f t="array" ref="S249">IFERROR(INDEX(import_data,MATCH($R$8&amp;"-"&amp;$P249,import_key,0),S$9),"")</f>
        <v/>
      </c>
      <c r="T249" s="322" t="str" cm="1">
        <f t="array" ref="T249">IFERROR(INDEX(import_data,MATCH($R$8&amp;"-"&amp;$P249,import_key,0),T$9),"")</f>
        <v/>
      </c>
    </row>
    <row r="250" spans="2:20" x14ac:dyDescent="0.25">
      <c r="B250" s="308">
        <f t="shared" si="17"/>
        <v>238</v>
      </c>
      <c r="D250" s="301" t="str" cm="1">
        <f t="array" ref="D250">IFERROR(INDEX(import_data,MATCH($D$8&amp;"-"&amp;$B250,import_key,0),D$9),"")</f>
        <v/>
      </c>
      <c r="E250" s="299" t="str" cm="1">
        <f t="array" ref="E250">IFERROR(INDEX(import_data,MATCH($D$8&amp;"-"&amp;$B250,import_key,0),E$9),"")</f>
        <v/>
      </c>
      <c r="F250" s="299" t="str" cm="1">
        <f t="array" ref="F250">IFERROR(INDEX(import_data,MATCH($D$8&amp;"-"&amp;$B250,import_key,0),F$9),"")</f>
        <v/>
      </c>
      <c r="G250" s="299" t="str" cm="1">
        <f t="array" ref="G250">IFERROR(INDEX(import_data,MATCH($D$8&amp;"-"&amp;$B250,import_key,0),G$9),"")</f>
        <v/>
      </c>
      <c r="H250" s="322" t="str" cm="1">
        <f t="array" ref="H250">IFERROR(INDEX(import_data,MATCH($D$8&amp;"-"&amp;$B250,import_key,0),H$9),"")</f>
        <v/>
      </c>
      <c r="J250" s="334" t="str">
        <f t="shared" si="18"/>
        <v/>
      </c>
      <c r="K250" s="98" t="s">
        <v>0</v>
      </c>
      <c r="L250" s="334" t="str">
        <f t="shared" si="19"/>
        <v/>
      </c>
      <c r="M250" s="98" t="s">
        <v>0</v>
      </c>
      <c r="N250" s="334" t="str">
        <f t="shared" si="20"/>
        <v/>
      </c>
      <c r="O250" s="98" t="s">
        <v>0</v>
      </c>
      <c r="P250" s="308">
        <f t="shared" si="16"/>
        <v>238</v>
      </c>
      <c r="R250" s="301" t="str" cm="1">
        <f t="array" ref="R250">IFERROR(INDEX(import_data,MATCH($R$8&amp;"-"&amp;$P250,import_key,0),R$9),"")</f>
        <v/>
      </c>
      <c r="S250" s="299" t="str" cm="1">
        <f t="array" ref="S250">IFERROR(INDEX(import_data,MATCH($R$8&amp;"-"&amp;$P250,import_key,0),S$9),"")</f>
        <v/>
      </c>
      <c r="T250" s="322" t="str" cm="1">
        <f t="array" ref="T250">IFERROR(INDEX(import_data,MATCH($R$8&amp;"-"&amp;$P250,import_key,0),T$9),"")</f>
        <v/>
      </c>
    </row>
    <row r="251" spans="2:20" x14ac:dyDescent="0.25">
      <c r="B251" s="308">
        <f t="shared" si="17"/>
        <v>239</v>
      </c>
      <c r="D251" s="301" t="str" cm="1">
        <f t="array" ref="D251">IFERROR(INDEX(import_data,MATCH($D$8&amp;"-"&amp;$B251,import_key,0),D$9),"")</f>
        <v/>
      </c>
      <c r="E251" s="299" t="str" cm="1">
        <f t="array" ref="E251">IFERROR(INDEX(import_data,MATCH($D$8&amp;"-"&amp;$B251,import_key,0),E$9),"")</f>
        <v/>
      </c>
      <c r="F251" s="299" t="str" cm="1">
        <f t="array" ref="F251">IFERROR(INDEX(import_data,MATCH($D$8&amp;"-"&amp;$B251,import_key,0),F$9),"")</f>
        <v/>
      </c>
      <c r="G251" s="299" t="str" cm="1">
        <f t="array" ref="G251">IFERROR(INDEX(import_data,MATCH($D$8&amp;"-"&amp;$B251,import_key,0),G$9),"")</f>
        <v/>
      </c>
      <c r="H251" s="322" t="str" cm="1">
        <f t="array" ref="H251">IFERROR(INDEX(import_data,MATCH($D$8&amp;"-"&amp;$B251,import_key,0),H$9),"")</f>
        <v/>
      </c>
      <c r="J251" s="334" t="str">
        <f t="shared" si="18"/>
        <v/>
      </c>
      <c r="K251" s="98" t="s">
        <v>0</v>
      </c>
      <c r="L251" s="334" t="str">
        <f t="shared" si="19"/>
        <v/>
      </c>
      <c r="M251" s="98" t="s">
        <v>0</v>
      </c>
      <c r="N251" s="334" t="str">
        <f t="shared" si="20"/>
        <v/>
      </c>
      <c r="O251" s="98" t="s">
        <v>0</v>
      </c>
      <c r="P251" s="308">
        <f t="shared" si="16"/>
        <v>239</v>
      </c>
      <c r="R251" s="301" t="str" cm="1">
        <f t="array" ref="R251">IFERROR(INDEX(import_data,MATCH($R$8&amp;"-"&amp;$P251,import_key,0),R$9),"")</f>
        <v/>
      </c>
      <c r="S251" s="299" t="str" cm="1">
        <f t="array" ref="S251">IFERROR(INDEX(import_data,MATCH($R$8&amp;"-"&amp;$P251,import_key,0),S$9),"")</f>
        <v/>
      </c>
      <c r="T251" s="322" t="str" cm="1">
        <f t="array" ref="T251">IFERROR(INDEX(import_data,MATCH($R$8&amp;"-"&amp;$P251,import_key,0),T$9),"")</f>
        <v/>
      </c>
    </row>
    <row r="252" spans="2:20" x14ac:dyDescent="0.25">
      <c r="B252" s="308">
        <f t="shared" si="17"/>
        <v>240</v>
      </c>
      <c r="D252" s="301" t="str" cm="1">
        <f t="array" ref="D252">IFERROR(INDEX(import_data,MATCH($D$8&amp;"-"&amp;$B252,import_key,0),D$9),"")</f>
        <v/>
      </c>
      <c r="E252" s="299" t="str" cm="1">
        <f t="array" ref="E252">IFERROR(INDEX(import_data,MATCH($D$8&amp;"-"&amp;$B252,import_key,0),E$9),"")</f>
        <v/>
      </c>
      <c r="F252" s="299" t="str" cm="1">
        <f t="array" ref="F252">IFERROR(INDEX(import_data,MATCH($D$8&amp;"-"&amp;$B252,import_key,0),F$9),"")</f>
        <v/>
      </c>
      <c r="G252" s="299" t="str" cm="1">
        <f t="array" ref="G252">IFERROR(INDEX(import_data,MATCH($D$8&amp;"-"&amp;$B252,import_key,0),G$9),"")</f>
        <v/>
      </c>
      <c r="H252" s="322" t="str" cm="1">
        <f t="array" ref="H252">IFERROR(INDEX(import_data,MATCH($D$8&amp;"-"&amp;$B252,import_key,0),H$9),"")</f>
        <v/>
      </c>
      <c r="J252" s="334" t="str">
        <f t="shared" si="18"/>
        <v/>
      </c>
      <c r="K252" s="98" t="s">
        <v>0</v>
      </c>
      <c r="L252" s="334" t="str">
        <f t="shared" si="19"/>
        <v/>
      </c>
      <c r="M252" s="98" t="s">
        <v>0</v>
      </c>
      <c r="N252" s="334" t="str">
        <f t="shared" si="20"/>
        <v/>
      </c>
      <c r="O252" s="98" t="s">
        <v>0</v>
      </c>
      <c r="P252" s="308">
        <f t="shared" si="16"/>
        <v>240</v>
      </c>
      <c r="R252" s="301" t="str" cm="1">
        <f t="array" ref="R252">IFERROR(INDEX(import_data,MATCH($R$8&amp;"-"&amp;$P252,import_key,0),R$9),"")</f>
        <v/>
      </c>
      <c r="S252" s="299" t="str" cm="1">
        <f t="array" ref="S252">IFERROR(INDEX(import_data,MATCH($R$8&amp;"-"&amp;$P252,import_key,0),S$9),"")</f>
        <v/>
      </c>
      <c r="T252" s="322" t="str" cm="1">
        <f t="array" ref="T252">IFERROR(INDEX(import_data,MATCH($R$8&amp;"-"&amp;$P252,import_key,0),T$9),"")</f>
        <v/>
      </c>
    </row>
    <row r="253" spans="2:20" x14ac:dyDescent="0.25">
      <c r="B253" s="308">
        <f t="shared" si="17"/>
        <v>241</v>
      </c>
      <c r="D253" s="301" t="str" cm="1">
        <f t="array" ref="D253">IFERROR(INDEX(import_data,MATCH($D$8&amp;"-"&amp;$B253,import_key,0),D$9),"")</f>
        <v/>
      </c>
      <c r="E253" s="299" t="str" cm="1">
        <f t="array" ref="E253">IFERROR(INDEX(import_data,MATCH($D$8&amp;"-"&amp;$B253,import_key,0),E$9),"")</f>
        <v/>
      </c>
      <c r="F253" s="299" t="str" cm="1">
        <f t="array" ref="F253">IFERROR(INDEX(import_data,MATCH($D$8&amp;"-"&amp;$B253,import_key,0),F$9),"")</f>
        <v/>
      </c>
      <c r="G253" s="299" t="str" cm="1">
        <f t="array" ref="G253">IFERROR(INDEX(import_data,MATCH($D$8&amp;"-"&amp;$B253,import_key,0),G$9),"")</f>
        <v/>
      </c>
      <c r="H253" s="322" t="str" cm="1">
        <f t="array" ref="H253">IFERROR(INDEX(import_data,MATCH($D$8&amp;"-"&amp;$B253,import_key,0),H$9),"")</f>
        <v/>
      </c>
      <c r="J253" s="334" t="str">
        <f t="shared" si="18"/>
        <v/>
      </c>
      <c r="K253" s="98" t="s">
        <v>0</v>
      </c>
      <c r="L253" s="334" t="str">
        <f t="shared" si="19"/>
        <v/>
      </c>
      <c r="M253" s="98" t="s">
        <v>0</v>
      </c>
      <c r="N253" s="334" t="str">
        <f t="shared" si="20"/>
        <v/>
      </c>
      <c r="O253" s="98" t="s">
        <v>0</v>
      </c>
      <c r="P253" s="308">
        <f t="shared" si="16"/>
        <v>241</v>
      </c>
      <c r="R253" s="301" t="str" cm="1">
        <f t="array" ref="R253">IFERROR(INDEX(import_data,MATCH($R$8&amp;"-"&amp;$P253,import_key,0),R$9),"")</f>
        <v/>
      </c>
      <c r="S253" s="299" t="str" cm="1">
        <f t="array" ref="S253">IFERROR(INDEX(import_data,MATCH($R$8&amp;"-"&amp;$P253,import_key,0),S$9),"")</f>
        <v/>
      </c>
      <c r="T253" s="322" t="str" cm="1">
        <f t="array" ref="T253">IFERROR(INDEX(import_data,MATCH($R$8&amp;"-"&amp;$P253,import_key,0),T$9),"")</f>
        <v/>
      </c>
    </row>
    <row r="254" spans="2:20" x14ac:dyDescent="0.25">
      <c r="B254" s="308">
        <f t="shared" si="17"/>
        <v>242</v>
      </c>
      <c r="D254" s="301" t="str" cm="1">
        <f t="array" ref="D254">IFERROR(INDEX(import_data,MATCH($D$8&amp;"-"&amp;$B254,import_key,0),D$9),"")</f>
        <v/>
      </c>
      <c r="E254" s="299" t="str" cm="1">
        <f t="array" ref="E254">IFERROR(INDEX(import_data,MATCH($D$8&amp;"-"&amp;$B254,import_key,0),E$9),"")</f>
        <v/>
      </c>
      <c r="F254" s="299" t="str" cm="1">
        <f t="array" ref="F254">IFERROR(INDEX(import_data,MATCH($D$8&amp;"-"&amp;$B254,import_key,0),F$9),"")</f>
        <v/>
      </c>
      <c r="G254" s="299" t="str" cm="1">
        <f t="array" ref="G254">IFERROR(INDEX(import_data,MATCH($D$8&amp;"-"&amp;$B254,import_key,0),G$9),"")</f>
        <v/>
      </c>
      <c r="H254" s="322" t="str" cm="1">
        <f t="array" ref="H254">IFERROR(INDEX(import_data,MATCH($D$8&amp;"-"&amp;$B254,import_key,0),H$9),"")</f>
        <v/>
      </c>
      <c r="J254" s="334" t="str">
        <f t="shared" si="18"/>
        <v/>
      </c>
      <c r="K254" s="98" t="s">
        <v>0</v>
      </c>
      <c r="L254" s="334" t="str">
        <f t="shared" si="19"/>
        <v/>
      </c>
      <c r="M254" s="98" t="s">
        <v>0</v>
      </c>
      <c r="N254" s="334" t="str">
        <f t="shared" si="20"/>
        <v/>
      </c>
      <c r="O254" s="98" t="s">
        <v>0</v>
      </c>
      <c r="P254" s="308">
        <f t="shared" si="16"/>
        <v>242</v>
      </c>
      <c r="R254" s="301" t="str" cm="1">
        <f t="array" ref="R254">IFERROR(INDEX(import_data,MATCH($R$8&amp;"-"&amp;$P254,import_key,0),R$9),"")</f>
        <v/>
      </c>
      <c r="S254" s="299" t="str" cm="1">
        <f t="array" ref="S254">IFERROR(INDEX(import_data,MATCH($R$8&amp;"-"&amp;$P254,import_key,0),S$9),"")</f>
        <v/>
      </c>
      <c r="T254" s="322" t="str" cm="1">
        <f t="array" ref="T254">IFERROR(INDEX(import_data,MATCH($R$8&amp;"-"&amp;$P254,import_key,0),T$9),"")</f>
        <v/>
      </c>
    </row>
    <row r="255" spans="2:20" x14ac:dyDescent="0.25">
      <c r="B255" s="308">
        <f t="shared" si="17"/>
        <v>243</v>
      </c>
      <c r="D255" s="301" t="str" cm="1">
        <f t="array" ref="D255">IFERROR(INDEX(import_data,MATCH($D$8&amp;"-"&amp;$B255,import_key,0),D$9),"")</f>
        <v/>
      </c>
      <c r="E255" s="299" t="str" cm="1">
        <f t="array" ref="E255">IFERROR(INDEX(import_data,MATCH($D$8&amp;"-"&amp;$B255,import_key,0),E$9),"")</f>
        <v/>
      </c>
      <c r="F255" s="299" t="str" cm="1">
        <f t="array" ref="F255">IFERROR(INDEX(import_data,MATCH($D$8&amp;"-"&amp;$B255,import_key,0),F$9),"")</f>
        <v/>
      </c>
      <c r="G255" s="299" t="str" cm="1">
        <f t="array" ref="G255">IFERROR(INDEX(import_data,MATCH($D$8&amp;"-"&amp;$B255,import_key,0),G$9),"")</f>
        <v/>
      </c>
      <c r="H255" s="322" t="str" cm="1">
        <f t="array" ref="H255">IFERROR(INDEX(import_data,MATCH($D$8&amp;"-"&amp;$B255,import_key,0),H$9),"")</f>
        <v/>
      </c>
      <c r="J255" s="334" t="str">
        <f t="shared" si="18"/>
        <v/>
      </c>
      <c r="K255" s="98" t="s">
        <v>0</v>
      </c>
      <c r="L255" s="334" t="str">
        <f t="shared" si="19"/>
        <v/>
      </c>
      <c r="M255" s="98" t="s">
        <v>0</v>
      </c>
      <c r="N255" s="334" t="str">
        <f t="shared" si="20"/>
        <v/>
      </c>
      <c r="O255" s="98" t="s">
        <v>0</v>
      </c>
      <c r="P255" s="308">
        <f t="shared" si="16"/>
        <v>243</v>
      </c>
      <c r="R255" s="301" t="str" cm="1">
        <f t="array" ref="R255">IFERROR(INDEX(import_data,MATCH($R$8&amp;"-"&amp;$P255,import_key,0),R$9),"")</f>
        <v/>
      </c>
      <c r="S255" s="299" t="str" cm="1">
        <f t="array" ref="S255">IFERROR(INDEX(import_data,MATCH($R$8&amp;"-"&amp;$P255,import_key,0),S$9),"")</f>
        <v/>
      </c>
      <c r="T255" s="322" t="str" cm="1">
        <f t="array" ref="T255">IFERROR(INDEX(import_data,MATCH($R$8&amp;"-"&amp;$P255,import_key,0),T$9),"")</f>
        <v/>
      </c>
    </row>
    <row r="256" spans="2:20" x14ac:dyDescent="0.25">
      <c r="B256" s="308">
        <f t="shared" si="17"/>
        <v>244</v>
      </c>
      <c r="D256" s="301" t="str" cm="1">
        <f t="array" ref="D256">IFERROR(INDEX(import_data,MATCH($D$8&amp;"-"&amp;$B256,import_key,0),D$9),"")</f>
        <v/>
      </c>
      <c r="E256" s="299" t="str" cm="1">
        <f t="array" ref="E256">IFERROR(INDEX(import_data,MATCH($D$8&amp;"-"&amp;$B256,import_key,0),E$9),"")</f>
        <v/>
      </c>
      <c r="F256" s="299" t="str" cm="1">
        <f t="array" ref="F256">IFERROR(INDEX(import_data,MATCH($D$8&amp;"-"&amp;$B256,import_key,0),F$9),"")</f>
        <v/>
      </c>
      <c r="G256" s="299" t="str" cm="1">
        <f t="array" ref="G256">IFERROR(INDEX(import_data,MATCH($D$8&amp;"-"&amp;$B256,import_key,0),G$9),"")</f>
        <v/>
      </c>
      <c r="H256" s="322" t="str" cm="1">
        <f t="array" ref="H256">IFERROR(INDEX(import_data,MATCH($D$8&amp;"-"&amp;$B256,import_key,0),H$9),"")</f>
        <v/>
      </c>
      <c r="J256" s="334" t="str">
        <f t="shared" si="18"/>
        <v/>
      </c>
      <c r="K256" s="98" t="s">
        <v>0</v>
      </c>
      <c r="L256" s="334" t="str">
        <f t="shared" si="19"/>
        <v/>
      </c>
      <c r="M256" s="98" t="s">
        <v>0</v>
      </c>
      <c r="N256" s="334" t="str">
        <f t="shared" si="20"/>
        <v/>
      </c>
      <c r="O256" s="98" t="s">
        <v>0</v>
      </c>
      <c r="P256" s="308">
        <f t="shared" si="16"/>
        <v>244</v>
      </c>
      <c r="R256" s="301" t="str" cm="1">
        <f t="array" ref="R256">IFERROR(INDEX(import_data,MATCH($R$8&amp;"-"&amp;$P256,import_key,0),R$9),"")</f>
        <v/>
      </c>
      <c r="S256" s="299" t="str" cm="1">
        <f t="array" ref="S256">IFERROR(INDEX(import_data,MATCH($R$8&amp;"-"&amp;$P256,import_key,0),S$9),"")</f>
        <v/>
      </c>
      <c r="T256" s="322" t="str" cm="1">
        <f t="array" ref="T256">IFERROR(INDEX(import_data,MATCH($R$8&amp;"-"&amp;$P256,import_key,0),T$9),"")</f>
        <v/>
      </c>
    </row>
    <row r="257" spans="2:20" x14ac:dyDescent="0.25">
      <c r="B257" s="308">
        <f t="shared" si="17"/>
        <v>245</v>
      </c>
      <c r="D257" s="301" t="str" cm="1">
        <f t="array" ref="D257">IFERROR(INDEX(import_data,MATCH($D$8&amp;"-"&amp;$B257,import_key,0),D$9),"")</f>
        <v/>
      </c>
      <c r="E257" s="299" t="str" cm="1">
        <f t="array" ref="E257">IFERROR(INDEX(import_data,MATCH($D$8&amp;"-"&amp;$B257,import_key,0),E$9),"")</f>
        <v/>
      </c>
      <c r="F257" s="299" t="str" cm="1">
        <f t="array" ref="F257">IFERROR(INDEX(import_data,MATCH($D$8&amp;"-"&amp;$B257,import_key,0),F$9),"")</f>
        <v/>
      </c>
      <c r="G257" s="299" t="str" cm="1">
        <f t="array" ref="G257">IFERROR(INDEX(import_data,MATCH($D$8&amp;"-"&amp;$B257,import_key,0),G$9),"")</f>
        <v/>
      </c>
      <c r="H257" s="322" t="str" cm="1">
        <f t="array" ref="H257">IFERROR(INDEX(import_data,MATCH($D$8&amp;"-"&amp;$B257,import_key,0),H$9),"")</f>
        <v/>
      </c>
      <c r="J257" s="334" t="str">
        <f t="shared" si="18"/>
        <v/>
      </c>
      <c r="K257" s="98" t="s">
        <v>0</v>
      </c>
      <c r="L257" s="334" t="str">
        <f t="shared" si="19"/>
        <v/>
      </c>
      <c r="M257" s="98" t="s">
        <v>0</v>
      </c>
      <c r="N257" s="334" t="str">
        <f t="shared" si="20"/>
        <v/>
      </c>
      <c r="O257" s="98" t="s">
        <v>0</v>
      </c>
      <c r="P257" s="308">
        <f t="shared" si="16"/>
        <v>245</v>
      </c>
      <c r="R257" s="301" t="str" cm="1">
        <f t="array" ref="R257">IFERROR(INDEX(import_data,MATCH($R$8&amp;"-"&amp;$P257,import_key,0),R$9),"")</f>
        <v/>
      </c>
      <c r="S257" s="299" t="str" cm="1">
        <f t="array" ref="S257">IFERROR(INDEX(import_data,MATCH($R$8&amp;"-"&amp;$P257,import_key,0),S$9),"")</f>
        <v/>
      </c>
      <c r="T257" s="322" t="str" cm="1">
        <f t="array" ref="T257">IFERROR(INDEX(import_data,MATCH($R$8&amp;"-"&amp;$P257,import_key,0),T$9),"")</f>
        <v/>
      </c>
    </row>
    <row r="258" spans="2:20" x14ac:dyDescent="0.25">
      <c r="B258" s="308">
        <f t="shared" si="17"/>
        <v>246</v>
      </c>
      <c r="D258" s="301" t="str" cm="1">
        <f t="array" ref="D258">IFERROR(INDEX(import_data,MATCH($D$8&amp;"-"&amp;$B258,import_key,0),D$9),"")</f>
        <v/>
      </c>
      <c r="E258" s="299" t="str" cm="1">
        <f t="array" ref="E258">IFERROR(INDEX(import_data,MATCH($D$8&amp;"-"&amp;$B258,import_key,0),E$9),"")</f>
        <v/>
      </c>
      <c r="F258" s="299" t="str" cm="1">
        <f t="array" ref="F258">IFERROR(INDEX(import_data,MATCH($D$8&amp;"-"&amp;$B258,import_key,0),F$9),"")</f>
        <v/>
      </c>
      <c r="G258" s="299" t="str" cm="1">
        <f t="array" ref="G258">IFERROR(INDEX(import_data,MATCH($D$8&amp;"-"&amp;$B258,import_key,0),G$9),"")</f>
        <v/>
      </c>
      <c r="H258" s="322" t="str" cm="1">
        <f t="array" ref="H258">IFERROR(INDEX(import_data,MATCH($D$8&amp;"-"&amp;$B258,import_key,0),H$9),"")</f>
        <v/>
      </c>
      <c r="J258" s="334" t="str">
        <f t="shared" si="18"/>
        <v/>
      </c>
      <c r="K258" s="98" t="s">
        <v>0</v>
      </c>
      <c r="L258" s="334" t="str">
        <f t="shared" si="19"/>
        <v/>
      </c>
      <c r="M258" s="98" t="s">
        <v>0</v>
      </c>
      <c r="N258" s="334" t="str">
        <f t="shared" si="20"/>
        <v/>
      </c>
      <c r="O258" s="98" t="s">
        <v>0</v>
      </c>
      <c r="P258" s="308">
        <f t="shared" si="16"/>
        <v>246</v>
      </c>
      <c r="R258" s="301" t="str" cm="1">
        <f t="array" ref="R258">IFERROR(INDEX(import_data,MATCH($R$8&amp;"-"&amp;$P258,import_key,0),R$9),"")</f>
        <v/>
      </c>
      <c r="S258" s="299" t="str" cm="1">
        <f t="array" ref="S258">IFERROR(INDEX(import_data,MATCH($R$8&amp;"-"&amp;$P258,import_key,0),S$9),"")</f>
        <v/>
      </c>
      <c r="T258" s="322" t="str" cm="1">
        <f t="array" ref="T258">IFERROR(INDEX(import_data,MATCH($R$8&amp;"-"&amp;$P258,import_key,0),T$9),"")</f>
        <v/>
      </c>
    </row>
    <row r="259" spans="2:20" x14ac:dyDescent="0.25">
      <c r="B259" s="308">
        <f t="shared" si="17"/>
        <v>247</v>
      </c>
      <c r="D259" s="301" t="str" cm="1">
        <f t="array" ref="D259">IFERROR(INDEX(import_data,MATCH($D$8&amp;"-"&amp;$B259,import_key,0),D$9),"")</f>
        <v/>
      </c>
      <c r="E259" s="299" t="str" cm="1">
        <f t="array" ref="E259">IFERROR(INDEX(import_data,MATCH($D$8&amp;"-"&amp;$B259,import_key,0),E$9),"")</f>
        <v/>
      </c>
      <c r="F259" s="299" t="str" cm="1">
        <f t="array" ref="F259">IFERROR(INDEX(import_data,MATCH($D$8&amp;"-"&amp;$B259,import_key,0),F$9),"")</f>
        <v/>
      </c>
      <c r="G259" s="299" t="str" cm="1">
        <f t="array" ref="G259">IFERROR(INDEX(import_data,MATCH($D$8&amp;"-"&amp;$B259,import_key,0),G$9),"")</f>
        <v/>
      </c>
      <c r="H259" s="322" t="str" cm="1">
        <f t="array" ref="H259">IFERROR(INDEX(import_data,MATCH($D$8&amp;"-"&amp;$B259,import_key,0),H$9),"")</f>
        <v/>
      </c>
      <c r="J259" s="334" t="str">
        <f t="shared" si="18"/>
        <v/>
      </c>
      <c r="K259" s="98" t="s">
        <v>0</v>
      </c>
      <c r="L259" s="334" t="str">
        <f t="shared" si="19"/>
        <v/>
      </c>
      <c r="M259" s="98" t="s">
        <v>0</v>
      </c>
      <c r="N259" s="334" t="str">
        <f t="shared" si="20"/>
        <v/>
      </c>
      <c r="O259" s="98" t="s">
        <v>0</v>
      </c>
      <c r="P259" s="308">
        <f t="shared" si="16"/>
        <v>247</v>
      </c>
      <c r="R259" s="301" t="str" cm="1">
        <f t="array" ref="R259">IFERROR(INDEX(import_data,MATCH($R$8&amp;"-"&amp;$P259,import_key,0),R$9),"")</f>
        <v/>
      </c>
      <c r="S259" s="299" t="str" cm="1">
        <f t="array" ref="S259">IFERROR(INDEX(import_data,MATCH($R$8&amp;"-"&amp;$P259,import_key,0),S$9),"")</f>
        <v/>
      </c>
      <c r="T259" s="322" t="str" cm="1">
        <f t="array" ref="T259">IFERROR(INDEX(import_data,MATCH($R$8&amp;"-"&amp;$P259,import_key,0),T$9),"")</f>
        <v/>
      </c>
    </row>
    <row r="260" spans="2:20" x14ac:dyDescent="0.25">
      <c r="B260" s="308">
        <f t="shared" si="17"/>
        <v>248</v>
      </c>
      <c r="D260" s="301" t="str" cm="1">
        <f t="array" ref="D260">IFERROR(INDEX(import_data,MATCH($D$8&amp;"-"&amp;$B260,import_key,0),D$9),"")</f>
        <v/>
      </c>
      <c r="E260" s="299" t="str" cm="1">
        <f t="array" ref="E260">IFERROR(INDEX(import_data,MATCH($D$8&amp;"-"&amp;$B260,import_key,0),E$9),"")</f>
        <v/>
      </c>
      <c r="F260" s="299" t="str" cm="1">
        <f t="array" ref="F260">IFERROR(INDEX(import_data,MATCH($D$8&amp;"-"&amp;$B260,import_key,0),F$9),"")</f>
        <v/>
      </c>
      <c r="G260" s="299" t="str" cm="1">
        <f t="array" ref="G260">IFERROR(INDEX(import_data,MATCH($D$8&amp;"-"&amp;$B260,import_key,0),G$9),"")</f>
        <v/>
      </c>
      <c r="H260" s="322" t="str" cm="1">
        <f t="array" ref="H260">IFERROR(INDEX(import_data,MATCH($D$8&amp;"-"&amp;$B260,import_key,0),H$9),"")</f>
        <v/>
      </c>
      <c r="J260" s="334" t="str">
        <f t="shared" si="18"/>
        <v/>
      </c>
      <c r="K260" s="98" t="s">
        <v>0</v>
      </c>
      <c r="L260" s="334" t="str">
        <f t="shared" si="19"/>
        <v/>
      </c>
      <c r="M260" s="98" t="s">
        <v>0</v>
      </c>
      <c r="N260" s="334" t="str">
        <f t="shared" si="20"/>
        <v/>
      </c>
      <c r="O260" s="98" t="s">
        <v>0</v>
      </c>
      <c r="P260" s="308">
        <f t="shared" si="16"/>
        <v>248</v>
      </c>
      <c r="R260" s="301" t="str" cm="1">
        <f t="array" ref="R260">IFERROR(INDEX(import_data,MATCH($R$8&amp;"-"&amp;$P260,import_key,0),R$9),"")</f>
        <v/>
      </c>
      <c r="S260" s="299" t="str" cm="1">
        <f t="array" ref="S260">IFERROR(INDEX(import_data,MATCH($R$8&amp;"-"&amp;$P260,import_key,0),S$9),"")</f>
        <v/>
      </c>
      <c r="T260" s="322" t="str" cm="1">
        <f t="array" ref="T260">IFERROR(INDEX(import_data,MATCH($R$8&amp;"-"&amp;$P260,import_key,0),T$9),"")</f>
        <v/>
      </c>
    </row>
    <row r="261" spans="2:20" x14ac:dyDescent="0.25">
      <c r="B261" s="308">
        <f t="shared" si="17"/>
        <v>249</v>
      </c>
      <c r="D261" s="301" t="str" cm="1">
        <f t="array" ref="D261">IFERROR(INDEX(import_data,MATCH($D$8&amp;"-"&amp;$B261,import_key,0),D$9),"")</f>
        <v/>
      </c>
      <c r="E261" s="299" t="str" cm="1">
        <f t="array" ref="E261">IFERROR(INDEX(import_data,MATCH($D$8&amp;"-"&amp;$B261,import_key,0),E$9),"")</f>
        <v/>
      </c>
      <c r="F261" s="299" t="str" cm="1">
        <f t="array" ref="F261">IFERROR(INDEX(import_data,MATCH($D$8&amp;"-"&amp;$B261,import_key,0),F$9),"")</f>
        <v/>
      </c>
      <c r="G261" s="299" t="str" cm="1">
        <f t="array" ref="G261">IFERROR(INDEX(import_data,MATCH($D$8&amp;"-"&amp;$B261,import_key,0),G$9),"")</f>
        <v/>
      </c>
      <c r="H261" s="322" t="str" cm="1">
        <f t="array" ref="H261">IFERROR(INDEX(import_data,MATCH($D$8&amp;"-"&amp;$B261,import_key,0),H$9),"")</f>
        <v/>
      </c>
      <c r="J261" s="334" t="str">
        <f t="shared" si="18"/>
        <v/>
      </c>
      <c r="K261" s="98" t="s">
        <v>0</v>
      </c>
      <c r="L261" s="334" t="str">
        <f t="shared" si="19"/>
        <v/>
      </c>
      <c r="M261" s="98" t="s">
        <v>0</v>
      </c>
      <c r="N261" s="334" t="str">
        <f t="shared" si="20"/>
        <v/>
      </c>
      <c r="O261" s="98" t="s">
        <v>0</v>
      </c>
      <c r="P261" s="308">
        <f t="shared" si="16"/>
        <v>249</v>
      </c>
      <c r="R261" s="301" t="str" cm="1">
        <f t="array" ref="R261">IFERROR(INDEX(import_data,MATCH($R$8&amp;"-"&amp;$P261,import_key,0),R$9),"")</f>
        <v/>
      </c>
      <c r="S261" s="299" t="str" cm="1">
        <f t="array" ref="S261">IFERROR(INDEX(import_data,MATCH($R$8&amp;"-"&amp;$P261,import_key,0),S$9),"")</f>
        <v/>
      </c>
      <c r="T261" s="322" t="str" cm="1">
        <f t="array" ref="T261">IFERROR(INDEX(import_data,MATCH($R$8&amp;"-"&amp;$P261,import_key,0),T$9),"")</f>
        <v/>
      </c>
    </row>
    <row r="262" spans="2:20" x14ac:dyDescent="0.25">
      <c r="B262" s="308">
        <f t="shared" si="17"/>
        <v>250</v>
      </c>
      <c r="D262" s="301" t="str" cm="1">
        <f t="array" ref="D262">IFERROR(INDEX(import_data,MATCH($D$8&amp;"-"&amp;$B262,import_key,0),D$9),"")</f>
        <v/>
      </c>
      <c r="E262" s="299" t="str" cm="1">
        <f t="array" ref="E262">IFERROR(INDEX(import_data,MATCH($D$8&amp;"-"&amp;$B262,import_key,0),E$9),"")</f>
        <v/>
      </c>
      <c r="F262" s="299" t="str" cm="1">
        <f t="array" ref="F262">IFERROR(INDEX(import_data,MATCH($D$8&amp;"-"&amp;$B262,import_key,0),F$9),"")</f>
        <v/>
      </c>
      <c r="G262" s="299" t="str" cm="1">
        <f t="array" ref="G262">IFERROR(INDEX(import_data,MATCH($D$8&amp;"-"&amp;$B262,import_key,0),G$9),"")</f>
        <v/>
      </c>
      <c r="H262" s="322" t="str" cm="1">
        <f t="array" ref="H262">IFERROR(INDEX(import_data,MATCH($D$8&amp;"-"&amp;$B262,import_key,0),H$9),"")</f>
        <v/>
      </c>
      <c r="J262" s="334" t="str">
        <f t="shared" si="18"/>
        <v/>
      </c>
      <c r="K262" s="98" t="s">
        <v>0</v>
      </c>
      <c r="L262" s="334" t="str">
        <f t="shared" si="19"/>
        <v/>
      </c>
      <c r="M262" s="98" t="s">
        <v>0</v>
      </c>
      <c r="N262" s="334" t="str">
        <f t="shared" si="20"/>
        <v/>
      </c>
      <c r="O262" s="98" t="s">
        <v>0</v>
      </c>
      <c r="P262" s="308">
        <f t="shared" si="16"/>
        <v>250</v>
      </c>
      <c r="R262" s="301" t="str" cm="1">
        <f t="array" ref="R262">IFERROR(INDEX(import_data,MATCH($R$8&amp;"-"&amp;$P262,import_key,0),R$9),"")</f>
        <v/>
      </c>
      <c r="S262" s="299" t="str" cm="1">
        <f t="array" ref="S262">IFERROR(INDEX(import_data,MATCH($R$8&amp;"-"&amp;$P262,import_key,0),S$9),"")</f>
        <v/>
      </c>
      <c r="T262" s="322" t="str" cm="1">
        <f t="array" ref="T262">IFERROR(INDEX(import_data,MATCH($R$8&amp;"-"&amp;$P262,import_key,0),T$9),"")</f>
        <v/>
      </c>
    </row>
    <row r="263" spans="2:20" x14ac:dyDescent="0.25">
      <c r="B263" s="308">
        <f t="shared" si="17"/>
        <v>251</v>
      </c>
      <c r="D263" s="301" t="str" cm="1">
        <f t="array" ref="D263">IFERROR(INDEX(import_data,MATCH($D$8&amp;"-"&amp;$B263,import_key,0),D$9),"")</f>
        <v/>
      </c>
      <c r="E263" s="299" t="str" cm="1">
        <f t="array" ref="E263">IFERROR(INDEX(import_data,MATCH($D$8&amp;"-"&amp;$B263,import_key,0),E$9),"")</f>
        <v/>
      </c>
      <c r="F263" s="299" t="str" cm="1">
        <f t="array" ref="F263">IFERROR(INDEX(import_data,MATCH($D$8&amp;"-"&amp;$B263,import_key,0),F$9),"")</f>
        <v/>
      </c>
      <c r="G263" s="299" t="str" cm="1">
        <f t="array" ref="G263">IFERROR(INDEX(import_data,MATCH($D$8&amp;"-"&amp;$B263,import_key,0),G$9),"")</f>
        <v/>
      </c>
      <c r="H263" s="322" t="str" cm="1">
        <f t="array" ref="H263">IFERROR(INDEX(import_data,MATCH($D$8&amp;"-"&amp;$B263,import_key,0),H$9),"")</f>
        <v/>
      </c>
      <c r="J263" s="334" t="str">
        <f t="shared" si="18"/>
        <v/>
      </c>
      <c r="K263" s="98" t="s">
        <v>0</v>
      </c>
      <c r="L263" s="334" t="str">
        <f t="shared" si="19"/>
        <v/>
      </c>
      <c r="M263" s="98" t="s">
        <v>0</v>
      </c>
      <c r="N263" s="334" t="str">
        <f t="shared" si="20"/>
        <v/>
      </c>
      <c r="O263" s="98" t="s">
        <v>0</v>
      </c>
      <c r="P263" s="308">
        <f t="shared" si="16"/>
        <v>251</v>
      </c>
      <c r="R263" s="301" t="str" cm="1">
        <f t="array" ref="R263">IFERROR(INDEX(import_data,MATCH($R$8&amp;"-"&amp;$P263,import_key,0),R$9),"")</f>
        <v/>
      </c>
      <c r="S263" s="299" t="str" cm="1">
        <f t="array" ref="S263">IFERROR(INDEX(import_data,MATCH($R$8&amp;"-"&amp;$P263,import_key,0),S$9),"")</f>
        <v/>
      </c>
      <c r="T263" s="322" t="str" cm="1">
        <f t="array" ref="T263">IFERROR(INDEX(import_data,MATCH($R$8&amp;"-"&amp;$P263,import_key,0),T$9),"")</f>
        <v/>
      </c>
    </row>
    <row r="264" spans="2:20" x14ac:dyDescent="0.25">
      <c r="B264" s="308">
        <f t="shared" si="17"/>
        <v>252</v>
      </c>
      <c r="D264" s="301" t="str" cm="1">
        <f t="array" ref="D264">IFERROR(INDEX(import_data,MATCH($D$8&amp;"-"&amp;$B264,import_key,0),D$9),"")</f>
        <v/>
      </c>
      <c r="E264" s="299" t="str" cm="1">
        <f t="array" ref="E264">IFERROR(INDEX(import_data,MATCH($D$8&amp;"-"&amp;$B264,import_key,0),E$9),"")</f>
        <v/>
      </c>
      <c r="F264" s="299" t="str" cm="1">
        <f t="array" ref="F264">IFERROR(INDEX(import_data,MATCH($D$8&amp;"-"&amp;$B264,import_key,0),F$9),"")</f>
        <v/>
      </c>
      <c r="G264" s="299" t="str" cm="1">
        <f t="array" ref="G264">IFERROR(INDEX(import_data,MATCH($D$8&amp;"-"&amp;$B264,import_key,0),G$9),"")</f>
        <v/>
      </c>
      <c r="H264" s="322" t="str" cm="1">
        <f t="array" ref="H264">IFERROR(INDEX(import_data,MATCH($D$8&amp;"-"&amp;$B264,import_key,0),H$9),"")</f>
        <v/>
      </c>
      <c r="J264" s="334" t="str">
        <f t="shared" si="18"/>
        <v/>
      </c>
      <c r="K264" s="98" t="s">
        <v>0</v>
      </c>
      <c r="L264" s="334" t="str">
        <f t="shared" si="19"/>
        <v/>
      </c>
      <c r="M264" s="98" t="s">
        <v>0</v>
      </c>
      <c r="N264" s="334" t="str">
        <f t="shared" si="20"/>
        <v/>
      </c>
      <c r="O264" s="98" t="s">
        <v>0</v>
      </c>
      <c r="P264" s="308">
        <f t="shared" si="16"/>
        <v>252</v>
      </c>
      <c r="R264" s="301" t="str" cm="1">
        <f t="array" ref="R264">IFERROR(INDEX(import_data,MATCH($R$8&amp;"-"&amp;$P264,import_key,0),R$9),"")</f>
        <v/>
      </c>
      <c r="S264" s="299" t="str" cm="1">
        <f t="array" ref="S264">IFERROR(INDEX(import_data,MATCH($R$8&amp;"-"&amp;$P264,import_key,0),S$9),"")</f>
        <v/>
      </c>
      <c r="T264" s="322" t="str" cm="1">
        <f t="array" ref="T264">IFERROR(INDEX(import_data,MATCH($R$8&amp;"-"&amp;$P264,import_key,0),T$9),"")</f>
        <v/>
      </c>
    </row>
    <row r="265" spans="2:20" x14ac:dyDescent="0.25">
      <c r="B265" s="308">
        <f t="shared" si="17"/>
        <v>253</v>
      </c>
      <c r="D265" s="301" t="str" cm="1">
        <f t="array" ref="D265">IFERROR(INDEX(import_data,MATCH($D$8&amp;"-"&amp;$B265,import_key,0),D$9),"")</f>
        <v/>
      </c>
      <c r="E265" s="299" t="str" cm="1">
        <f t="array" ref="E265">IFERROR(INDEX(import_data,MATCH($D$8&amp;"-"&amp;$B265,import_key,0),E$9),"")</f>
        <v/>
      </c>
      <c r="F265" s="299" t="str" cm="1">
        <f t="array" ref="F265">IFERROR(INDEX(import_data,MATCH($D$8&amp;"-"&amp;$B265,import_key,0),F$9),"")</f>
        <v/>
      </c>
      <c r="G265" s="299" t="str" cm="1">
        <f t="array" ref="G265">IFERROR(INDEX(import_data,MATCH($D$8&amp;"-"&amp;$B265,import_key,0),G$9),"")</f>
        <v/>
      </c>
      <c r="H265" s="322" t="str" cm="1">
        <f t="array" ref="H265">IFERROR(INDEX(import_data,MATCH($D$8&amp;"-"&amp;$B265,import_key,0),H$9),"")</f>
        <v/>
      </c>
      <c r="J265" s="334" t="str">
        <f t="shared" si="18"/>
        <v/>
      </c>
      <c r="K265" s="98" t="s">
        <v>0</v>
      </c>
      <c r="L265" s="334" t="str">
        <f t="shared" si="19"/>
        <v/>
      </c>
      <c r="M265" s="98" t="s">
        <v>0</v>
      </c>
      <c r="N265" s="334" t="str">
        <f t="shared" si="20"/>
        <v/>
      </c>
      <c r="O265" s="98" t="s">
        <v>0</v>
      </c>
      <c r="P265" s="308">
        <f t="shared" si="16"/>
        <v>253</v>
      </c>
      <c r="R265" s="301" t="str" cm="1">
        <f t="array" ref="R265">IFERROR(INDEX(import_data,MATCH($R$8&amp;"-"&amp;$P265,import_key,0),R$9),"")</f>
        <v/>
      </c>
      <c r="S265" s="299" t="str" cm="1">
        <f t="array" ref="S265">IFERROR(INDEX(import_data,MATCH($R$8&amp;"-"&amp;$P265,import_key,0),S$9),"")</f>
        <v/>
      </c>
      <c r="T265" s="322" t="str" cm="1">
        <f t="array" ref="T265">IFERROR(INDEX(import_data,MATCH($R$8&amp;"-"&amp;$P265,import_key,0),T$9),"")</f>
        <v/>
      </c>
    </row>
    <row r="266" spans="2:20" x14ac:dyDescent="0.25">
      <c r="B266" s="308">
        <f t="shared" si="17"/>
        <v>254</v>
      </c>
      <c r="D266" s="301" t="str" cm="1">
        <f t="array" ref="D266">IFERROR(INDEX(import_data,MATCH($D$8&amp;"-"&amp;$B266,import_key,0),D$9),"")</f>
        <v/>
      </c>
      <c r="E266" s="299" t="str" cm="1">
        <f t="array" ref="E266">IFERROR(INDEX(import_data,MATCH($D$8&amp;"-"&amp;$B266,import_key,0),E$9),"")</f>
        <v/>
      </c>
      <c r="F266" s="299" t="str" cm="1">
        <f t="array" ref="F266">IFERROR(INDEX(import_data,MATCH($D$8&amp;"-"&amp;$B266,import_key,0),F$9),"")</f>
        <v/>
      </c>
      <c r="G266" s="299" t="str" cm="1">
        <f t="array" ref="G266">IFERROR(INDEX(import_data,MATCH($D$8&amp;"-"&amp;$B266,import_key,0),G$9),"")</f>
        <v/>
      </c>
      <c r="H266" s="322" t="str" cm="1">
        <f t="array" ref="H266">IFERROR(INDEX(import_data,MATCH($D$8&amp;"-"&amp;$B266,import_key,0),H$9),"")</f>
        <v/>
      </c>
      <c r="J266" s="334" t="str">
        <f t="shared" si="18"/>
        <v/>
      </c>
      <c r="K266" s="98" t="s">
        <v>0</v>
      </c>
      <c r="L266" s="334" t="str">
        <f t="shared" si="19"/>
        <v/>
      </c>
      <c r="M266" s="98" t="s">
        <v>0</v>
      </c>
      <c r="N266" s="334" t="str">
        <f t="shared" si="20"/>
        <v/>
      </c>
      <c r="O266" s="98" t="s">
        <v>0</v>
      </c>
      <c r="P266" s="308">
        <f t="shared" si="16"/>
        <v>254</v>
      </c>
      <c r="R266" s="301" t="str" cm="1">
        <f t="array" ref="R266">IFERROR(INDEX(import_data,MATCH($R$8&amp;"-"&amp;$P266,import_key,0),R$9),"")</f>
        <v/>
      </c>
      <c r="S266" s="299" t="str" cm="1">
        <f t="array" ref="S266">IFERROR(INDEX(import_data,MATCH($R$8&amp;"-"&amp;$P266,import_key,0),S$9),"")</f>
        <v/>
      </c>
      <c r="T266" s="322" t="str" cm="1">
        <f t="array" ref="T266">IFERROR(INDEX(import_data,MATCH($R$8&amp;"-"&amp;$P266,import_key,0),T$9),"")</f>
        <v/>
      </c>
    </row>
    <row r="267" spans="2:20" x14ac:dyDescent="0.25">
      <c r="B267" s="308">
        <f t="shared" si="17"/>
        <v>255</v>
      </c>
      <c r="D267" s="301" t="str" cm="1">
        <f t="array" ref="D267">IFERROR(INDEX(import_data,MATCH($D$8&amp;"-"&amp;$B267,import_key,0),D$9),"")</f>
        <v/>
      </c>
      <c r="E267" s="299" t="str" cm="1">
        <f t="array" ref="E267">IFERROR(INDEX(import_data,MATCH($D$8&amp;"-"&amp;$B267,import_key,0),E$9),"")</f>
        <v/>
      </c>
      <c r="F267" s="299" t="str" cm="1">
        <f t="array" ref="F267">IFERROR(INDEX(import_data,MATCH($D$8&amp;"-"&amp;$B267,import_key,0),F$9),"")</f>
        <v/>
      </c>
      <c r="G267" s="299" t="str" cm="1">
        <f t="array" ref="G267">IFERROR(INDEX(import_data,MATCH($D$8&amp;"-"&amp;$B267,import_key,0),G$9),"")</f>
        <v/>
      </c>
      <c r="H267" s="322" t="str" cm="1">
        <f t="array" ref="H267">IFERROR(INDEX(import_data,MATCH($D$8&amp;"-"&amp;$B267,import_key,0),H$9),"")</f>
        <v/>
      </c>
      <c r="J267" s="334" t="str">
        <f t="shared" si="18"/>
        <v/>
      </c>
      <c r="K267" s="98" t="s">
        <v>0</v>
      </c>
      <c r="L267" s="334" t="str">
        <f t="shared" si="19"/>
        <v/>
      </c>
      <c r="M267" s="98" t="s">
        <v>0</v>
      </c>
      <c r="N267" s="334" t="str">
        <f t="shared" si="20"/>
        <v/>
      </c>
      <c r="O267" s="98" t="s">
        <v>0</v>
      </c>
      <c r="P267" s="308">
        <f t="shared" si="16"/>
        <v>255</v>
      </c>
      <c r="R267" s="301" t="str" cm="1">
        <f t="array" ref="R267">IFERROR(INDEX(import_data,MATCH($R$8&amp;"-"&amp;$P267,import_key,0),R$9),"")</f>
        <v/>
      </c>
      <c r="S267" s="299" t="str" cm="1">
        <f t="array" ref="S267">IFERROR(INDEX(import_data,MATCH($R$8&amp;"-"&amp;$P267,import_key,0),S$9),"")</f>
        <v/>
      </c>
      <c r="T267" s="322" t="str" cm="1">
        <f t="array" ref="T267">IFERROR(INDEX(import_data,MATCH($R$8&amp;"-"&amp;$P267,import_key,0),T$9),"")</f>
        <v/>
      </c>
    </row>
    <row r="268" spans="2:20" x14ac:dyDescent="0.25">
      <c r="B268" s="308">
        <f t="shared" si="17"/>
        <v>256</v>
      </c>
      <c r="D268" s="301" t="str" cm="1">
        <f t="array" ref="D268">IFERROR(INDEX(import_data,MATCH($D$8&amp;"-"&amp;$B268,import_key,0),D$9),"")</f>
        <v/>
      </c>
      <c r="E268" s="299" t="str" cm="1">
        <f t="array" ref="E268">IFERROR(INDEX(import_data,MATCH($D$8&amp;"-"&amp;$B268,import_key,0),E$9),"")</f>
        <v/>
      </c>
      <c r="F268" s="299" t="str" cm="1">
        <f t="array" ref="F268">IFERROR(INDEX(import_data,MATCH($D$8&amp;"-"&amp;$B268,import_key,0),F$9),"")</f>
        <v/>
      </c>
      <c r="G268" s="299" t="str" cm="1">
        <f t="array" ref="G268">IFERROR(INDEX(import_data,MATCH($D$8&amp;"-"&amp;$B268,import_key,0),G$9),"")</f>
        <v/>
      </c>
      <c r="H268" s="322" t="str" cm="1">
        <f t="array" ref="H268">IFERROR(INDEX(import_data,MATCH($D$8&amp;"-"&amp;$B268,import_key,0),H$9),"")</f>
        <v/>
      </c>
      <c r="J268" s="334" t="str">
        <f t="shared" si="18"/>
        <v/>
      </c>
      <c r="K268" s="98" t="s">
        <v>0</v>
      </c>
      <c r="L268" s="334" t="str">
        <f t="shared" si="19"/>
        <v/>
      </c>
      <c r="M268" s="98" t="s">
        <v>0</v>
      </c>
      <c r="N268" s="334" t="str">
        <f t="shared" si="20"/>
        <v/>
      </c>
      <c r="O268" s="98" t="s">
        <v>0</v>
      </c>
      <c r="P268" s="308">
        <f t="shared" si="16"/>
        <v>256</v>
      </c>
      <c r="R268" s="301" t="str" cm="1">
        <f t="array" ref="R268">IFERROR(INDEX(import_data,MATCH($R$8&amp;"-"&amp;$P268,import_key,0),R$9),"")</f>
        <v/>
      </c>
      <c r="S268" s="299" t="str" cm="1">
        <f t="array" ref="S268">IFERROR(INDEX(import_data,MATCH($R$8&amp;"-"&amp;$P268,import_key,0),S$9),"")</f>
        <v/>
      </c>
      <c r="T268" s="322" t="str" cm="1">
        <f t="array" ref="T268">IFERROR(INDEX(import_data,MATCH($R$8&amp;"-"&amp;$P268,import_key,0),T$9),"")</f>
        <v/>
      </c>
    </row>
    <row r="269" spans="2:20" x14ac:dyDescent="0.25">
      <c r="B269" s="308">
        <f t="shared" si="17"/>
        <v>257</v>
      </c>
      <c r="D269" s="301" t="str" cm="1">
        <f t="array" ref="D269">IFERROR(INDEX(import_data,MATCH($D$8&amp;"-"&amp;$B269,import_key,0),D$9),"")</f>
        <v/>
      </c>
      <c r="E269" s="299" t="str" cm="1">
        <f t="array" ref="E269">IFERROR(INDEX(import_data,MATCH($D$8&amp;"-"&amp;$B269,import_key,0),E$9),"")</f>
        <v/>
      </c>
      <c r="F269" s="299" t="str" cm="1">
        <f t="array" ref="F269">IFERROR(INDEX(import_data,MATCH($D$8&amp;"-"&amp;$B269,import_key,0),F$9),"")</f>
        <v/>
      </c>
      <c r="G269" s="299" t="str" cm="1">
        <f t="array" ref="G269">IFERROR(INDEX(import_data,MATCH($D$8&amp;"-"&amp;$B269,import_key,0),G$9),"")</f>
        <v/>
      </c>
      <c r="H269" s="322" t="str" cm="1">
        <f t="array" ref="H269">IFERROR(INDEX(import_data,MATCH($D$8&amp;"-"&amp;$B269,import_key,0),H$9),"")</f>
        <v/>
      </c>
      <c r="J269" s="334" t="str">
        <f t="shared" si="18"/>
        <v/>
      </c>
      <c r="K269" s="98" t="s">
        <v>0</v>
      </c>
      <c r="L269" s="334" t="str">
        <f t="shared" si="19"/>
        <v/>
      </c>
      <c r="M269" s="98" t="s">
        <v>0</v>
      </c>
      <c r="N269" s="334" t="str">
        <f t="shared" si="20"/>
        <v/>
      </c>
      <c r="O269" s="98" t="s">
        <v>0</v>
      </c>
      <c r="P269" s="308">
        <f t="shared" ref="P269:P332" si="21">P268+1</f>
        <v>257</v>
      </c>
      <c r="R269" s="301" t="str" cm="1">
        <f t="array" ref="R269">IFERROR(INDEX(import_data,MATCH($R$8&amp;"-"&amp;$P269,import_key,0),R$9),"")</f>
        <v/>
      </c>
      <c r="S269" s="299" t="str" cm="1">
        <f t="array" ref="S269">IFERROR(INDEX(import_data,MATCH($R$8&amp;"-"&amp;$P269,import_key,0),S$9),"")</f>
        <v/>
      </c>
      <c r="T269" s="322" t="str" cm="1">
        <f t="array" ref="T269">IFERROR(INDEX(import_data,MATCH($R$8&amp;"-"&amp;$P269,import_key,0),T$9),"")</f>
        <v/>
      </c>
    </row>
    <row r="270" spans="2:20" x14ac:dyDescent="0.25">
      <c r="B270" s="308">
        <f t="shared" ref="B270:B333" si="22">B269+1</f>
        <v>258</v>
      </c>
      <c r="D270" s="301" t="str" cm="1">
        <f t="array" ref="D270">IFERROR(INDEX(import_data,MATCH($D$8&amp;"-"&amp;$B270,import_key,0),D$9),"")</f>
        <v/>
      </c>
      <c r="E270" s="299" t="str" cm="1">
        <f t="array" ref="E270">IFERROR(INDEX(import_data,MATCH($D$8&amp;"-"&amp;$B270,import_key,0),E$9),"")</f>
        <v/>
      </c>
      <c r="F270" s="299" t="str" cm="1">
        <f t="array" ref="F270">IFERROR(INDEX(import_data,MATCH($D$8&amp;"-"&amp;$B270,import_key,0),F$9),"")</f>
        <v/>
      </c>
      <c r="G270" s="299" t="str" cm="1">
        <f t="array" ref="G270">IFERROR(INDEX(import_data,MATCH($D$8&amp;"-"&amp;$B270,import_key,0),G$9),"")</f>
        <v/>
      </c>
      <c r="H270" s="322" t="str" cm="1">
        <f t="array" ref="H270">IFERROR(INDEX(import_data,MATCH($D$8&amp;"-"&amp;$B270,import_key,0),H$9),"")</f>
        <v/>
      </c>
      <c r="J270" s="334" t="str">
        <f t="shared" ref="J270:J333" si="23">IF(E270="","",E270) &amp; IF(F270="",""," – " &amp; F270) &amp; IF(G270="",""," – " &amp; G270) &amp; IF(H270="",""," – " &amp; H270)</f>
        <v/>
      </c>
      <c r="K270" s="98" t="s">
        <v>0</v>
      </c>
      <c r="L270" s="334" t="str">
        <f t="shared" ref="L270:L333" si="24">IF(E270="","",E270) &amp; IF(F270="",""," – " &amp; F270) &amp; IF(G270="",""," – " &amp; G270)</f>
        <v/>
      </c>
      <c r="M270" s="98" t="s">
        <v>0</v>
      </c>
      <c r="N270" s="334" t="str">
        <f t="shared" ref="N270:N333" si="25">IF(E270="","",E270) &amp; IF(F270="",""," – " &amp; F270)</f>
        <v/>
      </c>
      <c r="O270" s="98" t="s">
        <v>0</v>
      </c>
      <c r="P270" s="308">
        <f t="shared" si="21"/>
        <v>258</v>
      </c>
      <c r="R270" s="301" t="str" cm="1">
        <f t="array" ref="R270">IFERROR(INDEX(import_data,MATCH($R$8&amp;"-"&amp;$P270,import_key,0),R$9),"")</f>
        <v/>
      </c>
      <c r="S270" s="299" t="str" cm="1">
        <f t="array" ref="S270">IFERROR(INDEX(import_data,MATCH($R$8&amp;"-"&amp;$P270,import_key,0),S$9),"")</f>
        <v/>
      </c>
      <c r="T270" s="322" t="str" cm="1">
        <f t="array" ref="T270">IFERROR(INDEX(import_data,MATCH($R$8&amp;"-"&amp;$P270,import_key,0),T$9),"")</f>
        <v/>
      </c>
    </row>
    <row r="271" spans="2:20" x14ac:dyDescent="0.25">
      <c r="B271" s="308">
        <f t="shared" si="22"/>
        <v>259</v>
      </c>
      <c r="D271" s="301" t="str" cm="1">
        <f t="array" ref="D271">IFERROR(INDEX(import_data,MATCH($D$8&amp;"-"&amp;$B271,import_key,0),D$9),"")</f>
        <v/>
      </c>
      <c r="E271" s="299" t="str" cm="1">
        <f t="array" ref="E271">IFERROR(INDEX(import_data,MATCH($D$8&amp;"-"&amp;$B271,import_key,0),E$9),"")</f>
        <v/>
      </c>
      <c r="F271" s="299" t="str" cm="1">
        <f t="array" ref="F271">IFERROR(INDEX(import_data,MATCH($D$8&amp;"-"&amp;$B271,import_key,0),F$9),"")</f>
        <v/>
      </c>
      <c r="G271" s="299" t="str" cm="1">
        <f t="array" ref="G271">IFERROR(INDEX(import_data,MATCH($D$8&amp;"-"&amp;$B271,import_key,0),G$9),"")</f>
        <v/>
      </c>
      <c r="H271" s="322" t="str" cm="1">
        <f t="array" ref="H271">IFERROR(INDEX(import_data,MATCH($D$8&amp;"-"&amp;$B271,import_key,0),H$9),"")</f>
        <v/>
      </c>
      <c r="J271" s="334" t="str">
        <f t="shared" si="23"/>
        <v/>
      </c>
      <c r="K271" s="98" t="s">
        <v>0</v>
      </c>
      <c r="L271" s="334" t="str">
        <f t="shared" si="24"/>
        <v/>
      </c>
      <c r="M271" s="98" t="s">
        <v>0</v>
      </c>
      <c r="N271" s="334" t="str">
        <f t="shared" si="25"/>
        <v/>
      </c>
      <c r="O271" s="98" t="s">
        <v>0</v>
      </c>
      <c r="P271" s="308">
        <f t="shared" si="21"/>
        <v>259</v>
      </c>
      <c r="R271" s="301" t="str" cm="1">
        <f t="array" ref="R271">IFERROR(INDEX(import_data,MATCH($R$8&amp;"-"&amp;$P271,import_key,0),R$9),"")</f>
        <v/>
      </c>
      <c r="S271" s="299" t="str" cm="1">
        <f t="array" ref="S271">IFERROR(INDEX(import_data,MATCH($R$8&amp;"-"&amp;$P271,import_key,0),S$9),"")</f>
        <v/>
      </c>
      <c r="T271" s="322" t="str" cm="1">
        <f t="array" ref="T271">IFERROR(INDEX(import_data,MATCH($R$8&amp;"-"&amp;$P271,import_key,0),T$9),"")</f>
        <v/>
      </c>
    </row>
    <row r="272" spans="2:20" x14ac:dyDescent="0.25">
      <c r="B272" s="308">
        <f t="shared" si="22"/>
        <v>260</v>
      </c>
      <c r="D272" s="301" t="str" cm="1">
        <f t="array" ref="D272">IFERROR(INDEX(import_data,MATCH($D$8&amp;"-"&amp;$B272,import_key,0),D$9),"")</f>
        <v/>
      </c>
      <c r="E272" s="299" t="str" cm="1">
        <f t="array" ref="E272">IFERROR(INDEX(import_data,MATCH($D$8&amp;"-"&amp;$B272,import_key,0),E$9),"")</f>
        <v/>
      </c>
      <c r="F272" s="299" t="str" cm="1">
        <f t="array" ref="F272">IFERROR(INDEX(import_data,MATCH($D$8&amp;"-"&amp;$B272,import_key,0),F$9),"")</f>
        <v/>
      </c>
      <c r="G272" s="299" t="str" cm="1">
        <f t="array" ref="G272">IFERROR(INDEX(import_data,MATCH($D$8&amp;"-"&amp;$B272,import_key,0),G$9),"")</f>
        <v/>
      </c>
      <c r="H272" s="322" t="str" cm="1">
        <f t="array" ref="H272">IFERROR(INDEX(import_data,MATCH($D$8&amp;"-"&amp;$B272,import_key,0),H$9),"")</f>
        <v/>
      </c>
      <c r="J272" s="334" t="str">
        <f t="shared" si="23"/>
        <v/>
      </c>
      <c r="K272" s="98" t="s">
        <v>0</v>
      </c>
      <c r="L272" s="334" t="str">
        <f t="shared" si="24"/>
        <v/>
      </c>
      <c r="M272" s="98" t="s">
        <v>0</v>
      </c>
      <c r="N272" s="334" t="str">
        <f t="shared" si="25"/>
        <v/>
      </c>
      <c r="O272" s="98" t="s">
        <v>0</v>
      </c>
      <c r="P272" s="308">
        <f t="shared" si="21"/>
        <v>260</v>
      </c>
      <c r="R272" s="301" t="str" cm="1">
        <f t="array" ref="R272">IFERROR(INDEX(import_data,MATCH($R$8&amp;"-"&amp;$P272,import_key,0),R$9),"")</f>
        <v/>
      </c>
      <c r="S272" s="299" t="str" cm="1">
        <f t="array" ref="S272">IFERROR(INDEX(import_data,MATCH($R$8&amp;"-"&amp;$P272,import_key,0),S$9),"")</f>
        <v/>
      </c>
      <c r="T272" s="322" t="str" cm="1">
        <f t="array" ref="T272">IFERROR(INDEX(import_data,MATCH($R$8&amp;"-"&amp;$P272,import_key,0),T$9),"")</f>
        <v/>
      </c>
    </row>
    <row r="273" spans="2:20" x14ac:dyDescent="0.25">
      <c r="B273" s="308">
        <f t="shared" si="22"/>
        <v>261</v>
      </c>
      <c r="D273" s="301" t="str" cm="1">
        <f t="array" ref="D273">IFERROR(INDEX(import_data,MATCH($D$8&amp;"-"&amp;$B273,import_key,0),D$9),"")</f>
        <v/>
      </c>
      <c r="E273" s="299" t="str" cm="1">
        <f t="array" ref="E273">IFERROR(INDEX(import_data,MATCH($D$8&amp;"-"&amp;$B273,import_key,0),E$9),"")</f>
        <v/>
      </c>
      <c r="F273" s="299" t="str" cm="1">
        <f t="array" ref="F273">IFERROR(INDEX(import_data,MATCH($D$8&amp;"-"&amp;$B273,import_key,0),F$9),"")</f>
        <v/>
      </c>
      <c r="G273" s="299" t="str" cm="1">
        <f t="array" ref="G273">IFERROR(INDEX(import_data,MATCH($D$8&amp;"-"&amp;$B273,import_key,0),G$9),"")</f>
        <v/>
      </c>
      <c r="H273" s="322" t="str" cm="1">
        <f t="array" ref="H273">IFERROR(INDEX(import_data,MATCH($D$8&amp;"-"&amp;$B273,import_key,0),H$9),"")</f>
        <v/>
      </c>
      <c r="J273" s="334" t="str">
        <f t="shared" si="23"/>
        <v/>
      </c>
      <c r="K273" s="98" t="s">
        <v>0</v>
      </c>
      <c r="L273" s="334" t="str">
        <f t="shared" si="24"/>
        <v/>
      </c>
      <c r="M273" s="98" t="s">
        <v>0</v>
      </c>
      <c r="N273" s="334" t="str">
        <f t="shared" si="25"/>
        <v/>
      </c>
      <c r="O273" s="98" t="s">
        <v>0</v>
      </c>
      <c r="P273" s="308">
        <f t="shared" si="21"/>
        <v>261</v>
      </c>
      <c r="R273" s="301" t="str" cm="1">
        <f t="array" ref="R273">IFERROR(INDEX(import_data,MATCH($R$8&amp;"-"&amp;$P273,import_key,0),R$9),"")</f>
        <v/>
      </c>
      <c r="S273" s="299" t="str" cm="1">
        <f t="array" ref="S273">IFERROR(INDEX(import_data,MATCH($R$8&amp;"-"&amp;$P273,import_key,0),S$9),"")</f>
        <v/>
      </c>
      <c r="T273" s="322" t="str" cm="1">
        <f t="array" ref="T273">IFERROR(INDEX(import_data,MATCH($R$8&amp;"-"&amp;$P273,import_key,0),T$9),"")</f>
        <v/>
      </c>
    </row>
    <row r="274" spans="2:20" x14ac:dyDescent="0.25">
      <c r="B274" s="308">
        <f t="shared" si="22"/>
        <v>262</v>
      </c>
      <c r="D274" s="301" t="str" cm="1">
        <f t="array" ref="D274">IFERROR(INDEX(import_data,MATCH($D$8&amp;"-"&amp;$B274,import_key,0),D$9),"")</f>
        <v/>
      </c>
      <c r="E274" s="299" t="str" cm="1">
        <f t="array" ref="E274">IFERROR(INDEX(import_data,MATCH($D$8&amp;"-"&amp;$B274,import_key,0),E$9),"")</f>
        <v/>
      </c>
      <c r="F274" s="299" t="str" cm="1">
        <f t="array" ref="F274">IFERROR(INDEX(import_data,MATCH($D$8&amp;"-"&amp;$B274,import_key,0),F$9),"")</f>
        <v/>
      </c>
      <c r="G274" s="299" t="str" cm="1">
        <f t="array" ref="G274">IFERROR(INDEX(import_data,MATCH($D$8&amp;"-"&amp;$B274,import_key,0),G$9),"")</f>
        <v/>
      </c>
      <c r="H274" s="322" t="str" cm="1">
        <f t="array" ref="H274">IFERROR(INDEX(import_data,MATCH($D$8&amp;"-"&amp;$B274,import_key,0),H$9),"")</f>
        <v/>
      </c>
      <c r="J274" s="334" t="str">
        <f t="shared" si="23"/>
        <v/>
      </c>
      <c r="K274" s="98" t="s">
        <v>0</v>
      </c>
      <c r="L274" s="334" t="str">
        <f t="shared" si="24"/>
        <v/>
      </c>
      <c r="M274" s="98" t="s">
        <v>0</v>
      </c>
      <c r="N274" s="334" t="str">
        <f t="shared" si="25"/>
        <v/>
      </c>
      <c r="O274" s="98" t="s">
        <v>0</v>
      </c>
      <c r="P274" s="308">
        <f t="shared" si="21"/>
        <v>262</v>
      </c>
      <c r="R274" s="301" t="str" cm="1">
        <f t="array" ref="R274">IFERROR(INDEX(import_data,MATCH($R$8&amp;"-"&amp;$P274,import_key,0),R$9),"")</f>
        <v/>
      </c>
      <c r="S274" s="299" t="str" cm="1">
        <f t="array" ref="S274">IFERROR(INDEX(import_data,MATCH($R$8&amp;"-"&amp;$P274,import_key,0),S$9),"")</f>
        <v/>
      </c>
      <c r="T274" s="322" t="str" cm="1">
        <f t="array" ref="T274">IFERROR(INDEX(import_data,MATCH($R$8&amp;"-"&amp;$P274,import_key,0),T$9),"")</f>
        <v/>
      </c>
    </row>
    <row r="275" spans="2:20" x14ac:dyDescent="0.25">
      <c r="B275" s="308">
        <f t="shared" si="22"/>
        <v>263</v>
      </c>
      <c r="D275" s="301" t="str" cm="1">
        <f t="array" ref="D275">IFERROR(INDEX(import_data,MATCH($D$8&amp;"-"&amp;$B275,import_key,0),D$9),"")</f>
        <v/>
      </c>
      <c r="E275" s="299" t="str" cm="1">
        <f t="array" ref="E275">IFERROR(INDEX(import_data,MATCH($D$8&amp;"-"&amp;$B275,import_key,0),E$9),"")</f>
        <v/>
      </c>
      <c r="F275" s="299" t="str" cm="1">
        <f t="array" ref="F275">IFERROR(INDEX(import_data,MATCH($D$8&amp;"-"&amp;$B275,import_key,0),F$9),"")</f>
        <v/>
      </c>
      <c r="G275" s="299" t="str" cm="1">
        <f t="array" ref="G275">IFERROR(INDEX(import_data,MATCH($D$8&amp;"-"&amp;$B275,import_key,0),G$9),"")</f>
        <v/>
      </c>
      <c r="H275" s="322" t="str" cm="1">
        <f t="array" ref="H275">IFERROR(INDEX(import_data,MATCH($D$8&amp;"-"&amp;$B275,import_key,0),H$9),"")</f>
        <v/>
      </c>
      <c r="J275" s="334" t="str">
        <f t="shared" si="23"/>
        <v/>
      </c>
      <c r="K275" s="98" t="s">
        <v>0</v>
      </c>
      <c r="L275" s="334" t="str">
        <f t="shared" si="24"/>
        <v/>
      </c>
      <c r="M275" s="98" t="s">
        <v>0</v>
      </c>
      <c r="N275" s="334" t="str">
        <f t="shared" si="25"/>
        <v/>
      </c>
      <c r="O275" s="98" t="s">
        <v>0</v>
      </c>
      <c r="P275" s="308">
        <f t="shared" si="21"/>
        <v>263</v>
      </c>
      <c r="R275" s="301" t="str" cm="1">
        <f t="array" ref="R275">IFERROR(INDEX(import_data,MATCH($R$8&amp;"-"&amp;$P275,import_key,0),R$9),"")</f>
        <v/>
      </c>
      <c r="S275" s="299" t="str" cm="1">
        <f t="array" ref="S275">IFERROR(INDEX(import_data,MATCH($R$8&amp;"-"&amp;$P275,import_key,0),S$9),"")</f>
        <v/>
      </c>
      <c r="T275" s="322" t="str" cm="1">
        <f t="array" ref="T275">IFERROR(INDEX(import_data,MATCH($R$8&amp;"-"&amp;$P275,import_key,0),T$9),"")</f>
        <v/>
      </c>
    </row>
    <row r="276" spans="2:20" x14ac:dyDescent="0.25">
      <c r="B276" s="308">
        <f t="shared" si="22"/>
        <v>264</v>
      </c>
      <c r="D276" s="301" t="str" cm="1">
        <f t="array" ref="D276">IFERROR(INDEX(import_data,MATCH($D$8&amp;"-"&amp;$B276,import_key,0),D$9),"")</f>
        <v/>
      </c>
      <c r="E276" s="299" t="str" cm="1">
        <f t="array" ref="E276">IFERROR(INDEX(import_data,MATCH($D$8&amp;"-"&amp;$B276,import_key,0),E$9),"")</f>
        <v/>
      </c>
      <c r="F276" s="299" t="str" cm="1">
        <f t="array" ref="F276">IFERROR(INDEX(import_data,MATCH($D$8&amp;"-"&amp;$B276,import_key,0),F$9),"")</f>
        <v/>
      </c>
      <c r="G276" s="299" t="str" cm="1">
        <f t="array" ref="G276">IFERROR(INDEX(import_data,MATCH($D$8&amp;"-"&amp;$B276,import_key,0),G$9),"")</f>
        <v/>
      </c>
      <c r="H276" s="322" t="str" cm="1">
        <f t="array" ref="H276">IFERROR(INDEX(import_data,MATCH($D$8&amp;"-"&amp;$B276,import_key,0),H$9),"")</f>
        <v/>
      </c>
      <c r="J276" s="334" t="str">
        <f t="shared" si="23"/>
        <v/>
      </c>
      <c r="K276" s="98" t="s">
        <v>0</v>
      </c>
      <c r="L276" s="334" t="str">
        <f t="shared" si="24"/>
        <v/>
      </c>
      <c r="M276" s="98" t="s">
        <v>0</v>
      </c>
      <c r="N276" s="334" t="str">
        <f t="shared" si="25"/>
        <v/>
      </c>
      <c r="O276" s="98" t="s">
        <v>0</v>
      </c>
      <c r="P276" s="308">
        <f t="shared" si="21"/>
        <v>264</v>
      </c>
      <c r="R276" s="301" t="str" cm="1">
        <f t="array" ref="R276">IFERROR(INDEX(import_data,MATCH($R$8&amp;"-"&amp;$P276,import_key,0),R$9),"")</f>
        <v/>
      </c>
      <c r="S276" s="299" t="str" cm="1">
        <f t="array" ref="S276">IFERROR(INDEX(import_data,MATCH($R$8&amp;"-"&amp;$P276,import_key,0),S$9),"")</f>
        <v/>
      </c>
      <c r="T276" s="322" t="str" cm="1">
        <f t="array" ref="T276">IFERROR(INDEX(import_data,MATCH($R$8&amp;"-"&amp;$P276,import_key,0),T$9),"")</f>
        <v/>
      </c>
    </row>
    <row r="277" spans="2:20" x14ac:dyDescent="0.25">
      <c r="B277" s="308">
        <f t="shared" si="22"/>
        <v>265</v>
      </c>
      <c r="D277" s="301" t="str" cm="1">
        <f t="array" ref="D277">IFERROR(INDEX(import_data,MATCH($D$8&amp;"-"&amp;$B277,import_key,0),D$9),"")</f>
        <v/>
      </c>
      <c r="E277" s="299" t="str" cm="1">
        <f t="array" ref="E277">IFERROR(INDEX(import_data,MATCH($D$8&amp;"-"&amp;$B277,import_key,0),E$9),"")</f>
        <v/>
      </c>
      <c r="F277" s="299" t="str" cm="1">
        <f t="array" ref="F277">IFERROR(INDEX(import_data,MATCH($D$8&amp;"-"&amp;$B277,import_key,0),F$9),"")</f>
        <v/>
      </c>
      <c r="G277" s="299" t="str" cm="1">
        <f t="array" ref="G277">IFERROR(INDEX(import_data,MATCH($D$8&amp;"-"&amp;$B277,import_key,0),G$9),"")</f>
        <v/>
      </c>
      <c r="H277" s="322" t="str" cm="1">
        <f t="array" ref="H277">IFERROR(INDEX(import_data,MATCH($D$8&amp;"-"&amp;$B277,import_key,0),H$9),"")</f>
        <v/>
      </c>
      <c r="J277" s="334" t="str">
        <f t="shared" si="23"/>
        <v/>
      </c>
      <c r="K277" s="98" t="s">
        <v>0</v>
      </c>
      <c r="L277" s="334" t="str">
        <f t="shared" si="24"/>
        <v/>
      </c>
      <c r="M277" s="98" t="s">
        <v>0</v>
      </c>
      <c r="N277" s="334" t="str">
        <f t="shared" si="25"/>
        <v/>
      </c>
      <c r="O277" s="98" t="s">
        <v>0</v>
      </c>
      <c r="P277" s="308">
        <f t="shared" si="21"/>
        <v>265</v>
      </c>
      <c r="R277" s="301" t="str" cm="1">
        <f t="array" ref="R277">IFERROR(INDEX(import_data,MATCH($R$8&amp;"-"&amp;$P277,import_key,0),R$9),"")</f>
        <v/>
      </c>
      <c r="S277" s="299" t="str" cm="1">
        <f t="array" ref="S277">IFERROR(INDEX(import_data,MATCH($R$8&amp;"-"&amp;$P277,import_key,0),S$9),"")</f>
        <v/>
      </c>
      <c r="T277" s="322" t="str" cm="1">
        <f t="array" ref="T277">IFERROR(INDEX(import_data,MATCH($R$8&amp;"-"&amp;$P277,import_key,0),T$9),"")</f>
        <v/>
      </c>
    </row>
    <row r="278" spans="2:20" x14ac:dyDescent="0.25">
      <c r="B278" s="308">
        <f t="shared" si="22"/>
        <v>266</v>
      </c>
      <c r="D278" s="301" t="str" cm="1">
        <f t="array" ref="D278">IFERROR(INDEX(import_data,MATCH($D$8&amp;"-"&amp;$B278,import_key,0),D$9),"")</f>
        <v/>
      </c>
      <c r="E278" s="299" t="str" cm="1">
        <f t="array" ref="E278">IFERROR(INDEX(import_data,MATCH($D$8&amp;"-"&amp;$B278,import_key,0),E$9),"")</f>
        <v/>
      </c>
      <c r="F278" s="299" t="str" cm="1">
        <f t="array" ref="F278">IFERROR(INDEX(import_data,MATCH($D$8&amp;"-"&amp;$B278,import_key,0),F$9),"")</f>
        <v/>
      </c>
      <c r="G278" s="299" t="str" cm="1">
        <f t="array" ref="G278">IFERROR(INDEX(import_data,MATCH($D$8&amp;"-"&amp;$B278,import_key,0),G$9),"")</f>
        <v/>
      </c>
      <c r="H278" s="322" t="str" cm="1">
        <f t="array" ref="H278">IFERROR(INDEX(import_data,MATCH($D$8&amp;"-"&amp;$B278,import_key,0),H$9),"")</f>
        <v/>
      </c>
      <c r="J278" s="334" t="str">
        <f t="shared" si="23"/>
        <v/>
      </c>
      <c r="K278" s="98" t="s">
        <v>0</v>
      </c>
      <c r="L278" s="334" t="str">
        <f t="shared" si="24"/>
        <v/>
      </c>
      <c r="M278" s="98" t="s">
        <v>0</v>
      </c>
      <c r="N278" s="334" t="str">
        <f t="shared" si="25"/>
        <v/>
      </c>
      <c r="O278" s="98" t="s">
        <v>0</v>
      </c>
      <c r="P278" s="308">
        <f t="shared" si="21"/>
        <v>266</v>
      </c>
      <c r="R278" s="301" t="str" cm="1">
        <f t="array" ref="R278">IFERROR(INDEX(import_data,MATCH($R$8&amp;"-"&amp;$P278,import_key,0),R$9),"")</f>
        <v/>
      </c>
      <c r="S278" s="299" t="str" cm="1">
        <f t="array" ref="S278">IFERROR(INDEX(import_data,MATCH($R$8&amp;"-"&amp;$P278,import_key,0),S$9),"")</f>
        <v/>
      </c>
      <c r="T278" s="322" t="str" cm="1">
        <f t="array" ref="T278">IFERROR(INDEX(import_data,MATCH($R$8&amp;"-"&amp;$P278,import_key,0),T$9),"")</f>
        <v/>
      </c>
    </row>
    <row r="279" spans="2:20" x14ac:dyDescent="0.25">
      <c r="B279" s="308">
        <f t="shared" si="22"/>
        <v>267</v>
      </c>
      <c r="D279" s="301" t="str" cm="1">
        <f t="array" ref="D279">IFERROR(INDEX(import_data,MATCH($D$8&amp;"-"&amp;$B279,import_key,0),D$9),"")</f>
        <v/>
      </c>
      <c r="E279" s="299" t="str" cm="1">
        <f t="array" ref="E279">IFERROR(INDEX(import_data,MATCH($D$8&amp;"-"&amp;$B279,import_key,0),E$9),"")</f>
        <v/>
      </c>
      <c r="F279" s="299" t="str" cm="1">
        <f t="array" ref="F279">IFERROR(INDEX(import_data,MATCH($D$8&amp;"-"&amp;$B279,import_key,0),F$9),"")</f>
        <v/>
      </c>
      <c r="G279" s="299" t="str" cm="1">
        <f t="array" ref="G279">IFERROR(INDEX(import_data,MATCH($D$8&amp;"-"&amp;$B279,import_key,0),G$9),"")</f>
        <v/>
      </c>
      <c r="H279" s="322" t="str" cm="1">
        <f t="array" ref="H279">IFERROR(INDEX(import_data,MATCH($D$8&amp;"-"&amp;$B279,import_key,0),H$9),"")</f>
        <v/>
      </c>
      <c r="J279" s="334" t="str">
        <f t="shared" si="23"/>
        <v/>
      </c>
      <c r="K279" s="98" t="s">
        <v>0</v>
      </c>
      <c r="L279" s="334" t="str">
        <f t="shared" si="24"/>
        <v/>
      </c>
      <c r="M279" s="98" t="s">
        <v>0</v>
      </c>
      <c r="N279" s="334" t="str">
        <f t="shared" si="25"/>
        <v/>
      </c>
      <c r="O279" s="98" t="s">
        <v>0</v>
      </c>
      <c r="P279" s="308">
        <f t="shared" si="21"/>
        <v>267</v>
      </c>
      <c r="R279" s="301" t="str" cm="1">
        <f t="array" ref="R279">IFERROR(INDEX(import_data,MATCH($R$8&amp;"-"&amp;$P279,import_key,0),R$9),"")</f>
        <v/>
      </c>
      <c r="S279" s="299" t="str" cm="1">
        <f t="array" ref="S279">IFERROR(INDEX(import_data,MATCH($R$8&amp;"-"&amp;$P279,import_key,0),S$9),"")</f>
        <v/>
      </c>
      <c r="T279" s="322" t="str" cm="1">
        <f t="array" ref="T279">IFERROR(INDEX(import_data,MATCH($R$8&amp;"-"&amp;$P279,import_key,0),T$9),"")</f>
        <v/>
      </c>
    </row>
    <row r="280" spans="2:20" x14ac:dyDescent="0.25">
      <c r="B280" s="308">
        <f t="shared" si="22"/>
        <v>268</v>
      </c>
      <c r="D280" s="301" t="str" cm="1">
        <f t="array" ref="D280">IFERROR(INDEX(import_data,MATCH($D$8&amp;"-"&amp;$B280,import_key,0),D$9),"")</f>
        <v/>
      </c>
      <c r="E280" s="299" t="str" cm="1">
        <f t="array" ref="E280">IFERROR(INDEX(import_data,MATCH($D$8&amp;"-"&amp;$B280,import_key,0),E$9),"")</f>
        <v/>
      </c>
      <c r="F280" s="299" t="str" cm="1">
        <f t="array" ref="F280">IFERROR(INDEX(import_data,MATCH($D$8&amp;"-"&amp;$B280,import_key,0),F$9),"")</f>
        <v/>
      </c>
      <c r="G280" s="299" t="str" cm="1">
        <f t="array" ref="G280">IFERROR(INDEX(import_data,MATCH($D$8&amp;"-"&amp;$B280,import_key,0),G$9),"")</f>
        <v/>
      </c>
      <c r="H280" s="322" t="str" cm="1">
        <f t="array" ref="H280">IFERROR(INDEX(import_data,MATCH($D$8&amp;"-"&amp;$B280,import_key,0),H$9),"")</f>
        <v/>
      </c>
      <c r="J280" s="334" t="str">
        <f t="shared" si="23"/>
        <v/>
      </c>
      <c r="K280" s="98" t="s">
        <v>0</v>
      </c>
      <c r="L280" s="334" t="str">
        <f t="shared" si="24"/>
        <v/>
      </c>
      <c r="M280" s="98" t="s">
        <v>0</v>
      </c>
      <c r="N280" s="334" t="str">
        <f t="shared" si="25"/>
        <v/>
      </c>
      <c r="O280" s="98" t="s">
        <v>0</v>
      </c>
      <c r="P280" s="308">
        <f t="shared" si="21"/>
        <v>268</v>
      </c>
      <c r="R280" s="301" t="str" cm="1">
        <f t="array" ref="R280">IFERROR(INDEX(import_data,MATCH($R$8&amp;"-"&amp;$P280,import_key,0),R$9),"")</f>
        <v/>
      </c>
      <c r="S280" s="299" t="str" cm="1">
        <f t="array" ref="S280">IFERROR(INDEX(import_data,MATCH($R$8&amp;"-"&amp;$P280,import_key,0),S$9),"")</f>
        <v/>
      </c>
      <c r="T280" s="322" t="str" cm="1">
        <f t="array" ref="T280">IFERROR(INDEX(import_data,MATCH($R$8&amp;"-"&amp;$P280,import_key,0),T$9),"")</f>
        <v/>
      </c>
    </row>
    <row r="281" spans="2:20" x14ac:dyDescent="0.25">
      <c r="B281" s="308">
        <f t="shared" si="22"/>
        <v>269</v>
      </c>
      <c r="D281" s="301" t="str" cm="1">
        <f t="array" ref="D281">IFERROR(INDEX(import_data,MATCH($D$8&amp;"-"&amp;$B281,import_key,0),D$9),"")</f>
        <v/>
      </c>
      <c r="E281" s="299" t="str" cm="1">
        <f t="array" ref="E281">IFERROR(INDEX(import_data,MATCH($D$8&amp;"-"&amp;$B281,import_key,0),E$9),"")</f>
        <v/>
      </c>
      <c r="F281" s="299" t="str" cm="1">
        <f t="array" ref="F281">IFERROR(INDEX(import_data,MATCH($D$8&amp;"-"&amp;$B281,import_key,0),F$9),"")</f>
        <v/>
      </c>
      <c r="G281" s="299" t="str" cm="1">
        <f t="array" ref="G281">IFERROR(INDEX(import_data,MATCH($D$8&amp;"-"&amp;$B281,import_key,0),G$9),"")</f>
        <v/>
      </c>
      <c r="H281" s="322" t="str" cm="1">
        <f t="array" ref="H281">IFERROR(INDEX(import_data,MATCH($D$8&amp;"-"&amp;$B281,import_key,0),H$9),"")</f>
        <v/>
      </c>
      <c r="J281" s="334" t="str">
        <f t="shared" si="23"/>
        <v/>
      </c>
      <c r="K281" s="98" t="s">
        <v>0</v>
      </c>
      <c r="L281" s="334" t="str">
        <f t="shared" si="24"/>
        <v/>
      </c>
      <c r="M281" s="98" t="s">
        <v>0</v>
      </c>
      <c r="N281" s="334" t="str">
        <f t="shared" si="25"/>
        <v/>
      </c>
      <c r="O281" s="98" t="s">
        <v>0</v>
      </c>
      <c r="P281" s="308">
        <f t="shared" si="21"/>
        <v>269</v>
      </c>
      <c r="R281" s="301" t="str" cm="1">
        <f t="array" ref="R281">IFERROR(INDEX(import_data,MATCH($R$8&amp;"-"&amp;$P281,import_key,0),R$9),"")</f>
        <v/>
      </c>
      <c r="S281" s="299" t="str" cm="1">
        <f t="array" ref="S281">IFERROR(INDEX(import_data,MATCH($R$8&amp;"-"&amp;$P281,import_key,0),S$9),"")</f>
        <v/>
      </c>
      <c r="T281" s="322" t="str" cm="1">
        <f t="array" ref="T281">IFERROR(INDEX(import_data,MATCH($R$8&amp;"-"&amp;$P281,import_key,0),T$9),"")</f>
        <v/>
      </c>
    </row>
    <row r="282" spans="2:20" x14ac:dyDescent="0.25">
      <c r="B282" s="308">
        <f t="shared" si="22"/>
        <v>270</v>
      </c>
      <c r="D282" s="301" t="str" cm="1">
        <f t="array" ref="D282">IFERROR(INDEX(import_data,MATCH($D$8&amp;"-"&amp;$B282,import_key,0),D$9),"")</f>
        <v/>
      </c>
      <c r="E282" s="299" t="str" cm="1">
        <f t="array" ref="E282">IFERROR(INDEX(import_data,MATCH($D$8&amp;"-"&amp;$B282,import_key,0),E$9),"")</f>
        <v/>
      </c>
      <c r="F282" s="299" t="str" cm="1">
        <f t="array" ref="F282">IFERROR(INDEX(import_data,MATCH($D$8&amp;"-"&amp;$B282,import_key,0),F$9),"")</f>
        <v/>
      </c>
      <c r="G282" s="299" t="str" cm="1">
        <f t="array" ref="G282">IFERROR(INDEX(import_data,MATCH($D$8&amp;"-"&amp;$B282,import_key,0),G$9),"")</f>
        <v/>
      </c>
      <c r="H282" s="322" t="str" cm="1">
        <f t="array" ref="H282">IFERROR(INDEX(import_data,MATCH($D$8&amp;"-"&amp;$B282,import_key,0),H$9),"")</f>
        <v/>
      </c>
      <c r="J282" s="334" t="str">
        <f t="shared" si="23"/>
        <v/>
      </c>
      <c r="K282" s="98" t="s">
        <v>0</v>
      </c>
      <c r="L282" s="334" t="str">
        <f t="shared" si="24"/>
        <v/>
      </c>
      <c r="M282" s="98" t="s">
        <v>0</v>
      </c>
      <c r="N282" s="334" t="str">
        <f t="shared" si="25"/>
        <v/>
      </c>
      <c r="O282" s="98" t="s">
        <v>0</v>
      </c>
      <c r="P282" s="308">
        <f t="shared" si="21"/>
        <v>270</v>
      </c>
      <c r="R282" s="301" t="str" cm="1">
        <f t="array" ref="R282">IFERROR(INDEX(import_data,MATCH($R$8&amp;"-"&amp;$P282,import_key,0),R$9),"")</f>
        <v/>
      </c>
      <c r="S282" s="299" t="str" cm="1">
        <f t="array" ref="S282">IFERROR(INDEX(import_data,MATCH($R$8&amp;"-"&amp;$P282,import_key,0),S$9),"")</f>
        <v/>
      </c>
      <c r="T282" s="322" t="str" cm="1">
        <f t="array" ref="T282">IFERROR(INDEX(import_data,MATCH($R$8&amp;"-"&amp;$P282,import_key,0),T$9),"")</f>
        <v/>
      </c>
    </row>
    <row r="283" spans="2:20" x14ac:dyDescent="0.25">
      <c r="B283" s="308">
        <f t="shared" si="22"/>
        <v>271</v>
      </c>
      <c r="D283" s="301" t="str" cm="1">
        <f t="array" ref="D283">IFERROR(INDEX(import_data,MATCH($D$8&amp;"-"&amp;$B283,import_key,0),D$9),"")</f>
        <v/>
      </c>
      <c r="E283" s="299" t="str" cm="1">
        <f t="array" ref="E283">IFERROR(INDEX(import_data,MATCH($D$8&amp;"-"&amp;$B283,import_key,0),E$9),"")</f>
        <v/>
      </c>
      <c r="F283" s="299" t="str" cm="1">
        <f t="array" ref="F283">IFERROR(INDEX(import_data,MATCH($D$8&amp;"-"&amp;$B283,import_key,0),F$9),"")</f>
        <v/>
      </c>
      <c r="G283" s="299" t="str" cm="1">
        <f t="array" ref="G283">IFERROR(INDEX(import_data,MATCH($D$8&amp;"-"&amp;$B283,import_key,0),G$9),"")</f>
        <v/>
      </c>
      <c r="H283" s="322" t="str" cm="1">
        <f t="array" ref="H283">IFERROR(INDEX(import_data,MATCH($D$8&amp;"-"&amp;$B283,import_key,0),H$9),"")</f>
        <v/>
      </c>
      <c r="J283" s="334" t="str">
        <f t="shared" si="23"/>
        <v/>
      </c>
      <c r="K283" s="98" t="s">
        <v>0</v>
      </c>
      <c r="L283" s="334" t="str">
        <f t="shared" si="24"/>
        <v/>
      </c>
      <c r="M283" s="98" t="s">
        <v>0</v>
      </c>
      <c r="N283" s="334" t="str">
        <f t="shared" si="25"/>
        <v/>
      </c>
      <c r="O283" s="98" t="s">
        <v>0</v>
      </c>
      <c r="P283" s="308">
        <f t="shared" si="21"/>
        <v>271</v>
      </c>
      <c r="R283" s="301" t="str" cm="1">
        <f t="array" ref="R283">IFERROR(INDEX(import_data,MATCH($R$8&amp;"-"&amp;$P283,import_key,0),R$9),"")</f>
        <v/>
      </c>
      <c r="S283" s="299" t="str" cm="1">
        <f t="array" ref="S283">IFERROR(INDEX(import_data,MATCH($R$8&amp;"-"&amp;$P283,import_key,0),S$9),"")</f>
        <v/>
      </c>
      <c r="T283" s="322" t="str" cm="1">
        <f t="array" ref="T283">IFERROR(INDEX(import_data,MATCH($R$8&amp;"-"&amp;$P283,import_key,0),T$9),"")</f>
        <v/>
      </c>
    </row>
    <row r="284" spans="2:20" x14ac:dyDescent="0.25">
      <c r="B284" s="308">
        <f t="shared" si="22"/>
        <v>272</v>
      </c>
      <c r="D284" s="301" t="str" cm="1">
        <f t="array" ref="D284">IFERROR(INDEX(import_data,MATCH($D$8&amp;"-"&amp;$B284,import_key,0),D$9),"")</f>
        <v/>
      </c>
      <c r="E284" s="299" t="str" cm="1">
        <f t="array" ref="E284">IFERROR(INDEX(import_data,MATCH($D$8&amp;"-"&amp;$B284,import_key,0),E$9),"")</f>
        <v/>
      </c>
      <c r="F284" s="299" t="str" cm="1">
        <f t="array" ref="F284">IFERROR(INDEX(import_data,MATCH($D$8&amp;"-"&amp;$B284,import_key,0),F$9),"")</f>
        <v/>
      </c>
      <c r="G284" s="299" t="str" cm="1">
        <f t="array" ref="G284">IFERROR(INDEX(import_data,MATCH($D$8&amp;"-"&amp;$B284,import_key,0),G$9),"")</f>
        <v/>
      </c>
      <c r="H284" s="322" t="str" cm="1">
        <f t="array" ref="H284">IFERROR(INDEX(import_data,MATCH($D$8&amp;"-"&amp;$B284,import_key,0),H$9),"")</f>
        <v/>
      </c>
      <c r="J284" s="334" t="str">
        <f t="shared" si="23"/>
        <v/>
      </c>
      <c r="K284" s="98" t="s">
        <v>0</v>
      </c>
      <c r="L284" s="334" t="str">
        <f t="shared" si="24"/>
        <v/>
      </c>
      <c r="M284" s="98" t="s">
        <v>0</v>
      </c>
      <c r="N284" s="334" t="str">
        <f t="shared" si="25"/>
        <v/>
      </c>
      <c r="O284" s="98" t="s">
        <v>0</v>
      </c>
      <c r="P284" s="308">
        <f t="shared" si="21"/>
        <v>272</v>
      </c>
      <c r="R284" s="301" t="str" cm="1">
        <f t="array" ref="R284">IFERROR(INDEX(import_data,MATCH($R$8&amp;"-"&amp;$P284,import_key,0),R$9),"")</f>
        <v/>
      </c>
      <c r="S284" s="299" t="str" cm="1">
        <f t="array" ref="S284">IFERROR(INDEX(import_data,MATCH($R$8&amp;"-"&amp;$P284,import_key,0),S$9),"")</f>
        <v/>
      </c>
      <c r="T284" s="322" t="str" cm="1">
        <f t="array" ref="T284">IFERROR(INDEX(import_data,MATCH($R$8&amp;"-"&amp;$P284,import_key,0),T$9),"")</f>
        <v/>
      </c>
    </row>
    <row r="285" spans="2:20" x14ac:dyDescent="0.25">
      <c r="B285" s="308">
        <f t="shared" si="22"/>
        <v>273</v>
      </c>
      <c r="D285" s="301" t="str" cm="1">
        <f t="array" ref="D285">IFERROR(INDEX(import_data,MATCH($D$8&amp;"-"&amp;$B285,import_key,0),D$9),"")</f>
        <v/>
      </c>
      <c r="E285" s="299" t="str" cm="1">
        <f t="array" ref="E285">IFERROR(INDEX(import_data,MATCH($D$8&amp;"-"&amp;$B285,import_key,0),E$9),"")</f>
        <v/>
      </c>
      <c r="F285" s="299" t="str" cm="1">
        <f t="array" ref="F285">IFERROR(INDEX(import_data,MATCH($D$8&amp;"-"&amp;$B285,import_key,0),F$9),"")</f>
        <v/>
      </c>
      <c r="G285" s="299" t="str" cm="1">
        <f t="array" ref="G285">IFERROR(INDEX(import_data,MATCH($D$8&amp;"-"&amp;$B285,import_key,0),G$9),"")</f>
        <v/>
      </c>
      <c r="H285" s="322" t="str" cm="1">
        <f t="array" ref="H285">IFERROR(INDEX(import_data,MATCH($D$8&amp;"-"&amp;$B285,import_key,0),H$9),"")</f>
        <v/>
      </c>
      <c r="J285" s="334" t="str">
        <f t="shared" si="23"/>
        <v/>
      </c>
      <c r="K285" s="98" t="s">
        <v>0</v>
      </c>
      <c r="L285" s="334" t="str">
        <f t="shared" si="24"/>
        <v/>
      </c>
      <c r="M285" s="98" t="s">
        <v>0</v>
      </c>
      <c r="N285" s="334" t="str">
        <f t="shared" si="25"/>
        <v/>
      </c>
      <c r="O285" s="98" t="s">
        <v>0</v>
      </c>
      <c r="P285" s="308">
        <f t="shared" si="21"/>
        <v>273</v>
      </c>
      <c r="R285" s="301" t="str" cm="1">
        <f t="array" ref="R285">IFERROR(INDEX(import_data,MATCH($R$8&amp;"-"&amp;$P285,import_key,0),R$9),"")</f>
        <v/>
      </c>
      <c r="S285" s="299" t="str" cm="1">
        <f t="array" ref="S285">IFERROR(INDEX(import_data,MATCH($R$8&amp;"-"&amp;$P285,import_key,0),S$9),"")</f>
        <v/>
      </c>
      <c r="T285" s="322" t="str" cm="1">
        <f t="array" ref="T285">IFERROR(INDEX(import_data,MATCH($R$8&amp;"-"&amp;$P285,import_key,0),T$9),"")</f>
        <v/>
      </c>
    </row>
    <row r="286" spans="2:20" x14ac:dyDescent="0.25">
      <c r="B286" s="308">
        <f t="shared" si="22"/>
        <v>274</v>
      </c>
      <c r="D286" s="301" t="str" cm="1">
        <f t="array" ref="D286">IFERROR(INDEX(import_data,MATCH($D$8&amp;"-"&amp;$B286,import_key,0),D$9),"")</f>
        <v/>
      </c>
      <c r="E286" s="299" t="str" cm="1">
        <f t="array" ref="E286">IFERROR(INDEX(import_data,MATCH($D$8&amp;"-"&amp;$B286,import_key,0),E$9),"")</f>
        <v/>
      </c>
      <c r="F286" s="299" t="str" cm="1">
        <f t="array" ref="F286">IFERROR(INDEX(import_data,MATCH($D$8&amp;"-"&amp;$B286,import_key,0),F$9),"")</f>
        <v/>
      </c>
      <c r="G286" s="299" t="str" cm="1">
        <f t="array" ref="G286">IFERROR(INDEX(import_data,MATCH($D$8&amp;"-"&amp;$B286,import_key,0),G$9),"")</f>
        <v/>
      </c>
      <c r="H286" s="322" t="str" cm="1">
        <f t="array" ref="H286">IFERROR(INDEX(import_data,MATCH($D$8&amp;"-"&amp;$B286,import_key,0),H$9),"")</f>
        <v/>
      </c>
      <c r="J286" s="334" t="str">
        <f t="shared" si="23"/>
        <v/>
      </c>
      <c r="K286" s="98" t="s">
        <v>0</v>
      </c>
      <c r="L286" s="334" t="str">
        <f t="shared" si="24"/>
        <v/>
      </c>
      <c r="M286" s="98" t="s">
        <v>0</v>
      </c>
      <c r="N286" s="334" t="str">
        <f t="shared" si="25"/>
        <v/>
      </c>
      <c r="O286" s="98" t="s">
        <v>0</v>
      </c>
      <c r="P286" s="308">
        <f t="shared" si="21"/>
        <v>274</v>
      </c>
      <c r="R286" s="301" t="str" cm="1">
        <f t="array" ref="R286">IFERROR(INDEX(import_data,MATCH($R$8&amp;"-"&amp;$P286,import_key,0),R$9),"")</f>
        <v/>
      </c>
      <c r="S286" s="299" t="str" cm="1">
        <f t="array" ref="S286">IFERROR(INDEX(import_data,MATCH($R$8&amp;"-"&amp;$P286,import_key,0),S$9),"")</f>
        <v/>
      </c>
      <c r="T286" s="322" t="str" cm="1">
        <f t="array" ref="T286">IFERROR(INDEX(import_data,MATCH($R$8&amp;"-"&amp;$P286,import_key,0),T$9),"")</f>
        <v/>
      </c>
    </row>
    <row r="287" spans="2:20" x14ac:dyDescent="0.25">
      <c r="B287" s="308">
        <f t="shared" si="22"/>
        <v>275</v>
      </c>
      <c r="D287" s="301" t="str" cm="1">
        <f t="array" ref="D287">IFERROR(INDEX(import_data,MATCH($D$8&amp;"-"&amp;$B287,import_key,0),D$9),"")</f>
        <v/>
      </c>
      <c r="E287" s="299" t="str" cm="1">
        <f t="array" ref="E287">IFERROR(INDEX(import_data,MATCH($D$8&amp;"-"&amp;$B287,import_key,0),E$9),"")</f>
        <v/>
      </c>
      <c r="F287" s="299" t="str" cm="1">
        <f t="array" ref="F287">IFERROR(INDEX(import_data,MATCH($D$8&amp;"-"&amp;$B287,import_key,0),F$9),"")</f>
        <v/>
      </c>
      <c r="G287" s="299" t="str" cm="1">
        <f t="array" ref="G287">IFERROR(INDEX(import_data,MATCH($D$8&amp;"-"&amp;$B287,import_key,0),G$9),"")</f>
        <v/>
      </c>
      <c r="H287" s="322" t="str" cm="1">
        <f t="array" ref="H287">IFERROR(INDEX(import_data,MATCH($D$8&amp;"-"&amp;$B287,import_key,0),H$9),"")</f>
        <v/>
      </c>
      <c r="J287" s="334" t="str">
        <f t="shared" si="23"/>
        <v/>
      </c>
      <c r="K287" s="98" t="s">
        <v>0</v>
      </c>
      <c r="L287" s="334" t="str">
        <f t="shared" si="24"/>
        <v/>
      </c>
      <c r="M287" s="98" t="s">
        <v>0</v>
      </c>
      <c r="N287" s="334" t="str">
        <f t="shared" si="25"/>
        <v/>
      </c>
      <c r="O287" s="98" t="s">
        <v>0</v>
      </c>
      <c r="P287" s="308">
        <f t="shared" si="21"/>
        <v>275</v>
      </c>
      <c r="R287" s="301" t="str" cm="1">
        <f t="array" ref="R287">IFERROR(INDEX(import_data,MATCH($R$8&amp;"-"&amp;$P287,import_key,0),R$9),"")</f>
        <v/>
      </c>
      <c r="S287" s="299" t="str" cm="1">
        <f t="array" ref="S287">IFERROR(INDEX(import_data,MATCH($R$8&amp;"-"&amp;$P287,import_key,0),S$9),"")</f>
        <v/>
      </c>
      <c r="T287" s="322" t="str" cm="1">
        <f t="array" ref="T287">IFERROR(INDEX(import_data,MATCH($R$8&amp;"-"&amp;$P287,import_key,0),T$9),"")</f>
        <v/>
      </c>
    </row>
    <row r="288" spans="2:20" x14ac:dyDescent="0.25">
      <c r="B288" s="308">
        <f t="shared" si="22"/>
        <v>276</v>
      </c>
      <c r="D288" s="301" t="str" cm="1">
        <f t="array" ref="D288">IFERROR(INDEX(import_data,MATCH($D$8&amp;"-"&amp;$B288,import_key,0),D$9),"")</f>
        <v/>
      </c>
      <c r="E288" s="299" t="str" cm="1">
        <f t="array" ref="E288">IFERROR(INDEX(import_data,MATCH($D$8&amp;"-"&amp;$B288,import_key,0),E$9),"")</f>
        <v/>
      </c>
      <c r="F288" s="299" t="str" cm="1">
        <f t="array" ref="F288">IFERROR(INDEX(import_data,MATCH($D$8&amp;"-"&amp;$B288,import_key,0),F$9),"")</f>
        <v/>
      </c>
      <c r="G288" s="299" t="str" cm="1">
        <f t="array" ref="G288">IFERROR(INDEX(import_data,MATCH($D$8&amp;"-"&amp;$B288,import_key,0),G$9),"")</f>
        <v/>
      </c>
      <c r="H288" s="322" t="str" cm="1">
        <f t="array" ref="H288">IFERROR(INDEX(import_data,MATCH($D$8&amp;"-"&amp;$B288,import_key,0),H$9),"")</f>
        <v/>
      </c>
      <c r="J288" s="334" t="str">
        <f t="shared" si="23"/>
        <v/>
      </c>
      <c r="K288" s="98" t="s">
        <v>0</v>
      </c>
      <c r="L288" s="334" t="str">
        <f t="shared" si="24"/>
        <v/>
      </c>
      <c r="M288" s="98" t="s">
        <v>0</v>
      </c>
      <c r="N288" s="334" t="str">
        <f t="shared" si="25"/>
        <v/>
      </c>
      <c r="O288" s="98" t="s">
        <v>0</v>
      </c>
      <c r="P288" s="308">
        <f t="shared" si="21"/>
        <v>276</v>
      </c>
      <c r="R288" s="301" t="str" cm="1">
        <f t="array" ref="R288">IFERROR(INDEX(import_data,MATCH($R$8&amp;"-"&amp;$P288,import_key,0),R$9),"")</f>
        <v/>
      </c>
      <c r="S288" s="299" t="str" cm="1">
        <f t="array" ref="S288">IFERROR(INDEX(import_data,MATCH($R$8&amp;"-"&amp;$P288,import_key,0),S$9),"")</f>
        <v/>
      </c>
      <c r="T288" s="322" t="str" cm="1">
        <f t="array" ref="T288">IFERROR(INDEX(import_data,MATCH($R$8&amp;"-"&amp;$P288,import_key,0),T$9),"")</f>
        <v/>
      </c>
    </row>
    <row r="289" spans="2:20" x14ac:dyDescent="0.25">
      <c r="B289" s="308">
        <f t="shared" si="22"/>
        <v>277</v>
      </c>
      <c r="D289" s="301" t="str" cm="1">
        <f t="array" ref="D289">IFERROR(INDEX(import_data,MATCH($D$8&amp;"-"&amp;$B289,import_key,0),D$9),"")</f>
        <v/>
      </c>
      <c r="E289" s="299" t="str" cm="1">
        <f t="array" ref="E289">IFERROR(INDEX(import_data,MATCH($D$8&amp;"-"&amp;$B289,import_key,0),E$9),"")</f>
        <v/>
      </c>
      <c r="F289" s="299" t="str" cm="1">
        <f t="array" ref="F289">IFERROR(INDEX(import_data,MATCH($D$8&amp;"-"&amp;$B289,import_key,0),F$9),"")</f>
        <v/>
      </c>
      <c r="G289" s="299" t="str" cm="1">
        <f t="array" ref="G289">IFERROR(INDEX(import_data,MATCH($D$8&amp;"-"&amp;$B289,import_key,0),G$9),"")</f>
        <v/>
      </c>
      <c r="H289" s="322" t="str" cm="1">
        <f t="array" ref="H289">IFERROR(INDEX(import_data,MATCH($D$8&amp;"-"&amp;$B289,import_key,0),H$9),"")</f>
        <v/>
      </c>
      <c r="J289" s="334" t="str">
        <f t="shared" si="23"/>
        <v/>
      </c>
      <c r="K289" s="98" t="s">
        <v>0</v>
      </c>
      <c r="L289" s="334" t="str">
        <f t="shared" si="24"/>
        <v/>
      </c>
      <c r="M289" s="98" t="s">
        <v>0</v>
      </c>
      <c r="N289" s="334" t="str">
        <f t="shared" si="25"/>
        <v/>
      </c>
      <c r="O289" s="98" t="s">
        <v>0</v>
      </c>
      <c r="P289" s="308">
        <f t="shared" si="21"/>
        <v>277</v>
      </c>
      <c r="R289" s="301" t="str" cm="1">
        <f t="array" ref="R289">IFERROR(INDEX(import_data,MATCH($R$8&amp;"-"&amp;$P289,import_key,0),R$9),"")</f>
        <v/>
      </c>
      <c r="S289" s="299" t="str" cm="1">
        <f t="array" ref="S289">IFERROR(INDEX(import_data,MATCH($R$8&amp;"-"&amp;$P289,import_key,0),S$9),"")</f>
        <v/>
      </c>
      <c r="T289" s="322" t="str" cm="1">
        <f t="array" ref="T289">IFERROR(INDEX(import_data,MATCH($R$8&amp;"-"&amp;$P289,import_key,0),T$9),"")</f>
        <v/>
      </c>
    </row>
    <row r="290" spans="2:20" x14ac:dyDescent="0.25">
      <c r="B290" s="308">
        <f t="shared" si="22"/>
        <v>278</v>
      </c>
      <c r="D290" s="301" t="str" cm="1">
        <f t="array" ref="D290">IFERROR(INDEX(import_data,MATCH($D$8&amp;"-"&amp;$B290,import_key,0),D$9),"")</f>
        <v/>
      </c>
      <c r="E290" s="299" t="str" cm="1">
        <f t="array" ref="E290">IFERROR(INDEX(import_data,MATCH($D$8&amp;"-"&amp;$B290,import_key,0),E$9),"")</f>
        <v/>
      </c>
      <c r="F290" s="299" t="str" cm="1">
        <f t="array" ref="F290">IFERROR(INDEX(import_data,MATCH($D$8&amp;"-"&amp;$B290,import_key,0),F$9),"")</f>
        <v/>
      </c>
      <c r="G290" s="299" t="str" cm="1">
        <f t="array" ref="G290">IFERROR(INDEX(import_data,MATCH($D$8&amp;"-"&amp;$B290,import_key,0),G$9),"")</f>
        <v/>
      </c>
      <c r="H290" s="322" t="str" cm="1">
        <f t="array" ref="H290">IFERROR(INDEX(import_data,MATCH($D$8&amp;"-"&amp;$B290,import_key,0),H$9),"")</f>
        <v/>
      </c>
      <c r="J290" s="334" t="str">
        <f t="shared" si="23"/>
        <v/>
      </c>
      <c r="K290" s="98" t="s">
        <v>0</v>
      </c>
      <c r="L290" s="334" t="str">
        <f t="shared" si="24"/>
        <v/>
      </c>
      <c r="M290" s="98" t="s">
        <v>0</v>
      </c>
      <c r="N290" s="334" t="str">
        <f t="shared" si="25"/>
        <v/>
      </c>
      <c r="O290" s="98" t="s">
        <v>0</v>
      </c>
      <c r="P290" s="308">
        <f t="shared" si="21"/>
        <v>278</v>
      </c>
      <c r="R290" s="301" t="str" cm="1">
        <f t="array" ref="R290">IFERROR(INDEX(import_data,MATCH($R$8&amp;"-"&amp;$P290,import_key,0),R$9),"")</f>
        <v/>
      </c>
      <c r="S290" s="299" t="str" cm="1">
        <f t="array" ref="S290">IFERROR(INDEX(import_data,MATCH($R$8&amp;"-"&amp;$P290,import_key,0),S$9),"")</f>
        <v/>
      </c>
      <c r="T290" s="322" t="str" cm="1">
        <f t="array" ref="T290">IFERROR(INDEX(import_data,MATCH($R$8&amp;"-"&amp;$P290,import_key,0),T$9),"")</f>
        <v/>
      </c>
    </row>
    <row r="291" spans="2:20" x14ac:dyDescent="0.25">
      <c r="B291" s="308">
        <f t="shared" si="22"/>
        <v>279</v>
      </c>
      <c r="D291" s="301" t="str" cm="1">
        <f t="array" ref="D291">IFERROR(INDEX(import_data,MATCH($D$8&amp;"-"&amp;$B291,import_key,0),D$9),"")</f>
        <v/>
      </c>
      <c r="E291" s="299" t="str" cm="1">
        <f t="array" ref="E291">IFERROR(INDEX(import_data,MATCH($D$8&amp;"-"&amp;$B291,import_key,0),E$9),"")</f>
        <v/>
      </c>
      <c r="F291" s="299" t="str" cm="1">
        <f t="array" ref="F291">IFERROR(INDEX(import_data,MATCH($D$8&amp;"-"&amp;$B291,import_key,0),F$9),"")</f>
        <v/>
      </c>
      <c r="G291" s="299" t="str" cm="1">
        <f t="array" ref="G291">IFERROR(INDEX(import_data,MATCH($D$8&amp;"-"&amp;$B291,import_key,0),G$9),"")</f>
        <v/>
      </c>
      <c r="H291" s="322" t="str" cm="1">
        <f t="array" ref="H291">IFERROR(INDEX(import_data,MATCH($D$8&amp;"-"&amp;$B291,import_key,0),H$9),"")</f>
        <v/>
      </c>
      <c r="J291" s="334" t="str">
        <f t="shared" si="23"/>
        <v/>
      </c>
      <c r="K291" s="98" t="s">
        <v>0</v>
      </c>
      <c r="L291" s="334" t="str">
        <f t="shared" si="24"/>
        <v/>
      </c>
      <c r="M291" s="98" t="s">
        <v>0</v>
      </c>
      <c r="N291" s="334" t="str">
        <f t="shared" si="25"/>
        <v/>
      </c>
      <c r="O291" s="98" t="s">
        <v>0</v>
      </c>
      <c r="P291" s="308">
        <f t="shared" si="21"/>
        <v>279</v>
      </c>
      <c r="R291" s="301" t="str" cm="1">
        <f t="array" ref="R291">IFERROR(INDEX(import_data,MATCH($R$8&amp;"-"&amp;$P291,import_key,0),R$9),"")</f>
        <v/>
      </c>
      <c r="S291" s="299" t="str" cm="1">
        <f t="array" ref="S291">IFERROR(INDEX(import_data,MATCH($R$8&amp;"-"&amp;$P291,import_key,0),S$9),"")</f>
        <v/>
      </c>
      <c r="T291" s="322" t="str" cm="1">
        <f t="array" ref="T291">IFERROR(INDEX(import_data,MATCH($R$8&amp;"-"&amp;$P291,import_key,0),T$9),"")</f>
        <v/>
      </c>
    </row>
    <row r="292" spans="2:20" x14ac:dyDescent="0.25">
      <c r="B292" s="308">
        <f t="shared" si="22"/>
        <v>280</v>
      </c>
      <c r="D292" s="301" t="str" cm="1">
        <f t="array" ref="D292">IFERROR(INDEX(import_data,MATCH($D$8&amp;"-"&amp;$B292,import_key,0),D$9),"")</f>
        <v/>
      </c>
      <c r="E292" s="299" t="str" cm="1">
        <f t="array" ref="E292">IFERROR(INDEX(import_data,MATCH($D$8&amp;"-"&amp;$B292,import_key,0),E$9),"")</f>
        <v/>
      </c>
      <c r="F292" s="299" t="str" cm="1">
        <f t="array" ref="F292">IFERROR(INDEX(import_data,MATCH($D$8&amp;"-"&amp;$B292,import_key,0),F$9),"")</f>
        <v/>
      </c>
      <c r="G292" s="299" t="str" cm="1">
        <f t="array" ref="G292">IFERROR(INDEX(import_data,MATCH($D$8&amp;"-"&amp;$B292,import_key,0),G$9),"")</f>
        <v/>
      </c>
      <c r="H292" s="322" t="str" cm="1">
        <f t="array" ref="H292">IFERROR(INDEX(import_data,MATCH($D$8&amp;"-"&amp;$B292,import_key,0),H$9),"")</f>
        <v/>
      </c>
      <c r="J292" s="334" t="str">
        <f t="shared" si="23"/>
        <v/>
      </c>
      <c r="K292" s="98" t="s">
        <v>0</v>
      </c>
      <c r="L292" s="334" t="str">
        <f t="shared" si="24"/>
        <v/>
      </c>
      <c r="M292" s="98" t="s">
        <v>0</v>
      </c>
      <c r="N292" s="334" t="str">
        <f t="shared" si="25"/>
        <v/>
      </c>
      <c r="O292" s="98" t="s">
        <v>0</v>
      </c>
      <c r="P292" s="308">
        <f t="shared" si="21"/>
        <v>280</v>
      </c>
      <c r="R292" s="301" t="str" cm="1">
        <f t="array" ref="R292">IFERROR(INDEX(import_data,MATCH($R$8&amp;"-"&amp;$P292,import_key,0),R$9),"")</f>
        <v/>
      </c>
      <c r="S292" s="299" t="str" cm="1">
        <f t="array" ref="S292">IFERROR(INDEX(import_data,MATCH($R$8&amp;"-"&amp;$P292,import_key,0),S$9),"")</f>
        <v/>
      </c>
      <c r="T292" s="322" t="str" cm="1">
        <f t="array" ref="T292">IFERROR(INDEX(import_data,MATCH($R$8&amp;"-"&amp;$P292,import_key,0),T$9),"")</f>
        <v/>
      </c>
    </row>
    <row r="293" spans="2:20" x14ac:dyDescent="0.25">
      <c r="B293" s="308">
        <f t="shared" si="22"/>
        <v>281</v>
      </c>
      <c r="D293" s="301" t="str" cm="1">
        <f t="array" ref="D293">IFERROR(INDEX(import_data,MATCH($D$8&amp;"-"&amp;$B293,import_key,0),D$9),"")</f>
        <v/>
      </c>
      <c r="E293" s="299" t="str" cm="1">
        <f t="array" ref="E293">IFERROR(INDEX(import_data,MATCH($D$8&amp;"-"&amp;$B293,import_key,0),E$9),"")</f>
        <v/>
      </c>
      <c r="F293" s="299" t="str" cm="1">
        <f t="array" ref="F293">IFERROR(INDEX(import_data,MATCH($D$8&amp;"-"&amp;$B293,import_key,0),F$9),"")</f>
        <v/>
      </c>
      <c r="G293" s="299" t="str" cm="1">
        <f t="array" ref="G293">IFERROR(INDEX(import_data,MATCH($D$8&amp;"-"&amp;$B293,import_key,0),G$9),"")</f>
        <v/>
      </c>
      <c r="H293" s="322" t="str" cm="1">
        <f t="array" ref="H293">IFERROR(INDEX(import_data,MATCH($D$8&amp;"-"&amp;$B293,import_key,0),H$9),"")</f>
        <v/>
      </c>
      <c r="J293" s="334" t="str">
        <f t="shared" si="23"/>
        <v/>
      </c>
      <c r="K293" s="98" t="s">
        <v>0</v>
      </c>
      <c r="L293" s="334" t="str">
        <f t="shared" si="24"/>
        <v/>
      </c>
      <c r="M293" s="98" t="s">
        <v>0</v>
      </c>
      <c r="N293" s="334" t="str">
        <f t="shared" si="25"/>
        <v/>
      </c>
      <c r="O293" s="98" t="s">
        <v>0</v>
      </c>
      <c r="P293" s="308">
        <f t="shared" si="21"/>
        <v>281</v>
      </c>
      <c r="R293" s="301" t="str" cm="1">
        <f t="array" ref="R293">IFERROR(INDEX(import_data,MATCH($R$8&amp;"-"&amp;$P293,import_key,0),R$9),"")</f>
        <v/>
      </c>
      <c r="S293" s="299" t="str" cm="1">
        <f t="array" ref="S293">IFERROR(INDEX(import_data,MATCH($R$8&amp;"-"&amp;$P293,import_key,0),S$9),"")</f>
        <v/>
      </c>
      <c r="T293" s="322" t="str" cm="1">
        <f t="array" ref="T293">IFERROR(INDEX(import_data,MATCH($R$8&amp;"-"&amp;$P293,import_key,0),T$9),"")</f>
        <v/>
      </c>
    </row>
    <row r="294" spans="2:20" x14ac:dyDescent="0.25">
      <c r="B294" s="308">
        <f t="shared" si="22"/>
        <v>282</v>
      </c>
      <c r="D294" s="301" t="str" cm="1">
        <f t="array" ref="D294">IFERROR(INDEX(import_data,MATCH($D$8&amp;"-"&amp;$B294,import_key,0),D$9),"")</f>
        <v/>
      </c>
      <c r="E294" s="299" t="str" cm="1">
        <f t="array" ref="E294">IFERROR(INDEX(import_data,MATCH($D$8&amp;"-"&amp;$B294,import_key,0),E$9),"")</f>
        <v/>
      </c>
      <c r="F294" s="299" t="str" cm="1">
        <f t="array" ref="F294">IFERROR(INDEX(import_data,MATCH($D$8&amp;"-"&amp;$B294,import_key,0),F$9),"")</f>
        <v/>
      </c>
      <c r="G294" s="299" t="str" cm="1">
        <f t="array" ref="G294">IFERROR(INDEX(import_data,MATCH($D$8&amp;"-"&amp;$B294,import_key,0),G$9),"")</f>
        <v/>
      </c>
      <c r="H294" s="322" t="str" cm="1">
        <f t="array" ref="H294">IFERROR(INDEX(import_data,MATCH($D$8&amp;"-"&amp;$B294,import_key,0),H$9),"")</f>
        <v/>
      </c>
      <c r="J294" s="334" t="str">
        <f t="shared" si="23"/>
        <v/>
      </c>
      <c r="K294" s="98" t="s">
        <v>0</v>
      </c>
      <c r="L294" s="334" t="str">
        <f t="shared" si="24"/>
        <v/>
      </c>
      <c r="M294" s="98" t="s">
        <v>0</v>
      </c>
      <c r="N294" s="334" t="str">
        <f t="shared" si="25"/>
        <v/>
      </c>
      <c r="O294" s="98" t="s">
        <v>0</v>
      </c>
      <c r="P294" s="308">
        <f t="shared" si="21"/>
        <v>282</v>
      </c>
      <c r="R294" s="301" t="str" cm="1">
        <f t="array" ref="R294">IFERROR(INDEX(import_data,MATCH($R$8&amp;"-"&amp;$P294,import_key,0),R$9),"")</f>
        <v/>
      </c>
      <c r="S294" s="299" t="str" cm="1">
        <f t="array" ref="S294">IFERROR(INDEX(import_data,MATCH($R$8&amp;"-"&amp;$P294,import_key,0),S$9),"")</f>
        <v/>
      </c>
      <c r="T294" s="322" t="str" cm="1">
        <f t="array" ref="T294">IFERROR(INDEX(import_data,MATCH($R$8&amp;"-"&amp;$P294,import_key,0),T$9),"")</f>
        <v/>
      </c>
    </row>
    <row r="295" spans="2:20" x14ac:dyDescent="0.25">
      <c r="B295" s="308">
        <f t="shared" si="22"/>
        <v>283</v>
      </c>
      <c r="D295" s="301" t="str" cm="1">
        <f t="array" ref="D295">IFERROR(INDEX(import_data,MATCH($D$8&amp;"-"&amp;$B295,import_key,0),D$9),"")</f>
        <v/>
      </c>
      <c r="E295" s="299" t="str" cm="1">
        <f t="array" ref="E295">IFERROR(INDEX(import_data,MATCH($D$8&amp;"-"&amp;$B295,import_key,0),E$9),"")</f>
        <v/>
      </c>
      <c r="F295" s="299" t="str" cm="1">
        <f t="array" ref="F295">IFERROR(INDEX(import_data,MATCH($D$8&amp;"-"&amp;$B295,import_key,0),F$9),"")</f>
        <v/>
      </c>
      <c r="G295" s="299" t="str" cm="1">
        <f t="array" ref="G295">IFERROR(INDEX(import_data,MATCH($D$8&amp;"-"&amp;$B295,import_key,0),G$9),"")</f>
        <v/>
      </c>
      <c r="H295" s="322" t="str" cm="1">
        <f t="array" ref="H295">IFERROR(INDEX(import_data,MATCH($D$8&amp;"-"&amp;$B295,import_key,0),H$9),"")</f>
        <v/>
      </c>
      <c r="J295" s="334" t="str">
        <f t="shared" si="23"/>
        <v/>
      </c>
      <c r="K295" s="98" t="s">
        <v>0</v>
      </c>
      <c r="L295" s="334" t="str">
        <f t="shared" si="24"/>
        <v/>
      </c>
      <c r="M295" s="98" t="s">
        <v>0</v>
      </c>
      <c r="N295" s="334" t="str">
        <f t="shared" si="25"/>
        <v/>
      </c>
      <c r="O295" s="98" t="s">
        <v>0</v>
      </c>
      <c r="P295" s="308">
        <f t="shared" si="21"/>
        <v>283</v>
      </c>
      <c r="R295" s="301" t="str" cm="1">
        <f t="array" ref="R295">IFERROR(INDEX(import_data,MATCH($R$8&amp;"-"&amp;$P295,import_key,0),R$9),"")</f>
        <v/>
      </c>
      <c r="S295" s="299" t="str" cm="1">
        <f t="array" ref="S295">IFERROR(INDEX(import_data,MATCH($R$8&amp;"-"&amp;$P295,import_key,0),S$9),"")</f>
        <v/>
      </c>
      <c r="T295" s="322" t="str" cm="1">
        <f t="array" ref="T295">IFERROR(INDEX(import_data,MATCH($R$8&amp;"-"&amp;$P295,import_key,0),T$9),"")</f>
        <v/>
      </c>
    </row>
    <row r="296" spans="2:20" x14ac:dyDescent="0.25">
      <c r="B296" s="308">
        <f t="shared" si="22"/>
        <v>284</v>
      </c>
      <c r="D296" s="301" t="str" cm="1">
        <f t="array" ref="D296">IFERROR(INDEX(import_data,MATCH($D$8&amp;"-"&amp;$B296,import_key,0),D$9),"")</f>
        <v/>
      </c>
      <c r="E296" s="299" t="str" cm="1">
        <f t="array" ref="E296">IFERROR(INDEX(import_data,MATCH($D$8&amp;"-"&amp;$B296,import_key,0),E$9),"")</f>
        <v/>
      </c>
      <c r="F296" s="299" t="str" cm="1">
        <f t="array" ref="F296">IFERROR(INDEX(import_data,MATCH($D$8&amp;"-"&amp;$B296,import_key,0),F$9),"")</f>
        <v/>
      </c>
      <c r="G296" s="299" t="str" cm="1">
        <f t="array" ref="G296">IFERROR(INDEX(import_data,MATCH($D$8&amp;"-"&amp;$B296,import_key,0),G$9),"")</f>
        <v/>
      </c>
      <c r="H296" s="322" t="str" cm="1">
        <f t="array" ref="H296">IFERROR(INDEX(import_data,MATCH($D$8&amp;"-"&amp;$B296,import_key,0),H$9),"")</f>
        <v/>
      </c>
      <c r="J296" s="334" t="str">
        <f t="shared" si="23"/>
        <v/>
      </c>
      <c r="K296" s="98" t="s">
        <v>0</v>
      </c>
      <c r="L296" s="334" t="str">
        <f t="shared" si="24"/>
        <v/>
      </c>
      <c r="M296" s="98" t="s">
        <v>0</v>
      </c>
      <c r="N296" s="334" t="str">
        <f t="shared" si="25"/>
        <v/>
      </c>
      <c r="O296" s="98" t="s">
        <v>0</v>
      </c>
      <c r="P296" s="308">
        <f t="shared" si="21"/>
        <v>284</v>
      </c>
      <c r="R296" s="301" t="str" cm="1">
        <f t="array" ref="R296">IFERROR(INDEX(import_data,MATCH($R$8&amp;"-"&amp;$P296,import_key,0),R$9),"")</f>
        <v/>
      </c>
      <c r="S296" s="299" t="str" cm="1">
        <f t="array" ref="S296">IFERROR(INDEX(import_data,MATCH($R$8&amp;"-"&amp;$P296,import_key,0),S$9),"")</f>
        <v/>
      </c>
      <c r="T296" s="322" t="str" cm="1">
        <f t="array" ref="T296">IFERROR(INDEX(import_data,MATCH($R$8&amp;"-"&amp;$P296,import_key,0),T$9),"")</f>
        <v/>
      </c>
    </row>
    <row r="297" spans="2:20" x14ac:dyDescent="0.25">
      <c r="B297" s="308">
        <f t="shared" si="22"/>
        <v>285</v>
      </c>
      <c r="D297" s="301" t="str" cm="1">
        <f t="array" ref="D297">IFERROR(INDEX(import_data,MATCH($D$8&amp;"-"&amp;$B297,import_key,0),D$9),"")</f>
        <v/>
      </c>
      <c r="E297" s="299" t="str" cm="1">
        <f t="array" ref="E297">IFERROR(INDEX(import_data,MATCH($D$8&amp;"-"&amp;$B297,import_key,0),E$9),"")</f>
        <v/>
      </c>
      <c r="F297" s="299" t="str" cm="1">
        <f t="array" ref="F297">IFERROR(INDEX(import_data,MATCH($D$8&amp;"-"&amp;$B297,import_key,0),F$9),"")</f>
        <v/>
      </c>
      <c r="G297" s="299" t="str" cm="1">
        <f t="array" ref="G297">IFERROR(INDEX(import_data,MATCH($D$8&amp;"-"&amp;$B297,import_key,0),G$9),"")</f>
        <v/>
      </c>
      <c r="H297" s="322" t="str" cm="1">
        <f t="array" ref="H297">IFERROR(INDEX(import_data,MATCH($D$8&amp;"-"&amp;$B297,import_key,0),H$9),"")</f>
        <v/>
      </c>
      <c r="J297" s="334" t="str">
        <f t="shared" si="23"/>
        <v/>
      </c>
      <c r="K297" s="98" t="s">
        <v>0</v>
      </c>
      <c r="L297" s="334" t="str">
        <f t="shared" si="24"/>
        <v/>
      </c>
      <c r="M297" s="98" t="s">
        <v>0</v>
      </c>
      <c r="N297" s="334" t="str">
        <f t="shared" si="25"/>
        <v/>
      </c>
      <c r="O297" s="98" t="s">
        <v>0</v>
      </c>
      <c r="P297" s="308">
        <f t="shared" si="21"/>
        <v>285</v>
      </c>
      <c r="R297" s="301" t="str" cm="1">
        <f t="array" ref="R297">IFERROR(INDEX(import_data,MATCH($R$8&amp;"-"&amp;$P297,import_key,0),R$9),"")</f>
        <v/>
      </c>
      <c r="S297" s="299" t="str" cm="1">
        <f t="array" ref="S297">IFERROR(INDEX(import_data,MATCH($R$8&amp;"-"&amp;$P297,import_key,0),S$9),"")</f>
        <v/>
      </c>
      <c r="T297" s="322" t="str" cm="1">
        <f t="array" ref="T297">IFERROR(INDEX(import_data,MATCH($R$8&amp;"-"&amp;$P297,import_key,0),T$9),"")</f>
        <v/>
      </c>
    </row>
    <row r="298" spans="2:20" x14ac:dyDescent="0.25">
      <c r="B298" s="308">
        <f t="shared" si="22"/>
        <v>286</v>
      </c>
      <c r="D298" s="301" t="str" cm="1">
        <f t="array" ref="D298">IFERROR(INDEX(import_data,MATCH($D$8&amp;"-"&amp;$B298,import_key,0),D$9),"")</f>
        <v/>
      </c>
      <c r="E298" s="299" t="str" cm="1">
        <f t="array" ref="E298">IFERROR(INDEX(import_data,MATCH($D$8&amp;"-"&amp;$B298,import_key,0),E$9),"")</f>
        <v/>
      </c>
      <c r="F298" s="299" t="str" cm="1">
        <f t="array" ref="F298">IFERROR(INDEX(import_data,MATCH($D$8&amp;"-"&amp;$B298,import_key,0),F$9),"")</f>
        <v/>
      </c>
      <c r="G298" s="299" t="str" cm="1">
        <f t="array" ref="G298">IFERROR(INDEX(import_data,MATCH($D$8&amp;"-"&amp;$B298,import_key,0),G$9),"")</f>
        <v/>
      </c>
      <c r="H298" s="322" t="str" cm="1">
        <f t="array" ref="H298">IFERROR(INDEX(import_data,MATCH($D$8&amp;"-"&amp;$B298,import_key,0),H$9),"")</f>
        <v/>
      </c>
      <c r="J298" s="334" t="str">
        <f t="shared" si="23"/>
        <v/>
      </c>
      <c r="K298" s="98" t="s">
        <v>0</v>
      </c>
      <c r="L298" s="334" t="str">
        <f t="shared" si="24"/>
        <v/>
      </c>
      <c r="M298" s="98" t="s">
        <v>0</v>
      </c>
      <c r="N298" s="334" t="str">
        <f t="shared" si="25"/>
        <v/>
      </c>
      <c r="O298" s="98" t="s">
        <v>0</v>
      </c>
      <c r="P298" s="308">
        <f t="shared" si="21"/>
        <v>286</v>
      </c>
      <c r="R298" s="301" t="str" cm="1">
        <f t="array" ref="R298">IFERROR(INDEX(import_data,MATCH($R$8&amp;"-"&amp;$P298,import_key,0),R$9),"")</f>
        <v/>
      </c>
      <c r="S298" s="299" t="str" cm="1">
        <f t="array" ref="S298">IFERROR(INDEX(import_data,MATCH($R$8&amp;"-"&amp;$P298,import_key,0),S$9),"")</f>
        <v/>
      </c>
      <c r="T298" s="322" t="str" cm="1">
        <f t="array" ref="T298">IFERROR(INDEX(import_data,MATCH($R$8&amp;"-"&amp;$P298,import_key,0),T$9),"")</f>
        <v/>
      </c>
    </row>
    <row r="299" spans="2:20" x14ac:dyDescent="0.25">
      <c r="B299" s="308">
        <f t="shared" si="22"/>
        <v>287</v>
      </c>
      <c r="D299" s="301" t="str" cm="1">
        <f t="array" ref="D299">IFERROR(INDEX(import_data,MATCH($D$8&amp;"-"&amp;$B299,import_key,0),D$9),"")</f>
        <v/>
      </c>
      <c r="E299" s="299" t="str" cm="1">
        <f t="array" ref="E299">IFERROR(INDEX(import_data,MATCH($D$8&amp;"-"&amp;$B299,import_key,0),E$9),"")</f>
        <v/>
      </c>
      <c r="F299" s="299" t="str" cm="1">
        <f t="array" ref="F299">IFERROR(INDEX(import_data,MATCH($D$8&amp;"-"&amp;$B299,import_key,0),F$9),"")</f>
        <v/>
      </c>
      <c r="G299" s="299" t="str" cm="1">
        <f t="array" ref="G299">IFERROR(INDEX(import_data,MATCH($D$8&amp;"-"&amp;$B299,import_key,0),G$9),"")</f>
        <v/>
      </c>
      <c r="H299" s="322" t="str" cm="1">
        <f t="array" ref="H299">IFERROR(INDEX(import_data,MATCH($D$8&amp;"-"&amp;$B299,import_key,0),H$9),"")</f>
        <v/>
      </c>
      <c r="J299" s="334" t="str">
        <f t="shared" si="23"/>
        <v/>
      </c>
      <c r="K299" s="98" t="s">
        <v>0</v>
      </c>
      <c r="L299" s="334" t="str">
        <f t="shared" si="24"/>
        <v/>
      </c>
      <c r="M299" s="98" t="s">
        <v>0</v>
      </c>
      <c r="N299" s="334" t="str">
        <f t="shared" si="25"/>
        <v/>
      </c>
      <c r="O299" s="98" t="s">
        <v>0</v>
      </c>
      <c r="P299" s="308">
        <f t="shared" si="21"/>
        <v>287</v>
      </c>
      <c r="R299" s="301" t="str" cm="1">
        <f t="array" ref="R299">IFERROR(INDEX(import_data,MATCH($R$8&amp;"-"&amp;$P299,import_key,0),R$9),"")</f>
        <v/>
      </c>
      <c r="S299" s="299" t="str" cm="1">
        <f t="array" ref="S299">IFERROR(INDEX(import_data,MATCH($R$8&amp;"-"&amp;$P299,import_key,0),S$9),"")</f>
        <v/>
      </c>
      <c r="T299" s="322" t="str" cm="1">
        <f t="array" ref="T299">IFERROR(INDEX(import_data,MATCH($R$8&amp;"-"&amp;$P299,import_key,0),T$9),"")</f>
        <v/>
      </c>
    </row>
    <row r="300" spans="2:20" x14ac:dyDescent="0.25">
      <c r="B300" s="308">
        <f t="shared" si="22"/>
        <v>288</v>
      </c>
      <c r="D300" s="301" t="str" cm="1">
        <f t="array" ref="D300">IFERROR(INDEX(import_data,MATCH($D$8&amp;"-"&amp;$B300,import_key,0),D$9),"")</f>
        <v/>
      </c>
      <c r="E300" s="299" t="str" cm="1">
        <f t="array" ref="E300">IFERROR(INDEX(import_data,MATCH($D$8&amp;"-"&amp;$B300,import_key,0),E$9),"")</f>
        <v/>
      </c>
      <c r="F300" s="299" t="str" cm="1">
        <f t="array" ref="F300">IFERROR(INDEX(import_data,MATCH($D$8&amp;"-"&amp;$B300,import_key,0),F$9),"")</f>
        <v/>
      </c>
      <c r="G300" s="299" t="str" cm="1">
        <f t="array" ref="G300">IFERROR(INDEX(import_data,MATCH($D$8&amp;"-"&amp;$B300,import_key,0),G$9),"")</f>
        <v/>
      </c>
      <c r="H300" s="322" t="str" cm="1">
        <f t="array" ref="H300">IFERROR(INDEX(import_data,MATCH($D$8&amp;"-"&amp;$B300,import_key,0),H$9),"")</f>
        <v/>
      </c>
      <c r="J300" s="334" t="str">
        <f t="shared" si="23"/>
        <v/>
      </c>
      <c r="K300" s="98" t="s">
        <v>0</v>
      </c>
      <c r="L300" s="334" t="str">
        <f t="shared" si="24"/>
        <v/>
      </c>
      <c r="M300" s="98" t="s">
        <v>0</v>
      </c>
      <c r="N300" s="334" t="str">
        <f t="shared" si="25"/>
        <v/>
      </c>
      <c r="O300" s="98" t="s">
        <v>0</v>
      </c>
      <c r="P300" s="308">
        <f t="shared" si="21"/>
        <v>288</v>
      </c>
      <c r="R300" s="301" t="str" cm="1">
        <f t="array" ref="R300">IFERROR(INDEX(import_data,MATCH($R$8&amp;"-"&amp;$P300,import_key,0),R$9),"")</f>
        <v/>
      </c>
      <c r="S300" s="299" t="str" cm="1">
        <f t="array" ref="S300">IFERROR(INDEX(import_data,MATCH($R$8&amp;"-"&amp;$P300,import_key,0),S$9),"")</f>
        <v/>
      </c>
      <c r="T300" s="322" t="str" cm="1">
        <f t="array" ref="T300">IFERROR(INDEX(import_data,MATCH($R$8&amp;"-"&amp;$P300,import_key,0),T$9),"")</f>
        <v/>
      </c>
    </row>
    <row r="301" spans="2:20" x14ac:dyDescent="0.25">
      <c r="B301" s="308">
        <f t="shared" si="22"/>
        <v>289</v>
      </c>
      <c r="D301" s="301" t="str" cm="1">
        <f t="array" ref="D301">IFERROR(INDEX(import_data,MATCH($D$8&amp;"-"&amp;$B301,import_key,0),D$9),"")</f>
        <v/>
      </c>
      <c r="E301" s="299" t="str" cm="1">
        <f t="array" ref="E301">IFERROR(INDEX(import_data,MATCH($D$8&amp;"-"&amp;$B301,import_key,0),E$9),"")</f>
        <v/>
      </c>
      <c r="F301" s="299" t="str" cm="1">
        <f t="array" ref="F301">IFERROR(INDEX(import_data,MATCH($D$8&amp;"-"&amp;$B301,import_key,0),F$9),"")</f>
        <v/>
      </c>
      <c r="G301" s="299" t="str" cm="1">
        <f t="array" ref="G301">IFERROR(INDEX(import_data,MATCH($D$8&amp;"-"&amp;$B301,import_key,0),G$9),"")</f>
        <v/>
      </c>
      <c r="H301" s="322" t="str" cm="1">
        <f t="array" ref="H301">IFERROR(INDEX(import_data,MATCH($D$8&amp;"-"&amp;$B301,import_key,0),H$9),"")</f>
        <v/>
      </c>
      <c r="J301" s="334" t="str">
        <f t="shared" si="23"/>
        <v/>
      </c>
      <c r="K301" s="98" t="s">
        <v>0</v>
      </c>
      <c r="L301" s="334" t="str">
        <f t="shared" si="24"/>
        <v/>
      </c>
      <c r="M301" s="98" t="s">
        <v>0</v>
      </c>
      <c r="N301" s="334" t="str">
        <f t="shared" si="25"/>
        <v/>
      </c>
      <c r="O301" s="98" t="s">
        <v>0</v>
      </c>
      <c r="P301" s="308">
        <f t="shared" si="21"/>
        <v>289</v>
      </c>
      <c r="R301" s="301" t="str" cm="1">
        <f t="array" ref="R301">IFERROR(INDEX(import_data,MATCH($R$8&amp;"-"&amp;$P301,import_key,0),R$9),"")</f>
        <v/>
      </c>
      <c r="S301" s="299" t="str" cm="1">
        <f t="array" ref="S301">IFERROR(INDEX(import_data,MATCH($R$8&amp;"-"&amp;$P301,import_key,0),S$9),"")</f>
        <v/>
      </c>
      <c r="T301" s="322" t="str" cm="1">
        <f t="array" ref="T301">IFERROR(INDEX(import_data,MATCH($R$8&amp;"-"&amp;$P301,import_key,0),T$9),"")</f>
        <v/>
      </c>
    </row>
    <row r="302" spans="2:20" x14ac:dyDescent="0.25">
      <c r="B302" s="308">
        <f t="shared" si="22"/>
        <v>290</v>
      </c>
      <c r="D302" s="301" t="str" cm="1">
        <f t="array" ref="D302">IFERROR(INDEX(import_data,MATCH($D$8&amp;"-"&amp;$B302,import_key,0),D$9),"")</f>
        <v/>
      </c>
      <c r="E302" s="299" t="str" cm="1">
        <f t="array" ref="E302">IFERROR(INDEX(import_data,MATCH($D$8&amp;"-"&amp;$B302,import_key,0),E$9),"")</f>
        <v/>
      </c>
      <c r="F302" s="299" t="str" cm="1">
        <f t="array" ref="F302">IFERROR(INDEX(import_data,MATCH($D$8&amp;"-"&amp;$B302,import_key,0),F$9),"")</f>
        <v/>
      </c>
      <c r="G302" s="299" t="str" cm="1">
        <f t="array" ref="G302">IFERROR(INDEX(import_data,MATCH($D$8&amp;"-"&amp;$B302,import_key,0),G$9),"")</f>
        <v/>
      </c>
      <c r="H302" s="322" t="str" cm="1">
        <f t="array" ref="H302">IFERROR(INDEX(import_data,MATCH($D$8&amp;"-"&amp;$B302,import_key,0),H$9),"")</f>
        <v/>
      </c>
      <c r="J302" s="334" t="str">
        <f t="shared" si="23"/>
        <v/>
      </c>
      <c r="K302" s="98" t="s">
        <v>0</v>
      </c>
      <c r="L302" s="334" t="str">
        <f t="shared" si="24"/>
        <v/>
      </c>
      <c r="M302" s="98" t="s">
        <v>0</v>
      </c>
      <c r="N302" s="334" t="str">
        <f t="shared" si="25"/>
        <v/>
      </c>
      <c r="O302" s="98" t="s">
        <v>0</v>
      </c>
      <c r="P302" s="308">
        <f t="shared" si="21"/>
        <v>290</v>
      </c>
      <c r="R302" s="301" t="str" cm="1">
        <f t="array" ref="R302">IFERROR(INDEX(import_data,MATCH($R$8&amp;"-"&amp;$P302,import_key,0),R$9),"")</f>
        <v/>
      </c>
      <c r="S302" s="299" t="str" cm="1">
        <f t="array" ref="S302">IFERROR(INDEX(import_data,MATCH($R$8&amp;"-"&amp;$P302,import_key,0),S$9),"")</f>
        <v/>
      </c>
      <c r="T302" s="322" t="str" cm="1">
        <f t="array" ref="T302">IFERROR(INDEX(import_data,MATCH($R$8&amp;"-"&amp;$P302,import_key,0),T$9),"")</f>
        <v/>
      </c>
    </row>
    <row r="303" spans="2:20" x14ac:dyDescent="0.25">
      <c r="B303" s="308">
        <f t="shared" si="22"/>
        <v>291</v>
      </c>
      <c r="D303" s="301" t="str" cm="1">
        <f t="array" ref="D303">IFERROR(INDEX(import_data,MATCH($D$8&amp;"-"&amp;$B303,import_key,0),D$9),"")</f>
        <v/>
      </c>
      <c r="E303" s="299" t="str" cm="1">
        <f t="array" ref="E303">IFERROR(INDEX(import_data,MATCH($D$8&amp;"-"&amp;$B303,import_key,0),E$9),"")</f>
        <v/>
      </c>
      <c r="F303" s="299" t="str" cm="1">
        <f t="array" ref="F303">IFERROR(INDEX(import_data,MATCH($D$8&amp;"-"&amp;$B303,import_key,0),F$9),"")</f>
        <v/>
      </c>
      <c r="G303" s="299" t="str" cm="1">
        <f t="array" ref="G303">IFERROR(INDEX(import_data,MATCH($D$8&amp;"-"&amp;$B303,import_key,0),G$9),"")</f>
        <v/>
      </c>
      <c r="H303" s="322" t="str" cm="1">
        <f t="array" ref="H303">IFERROR(INDEX(import_data,MATCH($D$8&amp;"-"&amp;$B303,import_key,0),H$9),"")</f>
        <v/>
      </c>
      <c r="J303" s="334" t="str">
        <f t="shared" si="23"/>
        <v/>
      </c>
      <c r="K303" s="98" t="s">
        <v>0</v>
      </c>
      <c r="L303" s="334" t="str">
        <f t="shared" si="24"/>
        <v/>
      </c>
      <c r="M303" s="98" t="s">
        <v>0</v>
      </c>
      <c r="N303" s="334" t="str">
        <f t="shared" si="25"/>
        <v/>
      </c>
      <c r="O303" s="98" t="s">
        <v>0</v>
      </c>
      <c r="P303" s="308">
        <f t="shared" si="21"/>
        <v>291</v>
      </c>
      <c r="R303" s="301" t="str" cm="1">
        <f t="array" ref="R303">IFERROR(INDEX(import_data,MATCH($R$8&amp;"-"&amp;$P303,import_key,0),R$9),"")</f>
        <v/>
      </c>
      <c r="S303" s="299" t="str" cm="1">
        <f t="array" ref="S303">IFERROR(INDEX(import_data,MATCH($R$8&amp;"-"&amp;$P303,import_key,0),S$9),"")</f>
        <v/>
      </c>
      <c r="T303" s="322" t="str" cm="1">
        <f t="array" ref="T303">IFERROR(INDEX(import_data,MATCH($R$8&amp;"-"&amp;$P303,import_key,0),T$9),"")</f>
        <v/>
      </c>
    </row>
    <row r="304" spans="2:20" x14ac:dyDescent="0.25">
      <c r="B304" s="308">
        <f t="shared" si="22"/>
        <v>292</v>
      </c>
      <c r="D304" s="301" t="str" cm="1">
        <f t="array" ref="D304">IFERROR(INDEX(import_data,MATCH($D$8&amp;"-"&amp;$B304,import_key,0),D$9),"")</f>
        <v/>
      </c>
      <c r="E304" s="299" t="str" cm="1">
        <f t="array" ref="E304">IFERROR(INDEX(import_data,MATCH($D$8&amp;"-"&amp;$B304,import_key,0),E$9),"")</f>
        <v/>
      </c>
      <c r="F304" s="299" t="str" cm="1">
        <f t="array" ref="F304">IFERROR(INDEX(import_data,MATCH($D$8&amp;"-"&amp;$B304,import_key,0),F$9),"")</f>
        <v/>
      </c>
      <c r="G304" s="299" t="str" cm="1">
        <f t="array" ref="G304">IFERROR(INDEX(import_data,MATCH($D$8&amp;"-"&amp;$B304,import_key,0),G$9),"")</f>
        <v/>
      </c>
      <c r="H304" s="322" t="str" cm="1">
        <f t="array" ref="H304">IFERROR(INDEX(import_data,MATCH($D$8&amp;"-"&amp;$B304,import_key,0),H$9),"")</f>
        <v/>
      </c>
      <c r="J304" s="334" t="str">
        <f t="shared" si="23"/>
        <v/>
      </c>
      <c r="K304" s="98" t="s">
        <v>0</v>
      </c>
      <c r="L304" s="334" t="str">
        <f t="shared" si="24"/>
        <v/>
      </c>
      <c r="M304" s="98" t="s">
        <v>0</v>
      </c>
      <c r="N304" s="334" t="str">
        <f t="shared" si="25"/>
        <v/>
      </c>
      <c r="O304" s="98" t="s">
        <v>0</v>
      </c>
      <c r="P304" s="308">
        <f t="shared" si="21"/>
        <v>292</v>
      </c>
      <c r="R304" s="301" t="str" cm="1">
        <f t="array" ref="R304">IFERROR(INDEX(import_data,MATCH($R$8&amp;"-"&amp;$P304,import_key,0),R$9),"")</f>
        <v/>
      </c>
      <c r="S304" s="299" t="str" cm="1">
        <f t="array" ref="S304">IFERROR(INDEX(import_data,MATCH($R$8&amp;"-"&amp;$P304,import_key,0),S$9),"")</f>
        <v/>
      </c>
      <c r="T304" s="322" t="str" cm="1">
        <f t="array" ref="T304">IFERROR(INDEX(import_data,MATCH($R$8&amp;"-"&amp;$P304,import_key,0),T$9),"")</f>
        <v/>
      </c>
    </row>
    <row r="305" spans="2:20" x14ac:dyDescent="0.25">
      <c r="B305" s="308">
        <f t="shared" si="22"/>
        <v>293</v>
      </c>
      <c r="D305" s="301" t="str" cm="1">
        <f t="array" ref="D305">IFERROR(INDEX(import_data,MATCH($D$8&amp;"-"&amp;$B305,import_key,0),D$9),"")</f>
        <v/>
      </c>
      <c r="E305" s="299" t="str" cm="1">
        <f t="array" ref="E305">IFERROR(INDEX(import_data,MATCH($D$8&amp;"-"&amp;$B305,import_key,0),E$9),"")</f>
        <v/>
      </c>
      <c r="F305" s="299" t="str" cm="1">
        <f t="array" ref="F305">IFERROR(INDEX(import_data,MATCH($D$8&amp;"-"&amp;$B305,import_key,0),F$9),"")</f>
        <v/>
      </c>
      <c r="G305" s="299" t="str" cm="1">
        <f t="array" ref="G305">IFERROR(INDEX(import_data,MATCH($D$8&amp;"-"&amp;$B305,import_key,0),G$9),"")</f>
        <v/>
      </c>
      <c r="H305" s="322" t="str" cm="1">
        <f t="array" ref="H305">IFERROR(INDEX(import_data,MATCH($D$8&amp;"-"&amp;$B305,import_key,0),H$9),"")</f>
        <v/>
      </c>
      <c r="J305" s="334" t="str">
        <f t="shared" si="23"/>
        <v/>
      </c>
      <c r="K305" s="98" t="s">
        <v>0</v>
      </c>
      <c r="L305" s="334" t="str">
        <f t="shared" si="24"/>
        <v/>
      </c>
      <c r="M305" s="98" t="s">
        <v>0</v>
      </c>
      <c r="N305" s="334" t="str">
        <f t="shared" si="25"/>
        <v/>
      </c>
      <c r="O305" s="98" t="s">
        <v>0</v>
      </c>
      <c r="P305" s="308">
        <f t="shared" si="21"/>
        <v>293</v>
      </c>
      <c r="R305" s="301" t="str" cm="1">
        <f t="array" ref="R305">IFERROR(INDEX(import_data,MATCH($R$8&amp;"-"&amp;$P305,import_key,0),R$9),"")</f>
        <v/>
      </c>
      <c r="S305" s="299" t="str" cm="1">
        <f t="array" ref="S305">IFERROR(INDEX(import_data,MATCH($R$8&amp;"-"&amp;$P305,import_key,0),S$9),"")</f>
        <v/>
      </c>
      <c r="T305" s="322" t="str" cm="1">
        <f t="array" ref="T305">IFERROR(INDEX(import_data,MATCH($R$8&amp;"-"&amp;$P305,import_key,0),T$9),"")</f>
        <v/>
      </c>
    </row>
    <row r="306" spans="2:20" x14ac:dyDescent="0.25">
      <c r="B306" s="308">
        <f t="shared" si="22"/>
        <v>294</v>
      </c>
      <c r="D306" s="301" t="str" cm="1">
        <f t="array" ref="D306">IFERROR(INDEX(import_data,MATCH($D$8&amp;"-"&amp;$B306,import_key,0),D$9),"")</f>
        <v/>
      </c>
      <c r="E306" s="299" t="str" cm="1">
        <f t="array" ref="E306">IFERROR(INDEX(import_data,MATCH($D$8&amp;"-"&amp;$B306,import_key,0),E$9),"")</f>
        <v/>
      </c>
      <c r="F306" s="299" t="str" cm="1">
        <f t="array" ref="F306">IFERROR(INDEX(import_data,MATCH($D$8&amp;"-"&amp;$B306,import_key,0),F$9),"")</f>
        <v/>
      </c>
      <c r="G306" s="299" t="str" cm="1">
        <f t="array" ref="G306">IFERROR(INDEX(import_data,MATCH($D$8&amp;"-"&amp;$B306,import_key,0),G$9),"")</f>
        <v/>
      </c>
      <c r="H306" s="322" t="str" cm="1">
        <f t="array" ref="H306">IFERROR(INDEX(import_data,MATCH($D$8&amp;"-"&amp;$B306,import_key,0),H$9),"")</f>
        <v/>
      </c>
      <c r="J306" s="334" t="str">
        <f t="shared" si="23"/>
        <v/>
      </c>
      <c r="K306" s="98" t="s">
        <v>0</v>
      </c>
      <c r="L306" s="334" t="str">
        <f t="shared" si="24"/>
        <v/>
      </c>
      <c r="M306" s="98" t="s">
        <v>0</v>
      </c>
      <c r="N306" s="334" t="str">
        <f t="shared" si="25"/>
        <v/>
      </c>
      <c r="O306" s="98" t="s">
        <v>0</v>
      </c>
      <c r="P306" s="308">
        <f t="shared" si="21"/>
        <v>294</v>
      </c>
      <c r="R306" s="301" t="str" cm="1">
        <f t="array" ref="R306">IFERROR(INDEX(import_data,MATCH($R$8&amp;"-"&amp;$P306,import_key,0),R$9),"")</f>
        <v/>
      </c>
      <c r="S306" s="299" t="str" cm="1">
        <f t="array" ref="S306">IFERROR(INDEX(import_data,MATCH($R$8&amp;"-"&amp;$P306,import_key,0),S$9),"")</f>
        <v/>
      </c>
      <c r="T306" s="322" t="str" cm="1">
        <f t="array" ref="T306">IFERROR(INDEX(import_data,MATCH($R$8&amp;"-"&amp;$P306,import_key,0),T$9),"")</f>
        <v/>
      </c>
    </row>
    <row r="307" spans="2:20" x14ac:dyDescent="0.25">
      <c r="B307" s="308">
        <f t="shared" si="22"/>
        <v>295</v>
      </c>
      <c r="D307" s="301" t="str" cm="1">
        <f t="array" ref="D307">IFERROR(INDEX(import_data,MATCH($D$8&amp;"-"&amp;$B307,import_key,0),D$9),"")</f>
        <v/>
      </c>
      <c r="E307" s="299" t="str" cm="1">
        <f t="array" ref="E307">IFERROR(INDEX(import_data,MATCH($D$8&amp;"-"&amp;$B307,import_key,0),E$9),"")</f>
        <v/>
      </c>
      <c r="F307" s="299" t="str" cm="1">
        <f t="array" ref="F307">IFERROR(INDEX(import_data,MATCH($D$8&amp;"-"&amp;$B307,import_key,0),F$9),"")</f>
        <v/>
      </c>
      <c r="G307" s="299" t="str" cm="1">
        <f t="array" ref="G307">IFERROR(INDEX(import_data,MATCH($D$8&amp;"-"&amp;$B307,import_key,0),G$9),"")</f>
        <v/>
      </c>
      <c r="H307" s="322" t="str" cm="1">
        <f t="array" ref="H307">IFERROR(INDEX(import_data,MATCH($D$8&amp;"-"&amp;$B307,import_key,0),H$9),"")</f>
        <v/>
      </c>
      <c r="J307" s="334" t="str">
        <f t="shared" si="23"/>
        <v/>
      </c>
      <c r="K307" s="98" t="s">
        <v>0</v>
      </c>
      <c r="L307" s="334" t="str">
        <f t="shared" si="24"/>
        <v/>
      </c>
      <c r="M307" s="98" t="s">
        <v>0</v>
      </c>
      <c r="N307" s="334" t="str">
        <f t="shared" si="25"/>
        <v/>
      </c>
      <c r="O307" s="98" t="s">
        <v>0</v>
      </c>
      <c r="P307" s="308">
        <f t="shared" si="21"/>
        <v>295</v>
      </c>
      <c r="R307" s="301" t="str" cm="1">
        <f t="array" ref="R307">IFERROR(INDEX(import_data,MATCH($R$8&amp;"-"&amp;$P307,import_key,0),R$9),"")</f>
        <v/>
      </c>
      <c r="S307" s="299" t="str" cm="1">
        <f t="array" ref="S307">IFERROR(INDEX(import_data,MATCH($R$8&amp;"-"&amp;$P307,import_key,0),S$9),"")</f>
        <v/>
      </c>
      <c r="T307" s="322" t="str" cm="1">
        <f t="array" ref="T307">IFERROR(INDEX(import_data,MATCH($R$8&amp;"-"&amp;$P307,import_key,0),T$9),"")</f>
        <v/>
      </c>
    </row>
    <row r="308" spans="2:20" x14ac:dyDescent="0.25">
      <c r="B308" s="308">
        <f t="shared" si="22"/>
        <v>296</v>
      </c>
      <c r="D308" s="301" t="str" cm="1">
        <f t="array" ref="D308">IFERROR(INDEX(import_data,MATCH($D$8&amp;"-"&amp;$B308,import_key,0),D$9),"")</f>
        <v/>
      </c>
      <c r="E308" s="299" t="str" cm="1">
        <f t="array" ref="E308">IFERROR(INDEX(import_data,MATCH($D$8&amp;"-"&amp;$B308,import_key,0),E$9),"")</f>
        <v/>
      </c>
      <c r="F308" s="299" t="str" cm="1">
        <f t="array" ref="F308">IFERROR(INDEX(import_data,MATCH($D$8&amp;"-"&amp;$B308,import_key,0),F$9),"")</f>
        <v/>
      </c>
      <c r="G308" s="299" t="str" cm="1">
        <f t="array" ref="G308">IFERROR(INDEX(import_data,MATCH($D$8&amp;"-"&amp;$B308,import_key,0),G$9),"")</f>
        <v/>
      </c>
      <c r="H308" s="322" t="str" cm="1">
        <f t="array" ref="H308">IFERROR(INDEX(import_data,MATCH($D$8&amp;"-"&amp;$B308,import_key,0),H$9),"")</f>
        <v/>
      </c>
      <c r="J308" s="334" t="str">
        <f t="shared" si="23"/>
        <v/>
      </c>
      <c r="K308" s="98" t="s">
        <v>0</v>
      </c>
      <c r="L308" s="334" t="str">
        <f t="shared" si="24"/>
        <v/>
      </c>
      <c r="M308" s="98" t="s">
        <v>0</v>
      </c>
      <c r="N308" s="334" t="str">
        <f t="shared" si="25"/>
        <v/>
      </c>
      <c r="O308" s="98" t="s">
        <v>0</v>
      </c>
      <c r="P308" s="308">
        <f t="shared" si="21"/>
        <v>296</v>
      </c>
      <c r="R308" s="301" t="str" cm="1">
        <f t="array" ref="R308">IFERROR(INDEX(import_data,MATCH($R$8&amp;"-"&amp;$P308,import_key,0),R$9),"")</f>
        <v/>
      </c>
      <c r="S308" s="299" t="str" cm="1">
        <f t="array" ref="S308">IFERROR(INDEX(import_data,MATCH($R$8&amp;"-"&amp;$P308,import_key,0),S$9),"")</f>
        <v/>
      </c>
      <c r="T308" s="322" t="str" cm="1">
        <f t="array" ref="T308">IFERROR(INDEX(import_data,MATCH($R$8&amp;"-"&amp;$P308,import_key,0),T$9),"")</f>
        <v/>
      </c>
    </row>
    <row r="309" spans="2:20" x14ac:dyDescent="0.25">
      <c r="B309" s="308">
        <f t="shared" si="22"/>
        <v>297</v>
      </c>
      <c r="D309" s="301" t="str" cm="1">
        <f t="array" ref="D309">IFERROR(INDEX(import_data,MATCH($D$8&amp;"-"&amp;$B309,import_key,0),D$9),"")</f>
        <v/>
      </c>
      <c r="E309" s="299" t="str" cm="1">
        <f t="array" ref="E309">IFERROR(INDEX(import_data,MATCH($D$8&amp;"-"&amp;$B309,import_key,0),E$9),"")</f>
        <v/>
      </c>
      <c r="F309" s="299" t="str" cm="1">
        <f t="array" ref="F309">IFERROR(INDEX(import_data,MATCH($D$8&amp;"-"&amp;$B309,import_key,0),F$9),"")</f>
        <v/>
      </c>
      <c r="G309" s="299" t="str" cm="1">
        <f t="array" ref="G309">IFERROR(INDEX(import_data,MATCH($D$8&amp;"-"&amp;$B309,import_key,0),G$9),"")</f>
        <v/>
      </c>
      <c r="H309" s="322" t="str" cm="1">
        <f t="array" ref="H309">IFERROR(INDEX(import_data,MATCH($D$8&amp;"-"&amp;$B309,import_key,0),H$9),"")</f>
        <v/>
      </c>
      <c r="J309" s="334" t="str">
        <f t="shared" si="23"/>
        <v/>
      </c>
      <c r="K309" s="98" t="s">
        <v>0</v>
      </c>
      <c r="L309" s="334" t="str">
        <f t="shared" si="24"/>
        <v/>
      </c>
      <c r="M309" s="98" t="s">
        <v>0</v>
      </c>
      <c r="N309" s="334" t="str">
        <f t="shared" si="25"/>
        <v/>
      </c>
      <c r="O309" s="98" t="s">
        <v>0</v>
      </c>
      <c r="P309" s="308">
        <f t="shared" si="21"/>
        <v>297</v>
      </c>
      <c r="R309" s="301" t="str" cm="1">
        <f t="array" ref="R309">IFERROR(INDEX(import_data,MATCH($R$8&amp;"-"&amp;$P309,import_key,0),R$9),"")</f>
        <v/>
      </c>
      <c r="S309" s="299" t="str" cm="1">
        <f t="array" ref="S309">IFERROR(INDEX(import_data,MATCH($R$8&amp;"-"&amp;$P309,import_key,0),S$9),"")</f>
        <v/>
      </c>
      <c r="T309" s="322" t="str" cm="1">
        <f t="array" ref="T309">IFERROR(INDEX(import_data,MATCH($R$8&amp;"-"&amp;$P309,import_key,0),T$9),"")</f>
        <v/>
      </c>
    </row>
    <row r="310" spans="2:20" x14ac:dyDescent="0.25">
      <c r="B310" s="308">
        <f t="shared" si="22"/>
        <v>298</v>
      </c>
      <c r="D310" s="301" t="str" cm="1">
        <f t="array" ref="D310">IFERROR(INDEX(import_data,MATCH($D$8&amp;"-"&amp;$B310,import_key,0),D$9),"")</f>
        <v/>
      </c>
      <c r="E310" s="299" t="str" cm="1">
        <f t="array" ref="E310">IFERROR(INDEX(import_data,MATCH($D$8&amp;"-"&amp;$B310,import_key,0),E$9),"")</f>
        <v/>
      </c>
      <c r="F310" s="299" t="str" cm="1">
        <f t="array" ref="F310">IFERROR(INDEX(import_data,MATCH($D$8&amp;"-"&amp;$B310,import_key,0),F$9),"")</f>
        <v/>
      </c>
      <c r="G310" s="299" t="str" cm="1">
        <f t="array" ref="G310">IFERROR(INDEX(import_data,MATCH($D$8&amp;"-"&amp;$B310,import_key,0),G$9),"")</f>
        <v/>
      </c>
      <c r="H310" s="322" t="str" cm="1">
        <f t="array" ref="H310">IFERROR(INDEX(import_data,MATCH($D$8&amp;"-"&amp;$B310,import_key,0),H$9),"")</f>
        <v/>
      </c>
      <c r="J310" s="334" t="str">
        <f t="shared" si="23"/>
        <v/>
      </c>
      <c r="K310" s="98" t="s">
        <v>0</v>
      </c>
      <c r="L310" s="334" t="str">
        <f t="shared" si="24"/>
        <v/>
      </c>
      <c r="M310" s="98" t="s">
        <v>0</v>
      </c>
      <c r="N310" s="334" t="str">
        <f t="shared" si="25"/>
        <v/>
      </c>
      <c r="O310" s="98" t="s">
        <v>0</v>
      </c>
      <c r="P310" s="308">
        <f t="shared" si="21"/>
        <v>298</v>
      </c>
      <c r="R310" s="301" t="str" cm="1">
        <f t="array" ref="R310">IFERROR(INDEX(import_data,MATCH($R$8&amp;"-"&amp;$P310,import_key,0),R$9),"")</f>
        <v/>
      </c>
      <c r="S310" s="299" t="str" cm="1">
        <f t="array" ref="S310">IFERROR(INDEX(import_data,MATCH($R$8&amp;"-"&amp;$P310,import_key,0),S$9),"")</f>
        <v/>
      </c>
      <c r="T310" s="322" t="str" cm="1">
        <f t="array" ref="T310">IFERROR(INDEX(import_data,MATCH($R$8&amp;"-"&amp;$P310,import_key,0),T$9),"")</f>
        <v/>
      </c>
    </row>
    <row r="311" spans="2:20" x14ac:dyDescent="0.25">
      <c r="B311" s="308">
        <f t="shared" si="22"/>
        <v>299</v>
      </c>
      <c r="D311" s="301" t="str" cm="1">
        <f t="array" ref="D311">IFERROR(INDEX(import_data,MATCH($D$8&amp;"-"&amp;$B311,import_key,0),D$9),"")</f>
        <v/>
      </c>
      <c r="E311" s="299" t="str" cm="1">
        <f t="array" ref="E311">IFERROR(INDEX(import_data,MATCH($D$8&amp;"-"&amp;$B311,import_key,0),E$9),"")</f>
        <v/>
      </c>
      <c r="F311" s="299" t="str" cm="1">
        <f t="array" ref="F311">IFERROR(INDEX(import_data,MATCH($D$8&amp;"-"&amp;$B311,import_key,0),F$9),"")</f>
        <v/>
      </c>
      <c r="G311" s="299" t="str" cm="1">
        <f t="array" ref="G311">IFERROR(INDEX(import_data,MATCH($D$8&amp;"-"&amp;$B311,import_key,0),G$9),"")</f>
        <v/>
      </c>
      <c r="H311" s="322" t="str" cm="1">
        <f t="array" ref="H311">IFERROR(INDEX(import_data,MATCH($D$8&amp;"-"&amp;$B311,import_key,0),H$9),"")</f>
        <v/>
      </c>
      <c r="J311" s="334" t="str">
        <f t="shared" si="23"/>
        <v/>
      </c>
      <c r="K311" s="98" t="s">
        <v>0</v>
      </c>
      <c r="L311" s="334" t="str">
        <f t="shared" si="24"/>
        <v/>
      </c>
      <c r="M311" s="98" t="s">
        <v>0</v>
      </c>
      <c r="N311" s="334" t="str">
        <f t="shared" si="25"/>
        <v/>
      </c>
      <c r="O311" s="98" t="s">
        <v>0</v>
      </c>
      <c r="P311" s="308">
        <f t="shared" si="21"/>
        <v>299</v>
      </c>
      <c r="R311" s="301" t="str" cm="1">
        <f t="array" ref="R311">IFERROR(INDEX(import_data,MATCH($R$8&amp;"-"&amp;$P311,import_key,0),R$9),"")</f>
        <v/>
      </c>
      <c r="S311" s="299" t="str" cm="1">
        <f t="array" ref="S311">IFERROR(INDEX(import_data,MATCH($R$8&amp;"-"&amp;$P311,import_key,0),S$9),"")</f>
        <v/>
      </c>
      <c r="T311" s="322" t="str" cm="1">
        <f t="array" ref="T311">IFERROR(INDEX(import_data,MATCH($R$8&amp;"-"&amp;$P311,import_key,0),T$9),"")</f>
        <v/>
      </c>
    </row>
    <row r="312" spans="2:20" x14ac:dyDescent="0.25">
      <c r="B312" s="308">
        <f t="shared" si="22"/>
        <v>300</v>
      </c>
      <c r="D312" s="301" t="str" cm="1">
        <f t="array" ref="D312">IFERROR(INDEX(import_data,MATCH($D$8&amp;"-"&amp;$B312,import_key,0),D$9),"")</f>
        <v/>
      </c>
      <c r="E312" s="299" t="str" cm="1">
        <f t="array" ref="E312">IFERROR(INDEX(import_data,MATCH($D$8&amp;"-"&amp;$B312,import_key,0),E$9),"")</f>
        <v/>
      </c>
      <c r="F312" s="299" t="str" cm="1">
        <f t="array" ref="F312">IFERROR(INDEX(import_data,MATCH($D$8&amp;"-"&amp;$B312,import_key,0),F$9),"")</f>
        <v/>
      </c>
      <c r="G312" s="299" t="str" cm="1">
        <f t="array" ref="G312">IFERROR(INDEX(import_data,MATCH($D$8&amp;"-"&amp;$B312,import_key,0),G$9),"")</f>
        <v/>
      </c>
      <c r="H312" s="322" t="str" cm="1">
        <f t="array" ref="H312">IFERROR(INDEX(import_data,MATCH($D$8&amp;"-"&amp;$B312,import_key,0),H$9),"")</f>
        <v/>
      </c>
      <c r="J312" s="334" t="str">
        <f t="shared" si="23"/>
        <v/>
      </c>
      <c r="K312" s="98" t="s">
        <v>0</v>
      </c>
      <c r="L312" s="334" t="str">
        <f t="shared" si="24"/>
        <v/>
      </c>
      <c r="M312" s="98" t="s">
        <v>0</v>
      </c>
      <c r="N312" s="334" t="str">
        <f t="shared" si="25"/>
        <v/>
      </c>
      <c r="O312" s="98" t="s">
        <v>0</v>
      </c>
      <c r="P312" s="308">
        <f t="shared" si="21"/>
        <v>300</v>
      </c>
      <c r="R312" s="301" t="str" cm="1">
        <f t="array" ref="R312">IFERROR(INDEX(import_data,MATCH($R$8&amp;"-"&amp;$P312,import_key,0),R$9),"")</f>
        <v/>
      </c>
      <c r="S312" s="299" t="str" cm="1">
        <f t="array" ref="S312">IFERROR(INDEX(import_data,MATCH($R$8&amp;"-"&amp;$P312,import_key,0),S$9),"")</f>
        <v/>
      </c>
      <c r="T312" s="322" t="str" cm="1">
        <f t="array" ref="T312">IFERROR(INDEX(import_data,MATCH($R$8&amp;"-"&amp;$P312,import_key,0),T$9),"")</f>
        <v/>
      </c>
    </row>
    <row r="313" spans="2:20" x14ac:dyDescent="0.25">
      <c r="B313" s="308">
        <f t="shared" si="22"/>
        <v>301</v>
      </c>
      <c r="D313" s="301" t="str" cm="1">
        <f t="array" ref="D313">IFERROR(INDEX(import_data,MATCH($D$8&amp;"-"&amp;$B313,import_key,0),D$9),"")</f>
        <v/>
      </c>
      <c r="E313" s="299" t="str" cm="1">
        <f t="array" ref="E313">IFERROR(INDEX(import_data,MATCH($D$8&amp;"-"&amp;$B313,import_key,0),E$9),"")</f>
        <v/>
      </c>
      <c r="F313" s="299" t="str" cm="1">
        <f t="array" ref="F313">IFERROR(INDEX(import_data,MATCH($D$8&amp;"-"&amp;$B313,import_key,0),F$9),"")</f>
        <v/>
      </c>
      <c r="G313" s="299" t="str" cm="1">
        <f t="array" ref="G313">IFERROR(INDEX(import_data,MATCH($D$8&amp;"-"&amp;$B313,import_key,0),G$9),"")</f>
        <v/>
      </c>
      <c r="H313" s="322" t="str" cm="1">
        <f t="array" ref="H313">IFERROR(INDEX(import_data,MATCH($D$8&amp;"-"&amp;$B313,import_key,0),H$9),"")</f>
        <v/>
      </c>
      <c r="J313" s="334" t="str">
        <f t="shared" si="23"/>
        <v/>
      </c>
      <c r="K313" s="98" t="s">
        <v>0</v>
      </c>
      <c r="L313" s="334" t="str">
        <f t="shared" si="24"/>
        <v/>
      </c>
      <c r="M313" s="98" t="s">
        <v>0</v>
      </c>
      <c r="N313" s="334" t="str">
        <f t="shared" si="25"/>
        <v/>
      </c>
      <c r="O313" s="98" t="s">
        <v>0</v>
      </c>
      <c r="P313" s="308">
        <f t="shared" si="21"/>
        <v>301</v>
      </c>
      <c r="R313" s="301" t="str" cm="1">
        <f t="array" ref="R313">IFERROR(INDEX(import_data,MATCH($R$8&amp;"-"&amp;$P313,import_key,0),R$9),"")</f>
        <v/>
      </c>
      <c r="S313" s="299" t="str" cm="1">
        <f t="array" ref="S313">IFERROR(INDEX(import_data,MATCH($R$8&amp;"-"&amp;$P313,import_key,0),S$9),"")</f>
        <v/>
      </c>
      <c r="T313" s="322" t="str" cm="1">
        <f t="array" ref="T313">IFERROR(INDEX(import_data,MATCH($R$8&amp;"-"&amp;$P313,import_key,0),T$9),"")</f>
        <v/>
      </c>
    </row>
    <row r="314" spans="2:20" x14ac:dyDescent="0.25">
      <c r="B314" s="308">
        <f t="shared" si="22"/>
        <v>302</v>
      </c>
      <c r="D314" s="301" t="str" cm="1">
        <f t="array" ref="D314">IFERROR(INDEX(import_data,MATCH($D$8&amp;"-"&amp;$B314,import_key,0),D$9),"")</f>
        <v/>
      </c>
      <c r="E314" s="299" t="str" cm="1">
        <f t="array" ref="E314">IFERROR(INDEX(import_data,MATCH($D$8&amp;"-"&amp;$B314,import_key,0),E$9),"")</f>
        <v/>
      </c>
      <c r="F314" s="299" t="str" cm="1">
        <f t="array" ref="F314">IFERROR(INDEX(import_data,MATCH($D$8&amp;"-"&amp;$B314,import_key,0),F$9),"")</f>
        <v/>
      </c>
      <c r="G314" s="299" t="str" cm="1">
        <f t="array" ref="G314">IFERROR(INDEX(import_data,MATCH($D$8&amp;"-"&amp;$B314,import_key,0),G$9),"")</f>
        <v/>
      </c>
      <c r="H314" s="322" t="str" cm="1">
        <f t="array" ref="H314">IFERROR(INDEX(import_data,MATCH($D$8&amp;"-"&amp;$B314,import_key,0),H$9),"")</f>
        <v/>
      </c>
      <c r="J314" s="334" t="str">
        <f t="shared" si="23"/>
        <v/>
      </c>
      <c r="K314" s="98" t="s">
        <v>0</v>
      </c>
      <c r="L314" s="334" t="str">
        <f t="shared" si="24"/>
        <v/>
      </c>
      <c r="M314" s="98" t="s">
        <v>0</v>
      </c>
      <c r="N314" s="334" t="str">
        <f t="shared" si="25"/>
        <v/>
      </c>
      <c r="O314" s="98" t="s">
        <v>0</v>
      </c>
      <c r="P314" s="308">
        <f t="shared" si="21"/>
        <v>302</v>
      </c>
      <c r="R314" s="301" t="str" cm="1">
        <f t="array" ref="R314">IFERROR(INDEX(import_data,MATCH($R$8&amp;"-"&amp;$P314,import_key,0),R$9),"")</f>
        <v/>
      </c>
      <c r="S314" s="299" t="str" cm="1">
        <f t="array" ref="S314">IFERROR(INDEX(import_data,MATCH($R$8&amp;"-"&amp;$P314,import_key,0),S$9),"")</f>
        <v/>
      </c>
      <c r="T314" s="322" t="str" cm="1">
        <f t="array" ref="T314">IFERROR(INDEX(import_data,MATCH($R$8&amp;"-"&amp;$P314,import_key,0),T$9),"")</f>
        <v/>
      </c>
    </row>
    <row r="315" spans="2:20" x14ac:dyDescent="0.25">
      <c r="B315" s="308">
        <f t="shared" si="22"/>
        <v>303</v>
      </c>
      <c r="D315" s="301" t="str" cm="1">
        <f t="array" ref="D315">IFERROR(INDEX(import_data,MATCH($D$8&amp;"-"&amp;$B315,import_key,0),D$9),"")</f>
        <v/>
      </c>
      <c r="E315" s="299" t="str" cm="1">
        <f t="array" ref="E315">IFERROR(INDEX(import_data,MATCH($D$8&amp;"-"&amp;$B315,import_key,0),E$9),"")</f>
        <v/>
      </c>
      <c r="F315" s="299" t="str" cm="1">
        <f t="array" ref="F315">IFERROR(INDEX(import_data,MATCH($D$8&amp;"-"&amp;$B315,import_key,0),F$9),"")</f>
        <v/>
      </c>
      <c r="G315" s="299" t="str" cm="1">
        <f t="array" ref="G315">IFERROR(INDEX(import_data,MATCH($D$8&amp;"-"&amp;$B315,import_key,0),G$9),"")</f>
        <v/>
      </c>
      <c r="H315" s="322" t="str" cm="1">
        <f t="array" ref="H315">IFERROR(INDEX(import_data,MATCH($D$8&amp;"-"&amp;$B315,import_key,0),H$9),"")</f>
        <v/>
      </c>
      <c r="J315" s="334" t="str">
        <f t="shared" si="23"/>
        <v/>
      </c>
      <c r="K315" s="98" t="s">
        <v>0</v>
      </c>
      <c r="L315" s="334" t="str">
        <f t="shared" si="24"/>
        <v/>
      </c>
      <c r="M315" s="98" t="s">
        <v>0</v>
      </c>
      <c r="N315" s="334" t="str">
        <f t="shared" si="25"/>
        <v/>
      </c>
      <c r="O315" s="98" t="s">
        <v>0</v>
      </c>
      <c r="P315" s="308">
        <f t="shared" si="21"/>
        <v>303</v>
      </c>
      <c r="R315" s="301" t="str" cm="1">
        <f t="array" ref="R315">IFERROR(INDEX(import_data,MATCH($R$8&amp;"-"&amp;$P315,import_key,0),R$9),"")</f>
        <v/>
      </c>
      <c r="S315" s="299" t="str" cm="1">
        <f t="array" ref="S315">IFERROR(INDEX(import_data,MATCH($R$8&amp;"-"&amp;$P315,import_key,0),S$9),"")</f>
        <v/>
      </c>
      <c r="T315" s="322" t="str" cm="1">
        <f t="array" ref="T315">IFERROR(INDEX(import_data,MATCH($R$8&amp;"-"&amp;$P315,import_key,0),T$9),"")</f>
        <v/>
      </c>
    </row>
    <row r="316" spans="2:20" x14ac:dyDescent="0.25">
      <c r="B316" s="308">
        <f t="shared" si="22"/>
        <v>304</v>
      </c>
      <c r="D316" s="301" t="str" cm="1">
        <f t="array" ref="D316">IFERROR(INDEX(import_data,MATCH($D$8&amp;"-"&amp;$B316,import_key,0),D$9),"")</f>
        <v/>
      </c>
      <c r="E316" s="299" t="str" cm="1">
        <f t="array" ref="E316">IFERROR(INDEX(import_data,MATCH($D$8&amp;"-"&amp;$B316,import_key,0),E$9),"")</f>
        <v/>
      </c>
      <c r="F316" s="299" t="str" cm="1">
        <f t="array" ref="F316">IFERROR(INDEX(import_data,MATCH($D$8&amp;"-"&amp;$B316,import_key,0),F$9),"")</f>
        <v/>
      </c>
      <c r="G316" s="299" t="str" cm="1">
        <f t="array" ref="G316">IFERROR(INDEX(import_data,MATCH($D$8&amp;"-"&amp;$B316,import_key,0),G$9),"")</f>
        <v/>
      </c>
      <c r="H316" s="322" t="str" cm="1">
        <f t="array" ref="H316">IFERROR(INDEX(import_data,MATCH($D$8&amp;"-"&amp;$B316,import_key,0),H$9),"")</f>
        <v/>
      </c>
      <c r="J316" s="334" t="str">
        <f t="shared" si="23"/>
        <v/>
      </c>
      <c r="K316" s="98" t="s">
        <v>0</v>
      </c>
      <c r="L316" s="334" t="str">
        <f t="shared" si="24"/>
        <v/>
      </c>
      <c r="M316" s="98" t="s">
        <v>0</v>
      </c>
      <c r="N316" s="334" t="str">
        <f t="shared" si="25"/>
        <v/>
      </c>
      <c r="O316" s="98" t="s">
        <v>0</v>
      </c>
      <c r="P316" s="308">
        <f t="shared" si="21"/>
        <v>304</v>
      </c>
      <c r="R316" s="301" t="str" cm="1">
        <f t="array" ref="R316">IFERROR(INDEX(import_data,MATCH($R$8&amp;"-"&amp;$P316,import_key,0),R$9),"")</f>
        <v/>
      </c>
      <c r="S316" s="299" t="str" cm="1">
        <f t="array" ref="S316">IFERROR(INDEX(import_data,MATCH($R$8&amp;"-"&amp;$P316,import_key,0),S$9),"")</f>
        <v/>
      </c>
      <c r="T316" s="322" t="str" cm="1">
        <f t="array" ref="T316">IFERROR(INDEX(import_data,MATCH($R$8&amp;"-"&amp;$P316,import_key,0),T$9),"")</f>
        <v/>
      </c>
    </row>
    <row r="317" spans="2:20" x14ac:dyDescent="0.25">
      <c r="B317" s="308">
        <f t="shared" si="22"/>
        <v>305</v>
      </c>
      <c r="D317" s="301" t="str" cm="1">
        <f t="array" ref="D317">IFERROR(INDEX(import_data,MATCH($D$8&amp;"-"&amp;$B317,import_key,0),D$9),"")</f>
        <v/>
      </c>
      <c r="E317" s="299" t="str" cm="1">
        <f t="array" ref="E317">IFERROR(INDEX(import_data,MATCH($D$8&amp;"-"&amp;$B317,import_key,0),E$9),"")</f>
        <v/>
      </c>
      <c r="F317" s="299" t="str" cm="1">
        <f t="array" ref="F317">IFERROR(INDEX(import_data,MATCH($D$8&amp;"-"&amp;$B317,import_key,0),F$9),"")</f>
        <v/>
      </c>
      <c r="G317" s="299" t="str" cm="1">
        <f t="array" ref="G317">IFERROR(INDEX(import_data,MATCH($D$8&amp;"-"&amp;$B317,import_key,0),G$9),"")</f>
        <v/>
      </c>
      <c r="H317" s="322" t="str" cm="1">
        <f t="array" ref="H317">IFERROR(INDEX(import_data,MATCH($D$8&amp;"-"&amp;$B317,import_key,0),H$9),"")</f>
        <v/>
      </c>
      <c r="J317" s="334" t="str">
        <f t="shared" si="23"/>
        <v/>
      </c>
      <c r="K317" s="98" t="s">
        <v>0</v>
      </c>
      <c r="L317" s="334" t="str">
        <f t="shared" si="24"/>
        <v/>
      </c>
      <c r="M317" s="98" t="s">
        <v>0</v>
      </c>
      <c r="N317" s="334" t="str">
        <f t="shared" si="25"/>
        <v/>
      </c>
      <c r="O317" s="98" t="s">
        <v>0</v>
      </c>
      <c r="P317" s="308">
        <f t="shared" si="21"/>
        <v>305</v>
      </c>
      <c r="R317" s="301" t="str" cm="1">
        <f t="array" ref="R317">IFERROR(INDEX(import_data,MATCH($R$8&amp;"-"&amp;$P317,import_key,0),R$9),"")</f>
        <v/>
      </c>
      <c r="S317" s="299" t="str" cm="1">
        <f t="array" ref="S317">IFERROR(INDEX(import_data,MATCH($R$8&amp;"-"&amp;$P317,import_key,0),S$9),"")</f>
        <v/>
      </c>
      <c r="T317" s="322" t="str" cm="1">
        <f t="array" ref="T317">IFERROR(INDEX(import_data,MATCH($R$8&amp;"-"&amp;$P317,import_key,0),T$9),"")</f>
        <v/>
      </c>
    </row>
    <row r="318" spans="2:20" x14ac:dyDescent="0.25">
      <c r="B318" s="308">
        <f t="shared" si="22"/>
        <v>306</v>
      </c>
      <c r="D318" s="301" t="str" cm="1">
        <f t="array" ref="D318">IFERROR(INDEX(import_data,MATCH($D$8&amp;"-"&amp;$B318,import_key,0),D$9),"")</f>
        <v/>
      </c>
      <c r="E318" s="299" t="str" cm="1">
        <f t="array" ref="E318">IFERROR(INDEX(import_data,MATCH($D$8&amp;"-"&amp;$B318,import_key,0),E$9),"")</f>
        <v/>
      </c>
      <c r="F318" s="299" t="str" cm="1">
        <f t="array" ref="F318">IFERROR(INDEX(import_data,MATCH($D$8&amp;"-"&amp;$B318,import_key,0),F$9),"")</f>
        <v/>
      </c>
      <c r="G318" s="299" t="str" cm="1">
        <f t="array" ref="G318">IFERROR(INDEX(import_data,MATCH($D$8&amp;"-"&amp;$B318,import_key,0),G$9),"")</f>
        <v/>
      </c>
      <c r="H318" s="322" t="str" cm="1">
        <f t="array" ref="H318">IFERROR(INDEX(import_data,MATCH($D$8&amp;"-"&amp;$B318,import_key,0),H$9),"")</f>
        <v/>
      </c>
      <c r="J318" s="334" t="str">
        <f t="shared" si="23"/>
        <v/>
      </c>
      <c r="K318" s="98" t="s">
        <v>0</v>
      </c>
      <c r="L318" s="334" t="str">
        <f t="shared" si="24"/>
        <v/>
      </c>
      <c r="M318" s="98" t="s">
        <v>0</v>
      </c>
      <c r="N318" s="334" t="str">
        <f t="shared" si="25"/>
        <v/>
      </c>
      <c r="O318" s="98" t="s">
        <v>0</v>
      </c>
      <c r="P318" s="308">
        <f t="shared" si="21"/>
        <v>306</v>
      </c>
      <c r="R318" s="301" t="str" cm="1">
        <f t="array" ref="R318">IFERROR(INDEX(import_data,MATCH($R$8&amp;"-"&amp;$P318,import_key,0),R$9),"")</f>
        <v/>
      </c>
      <c r="S318" s="299" t="str" cm="1">
        <f t="array" ref="S318">IFERROR(INDEX(import_data,MATCH($R$8&amp;"-"&amp;$P318,import_key,0),S$9),"")</f>
        <v/>
      </c>
      <c r="T318" s="322" t="str" cm="1">
        <f t="array" ref="T318">IFERROR(INDEX(import_data,MATCH($R$8&amp;"-"&amp;$P318,import_key,0),T$9),"")</f>
        <v/>
      </c>
    </row>
    <row r="319" spans="2:20" x14ac:dyDescent="0.25">
      <c r="B319" s="308">
        <f t="shared" si="22"/>
        <v>307</v>
      </c>
      <c r="D319" s="301" t="str" cm="1">
        <f t="array" ref="D319">IFERROR(INDEX(import_data,MATCH($D$8&amp;"-"&amp;$B319,import_key,0),D$9),"")</f>
        <v/>
      </c>
      <c r="E319" s="299" t="str" cm="1">
        <f t="array" ref="E319">IFERROR(INDEX(import_data,MATCH($D$8&amp;"-"&amp;$B319,import_key,0),E$9),"")</f>
        <v/>
      </c>
      <c r="F319" s="299" t="str" cm="1">
        <f t="array" ref="F319">IFERROR(INDEX(import_data,MATCH($D$8&amp;"-"&amp;$B319,import_key,0),F$9),"")</f>
        <v/>
      </c>
      <c r="G319" s="299" t="str" cm="1">
        <f t="array" ref="G319">IFERROR(INDEX(import_data,MATCH($D$8&amp;"-"&amp;$B319,import_key,0),G$9),"")</f>
        <v/>
      </c>
      <c r="H319" s="322" t="str" cm="1">
        <f t="array" ref="H319">IFERROR(INDEX(import_data,MATCH($D$8&amp;"-"&amp;$B319,import_key,0),H$9),"")</f>
        <v/>
      </c>
      <c r="J319" s="334" t="str">
        <f t="shared" si="23"/>
        <v/>
      </c>
      <c r="K319" s="98" t="s">
        <v>0</v>
      </c>
      <c r="L319" s="334" t="str">
        <f t="shared" si="24"/>
        <v/>
      </c>
      <c r="M319" s="98" t="s">
        <v>0</v>
      </c>
      <c r="N319" s="334" t="str">
        <f t="shared" si="25"/>
        <v/>
      </c>
      <c r="O319" s="98" t="s">
        <v>0</v>
      </c>
      <c r="P319" s="308">
        <f t="shared" si="21"/>
        <v>307</v>
      </c>
      <c r="R319" s="301" t="str" cm="1">
        <f t="array" ref="R319">IFERROR(INDEX(import_data,MATCH($R$8&amp;"-"&amp;$P319,import_key,0),R$9),"")</f>
        <v/>
      </c>
      <c r="S319" s="299" t="str" cm="1">
        <f t="array" ref="S319">IFERROR(INDEX(import_data,MATCH($R$8&amp;"-"&amp;$P319,import_key,0),S$9),"")</f>
        <v/>
      </c>
      <c r="T319" s="322" t="str" cm="1">
        <f t="array" ref="T319">IFERROR(INDEX(import_data,MATCH($R$8&amp;"-"&amp;$P319,import_key,0),T$9),"")</f>
        <v/>
      </c>
    </row>
    <row r="320" spans="2:20" x14ac:dyDescent="0.25">
      <c r="B320" s="308">
        <f t="shared" si="22"/>
        <v>308</v>
      </c>
      <c r="D320" s="301" t="str" cm="1">
        <f t="array" ref="D320">IFERROR(INDEX(import_data,MATCH($D$8&amp;"-"&amp;$B320,import_key,0),D$9),"")</f>
        <v/>
      </c>
      <c r="E320" s="299" t="str" cm="1">
        <f t="array" ref="E320">IFERROR(INDEX(import_data,MATCH($D$8&amp;"-"&amp;$B320,import_key,0),E$9),"")</f>
        <v/>
      </c>
      <c r="F320" s="299" t="str" cm="1">
        <f t="array" ref="F320">IFERROR(INDEX(import_data,MATCH($D$8&amp;"-"&amp;$B320,import_key,0),F$9),"")</f>
        <v/>
      </c>
      <c r="G320" s="299" t="str" cm="1">
        <f t="array" ref="G320">IFERROR(INDEX(import_data,MATCH($D$8&amp;"-"&amp;$B320,import_key,0),G$9),"")</f>
        <v/>
      </c>
      <c r="H320" s="322" t="str" cm="1">
        <f t="array" ref="H320">IFERROR(INDEX(import_data,MATCH($D$8&amp;"-"&amp;$B320,import_key,0),H$9),"")</f>
        <v/>
      </c>
      <c r="J320" s="334" t="str">
        <f t="shared" si="23"/>
        <v/>
      </c>
      <c r="K320" s="98" t="s">
        <v>0</v>
      </c>
      <c r="L320" s="334" t="str">
        <f t="shared" si="24"/>
        <v/>
      </c>
      <c r="M320" s="98" t="s">
        <v>0</v>
      </c>
      <c r="N320" s="334" t="str">
        <f t="shared" si="25"/>
        <v/>
      </c>
      <c r="O320" s="98" t="s">
        <v>0</v>
      </c>
      <c r="P320" s="308">
        <f t="shared" si="21"/>
        <v>308</v>
      </c>
      <c r="R320" s="301" t="str" cm="1">
        <f t="array" ref="R320">IFERROR(INDEX(import_data,MATCH($R$8&amp;"-"&amp;$P320,import_key,0),R$9),"")</f>
        <v/>
      </c>
      <c r="S320" s="299" t="str" cm="1">
        <f t="array" ref="S320">IFERROR(INDEX(import_data,MATCH($R$8&amp;"-"&amp;$P320,import_key,0),S$9),"")</f>
        <v/>
      </c>
      <c r="T320" s="322" t="str" cm="1">
        <f t="array" ref="T320">IFERROR(INDEX(import_data,MATCH($R$8&amp;"-"&amp;$P320,import_key,0),T$9),"")</f>
        <v/>
      </c>
    </row>
    <row r="321" spans="2:20" x14ac:dyDescent="0.25">
      <c r="B321" s="308">
        <f t="shared" si="22"/>
        <v>309</v>
      </c>
      <c r="D321" s="301" t="str" cm="1">
        <f t="array" ref="D321">IFERROR(INDEX(import_data,MATCH($D$8&amp;"-"&amp;$B321,import_key,0),D$9),"")</f>
        <v/>
      </c>
      <c r="E321" s="299" t="str" cm="1">
        <f t="array" ref="E321">IFERROR(INDEX(import_data,MATCH($D$8&amp;"-"&amp;$B321,import_key,0),E$9),"")</f>
        <v/>
      </c>
      <c r="F321" s="299" t="str" cm="1">
        <f t="array" ref="F321">IFERROR(INDEX(import_data,MATCH($D$8&amp;"-"&amp;$B321,import_key,0),F$9),"")</f>
        <v/>
      </c>
      <c r="G321" s="299" t="str" cm="1">
        <f t="array" ref="G321">IFERROR(INDEX(import_data,MATCH($D$8&amp;"-"&amp;$B321,import_key,0),G$9),"")</f>
        <v/>
      </c>
      <c r="H321" s="322" t="str" cm="1">
        <f t="array" ref="H321">IFERROR(INDEX(import_data,MATCH($D$8&amp;"-"&amp;$B321,import_key,0),H$9),"")</f>
        <v/>
      </c>
      <c r="J321" s="334" t="str">
        <f t="shared" si="23"/>
        <v/>
      </c>
      <c r="K321" s="98" t="s">
        <v>0</v>
      </c>
      <c r="L321" s="334" t="str">
        <f t="shared" si="24"/>
        <v/>
      </c>
      <c r="M321" s="98" t="s">
        <v>0</v>
      </c>
      <c r="N321" s="334" t="str">
        <f t="shared" si="25"/>
        <v/>
      </c>
      <c r="O321" s="98" t="s">
        <v>0</v>
      </c>
      <c r="P321" s="308">
        <f t="shared" si="21"/>
        <v>309</v>
      </c>
      <c r="R321" s="301" t="str" cm="1">
        <f t="array" ref="R321">IFERROR(INDEX(import_data,MATCH($R$8&amp;"-"&amp;$P321,import_key,0),R$9),"")</f>
        <v/>
      </c>
      <c r="S321" s="323" t="str" cm="1">
        <f t="array" ref="S321">IFERROR(INDEX(import_data,MATCH($R$8&amp;"-"&amp;$P321,import_key,0),S$9),"")</f>
        <v/>
      </c>
      <c r="T321" s="322" t="str" cm="1">
        <f t="array" ref="T321">IFERROR(INDEX(import_data,MATCH($R$8&amp;"-"&amp;$P321,import_key,0),T$9),"")</f>
        <v/>
      </c>
    </row>
    <row r="322" spans="2:20" x14ac:dyDescent="0.25">
      <c r="B322" s="308">
        <f t="shared" si="22"/>
        <v>310</v>
      </c>
      <c r="D322" s="301" t="str" cm="1">
        <f t="array" ref="D322">IFERROR(INDEX(import_data,MATCH($D$8&amp;"-"&amp;$B322,import_key,0),D$9),"")</f>
        <v/>
      </c>
      <c r="E322" s="299" t="str" cm="1">
        <f t="array" ref="E322">IFERROR(INDEX(import_data,MATCH($D$8&amp;"-"&amp;$B322,import_key,0),E$9),"")</f>
        <v/>
      </c>
      <c r="F322" s="299" t="str" cm="1">
        <f t="array" ref="F322">IFERROR(INDEX(import_data,MATCH($D$8&amp;"-"&amp;$B322,import_key,0),F$9),"")</f>
        <v/>
      </c>
      <c r="G322" s="299" t="str" cm="1">
        <f t="array" ref="G322">IFERROR(INDEX(import_data,MATCH($D$8&amp;"-"&amp;$B322,import_key,0),G$9),"")</f>
        <v/>
      </c>
      <c r="H322" s="322" t="str" cm="1">
        <f t="array" ref="H322">IFERROR(INDEX(import_data,MATCH($D$8&amp;"-"&amp;$B322,import_key,0),H$9),"")</f>
        <v/>
      </c>
      <c r="J322" s="334" t="str">
        <f t="shared" si="23"/>
        <v/>
      </c>
      <c r="K322" s="98" t="s">
        <v>0</v>
      </c>
      <c r="L322" s="334" t="str">
        <f t="shared" si="24"/>
        <v/>
      </c>
      <c r="M322" s="98" t="s">
        <v>0</v>
      </c>
      <c r="N322" s="334" t="str">
        <f t="shared" si="25"/>
        <v/>
      </c>
      <c r="O322" s="98" t="s">
        <v>0</v>
      </c>
      <c r="P322" s="308">
        <f t="shared" si="21"/>
        <v>310</v>
      </c>
      <c r="R322" s="301" t="str" cm="1">
        <f t="array" ref="R322">IFERROR(INDEX(import_data,MATCH($R$8&amp;"-"&amp;$P322,import_key,0),R$9),"")</f>
        <v/>
      </c>
      <c r="S322" s="299" t="str" cm="1">
        <f t="array" ref="S322">IFERROR(INDEX(import_data,MATCH($R$8&amp;"-"&amp;$P322,import_key,0),S$9),"")</f>
        <v/>
      </c>
      <c r="T322" s="322" t="str" cm="1">
        <f t="array" ref="T322">IFERROR(INDEX(import_data,MATCH($R$8&amp;"-"&amp;$P322,import_key,0),T$9),"")</f>
        <v/>
      </c>
    </row>
    <row r="323" spans="2:20" x14ac:dyDescent="0.25">
      <c r="B323" s="308">
        <f t="shared" si="22"/>
        <v>311</v>
      </c>
      <c r="D323" s="301" t="str" cm="1">
        <f t="array" ref="D323">IFERROR(INDEX(import_data,MATCH($D$8&amp;"-"&amp;$B323,import_key,0),D$9),"")</f>
        <v/>
      </c>
      <c r="E323" s="299" t="str" cm="1">
        <f t="array" ref="E323">IFERROR(INDEX(import_data,MATCH($D$8&amp;"-"&amp;$B323,import_key,0),E$9),"")</f>
        <v/>
      </c>
      <c r="F323" s="299" t="str" cm="1">
        <f t="array" ref="F323">IFERROR(INDEX(import_data,MATCH($D$8&amp;"-"&amp;$B323,import_key,0),F$9),"")</f>
        <v/>
      </c>
      <c r="G323" s="299" t="str" cm="1">
        <f t="array" ref="G323">IFERROR(INDEX(import_data,MATCH($D$8&amp;"-"&amp;$B323,import_key,0),G$9),"")</f>
        <v/>
      </c>
      <c r="H323" s="322" t="str" cm="1">
        <f t="array" ref="H323">IFERROR(INDEX(import_data,MATCH($D$8&amp;"-"&amp;$B323,import_key,0),H$9),"")</f>
        <v/>
      </c>
      <c r="J323" s="334" t="str">
        <f t="shared" si="23"/>
        <v/>
      </c>
      <c r="K323" s="98" t="s">
        <v>0</v>
      </c>
      <c r="L323" s="334" t="str">
        <f t="shared" si="24"/>
        <v/>
      </c>
      <c r="M323" s="98" t="s">
        <v>0</v>
      </c>
      <c r="N323" s="334" t="str">
        <f t="shared" si="25"/>
        <v/>
      </c>
      <c r="O323" s="98" t="s">
        <v>0</v>
      </c>
      <c r="P323" s="308">
        <f t="shared" si="21"/>
        <v>311</v>
      </c>
      <c r="R323" s="301" t="str" cm="1">
        <f t="array" ref="R323">IFERROR(INDEX(import_data,MATCH($R$8&amp;"-"&amp;$P323,import_key,0),R$9),"")</f>
        <v/>
      </c>
      <c r="S323" s="299" t="str" cm="1">
        <f t="array" ref="S323">IFERROR(INDEX(import_data,MATCH($R$8&amp;"-"&amp;$P323,import_key,0),S$9),"")</f>
        <v/>
      </c>
      <c r="T323" s="322" t="str" cm="1">
        <f t="array" ref="T323">IFERROR(INDEX(import_data,MATCH($R$8&amp;"-"&amp;$P323,import_key,0),T$9),"")</f>
        <v/>
      </c>
    </row>
    <row r="324" spans="2:20" x14ac:dyDescent="0.25">
      <c r="B324" s="308">
        <f t="shared" si="22"/>
        <v>312</v>
      </c>
      <c r="D324" s="301" t="str" cm="1">
        <f t="array" ref="D324">IFERROR(INDEX(import_data,MATCH($D$8&amp;"-"&amp;$B324,import_key,0),D$9),"")</f>
        <v/>
      </c>
      <c r="E324" s="299" t="str" cm="1">
        <f t="array" ref="E324">IFERROR(INDEX(import_data,MATCH($D$8&amp;"-"&amp;$B324,import_key,0),E$9),"")</f>
        <v/>
      </c>
      <c r="F324" s="299" t="str" cm="1">
        <f t="array" ref="F324">IFERROR(INDEX(import_data,MATCH($D$8&amp;"-"&amp;$B324,import_key,0),F$9),"")</f>
        <v/>
      </c>
      <c r="G324" s="299" t="str" cm="1">
        <f t="array" ref="G324">IFERROR(INDEX(import_data,MATCH($D$8&amp;"-"&amp;$B324,import_key,0),G$9),"")</f>
        <v/>
      </c>
      <c r="H324" s="322" t="str" cm="1">
        <f t="array" ref="H324">IFERROR(INDEX(import_data,MATCH($D$8&amp;"-"&amp;$B324,import_key,0),H$9),"")</f>
        <v/>
      </c>
      <c r="J324" s="334" t="str">
        <f t="shared" si="23"/>
        <v/>
      </c>
      <c r="K324" s="98" t="s">
        <v>0</v>
      </c>
      <c r="L324" s="334" t="str">
        <f t="shared" si="24"/>
        <v/>
      </c>
      <c r="M324" s="98" t="s">
        <v>0</v>
      </c>
      <c r="N324" s="334" t="str">
        <f t="shared" si="25"/>
        <v/>
      </c>
      <c r="O324" s="98" t="s">
        <v>0</v>
      </c>
      <c r="P324" s="308">
        <f t="shared" si="21"/>
        <v>312</v>
      </c>
      <c r="R324" s="301" t="str" cm="1">
        <f t="array" ref="R324">IFERROR(INDEX(import_data,MATCH($R$8&amp;"-"&amp;$P324,import_key,0),R$9),"")</f>
        <v/>
      </c>
      <c r="S324" s="299" t="str" cm="1">
        <f t="array" ref="S324">IFERROR(INDEX(import_data,MATCH($R$8&amp;"-"&amp;$P324,import_key,0),S$9),"")</f>
        <v/>
      </c>
      <c r="T324" s="322" t="str" cm="1">
        <f t="array" ref="T324">IFERROR(INDEX(import_data,MATCH($R$8&amp;"-"&amp;$P324,import_key,0),T$9),"")</f>
        <v/>
      </c>
    </row>
    <row r="325" spans="2:20" x14ac:dyDescent="0.25">
      <c r="B325" s="308">
        <f t="shared" si="22"/>
        <v>313</v>
      </c>
      <c r="D325" s="301" t="str" cm="1">
        <f t="array" ref="D325">IFERROR(INDEX(import_data,MATCH($D$8&amp;"-"&amp;$B325,import_key,0),D$9),"")</f>
        <v/>
      </c>
      <c r="E325" s="299" t="str" cm="1">
        <f t="array" ref="E325">IFERROR(INDEX(import_data,MATCH($D$8&amp;"-"&amp;$B325,import_key,0),E$9),"")</f>
        <v/>
      </c>
      <c r="F325" s="299" t="str" cm="1">
        <f t="array" ref="F325">IFERROR(INDEX(import_data,MATCH($D$8&amp;"-"&amp;$B325,import_key,0),F$9),"")</f>
        <v/>
      </c>
      <c r="G325" s="299" t="str" cm="1">
        <f t="array" ref="G325">IFERROR(INDEX(import_data,MATCH($D$8&amp;"-"&amp;$B325,import_key,0),G$9),"")</f>
        <v/>
      </c>
      <c r="H325" s="322" t="str" cm="1">
        <f t="array" ref="H325">IFERROR(INDEX(import_data,MATCH($D$8&amp;"-"&amp;$B325,import_key,0),H$9),"")</f>
        <v/>
      </c>
      <c r="J325" s="334" t="str">
        <f t="shared" si="23"/>
        <v/>
      </c>
      <c r="K325" s="98" t="s">
        <v>0</v>
      </c>
      <c r="L325" s="334" t="str">
        <f t="shared" si="24"/>
        <v/>
      </c>
      <c r="M325" s="98" t="s">
        <v>0</v>
      </c>
      <c r="N325" s="334" t="str">
        <f t="shared" si="25"/>
        <v/>
      </c>
      <c r="O325" s="98" t="s">
        <v>0</v>
      </c>
      <c r="P325" s="308">
        <f t="shared" si="21"/>
        <v>313</v>
      </c>
      <c r="R325" s="301" t="str" cm="1">
        <f t="array" ref="R325">IFERROR(INDEX(import_data,MATCH($R$8&amp;"-"&amp;$P325,import_key,0),R$9),"")</f>
        <v/>
      </c>
      <c r="S325" s="299" t="str" cm="1">
        <f t="array" ref="S325">IFERROR(INDEX(import_data,MATCH($R$8&amp;"-"&amp;$P325,import_key,0),S$9),"")</f>
        <v/>
      </c>
      <c r="T325" s="322" t="str" cm="1">
        <f t="array" ref="T325">IFERROR(INDEX(import_data,MATCH($R$8&amp;"-"&amp;$P325,import_key,0),T$9),"")</f>
        <v/>
      </c>
    </row>
    <row r="326" spans="2:20" x14ac:dyDescent="0.25">
      <c r="B326" s="308">
        <f t="shared" si="22"/>
        <v>314</v>
      </c>
      <c r="D326" s="301" t="str" cm="1">
        <f t="array" ref="D326">IFERROR(INDEX(import_data,MATCH($D$8&amp;"-"&amp;$B326,import_key,0),D$9),"")</f>
        <v/>
      </c>
      <c r="E326" s="299" t="str" cm="1">
        <f t="array" ref="E326">IFERROR(INDEX(import_data,MATCH($D$8&amp;"-"&amp;$B326,import_key,0),E$9),"")</f>
        <v/>
      </c>
      <c r="F326" s="299" t="str" cm="1">
        <f t="array" ref="F326">IFERROR(INDEX(import_data,MATCH($D$8&amp;"-"&amp;$B326,import_key,0),F$9),"")</f>
        <v/>
      </c>
      <c r="G326" s="299" t="str" cm="1">
        <f t="array" ref="G326">IFERROR(INDEX(import_data,MATCH($D$8&amp;"-"&amp;$B326,import_key,0),G$9),"")</f>
        <v/>
      </c>
      <c r="H326" s="322" t="str" cm="1">
        <f t="array" ref="H326">IFERROR(INDEX(import_data,MATCH($D$8&amp;"-"&amp;$B326,import_key,0),H$9),"")</f>
        <v/>
      </c>
      <c r="J326" s="334" t="str">
        <f t="shared" si="23"/>
        <v/>
      </c>
      <c r="K326" s="98" t="s">
        <v>0</v>
      </c>
      <c r="L326" s="334" t="str">
        <f t="shared" si="24"/>
        <v/>
      </c>
      <c r="M326" s="98" t="s">
        <v>0</v>
      </c>
      <c r="N326" s="334" t="str">
        <f t="shared" si="25"/>
        <v/>
      </c>
      <c r="O326" s="98" t="s">
        <v>0</v>
      </c>
      <c r="P326" s="308">
        <f t="shared" si="21"/>
        <v>314</v>
      </c>
      <c r="R326" s="301" t="str" cm="1">
        <f t="array" ref="R326">IFERROR(INDEX(import_data,MATCH($R$8&amp;"-"&amp;$P326,import_key,0),R$9),"")</f>
        <v/>
      </c>
      <c r="S326" s="299" t="str" cm="1">
        <f t="array" ref="S326">IFERROR(INDEX(import_data,MATCH($R$8&amp;"-"&amp;$P326,import_key,0),S$9),"")</f>
        <v/>
      </c>
      <c r="T326" s="322" t="str" cm="1">
        <f t="array" ref="T326">IFERROR(INDEX(import_data,MATCH($R$8&amp;"-"&amp;$P326,import_key,0),T$9),"")</f>
        <v/>
      </c>
    </row>
    <row r="327" spans="2:20" x14ac:dyDescent="0.25">
      <c r="B327" s="308">
        <f t="shared" si="22"/>
        <v>315</v>
      </c>
      <c r="D327" s="301" t="str" cm="1">
        <f t="array" ref="D327">IFERROR(INDEX(import_data,MATCH($D$8&amp;"-"&amp;$B327,import_key,0),D$9),"")</f>
        <v/>
      </c>
      <c r="E327" s="299" t="str" cm="1">
        <f t="array" ref="E327">IFERROR(INDEX(import_data,MATCH($D$8&amp;"-"&amp;$B327,import_key,0),E$9),"")</f>
        <v/>
      </c>
      <c r="F327" s="299" t="str" cm="1">
        <f t="array" ref="F327">IFERROR(INDEX(import_data,MATCH($D$8&amp;"-"&amp;$B327,import_key,0),F$9),"")</f>
        <v/>
      </c>
      <c r="G327" s="299" t="str" cm="1">
        <f t="array" ref="G327">IFERROR(INDEX(import_data,MATCH($D$8&amp;"-"&amp;$B327,import_key,0),G$9),"")</f>
        <v/>
      </c>
      <c r="H327" s="322" t="str" cm="1">
        <f t="array" ref="H327">IFERROR(INDEX(import_data,MATCH($D$8&amp;"-"&amp;$B327,import_key,0),H$9),"")</f>
        <v/>
      </c>
      <c r="J327" s="334" t="str">
        <f t="shared" si="23"/>
        <v/>
      </c>
      <c r="K327" s="98" t="s">
        <v>0</v>
      </c>
      <c r="L327" s="334" t="str">
        <f t="shared" si="24"/>
        <v/>
      </c>
      <c r="M327" s="98" t="s">
        <v>0</v>
      </c>
      <c r="N327" s="334" t="str">
        <f t="shared" si="25"/>
        <v/>
      </c>
      <c r="O327" s="98" t="s">
        <v>0</v>
      </c>
      <c r="P327" s="308">
        <f t="shared" si="21"/>
        <v>315</v>
      </c>
      <c r="R327" s="301" t="str" cm="1">
        <f t="array" ref="R327">IFERROR(INDEX(import_data,MATCH($R$8&amp;"-"&amp;$P327,import_key,0),R$9),"")</f>
        <v/>
      </c>
      <c r="S327" s="299" t="str" cm="1">
        <f t="array" ref="S327">IFERROR(INDEX(import_data,MATCH($R$8&amp;"-"&amp;$P327,import_key,0),S$9),"")</f>
        <v/>
      </c>
      <c r="T327" s="322" t="str" cm="1">
        <f t="array" ref="T327">IFERROR(INDEX(import_data,MATCH($R$8&amp;"-"&amp;$P327,import_key,0),T$9),"")</f>
        <v/>
      </c>
    </row>
    <row r="328" spans="2:20" x14ac:dyDescent="0.25">
      <c r="B328" s="308">
        <f t="shared" si="22"/>
        <v>316</v>
      </c>
      <c r="D328" s="301" t="str" cm="1">
        <f t="array" ref="D328">IFERROR(INDEX(import_data,MATCH($D$8&amp;"-"&amp;$B328,import_key,0),D$9),"")</f>
        <v/>
      </c>
      <c r="E328" s="299" t="str" cm="1">
        <f t="array" ref="E328">IFERROR(INDEX(import_data,MATCH($D$8&amp;"-"&amp;$B328,import_key,0),E$9),"")</f>
        <v/>
      </c>
      <c r="F328" s="299" t="str" cm="1">
        <f t="array" ref="F328">IFERROR(INDEX(import_data,MATCH($D$8&amp;"-"&amp;$B328,import_key,0),F$9),"")</f>
        <v/>
      </c>
      <c r="G328" s="299" t="str" cm="1">
        <f t="array" ref="G328">IFERROR(INDEX(import_data,MATCH($D$8&amp;"-"&amp;$B328,import_key,0),G$9),"")</f>
        <v/>
      </c>
      <c r="H328" s="322" t="str" cm="1">
        <f t="array" ref="H328">IFERROR(INDEX(import_data,MATCH($D$8&amp;"-"&amp;$B328,import_key,0),H$9),"")</f>
        <v/>
      </c>
      <c r="J328" s="334" t="str">
        <f t="shared" si="23"/>
        <v/>
      </c>
      <c r="K328" s="98" t="s">
        <v>0</v>
      </c>
      <c r="L328" s="334" t="str">
        <f t="shared" si="24"/>
        <v/>
      </c>
      <c r="M328" s="98" t="s">
        <v>0</v>
      </c>
      <c r="N328" s="334" t="str">
        <f t="shared" si="25"/>
        <v/>
      </c>
      <c r="O328" s="98" t="s">
        <v>0</v>
      </c>
      <c r="P328" s="308">
        <f t="shared" si="21"/>
        <v>316</v>
      </c>
      <c r="R328" s="301" t="str" cm="1">
        <f t="array" ref="R328">IFERROR(INDEX(import_data,MATCH($R$8&amp;"-"&amp;$P328,import_key,0),R$9),"")</f>
        <v/>
      </c>
      <c r="S328" s="299" t="str" cm="1">
        <f t="array" ref="S328">IFERROR(INDEX(import_data,MATCH($R$8&amp;"-"&amp;$P328,import_key,0),S$9),"")</f>
        <v/>
      </c>
      <c r="T328" s="322" t="str" cm="1">
        <f t="array" ref="T328">IFERROR(INDEX(import_data,MATCH($R$8&amp;"-"&amp;$P328,import_key,0),T$9),"")</f>
        <v/>
      </c>
    </row>
    <row r="329" spans="2:20" x14ac:dyDescent="0.25">
      <c r="B329" s="308">
        <f t="shared" si="22"/>
        <v>317</v>
      </c>
      <c r="D329" s="301" t="str" cm="1">
        <f t="array" ref="D329">IFERROR(INDEX(import_data,MATCH($D$8&amp;"-"&amp;$B329,import_key,0),D$9),"")</f>
        <v/>
      </c>
      <c r="E329" s="299" t="str" cm="1">
        <f t="array" ref="E329">IFERROR(INDEX(import_data,MATCH($D$8&amp;"-"&amp;$B329,import_key,0),E$9),"")</f>
        <v/>
      </c>
      <c r="F329" s="299" t="str" cm="1">
        <f t="array" ref="F329">IFERROR(INDEX(import_data,MATCH($D$8&amp;"-"&amp;$B329,import_key,0),F$9),"")</f>
        <v/>
      </c>
      <c r="G329" s="299" t="str" cm="1">
        <f t="array" ref="G329">IFERROR(INDEX(import_data,MATCH($D$8&amp;"-"&amp;$B329,import_key,0),G$9),"")</f>
        <v/>
      </c>
      <c r="H329" s="322" t="str" cm="1">
        <f t="array" ref="H329">IFERROR(INDEX(import_data,MATCH($D$8&amp;"-"&amp;$B329,import_key,0),H$9),"")</f>
        <v/>
      </c>
      <c r="J329" s="334" t="str">
        <f t="shared" si="23"/>
        <v/>
      </c>
      <c r="K329" s="98" t="s">
        <v>0</v>
      </c>
      <c r="L329" s="334" t="str">
        <f t="shared" si="24"/>
        <v/>
      </c>
      <c r="M329" s="98" t="s">
        <v>0</v>
      </c>
      <c r="N329" s="334" t="str">
        <f t="shared" si="25"/>
        <v/>
      </c>
      <c r="O329" s="98" t="s">
        <v>0</v>
      </c>
      <c r="P329" s="308">
        <f t="shared" si="21"/>
        <v>317</v>
      </c>
      <c r="R329" s="301" t="str" cm="1">
        <f t="array" ref="R329">IFERROR(INDEX(import_data,MATCH($R$8&amp;"-"&amp;$P329,import_key,0),R$9),"")</f>
        <v/>
      </c>
      <c r="S329" s="299" t="str" cm="1">
        <f t="array" ref="S329">IFERROR(INDEX(import_data,MATCH($R$8&amp;"-"&amp;$P329,import_key,0),S$9),"")</f>
        <v/>
      </c>
      <c r="T329" s="322" t="str" cm="1">
        <f t="array" ref="T329">IFERROR(INDEX(import_data,MATCH($R$8&amp;"-"&amp;$P329,import_key,0),T$9),"")</f>
        <v/>
      </c>
    </row>
    <row r="330" spans="2:20" x14ac:dyDescent="0.25">
      <c r="B330" s="308">
        <f t="shared" si="22"/>
        <v>318</v>
      </c>
      <c r="D330" s="301" t="str" cm="1">
        <f t="array" ref="D330">IFERROR(INDEX(import_data,MATCH($D$8&amp;"-"&amp;$B330,import_key,0),D$9),"")</f>
        <v/>
      </c>
      <c r="E330" s="299" t="str" cm="1">
        <f t="array" ref="E330">IFERROR(INDEX(import_data,MATCH($D$8&amp;"-"&amp;$B330,import_key,0),E$9),"")</f>
        <v/>
      </c>
      <c r="F330" s="299" t="str" cm="1">
        <f t="array" ref="F330">IFERROR(INDEX(import_data,MATCH($D$8&amp;"-"&amp;$B330,import_key,0),F$9),"")</f>
        <v/>
      </c>
      <c r="G330" s="299" t="str" cm="1">
        <f t="array" ref="G330">IFERROR(INDEX(import_data,MATCH($D$8&amp;"-"&amp;$B330,import_key,0),G$9),"")</f>
        <v/>
      </c>
      <c r="H330" s="322" t="str" cm="1">
        <f t="array" ref="H330">IFERROR(INDEX(import_data,MATCH($D$8&amp;"-"&amp;$B330,import_key,0),H$9),"")</f>
        <v/>
      </c>
      <c r="J330" s="334" t="str">
        <f t="shared" si="23"/>
        <v/>
      </c>
      <c r="K330" s="98" t="s">
        <v>0</v>
      </c>
      <c r="L330" s="334" t="str">
        <f t="shared" si="24"/>
        <v/>
      </c>
      <c r="M330" s="98" t="s">
        <v>0</v>
      </c>
      <c r="N330" s="334" t="str">
        <f t="shared" si="25"/>
        <v/>
      </c>
      <c r="O330" s="98" t="s">
        <v>0</v>
      </c>
      <c r="P330" s="308">
        <f t="shared" si="21"/>
        <v>318</v>
      </c>
      <c r="R330" s="301" t="str" cm="1">
        <f t="array" ref="R330">IFERROR(INDEX(import_data,MATCH($R$8&amp;"-"&amp;$P330,import_key,0),R$9),"")</f>
        <v/>
      </c>
      <c r="S330" s="299" t="str" cm="1">
        <f t="array" ref="S330">IFERROR(INDEX(import_data,MATCH($R$8&amp;"-"&amp;$P330,import_key,0),S$9),"")</f>
        <v/>
      </c>
      <c r="T330" s="322" t="str" cm="1">
        <f t="array" ref="T330">IFERROR(INDEX(import_data,MATCH($R$8&amp;"-"&amp;$P330,import_key,0),T$9),"")</f>
        <v/>
      </c>
    </row>
    <row r="331" spans="2:20" x14ac:dyDescent="0.25">
      <c r="B331" s="308">
        <f t="shared" si="22"/>
        <v>319</v>
      </c>
      <c r="D331" s="301" t="str" cm="1">
        <f t="array" ref="D331">IFERROR(INDEX(import_data,MATCH($D$8&amp;"-"&amp;$B331,import_key,0),D$9),"")</f>
        <v/>
      </c>
      <c r="E331" s="299" t="str" cm="1">
        <f t="array" ref="E331">IFERROR(INDEX(import_data,MATCH($D$8&amp;"-"&amp;$B331,import_key,0),E$9),"")</f>
        <v/>
      </c>
      <c r="F331" s="299" t="str" cm="1">
        <f t="array" ref="F331">IFERROR(INDEX(import_data,MATCH($D$8&amp;"-"&amp;$B331,import_key,0),F$9),"")</f>
        <v/>
      </c>
      <c r="G331" s="299" t="str" cm="1">
        <f t="array" ref="G331">IFERROR(INDEX(import_data,MATCH($D$8&amp;"-"&amp;$B331,import_key,0),G$9),"")</f>
        <v/>
      </c>
      <c r="H331" s="322" t="str" cm="1">
        <f t="array" ref="H331">IFERROR(INDEX(import_data,MATCH($D$8&amp;"-"&amp;$B331,import_key,0),H$9),"")</f>
        <v/>
      </c>
      <c r="J331" s="334" t="str">
        <f t="shared" si="23"/>
        <v/>
      </c>
      <c r="K331" s="98" t="s">
        <v>0</v>
      </c>
      <c r="L331" s="334" t="str">
        <f t="shared" si="24"/>
        <v/>
      </c>
      <c r="M331" s="98" t="s">
        <v>0</v>
      </c>
      <c r="N331" s="334" t="str">
        <f t="shared" si="25"/>
        <v/>
      </c>
      <c r="O331" s="98" t="s">
        <v>0</v>
      </c>
      <c r="P331" s="308">
        <f t="shared" si="21"/>
        <v>319</v>
      </c>
      <c r="R331" s="301" t="str" cm="1">
        <f t="array" ref="R331">IFERROR(INDEX(import_data,MATCH($R$8&amp;"-"&amp;$P331,import_key,0),R$9),"")</f>
        <v/>
      </c>
      <c r="S331" s="299" t="str" cm="1">
        <f t="array" ref="S331">IFERROR(INDEX(import_data,MATCH($R$8&amp;"-"&amp;$P331,import_key,0),S$9),"")</f>
        <v/>
      </c>
      <c r="T331" s="322" t="str" cm="1">
        <f t="array" ref="T331">IFERROR(INDEX(import_data,MATCH($R$8&amp;"-"&amp;$P331,import_key,0),T$9),"")</f>
        <v/>
      </c>
    </row>
    <row r="332" spans="2:20" x14ac:dyDescent="0.25">
      <c r="B332" s="308">
        <f t="shared" si="22"/>
        <v>320</v>
      </c>
      <c r="D332" s="301" t="str" cm="1">
        <f t="array" ref="D332">IFERROR(INDEX(import_data,MATCH($D$8&amp;"-"&amp;$B332,import_key,0),D$9),"")</f>
        <v/>
      </c>
      <c r="E332" s="299" t="str" cm="1">
        <f t="array" ref="E332">IFERROR(INDEX(import_data,MATCH($D$8&amp;"-"&amp;$B332,import_key,0),E$9),"")</f>
        <v/>
      </c>
      <c r="F332" s="299" t="str" cm="1">
        <f t="array" ref="F332">IFERROR(INDEX(import_data,MATCH($D$8&amp;"-"&amp;$B332,import_key,0),F$9),"")</f>
        <v/>
      </c>
      <c r="G332" s="299" t="str" cm="1">
        <f t="array" ref="G332">IFERROR(INDEX(import_data,MATCH($D$8&amp;"-"&amp;$B332,import_key,0),G$9),"")</f>
        <v/>
      </c>
      <c r="H332" s="322" t="str" cm="1">
        <f t="array" ref="H332">IFERROR(INDEX(import_data,MATCH($D$8&amp;"-"&amp;$B332,import_key,0),H$9),"")</f>
        <v/>
      </c>
      <c r="J332" s="334" t="str">
        <f t="shared" si="23"/>
        <v/>
      </c>
      <c r="K332" s="98" t="s">
        <v>0</v>
      </c>
      <c r="L332" s="334" t="str">
        <f t="shared" si="24"/>
        <v/>
      </c>
      <c r="M332" s="98" t="s">
        <v>0</v>
      </c>
      <c r="N332" s="334" t="str">
        <f t="shared" si="25"/>
        <v/>
      </c>
      <c r="O332" s="98" t="s">
        <v>0</v>
      </c>
      <c r="P332" s="308">
        <f t="shared" si="21"/>
        <v>320</v>
      </c>
      <c r="R332" s="301" t="str" cm="1">
        <f t="array" ref="R332">IFERROR(INDEX(import_data,MATCH($R$8&amp;"-"&amp;$P332,import_key,0),R$9),"")</f>
        <v/>
      </c>
      <c r="S332" s="299" t="str" cm="1">
        <f t="array" ref="S332">IFERROR(INDEX(import_data,MATCH($R$8&amp;"-"&amp;$P332,import_key,0),S$9),"")</f>
        <v/>
      </c>
      <c r="T332" s="322" t="str" cm="1">
        <f t="array" ref="T332">IFERROR(INDEX(import_data,MATCH($R$8&amp;"-"&amp;$P332,import_key,0),T$9),"")</f>
        <v/>
      </c>
    </row>
    <row r="333" spans="2:20" x14ac:dyDescent="0.25">
      <c r="B333" s="308">
        <f t="shared" si="22"/>
        <v>321</v>
      </c>
      <c r="D333" s="301" t="str" cm="1">
        <f t="array" ref="D333">IFERROR(INDEX(import_data,MATCH($D$8&amp;"-"&amp;$B333,import_key,0),D$9),"")</f>
        <v/>
      </c>
      <c r="E333" s="299" t="str" cm="1">
        <f t="array" ref="E333">IFERROR(INDEX(import_data,MATCH($D$8&amp;"-"&amp;$B333,import_key,0),E$9),"")</f>
        <v/>
      </c>
      <c r="F333" s="299" t="str" cm="1">
        <f t="array" ref="F333">IFERROR(INDEX(import_data,MATCH($D$8&amp;"-"&amp;$B333,import_key,0),F$9),"")</f>
        <v/>
      </c>
      <c r="G333" s="299" t="str" cm="1">
        <f t="array" ref="G333">IFERROR(INDEX(import_data,MATCH($D$8&amp;"-"&amp;$B333,import_key,0),G$9),"")</f>
        <v/>
      </c>
      <c r="H333" s="322" t="str" cm="1">
        <f t="array" ref="H333">IFERROR(INDEX(import_data,MATCH($D$8&amp;"-"&amp;$B333,import_key,0),H$9),"")</f>
        <v/>
      </c>
      <c r="J333" s="334" t="str">
        <f t="shared" si="23"/>
        <v/>
      </c>
      <c r="K333" s="98" t="s">
        <v>0</v>
      </c>
      <c r="L333" s="334" t="str">
        <f t="shared" si="24"/>
        <v/>
      </c>
      <c r="M333" s="98" t="s">
        <v>0</v>
      </c>
      <c r="N333" s="334" t="str">
        <f t="shared" si="25"/>
        <v/>
      </c>
      <c r="O333" s="98" t="s">
        <v>0</v>
      </c>
      <c r="P333" s="308">
        <f t="shared" ref="P333:P396" si="26">P332+1</f>
        <v>321</v>
      </c>
      <c r="R333" s="301" t="str" cm="1">
        <f t="array" ref="R333">IFERROR(INDEX(import_data,MATCH($R$8&amp;"-"&amp;$P333,import_key,0),R$9),"")</f>
        <v/>
      </c>
      <c r="S333" s="299" t="str" cm="1">
        <f t="array" ref="S333">IFERROR(INDEX(import_data,MATCH($R$8&amp;"-"&amp;$P333,import_key,0),S$9),"")</f>
        <v/>
      </c>
      <c r="T333" s="322" t="str" cm="1">
        <f t="array" ref="T333">IFERROR(INDEX(import_data,MATCH($R$8&amp;"-"&amp;$P333,import_key,0),T$9),"")</f>
        <v/>
      </c>
    </row>
    <row r="334" spans="2:20" x14ac:dyDescent="0.25">
      <c r="B334" s="308">
        <f t="shared" ref="B334:B397" si="27">B333+1</f>
        <v>322</v>
      </c>
      <c r="D334" s="301" t="str" cm="1">
        <f t="array" ref="D334">IFERROR(INDEX(import_data,MATCH($D$8&amp;"-"&amp;$B334,import_key,0),D$9),"")</f>
        <v/>
      </c>
      <c r="E334" s="299" t="str" cm="1">
        <f t="array" ref="E334">IFERROR(INDEX(import_data,MATCH($D$8&amp;"-"&amp;$B334,import_key,0),E$9),"")</f>
        <v/>
      </c>
      <c r="F334" s="299" t="str" cm="1">
        <f t="array" ref="F334">IFERROR(INDEX(import_data,MATCH($D$8&amp;"-"&amp;$B334,import_key,0),F$9),"")</f>
        <v/>
      </c>
      <c r="G334" s="299" t="str" cm="1">
        <f t="array" ref="G334">IFERROR(INDEX(import_data,MATCH($D$8&amp;"-"&amp;$B334,import_key,0),G$9),"")</f>
        <v/>
      </c>
      <c r="H334" s="322" t="str" cm="1">
        <f t="array" ref="H334">IFERROR(INDEX(import_data,MATCH($D$8&amp;"-"&amp;$B334,import_key,0),H$9),"")</f>
        <v/>
      </c>
      <c r="J334" s="334" t="str">
        <f t="shared" ref="J334:J397" si="28">IF(E334="","",E334) &amp; IF(F334="",""," – " &amp; F334) &amp; IF(G334="",""," – " &amp; G334) &amp; IF(H334="",""," – " &amp; H334)</f>
        <v/>
      </c>
      <c r="K334" s="98" t="s">
        <v>0</v>
      </c>
      <c r="L334" s="334" t="str">
        <f t="shared" ref="L334:L397" si="29">IF(E334="","",E334) &amp; IF(F334="",""," – " &amp; F334) &amp; IF(G334="",""," – " &amp; G334)</f>
        <v/>
      </c>
      <c r="M334" s="98" t="s">
        <v>0</v>
      </c>
      <c r="N334" s="334" t="str">
        <f t="shared" ref="N334:N397" si="30">IF(E334="","",E334) &amp; IF(F334="",""," – " &amp; F334)</f>
        <v/>
      </c>
      <c r="O334" s="98" t="s">
        <v>0</v>
      </c>
      <c r="P334" s="308">
        <f t="shared" si="26"/>
        <v>322</v>
      </c>
      <c r="R334" s="301" t="str" cm="1">
        <f t="array" ref="R334">IFERROR(INDEX(import_data,MATCH($R$8&amp;"-"&amp;$P334,import_key,0),R$9),"")</f>
        <v/>
      </c>
      <c r="S334" s="299" t="str" cm="1">
        <f t="array" ref="S334">IFERROR(INDEX(import_data,MATCH($R$8&amp;"-"&amp;$P334,import_key,0),S$9),"")</f>
        <v/>
      </c>
      <c r="T334" s="322" t="str" cm="1">
        <f t="array" ref="T334">IFERROR(INDEX(import_data,MATCH($R$8&amp;"-"&amp;$P334,import_key,0),T$9),"")</f>
        <v/>
      </c>
    </row>
    <row r="335" spans="2:20" x14ac:dyDescent="0.25">
      <c r="B335" s="308">
        <f t="shared" si="27"/>
        <v>323</v>
      </c>
      <c r="D335" s="301" t="str" cm="1">
        <f t="array" ref="D335">IFERROR(INDEX(import_data,MATCH($D$8&amp;"-"&amp;$B335,import_key,0),D$9),"")</f>
        <v/>
      </c>
      <c r="E335" s="299" t="str" cm="1">
        <f t="array" ref="E335">IFERROR(INDEX(import_data,MATCH($D$8&amp;"-"&amp;$B335,import_key,0),E$9),"")</f>
        <v/>
      </c>
      <c r="F335" s="299" t="str" cm="1">
        <f t="array" ref="F335">IFERROR(INDEX(import_data,MATCH($D$8&amp;"-"&amp;$B335,import_key,0),F$9),"")</f>
        <v/>
      </c>
      <c r="G335" s="299" t="str" cm="1">
        <f t="array" ref="G335">IFERROR(INDEX(import_data,MATCH($D$8&amp;"-"&amp;$B335,import_key,0),G$9),"")</f>
        <v/>
      </c>
      <c r="H335" s="322" t="str" cm="1">
        <f t="array" ref="H335">IFERROR(INDEX(import_data,MATCH($D$8&amp;"-"&amp;$B335,import_key,0),H$9),"")</f>
        <v/>
      </c>
      <c r="J335" s="334" t="str">
        <f t="shared" si="28"/>
        <v/>
      </c>
      <c r="K335" s="98" t="s">
        <v>0</v>
      </c>
      <c r="L335" s="334" t="str">
        <f t="shared" si="29"/>
        <v/>
      </c>
      <c r="M335" s="98" t="s">
        <v>0</v>
      </c>
      <c r="N335" s="334" t="str">
        <f t="shared" si="30"/>
        <v/>
      </c>
      <c r="O335" s="98" t="s">
        <v>0</v>
      </c>
      <c r="P335" s="308">
        <f t="shared" si="26"/>
        <v>323</v>
      </c>
      <c r="R335" s="301" t="str" cm="1">
        <f t="array" ref="R335">IFERROR(INDEX(import_data,MATCH($R$8&amp;"-"&amp;$P335,import_key,0),R$9),"")</f>
        <v/>
      </c>
      <c r="S335" s="299" t="str" cm="1">
        <f t="array" ref="S335">IFERROR(INDEX(import_data,MATCH($R$8&amp;"-"&amp;$P335,import_key,0),S$9),"")</f>
        <v/>
      </c>
      <c r="T335" s="322" t="str" cm="1">
        <f t="array" ref="T335">IFERROR(INDEX(import_data,MATCH($R$8&amp;"-"&amp;$P335,import_key,0),T$9),"")</f>
        <v/>
      </c>
    </row>
    <row r="336" spans="2:20" x14ac:dyDescent="0.25">
      <c r="B336" s="308">
        <f t="shared" si="27"/>
        <v>324</v>
      </c>
      <c r="D336" s="301" t="str" cm="1">
        <f t="array" ref="D336">IFERROR(INDEX(import_data,MATCH($D$8&amp;"-"&amp;$B336,import_key,0),D$9),"")</f>
        <v/>
      </c>
      <c r="E336" s="299" t="str" cm="1">
        <f t="array" ref="E336">IFERROR(INDEX(import_data,MATCH($D$8&amp;"-"&amp;$B336,import_key,0),E$9),"")</f>
        <v/>
      </c>
      <c r="F336" s="299" t="str" cm="1">
        <f t="array" ref="F336">IFERROR(INDEX(import_data,MATCH($D$8&amp;"-"&amp;$B336,import_key,0),F$9),"")</f>
        <v/>
      </c>
      <c r="G336" s="299" t="str" cm="1">
        <f t="array" ref="G336">IFERROR(INDEX(import_data,MATCH($D$8&amp;"-"&amp;$B336,import_key,0),G$9),"")</f>
        <v/>
      </c>
      <c r="H336" s="322" t="str" cm="1">
        <f t="array" ref="H336">IFERROR(INDEX(import_data,MATCH($D$8&amp;"-"&amp;$B336,import_key,0),H$9),"")</f>
        <v/>
      </c>
      <c r="J336" s="334" t="str">
        <f t="shared" si="28"/>
        <v/>
      </c>
      <c r="K336" s="98" t="s">
        <v>0</v>
      </c>
      <c r="L336" s="334" t="str">
        <f t="shared" si="29"/>
        <v/>
      </c>
      <c r="M336" s="98" t="s">
        <v>0</v>
      </c>
      <c r="N336" s="334" t="str">
        <f t="shared" si="30"/>
        <v/>
      </c>
      <c r="O336" s="98" t="s">
        <v>0</v>
      </c>
      <c r="P336" s="308">
        <f t="shared" si="26"/>
        <v>324</v>
      </c>
      <c r="R336" s="301" t="str" cm="1">
        <f t="array" ref="R336">IFERROR(INDEX(import_data,MATCH($R$8&amp;"-"&amp;$P336,import_key,0),R$9),"")</f>
        <v/>
      </c>
      <c r="S336" s="299" t="str" cm="1">
        <f t="array" ref="S336">IFERROR(INDEX(import_data,MATCH($R$8&amp;"-"&amp;$P336,import_key,0),S$9),"")</f>
        <v/>
      </c>
      <c r="T336" s="322" t="str" cm="1">
        <f t="array" ref="T336">IFERROR(INDEX(import_data,MATCH($R$8&amp;"-"&amp;$P336,import_key,0),T$9),"")</f>
        <v/>
      </c>
    </row>
    <row r="337" spans="2:20" x14ac:dyDescent="0.25">
      <c r="B337" s="308">
        <f t="shared" si="27"/>
        <v>325</v>
      </c>
      <c r="D337" s="301" t="str" cm="1">
        <f t="array" ref="D337">IFERROR(INDEX(import_data,MATCH($D$8&amp;"-"&amp;$B337,import_key,0),D$9),"")</f>
        <v/>
      </c>
      <c r="E337" s="299" t="str" cm="1">
        <f t="array" ref="E337">IFERROR(INDEX(import_data,MATCH($D$8&amp;"-"&amp;$B337,import_key,0),E$9),"")</f>
        <v/>
      </c>
      <c r="F337" s="299" t="str" cm="1">
        <f t="array" ref="F337">IFERROR(INDEX(import_data,MATCH($D$8&amp;"-"&amp;$B337,import_key,0),F$9),"")</f>
        <v/>
      </c>
      <c r="G337" s="299" t="str" cm="1">
        <f t="array" ref="G337">IFERROR(INDEX(import_data,MATCH($D$8&amp;"-"&amp;$B337,import_key,0),G$9),"")</f>
        <v/>
      </c>
      <c r="H337" s="322" t="str" cm="1">
        <f t="array" ref="H337">IFERROR(INDEX(import_data,MATCH($D$8&amp;"-"&amp;$B337,import_key,0),H$9),"")</f>
        <v/>
      </c>
      <c r="J337" s="334" t="str">
        <f t="shared" si="28"/>
        <v/>
      </c>
      <c r="K337" s="98" t="s">
        <v>0</v>
      </c>
      <c r="L337" s="334" t="str">
        <f t="shared" si="29"/>
        <v/>
      </c>
      <c r="M337" s="98" t="s">
        <v>0</v>
      </c>
      <c r="N337" s="334" t="str">
        <f t="shared" si="30"/>
        <v/>
      </c>
      <c r="O337" s="98" t="s">
        <v>0</v>
      </c>
      <c r="P337" s="308">
        <f t="shared" si="26"/>
        <v>325</v>
      </c>
      <c r="R337" s="301" t="str" cm="1">
        <f t="array" ref="R337">IFERROR(INDEX(import_data,MATCH($R$8&amp;"-"&amp;$P337,import_key,0),R$9),"")</f>
        <v/>
      </c>
      <c r="S337" s="299" t="str" cm="1">
        <f t="array" ref="S337">IFERROR(INDEX(import_data,MATCH($R$8&amp;"-"&amp;$P337,import_key,0),S$9),"")</f>
        <v/>
      </c>
      <c r="T337" s="322" t="str" cm="1">
        <f t="array" ref="T337">IFERROR(INDEX(import_data,MATCH($R$8&amp;"-"&amp;$P337,import_key,0),T$9),"")</f>
        <v/>
      </c>
    </row>
    <row r="338" spans="2:20" x14ac:dyDescent="0.25">
      <c r="B338" s="308">
        <f t="shared" si="27"/>
        <v>326</v>
      </c>
      <c r="D338" s="301" t="str" cm="1">
        <f t="array" ref="D338">IFERROR(INDEX(import_data,MATCH($D$8&amp;"-"&amp;$B338,import_key,0),D$9),"")</f>
        <v/>
      </c>
      <c r="E338" s="299" t="str" cm="1">
        <f t="array" ref="E338">IFERROR(INDEX(import_data,MATCH($D$8&amp;"-"&amp;$B338,import_key,0),E$9),"")</f>
        <v/>
      </c>
      <c r="F338" s="299" t="str" cm="1">
        <f t="array" ref="F338">IFERROR(INDEX(import_data,MATCH($D$8&amp;"-"&amp;$B338,import_key,0),F$9),"")</f>
        <v/>
      </c>
      <c r="G338" s="299" t="str" cm="1">
        <f t="array" ref="G338">IFERROR(INDEX(import_data,MATCH($D$8&amp;"-"&amp;$B338,import_key,0),G$9),"")</f>
        <v/>
      </c>
      <c r="H338" s="322" t="str" cm="1">
        <f t="array" ref="H338">IFERROR(INDEX(import_data,MATCH($D$8&amp;"-"&amp;$B338,import_key,0),H$9),"")</f>
        <v/>
      </c>
      <c r="J338" s="334" t="str">
        <f t="shared" si="28"/>
        <v/>
      </c>
      <c r="K338" s="98" t="s">
        <v>0</v>
      </c>
      <c r="L338" s="334" t="str">
        <f t="shared" si="29"/>
        <v/>
      </c>
      <c r="M338" s="98" t="s">
        <v>0</v>
      </c>
      <c r="N338" s="334" t="str">
        <f t="shared" si="30"/>
        <v/>
      </c>
      <c r="O338" s="98" t="s">
        <v>0</v>
      </c>
      <c r="P338" s="308">
        <f t="shared" si="26"/>
        <v>326</v>
      </c>
      <c r="R338" s="301" t="str" cm="1">
        <f t="array" ref="R338">IFERROR(INDEX(import_data,MATCH($R$8&amp;"-"&amp;$P338,import_key,0),R$9),"")</f>
        <v/>
      </c>
      <c r="S338" s="299" t="str" cm="1">
        <f t="array" ref="S338">IFERROR(INDEX(import_data,MATCH($R$8&amp;"-"&amp;$P338,import_key,0),S$9),"")</f>
        <v/>
      </c>
      <c r="T338" s="322" t="str" cm="1">
        <f t="array" ref="T338">IFERROR(INDEX(import_data,MATCH($R$8&amp;"-"&amp;$P338,import_key,0),T$9),"")</f>
        <v/>
      </c>
    </row>
    <row r="339" spans="2:20" x14ac:dyDescent="0.25">
      <c r="B339" s="308">
        <f t="shared" si="27"/>
        <v>327</v>
      </c>
      <c r="D339" s="301" t="str" cm="1">
        <f t="array" ref="D339">IFERROR(INDEX(import_data,MATCH($D$8&amp;"-"&amp;$B339,import_key,0),D$9),"")</f>
        <v/>
      </c>
      <c r="E339" s="299" t="str" cm="1">
        <f t="array" ref="E339">IFERROR(INDEX(import_data,MATCH($D$8&amp;"-"&amp;$B339,import_key,0),E$9),"")</f>
        <v/>
      </c>
      <c r="F339" s="299" t="str" cm="1">
        <f t="array" ref="F339">IFERROR(INDEX(import_data,MATCH($D$8&amp;"-"&amp;$B339,import_key,0),F$9),"")</f>
        <v/>
      </c>
      <c r="G339" s="299" t="str" cm="1">
        <f t="array" ref="G339">IFERROR(INDEX(import_data,MATCH($D$8&amp;"-"&amp;$B339,import_key,0),G$9),"")</f>
        <v/>
      </c>
      <c r="H339" s="322" t="str" cm="1">
        <f t="array" ref="H339">IFERROR(INDEX(import_data,MATCH($D$8&amp;"-"&amp;$B339,import_key,0),H$9),"")</f>
        <v/>
      </c>
      <c r="J339" s="334" t="str">
        <f t="shared" si="28"/>
        <v/>
      </c>
      <c r="K339" s="98" t="s">
        <v>0</v>
      </c>
      <c r="L339" s="334" t="str">
        <f t="shared" si="29"/>
        <v/>
      </c>
      <c r="M339" s="98" t="s">
        <v>0</v>
      </c>
      <c r="N339" s="334" t="str">
        <f t="shared" si="30"/>
        <v/>
      </c>
      <c r="O339" s="98" t="s">
        <v>0</v>
      </c>
      <c r="P339" s="308">
        <f t="shared" si="26"/>
        <v>327</v>
      </c>
      <c r="R339" s="301" t="str" cm="1">
        <f t="array" ref="R339">IFERROR(INDEX(import_data,MATCH($R$8&amp;"-"&amp;$P339,import_key,0),R$9),"")</f>
        <v/>
      </c>
      <c r="S339" s="299" t="str" cm="1">
        <f t="array" ref="S339">IFERROR(INDEX(import_data,MATCH($R$8&amp;"-"&amp;$P339,import_key,0),S$9),"")</f>
        <v/>
      </c>
      <c r="T339" s="322" t="str" cm="1">
        <f t="array" ref="T339">IFERROR(INDEX(import_data,MATCH($R$8&amp;"-"&amp;$P339,import_key,0),T$9),"")</f>
        <v/>
      </c>
    </row>
    <row r="340" spans="2:20" x14ac:dyDescent="0.25">
      <c r="B340" s="308">
        <f t="shared" si="27"/>
        <v>328</v>
      </c>
      <c r="D340" s="301" t="str" cm="1">
        <f t="array" ref="D340">IFERROR(INDEX(import_data,MATCH($D$8&amp;"-"&amp;$B340,import_key,0),D$9),"")</f>
        <v/>
      </c>
      <c r="E340" s="299" t="str" cm="1">
        <f t="array" ref="E340">IFERROR(INDEX(import_data,MATCH($D$8&amp;"-"&amp;$B340,import_key,0),E$9),"")</f>
        <v/>
      </c>
      <c r="F340" s="299" t="str" cm="1">
        <f t="array" ref="F340">IFERROR(INDEX(import_data,MATCH($D$8&amp;"-"&amp;$B340,import_key,0),F$9),"")</f>
        <v/>
      </c>
      <c r="G340" s="299" t="str" cm="1">
        <f t="array" ref="G340">IFERROR(INDEX(import_data,MATCH($D$8&amp;"-"&amp;$B340,import_key,0),G$9),"")</f>
        <v/>
      </c>
      <c r="H340" s="322" t="str" cm="1">
        <f t="array" ref="H340">IFERROR(INDEX(import_data,MATCH($D$8&amp;"-"&amp;$B340,import_key,0),H$9),"")</f>
        <v/>
      </c>
      <c r="J340" s="334" t="str">
        <f t="shared" si="28"/>
        <v/>
      </c>
      <c r="K340" s="98" t="s">
        <v>0</v>
      </c>
      <c r="L340" s="334" t="str">
        <f t="shared" si="29"/>
        <v/>
      </c>
      <c r="M340" s="98" t="s">
        <v>0</v>
      </c>
      <c r="N340" s="334" t="str">
        <f t="shared" si="30"/>
        <v/>
      </c>
      <c r="O340" s="98" t="s">
        <v>0</v>
      </c>
      <c r="P340" s="308">
        <f t="shared" si="26"/>
        <v>328</v>
      </c>
      <c r="R340" s="301" t="str" cm="1">
        <f t="array" ref="R340">IFERROR(INDEX(import_data,MATCH($R$8&amp;"-"&amp;$P340,import_key,0),R$9),"")</f>
        <v/>
      </c>
      <c r="S340" s="299" t="str" cm="1">
        <f t="array" ref="S340">IFERROR(INDEX(import_data,MATCH($R$8&amp;"-"&amp;$P340,import_key,0),S$9),"")</f>
        <v/>
      </c>
      <c r="T340" s="322" t="str" cm="1">
        <f t="array" ref="T340">IFERROR(INDEX(import_data,MATCH($R$8&amp;"-"&amp;$P340,import_key,0),T$9),"")</f>
        <v/>
      </c>
    </row>
    <row r="341" spans="2:20" x14ac:dyDescent="0.25">
      <c r="B341" s="308">
        <f t="shared" si="27"/>
        <v>329</v>
      </c>
      <c r="D341" s="301" t="str" cm="1">
        <f t="array" ref="D341">IFERROR(INDEX(import_data,MATCH($D$8&amp;"-"&amp;$B341,import_key,0),D$9),"")</f>
        <v/>
      </c>
      <c r="E341" s="299" t="str" cm="1">
        <f t="array" ref="E341">IFERROR(INDEX(import_data,MATCH($D$8&amp;"-"&amp;$B341,import_key,0),E$9),"")</f>
        <v/>
      </c>
      <c r="F341" s="299" t="str" cm="1">
        <f t="array" ref="F341">IFERROR(INDEX(import_data,MATCH($D$8&amp;"-"&amp;$B341,import_key,0),F$9),"")</f>
        <v/>
      </c>
      <c r="G341" s="299" t="str" cm="1">
        <f t="array" ref="G341">IFERROR(INDEX(import_data,MATCH($D$8&amp;"-"&amp;$B341,import_key,0),G$9),"")</f>
        <v/>
      </c>
      <c r="H341" s="322" t="str" cm="1">
        <f t="array" ref="H341">IFERROR(INDEX(import_data,MATCH($D$8&amp;"-"&amp;$B341,import_key,0),H$9),"")</f>
        <v/>
      </c>
      <c r="J341" s="334" t="str">
        <f t="shared" si="28"/>
        <v/>
      </c>
      <c r="K341" s="98" t="s">
        <v>0</v>
      </c>
      <c r="L341" s="334" t="str">
        <f t="shared" si="29"/>
        <v/>
      </c>
      <c r="M341" s="98" t="s">
        <v>0</v>
      </c>
      <c r="N341" s="334" t="str">
        <f t="shared" si="30"/>
        <v/>
      </c>
      <c r="O341" s="98" t="s">
        <v>0</v>
      </c>
      <c r="P341" s="308">
        <f t="shared" si="26"/>
        <v>329</v>
      </c>
      <c r="R341" s="301" t="str" cm="1">
        <f t="array" ref="R341">IFERROR(INDEX(import_data,MATCH($R$8&amp;"-"&amp;$P341,import_key,0),R$9),"")</f>
        <v/>
      </c>
      <c r="S341" s="299" t="str" cm="1">
        <f t="array" ref="S341">IFERROR(INDEX(import_data,MATCH($R$8&amp;"-"&amp;$P341,import_key,0),S$9),"")</f>
        <v/>
      </c>
      <c r="T341" s="322" t="str" cm="1">
        <f t="array" ref="T341">IFERROR(INDEX(import_data,MATCH($R$8&amp;"-"&amp;$P341,import_key,0),T$9),"")</f>
        <v/>
      </c>
    </row>
    <row r="342" spans="2:20" x14ac:dyDescent="0.25">
      <c r="B342" s="308">
        <f t="shared" si="27"/>
        <v>330</v>
      </c>
      <c r="D342" s="301" t="str" cm="1">
        <f t="array" ref="D342">IFERROR(INDEX(import_data,MATCH($D$8&amp;"-"&amp;$B342,import_key,0),D$9),"")</f>
        <v/>
      </c>
      <c r="E342" s="299" t="str" cm="1">
        <f t="array" ref="E342">IFERROR(INDEX(import_data,MATCH($D$8&amp;"-"&amp;$B342,import_key,0),E$9),"")</f>
        <v/>
      </c>
      <c r="F342" s="299" t="str" cm="1">
        <f t="array" ref="F342">IFERROR(INDEX(import_data,MATCH($D$8&amp;"-"&amp;$B342,import_key,0),F$9),"")</f>
        <v/>
      </c>
      <c r="G342" s="299" t="str" cm="1">
        <f t="array" ref="G342">IFERROR(INDEX(import_data,MATCH($D$8&amp;"-"&amp;$B342,import_key,0),G$9),"")</f>
        <v/>
      </c>
      <c r="H342" s="322" t="str" cm="1">
        <f t="array" ref="H342">IFERROR(INDEX(import_data,MATCH($D$8&amp;"-"&amp;$B342,import_key,0),H$9),"")</f>
        <v/>
      </c>
      <c r="J342" s="334" t="str">
        <f t="shared" si="28"/>
        <v/>
      </c>
      <c r="K342" s="98" t="s">
        <v>0</v>
      </c>
      <c r="L342" s="334" t="str">
        <f t="shared" si="29"/>
        <v/>
      </c>
      <c r="M342" s="98" t="s">
        <v>0</v>
      </c>
      <c r="N342" s="334" t="str">
        <f t="shared" si="30"/>
        <v/>
      </c>
      <c r="O342" s="98" t="s">
        <v>0</v>
      </c>
      <c r="P342" s="308">
        <f t="shared" si="26"/>
        <v>330</v>
      </c>
      <c r="R342" s="301" t="str" cm="1">
        <f t="array" ref="R342">IFERROR(INDEX(import_data,MATCH($R$8&amp;"-"&amp;$P342,import_key,0),R$9),"")</f>
        <v/>
      </c>
      <c r="S342" s="299" t="str" cm="1">
        <f t="array" ref="S342">IFERROR(INDEX(import_data,MATCH($R$8&amp;"-"&amp;$P342,import_key,0),S$9),"")</f>
        <v/>
      </c>
      <c r="T342" s="322" t="str" cm="1">
        <f t="array" ref="T342">IFERROR(INDEX(import_data,MATCH($R$8&amp;"-"&amp;$P342,import_key,0),T$9),"")</f>
        <v/>
      </c>
    </row>
    <row r="343" spans="2:20" x14ac:dyDescent="0.25">
      <c r="B343" s="308">
        <f t="shared" si="27"/>
        <v>331</v>
      </c>
      <c r="D343" s="301" t="str" cm="1">
        <f t="array" ref="D343">IFERROR(INDEX(import_data,MATCH($D$8&amp;"-"&amp;$B343,import_key,0),D$9),"")</f>
        <v/>
      </c>
      <c r="E343" s="299" t="str" cm="1">
        <f t="array" ref="E343">IFERROR(INDEX(import_data,MATCH($D$8&amp;"-"&amp;$B343,import_key,0),E$9),"")</f>
        <v/>
      </c>
      <c r="F343" s="299" t="str" cm="1">
        <f t="array" ref="F343">IFERROR(INDEX(import_data,MATCH($D$8&amp;"-"&amp;$B343,import_key,0),F$9),"")</f>
        <v/>
      </c>
      <c r="G343" s="299" t="str" cm="1">
        <f t="array" ref="G343">IFERROR(INDEX(import_data,MATCH($D$8&amp;"-"&amp;$B343,import_key,0),G$9),"")</f>
        <v/>
      </c>
      <c r="H343" s="322" t="str" cm="1">
        <f t="array" ref="H343">IFERROR(INDEX(import_data,MATCH($D$8&amp;"-"&amp;$B343,import_key,0),H$9),"")</f>
        <v/>
      </c>
      <c r="J343" s="334" t="str">
        <f t="shared" si="28"/>
        <v/>
      </c>
      <c r="K343" s="98" t="s">
        <v>0</v>
      </c>
      <c r="L343" s="334" t="str">
        <f t="shared" si="29"/>
        <v/>
      </c>
      <c r="M343" s="98" t="s">
        <v>0</v>
      </c>
      <c r="N343" s="334" t="str">
        <f t="shared" si="30"/>
        <v/>
      </c>
      <c r="O343" s="98" t="s">
        <v>0</v>
      </c>
      <c r="P343" s="308">
        <f t="shared" si="26"/>
        <v>331</v>
      </c>
      <c r="R343" s="301" t="str" cm="1">
        <f t="array" ref="R343">IFERROR(INDEX(import_data,MATCH($R$8&amp;"-"&amp;$P343,import_key,0),R$9),"")</f>
        <v/>
      </c>
      <c r="S343" s="299" t="str" cm="1">
        <f t="array" ref="S343">IFERROR(INDEX(import_data,MATCH($R$8&amp;"-"&amp;$P343,import_key,0),S$9),"")</f>
        <v/>
      </c>
      <c r="T343" s="322" t="str" cm="1">
        <f t="array" ref="T343">IFERROR(INDEX(import_data,MATCH($R$8&amp;"-"&amp;$P343,import_key,0),T$9),"")</f>
        <v/>
      </c>
    </row>
    <row r="344" spans="2:20" x14ac:dyDescent="0.25">
      <c r="B344" s="308">
        <f t="shared" si="27"/>
        <v>332</v>
      </c>
      <c r="D344" s="301" t="str" cm="1">
        <f t="array" ref="D344">IFERROR(INDEX(import_data,MATCH($D$8&amp;"-"&amp;$B344,import_key,0),D$9),"")</f>
        <v/>
      </c>
      <c r="E344" s="299" t="str" cm="1">
        <f t="array" ref="E344">IFERROR(INDEX(import_data,MATCH($D$8&amp;"-"&amp;$B344,import_key,0),E$9),"")</f>
        <v/>
      </c>
      <c r="F344" s="299" t="str" cm="1">
        <f t="array" ref="F344">IFERROR(INDEX(import_data,MATCH($D$8&amp;"-"&amp;$B344,import_key,0),F$9),"")</f>
        <v/>
      </c>
      <c r="G344" s="299" t="str" cm="1">
        <f t="array" ref="G344">IFERROR(INDEX(import_data,MATCH($D$8&amp;"-"&amp;$B344,import_key,0),G$9),"")</f>
        <v/>
      </c>
      <c r="H344" s="322" t="str" cm="1">
        <f t="array" ref="H344">IFERROR(INDEX(import_data,MATCH($D$8&amp;"-"&amp;$B344,import_key,0),H$9),"")</f>
        <v/>
      </c>
      <c r="J344" s="334" t="str">
        <f t="shared" si="28"/>
        <v/>
      </c>
      <c r="K344" s="98" t="s">
        <v>0</v>
      </c>
      <c r="L344" s="334" t="str">
        <f t="shared" si="29"/>
        <v/>
      </c>
      <c r="M344" s="98" t="s">
        <v>0</v>
      </c>
      <c r="N344" s="334" t="str">
        <f t="shared" si="30"/>
        <v/>
      </c>
      <c r="O344" s="98" t="s">
        <v>0</v>
      </c>
      <c r="P344" s="308">
        <f t="shared" si="26"/>
        <v>332</v>
      </c>
      <c r="R344" s="301" t="str" cm="1">
        <f t="array" ref="R344">IFERROR(INDEX(import_data,MATCH($R$8&amp;"-"&amp;$P344,import_key,0),R$9),"")</f>
        <v/>
      </c>
      <c r="S344" s="299" t="str" cm="1">
        <f t="array" ref="S344">IFERROR(INDEX(import_data,MATCH($R$8&amp;"-"&amp;$P344,import_key,0),S$9),"")</f>
        <v/>
      </c>
      <c r="T344" s="322" t="str" cm="1">
        <f t="array" ref="T344">IFERROR(INDEX(import_data,MATCH($R$8&amp;"-"&amp;$P344,import_key,0),T$9),"")</f>
        <v/>
      </c>
    </row>
    <row r="345" spans="2:20" x14ac:dyDescent="0.25">
      <c r="B345" s="308">
        <f t="shared" si="27"/>
        <v>333</v>
      </c>
      <c r="D345" s="301" t="str" cm="1">
        <f t="array" ref="D345">IFERROR(INDEX(import_data,MATCH($D$8&amp;"-"&amp;$B345,import_key,0),D$9),"")</f>
        <v/>
      </c>
      <c r="E345" s="299" t="str" cm="1">
        <f t="array" ref="E345">IFERROR(INDEX(import_data,MATCH($D$8&amp;"-"&amp;$B345,import_key,0),E$9),"")</f>
        <v/>
      </c>
      <c r="F345" s="299" t="str" cm="1">
        <f t="array" ref="F345">IFERROR(INDEX(import_data,MATCH($D$8&amp;"-"&amp;$B345,import_key,0),F$9),"")</f>
        <v/>
      </c>
      <c r="G345" s="299" t="str" cm="1">
        <f t="array" ref="G345">IFERROR(INDEX(import_data,MATCH($D$8&amp;"-"&amp;$B345,import_key,0),G$9),"")</f>
        <v/>
      </c>
      <c r="H345" s="322" t="str" cm="1">
        <f t="array" ref="H345">IFERROR(INDEX(import_data,MATCH($D$8&amp;"-"&amp;$B345,import_key,0),H$9),"")</f>
        <v/>
      </c>
      <c r="J345" s="334" t="str">
        <f t="shared" si="28"/>
        <v/>
      </c>
      <c r="K345" s="98" t="s">
        <v>0</v>
      </c>
      <c r="L345" s="334" t="str">
        <f t="shared" si="29"/>
        <v/>
      </c>
      <c r="M345" s="98" t="s">
        <v>0</v>
      </c>
      <c r="N345" s="334" t="str">
        <f t="shared" si="30"/>
        <v/>
      </c>
      <c r="O345" s="98" t="s">
        <v>0</v>
      </c>
      <c r="P345" s="308">
        <f t="shared" si="26"/>
        <v>333</v>
      </c>
      <c r="R345" s="301" t="str" cm="1">
        <f t="array" ref="R345">IFERROR(INDEX(import_data,MATCH($R$8&amp;"-"&amp;$P345,import_key,0),R$9),"")</f>
        <v/>
      </c>
      <c r="S345" s="299" t="str" cm="1">
        <f t="array" ref="S345">IFERROR(INDEX(import_data,MATCH($R$8&amp;"-"&amp;$P345,import_key,0),S$9),"")</f>
        <v/>
      </c>
      <c r="T345" s="322" t="str" cm="1">
        <f t="array" ref="T345">IFERROR(INDEX(import_data,MATCH($R$8&amp;"-"&amp;$P345,import_key,0),T$9),"")</f>
        <v/>
      </c>
    </row>
    <row r="346" spans="2:20" x14ac:dyDescent="0.25">
      <c r="B346" s="308">
        <f t="shared" si="27"/>
        <v>334</v>
      </c>
      <c r="D346" s="301" t="str" cm="1">
        <f t="array" ref="D346">IFERROR(INDEX(import_data,MATCH($D$8&amp;"-"&amp;$B346,import_key,0),D$9),"")</f>
        <v/>
      </c>
      <c r="E346" s="299" t="str" cm="1">
        <f t="array" ref="E346">IFERROR(INDEX(import_data,MATCH($D$8&amp;"-"&amp;$B346,import_key,0),E$9),"")</f>
        <v/>
      </c>
      <c r="F346" s="299" t="str" cm="1">
        <f t="array" ref="F346">IFERROR(INDEX(import_data,MATCH($D$8&amp;"-"&amp;$B346,import_key,0),F$9),"")</f>
        <v/>
      </c>
      <c r="G346" s="299" t="str" cm="1">
        <f t="array" ref="G346">IFERROR(INDEX(import_data,MATCH($D$8&amp;"-"&amp;$B346,import_key,0),G$9),"")</f>
        <v/>
      </c>
      <c r="H346" s="322" t="str" cm="1">
        <f t="array" ref="H346">IFERROR(INDEX(import_data,MATCH($D$8&amp;"-"&amp;$B346,import_key,0),H$9),"")</f>
        <v/>
      </c>
      <c r="J346" s="334" t="str">
        <f t="shared" si="28"/>
        <v/>
      </c>
      <c r="K346" s="98" t="s">
        <v>0</v>
      </c>
      <c r="L346" s="334" t="str">
        <f t="shared" si="29"/>
        <v/>
      </c>
      <c r="M346" s="98" t="s">
        <v>0</v>
      </c>
      <c r="N346" s="334" t="str">
        <f t="shared" si="30"/>
        <v/>
      </c>
      <c r="O346" s="98" t="s">
        <v>0</v>
      </c>
      <c r="P346" s="308">
        <f t="shared" si="26"/>
        <v>334</v>
      </c>
      <c r="R346" s="301" t="str" cm="1">
        <f t="array" ref="R346">IFERROR(INDEX(import_data,MATCH($R$8&amp;"-"&amp;$P346,import_key,0),R$9),"")</f>
        <v/>
      </c>
      <c r="S346" s="299" t="str" cm="1">
        <f t="array" ref="S346">IFERROR(INDEX(import_data,MATCH($R$8&amp;"-"&amp;$P346,import_key,0),S$9),"")</f>
        <v/>
      </c>
      <c r="T346" s="322" t="str" cm="1">
        <f t="array" ref="T346">IFERROR(INDEX(import_data,MATCH($R$8&amp;"-"&amp;$P346,import_key,0),T$9),"")</f>
        <v/>
      </c>
    </row>
    <row r="347" spans="2:20" x14ac:dyDescent="0.25">
      <c r="B347" s="308">
        <f t="shared" si="27"/>
        <v>335</v>
      </c>
      <c r="D347" s="301" t="str" cm="1">
        <f t="array" ref="D347">IFERROR(INDEX(import_data,MATCH($D$8&amp;"-"&amp;$B347,import_key,0),D$9),"")</f>
        <v/>
      </c>
      <c r="E347" s="299" t="str" cm="1">
        <f t="array" ref="E347">IFERROR(INDEX(import_data,MATCH($D$8&amp;"-"&amp;$B347,import_key,0),E$9),"")</f>
        <v/>
      </c>
      <c r="F347" s="299" t="str" cm="1">
        <f t="array" ref="F347">IFERROR(INDEX(import_data,MATCH($D$8&amp;"-"&amp;$B347,import_key,0),F$9),"")</f>
        <v/>
      </c>
      <c r="G347" s="299" t="str" cm="1">
        <f t="array" ref="G347">IFERROR(INDEX(import_data,MATCH($D$8&amp;"-"&amp;$B347,import_key,0),G$9),"")</f>
        <v/>
      </c>
      <c r="H347" s="322" t="str" cm="1">
        <f t="array" ref="H347">IFERROR(INDEX(import_data,MATCH($D$8&amp;"-"&amp;$B347,import_key,0),H$9),"")</f>
        <v/>
      </c>
      <c r="J347" s="334" t="str">
        <f t="shared" si="28"/>
        <v/>
      </c>
      <c r="K347" s="98" t="s">
        <v>0</v>
      </c>
      <c r="L347" s="334" t="str">
        <f t="shared" si="29"/>
        <v/>
      </c>
      <c r="M347" s="98" t="s">
        <v>0</v>
      </c>
      <c r="N347" s="334" t="str">
        <f t="shared" si="30"/>
        <v/>
      </c>
      <c r="O347" s="98" t="s">
        <v>0</v>
      </c>
      <c r="P347" s="308">
        <f t="shared" si="26"/>
        <v>335</v>
      </c>
      <c r="R347" s="301" t="str" cm="1">
        <f t="array" ref="R347">IFERROR(INDEX(import_data,MATCH($R$8&amp;"-"&amp;$P347,import_key,0),R$9),"")</f>
        <v/>
      </c>
      <c r="S347" s="299" t="str" cm="1">
        <f t="array" ref="S347">IFERROR(INDEX(import_data,MATCH($R$8&amp;"-"&amp;$P347,import_key,0),S$9),"")</f>
        <v/>
      </c>
      <c r="T347" s="322" t="str" cm="1">
        <f t="array" ref="T347">IFERROR(INDEX(import_data,MATCH($R$8&amp;"-"&amp;$P347,import_key,0),T$9),"")</f>
        <v/>
      </c>
    </row>
    <row r="348" spans="2:20" x14ac:dyDescent="0.25">
      <c r="B348" s="308">
        <f t="shared" si="27"/>
        <v>336</v>
      </c>
      <c r="D348" s="301" t="str" cm="1">
        <f t="array" ref="D348">IFERROR(INDEX(import_data,MATCH($D$8&amp;"-"&amp;$B348,import_key,0),D$9),"")</f>
        <v/>
      </c>
      <c r="E348" s="299" t="str" cm="1">
        <f t="array" ref="E348">IFERROR(INDEX(import_data,MATCH($D$8&amp;"-"&amp;$B348,import_key,0),E$9),"")</f>
        <v/>
      </c>
      <c r="F348" s="299" t="str" cm="1">
        <f t="array" ref="F348">IFERROR(INDEX(import_data,MATCH($D$8&amp;"-"&amp;$B348,import_key,0),F$9),"")</f>
        <v/>
      </c>
      <c r="G348" s="299" t="str" cm="1">
        <f t="array" ref="G348">IFERROR(INDEX(import_data,MATCH($D$8&amp;"-"&amp;$B348,import_key,0),G$9),"")</f>
        <v/>
      </c>
      <c r="H348" s="322" t="str" cm="1">
        <f t="array" ref="H348">IFERROR(INDEX(import_data,MATCH($D$8&amp;"-"&amp;$B348,import_key,0),H$9),"")</f>
        <v/>
      </c>
      <c r="J348" s="334" t="str">
        <f t="shared" si="28"/>
        <v/>
      </c>
      <c r="K348" s="98" t="s">
        <v>0</v>
      </c>
      <c r="L348" s="334" t="str">
        <f t="shared" si="29"/>
        <v/>
      </c>
      <c r="M348" s="98" t="s">
        <v>0</v>
      </c>
      <c r="N348" s="334" t="str">
        <f t="shared" si="30"/>
        <v/>
      </c>
      <c r="O348" s="98" t="s">
        <v>0</v>
      </c>
      <c r="P348" s="308">
        <f t="shared" si="26"/>
        <v>336</v>
      </c>
      <c r="R348" s="301" t="str" cm="1">
        <f t="array" ref="R348">IFERROR(INDEX(import_data,MATCH($R$8&amp;"-"&amp;$P348,import_key,0),R$9),"")</f>
        <v/>
      </c>
      <c r="S348" s="299" t="str" cm="1">
        <f t="array" ref="S348">IFERROR(INDEX(import_data,MATCH($R$8&amp;"-"&amp;$P348,import_key,0),S$9),"")</f>
        <v/>
      </c>
      <c r="T348" s="322" t="str" cm="1">
        <f t="array" ref="T348">IFERROR(INDEX(import_data,MATCH($R$8&amp;"-"&amp;$P348,import_key,0),T$9),"")</f>
        <v/>
      </c>
    </row>
    <row r="349" spans="2:20" x14ac:dyDescent="0.25">
      <c r="B349" s="308">
        <f t="shared" si="27"/>
        <v>337</v>
      </c>
      <c r="D349" s="301" t="str" cm="1">
        <f t="array" ref="D349">IFERROR(INDEX(import_data,MATCH($D$8&amp;"-"&amp;$B349,import_key,0),D$9),"")</f>
        <v/>
      </c>
      <c r="E349" s="299" t="str" cm="1">
        <f t="array" ref="E349">IFERROR(INDEX(import_data,MATCH($D$8&amp;"-"&amp;$B349,import_key,0),E$9),"")</f>
        <v/>
      </c>
      <c r="F349" s="299" t="str" cm="1">
        <f t="array" ref="F349">IFERROR(INDEX(import_data,MATCH($D$8&amp;"-"&amp;$B349,import_key,0),F$9),"")</f>
        <v/>
      </c>
      <c r="G349" s="299" t="str" cm="1">
        <f t="array" ref="G349">IFERROR(INDEX(import_data,MATCH($D$8&amp;"-"&amp;$B349,import_key,0),G$9),"")</f>
        <v/>
      </c>
      <c r="H349" s="322" t="str" cm="1">
        <f t="array" ref="H349">IFERROR(INDEX(import_data,MATCH($D$8&amp;"-"&amp;$B349,import_key,0),H$9),"")</f>
        <v/>
      </c>
      <c r="J349" s="334" t="str">
        <f t="shared" si="28"/>
        <v/>
      </c>
      <c r="K349" s="98" t="s">
        <v>0</v>
      </c>
      <c r="L349" s="334" t="str">
        <f t="shared" si="29"/>
        <v/>
      </c>
      <c r="M349" s="98" t="s">
        <v>0</v>
      </c>
      <c r="N349" s="334" t="str">
        <f t="shared" si="30"/>
        <v/>
      </c>
      <c r="O349" s="98" t="s">
        <v>0</v>
      </c>
      <c r="P349" s="308">
        <f t="shared" si="26"/>
        <v>337</v>
      </c>
      <c r="R349" s="301" t="str" cm="1">
        <f t="array" ref="R349">IFERROR(INDEX(import_data,MATCH($R$8&amp;"-"&amp;$P349,import_key,0),R$9),"")</f>
        <v/>
      </c>
      <c r="S349" s="299" t="str" cm="1">
        <f t="array" ref="S349">IFERROR(INDEX(import_data,MATCH($R$8&amp;"-"&amp;$P349,import_key,0),S$9),"")</f>
        <v/>
      </c>
      <c r="T349" s="322" t="str" cm="1">
        <f t="array" ref="T349">IFERROR(INDEX(import_data,MATCH($R$8&amp;"-"&amp;$P349,import_key,0),T$9),"")</f>
        <v/>
      </c>
    </row>
    <row r="350" spans="2:20" x14ac:dyDescent="0.25">
      <c r="B350" s="308">
        <f t="shared" si="27"/>
        <v>338</v>
      </c>
      <c r="D350" s="301" t="str" cm="1">
        <f t="array" ref="D350">IFERROR(INDEX(import_data,MATCH($D$8&amp;"-"&amp;$B350,import_key,0),D$9),"")</f>
        <v/>
      </c>
      <c r="E350" s="299" t="str" cm="1">
        <f t="array" ref="E350">IFERROR(INDEX(import_data,MATCH($D$8&amp;"-"&amp;$B350,import_key,0),E$9),"")</f>
        <v/>
      </c>
      <c r="F350" s="299" t="str" cm="1">
        <f t="array" ref="F350">IFERROR(INDEX(import_data,MATCH($D$8&amp;"-"&amp;$B350,import_key,0),F$9),"")</f>
        <v/>
      </c>
      <c r="G350" s="299" t="str" cm="1">
        <f t="array" ref="G350">IFERROR(INDEX(import_data,MATCH($D$8&amp;"-"&amp;$B350,import_key,0),G$9),"")</f>
        <v/>
      </c>
      <c r="H350" s="322" t="str" cm="1">
        <f t="array" ref="H350">IFERROR(INDEX(import_data,MATCH($D$8&amp;"-"&amp;$B350,import_key,0),H$9),"")</f>
        <v/>
      </c>
      <c r="J350" s="334" t="str">
        <f t="shared" si="28"/>
        <v/>
      </c>
      <c r="K350" s="98" t="s">
        <v>0</v>
      </c>
      <c r="L350" s="334" t="str">
        <f t="shared" si="29"/>
        <v/>
      </c>
      <c r="M350" s="98" t="s">
        <v>0</v>
      </c>
      <c r="N350" s="334" t="str">
        <f t="shared" si="30"/>
        <v/>
      </c>
      <c r="O350" s="98" t="s">
        <v>0</v>
      </c>
      <c r="P350" s="308">
        <f t="shared" si="26"/>
        <v>338</v>
      </c>
      <c r="R350" s="301" t="str" cm="1">
        <f t="array" ref="R350">IFERROR(INDEX(import_data,MATCH($R$8&amp;"-"&amp;$P350,import_key,0),R$9),"")</f>
        <v/>
      </c>
      <c r="S350" s="299" t="str" cm="1">
        <f t="array" ref="S350">IFERROR(INDEX(import_data,MATCH($R$8&amp;"-"&amp;$P350,import_key,0),S$9),"")</f>
        <v/>
      </c>
      <c r="T350" s="322" t="str" cm="1">
        <f t="array" ref="T350">IFERROR(INDEX(import_data,MATCH($R$8&amp;"-"&amp;$P350,import_key,0),T$9),"")</f>
        <v/>
      </c>
    </row>
    <row r="351" spans="2:20" x14ac:dyDescent="0.25">
      <c r="B351" s="308">
        <f t="shared" si="27"/>
        <v>339</v>
      </c>
      <c r="D351" s="301" t="str" cm="1">
        <f t="array" ref="D351">IFERROR(INDEX(import_data,MATCH($D$8&amp;"-"&amp;$B351,import_key,0),D$9),"")</f>
        <v/>
      </c>
      <c r="E351" s="299" t="str" cm="1">
        <f t="array" ref="E351">IFERROR(INDEX(import_data,MATCH($D$8&amp;"-"&amp;$B351,import_key,0),E$9),"")</f>
        <v/>
      </c>
      <c r="F351" s="299" t="str" cm="1">
        <f t="array" ref="F351">IFERROR(INDEX(import_data,MATCH($D$8&amp;"-"&amp;$B351,import_key,0),F$9),"")</f>
        <v/>
      </c>
      <c r="G351" s="299" t="str" cm="1">
        <f t="array" ref="G351">IFERROR(INDEX(import_data,MATCH($D$8&amp;"-"&amp;$B351,import_key,0),G$9),"")</f>
        <v/>
      </c>
      <c r="H351" s="322" t="str" cm="1">
        <f t="array" ref="H351">IFERROR(INDEX(import_data,MATCH($D$8&amp;"-"&amp;$B351,import_key,0),H$9),"")</f>
        <v/>
      </c>
      <c r="J351" s="334" t="str">
        <f t="shared" si="28"/>
        <v/>
      </c>
      <c r="K351" s="98" t="s">
        <v>0</v>
      </c>
      <c r="L351" s="334" t="str">
        <f t="shared" si="29"/>
        <v/>
      </c>
      <c r="M351" s="98" t="s">
        <v>0</v>
      </c>
      <c r="N351" s="334" t="str">
        <f t="shared" si="30"/>
        <v/>
      </c>
      <c r="O351" s="98" t="s">
        <v>0</v>
      </c>
      <c r="P351" s="308">
        <f t="shared" si="26"/>
        <v>339</v>
      </c>
      <c r="R351" s="301" t="str" cm="1">
        <f t="array" ref="R351">IFERROR(INDEX(import_data,MATCH($R$8&amp;"-"&amp;$P351,import_key,0),R$9),"")</f>
        <v/>
      </c>
      <c r="S351" s="299" t="str" cm="1">
        <f t="array" ref="S351">IFERROR(INDEX(import_data,MATCH($R$8&amp;"-"&amp;$P351,import_key,0),S$9),"")</f>
        <v/>
      </c>
      <c r="T351" s="322" t="str" cm="1">
        <f t="array" ref="T351">IFERROR(INDEX(import_data,MATCH($R$8&amp;"-"&amp;$P351,import_key,0),T$9),"")</f>
        <v/>
      </c>
    </row>
    <row r="352" spans="2:20" x14ac:dyDescent="0.25">
      <c r="B352" s="308">
        <f t="shared" si="27"/>
        <v>340</v>
      </c>
      <c r="D352" s="301" t="str" cm="1">
        <f t="array" ref="D352">IFERROR(INDEX(import_data,MATCH($D$8&amp;"-"&amp;$B352,import_key,0),D$9),"")</f>
        <v/>
      </c>
      <c r="E352" s="299" t="str" cm="1">
        <f t="array" ref="E352">IFERROR(INDEX(import_data,MATCH($D$8&amp;"-"&amp;$B352,import_key,0),E$9),"")</f>
        <v/>
      </c>
      <c r="F352" s="299" t="str" cm="1">
        <f t="array" ref="F352">IFERROR(INDEX(import_data,MATCH($D$8&amp;"-"&amp;$B352,import_key,0),F$9),"")</f>
        <v/>
      </c>
      <c r="G352" s="299" t="str" cm="1">
        <f t="array" ref="G352">IFERROR(INDEX(import_data,MATCH($D$8&amp;"-"&amp;$B352,import_key,0),G$9),"")</f>
        <v/>
      </c>
      <c r="H352" s="322" t="str" cm="1">
        <f t="array" ref="H352">IFERROR(INDEX(import_data,MATCH($D$8&amp;"-"&amp;$B352,import_key,0),H$9),"")</f>
        <v/>
      </c>
      <c r="J352" s="334" t="str">
        <f t="shared" si="28"/>
        <v/>
      </c>
      <c r="K352" s="98" t="s">
        <v>0</v>
      </c>
      <c r="L352" s="334" t="str">
        <f t="shared" si="29"/>
        <v/>
      </c>
      <c r="M352" s="98" t="s">
        <v>0</v>
      </c>
      <c r="N352" s="334" t="str">
        <f t="shared" si="30"/>
        <v/>
      </c>
      <c r="O352" s="98" t="s">
        <v>0</v>
      </c>
      <c r="P352" s="308">
        <f t="shared" si="26"/>
        <v>340</v>
      </c>
      <c r="R352" s="301" t="str" cm="1">
        <f t="array" ref="R352">IFERROR(INDEX(import_data,MATCH($R$8&amp;"-"&amp;$P352,import_key,0),R$9),"")</f>
        <v/>
      </c>
      <c r="S352" s="299" t="str" cm="1">
        <f t="array" ref="S352">IFERROR(INDEX(import_data,MATCH($R$8&amp;"-"&amp;$P352,import_key,0),S$9),"")</f>
        <v/>
      </c>
      <c r="T352" s="322" t="str" cm="1">
        <f t="array" ref="T352">IFERROR(INDEX(import_data,MATCH($R$8&amp;"-"&amp;$P352,import_key,0),T$9),"")</f>
        <v/>
      </c>
    </row>
    <row r="353" spans="2:20" x14ac:dyDescent="0.25">
      <c r="B353" s="308">
        <f t="shared" si="27"/>
        <v>341</v>
      </c>
      <c r="D353" s="301" t="str" cm="1">
        <f t="array" ref="D353">IFERROR(INDEX(import_data,MATCH($D$8&amp;"-"&amp;$B353,import_key,0),D$9),"")</f>
        <v/>
      </c>
      <c r="E353" s="299" t="str" cm="1">
        <f t="array" ref="E353">IFERROR(INDEX(import_data,MATCH($D$8&amp;"-"&amp;$B353,import_key,0),E$9),"")</f>
        <v/>
      </c>
      <c r="F353" s="299" t="str" cm="1">
        <f t="array" ref="F353">IFERROR(INDEX(import_data,MATCH($D$8&amp;"-"&amp;$B353,import_key,0),F$9),"")</f>
        <v/>
      </c>
      <c r="G353" s="299" t="str" cm="1">
        <f t="array" ref="G353">IFERROR(INDEX(import_data,MATCH($D$8&amp;"-"&amp;$B353,import_key,0),G$9),"")</f>
        <v/>
      </c>
      <c r="H353" s="322" t="str" cm="1">
        <f t="array" ref="H353">IFERROR(INDEX(import_data,MATCH($D$8&amp;"-"&amp;$B353,import_key,0),H$9),"")</f>
        <v/>
      </c>
      <c r="J353" s="334" t="str">
        <f t="shared" si="28"/>
        <v/>
      </c>
      <c r="K353" s="98" t="s">
        <v>0</v>
      </c>
      <c r="L353" s="334" t="str">
        <f t="shared" si="29"/>
        <v/>
      </c>
      <c r="M353" s="98" t="s">
        <v>0</v>
      </c>
      <c r="N353" s="334" t="str">
        <f t="shared" si="30"/>
        <v/>
      </c>
      <c r="O353" s="98" t="s">
        <v>0</v>
      </c>
      <c r="P353" s="308">
        <f t="shared" si="26"/>
        <v>341</v>
      </c>
      <c r="R353" s="301" t="str" cm="1">
        <f t="array" ref="R353">IFERROR(INDEX(import_data,MATCH($R$8&amp;"-"&amp;$P353,import_key,0),R$9),"")</f>
        <v/>
      </c>
      <c r="S353" s="299" t="str" cm="1">
        <f t="array" ref="S353">IFERROR(INDEX(import_data,MATCH($R$8&amp;"-"&amp;$P353,import_key,0),S$9),"")</f>
        <v/>
      </c>
      <c r="T353" s="322" t="str" cm="1">
        <f t="array" ref="T353">IFERROR(INDEX(import_data,MATCH($R$8&amp;"-"&amp;$P353,import_key,0),T$9),"")</f>
        <v/>
      </c>
    </row>
    <row r="354" spans="2:20" x14ac:dyDescent="0.25">
      <c r="B354" s="308">
        <f t="shared" si="27"/>
        <v>342</v>
      </c>
      <c r="D354" s="301" t="str" cm="1">
        <f t="array" ref="D354">IFERROR(INDEX(import_data,MATCH($D$8&amp;"-"&amp;$B354,import_key,0),D$9),"")</f>
        <v/>
      </c>
      <c r="E354" s="299" t="str" cm="1">
        <f t="array" ref="E354">IFERROR(INDEX(import_data,MATCH($D$8&amp;"-"&amp;$B354,import_key,0),E$9),"")</f>
        <v/>
      </c>
      <c r="F354" s="299" t="str" cm="1">
        <f t="array" ref="F354">IFERROR(INDEX(import_data,MATCH($D$8&amp;"-"&amp;$B354,import_key,0),F$9),"")</f>
        <v/>
      </c>
      <c r="G354" s="299" t="str" cm="1">
        <f t="array" ref="G354">IFERROR(INDEX(import_data,MATCH($D$8&amp;"-"&amp;$B354,import_key,0),G$9),"")</f>
        <v/>
      </c>
      <c r="H354" s="322" t="str" cm="1">
        <f t="array" ref="H354">IFERROR(INDEX(import_data,MATCH($D$8&amp;"-"&amp;$B354,import_key,0),H$9),"")</f>
        <v/>
      </c>
      <c r="J354" s="334" t="str">
        <f t="shared" si="28"/>
        <v/>
      </c>
      <c r="K354" s="98" t="s">
        <v>0</v>
      </c>
      <c r="L354" s="334" t="str">
        <f t="shared" si="29"/>
        <v/>
      </c>
      <c r="M354" s="98" t="s">
        <v>0</v>
      </c>
      <c r="N354" s="334" t="str">
        <f t="shared" si="30"/>
        <v/>
      </c>
      <c r="O354" s="98" t="s">
        <v>0</v>
      </c>
      <c r="P354" s="308">
        <f t="shared" si="26"/>
        <v>342</v>
      </c>
      <c r="R354" s="301" t="str" cm="1">
        <f t="array" ref="R354">IFERROR(INDEX(import_data,MATCH($R$8&amp;"-"&amp;$P354,import_key,0),R$9),"")</f>
        <v/>
      </c>
      <c r="S354" s="299" t="str" cm="1">
        <f t="array" ref="S354">IFERROR(INDEX(import_data,MATCH($R$8&amp;"-"&amp;$P354,import_key,0),S$9),"")</f>
        <v/>
      </c>
      <c r="T354" s="322" t="str" cm="1">
        <f t="array" ref="T354">IFERROR(INDEX(import_data,MATCH($R$8&amp;"-"&amp;$P354,import_key,0),T$9),"")</f>
        <v/>
      </c>
    </row>
    <row r="355" spans="2:20" x14ac:dyDescent="0.25">
      <c r="B355" s="308">
        <f t="shared" si="27"/>
        <v>343</v>
      </c>
      <c r="D355" s="301" t="str" cm="1">
        <f t="array" ref="D355">IFERROR(INDEX(import_data,MATCH($D$8&amp;"-"&amp;$B355,import_key,0),D$9),"")</f>
        <v/>
      </c>
      <c r="E355" s="299" t="str" cm="1">
        <f t="array" ref="E355">IFERROR(INDEX(import_data,MATCH($D$8&amp;"-"&amp;$B355,import_key,0),E$9),"")</f>
        <v/>
      </c>
      <c r="F355" s="299" t="str" cm="1">
        <f t="array" ref="F355">IFERROR(INDEX(import_data,MATCH($D$8&amp;"-"&amp;$B355,import_key,0),F$9),"")</f>
        <v/>
      </c>
      <c r="G355" s="299" t="str" cm="1">
        <f t="array" ref="G355">IFERROR(INDEX(import_data,MATCH($D$8&amp;"-"&amp;$B355,import_key,0),G$9),"")</f>
        <v/>
      </c>
      <c r="H355" s="322" t="str" cm="1">
        <f t="array" ref="H355">IFERROR(INDEX(import_data,MATCH($D$8&amp;"-"&amp;$B355,import_key,0),H$9),"")</f>
        <v/>
      </c>
      <c r="J355" s="334" t="str">
        <f t="shared" si="28"/>
        <v/>
      </c>
      <c r="K355" s="98" t="s">
        <v>0</v>
      </c>
      <c r="L355" s="334" t="str">
        <f t="shared" si="29"/>
        <v/>
      </c>
      <c r="M355" s="98" t="s">
        <v>0</v>
      </c>
      <c r="N355" s="334" t="str">
        <f t="shared" si="30"/>
        <v/>
      </c>
      <c r="O355" s="98" t="s">
        <v>0</v>
      </c>
      <c r="P355" s="308">
        <f t="shared" si="26"/>
        <v>343</v>
      </c>
      <c r="R355" s="301" t="str" cm="1">
        <f t="array" ref="R355">IFERROR(INDEX(import_data,MATCH($R$8&amp;"-"&amp;$P355,import_key,0),R$9),"")</f>
        <v/>
      </c>
      <c r="S355" s="299" t="str" cm="1">
        <f t="array" ref="S355">IFERROR(INDEX(import_data,MATCH($R$8&amp;"-"&amp;$P355,import_key,0),S$9),"")</f>
        <v/>
      </c>
      <c r="T355" s="322" t="str" cm="1">
        <f t="array" ref="T355">IFERROR(INDEX(import_data,MATCH($R$8&amp;"-"&amp;$P355,import_key,0),T$9),"")</f>
        <v/>
      </c>
    </row>
    <row r="356" spans="2:20" x14ac:dyDescent="0.25">
      <c r="B356" s="308">
        <f t="shared" si="27"/>
        <v>344</v>
      </c>
      <c r="D356" s="301" t="str" cm="1">
        <f t="array" ref="D356">IFERROR(INDEX(import_data,MATCH($D$8&amp;"-"&amp;$B356,import_key,0),D$9),"")</f>
        <v/>
      </c>
      <c r="E356" s="299" t="str" cm="1">
        <f t="array" ref="E356">IFERROR(INDEX(import_data,MATCH($D$8&amp;"-"&amp;$B356,import_key,0),E$9),"")</f>
        <v/>
      </c>
      <c r="F356" s="299" t="str" cm="1">
        <f t="array" ref="F356">IFERROR(INDEX(import_data,MATCH($D$8&amp;"-"&amp;$B356,import_key,0),F$9),"")</f>
        <v/>
      </c>
      <c r="G356" s="299" t="str" cm="1">
        <f t="array" ref="G356">IFERROR(INDEX(import_data,MATCH($D$8&amp;"-"&amp;$B356,import_key,0),G$9),"")</f>
        <v/>
      </c>
      <c r="H356" s="322" t="str" cm="1">
        <f t="array" ref="H356">IFERROR(INDEX(import_data,MATCH($D$8&amp;"-"&amp;$B356,import_key,0),H$9),"")</f>
        <v/>
      </c>
      <c r="J356" s="334" t="str">
        <f t="shared" si="28"/>
        <v/>
      </c>
      <c r="K356" s="98" t="s">
        <v>0</v>
      </c>
      <c r="L356" s="334" t="str">
        <f t="shared" si="29"/>
        <v/>
      </c>
      <c r="M356" s="98" t="s">
        <v>0</v>
      </c>
      <c r="N356" s="334" t="str">
        <f t="shared" si="30"/>
        <v/>
      </c>
      <c r="O356" s="98" t="s">
        <v>0</v>
      </c>
      <c r="P356" s="308">
        <f t="shared" si="26"/>
        <v>344</v>
      </c>
      <c r="R356" s="301" t="str" cm="1">
        <f t="array" ref="R356">IFERROR(INDEX(import_data,MATCH($R$8&amp;"-"&amp;$P356,import_key,0),R$9),"")</f>
        <v/>
      </c>
      <c r="S356" s="299" t="str" cm="1">
        <f t="array" ref="S356">IFERROR(INDEX(import_data,MATCH($R$8&amp;"-"&amp;$P356,import_key,0),S$9),"")</f>
        <v/>
      </c>
      <c r="T356" s="322" t="str" cm="1">
        <f t="array" ref="T356">IFERROR(INDEX(import_data,MATCH($R$8&amp;"-"&amp;$P356,import_key,0),T$9),"")</f>
        <v/>
      </c>
    </row>
    <row r="357" spans="2:20" x14ac:dyDescent="0.25">
      <c r="B357" s="308">
        <f t="shared" si="27"/>
        <v>345</v>
      </c>
      <c r="D357" s="301" t="str" cm="1">
        <f t="array" ref="D357">IFERROR(INDEX(import_data,MATCH($D$8&amp;"-"&amp;$B357,import_key,0),D$9),"")</f>
        <v/>
      </c>
      <c r="E357" s="299" t="str" cm="1">
        <f t="array" ref="E357">IFERROR(INDEX(import_data,MATCH($D$8&amp;"-"&amp;$B357,import_key,0),E$9),"")</f>
        <v/>
      </c>
      <c r="F357" s="299" t="str" cm="1">
        <f t="array" ref="F357">IFERROR(INDEX(import_data,MATCH($D$8&amp;"-"&amp;$B357,import_key,0),F$9),"")</f>
        <v/>
      </c>
      <c r="G357" s="299" t="str" cm="1">
        <f t="array" ref="G357">IFERROR(INDEX(import_data,MATCH($D$8&amp;"-"&amp;$B357,import_key,0),G$9),"")</f>
        <v/>
      </c>
      <c r="H357" s="322" t="str" cm="1">
        <f t="array" ref="H357">IFERROR(INDEX(import_data,MATCH($D$8&amp;"-"&amp;$B357,import_key,0),H$9),"")</f>
        <v/>
      </c>
      <c r="J357" s="334" t="str">
        <f t="shared" si="28"/>
        <v/>
      </c>
      <c r="K357" s="98" t="s">
        <v>0</v>
      </c>
      <c r="L357" s="334" t="str">
        <f t="shared" si="29"/>
        <v/>
      </c>
      <c r="M357" s="98" t="s">
        <v>0</v>
      </c>
      <c r="N357" s="334" t="str">
        <f t="shared" si="30"/>
        <v/>
      </c>
      <c r="O357" s="98" t="s">
        <v>0</v>
      </c>
      <c r="P357" s="308">
        <f t="shared" si="26"/>
        <v>345</v>
      </c>
      <c r="R357" s="301" t="str" cm="1">
        <f t="array" ref="R357">IFERROR(INDEX(import_data,MATCH($R$8&amp;"-"&amp;$P357,import_key,0),R$9),"")</f>
        <v/>
      </c>
      <c r="S357" s="299" t="str" cm="1">
        <f t="array" ref="S357">IFERROR(INDEX(import_data,MATCH($R$8&amp;"-"&amp;$P357,import_key,0),S$9),"")</f>
        <v/>
      </c>
      <c r="T357" s="322" t="str" cm="1">
        <f t="array" ref="T357">IFERROR(INDEX(import_data,MATCH($R$8&amp;"-"&amp;$P357,import_key,0),T$9),"")</f>
        <v/>
      </c>
    </row>
    <row r="358" spans="2:20" x14ac:dyDescent="0.25">
      <c r="B358" s="308">
        <f t="shared" si="27"/>
        <v>346</v>
      </c>
      <c r="D358" s="301" t="str" cm="1">
        <f t="array" ref="D358">IFERROR(INDEX(import_data,MATCH($D$8&amp;"-"&amp;$B358,import_key,0),D$9),"")</f>
        <v/>
      </c>
      <c r="E358" s="299" t="str" cm="1">
        <f t="array" ref="E358">IFERROR(INDEX(import_data,MATCH($D$8&amp;"-"&amp;$B358,import_key,0),E$9),"")</f>
        <v/>
      </c>
      <c r="F358" s="299" t="str" cm="1">
        <f t="array" ref="F358">IFERROR(INDEX(import_data,MATCH($D$8&amp;"-"&amp;$B358,import_key,0),F$9),"")</f>
        <v/>
      </c>
      <c r="G358" s="299" t="str" cm="1">
        <f t="array" ref="G358">IFERROR(INDEX(import_data,MATCH($D$8&amp;"-"&amp;$B358,import_key,0),G$9),"")</f>
        <v/>
      </c>
      <c r="H358" s="322" t="str" cm="1">
        <f t="array" ref="H358">IFERROR(INDEX(import_data,MATCH($D$8&amp;"-"&amp;$B358,import_key,0),H$9),"")</f>
        <v/>
      </c>
      <c r="J358" s="334" t="str">
        <f t="shared" si="28"/>
        <v/>
      </c>
      <c r="K358" s="98" t="s">
        <v>0</v>
      </c>
      <c r="L358" s="334" t="str">
        <f t="shared" si="29"/>
        <v/>
      </c>
      <c r="M358" s="98" t="s">
        <v>0</v>
      </c>
      <c r="N358" s="334" t="str">
        <f t="shared" si="30"/>
        <v/>
      </c>
      <c r="O358" s="98" t="s">
        <v>0</v>
      </c>
      <c r="P358" s="308">
        <f t="shared" si="26"/>
        <v>346</v>
      </c>
      <c r="R358" s="301" t="str" cm="1">
        <f t="array" ref="R358">IFERROR(INDEX(import_data,MATCH($R$8&amp;"-"&amp;$P358,import_key,0),R$9),"")</f>
        <v/>
      </c>
      <c r="S358" s="299" t="str" cm="1">
        <f t="array" ref="S358">IFERROR(INDEX(import_data,MATCH($R$8&amp;"-"&amp;$P358,import_key,0),S$9),"")</f>
        <v/>
      </c>
      <c r="T358" s="322" t="str" cm="1">
        <f t="array" ref="T358">IFERROR(INDEX(import_data,MATCH($R$8&amp;"-"&amp;$P358,import_key,0),T$9),"")</f>
        <v/>
      </c>
    </row>
    <row r="359" spans="2:20" x14ac:dyDescent="0.25">
      <c r="B359" s="308">
        <f t="shared" si="27"/>
        <v>347</v>
      </c>
      <c r="D359" s="301" t="str" cm="1">
        <f t="array" ref="D359">IFERROR(INDEX(import_data,MATCH($D$8&amp;"-"&amp;$B359,import_key,0),D$9),"")</f>
        <v/>
      </c>
      <c r="E359" s="299" t="str" cm="1">
        <f t="array" ref="E359">IFERROR(INDEX(import_data,MATCH($D$8&amp;"-"&amp;$B359,import_key,0),E$9),"")</f>
        <v/>
      </c>
      <c r="F359" s="299" t="str" cm="1">
        <f t="array" ref="F359">IFERROR(INDEX(import_data,MATCH($D$8&amp;"-"&amp;$B359,import_key,0),F$9),"")</f>
        <v/>
      </c>
      <c r="G359" s="299" t="str" cm="1">
        <f t="array" ref="G359">IFERROR(INDEX(import_data,MATCH($D$8&amp;"-"&amp;$B359,import_key,0),G$9),"")</f>
        <v/>
      </c>
      <c r="H359" s="322" t="str" cm="1">
        <f t="array" ref="H359">IFERROR(INDEX(import_data,MATCH($D$8&amp;"-"&amp;$B359,import_key,0),H$9),"")</f>
        <v/>
      </c>
      <c r="J359" s="334" t="str">
        <f t="shared" si="28"/>
        <v/>
      </c>
      <c r="K359" s="98" t="s">
        <v>0</v>
      </c>
      <c r="L359" s="334" t="str">
        <f t="shared" si="29"/>
        <v/>
      </c>
      <c r="M359" s="98" t="s">
        <v>0</v>
      </c>
      <c r="N359" s="334" t="str">
        <f t="shared" si="30"/>
        <v/>
      </c>
      <c r="O359" s="98" t="s">
        <v>0</v>
      </c>
      <c r="P359" s="308">
        <f t="shared" si="26"/>
        <v>347</v>
      </c>
      <c r="R359" s="301" t="str" cm="1">
        <f t="array" ref="R359">IFERROR(INDEX(import_data,MATCH($R$8&amp;"-"&amp;$P359,import_key,0),R$9),"")</f>
        <v/>
      </c>
      <c r="S359" s="299" t="str" cm="1">
        <f t="array" ref="S359">IFERROR(INDEX(import_data,MATCH($R$8&amp;"-"&amp;$P359,import_key,0),S$9),"")</f>
        <v/>
      </c>
      <c r="T359" s="322" t="str" cm="1">
        <f t="array" ref="T359">IFERROR(INDEX(import_data,MATCH($R$8&amp;"-"&amp;$P359,import_key,0),T$9),"")</f>
        <v/>
      </c>
    </row>
    <row r="360" spans="2:20" x14ac:dyDescent="0.25">
      <c r="B360" s="308">
        <f t="shared" si="27"/>
        <v>348</v>
      </c>
      <c r="D360" s="301" t="str" cm="1">
        <f t="array" ref="D360">IFERROR(INDEX(import_data,MATCH($D$8&amp;"-"&amp;$B360,import_key,0),D$9),"")</f>
        <v/>
      </c>
      <c r="E360" s="299" t="str" cm="1">
        <f t="array" ref="E360">IFERROR(INDEX(import_data,MATCH($D$8&amp;"-"&amp;$B360,import_key,0),E$9),"")</f>
        <v/>
      </c>
      <c r="F360" s="299" t="str" cm="1">
        <f t="array" ref="F360">IFERROR(INDEX(import_data,MATCH($D$8&amp;"-"&amp;$B360,import_key,0),F$9),"")</f>
        <v/>
      </c>
      <c r="G360" s="299" t="str" cm="1">
        <f t="array" ref="G360">IFERROR(INDEX(import_data,MATCH($D$8&amp;"-"&amp;$B360,import_key,0),G$9),"")</f>
        <v/>
      </c>
      <c r="H360" s="322" t="str" cm="1">
        <f t="array" ref="H360">IFERROR(INDEX(import_data,MATCH($D$8&amp;"-"&amp;$B360,import_key,0),H$9),"")</f>
        <v/>
      </c>
      <c r="J360" s="334" t="str">
        <f t="shared" si="28"/>
        <v/>
      </c>
      <c r="K360" s="98" t="s">
        <v>0</v>
      </c>
      <c r="L360" s="334" t="str">
        <f t="shared" si="29"/>
        <v/>
      </c>
      <c r="M360" s="98" t="s">
        <v>0</v>
      </c>
      <c r="N360" s="334" t="str">
        <f t="shared" si="30"/>
        <v/>
      </c>
      <c r="O360" s="98" t="s">
        <v>0</v>
      </c>
      <c r="P360" s="308">
        <f t="shared" si="26"/>
        <v>348</v>
      </c>
      <c r="R360" s="301" t="str" cm="1">
        <f t="array" ref="R360">IFERROR(INDEX(import_data,MATCH($R$8&amp;"-"&amp;$P360,import_key,0),R$9),"")</f>
        <v/>
      </c>
      <c r="S360" s="299" t="str" cm="1">
        <f t="array" ref="S360">IFERROR(INDEX(import_data,MATCH($R$8&amp;"-"&amp;$P360,import_key,0),S$9),"")</f>
        <v/>
      </c>
      <c r="T360" s="322" t="str" cm="1">
        <f t="array" ref="T360">IFERROR(INDEX(import_data,MATCH($R$8&amp;"-"&amp;$P360,import_key,0),T$9),"")</f>
        <v/>
      </c>
    </row>
    <row r="361" spans="2:20" x14ac:dyDescent="0.25">
      <c r="B361" s="308">
        <f t="shared" si="27"/>
        <v>349</v>
      </c>
      <c r="D361" s="301" t="str" cm="1">
        <f t="array" ref="D361">IFERROR(INDEX(import_data,MATCH($D$8&amp;"-"&amp;$B361,import_key,0),D$9),"")</f>
        <v/>
      </c>
      <c r="E361" s="299" t="str" cm="1">
        <f t="array" ref="E361">IFERROR(INDEX(import_data,MATCH($D$8&amp;"-"&amp;$B361,import_key,0),E$9),"")</f>
        <v/>
      </c>
      <c r="F361" s="299" t="str" cm="1">
        <f t="array" ref="F361">IFERROR(INDEX(import_data,MATCH($D$8&amp;"-"&amp;$B361,import_key,0),F$9),"")</f>
        <v/>
      </c>
      <c r="G361" s="299" t="str" cm="1">
        <f t="array" ref="G361">IFERROR(INDEX(import_data,MATCH($D$8&amp;"-"&amp;$B361,import_key,0),G$9),"")</f>
        <v/>
      </c>
      <c r="H361" s="322" t="str" cm="1">
        <f t="array" ref="H361">IFERROR(INDEX(import_data,MATCH($D$8&amp;"-"&amp;$B361,import_key,0),H$9),"")</f>
        <v/>
      </c>
      <c r="J361" s="334" t="str">
        <f t="shared" si="28"/>
        <v/>
      </c>
      <c r="K361" s="98" t="s">
        <v>0</v>
      </c>
      <c r="L361" s="334" t="str">
        <f t="shared" si="29"/>
        <v/>
      </c>
      <c r="M361" s="98" t="s">
        <v>0</v>
      </c>
      <c r="N361" s="334" t="str">
        <f t="shared" si="30"/>
        <v/>
      </c>
      <c r="O361" s="98" t="s">
        <v>0</v>
      </c>
      <c r="P361" s="308">
        <f t="shared" si="26"/>
        <v>349</v>
      </c>
      <c r="R361" s="301" t="str" cm="1">
        <f t="array" ref="R361">IFERROR(INDEX(import_data,MATCH($R$8&amp;"-"&amp;$P361,import_key,0),R$9),"")</f>
        <v/>
      </c>
      <c r="S361" s="299" t="str" cm="1">
        <f t="array" ref="S361">IFERROR(INDEX(import_data,MATCH($R$8&amp;"-"&amp;$P361,import_key,0),S$9),"")</f>
        <v/>
      </c>
      <c r="T361" s="322" t="str" cm="1">
        <f t="array" ref="T361">IFERROR(INDEX(import_data,MATCH($R$8&amp;"-"&amp;$P361,import_key,0),T$9),"")</f>
        <v/>
      </c>
    </row>
    <row r="362" spans="2:20" x14ac:dyDescent="0.25">
      <c r="B362" s="308">
        <f t="shared" si="27"/>
        <v>350</v>
      </c>
      <c r="D362" s="301" t="str" cm="1">
        <f t="array" ref="D362">IFERROR(INDEX(import_data,MATCH($D$8&amp;"-"&amp;$B362,import_key,0),D$9),"")</f>
        <v/>
      </c>
      <c r="E362" s="299" t="str" cm="1">
        <f t="array" ref="E362">IFERROR(INDEX(import_data,MATCH($D$8&amp;"-"&amp;$B362,import_key,0),E$9),"")</f>
        <v/>
      </c>
      <c r="F362" s="299" t="str" cm="1">
        <f t="array" ref="F362">IFERROR(INDEX(import_data,MATCH($D$8&amp;"-"&amp;$B362,import_key,0),F$9),"")</f>
        <v/>
      </c>
      <c r="G362" s="299" t="str" cm="1">
        <f t="array" ref="G362">IFERROR(INDEX(import_data,MATCH($D$8&amp;"-"&amp;$B362,import_key,0),G$9),"")</f>
        <v/>
      </c>
      <c r="H362" s="322" t="str" cm="1">
        <f t="array" ref="H362">IFERROR(INDEX(import_data,MATCH($D$8&amp;"-"&amp;$B362,import_key,0),H$9),"")</f>
        <v/>
      </c>
      <c r="J362" s="334" t="str">
        <f t="shared" si="28"/>
        <v/>
      </c>
      <c r="K362" s="98" t="s">
        <v>0</v>
      </c>
      <c r="L362" s="334" t="str">
        <f t="shared" si="29"/>
        <v/>
      </c>
      <c r="M362" s="98" t="s">
        <v>0</v>
      </c>
      <c r="N362" s="334" t="str">
        <f t="shared" si="30"/>
        <v/>
      </c>
      <c r="O362" s="98" t="s">
        <v>0</v>
      </c>
      <c r="P362" s="308">
        <f t="shared" si="26"/>
        <v>350</v>
      </c>
      <c r="R362" s="301" t="str" cm="1">
        <f t="array" ref="R362">IFERROR(INDEX(import_data,MATCH($R$8&amp;"-"&amp;$P362,import_key,0),R$9),"")</f>
        <v/>
      </c>
      <c r="S362" s="299" t="str" cm="1">
        <f t="array" ref="S362">IFERROR(INDEX(import_data,MATCH($R$8&amp;"-"&amp;$P362,import_key,0),S$9),"")</f>
        <v/>
      </c>
      <c r="T362" s="322" t="str" cm="1">
        <f t="array" ref="T362">IFERROR(INDEX(import_data,MATCH($R$8&amp;"-"&amp;$P362,import_key,0),T$9),"")</f>
        <v/>
      </c>
    </row>
    <row r="363" spans="2:20" x14ac:dyDescent="0.25">
      <c r="B363" s="308">
        <f t="shared" si="27"/>
        <v>351</v>
      </c>
      <c r="D363" s="301" t="str" cm="1">
        <f t="array" ref="D363">IFERROR(INDEX(import_data,MATCH($D$8&amp;"-"&amp;$B363,import_key,0),D$9),"")</f>
        <v/>
      </c>
      <c r="E363" s="299" t="str" cm="1">
        <f t="array" ref="E363">IFERROR(INDEX(import_data,MATCH($D$8&amp;"-"&amp;$B363,import_key,0),E$9),"")</f>
        <v/>
      </c>
      <c r="F363" s="299" t="str" cm="1">
        <f t="array" ref="F363">IFERROR(INDEX(import_data,MATCH($D$8&amp;"-"&amp;$B363,import_key,0),F$9),"")</f>
        <v/>
      </c>
      <c r="G363" s="299" t="str" cm="1">
        <f t="array" ref="G363">IFERROR(INDEX(import_data,MATCH($D$8&amp;"-"&amp;$B363,import_key,0),G$9),"")</f>
        <v/>
      </c>
      <c r="H363" s="322" t="str" cm="1">
        <f t="array" ref="H363">IFERROR(INDEX(import_data,MATCH($D$8&amp;"-"&amp;$B363,import_key,0),H$9),"")</f>
        <v/>
      </c>
      <c r="J363" s="334" t="str">
        <f t="shared" si="28"/>
        <v/>
      </c>
      <c r="K363" s="98" t="s">
        <v>0</v>
      </c>
      <c r="L363" s="334" t="str">
        <f t="shared" si="29"/>
        <v/>
      </c>
      <c r="M363" s="98" t="s">
        <v>0</v>
      </c>
      <c r="N363" s="334" t="str">
        <f t="shared" si="30"/>
        <v/>
      </c>
      <c r="O363" s="98" t="s">
        <v>0</v>
      </c>
      <c r="P363" s="308">
        <f t="shared" si="26"/>
        <v>351</v>
      </c>
      <c r="R363" s="301" t="str" cm="1">
        <f t="array" ref="R363">IFERROR(INDEX(import_data,MATCH($R$8&amp;"-"&amp;$P363,import_key,0),R$9),"")</f>
        <v/>
      </c>
      <c r="S363" s="299" t="str" cm="1">
        <f t="array" ref="S363">IFERROR(INDEX(import_data,MATCH($R$8&amp;"-"&amp;$P363,import_key,0),S$9),"")</f>
        <v/>
      </c>
      <c r="T363" s="322" t="str" cm="1">
        <f t="array" ref="T363">IFERROR(INDEX(import_data,MATCH($R$8&amp;"-"&amp;$P363,import_key,0),T$9),"")</f>
        <v/>
      </c>
    </row>
    <row r="364" spans="2:20" x14ac:dyDescent="0.25">
      <c r="B364" s="308">
        <f t="shared" si="27"/>
        <v>352</v>
      </c>
      <c r="D364" s="301" t="str" cm="1">
        <f t="array" ref="D364">IFERROR(INDEX(import_data,MATCH($D$8&amp;"-"&amp;$B364,import_key,0),D$9),"")</f>
        <v/>
      </c>
      <c r="E364" s="299" t="str" cm="1">
        <f t="array" ref="E364">IFERROR(INDEX(import_data,MATCH($D$8&amp;"-"&amp;$B364,import_key,0),E$9),"")</f>
        <v/>
      </c>
      <c r="F364" s="299" t="str" cm="1">
        <f t="array" ref="F364">IFERROR(INDEX(import_data,MATCH($D$8&amp;"-"&amp;$B364,import_key,0),F$9),"")</f>
        <v/>
      </c>
      <c r="G364" s="299" t="str" cm="1">
        <f t="array" ref="G364">IFERROR(INDEX(import_data,MATCH($D$8&amp;"-"&amp;$B364,import_key,0),G$9),"")</f>
        <v/>
      </c>
      <c r="H364" s="322" t="str" cm="1">
        <f t="array" ref="H364">IFERROR(INDEX(import_data,MATCH($D$8&amp;"-"&amp;$B364,import_key,0),H$9),"")</f>
        <v/>
      </c>
      <c r="J364" s="334" t="str">
        <f t="shared" si="28"/>
        <v/>
      </c>
      <c r="K364" s="98" t="s">
        <v>0</v>
      </c>
      <c r="L364" s="334" t="str">
        <f t="shared" si="29"/>
        <v/>
      </c>
      <c r="M364" s="98" t="s">
        <v>0</v>
      </c>
      <c r="N364" s="334" t="str">
        <f t="shared" si="30"/>
        <v/>
      </c>
      <c r="O364" s="98" t="s">
        <v>0</v>
      </c>
      <c r="P364" s="308">
        <f t="shared" si="26"/>
        <v>352</v>
      </c>
      <c r="R364" s="301" t="str" cm="1">
        <f t="array" ref="R364">IFERROR(INDEX(import_data,MATCH($R$8&amp;"-"&amp;$P364,import_key,0),R$9),"")</f>
        <v/>
      </c>
      <c r="S364" s="299" t="str" cm="1">
        <f t="array" ref="S364">IFERROR(INDEX(import_data,MATCH($R$8&amp;"-"&amp;$P364,import_key,0),S$9),"")</f>
        <v/>
      </c>
      <c r="T364" s="322" t="str" cm="1">
        <f t="array" ref="T364">IFERROR(INDEX(import_data,MATCH($R$8&amp;"-"&amp;$P364,import_key,0),T$9),"")</f>
        <v/>
      </c>
    </row>
    <row r="365" spans="2:20" x14ac:dyDescent="0.25">
      <c r="B365" s="308">
        <f t="shared" si="27"/>
        <v>353</v>
      </c>
      <c r="D365" s="301" t="str" cm="1">
        <f t="array" ref="D365">IFERROR(INDEX(import_data,MATCH($D$8&amp;"-"&amp;$B365,import_key,0),D$9),"")</f>
        <v/>
      </c>
      <c r="E365" s="299" t="str" cm="1">
        <f t="array" ref="E365">IFERROR(INDEX(import_data,MATCH($D$8&amp;"-"&amp;$B365,import_key,0),E$9),"")</f>
        <v/>
      </c>
      <c r="F365" s="299" t="str" cm="1">
        <f t="array" ref="F365">IFERROR(INDEX(import_data,MATCH($D$8&amp;"-"&amp;$B365,import_key,0),F$9),"")</f>
        <v/>
      </c>
      <c r="G365" s="299" t="str" cm="1">
        <f t="array" ref="G365">IFERROR(INDEX(import_data,MATCH($D$8&amp;"-"&amp;$B365,import_key,0),G$9),"")</f>
        <v/>
      </c>
      <c r="H365" s="322" t="str" cm="1">
        <f t="array" ref="H365">IFERROR(INDEX(import_data,MATCH($D$8&amp;"-"&amp;$B365,import_key,0),H$9),"")</f>
        <v/>
      </c>
      <c r="J365" s="334" t="str">
        <f t="shared" si="28"/>
        <v/>
      </c>
      <c r="K365" s="98" t="s">
        <v>0</v>
      </c>
      <c r="L365" s="334" t="str">
        <f t="shared" si="29"/>
        <v/>
      </c>
      <c r="M365" s="98" t="s">
        <v>0</v>
      </c>
      <c r="N365" s="334" t="str">
        <f t="shared" si="30"/>
        <v/>
      </c>
      <c r="O365" s="98" t="s">
        <v>0</v>
      </c>
      <c r="P365" s="308">
        <f t="shared" si="26"/>
        <v>353</v>
      </c>
      <c r="R365" s="301" t="str" cm="1">
        <f t="array" ref="R365">IFERROR(INDEX(import_data,MATCH($R$8&amp;"-"&amp;$P365,import_key,0),R$9),"")</f>
        <v/>
      </c>
      <c r="S365" s="299" t="str" cm="1">
        <f t="array" ref="S365">IFERROR(INDEX(import_data,MATCH($R$8&amp;"-"&amp;$P365,import_key,0),S$9),"")</f>
        <v/>
      </c>
      <c r="T365" s="322" t="str" cm="1">
        <f t="array" ref="T365">IFERROR(INDEX(import_data,MATCH($R$8&amp;"-"&amp;$P365,import_key,0),T$9),"")</f>
        <v/>
      </c>
    </row>
    <row r="366" spans="2:20" x14ac:dyDescent="0.25">
      <c r="B366" s="308">
        <f t="shared" si="27"/>
        <v>354</v>
      </c>
      <c r="D366" s="301" t="str" cm="1">
        <f t="array" ref="D366">IFERROR(INDEX(import_data,MATCH($D$8&amp;"-"&amp;$B366,import_key,0),D$9),"")</f>
        <v/>
      </c>
      <c r="E366" s="299" t="str" cm="1">
        <f t="array" ref="E366">IFERROR(INDEX(import_data,MATCH($D$8&amp;"-"&amp;$B366,import_key,0),E$9),"")</f>
        <v/>
      </c>
      <c r="F366" s="299" t="str" cm="1">
        <f t="array" ref="F366">IFERROR(INDEX(import_data,MATCH($D$8&amp;"-"&amp;$B366,import_key,0),F$9),"")</f>
        <v/>
      </c>
      <c r="G366" s="299" t="str" cm="1">
        <f t="array" ref="G366">IFERROR(INDEX(import_data,MATCH($D$8&amp;"-"&amp;$B366,import_key,0),G$9),"")</f>
        <v/>
      </c>
      <c r="H366" s="322" t="str" cm="1">
        <f t="array" ref="H366">IFERROR(INDEX(import_data,MATCH($D$8&amp;"-"&amp;$B366,import_key,0),H$9),"")</f>
        <v/>
      </c>
      <c r="J366" s="334" t="str">
        <f t="shared" si="28"/>
        <v/>
      </c>
      <c r="K366" s="98" t="s">
        <v>0</v>
      </c>
      <c r="L366" s="334" t="str">
        <f t="shared" si="29"/>
        <v/>
      </c>
      <c r="M366" s="98" t="s">
        <v>0</v>
      </c>
      <c r="N366" s="334" t="str">
        <f t="shared" si="30"/>
        <v/>
      </c>
      <c r="O366" s="98" t="s">
        <v>0</v>
      </c>
      <c r="P366" s="308">
        <f t="shared" si="26"/>
        <v>354</v>
      </c>
      <c r="R366" s="301" t="str" cm="1">
        <f t="array" ref="R366">IFERROR(INDEX(import_data,MATCH($R$8&amp;"-"&amp;$P366,import_key,0),R$9),"")</f>
        <v/>
      </c>
      <c r="S366" s="299" t="str" cm="1">
        <f t="array" ref="S366">IFERROR(INDEX(import_data,MATCH($R$8&amp;"-"&amp;$P366,import_key,0),S$9),"")</f>
        <v/>
      </c>
      <c r="T366" s="322" t="str" cm="1">
        <f t="array" ref="T366">IFERROR(INDEX(import_data,MATCH($R$8&amp;"-"&amp;$P366,import_key,0),T$9),"")</f>
        <v/>
      </c>
    </row>
    <row r="367" spans="2:20" x14ac:dyDescent="0.25">
      <c r="B367" s="308">
        <f t="shared" si="27"/>
        <v>355</v>
      </c>
      <c r="D367" s="301" t="str" cm="1">
        <f t="array" ref="D367">IFERROR(INDEX(import_data,MATCH($D$8&amp;"-"&amp;$B367,import_key,0),D$9),"")</f>
        <v/>
      </c>
      <c r="E367" s="299" t="str" cm="1">
        <f t="array" ref="E367">IFERROR(INDEX(import_data,MATCH($D$8&amp;"-"&amp;$B367,import_key,0),E$9),"")</f>
        <v/>
      </c>
      <c r="F367" s="299" t="str" cm="1">
        <f t="array" ref="F367">IFERROR(INDEX(import_data,MATCH($D$8&amp;"-"&amp;$B367,import_key,0),F$9),"")</f>
        <v/>
      </c>
      <c r="G367" s="299" t="str" cm="1">
        <f t="array" ref="G367">IFERROR(INDEX(import_data,MATCH($D$8&amp;"-"&amp;$B367,import_key,0),G$9),"")</f>
        <v/>
      </c>
      <c r="H367" s="322" t="str" cm="1">
        <f t="array" ref="H367">IFERROR(INDEX(import_data,MATCH($D$8&amp;"-"&amp;$B367,import_key,0),H$9),"")</f>
        <v/>
      </c>
      <c r="J367" s="334" t="str">
        <f t="shared" si="28"/>
        <v/>
      </c>
      <c r="K367" s="98" t="s">
        <v>0</v>
      </c>
      <c r="L367" s="334" t="str">
        <f t="shared" si="29"/>
        <v/>
      </c>
      <c r="M367" s="98" t="s">
        <v>0</v>
      </c>
      <c r="N367" s="334" t="str">
        <f t="shared" si="30"/>
        <v/>
      </c>
      <c r="O367" s="98" t="s">
        <v>0</v>
      </c>
      <c r="P367" s="308">
        <f t="shared" si="26"/>
        <v>355</v>
      </c>
      <c r="R367" s="301" t="str" cm="1">
        <f t="array" ref="R367">IFERROR(INDEX(import_data,MATCH($R$8&amp;"-"&amp;$P367,import_key,0),R$9),"")</f>
        <v/>
      </c>
      <c r="S367" s="299" t="str" cm="1">
        <f t="array" ref="S367">IFERROR(INDEX(import_data,MATCH($R$8&amp;"-"&amp;$P367,import_key,0),S$9),"")</f>
        <v/>
      </c>
      <c r="T367" s="322" t="str" cm="1">
        <f t="array" ref="T367">IFERROR(INDEX(import_data,MATCH($R$8&amp;"-"&amp;$P367,import_key,0),T$9),"")</f>
        <v/>
      </c>
    </row>
    <row r="368" spans="2:20" x14ac:dyDescent="0.25">
      <c r="B368" s="308">
        <f t="shared" si="27"/>
        <v>356</v>
      </c>
      <c r="D368" s="301" t="str" cm="1">
        <f t="array" ref="D368">IFERROR(INDEX(import_data,MATCH($D$8&amp;"-"&amp;$B368,import_key,0),D$9),"")</f>
        <v/>
      </c>
      <c r="E368" s="299" t="str" cm="1">
        <f t="array" ref="E368">IFERROR(INDEX(import_data,MATCH($D$8&amp;"-"&amp;$B368,import_key,0),E$9),"")</f>
        <v/>
      </c>
      <c r="F368" s="299" t="str" cm="1">
        <f t="array" ref="F368">IFERROR(INDEX(import_data,MATCH($D$8&amp;"-"&amp;$B368,import_key,0),F$9),"")</f>
        <v/>
      </c>
      <c r="G368" s="299" t="str" cm="1">
        <f t="array" ref="G368">IFERROR(INDEX(import_data,MATCH($D$8&amp;"-"&amp;$B368,import_key,0),G$9),"")</f>
        <v/>
      </c>
      <c r="H368" s="322" t="str" cm="1">
        <f t="array" ref="H368">IFERROR(INDEX(import_data,MATCH($D$8&amp;"-"&amp;$B368,import_key,0),H$9),"")</f>
        <v/>
      </c>
      <c r="J368" s="334" t="str">
        <f t="shared" si="28"/>
        <v/>
      </c>
      <c r="K368" s="98" t="s">
        <v>0</v>
      </c>
      <c r="L368" s="334" t="str">
        <f t="shared" si="29"/>
        <v/>
      </c>
      <c r="M368" s="98" t="s">
        <v>0</v>
      </c>
      <c r="N368" s="334" t="str">
        <f t="shared" si="30"/>
        <v/>
      </c>
      <c r="O368" s="98" t="s">
        <v>0</v>
      </c>
      <c r="P368" s="308">
        <f t="shared" si="26"/>
        <v>356</v>
      </c>
      <c r="R368" s="301" t="str" cm="1">
        <f t="array" ref="R368">IFERROR(INDEX(import_data,MATCH($R$8&amp;"-"&amp;$P368,import_key,0),R$9),"")</f>
        <v/>
      </c>
      <c r="S368" s="299" t="str" cm="1">
        <f t="array" ref="S368">IFERROR(INDEX(import_data,MATCH($R$8&amp;"-"&amp;$P368,import_key,0),S$9),"")</f>
        <v/>
      </c>
      <c r="T368" s="322" t="str" cm="1">
        <f t="array" ref="T368">IFERROR(INDEX(import_data,MATCH($R$8&amp;"-"&amp;$P368,import_key,0),T$9),"")</f>
        <v/>
      </c>
    </row>
    <row r="369" spans="2:20" x14ac:dyDescent="0.25">
      <c r="B369" s="308">
        <f t="shared" si="27"/>
        <v>357</v>
      </c>
      <c r="D369" s="301" t="str" cm="1">
        <f t="array" ref="D369">IFERROR(INDEX(import_data,MATCH($D$8&amp;"-"&amp;$B369,import_key,0),D$9),"")</f>
        <v/>
      </c>
      <c r="E369" s="299" t="str" cm="1">
        <f t="array" ref="E369">IFERROR(INDEX(import_data,MATCH($D$8&amp;"-"&amp;$B369,import_key,0),E$9),"")</f>
        <v/>
      </c>
      <c r="F369" s="299" t="str" cm="1">
        <f t="array" ref="F369">IFERROR(INDEX(import_data,MATCH($D$8&amp;"-"&amp;$B369,import_key,0),F$9),"")</f>
        <v/>
      </c>
      <c r="G369" s="299" t="str" cm="1">
        <f t="array" ref="G369">IFERROR(INDEX(import_data,MATCH($D$8&amp;"-"&amp;$B369,import_key,0),G$9),"")</f>
        <v/>
      </c>
      <c r="H369" s="322" t="str" cm="1">
        <f t="array" ref="H369">IFERROR(INDEX(import_data,MATCH($D$8&amp;"-"&amp;$B369,import_key,0),H$9),"")</f>
        <v/>
      </c>
      <c r="J369" s="334" t="str">
        <f t="shared" si="28"/>
        <v/>
      </c>
      <c r="K369" s="98" t="s">
        <v>0</v>
      </c>
      <c r="L369" s="334" t="str">
        <f t="shared" si="29"/>
        <v/>
      </c>
      <c r="M369" s="98" t="s">
        <v>0</v>
      </c>
      <c r="N369" s="334" t="str">
        <f t="shared" si="30"/>
        <v/>
      </c>
      <c r="O369" s="98" t="s">
        <v>0</v>
      </c>
      <c r="P369" s="308">
        <f t="shared" si="26"/>
        <v>357</v>
      </c>
      <c r="R369" s="301" t="str" cm="1">
        <f t="array" ref="R369">IFERROR(INDEX(import_data,MATCH($R$8&amp;"-"&amp;$P369,import_key,0),R$9),"")</f>
        <v/>
      </c>
      <c r="S369" s="299" t="str" cm="1">
        <f t="array" ref="S369">IFERROR(INDEX(import_data,MATCH($R$8&amp;"-"&amp;$P369,import_key,0),S$9),"")</f>
        <v/>
      </c>
      <c r="T369" s="322" t="str" cm="1">
        <f t="array" ref="T369">IFERROR(INDEX(import_data,MATCH($R$8&amp;"-"&amp;$P369,import_key,0),T$9),"")</f>
        <v/>
      </c>
    </row>
    <row r="370" spans="2:20" x14ac:dyDescent="0.25">
      <c r="B370" s="308">
        <f t="shared" si="27"/>
        <v>358</v>
      </c>
      <c r="D370" s="301" t="str" cm="1">
        <f t="array" ref="D370">IFERROR(INDEX(import_data,MATCH($D$8&amp;"-"&amp;$B370,import_key,0),D$9),"")</f>
        <v/>
      </c>
      <c r="E370" s="299" t="str" cm="1">
        <f t="array" ref="E370">IFERROR(INDEX(import_data,MATCH($D$8&amp;"-"&amp;$B370,import_key,0),E$9),"")</f>
        <v/>
      </c>
      <c r="F370" s="299" t="str" cm="1">
        <f t="array" ref="F370">IFERROR(INDEX(import_data,MATCH($D$8&amp;"-"&amp;$B370,import_key,0),F$9),"")</f>
        <v/>
      </c>
      <c r="G370" s="299" t="str" cm="1">
        <f t="array" ref="G370">IFERROR(INDEX(import_data,MATCH($D$8&amp;"-"&amp;$B370,import_key,0),G$9),"")</f>
        <v/>
      </c>
      <c r="H370" s="322" t="str" cm="1">
        <f t="array" ref="H370">IFERROR(INDEX(import_data,MATCH($D$8&amp;"-"&amp;$B370,import_key,0),H$9),"")</f>
        <v/>
      </c>
      <c r="J370" s="334" t="str">
        <f t="shared" si="28"/>
        <v/>
      </c>
      <c r="K370" s="98" t="s">
        <v>0</v>
      </c>
      <c r="L370" s="334" t="str">
        <f t="shared" si="29"/>
        <v/>
      </c>
      <c r="M370" s="98" t="s">
        <v>0</v>
      </c>
      <c r="N370" s="334" t="str">
        <f t="shared" si="30"/>
        <v/>
      </c>
      <c r="O370" s="98" t="s">
        <v>0</v>
      </c>
      <c r="P370" s="308">
        <f t="shared" si="26"/>
        <v>358</v>
      </c>
      <c r="R370" s="301" t="str" cm="1">
        <f t="array" ref="R370">IFERROR(INDEX(import_data,MATCH($R$8&amp;"-"&amp;$P370,import_key,0),R$9),"")</f>
        <v/>
      </c>
      <c r="S370" s="299" t="str" cm="1">
        <f t="array" ref="S370">IFERROR(INDEX(import_data,MATCH($R$8&amp;"-"&amp;$P370,import_key,0),S$9),"")</f>
        <v/>
      </c>
      <c r="T370" s="322" t="str" cm="1">
        <f t="array" ref="T370">IFERROR(INDEX(import_data,MATCH($R$8&amp;"-"&amp;$P370,import_key,0),T$9),"")</f>
        <v/>
      </c>
    </row>
    <row r="371" spans="2:20" x14ac:dyDescent="0.25">
      <c r="B371" s="308">
        <f t="shared" si="27"/>
        <v>359</v>
      </c>
      <c r="D371" s="301" t="str" cm="1">
        <f t="array" ref="D371">IFERROR(INDEX(import_data,MATCH($D$8&amp;"-"&amp;$B371,import_key,0),D$9),"")</f>
        <v/>
      </c>
      <c r="E371" s="299" t="str" cm="1">
        <f t="array" ref="E371">IFERROR(INDEX(import_data,MATCH($D$8&amp;"-"&amp;$B371,import_key,0),E$9),"")</f>
        <v/>
      </c>
      <c r="F371" s="299" t="str" cm="1">
        <f t="array" ref="F371">IFERROR(INDEX(import_data,MATCH($D$8&amp;"-"&amp;$B371,import_key,0),F$9),"")</f>
        <v/>
      </c>
      <c r="G371" s="299" t="str" cm="1">
        <f t="array" ref="G371">IFERROR(INDEX(import_data,MATCH($D$8&amp;"-"&amp;$B371,import_key,0),G$9),"")</f>
        <v/>
      </c>
      <c r="H371" s="322" t="str" cm="1">
        <f t="array" ref="H371">IFERROR(INDEX(import_data,MATCH($D$8&amp;"-"&amp;$B371,import_key,0),H$9),"")</f>
        <v/>
      </c>
      <c r="J371" s="334" t="str">
        <f t="shared" si="28"/>
        <v/>
      </c>
      <c r="K371" s="98" t="s">
        <v>0</v>
      </c>
      <c r="L371" s="334" t="str">
        <f t="shared" si="29"/>
        <v/>
      </c>
      <c r="M371" s="98" t="s">
        <v>0</v>
      </c>
      <c r="N371" s="334" t="str">
        <f t="shared" si="30"/>
        <v/>
      </c>
      <c r="O371" s="98" t="s">
        <v>0</v>
      </c>
      <c r="P371" s="308">
        <f t="shared" si="26"/>
        <v>359</v>
      </c>
      <c r="R371" s="301" t="str" cm="1">
        <f t="array" ref="R371">IFERROR(INDEX(import_data,MATCH($R$8&amp;"-"&amp;$P371,import_key,0),R$9),"")</f>
        <v/>
      </c>
      <c r="S371" s="299" t="str" cm="1">
        <f t="array" ref="S371">IFERROR(INDEX(import_data,MATCH($R$8&amp;"-"&amp;$P371,import_key,0),S$9),"")</f>
        <v/>
      </c>
      <c r="T371" s="322" t="str" cm="1">
        <f t="array" ref="T371">IFERROR(INDEX(import_data,MATCH($R$8&amp;"-"&amp;$P371,import_key,0),T$9),"")</f>
        <v/>
      </c>
    </row>
    <row r="372" spans="2:20" x14ac:dyDescent="0.25">
      <c r="B372" s="308">
        <f t="shared" si="27"/>
        <v>360</v>
      </c>
      <c r="D372" s="301" t="str" cm="1">
        <f t="array" ref="D372">IFERROR(INDEX(import_data,MATCH($D$8&amp;"-"&amp;$B372,import_key,0),D$9),"")</f>
        <v/>
      </c>
      <c r="E372" s="299" t="str" cm="1">
        <f t="array" ref="E372">IFERROR(INDEX(import_data,MATCH($D$8&amp;"-"&amp;$B372,import_key,0),E$9),"")</f>
        <v/>
      </c>
      <c r="F372" s="299" t="str" cm="1">
        <f t="array" ref="F372">IFERROR(INDEX(import_data,MATCH($D$8&amp;"-"&amp;$B372,import_key,0),F$9),"")</f>
        <v/>
      </c>
      <c r="G372" s="299" t="str" cm="1">
        <f t="array" ref="G372">IFERROR(INDEX(import_data,MATCH($D$8&amp;"-"&amp;$B372,import_key,0),G$9),"")</f>
        <v/>
      </c>
      <c r="H372" s="322" t="str" cm="1">
        <f t="array" ref="H372">IFERROR(INDEX(import_data,MATCH($D$8&amp;"-"&amp;$B372,import_key,0),H$9),"")</f>
        <v/>
      </c>
      <c r="J372" s="334" t="str">
        <f t="shared" si="28"/>
        <v/>
      </c>
      <c r="K372" s="98" t="s">
        <v>0</v>
      </c>
      <c r="L372" s="334" t="str">
        <f t="shared" si="29"/>
        <v/>
      </c>
      <c r="M372" s="98" t="s">
        <v>0</v>
      </c>
      <c r="N372" s="334" t="str">
        <f t="shared" si="30"/>
        <v/>
      </c>
      <c r="O372" s="98" t="s">
        <v>0</v>
      </c>
      <c r="P372" s="308">
        <f t="shared" si="26"/>
        <v>360</v>
      </c>
      <c r="R372" s="301" t="str" cm="1">
        <f t="array" ref="R372">IFERROR(INDEX(import_data,MATCH($R$8&amp;"-"&amp;$P372,import_key,0),R$9),"")</f>
        <v/>
      </c>
      <c r="S372" s="299" t="str" cm="1">
        <f t="array" ref="S372">IFERROR(INDEX(import_data,MATCH($R$8&amp;"-"&amp;$P372,import_key,0),S$9),"")</f>
        <v/>
      </c>
      <c r="T372" s="322" t="str" cm="1">
        <f t="array" ref="T372">IFERROR(INDEX(import_data,MATCH($R$8&amp;"-"&amp;$P372,import_key,0),T$9),"")</f>
        <v/>
      </c>
    </row>
    <row r="373" spans="2:20" x14ac:dyDescent="0.25">
      <c r="B373" s="308">
        <f t="shared" si="27"/>
        <v>361</v>
      </c>
      <c r="D373" s="301" t="str" cm="1">
        <f t="array" ref="D373">IFERROR(INDEX(import_data,MATCH($D$8&amp;"-"&amp;$B373,import_key,0),D$9),"")</f>
        <v/>
      </c>
      <c r="E373" s="299" t="str" cm="1">
        <f t="array" ref="E373">IFERROR(INDEX(import_data,MATCH($D$8&amp;"-"&amp;$B373,import_key,0),E$9),"")</f>
        <v/>
      </c>
      <c r="F373" s="299" t="str" cm="1">
        <f t="array" ref="F373">IFERROR(INDEX(import_data,MATCH($D$8&amp;"-"&amp;$B373,import_key,0),F$9),"")</f>
        <v/>
      </c>
      <c r="G373" s="299" t="str" cm="1">
        <f t="array" ref="G373">IFERROR(INDEX(import_data,MATCH($D$8&amp;"-"&amp;$B373,import_key,0),G$9),"")</f>
        <v/>
      </c>
      <c r="H373" s="322" t="str" cm="1">
        <f t="array" ref="H373">IFERROR(INDEX(import_data,MATCH($D$8&amp;"-"&amp;$B373,import_key,0),H$9),"")</f>
        <v/>
      </c>
      <c r="J373" s="334" t="str">
        <f t="shared" si="28"/>
        <v/>
      </c>
      <c r="K373" s="98" t="s">
        <v>0</v>
      </c>
      <c r="L373" s="334" t="str">
        <f t="shared" si="29"/>
        <v/>
      </c>
      <c r="M373" s="98" t="s">
        <v>0</v>
      </c>
      <c r="N373" s="334" t="str">
        <f t="shared" si="30"/>
        <v/>
      </c>
      <c r="O373" s="98" t="s">
        <v>0</v>
      </c>
      <c r="P373" s="308">
        <f t="shared" si="26"/>
        <v>361</v>
      </c>
      <c r="R373" s="301" t="str" cm="1">
        <f t="array" ref="R373">IFERROR(INDEX(import_data,MATCH($R$8&amp;"-"&amp;$P373,import_key,0),R$9),"")</f>
        <v/>
      </c>
      <c r="S373" s="299" t="str" cm="1">
        <f t="array" ref="S373">IFERROR(INDEX(import_data,MATCH($R$8&amp;"-"&amp;$P373,import_key,0),S$9),"")</f>
        <v/>
      </c>
      <c r="T373" s="322" t="str" cm="1">
        <f t="array" ref="T373">IFERROR(INDEX(import_data,MATCH($R$8&amp;"-"&amp;$P373,import_key,0),T$9),"")</f>
        <v/>
      </c>
    </row>
    <row r="374" spans="2:20" x14ac:dyDescent="0.25">
      <c r="B374" s="308">
        <f t="shared" si="27"/>
        <v>362</v>
      </c>
      <c r="D374" s="301" t="str" cm="1">
        <f t="array" ref="D374">IFERROR(INDEX(import_data,MATCH($D$8&amp;"-"&amp;$B374,import_key,0),D$9),"")</f>
        <v/>
      </c>
      <c r="E374" s="299" t="str" cm="1">
        <f t="array" ref="E374">IFERROR(INDEX(import_data,MATCH($D$8&amp;"-"&amp;$B374,import_key,0),E$9),"")</f>
        <v/>
      </c>
      <c r="F374" s="299" t="str" cm="1">
        <f t="array" ref="F374">IFERROR(INDEX(import_data,MATCH($D$8&amp;"-"&amp;$B374,import_key,0),F$9),"")</f>
        <v/>
      </c>
      <c r="G374" s="299" t="str" cm="1">
        <f t="array" ref="G374">IFERROR(INDEX(import_data,MATCH($D$8&amp;"-"&amp;$B374,import_key,0),G$9),"")</f>
        <v/>
      </c>
      <c r="H374" s="322" t="str" cm="1">
        <f t="array" ref="H374">IFERROR(INDEX(import_data,MATCH($D$8&amp;"-"&amp;$B374,import_key,0),H$9),"")</f>
        <v/>
      </c>
      <c r="J374" s="334" t="str">
        <f t="shared" si="28"/>
        <v/>
      </c>
      <c r="K374" s="98" t="s">
        <v>0</v>
      </c>
      <c r="L374" s="334" t="str">
        <f t="shared" si="29"/>
        <v/>
      </c>
      <c r="M374" s="98" t="s">
        <v>0</v>
      </c>
      <c r="N374" s="334" t="str">
        <f t="shared" si="30"/>
        <v/>
      </c>
      <c r="O374" s="98" t="s">
        <v>0</v>
      </c>
      <c r="P374" s="308">
        <f t="shared" si="26"/>
        <v>362</v>
      </c>
      <c r="R374" s="301" t="str" cm="1">
        <f t="array" ref="R374">IFERROR(INDEX(import_data,MATCH($R$8&amp;"-"&amp;$P374,import_key,0),R$9),"")</f>
        <v/>
      </c>
      <c r="S374" s="299" t="str" cm="1">
        <f t="array" ref="S374">IFERROR(INDEX(import_data,MATCH($R$8&amp;"-"&amp;$P374,import_key,0),S$9),"")</f>
        <v/>
      </c>
      <c r="T374" s="322" t="str" cm="1">
        <f t="array" ref="T374">IFERROR(INDEX(import_data,MATCH($R$8&amp;"-"&amp;$P374,import_key,0),T$9),"")</f>
        <v/>
      </c>
    </row>
    <row r="375" spans="2:20" x14ac:dyDescent="0.25">
      <c r="B375" s="308">
        <f t="shared" si="27"/>
        <v>363</v>
      </c>
      <c r="D375" s="301" t="str" cm="1">
        <f t="array" ref="D375">IFERROR(INDEX(import_data,MATCH($D$8&amp;"-"&amp;$B375,import_key,0),D$9),"")</f>
        <v/>
      </c>
      <c r="E375" s="299" t="str" cm="1">
        <f t="array" ref="E375">IFERROR(INDEX(import_data,MATCH($D$8&amp;"-"&amp;$B375,import_key,0),E$9),"")</f>
        <v/>
      </c>
      <c r="F375" s="299" t="str" cm="1">
        <f t="array" ref="F375">IFERROR(INDEX(import_data,MATCH($D$8&amp;"-"&amp;$B375,import_key,0),F$9),"")</f>
        <v/>
      </c>
      <c r="G375" s="299" t="str" cm="1">
        <f t="array" ref="G375">IFERROR(INDEX(import_data,MATCH($D$8&amp;"-"&amp;$B375,import_key,0),G$9),"")</f>
        <v/>
      </c>
      <c r="H375" s="322" t="str" cm="1">
        <f t="array" ref="H375">IFERROR(INDEX(import_data,MATCH($D$8&amp;"-"&amp;$B375,import_key,0),H$9),"")</f>
        <v/>
      </c>
      <c r="J375" s="334" t="str">
        <f t="shared" si="28"/>
        <v/>
      </c>
      <c r="K375" s="98" t="s">
        <v>0</v>
      </c>
      <c r="L375" s="334" t="str">
        <f t="shared" si="29"/>
        <v/>
      </c>
      <c r="M375" s="98" t="s">
        <v>0</v>
      </c>
      <c r="N375" s="334" t="str">
        <f t="shared" si="30"/>
        <v/>
      </c>
      <c r="O375" s="98" t="s">
        <v>0</v>
      </c>
      <c r="P375" s="308">
        <f t="shared" si="26"/>
        <v>363</v>
      </c>
      <c r="R375" s="301" t="str" cm="1">
        <f t="array" ref="R375">IFERROR(INDEX(import_data,MATCH($R$8&amp;"-"&amp;$P375,import_key,0),R$9),"")</f>
        <v/>
      </c>
      <c r="S375" s="299" t="str" cm="1">
        <f t="array" ref="S375">IFERROR(INDEX(import_data,MATCH($R$8&amp;"-"&amp;$P375,import_key,0),S$9),"")</f>
        <v/>
      </c>
      <c r="T375" s="322" t="str" cm="1">
        <f t="array" ref="T375">IFERROR(INDEX(import_data,MATCH($R$8&amp;"-"&amp;$P375,import_key,0),T$9),"")</f>
        <v/>
      </c>
    </row>
    <row r="376" spans="2:20" x14ac:dyDescent="0.25">
      <c r="B376" s="308">
        <f t="shared" si="27"/>
        <v>364</v>
      </c>
      <c r="D376" s="301" t="str" cm="1">
        <f t="array" ref="D376">IFERROR(INDEX(import_data,MATCH($D$8&amp;"-"&amp;$B376,import_key,0),D$9),"")</f>
        <v/>
      </c>
      <c r="E376" s="299" t="str" cm="1">
        <f t="array" ref="E376">IFERROR(INDEX(import_data,MATCH($D$8&amp;"-"&amp;$B376,import_key,0),E$9),"")</f>
        <v/>
      </c>
      <c r="F376" s="299" t="str" cm="1">
        <f t="array" ref="F376">IFERROR(INDEX(import_data,MATCH($D$8&amp;"-"&amp;$B376,import_key,0),F$9),"")</f>
        <v/>
      </c>
      <c r="G376" s="299" t="str" cm="1">
        <f t="array" ref="G376">IFERROR(INDEX(import_data,MATCH($D$8&amp;"-"&amp;$B376,import_key,0),G$9),"")</f>
        <v/>
      </c>
      <c r="H376" s="322" t="str" cm="1">
        <f t="array" ref="H376">IFERROR(INDEX(import_data,MATCH($D$8&amp;"-"&amp;$B376,import_key,0),H$9),"")</f>
        <v/>
      </c>
      <c r="J376" s="334" t="str">
        <f t="shared" si="28"/>
        <v/>
      </c>
      <c r="K376" s="98" t="s">
        <v>0</v>
      </c>
      <c r="L376" s="334" t="str">
        <f t="shared" si="29"/>
        <v/>
      </c>
      <c r="M376" s="98" t="s">
        <v>0</v>
      </c>
      <c r="N376" s="334" t="str">
        <f t="shared" si="30"/>
        <v/>
      </c>
      <c r="O376" s="98" t="s">
        <v>0</v>
      </c>
      <c r="P376" s="308">
        <f t="shared" si="26"/>
        <v>364</v>
      </c>
      <c r="R376" s="301" t="str" cm="1">
        <f t="array" ref="R376">IFERROR(INDEX(import_data,MATCH($R$8&amp;"-"&amp;$P376,import_key,0),R$9),"")</f>
        <v/>
      </c>
      <c r="S376" s="299" t="str" cm="1">
        <f t="array" ref="S376">IFERROR(INDEX(import_data,MATCH($R$8&amp;"-"&amp;$P376,import_key,0),S$9),"")</f>
        <v/>
      </c>
      <c r="T376" s="322" t="str" cm="1">
        <f t="array" ref="T376">IFERROR(INDEX(import_data,MATCH($R$8&amp;"-"&amp;$P376,import_key,0),T$9),"")</f>
        <v/>
      </c>
    </row>
    <row r="377" spans="2:20" x14ac:dyDescent="0.25">
      <c r="B377" s="308">
        <f t="shared" si="27"/>
        <v>365</v>
      </c>
      <c r="D377" s="301" t="str" cm="1">
        <f t="array" ref="D377">IFERROR(INDEX(import_data,MATCH($D$8&amp;"-"&amp;$B377,import_key,0),D$9),"")</f>
        <v/>
      </c>
      <c r="E377" s="299" t="str" cm="1">
        <f t="array" ref="E377">IFERROR(INDEX(import_data,MATCH($D$8&amp;"-"&amp;$B377,import_key,0),E$9),"")</f>
        <v/>
      </c>
      <c r="F377" s="299" t="str" cm="1">
        <f t="array" ref="F377">IFERROR(INDEX(import_data,MATCH($D$8&amp;"-"&amp;$B377,import_key,0),F$9),"")</f>
        <v/>
      </c>
      <c r="G377" s="299" t="str" cm="1">
        <f t="array" ref="G377">IFERROR(INDEX(import_data,MATCH($D$8&amp;"-"&amp;$B377,import_key,0),G$9),"")</f>
        <v/>
      </c>
      <c r="H377" s="322" t="str" cm="1">
        <f t="array" ref="H377">IFERROR(INDEX(import_data,MATCH($D$8&amp;"-"&amp;$B377,import_key,0),H$9),"")</f>
        <v/>
      </c>
      <c r="J377" s="334" t="str">
        <f t="shared" si="28"/>
        <v/>
      </c>
      <c r="K377" s="98" t="s">
        <v>0</v>
      </c>
      <c r="L377" s="334" t="str">
        <f t="shared" si="29"/>
        <v/>
      </c>
      <c r="M377" s="98" t="s">
        <v>0</v>
      </c>
      <c r="N377" s="334" t="str">
        <f t="shared" si="30"/>
        <v/>
      </c>
      <c r="O377" s="98" t="s">
        <v>0</v>
      </c>
      <c r="P377" s="308">
        <f t="shared" si="26"/>
        <v>365</v>
      </c>
      <c r="R377" s="301" t="str" cm="1">
        <f t="array" ref="R377">IFERROR(INDEX(import_data,MATCH($R$8&amp;"-"&amp;$P377,import_key,0),R$9),"")</f>
        <v/>
      </c>
      <c r="S377" s="299" t="str" cm="1">
        <f t="array" ref="S377">IFERROR(INDEX(import_data,MATCH($R$8&amp;"-"&amp;$P377,import_key,0),S$9),"")</f>
        <v/>
      </c>
      <c r="T377" s="322" t="str" cm="1">
        <f t="array" ref="T377">IFERROR(INDEX(import_data,MATCH($R$8&amp;"-"&amp;$P377,import_key,0),T$9),"")</f>
        <v/>
      </c>
    </row>
    <row r="378" spans="2:20" x14ac:dyDescent="0.25">
      <c r="B378" s="308">
        <f t="shared" si="27"/>
        <v>366</v>
      </c>
      <c r="D378" s="301" t="str" cm="1">
        <f t="array" ref="D378">IFERROR(INDEX(import_data,MATCH($D$8&amp;"-"&amp;$B378,import_key,0),D$9),"")</f>
        <v/>
      </c>
      <c r="E378" s="299" t="str" cm="1">
        <f t="array" ref="E378">IFERROR(INDEX(import_data,MATCH($D$8&amp;"-"&amp;$B378,import_key,0),E$9),"")</f>
        <v/>
      </c>
      <c r="F378" s="299" t="str" cm="1">
        <f t="array" ref="F378">IFERROR(INDEX(import_data,MATCH($D$8&amp;"-"&amp;$B378,import_key,0),F$9),"")</f>
        <v/>
      </c>
      <c r="G378" s="299" t="str" cm="1">
        <f t="array" ref="G378">IFERROR(INDEX(import_data,MATCH($D$8&amp;"-"&amp;$B378,import_key,0),G$9),"")</f>
        <v/>
      </c>
      <c r="H378" s="322" t="str" cm="1">
        <f t="array" ref="H378">IFERROR(INDEX(import_data,MATCH($D$8&amp;"-"&amp;$B378,import_key,0),H$9),"")</f>
        <v/>
      </c>
      <c r="J378" s="334" t="str">
        <f t="shared" si="28"/>
        <v/>
      </c>
      <c r="K378" s="98" t="s">
        <v>0</v>
      </c>
      <c r="L378" s="334" t="str">
        <f t="shared" si="29"/>
        <v/>
      </c>
      <c r="M378" s="98" t="s">
        <v>0</v>
      </c>
      <c r="N378" s="334" t="str">
        <f t="shared" si="30"/>
        <v/>
      </c>
      <c r="O378" s="98" t="s">
        <v>0</v>
      </c>
      <c r="P378" s="308">
        <f t="shared" si="26"/>
        <v>366</v>
      </c>
      <c r="R378" s="301" t="str" cm="1">
        <f t="array" ref="R378">IFERROR(INDEX(import_data,MATCH($R$8&amp;"-"&amp;$P378,import_key,0),R$9),"")</f>
        <v/>
      </c>
      <c r="S378" s="299" t="str" cm="1">
        <f t="array" ref="S378">IFERROR(INDEX(import_data,MATCH($R$8&amp;"-"&amp;$P378,import_key,0),S$9),"")</f>
        <v/>
      </c>
      <c r="T378" s="322" t="str" cm="1">
        <f t="array" ref="T378">IFERROR(INDEX(import_data,MATCH($R$8&amp;"-"&amp;$P378,import_key,0),T$9),"")</f>
        <v/>
      </c>
    </row>
    <row r="379" spans="2:20" x14ac:dyDescent="0.25">
      <c r="B379" s="308">
        <f t="shared" si="27"/>
        <v>367</v>
      </c>
      <c r="D379" s="301" t="str" cm="1">
        <f t="array" ref="D379">IFERROR(INDEX(import_data,MATCH($D$8&amp;"-"&amp;$B379,import_key,0),D$9),"")</f>
        <v/>
      </c>
      <c r="E379" s="299" t="str" cm="1">
        <f t="array" ref="E379">IFERROR(INDEX(import_data,MATCH($D$8&amp;"-"&amp;$B379,import_key,0),E$9),"")</f>
        <v/>
      </c>
      <c r="F379" s="299" t="str" cm="1">
        <f t="array" ref="F379">IFERROR(INDEX(import_data,MATCH($D$8&amp;"-"&amp;$B379,import_key,0),F$9),"")</f>
        <v/>
      </c>
      <c r="G379" s="299" t="str" cm="1">
        <f t="array" ref="G379">IFERROR(INDEX(import_data,MATCH($D$8&amp;"-"&amp;$B379,import_key,0),G$9),"")</f>
        <v/>
      </c>
      <c r="H379" s="322" t="str" cm="1">
        <f t="array" ref="H379">IFERROR(INDEX(import_data,MATCH($D$8&amp;"-"&amp;$B379,import_key,0),H$9),"")</f>
        <v/>
      </c>
      <c r="J379" s="334" t="str">
        <f t="shared" si="28"/>
        <v/>
      </c>
      <c r="K379" s="98" t="s">
        <v>0</v>
      </c>
      <c r="L379" s="334" t="str">
        <f t="shared" si="29"/>
        <v/>
      </c>
      <c r="M379" s="98" t="s">
        <v>0</v>
      </c>
      <c r="N379" s="334" t="str">
        <f t="shared" si="30"/>
        <v/>
      </c>
      <c r="O379" s="98" t="s">
        <v>0</v>
      </c>
      <c r="P379" s="308">
        <f t="shared" si="26"/>
        <v>367</v>
      </c>
      <c r="R379" s="301" t="str" cm="1">
        <f t="array" ref="R379">IFERROR(INDEX(import_data,MATCH($R$8&amp;"-"&amp;$P379,import_key,0),R$9),"")</f>
        <v/>
      </c>
      <c r="S379" s="299" t="str" cm="1">
        <f t="array" ref="S379">IFERROR(INDEX(import_data,MATCH($R$8&amp;"-"&amp;$P379,import_key,0),S$9),"")</f>
        <v/>
      </c>
      <c r="T379" s="322" t="str" cm="1">
        <f t="array" ref="T379">IFERROR(INDEX(import_data,MATCH($R$8&amp;"-"&amp;$P379,import_key,0),T$9),"")</f>
        <v/>
      </c>
    </row>
    <row r="380" spans="2:20" x14ac:dyDescent="0.25">
      <c r="B380" s="308">
        <f t="shared" si="27"/>
        <v>368</v>
      </c>
      <c r="D380" s="301" t="str" cm="1">
        <f t="array" ref="D380">IFERROR(INDEX(import_data,MATCH($D$8&amp;"-"&amp;$B380,import_key,0),D$9),"")</f>
        <v/>
      </c>
      <c r="E380" s="299" t="str" cm="1">
        <f t="array" ref="E380">IFERROR(INDEX(import_data,MATCH($D$8&amp;"-"&amp;$B380,import_key,0),E$9),"")</f>
        <v/>
      </c>
      <c r="F380" s="299" t="str" cm="1">
        <f t="array" ref="F380">IFERROR(INDEX(import_data,MATCH($D$8&amp;"-"&amp;$B380,import_key,0),F$9),"")</f>
        <v/>
      </c>
      <c r="G380" s="299" t="str" cm="1">
        <f t="array" ref="G380">IFERROR(INDEX(import_data,MATCH($D$8&amp;"-"&amp;$B380,import_key,0),G$9),"")</f>
        <v/>
      </c>
      <c r="H380" s="322" t="str" cm="1">
        <f t="array" ref="H380">IFERROR(INDEX(import_data,MATCH($D$8&amp;"-"&amp;$B380,import_key,0),H$9),"")</f>
        <v/>
      </c>
      <c r="J380" s="334" t="str">
        <f t="shared" si="28"/>
        <v/>
      </c>
      <c r="K380" s="98" t="s">
        <v>0</v>
      </c>
      <c r="L380" s="334" t="str">
        <f t="shared" si="29"/>
        <v/>
      </c>
      <c r="M380" s="98" t="s">
        <v>0</v>
      </c>
      <c r="N380" s="334" t="str">
        <f t="shared" si="30"/>
        <v/>
      </c>
      <c r="O380" s="98" t="s">
        <v>0</v>
      </c>
      <c r="P380" s="308">
        <f t="shared" si="26"/>
        <v>368</v>
      </c>
      <c r="R380" s="301" t="str" cm="1">
        <f t="array" ref="R380">IFERROR(INDEX(import_data,MATCH($R$8&amp;"-"&amp;$P380,import_key,0),R$9),"")</f>
        <v/>
      </c>
      <c r="S380" s="299" t="str" cm="1">
        <f t="array" ref="S380">IFERROR(INDEX(import_data,MATCH($R$8&amp;"-"&amp;$P380,import_key,0),S$9),"")</f>
        <v/>
      </c>
      <c r="T380" s="322" t="str" cm="1">
        <f t="array" ref="T380">IFERROR(INDEX(import_data,MATCH($R$8&amp;"-"&amp;$P380,import_key,0),T$9),"")</f>
        <v/>
      </c>
    </row>
    <row r="381" spans="2:20" x14ac:dyDescent="0.25">
      <c r="B381" s="308">
        <f t="shared" si="27"/>
        <v>369</v>
      </c>
      <c r="D381" s="301" t="str" cm="1">
        <f t="array" ref="D381">IFERROR(INDEX(import_data,MATCH($D$8&amp;"-"&amp;$B381,import_key,0),D$9),"")</f>
        <v/>
      </c>
      <c r="E381" s="299" t="str" cm="1">
        <f t="array" ref="E381">IFERROR(INDEX(import_data,MATCH($D$8&amp;"-"&amp;$B381,import_key,0),E$9),"")</f>
        <v/>
      </c>
      <c r="F381" s="299" t="str" cm="1">
        <f t="array" ref="F381">IFERROR(INDEX(import_data,MATCH($D$8&amp;"-"&amp;$B381,import_key,0),F$9),"")</f>
        <v/>
      </c>
      <c r="G381" s="299" t="str" cm="1">
        <f t="array" ref="G381">IFERROR(INDEX(import_data,MATCH($D$8&amp;"-"&amp;$B381,import_key,0),G$9),"")</f>
        <v/>
      </c>
      <c r="H381" s="322" t="str" cm="1">
        <f t="array" ref="H381">IFERROR(INDEX(import_data,MATCH($D$8&amp;"-"&amp;$B381,import_key,0),H$9),"")</f>
        <v/>
      </c>
      <c r="J381" s="334" t="str">
        <f t="shared" si="28"/>
        <v/>
      </c>
      <c r="K381" s="98" t="s">
        <v>0</v>
      </c>
      <c r="L381" s="334" t="str">
        <f t="shared" si="29"/>
        <v/>
      </c>
      <c r="M381" s="98" t="s">
        <v>0</v>
      </c>
      <c r="N381" s="334" t="str">
        <f t="shared" si="30"/>
        <v/>
      </c>
      <c r="O381" s="98" t="s">
        <v>0</v>
      </c>
      <c r="P381" s="308">
        <f t="shared" si="26"/>
        <v>369</v>
      </c>
      <c r="R381" s="301" t="str" cm="1">
        <f t="array" ref="R381">IFERROR(INDEX(import_data,MATCH($R$8&amp;"-"&amp;$P381,import_key,0),R$9),"")</f>
        <v/>
      </c>
      <c r="S381" s="299" t="str" cm="1">
        <f t="array" ref="S381">IFERROR(INDEX(import_data,MATCH($R$8&amp;"-"&amp;$P381,import_key,0),S$9),"")</f>
        <v/>
      </c>
      <c r="T381" s="322" t="str" cm="1">
        <f t="array" ref="T381">IFERROR(INDEX(import_data,MATCH($R$8&amp;"-"&amp;$P381,import_key,0),T$9),"")</f>
        <v/>
      </c>
    </row>
    <row r="382" spans="2:20" x14ac:dyDescent="0.25">
      <c r="B382" s="308">
        <f t="shared" si="27"/>
        <v>370</v>
      </c>
      <c r="D382" s="301" t="str" cm="1">
        <f t="array" ref="D382">IFERROR(INDEX(import_data,MATCH($D$8&amp;"-"&amp;$B382,import_key,0),D$9),"")</f>
        <v/>
      </c>
      <c r="E382" s="299" t="str" cm="1">
        <f t="array" ref="E382">IFERROR(INDEX(import_data,MATCH($D$8&amp;"-"&amp;$B382,import_key,0),E$9),"")</f>
        <v/>
      </c>
      <c r="F382" s="299" t="str" cm="1">
        <f t="array" ref="F382">IFERROR(INDEX(import_data,MATCH($D$8&amp;"-"&amp;$B382,import_key,0),F$9),"")</f>
        <v/>
      </c>
      <c r="G382" s="299" t="str" cm="1">
        <f t="array" ref="G382">IFERROR(INDEX(import_data,MATCH($D$8&amp;"-"&amp;$B382,import_key,0),G$9),"")</f>
        <v/>
      </c>
      <c r="H382" s="322" t="str" cm="1">
        <f t="array" ref="H382">IFERROR(INDEX(import_data,MATCH($D$8&amp;"-"&amp;$B382,import_key,0),H$9),"")</f>
        <v/>
      </c>
      <c r="J382" s="334" t="str">
        <f t="shared" si="28"/>
        <v/>
      </c>
      <c r="K382" s="98" t="s">
        <v>0</v>
      </c>
      <c r="L382" s="334" t="str">
        <f t="shared" si="29"/>
        <v/>
      </c>
      <c r="M382" s="98" t="s">
        <v>0</v>
      </c>
      <c r="N382" s="334" t="str">
        <f t="shared" si="30"/>
        <v/>
      </c>
      <c r="O382" s="98" t="s">
        <v>0</v>
      </c>
      <c r="P382" s="308">
        <f t="shared" si="26"/>
        <v>370</v>
      </c>
      <c r="R382" s="301" t="str" cm="1">
        <f t="array" ref="R382">IFERROR(INDEX(import_data,MATCH($R$8&amp;"-"&amp;$P382,import_key,0),R$9),"")</f>
        <v/>
      </c>
      <c r="S382" s="299" t="str" cm="1">
        <f t="array" ref="S382">IFERROR(INDEX(import_data,MATCH($R$8&amp;"-"&amp;$P382,import_key,0),S$9),"")</f>
        <v/>
      </c>
      <c r="T382" s="322" t="str" cm="1">
        <f t="array" ref="T382">IFERROR(INDEX(import_data,MATCH($R$8&amp;"-"&amp;$P382,import_key,0),T$9),"")</f>
        <v/>
      </c>
    </row>
    <row r="383" spans="2:20" x14ac:dyDescent="0.25">
      <c r="B383" s="308">
        <f t="shared" si="27"/>
        <v>371</v>
      </c>
      <c r="D383" s="301" t="str" cm="1">
        <f t="array" ref="D383">IFERROR(INDEX(import_data,MATCH($D$8&amp;"-"&amp;$B383,import_key,0),D$9),"")</f>
        <v/>
      </c>
      <c r="E383" s="299" t="str" cm="1">
        <f t="array" ref="E383">IFERROR(INDEX(import_data,MATCH($D$8&amp;"-"&amp;$B383,import_key,0),E$9),"")</f>
        <v/>
      </c>
      <c r="F383" s="299" t="str" cm="1">
        <f t="array" ref="F383">IFERROR(INDEX(import_data,MATCH($D$8&amp;"-"&amp;$B383,import_key,0),F$9),"")</f>
        <v/>
      </c>
      <c r="G383" s="299" t="str" cm="1">
        <f t="array" ref="G383">IFERROR(INDEX(import_data,MATCH($D$8&amp;"-"&amp;$B383,import_key,0),G$9),"")</f>
        <v/>
      </c>
      <c r="H383" s="322" t="str" cm="1">
        <f t="array" ref="H383">IFERROR(INDEX(import_data,MATCH($D$8&amp;"-"&amp;$B383,import_key,0),H$9),"")</f>
        <v/>
      </c>
      <c r="J383" s="334" t="str">
        <f t="shared" si="28"/>
        <v/>
      </c>
      <c r="K383" s="98" t="s">
        <v>0</v>
      </c>
      <c r="L383" s="334" t="str">
        <f t="shared" si="29"/>
        <v/>
      </c>
      <c r="M383" s="98" t="s">
        <v>0</v>
      </c>
      <c r="N383" s="334" t="str">
        <f t="shared" si="30"/>
        <v/>
      </c>
      <c r="O383" s="98" t="s">
        <v>0</v>
      </c>
      <c r="P383" s="308">
        <f t="shared" si="26"/>
        <v>371</v>
      </c>
      <c r="R383" s="301" t="str" cm="1">
        <f t="array" ref="R383">IFERROR(INDEX(import_data,MATCH($R$8&amp;"-"&amp;$P383,import_key,0),R$9),"")</f>
        <v/>
      </c>
      <c r="S383" s="299" t="str" cm="1">
        <f t="array" ref="S383">IFERROR(INDEX(import_data,MATCH($R$8&amp;"-"&amp;$P383,import_key,0),S$9),"")</f>
        <v/>
      </c>
      <c r="T383" s="322" t="str" cm="1">
        <f t="array" ref="T383">IFERROR(INDEX(import_data,MATCH($R$8&amp;"-"&amp;$P383,import_key,0),T$9),"")</f>
        <v/>
      </c>
    </row>
    <row r="384" spans="2:20" x14ac:dyDescent="0.25">
      <c r="B384" s="308">
        <f t="shared" si="27"/>
        <v>372</v>
      </c>
      <c r="D384" s="301" t="str" cm="1">
        <f t="array" ref="D384">IFERROR(INDEX(import_data,MATCH($D$8&amp;"-"&amp;$B384,import_key,0),D$9),"")</f>
        <v/>
      </c>
      <c r="E384" s="299" t="str" cm="1">
        <f t="array" ref="E384">IFERROR(INDEX(import_data,MATCH($D$8&amp;"-"&amp;$B384,import_key,0),E$9),"")</f>
        <v/>
      </c>
      <c r="F384" s="299" t="str" cm="1">
        <f t="array" ref="F384">IFERROR(INDEX(import_data,MATCH($D$8&amp;"-"&amp;$B384,import_key,0),F$9),"")</f>
        <v/>
      </c>
      <c r="G384" s="299" t="str" cm="1">
        <f t="array" ref="G384">IFERROR(INDEX(import_data,MATCH($D$8&amp;"-"&amp;$B384,import_key,0),G$9),"")</f>
        <v/>
      </c>
      <c r="H384" s="322" t="str" cm="1">
        <f t="array" ref="H384">IFERROR(INDEX(import_data,MATCH($D$8&amp;"-"&amp;$B384,import_key,0),H$9),"")</f>
        <v/>
      </c>
      <c r="J384" s="334" t="str">
        <f t="shared" si="28"/>
        <v/>
      </c>
      <c r="K384" s="98" t="s">
        <v>0</v>
      </c>
      <c r="L384" s="334" t="str">
        <f t="shared" si="29"/>
        <v/>
      </c>
      <c r="M384" s="98" t="s">
        <v>0</v>
      </c>
      <c r="N384" s="334" t="str">
        <f t="shared" si="30"/>
        <v/>
      </c>
      <c r="O384" s="98" t="s">
        <v>0</v>
      </c>
      <c r="P384" s="308">
        <f t="shared" si="26"/>
        <v>372</v>
      </c>
      <c r="R384" s="301" t="str" cm="1">
        <f t="array" ref="R384">IFERROR(INDEX(import_data,MATCH($R$8&amp;"-"&amp;$P384,import_key,0),R$9),"")</f>
        <v/>
      </c>
      <c r="S384" s="299" t="str" cm="1">
        <f t="array" ref="S384">IFERROR(INDEX(import_data,MATCH($R$8&amp;"-"&amp;$P384,import_key,0),S$9),"")</f>
        <v/>
      </c>
      <c r="T384" s="322" t="str" cm="1">
        <f t="array" ref="T384">IFERROR(INDEX(import_data,MATCH($R$8&amp;"-"&amp;$P384,import_key,0),T$9),"")</f>
        <v/>
      </c>
    </row>
    <row r="385" spans="2:20" x14ac:dyDescent="0.25">
      <c r="B385" s="308">
        <f t="shared" si="27"/>
        <v>373</v>
      </c>
      <c r="D385" s="301" t="str" cm="1">
        <f t="array" ref="D385">IFERROR(INDEX(import_data,MATCH($D$8&amp;"-"&amp;$B385,import_key,0),D$9),"")</f>
        <v/>
      </c>
      <c r="E385" s="299" t="str" cm="1">
        <f t="array" ref="E385">IFERROR(INDEX(import_data,MATCH($D$8&amp;"-"&amp;$B385,import_key,0),E$9),"")</f>
        <v/>
      </c>
      <c r="F385" s="299" t="str" cm="1">
        <f t="array" ref="F385">IFERROR(INDEX(import_data,MATCH($D$8&amp;"-"&amp;$B385,import_key,0),F$9),"")</f>
        <v/>
      </c>
      <c r="G385" s="299" t="str" cm="1">
        <f t="array" ref="G385">IFERROR(INDEX(import_data,MATCH($D$8&amp;"-"&amp;$B385,import_key,0),G$9),"")</f>
        <v/>
      </c>
      <c r="H385" s="322" t="str" cm="1">
        <f t="array" ref="H385">IFERROR(INDEX(import_data,MATCH($D$8&amp;"-"&amp;$B385,import_key,0),H$9),"")</f>
        <v/>
      </c>
      <c r="J385" s="334" t="str">
        <f t="shared" si="28"/>
        <v/>
      </c>
      <c r="K385" s="98" t="s">
        <v>0</v>
      </c>
      <c r="L385" s="334" t="str">
        <f t="shared" si="29"/>
        <v/>
      </c>
      <c r="M385" s="98" t="s">
        <v>0</v>
      </c>
      <c r="N385" s="334" t="str">
        <f t="shared" si="30"/>
        <v/>
      </c>
      <c r="O385" s="98" t="s">
        <v>0</v>
      </c>
      <c r="P385" s="308">
        <f t="shared" si="26"/>
        <v>373</v>
      </c>
      <c r="R385" s="301" t="str" cm="1">
        <f t="array" ref="R385">IFERROR(INDEX(import_data,MATCH($R$8&amp;"-"&amp;$P385,import_key,0),R$9),"")</f>
        <v/>
      </c>
      <c r="S385" s="299" t="str" cm="1">
        <f t="array" ref="S385">IFERROR(INDEX(import_data,MATCH($R$8&amp;"-"&amp;$P385,import_key,0),S$9),"")</f>
        <v/>
      </c>
      <c r="T385" s="322" t="str" cm="1">
        <f t="array" ref="T385">IFERROR(INDEX(import_data,MATCH($R$8&amp;"-"&amp;$P385,import_key,0),T$9),"")</f>
        <v/>
      </c>
    </row>
    <row r="386" spans="2:20" x14ac:dyDescent="0.25">
      <c r="B386" s="308">
        <f t="shared" si="27"/>
        <v>374</v>
      </c>
      <c r="D386" s="301" t="str" cm="1">
        <f t="array" ref="D386">IFERROR(INDEX(import_data,MATCH($D$8&amp;"-"&amp;$B386,import_key,0),D$9),"")</f>
        <v/>
      </c>
      <c r="E386" s="299" t="str" cm="1">
        <f t="array" ref="E386">IFERROR(INDEX(import_data,MATCH($D$8&amp;"-"&amp;$B386,import_key,0),E$9),"")</f>
        <v/>
      </c>
      <c r="F386" s="299" t="str" cm="1">
        <f t="array" ref="F386">IFERROR(INDEX(import_data,MATCH($D$8&amp;"-"&amp;$B386,import_key,0),F$9),"")</f>
        <v/>
      </c>
      <c r="G386" s="299" t="str" cm="1">
        <f t="array" ref="G386">IFERROR(INDEX(import_data,MATCH($D$8&amp;"-"&amp;$B386,import_key,0),G$9),"")</f>
        <v/>
      </c>
      <c r="H386" s="322" t="str" cm="1">
        <f t="array" ref="H386">IFERROR(INDEX(import_data,MATCH($D$8&amp;"-"&amp;$B386,import_key,0),H$9),"")</f>
        <v/>
      </c>
      <c r="J386" s="334" t="str">
        <f t="shared" si="28"/>
        <v/>
      </c>
      <c r="K386" s="98" t="s">
        <v>0</v>
      </c>
      <c r="L386" s="334" t="str">
        <f t="shared" si="29"/>
        <v/>
      </c>
      <c r="M386" s="98" t="s">
        <v>0</v>
      </c>
      <c r="N386" s="334" t="str">
        <f t="shared" si="30"/>
        <v/>
      </c>
      <c r="O386" s="98" t="s">
        <v>0</v>
      </c>
      <c r="P386" s="308">
        <f t="shared" si="26"/>
        <v>374</v>
      </c>
      <c r="R386" s="301" t="str" cm="1">
        <f t="array" ref="R386">IFERROR(INDEX(import_data,MATCH($R$8&amp;"-"&amp;$P386,import_key,0),R$9),"")</f>
        <v/>
      </c>
      <c r="S386" s="299" t="str" cm="1">
        <f t="array" ref="S386">IFERROR(INDEX(import_data,MATCH($R$8&amp;"-"&amp;$P386,import_key,0),S$9),"")</f>
        <v/>
      </c>
      <c r="T386" s="322" t="str" cm="1">
        <f t="array" ref="T386">IFERROR(INDEX(import_data,MATCH($R$8&amp;"-"&amp;$P386,import_key,0),T$9),"")</f>
        <v/>
      </c>
    </row>
    <row r="387" spans="2:20" x14ac:dyDescent="0.25">
      <c r="B387" s="308">
        <f t="shared" si="27"/>
        <v>375</v>
      </c>
      <c r="D387" s="301" t="str" cm="1">
        <f t="array" ref="D387">IFERROR(INDEX(import_data,MATCH($D$8&amp;"-"&amp;$B387,import_key,0),D$9),"")</f>
        <v/>
      </c>
      <c r="E387" s="299" t="str" cm="1">
        <f t="array" ref="E387">IFERROR(INDEX(import_data,MATCH($D$8&amp;"-"&amp;$B387,import_key,0),E$9),"")</f>
        <v/>
      </c>
      <c r="F387" s="299" t="str" cm="1">
        <f t="array" ref="F387">IFERROR(INDEX(import_data,MATCH($D$8&amp;"-"&amp;$B387,import_key,0),F$9),"")</f>
        <v/>
      </c>
      <c r="G387" s="299" t="str" cm="1">
        <f t="array" ref="G387">IFERROR(INDEX(import_data,MATCH($D$8&amp;"-"&amp;$B387,import_key,0),G$9),"")</f>
        <v/>
      </c>
      <c r="H387" s="322" t="str" cm="1">
        <f t="array" ref="H387">IFERROR(INDEX(import_data,MATCH($D$8&amp;"-"&amp;$B387,import_key,0),H$9),"")</f>
        <v/>
      </c>
      <c r="J387" s="334" t="str">
        <f t="shared" si="28"/>
        <v/>
      </c>
      <c r="K387" s="98" t="s">
        <v>0</v>
      </c>
      <c r="L387" s="334" t="str">
        <f t="shared" si="29"/>
        <v/>
      </c>
      <c r="M387" s="98" t="s">
        <v>0</v>
      </c>
      <c r="N387" s="334" t="str">
        <f t="shared" si="30"/>
        <v/>
      </c>
      <c r="O387" s="98" t="s">
        <v>0</v>
      </c>
      <c r="P387" s="308">
        <f t="shared" si="26"/>
        <v>375</v>
      </c>
      <c r="R387" s="301" t="str" cm="1">
        <f t="array" ref="R387">IFERROR(INDEX(import_data,MATCH($R$8&amp;"-"&amp;$P387,import_key,0),R$9),"")</f>
        <v/>
      </c>
      <c r="S387" s="299" t="str" cm="1">
        <f t="array" ref="S387">IFERROR(INDEX(import_data,MATCH($R$8&amp;"-"&amp;$P387,import_key,0),S$9),"")</f>
        <v/>
      </c>
      <c r="T387" s="322" t="str" cm="1">
        <f t="array" ref="T387">IFERROR(INDEX(import_data,MATCH($R$8&amp;"-"&amp;$P387,import_key,0),T$9),"")</f>
        <v/>
      </c>
    </row>
    <row r="388" spans="2:20" x14ac:dyDescent="0.25">
      <c r="B388" s="308">
        <f t="shared" si="27"/>
        <v>376</v>
      </c>
      <c r="D388" s="301" t="str" cm="1">
        <f t="array" ref="D388">IFERROR(INDEX(import_data,MATCH($D$8&amp;"-"&amp;$B388,import_key,0),D$9),"")</f>
        <v/>
      </c>
      <c r="E388" s="299" t="str" cm="1">
        <f t="array" ref="E388">IFERROR(INDEX(import_data,MATCH($D$8&amp;"-"&amp;$B388,import_key,0),E$9),"")</f>
        <v/>
      </c>
      <c r="F388" s="299" t="str" cm="1">
        <f t="array" ref="F388">IFERROR(INDEX(import_data,MATCH($D$8&amp;"-"&amp;$B388,import_key,0),F$9),"")</f>
        <v/>
      </c>
      <c r="G388" s="299" t="str" cm="1">
        <f t="array" ref="G388">IFERROR(INDEX(import_data,MATCH($D$8&amp;"-"&amp;$B388,import_key,0),G$9),"")</f>
        <v/>
      </c>
      <c r="H388" s="322" t="str" cm="1">
        <f t="array" ref="H388">IFERROR(INDEX(import_data,MATCH($D$8&amp;"-"&amp;$B388,import_key,0),H$9),"")</f>
        <v/>
      </c>
      <c r="J388" s="334" t="str">
        <f t="shared" si="28"/>
        <v/>
      </c>
      <c r="K388" s="98" t="s">
        <v>0</v>
      </c>
      <c r="L388" s="334" t="str">
        <f t="shared" si="29"/>
        <v/>
      </c>
      <c r="M388" s="98" t="s">
        <v>0</v>
      </c>
      <c r="N388" s="334" t="str">
        <f t="shared" si="30"/>
        <v/>
      </c>
      <c r="O388" s="98" t="s">
        <v>0</v>
      </c>
      <c r="P388" s="308">
        <f t="shared" si="26"/>
        <v>376</v>
      </c>
      <c r="R388" s="301" t="str" cm="1">
        <f t="array" ref="R388">IFERROR(INDEX(import_data,MATCH($R$8&amp;"-"&amp;$P388,import_key,0),R$9),"")</f>
        <v/>
      </c>
      <c r="S388" s="299" t="str" cm="1">
        <f t="array" ref="S388">IFERROR(INDEX(import_data,MATCH($R$8&amp;"-"&amp;$P388,import_key,0),S$9),"")</f>
        <v/>
      </c>
      <c r="T388" s="322" t="str" cm="1">
        <f t="array" ref="T388">IFERROR(INDEX(import_data,MATCH($R$8&amp;"-"&amp;$P388,import_key,0),T$9),"")</f>
        <v/>
      </c>
    </row>
    <row r="389" spans="2:20" x14ac:dyDescent="0.25">
      <c r="B389" s="308">
        <f t="shared" si="27"/>
        <v>377</v>
      </c>
      <c r="D389" s="301" t="str" cm="1">
        <f t="array" ref="D389">IFERROR(INDEX(import_data,MATCH($D$8&amp;"-"&amp;$B389,import_key,0),D$9),"")</f>
        <v/>
      </c>
      <c r="E389" s="299" t="str" cm="1">
        <f t="array" ref="E389">IFERROR(INDEX(import_data,MATCH($D$8&amp;"-"&amp;$B389,import_key,0),E$9),"")</f>
        <v/>
      </c>
      <c r="F389" s="299" t="str" cm="1">
        <f t="array" ref="F389">IFERROR(INDEX(import_data,MATCH($D$8&amp;"-"&amp;$B389,import_key,0),F$9),"")</f>
        <v/>
      </c>
      <c r="G389" s="299" t="str" cm="1">
        <f t="array" ref="G389">IFERROR(INDEX(import_data,MATCH($D$8&amp;"-"&amp;$B389,import_key,0),G$9),"")</f>
        <v/>
      </c>
      <c r="H389" s="322" t="str" cm="1">
        <f t="array" ref="H389">IFERROR(INDEX(import_data,MATCH($D$8&amp;"-"&amp;$B389,import_key,0),H$9),"")</f>
        <v/>
      </c>
      <c r="J389" s="334" t="str">
        <f t="shared" si="28"/>
        <v/>
      </c>
      <c r="K389" s="98" t="s">
        <v>0</v>
      </c>
      <c r="L389" s="334" t="str">
        <f t="shared" si="29"/>
        <v/>
      </c>
      <c r="M389" s="98" t="s">
        <v>0</v>
      </c>
      <c r="N389" s="334" t="str">
        <f t="shared" si="30"/>
        <v/>
      </c>
      <c r="O389" s="98" t="s">
        <v>0</v>
      </c>
      <c r="P389" s="308">
        <f t="shared" si="26"/>
        <v>377</v>
      </c>
      <c r="R389" s="301" t="str" cm="1">
        <f t="array" ref="R389">IFERROR(INDEX(import_data,MATCH($R$8&amp;"-"&amp;$P389,import_key,0),R$9),"")</f>
        <v/>
      </c>
      <c r="S389" s="299" t="str" cm="1">
        <f t="array" ref="S389">IFERROR(INDEX(import_data,MATCH($R$8&amp;"-"&amp;$P389,import_key,0),S$9),"")</f>
        <v/>
      </c>
      <c r="T389" s="322" t="str" cm="1">
        <f t="array" ref="T389">IFERROR(INDEX(import_data,MATCH($R$8&amp;"-"&amp;$P389,import_key,0),T$9),"")</f>
        <v/>
      </c>
    </row>
    <row r="390" spans="2:20" x14ac:dyDescent="0.25">
      <c r="B390" s="308">
        <f t="shared" si="27"/>
        <v>378</v>
      </c>
      <c r="D390" s="301" t="str" cm="1">
        <f t="array" ref="D390">IFERROR(INDEX(import_data,MATCH($D$8&amp;"-"&amp;$B390,import_key,0),D$9),"")</f>
        <v/>
      </c>
      <c r="E390" s="299" t="str" cm="1">
        <f t="array" ref="E390">IFERROR(INDEX(import_data,MATCH($D$8&amp;"-"&amp;$B390,import_key,0),E$9),"")</f>
        <v/>
      </c>
      <c r="F390" s="299" t="str" cm="1">
        <f t="array" ref="F390">IFERROR(INDEX(import_data,MATCH($D$8&amp;"-"&amp;$B390,import_key,0),F$9),"")</f>
        <v/>
      </c>
      <c r="G390" s="299" t="str" cm="1">
        <f t="array" ref="G390">IFERROR(INDEX(import_data,MATCH($D$8&amp;"-"&amp;$B390,import_key,0),G$9),"")</f>
        <v/>
      </c>
      <c r="H390" s="322" t="str" cm="1">
        <f t="array" ref="H390">IFERROR(INDEX(import_data,MATCH($D$8&amp;"-"&amp;$B390,import_key,0),H$9),"")</f>
        <v/>
      </c>
      <c r="J390" s="334" t="str">
        <f t="shared" si="28"/>
        <v/>
      </c>
      <c r="K390" s="98" t="s">
        <v>0</v>
      </c>
      <c r="L390" s="334" t="str">
        <f t="shared" si="29"/>
        <v/>
      </c>
      <c r="M390" s="98" t="s">
        <v>0</v>
      </c>
      <c r="N390" s="334" t="str">
        <f t="shared" si="30"/>
        <v/>
      </c>
      <c r="O390" s="98" t="s">
        <v>0</v>
      </c>
      <c r="P390" s="308">
        <f t="shared" si="26"/>
        <v>378</v>
      </c>
      <c r="R390" s="301" t="str" cm="1">
        <f t="array" ref="R390">IFERROR(INDEX(import_data,MATCH($R$8&amp;"-"&amp;$P390,import_key,0),R$9),"")</f>
        <v/>
      </c>
      <c r="S390" s="299" t="str" cm="1">
        <f t="array" ref="S390">IFERROR(INDEX(import_data,MATCH($R$8&amp;"-"&amp;$P390,import_key,0),S$9),"")</f>
        <v/>
      </c>
      <c r="T390" s="322" t="str" cm="1">
        <f t="array" ref="T390">IFERROR(INDEX(import_data,MATCH($R$8&amp;"-"&amp;$P390,import_key,0),T$9),"")</f>
        <v/>
      </c>
    </row>
    <row r="391" spans="2:20" x14ac:dyDescent="0.25">
      <c r="B391" s="308">
        <f t="shared" si="27"/>
        <v>379</v>
      </c>
      <c r="D391" s="301" t="str" cm="1">
        <f t="array" ref="D391">IFERROR(INDEX(import_data,MATCH($D$8&amp;"-"&amp;$B391,import_key,0),D$9),"")</f>
        <v/>
      </c>
      <c r="E391" s="299" t="str" cm="1">
        <f t="array" ref="E391">IFERROR(INDEX(import_data,MATCH($D$8&amp;"-"&amp;$B391,import_key,0),E$9),"")</f>
        <v/>
      </c>
      <c r="F391" s="299" t="str" cm="1">
        <f t="array" ref="F391">IFERROR(INDEX(import_data,MATCH($D$8&amp;"-"&amp;$B391,import_key,0),F$9),"")</f>
        <v/>
      </c>
      <c r="G391" s="299" t="str" cm="1">
        <f t="array" ref="G391">IFERROR(INDEX(import_data,MATCH($D$8&amp;"-"&amp;$B391,import_key,0),G$9),"")</f>
        <v/>
      </c>
      <c r="H391" s="322" t="str" cm="1">
        <f t="array" ref="H391">IFERROR(INDEX(import_data,MATCH($D$8&amp;"-"&amp;$B391,import_key,0),H$9),"")</f>
        <v/>
      </c>
      <c r="J391" s="334" t="str">
        <f t="shared" si="28"/>
        <v/>
      </c>
      <c r="K391" s="98" t="s">
        <v>0</v>
      </c>
      <c r="L391" s="334" t="str">
        <f t="shared" si="29"/>
        <v/>
      </c>
      <c r="M391" s="98" t="s">
        <v>0</v>
      </c>
      <c r="N391" s="334" t="str">
        <f t="shared" si="30"/>
        <v/>
      </c>
      <c r="O391" s="98" t="s">
        <v>0</v>
      </c>
      <c r="P391" s="308">
        <f t="shared" si="26"/>
        <v>379</v>
      </c>
      <c r="R391" s="301" t="str" cm="1">
        <f t="array" ref="R391">IFERROR(INDEX(import_data,MATCH($R$8&amp;"-"&amp;$P391,import_key,0),R$9),"")</f>
        <v/>
      </c>
      <c r="S391" s="299" t="str" cm="1">
        <f t="array" ref="S391">IFERROR(INDEX(import_data,MATCH($R$8&amp;"-"&amp;$P391,import_key,0),S$9),"")</f>
        <v/>
      </c>
      <c r="T391" s="322" t="str" cm="1">
        <f t="array" ref="T391">IFERROR(INDEX(import_data,MATCH($R$8&amp;"-"&amp;$P391,import_key,0),T$9),"")</f>
        <v/>
      </c>
    </row>
    <row r="392" spans="2:20" x14ac:dyDescent="0.25">
      <c r="B392" s="308">
        <f t="shared" si="27"/>
        <v>380</v>
      </c>
      <c r="D392" s="301" t="str" cm="1">
        <f t="array" ref="D392">IFERROR(INDEX(import_data,MATCH($D$8&amp;"-"&amp;$B392,import_key,0),D$9),"")</f>
        <v/>
      </c>
      <c r="E392" s="299" t="str" cm="1">
        <f t="array" ref="E392">IFERROR(INDEX(import_data,MATCH($D$8&amp;"-"&amp;$B392,import_key,0),E$9),"")</f>
        <v/>
      </c>
      <c r="F392" s="299" t="str" cm="1">
        <f t="array" ref="F392">IFERROR(INDEX(import_data,MATCH($D$8&amp;"-"&amp;$B392,import_key,0),F$9),"")</f>
        <v/>
      </c>
      <c r="G392" s="299" t="str" cm="1">
        <f t="array" ref="G392">IFERROR(INDEX(import_data,MATCH($D$8&amp;"-"&amp;$B392,import_key,0),G$9),"")</f>
        <v/>
      </c>
      <c r="H392" s="322" t="str" cm="1">
        <f t="array" ref="H392">IFERROR(INDEX(import_data,MATCH($D$8&amp;"-"&amp;$B392,import_key,0),H$9),"")</f>
        <v/>
      </c>
      <c r="J392" s="334" t="str">
        <f t="shared" si="28"/>
        <v/>
      </c>
      <c r="K392" s="98" t="s">
        <v>0</v>
      </c>
      <c r="L392" s="334" t="str">
        <f t="shared" si="29"/>
        <v/>
      </c>
      <c r="M392" s="98" t="s">
        <v>0</v>
      </c>
      <c r="N392" s="334" t="str">
        <f t="shared" si="30"/>
        <v/>
      </c>
      <c r="O392" s="98" t="s">
        <v>0</v>
      </c>
      <c r="P392" s="308">
        <f t="shared" si="26"/>
        <v>380</v>
      </c>
      <c r="R392" s="301" t="str" cm="1">
        <f t="array" ref="R392">IFERROR(INDEX(import_data,MATCH($R$8&amp;"-"&amp;$P392,import_key,0),R$9),"")</f>
        <v/>
      </c>
      <c r="S392" s="299" t="str" cm="1">
        <f t="array" ref="S392">IFERROR(INDEX(import_data,MATCH($R$8&amp;"-"&amp;$P392,import_key,0),S$9),"")</f>
        <v/>
      </c>
      <c r="T392" s="322" t="str" cm="1">
        <f t="array" ref="T392">IFERROR(INDEX(import_data,MATCH($R$8&amp;"-"&amp;$P392,import_key,0),T$9),"")</f>
        <v/>
      </c>
    </row>
    <row r="393" spans="2:20" x14ac:dyDescent="0.25">
      <c r="B393" s="308">
        <f t="shared" si="27"/>
        <v>381</v>
      </c>
      <c r="D393" s="301" t="str" cm="1">
        <f t="array" ref="D393">IFERROR(INDEX(import_data,MATCH($D$8&amp;"-"&amp;$B393,import_key,0),D$9),"")</f>
        <v/>
      </c>
      <c r="E393" s="299" t="str" cm="1">
        <f t="array" ref="E393">IFERROR(INDEX(import_data,MATCH($D$8&amp;"-"&amp;$B393,import_key,0),E$9),"")</f>
        <v/>
      </c>
      <c r="F393" s="299" t="str" cm="1">
        <f t="array" ref="F393">IFERROR(INDEX(import_data,MATCH($D$8&amp;"-"&amp;$B393,import_key,0),F$9),"")</f>
        <v/>
      </c>
      <c r="G393" s="299" t="str" cm="1">
        <f t="array" ref="G393">IFERROR(INDEX(import_data,MATCH($D$8&amp;"-"&amp;$B393,import_key,0),G$9),"")</f>
        <v/>
      </c>
      <c r="H393" s="322" t="str" cm="1">
        <f t="array" ref="H393">IFERROR(INDEX(import_data,MATCH($D$8&amp;"-"&amp;$B393,import_key,0),H$9),"")</f>
        <v/>
      </c>
      <c r="J393" s="334" t="str">
        <f t="shared" si="28"/>
        <v/>
      </c>
      <c r="K393" s="98" t="s">
        <v>0</v>
      </c>
      <c r="L393" s="334" t="str">
        <f t="shared" si="29"/>
        <v/>
      </c>
      <c r="M393" s="98" t="s">
        <v>0</v>
      </c>
      <c r="N393" s="334" t="str">
        <f t="shared" si="30"/>
        <v/>
      </c>
      <c r="O393" s="98" t="s">
        <v>0</v>
      </c>
      <c r="P393" s="308">
        <f t="shared" si="26"/>
        <v>381</v>
      </c>
      <c r="R393" s="301" t="str" cm="1">
        <f t="array" ref="R393">IFERROR(INDEX(import_data,MATCH($R$8&amp;"-"&amp;$P393,import_key,0),R$9),"")</f>
        <v/>
      </c>
      <c r="S393" s="299" t="str" cm="1">
        <f t="array" ref="S393">IFERROR(INDEX(import_data,MATCH($R$8&amp;"-"&amp;$P393,import_key,0),S$9),"")</f>
        <v/>
      </c>
      <c r="T393" s="322" t="str" cm="1">
        <f t="array" ref="T393">IFERROR(INDEX(import_data,MATCH($R$8&amp;"-"&amp;$P393,import_key,0),T$9),"")</f>
        <v/>
      </c>
    </row>
    <row r="394" spans="2:20" x14ac:dyDescent="0.25">
      <c r="B394" s="308">
        <f t="shared" si="27"/>
        <v>382</v>
      </c>
      <c r="D394" s="301" t="str" cm="1">
        <f t="array" ref="D394">IFERROR(INDEX(import_data,MATCH($D$8&amp;"-"&amp;$B394,import_key,0),D$9),"")</f>
        <v/>
      </c>
      <c r="E394" s="299" t="str" cm="1">
        <f t="array" ref="E394">IFERROR(INDEX(import_data,MATCH($D$8&amp;"-"&amp;$B394,import_key,0),E$9),"")</f>
        <v/>
      </c>
      <c r="F394" s="299" t="str" cm="1">
        <f t="array" ref="F394">IFERROR(INDEX(import_data,MATCH($D$8&amp;"-"&amp;$B394,import_key,0),F$9),"")</f>
        <v/>
      </c>
      <c r="G394" s="299" t="str" cm="1">
        <f t="array" ref="G394">IFERROR(INDEX(import_data,MATCH($D$8&amp;"-"&amp;$B394,import_key,0),G$9),"")</f>
        <v/>
      </c>
      <c r="H394" s="322" t="str" cm="1">
        <f t="array" ref="H394">IFERROR(INDEX(import_data,MATCH($D$8&amp;"-"&amp;$B394,import_key,0),H$9),"")</f>
        <v/>
      </c>
      <c r="J394" s="334" t="str">
        <f t="shared" si="28"/>
        <v/>
      </c>
      <c r="K394" s="98" t="s">
        <v>0</v>
      </c>
      <c r="L394" s="334" t="str">
        <f t="shared" si="29"/>
        <v/>
      </c>
      <c r="M394" s="98" t="s">
        <v>0</v>
      </c>
      <c r="N394" s="334" t="str">
        <f t="shared" si="30"/>
        <v/>
      </c>
      <c r="O394" s="98" t="s">
        <v>0</v>
      </c>
      <c r="P394" s="308">
        <f t="shared" si="26"/>
        <v>382</v>
      </c>
      <c r="R394" s="301" t="str" cm="1">
        <f t="array" ref="R394">IFERROR(INDEX(import_data,MATCH($R$8&amp;"-"&amp;$P394,import_key,0),R$9),"")</f>
        <v/>
      </c>
      <c r="S394" s="299" t="str" cm="1">
        <f t="array" ref="S394">IFERROR(INDEX(import_data,MATCH($R$8&amp;"-"&amp;$P394,import_key,0),S$9),"")</f>
        <v/>
      </c>
      <c r="T394" s="322" t="str" cm="1">
        <f t="array" ref="T394">IFERROR(INDEX(import_data,MATCH($R$8&amp;"-"&amp;$P394,import_key,0),T$9),"")</f>
        <v/>
      </c>
    </row>
    <row r="395" spans="2:20" x14ac:dyDescent="0.25">
      <c r="B395" s="308">
        <f t="shared" si="27"/>
        <v>383</v>
      </c>
      <c r="D395" s="301" t="str" cm="1">
        <f t="array" ref="D395">IFERROR(INDEX(import_data,MATCH($D$8&amp;"-"&amp;$B395,import_key,0),D$9),"")</f>
        <v/>
      </c>
      <c r="E395" s="299" t="str" cm="1">
        <f t="array" ref="E395">IFERROR(INDEX(import_data,MATCH($D$8&amp;"-"&amp;$B395,import_key,0),E$9),"")</f>
        <v/>
      </c>
      <c r="F395" s="299" t="str" cm="1">
        <f t="array" ref="F395">IFERROR(INDEX(import_data,MATCH($D$8&amp;"-"&amp;$B395,import_key,0),F$9),"")</f>
        <v/>
      </c>
      <c r="G395" s="299" t="str" cm="1">
        <f t="array" ref="G395">IFERROR(INDEX(import_data,MATCH($D$8&amp;"-"&amp;$B395,import_key,0),G$9),"")</f>
        <v/>
      </c>
      <c r="H395" s="322" t="str" cm="1">
        <f t="array" ref="H395">IFERROR(INDEX(import_data,MATCH($D$8&amp;"-"&amp;$B395,import_key,0),H$9),"")</f>
        <v/>
      </c>
      <c r="J395" s="334" t="str">
        <f t="shared" si="28"/>
        <v/>
      </c>
      <c r="K395" s="98" t="s">
        <v>0</v>
      </c>
      <c r="L395" s="334" t="str">
        <f t="shared" si="29"/>
        <v/>
      </c>
      <c r="M395" s="98" t="s">
        <v>0</v>
      </c>
      <c r="N395" s="334" t="str">
        <f t="shared" si="30"/>
        <v/>
      </c>
      <c r="O395" s="98" t="s">
        <v>0</v>
      </c>
      <c r="P395" s="308">
        <f t="shared" si="26"/>
        <v>383</v>
      </c>
      <c r="R395" s="301" t="str" cm="1">
        <f t="array" ref="R395">IFERROR(INDEX(import_data,MATCH($R$8&amp;"-"&amp;$P395,import_key,0),R$9),"")</f>
        <v/>
      </c>
      <c r="S395" s="299" t="str" cm="1">
        <f t="array" ref="S395">IFERROR(INDEX(import_data,MATCH($R$8&amp;"-"&amp;$P395,import_key,0),S$9),"")</f>
        <v/>
      </c>
      <c r="T395" s="322" t="str" cm="1">
        <f t="array" ref="T395">IFERROR(INDEX(import_data,MATCH($R$8&amp;"-"&amp;$P395,import_key,0),T$9),"")</f>
        <v/>
      </c>
    </row>
    <row r="396" spans="2:20" x14ac:dyDescent="0.25">
      <c r="B396" s="308">
        <f t="shared" si="27"/>
        <v>384</v>
      </c>
      <c r="D396" s="301" t="str" cm="1">
        <f t="array" ref="D396">IFERROR(INDEX(import_data,MATCH($D$8&amp;"-"&amp;$B396,import_key,0),D$9),"")</f>
        <v/>
      </c>
      <c r="E396" s="299" t="str" cm="1">
        <f t="array" ref="E396">IFERROR(INDEX(import_data,MATCH($D$8&amp;"-"&amp;$B396,import_key,0),E$9),"")</f>
        <v/>
      </c>
      <c r="F396" s="299" t="str" cm="1">
        <f t="array" ref="F396">IFERROR(INDEX(import_data,MATCH($D$8&amp;"-"&amp;$B396,import_key,0),F$9),"")</f>
        <v/>
      </c>
      <c r="G396" s="299" t="str" cm="1">
        <f t="array" ref="G396">IFERROR(INDEX(import_data,MATCH($D$8&amp;"-"&amp;$B396,import_key,0),G$9),"")</f>
        <v/>
      </c>
      <c r="H396" s="322" t="str" cm="1">
        <f t="array" ref="H396">IFERROR(INDEX(import_data,MATCH($D$8&amp;"-"&amp;$B396,import_key,0),H$9),"")</f>
        <v/>
      </c>
      <c r="J396" s="334" t="str">
        <f t="shared" si="28"/>
        <v/>
      </c>
      <c r="K396" s="98" t="s">
        <v>0</v>
      </c>
      <c r="L396" s="334" t="str">
        <f t="shared" si="29"/>
        <v/>
      </c>
      <c r="M396" s="98" t="s">
        <v>0</v>
      </c>
      <c r="N396" s="334" t="str">
        <f t="shared" si="30"/>
        <v/>
      </c>
      <c r="O396" s="98" t="s">
        <v>0</v>
      </c>
      <c r="P396" s="308">
        <f t="shared" si="26"/>
        <v>384</v>
      </c>
      <c r="R396" s="301" t="str" cm="1">
        <f t="array" ref="R396">IFERROR(INDEX(import_data,MATCH($R$8&amp;"-"&amp;$P396,import_key,0),R$9),"")</f>
        <v/>
      </c>
      <c r="S396" s="299" t="str" cm="1">
        <f t="array" ref="S396">IFERROR(INDEX(import_data,MATCH($R$8&amp;"-"&amp;$P396,import_key,0),S$9),"")</f>
        <v/>
      </c>
      <c r="T396" s="322" t="str" cm="1">
        <f t="array" ref="T396">IFERROR(INDEX(import_data,MATCH($R$8&amp;"-"&amp;$P396,import_key,0),T$9),"")</f>
        <v/>
      </c>
    </row>
    <row r="397" spans="2:20" x14ac:dyDescent="0.25">
      <c r="B397" s="308">
        <f t="shared" si="27"/>
        <v>385</v>
      </c>
      <c r="D397" s="301" t="str" cm="1">
        <f t="array" ref="D397">IFERROR(INDEX(import_data,MATCH($D$8&amp;"-"&amp;$B397,import_key,0),D$9),"")</f>
        <v/>
      </c>
      <c r="E397" s="299" t="str" cm="1">
        <f t="array" ref="E397">IFERROR(INDEX(import_data,MATCH($D$8&amp;"-"&amp;$B397,import_key,0),E$9),"")</f>
        <v/>
      </c>
      <c r="F397" s="299" t="str" cm="1">
        <f t="array" ref="F397">IFERROR(INDEX(import_data,MATCH($D$8&amp;"-"&amp;$B397,import_key,0),F$9),"")</f>
        <v/>
      </c>
      <c r="G397" s="299" t="str" cm="1">
        <f t="array" ref="G397">IFERROR(INDEX(import_data,MATCH($D$8&amp;"-"&amp;$B397,import_key,0),G$9),"")</f>
        <v/>
      </c>
      <c r="H397" s="322" t="str" cm="1">
        <f t="array" ref="H397">IFERROR(INDEX(import_data,MATCH($D$8&amp;"-"&amp;$B397,import_key,0),H$9),"")</f>
        <v/>
      </c>
      <c r="J397" s="334" t="str">
        <f t="shared" si="28"/>
        <v/>
      </c>
      <c r="K397" s="98" t="s">
        <v>0</v>
      </c>
      <c r="L397" s="334" t="str">
        <f t="shared" si="29"/>
        <v/>
      </c>
      <c r="M397" s="98" t="s">
        <v>0</v>
      </c>
      <c r="N397" s="334" t="str">
        <f t="shared" si="30"/>
        <v/>
      </c>
      <c r="O397" s="98" t="s">
        <v>0</v>
      </c>
      <c r="P397" s="308">
        <f t="shared" ref="P397:P460" si="31">P396+1</f>
        <v>385</v>
      </c>
      <c r="R397" s="301" t="str" cm="1">
        <f t="array" ref="R397">IFERROR(INDEX(import_data,MATCH($R$8&amp;"-"&amp;$P397,import_key,0),R$9),"")</f>
        <v/>
      </c>
      <c r="S397" s="299" t="str" cm="1">
        <f t="array" ref="S397">IFERROR(INDEX(import_data,MATCH($R$8&amp;"-"&amp;$P397,import_key,0),S$9),"")</f>
        <v/>
      </c>
      <c r="T397" s="322" t="str" cm="1">
        <f t="array" ref="T397">IFERROR(INDEX(import_data,MATCH($R$8&amp;"-"&amp;$P397,import_key,0),T$9),"")</f>
        <v/>
      </c>
    </row>
    <row r="398" spans="2:20" x14ac:dyDescent="0.25">
      <c r="B398" s="308">
        <f t="shared" ref="B398:B461" si="32">B397+1</f>
        <v>386</v>
      </c>
      <c r="D398" s="301" t="str" cm="1">
        <f t="array" ref="D398">IFERROR(INDEX(import_data,MATCH($D$8&amp;"-"&amp;$B398,import_key,0),D$9),"")</f>
        <v/>
      </c>
      <c r="E398" s="299" t="str" cm="1">
        <f t="array" ref="E398">IFERROR(INDEX(import_data,MATCH($D$8&amp;"-"&amp;$B398,import_key,0),E$9),"")</f>
        <v/>
      </c>
      <c r="F398" s="299" t="str" cm="1">
        <f t="array" ref="F398">IFERROR(INDEX(import_data,MATCH($D$8&amp;"-"&amp;$B398,import_key,0),F$9),"")</f>
        <v/>
      </c>
      <c r="G398" s="299" t="str" cm="1">
        <f t="array" ref="G398">IFERROR(INDEX(import_data,MATCH($D$8&amp;"-"&amp;$B398,import_key,0),G$9),"")</f>
        <v/>
      </c>
      <c r="H398" s="322" t="str" cm="1">
        <f t="array" ref="H398">IFERROR(INDEX(import_data,MATCH($D$8&amp;"-"&amp;$B398,import_key,0),H$9),"")</f>
        <v/>
      </c>
      <c r="J398" s="334" t="str">
        <f t="shared" ref="J398:J461" si="33">IF(E398="","",E398) &amp; IF(F398="",""," – " &amp; F398) &amp; IF(G398="",""," – " &amp; G398) &amp; IF(H398="",""," – " &amp; H398)</f>
        <v/>
      </c>
      <c r="K398" s="98" t="s">
        <v>0</v>
      </c>
      <c r="L398" s="334" t="str">
        <f t="shared" ref="L398:L461" si="34">IF(E398="","",E398) &amp; IF(F398="",""," – " &amp; F398) &amp; IF(G398="",""," – " &amp; G398)</f>
        <v/>
      </c>
      <c r="M398" s="98" t="s">
        <v>0</v>
      </c>
      <c r="N398" s="334" t="str">
        <f t="shared" ref="N398:N461" si="35">IF(E398="","",E398) &amp; IF(F398="",""," – " &amp; F398)</f>
        <v/>
      </c>
      <c r="O398" s="98" t="s">
        <v>0</v>
      </c>
      <c r="P398" s="308">
        <f t="shared" si="31"/>
        <v>386</v>
      </c>
      <c r="R398" s="301" t="str" cm="1">
        <f t="array" ref="R398">IFERROR(INDEX(import_data,MATCH($R$8&amp;"-"&amp;$P398,import_key,0),R$9),"")</f>
        <v/>
      </c>
      <c r="S398" s="299" t="str" cm="1">
        <f t="array" ref="S398">IFERROR(INDEX(import_data,MATCH($R$8&amp;"-"&amp;$P398,import_key,0),S$9),"")</f>
        <v/>
      </c>
      <c r="T398" s="322" t="str" cm="1">
        <f t="array" ref="T398">IFERROR(INDEX(import_data,MATCH($R$8&amp;"-"&amp;$P398,import_key,0),T$9),"")</f>
        <v/>
      </c>
    </row>
    <row r="399" spans="2:20" x14ac:dyDescent="0.25">
      <c r="B399" s="308">
        <f t="shared" si="32"/>
        <v>387</v>
      </c>
      <c r="D399" s="301" t="str" cm="1">
        <f t="array" ref="D399">IFERROR(INDEX(import_data,MATCH($D$8&amp;"-"&amp;$B399,import_key,0),D$9),"")</f>
        <v/>
      </c>
      <c r="E399" s="299" t="str" cm="1">
        <f t="array" ref="E399">IFERROR(INDEX(import_data,MATCH($D$8&amp;"-"&amp;$B399,import_key,0),E$9),"")</f>
        <v/>
      </c>
      <c r="F399" s="299" t="str" cm="1">
        <f t="array" ref="F399">IFERROR(INDEX(import_data,MATCH($D$8&amp;"-"&amp;$B399,import_key,0),F$9),"")</f>
        <v/>
      </c>
      <c r="G399" s="299" t="str" cm="1">
        <f t="array" ref="G399">IFERROR(INDEX(import_data,MATCH($D$8&amp;"-"&amp;$B399,import_key,0),G$9),"")</f>
        <v/>
      </c>
      <c r="H399" s="322" t="str" cm="1">
        <f t="array" ref="H399">IFERROR(INDEX(import_data,MATCH($D$8&amp;"-"&amp;$B399,import_key,0),H$9),"")</f>
        <v/>
      </c>
      <c r="J399" s="334" t="str">
        <f t="shared" si="33"/>
        <v/>
      </c>
      <c r="K399" s="98" t="s">
        <v>0</v>
      </c>
      <c r="L399" s="334" t="str">
        <f t="shared" si="34"/>
        <v/>
      </c>
      <c r="M399" s="98" t="s">
        <v>0</v>
      </c>
      <c r="N399" s="334" t="str">
        <f t="shared" si="35"/>
        <v/>
      </c>
      <c r="O399" s="98" t="s">
        <v>0</v>
      </c>
      <c r="P399" s="308">
        <f t="shared" si="31"/>
        <v>387</v>
      </c>
      <c r="R399" s="301" t="str" cm="1">
        <f t="array" ref="R399">IFERROR(INDEX(import_data,MATCH($R$8&amp;"-"&amp;$P399,import_key,0),R$9),"")</f>
        <v/>
      </c>
      <c r="S399" s="299" t="str" cm="1">
        <f t="array" ref="S399">IFERROR(INDEX(import_data,MATCH($R$8&amp;"-"&amp;$P399,import_key,0),S$9),"")</f>
        <v/>
      </c>
      <c r="T399" s="322" t="str" cm="1">
        <f t="array" ref="T399">IFERROR(INDEX(import_data,MATCH($R$8&amp;"-"&amp;$P399,import_key,0),T$9),"")</f>
        <v/>
      </c>
    </row>
    <row r="400" spans="2:20" x14ac:dyDescent="0.25">
      <c r="B400" s="308">
        <f t="shared" si="32"/>
        <v>388</v>
      </c>
      <c r="D400" s="301" t="str" cm="1">
        <f t="array" ref="D400">IFERROR(INDEX(import_data,MATCH($D$8&amp;"-"&amp;$B400,import_key,0),D$9),"")</f>
        <v/>
      </c>
      <c r="E400" s="299" t="str" cm="1">
        <f t="array" ref="E400">IFERROR(INDEX(import_data,MATCH($D$8&amp;"-"&amp;$B400,import_key,0),E$9),"")</f>
        <v/>
      </c>
      <c r="F400" s="299" t="str" cm="1">
        <f t="array" ref="F400">IFERROR(INDEX(import_data,MATCH($D$8&amp;"-"&amp;$B400,import_key,0),F$9),"")</f>
        <v/>
      </c>
      <c r="G400" s="299" t="str" cm="1">
        <f t="array" ref="G400">IFERROR(INDEX(import_data,MATCH($D$8&amp;"-"&amp;$B400,import_key,0),G$9),"")</f>
        <v/>
      </c>
      <c r="H400" s="322" t="str" cm="1">
        <f t="array" ref="H400">IFERROR(INDEX(import_data,MATCH($D$8&amp;"-"&amp;$B400,import_key,0),H$9),"")</f>
        <v/>
      </c>
      <c r="J400" s="334" t="str">
        <f t="shared" si="33"/>
        <v/>
      </c>
      <c r="K400" s="98" t="s">
        <v>0</v>
      </c>
      <c r="L400" s="334" t="str">
        <f t="shared" si="34"/>
        <v/>
      </c>
      <c r="M400" s="98" t="s">
        <v>0</v>
      </c>
      <c r="N400" s="334" t="str">
        <f t="shared" si="35"/>
        <v/>
      </c>
      <c r="O400" s="98" t="s">
        <v>0</v>
      </c>
      <c r="P400" s="308">
        <f t="shared" si="31"/>
        <v>388</v>
      </c>
      <c r="R400" s="301" t="str" cm="1">
        <f t="array" ref="R400">IFERROR(INDEX(import_data,MATCH($R$8&amp;"-"&amp;$P400,import_key,0),R$9),"")</f>
        <v/>
      </c>
      <c r="S400" s="299" t="str" cm="1">
        <f t="array" ref="S400">IFERROR(INDEX(import_data,MATCH($R$8&amp;"-"&amp;$P400,import_key,0),S$9),"")</f>
        <v/>
      </c>
      <c r="T400" s="322" t="str" cm="1">
        <f t="array" ref="T400">IFERROR(INDEX(import_data,MATCH($R$8&amp;"-"&amp;$P400,import_key,0),T$9),"")</f>
        <v/>
      </c>
    </row>
    <row r="401" spans="2:20" x14ac:dyDescent="0.25">
      <c r="B401" s="308">
        <f t="shared" si="32"/>
        <v>389</v>
      </c>
      <c r="D401" s="301" t="str" cm="1">
        <f t="array" ref="D401">IFERROR(INDEX(import_data,MATCH($D$8&amp;"-"&amp;$B401,import_key,0),D$9),"")</f>
        <v/>
      </c>
      <c r="E401" s="299" t="str" cm="1">
        <f t="array" ref="E401">IFERROR(INDEX(import_data,MATCH($D$8&amp;"-"&amp;$B401,import_key,0),E$9),"")</f>
        <v/>
      </c>
      <c r="F401" s="299" t="str" cm="1">
        <f t="array" ref="F401">IFERROR(INDEX(import_data,MATCH($D$8&amp;"-"&amp;$B401,import_key,0),F$9),"")</f>
        <v/>
      </c>
      <c r="G401" s="299" t="str" cm="1">
        <f t="array" ref="G401">IFERROR(INDEX(import_data,MATCH($D$8&amp;"-"&amp;$B401,import_key,0),G$9),"")</f>
        <v/>
      </c>
      <c r="H401" s="322" t="str" cm="1">
        <f t="array" ref="H401">IFERROR(INDEX(import_data,MATCH($D$8&amp;"-"&amp;$B401,import_key,0),H$9),"")</f>
        <v/>
      </c>
      <c r="J401" s="334" t="str">
        <f t="shared" si="33"/>
        <v/>
      </c>
      <c r="K401" s="98" t="s">
        <v>0</v>
      </c>
      <c r="L401" s="334" t="str">
        <f t="shared" si="34"/>
        <v/>
      </c>
      <c r="M401" s="98" t="s">
        <v>0</v>
      </c>
      <c r="N401" s="334" t="str">
        <f t="shared" si="35"/>
        <v/>
      </c>
      <c r="O401" s="98" t="s">
        <v>0</v>
      </c>
      <c r="P401" s="308">
        <f t="shared" si="31"/>
        <v>389</v>
      </c>
      <c r="R401" s="301" t="str" cm="1">
        <f t="array" ref="R401">IFERROR(INDEX(import_data,MATCH($R$8&amp;"-"&amp;$P401,import_key,0),R$9),"")</f>
        <v/>
      </c>
      <c r="S401" s="299" t="str" cm="1">
        <f t="array" ref="S401">IFERROR(INDEX(import_data,MATCH($R$8&amp;"-"&amp;$P401,import_key,0),S$9),"")</f>
        <v/>
      </c>
      <c r="T401" s="322" t="str" cm="1">
        <f t="array" ref="T401">IFERROR(INDEX(import_data,MATCH($R$8&amp;"-"&amp;$P401,import_key,0),T$9),"")</f>
        <v/>
      </c>
    </row>
    <row r="402" spans="2:20" x14ac:dyDescent="0.25">
      <c r="B402" s="308">
        <f t="shared" si="32"/>
        <v>390</v>
      </c>
      <c r="D402" s="301" t="str" cm="1">
        <f t="array" ref="D402">IFERROR(INDEX(import_data,MATCH($D$8&amp;"-"&amp;$B402,import_key,0),D$9),"")</f>
        <v/>
      </c>
      <c r="E402" s="299" t="str" cm="1">
        <f t="array" ref="E402">IFERROR(INDEX(import_data,MATCH($D$8&amp;"-"&amp;$B402,import_key,0),E$9),"")</f>
        <v/>
      </c>
      <c r="F402" s="299" t="str" cm="1">
        <f t="array" ref="F402">IFERROR(INDEX(import_data,MATCH($D$8&amp;"-"&amp;$B402,import_key,0),F$9),"")</f>
        <v/>
      </c>
      <c r="G402" s="299" t="str" cm="1">
        <f t="array" ref="G402">IFERROR(INDEX(import_data,MATCH($D$8&amp;"-"&amp;$B402,import_key,0),G$9),"")</f>
        <v/>
      </c>
      <c r="H402" s="322" t="str" cm="1">
        <f t="array" ref="H402">IFERROR(INDEX(import_data,MATCH($D$8&amp;"-"&amp;$B402,import_key,0),H$9),"")</f>
        <v/>
      </c>
      <c r="J402" s="334" t="str">
        <f t="shared" si="33"/>
        <v/>
      </c>
      <c r="K402" s="98" t="s">
        <v>0</v>
      </c>
      <c r="L402" s="334" t="str">
        <f t="shared" si="34"/>
        <v/>
      </c>
      <c r="M402" s="98" t="s">
        <v>0</v>
      </c>
      <c r="N402" s="334" t="str">
        <f t="shared" si="35"/>
        <v/>
      </c>
      <c r="O402" s="98" t="s">
        <v>0</v>
      </c>
      <c r="P402" s="308">
        <f t="shared" si="31"/>
        <v>390</v>
      </c>
      <c r="R402" s="301" t="str" cm="1">
        <f t="array" ref="R402">IFERROR(INDEX(import_data,MATCH($R$8&amp;"-"&amp;$P402,import_key,0),R$9),"")</f>
        <v/>
      </c>
      <c r="S402" s="299" t="str" cm="1">
        <f t="array" ref="S402">IFERROR(INDEX(import_data,MATCH($R$8&amp;"-"&amp;$P402,import_key,0),S$9),"")</f>
        <v/>
      </c>
      <c r="T402" s="322" t="str" cm="1">
        <f t="array" ref="T402">IFERROR(INDEX(import_data,MATCH($R$8&amp;"-"&amp;$P402,import_key,0),T$9),"")</f>
        <v/>
      </c>
    </row>
    <row r="403" spans="2:20" x14ac:dyDescent="0.25">
      <c r="B403" s="308">
        <f t="shared" si="32"/>
        <v>391</v>
      </c>
      <c r="D403" s="301" t="str" cm="1">
        <f t="array" ref="D403">IFERROR(INDEX(import_data,MATCH($D$8&amp;"-"&amp;$B403,import_key,0),D$9),"")</f>
        <v/>
      </c>
      <c r="E403" s="299" t="str" cm="1">
        <f t="array" ref="E403">IFERROR(INDEX(import_data,MATCH($D$8&amp;"-"&amp;$B403,import_key,0),E$9),"")</f>
        <v/>
      </c>
      <c r="F403" s="299" t="str" cm="1">
        <f t="array" ref="F403">IFERROR(INDEX(import_data,MATCH($D$8&amp;"-"&amp;$B403,import_key,0),F$9),"")</f>
        <v/>
      </c>
      <c r="G403" s="299" t="str" cm="1">
        <f t="array" ref="G403">IFERROR(INDEX(import_data,MATCH($D$8&amp;"-"&amp;$B403,import_key,0),G$9),"")</f>
        <v/>
      </c>
      <c r="H403" s="322" t="str" cm="1">
        <f t="array" ref="H403">IFERROR(INDEX(import_data,MATCH($D$8&amp;"-"&amp;$B403,import_key,0),H$9),"")</f>
        <v/>
      </c>
      <c r="J403" s="334" t="str">
        <f t="shared" si="33"/>
        <v/>
      </c>
      <c r="K403" s="98" t="s">
        <v>0</v>
      </c>
      <c r="L403" s="334" t="str">
        <f t="shared" si="34"/>
        <v/>
      </c>
      <c r="M403" s="98" t="s">
        <v>0</v>
      </c>
      <c r="N403" s="334" t="str">
        <f t="shared" si="35"/>
        <v/>
      </c>
      <c r="O403" s="98" t="s">
        <v>0</v>
      </c>
      <c r="P403" s="308">
        <f t="shared" si="31"/>
        <v>391</v>
      </c>
      <c r="R403" s="301" t="str" cm="1">
        <f t="array" ref="R403">IFERROR(INDEX(import_data,MATCH($R$8&amp;"-"&amp;$P403,import_key,0),R$9),"")</f>
        <v/>
      </c>
      <c r="S403" s="299" t="str" cm="1">
        <f t="array" ref="S403">IFERROR(INDEX(import_data,MATCH($R$8&amp;"-"&amp;$P403,import_key,0),S$9),"")</f>
        <v/>
      </c>
      <c r="T403" s="322" t="str" cm="1">
        <f t="array" ref="T403">IFERROR(INDEX(import_data,MATCH($R$8&amp;"-"&amp;$P403,import_key,0),T$9),"")</f>
        <v/>
      </c>
    </row>
    <row r="404" spans="2:20" x14ac:dyDescent="0.25">
      <c r="B404" s="308">
        <f t="shared" si="32"/>
        <v>392</v>
      </c>
      <c r="D404" s="301" t="str" cm="1">
        <f t="array" ref="D404">IFERROR(INDEX(import_data,MATCH($D$8&amp;"-"&amp;$B404,import_key,0),D$9),"")</f>
        <v/>
      </c>
      <c r="E404" s="299" t="str" cm="1">
        <f t="array" ref="E404">IFERROR(INDEX(import_data,MATCH($D$8&amp;"-"&amp;$B404,import_key,0),E$9),"")</f>
        <v/>
      </c>
      <c r="F404" s="299" t="str" cm="1">
        <f t="array" ref="F404">IFERROR(INDEX(import_data,MATCH($D$8&amp;"-"&amp;$B404,import_key,0),F$9),"")</f>
        <v/>
      </c>
      <c r="G404" s="299" t="str" cm="1">
        <f t="array" ref="G404">IFERROR(INDEX(import_data,MATCH($D$8&amp;"-"&amp;$B404,import_key,0),G$9),"")</f>
        <v/>
      </c>
      <c r="H404" s="322" t="str" cm="1">
        <f t="array" ref="H404">IFERROR(INDEX(import_data,MATCH($D$8&amp;"-"&amp;$B404,import_key,0),H$9),"")</f>
        <v/>
      </c>
      <c r="J404" s="334" t="str">
        <f t="shared" si="33"/>
        <v/>
      </c>
      <c r="K404" s="98" t="s">
        <v>0</v>
      </c>
      <c r="L404" s="334" t="str">
        <f t="shared" si="34"/>
        <v/>
      </c>
      <c r="M404" s="98" t="s">
        <v>0</v>
      </c>
      <c r="N404" s="334" t="str">
        <f t="shared" si="35"/>
        <v/>
      </c>
      <c r="O404" s="98" t="s">
        <v>0</v>
      </c>
      <c r="P404" s="308">
        <f t="shared" si="31"/>
        <v>392</v>
      </c>
      <c r="R404" s="301" t="str" cm="1">
        <f t="array" ref="R404">IFERROR(INDEX(import_data,MATCH($R$8&amp;"-"&amp;$P404,import_key,0),R$9),"")</f>
        <v/>
      </c>
      <c r="S404" s="299" t="str" cm="1">
        <f t="array" ref="S404">IFERROR(INDEX(import_data,MATCH($R$8&amp;"-"&amp;$P404,import_key,0),S$9),"")</f>
        <v/>
      </c>
      <c r="T404" s="322" t="str" cm="1">
        <f t="array" ref="T404">IFERROR(INDEX(import_data,MATCH($R$8&amp;"-"&amp;$P404,import_key,0),T$9),"")</f>
        <v/>
      </c>
    </row>
    <row r="405" spans="2:20" x14ac:dyDescent="0.25">
      <c r="B405" s="308">
        <f t="shared" si="32"/>
        <v>393</v>
      </c>
      <c r="D405" s="301" t="str" cm="1">
        <f t="array" ref="D405">IFERROR(INDEX(import_data,MATCH($D$8&amp;"-"&amp;$B405,import_key,0),D$9),"")</f>
        <v/>
      </c>
      <c r="E405" s="299" t="str" cm="1">
        <f t="array" ref="E405">IFERROR(INDEX(import_data,MATCH($D$8&amp;"-"&amp;$B405,import_key,0),E$9),"")</f>
        <v/>
      </c>
      <c r="F405" s="299" t="str" cm="1">
        <f t="array" ref="F405">IFERROR(INDEX(import_data,MATCH($D$8&amp;"-"&amp;$B405,import_key,0),F$9),"")</f>
        <v/>
      </c>
      <c r="G405" s="299" t="str" cm="1">
        <f t="array" ref="G405">IFERROR(INDEX(import_data,MATCH($D$8&amp;"-"&amp;$B405,import_key,0),G$9),"")</f>
        <v/>
      </c>
      <c r="H405" s="322" t="str" cm="1">
        <f t="array" ref="H405">IFERROR(INDEX(import_data,MATCH($D$8&amp;"-"&amp;$B405,import_key,0),H$9),"")</f>
        <v/>
      </c>
      <c r="J405" s="334" t="str">
        <f t="shared" si="33"/>
        <v/>
      </c>
      <c r="K405" s="98" t="s">
        <v>0</v>
      </c>
      <c r="L405" s="334" t="str">
        <f t="shared" si="34"/>
        <v/>
      </c>
      <c r="M405" s="98" t="s">
        <v>0</v>
      </c>
      <c r="N405" s="334" t="str">
        <f t="shared" si="35"/>
        <v/>
      </c>
      <c r="O405" s="98" t="s">
        <v>0</v>
      </c>
      <c r="P405" s="308">
        <f t="shared" si="31"/>
        <v>393</v>
      </c>
      <c r="R405" s="301" t="str" cm="1">
        <f t="array" ref="R405">IFERROR(INDEX(import_data,MATCH($R$8&amp;"-"&amp;$P405,import_key,0),R$9),"")</f>
        <v/>
      </c>
      <c r="S405" s="299" t="str" cm="1">
        <f t="array" ref="S405">IFERROR(INDEX(import_data,MATCH($R$8&amp;"-"&amp;$P405,import_key,0),S$9),"")</f>
        <v/>
      </c>
      <c r="T405" s="322" t="str" cm="1">
        <f t="array" ref="T405">IFERROR(INDEX(import_data,MATCH($R$8&amp;"-"&amp;$P405,import_key,0),T$9),"")</f>
        <v/>
      </c>
    </row>
    <row r="406" spans="2:20" x14ac:dyDescent="0.25">
      <c r="B406" s="308">
        <f t="shared" si="32"/>
        <v>394</v>
      </c>
      <c r="D406" s="301" t="str" cm="1">
        <f t="array" ref="D406">IFERROR(INDEX(import_data,MATCH($D$8&amp;"-"&amp;$B406,import_key,0),D$9),"")</f>
        <v/>
      </c>
      <c r="E406" s="299" t="str" cm="1">
        <f t="array" ref="E406">IFERROR(INDEX(import_data,MATCH($D$8&amp;"-"&amp;$B406,import_key,0),E$9),"")</f>
        <v/>
      </c>
      <c r="F406" s="299" t="str" cm="1">
        <f t="array" ref="F406">IFERROR(INDEX(import_data,MATCH($D$8&amp;"-"&amp;$B406,import_key,0),F$9),"")</f>
        <v/>
      </c>
      <c r="G406" s="299" t="str" cm="1">
        <f t="array" ref="G406">IFERROR(INDEX(import_data,MATCH($D$8&amp;"-"&amp;$B406,import_key,0),G$9),"")</f>
        <v/>
      </c>
      <c r="H406" s="322" t="str" cm="1">
        <f t="array" ref="H406">IFERROR(INDEX(import_data,MATCH($D$8&amp;"-"&amp;$B406,import_key,0),H$9),"")</f>
        <v/>
      </c>
      <c r="J406" s="334" t="str">
        <f t="shared" si="33"/>
        <v/>
      </c>
      <c r="K406" s="98" t="s">
        <v>0</v>
      </c>
      <c r="L406" s="334" t="str">
        <f t="shared" si="34"/>
        <v/>
      </c>
      <c r="M406" s="98" t="s">
        <v>0</v>
      </c>
      <c r="N406" s="334" t="str">
        <f t="shared" si="35"/>
        <v/>
      </c>
      <c r="O406" s="98" t="s">
        <v>0</v>
      </c>
      <c r="P406" s="308">
        <f t="shared" si="31"/>
        <v>394</v>
      </c>
      <c r="R406" s="301" t="str" cm="1">
        <f t="array" ref="R406">IFERROR(INDEX(import_data,MATCH($R$8&amp;"-"&amp;$P406,import_key,0),R$9),"")</f>
        <v/>
      </c>
      <c r="S406" s="299" t="str" cm="1">
        <f t="array" ref="S406">IFERROR(INDEX(import_data,MATCH($R$8&amp;"-"&amp;$P406,import_key,0),S$9),"")</f>
        <v/>
      </c>
      <c r="T406" s="322" t="str" cm="1">
        <f t="array" ref="T406">IFERROR(INDEX(import_data,MATCH($R$8&amp;"-"&amp;$P406,import_key,0),T$9),"")</f>
        <v/>
      </c>
    </row>
    <row r="407" spans="2:20" x14ac:dyDescent="0.25">
      <c r="B407" s="308">
        <f t="shared" si="32"/>
        <v>395</v>
      </c>
      <c r="D407" s="301" t="str" cm="1">
        <f t="array" ref="D407">IFERROR(INDEX(import_data,MATCH($D$8&amp;"-"&amp;$B407,import_key,0),D$9),"")</f>
        <v/>
      </c>
      <c r="E407" s="299" t="str" cm="1">
        <f t="array" ref="E407">IFERROR(INDEX(import_data,MATCH($D$8&amp;"-"&amp;$B407,import_key,0),E$9),"")</f>
        <v/>
      </c>
      <c r="F407" s="299" t="str" cm="1">
        <f t="array" ref="F407">IFERROR(INDEX(import_data,MATCH($D$8&amp;"-"&amp;$B407,import_key,0),F$9),"")</f>
        <v/>
      </c>
      <c r="G407" s="299" t="str" cm="1">
        <f t="array" ref="G407">IFERROR(INDEX(import_data,MATCH($D$8&amp;"-"&amp;$B407,import_key,0),G$9),"")</f>
        <v/>
      </c>
      <c r="H407" s="322" t="str" cm="1">
        <f t="array" ref="H407">IFERROR(INDEX(import_data,MATCH($D$8&amp;"-"&amp;$B407,import_key,0),H$9),"")</f>
        <v/>
      </c>
      <c r="J407" s="334" t="str">
        <f t="shared" si="33"/>
        <v/>
      </c>
      <c r="K407" s="98" t="s">
        <v>0</v>
      </c>
      <c r="L407" s="334" t="str">
        <f t="shared" si="34"/>
        <v/>
      </c>
      <c r="M407" s="98" t="s">
        <v>0</v>
      </c>
      <c r="N407" s="334" t="str">
        <f t="shared" si="35"/>
        <v/>
      </c>
      <c r="O407" s="98" t="s">
        <v>0</v>
      </c>
      <c r="P407" s="308">
        <f t="shared" si="31"/>
        <v>395</v>
      </c>
      <c r="R407" s="301" t="str" cm="1">
        <f t="array" ref="R407">IFERROR(INDEX(import_data,MATCH($R$8&amp;"-"&amp;$P407,import_key,0),R$9),"")</f>
        <v/>
      </c>
      <c r="S407" s="299" t="str" cm="1">
        <f t="array" ref="S407">IFERROR(INDEX(import_data,MATCH($R$8&amp;"-"&amp;$P407,import_key,0),S$9),"")</f>
        <v/>
      </c>
      <c r="T407" s="322" t="str" cm="1">
        <f t="array" ref="T407">IFERROR(INDEX(import_data,MATCH($R$8&amp;"-"&amp;$P407,import_key,0),T$9),"")</f>
        <v/>
      </c>
    </row>
    <row r="408" spans="2:20" x14ac:dyDescent="0.25">
      <c r="B408" s="308">
        <f t="shared" si="32"/>
        <v>396</v>
      </c>
      <c r="D408" s="301" t="str" cm="1">
        <f t="array" ref="D408">IFERROR(INDEX(import_data,MATCH($D$8&amp;"-"&amp;$B408,import_key,0),D$9),"")</f>
        <v/>
      </c>
      <c r="E408" s="299" t="str" cm="1">
        <f t="array" ref="E408">IFERROR(INDEX(import_data,MATCH($D$8&amp;"-"&amp;$B408,import_key,0),E$9),"")</f>
        <v/>
      </c>
      <c r="F408" s="299" t="str" cm="1">
        <f t="array" ref="F408">IFERROR(INDEX(import_data,MATCH($D$8&amp;"-"&amp;$B408,import_key,0),F$9),"")</f>
        <v/>
      </c>
      <c r="G408" s="299" t="str" cm="1">
        <f t="array" ref="G408">IFERROR(INDEX(import_data,MATCH($D$8&amp;"-"&amp;$B408,import_key,0),G$9),"")</f>
        <v/>
      </c>
      <c r="H408" s="322" t="str" cm="1">
        <f t="array" ref="H408">IFERROR(INDEX(import_data,MATCH($D$8&amp;"-"&amp;$B408,import_key,0),H$9),"")</f>
        <v/>
      </c>
      <c r="J408" s="334" t="str">
        <f t="shared" si="33"/>
        <v/>
      </c>
      <c r="K408" s="98" t="s">
        <v>0</v>
      </c>
      <c r="L408" s="334" t="str">
        <f t="shared" si="34"/>
        <v/>
      </c>
      <c r="M408" s="98" t="s">
        <v>0</v>
      </c>
      <c r="N408" s="334" t="str">
        <f t="shared" si="35"/>
        <v/>
      </c>
      <c r="O408" s="98" t="s">
        <v>0</v>
      </c>
      <c r="P408" s="308">
        <f t="shared" si="31"/>
        <v>396</v>
      </c>
      <c r="R408" s="301" t="str" cm="1">
        <f t="array" ref="R408">IFERROR(INDEX(import_data,MATCH($R$8&amp;"-"&amp;$P408,import_key,0),R$9),"")</f>
        <v/>
      </c>
      <c r="S408" s="299" t="str" cm="1">
        <f t="array" ref="S408">IFERROR(INDEX(import_data,MATCH($R$8&amp;"-"&amp;$P408,import_key,0),S$9),"")</f>
        <v/>
      </c>
      <c r="T408" s="322" t="str" cm="1">
        <f t="array" ref="T408">IFERROR(INDEX(import_data,MATCH($R$8&amp;"-"&amp;$P408,import_key,0),T$9),"")</f>
        <v/>
      </c>
    </row>
    <row r="409" spans="2:20" x14ac:dyDescent="0.25">
      <c r="B409" s="308">
        <f t="shared" si="32"/>
        <v>397</v>
      </c>
      <c r="D409" s="301" t="str" cm="1">
        <f t="array" ref="D409">IFERROR(INDEX(import_data,MATCH($D$8&amp;"-"&amp;$B409,import_key,0),D$9),"")</f>
        <v/>
      </c>
      <c r="E409" s="299" t="str" cm="1">
        <f t="array" ref="E409">IFERROR(INDEX(import_data,MATCH($D$8&amp;"-"&amp;$B409,import_key,0),E$9),"")</f>
        <v/>
      </c>
      <c r="F409" s="299" t="str" cm="1">
        <f t="array" ref="F409">IFERROR(INDEX(import_data,MATCH($D$8&amp;"-"&amp;$B409,import_key,0),F$9),"")</f>
        <v/>
      </c>
      <c r="G409" s="299" t="str" cm="1">
        <f t="array" ref="G409">IFERROR(INDEX(import_data,MATCH($D$8&amp;"-"&amp;$B409,import_key,0),G$9),"")</f>
        <v/>
      </c>
      <c r="H409" s="322" t="str" cm="1">
        <f t="array" ref="H409">IFERROR(INDEX(import_data,MATCH($D$8&amp;"-"&amp;$B409,import_key,0),H$9),"")</f>
        <v/>
      </c>
      <c r="J409" s="334" t="str">
        <f t="shared" si="33"/>
        <v/>
      </c>
      <c r="K409" s="98" t="s">
        <v>0</v>
      </c>
      <c r="L409" s="334" t="str">
        <f t="shared" si="34"/>
        <v/>
      </c>
      <c r="M409" s="98" t="s">
        <v>0</v>
      </c>
      <c r="N409" s="334" t="str">
        <f t="shared" si="35"/>
        <v/>
      </c>
      <c r="O409" s="98" t="s">
        <v>0</v>
      </c>
      <c r="P409" s="308">
        <f t="shared" si="31"/>
        <v>397</v>
      </c>
      <c r="R409" s="301" t="str" cm="1">
        <f t="array" ref="R409">IFERROR(INDEX(import_data,MATCH($R$8&amp;"-"&amp;$P409,import_key,0),R$9),"")</f>
        <v/>
      </c>
      <c r="S409" s="299" t="str" cm="1">
        <f t="array" ref="S409">IFERROR(INDEX(import_data,MATCH($R$8&amp;"-"&amp;$P409,import_key,0),S$9),"")</f>
        <v/>
      </c>
      <c r="T409" s="322" t="str" cm="1">
        <f t="array" ref="T409">IFERROR(INDEX(import_data,MATCH($R$8&amp;"-"&amp;$P409,import_key,0),T$9),"")</f>
        <v/>
      </c>
    </row>
    <row r="410" spans="2:20" x14ac:dyDescent="0.25">
      <c r="B410" s="308">
        <f t="shared" si="32"/>
        <v>398</v>
      </c>
      <c r="D410" s="301" t="str" cm="1">
        <f t="array" ref="D410">IFERROR(INDEX(import_data,MATCH($D$8&amp;"-"&amp;$B410,import_key,0),D$9),"")</f>
        <v/>
      </c>
      <c r="E410" s="299" t="str" cm="1">
        <f t="array" ref="E410">IFERROR(INDEX(import_data,MATCH($D$8&amp;"-"&amp;$B410,import_key,0),E$9),"")</f>
        <v/>
      </c>
      <c r="F410" s="299" t="str" cm="1">
        <f t="array" ref="F410">IFERROR(INDEX(import_data,MATCH($D$8&amp;"-"&amp;$B410,import_key,0),F$9),"")</f>
        <v/>
      </c>
      <c r="G410" s="299" t="str" cm="1">
        <f t="array" ref="G410">IFERROR(INDEX(import_data,MATCH($D$8&amp;"-"&amp;$B410,import_key,0),G$9),"")</f>
        <v/>
      </c>
      <c r="H410" s="322" t="str" cm="1">
        <f t="array" ref="H410">IFERROR(INDEX(import_data,MATCH($D$8&amp;"-"&amp;$B410,import_key,0),H$9),"")</f>
        <v/>
      </c>
      <c r="J410" s="334" t="str">
        <f t="shared" si="33"/>
        <v/>
      </c>
      <c r="K410" s="98" t="s">
        <v>0</v>
      </c>
      <c r="L410" s="334" t="str">
        <f t="shared" si="34"/>
        <v/>
      </c>
      <c r="M410" s="98" t="s">
        <v>0</v>
      </c>
      <c r="N410" s="334" t="str">
        <f t="shared" si="35"/>
        <v/>
      </c>
      <c r="O410" s="98" t="s">
        <v>0</v>
      </c>
      <c r="P410" s="308">
        <f t="shared" si="31"/>
        <v>398</v>
      </c>
      <c r="R410" s="301" t="str" cm="1">
        <f t="array" ref="R410">IFERROR(INDEX(import_data,MATCH($R$8&amp;"-"&amp;$P410,import_key,0),R$9),"")</f>
        <v/>
      </c>
      <c r="S410" s="299" t="str" cm="1">
        <f t="array" ref="S410">IFERROR(INDEX(import_data,MATCH($R$8&amp;"-"&amp;$P410,import_key,0),S$9),"")</f>
        <v/>
      </c>
      <c r="T410" s="322" t="str" cm="1">
        <f t="array" ref="T410">IFERROR(INDEX(import_data,MATCH($R$8&amp;"-"&amp;$P410,import_key,0),T$9),"")</f>
        <v/>
      </c>
    </row>
    <row r="411" spans="2:20" x14ac:dyDescent="0.25">
      <c r="B411" s="308">
        <f t="shared" si="32"/>
        <v>399</v>
      </c>
      <c r="D411" s="301" t="str" cm="1">
        <f t="array" ref="D411">IFERROR(INDEX(import_data,MATCH($D$8&amp;"-"&amp;$B411,import_key,0),D$9),"")</f>
        <v/>
      </c>
      <c r="E411" s="299" t="str" cm="1">
        <f t="array" ref="E411">IFERROR(INDEX(import_data,MATCH($D$8&amp;"-"&amp;$B411,import_key,0),E$9),"")</f>
        <v/>
      </c>
      <c r="F411" s="299" t="str" cm="1">
        <f t="array" ref="F411">IFERROR(INDEX(import_data,MATCH($D$8&amp;"-"&amp;$B411,import_key,0),F$9),"")</f>
        <v/>
      </c>
      <c r="G411" s="299" t="str" cm="1">
        <f t="array" ref="G411">IFERROR(INDEX(import_data,MATCH($D$8&amp;"-"&amp;$B411,import_key,0),G$9),"")</f>
        <v/>
      </c>
      <c r="H411" s="322" t="str" cm="1">
        <f t="array" ref="H411">IFERROR(INDEX(import_data,MATCH($D$8&amp;"-"&amp;$B411,import_key,0),H$9),"")</f>
        <v/>
      </c>
      <c r="J411" s="334" t="str">
        <f t="shared" si="33"/>
        <v/>
      </c>
      <c r="K411" s="98" t="s">
        <v>0</v>
      </c>
      <c r="L411" s="334" t="str">
        <f t="shared" si="34"/>
        <v/>
      </c>
      <c r="M411" s="98" t="s">
        <v>0</v>
      </c>
      <c r="N411" s="334" t="str">
        <f t="shared" si="35"/>
        <v/>
      </c>
      <c r="O411" s="98" t="s">
        <v>0</v>
      </c>
      <c r="P411" s="308">
        <f t="shared" si="31"/>
        <v>399</v>
      </c>
      <c r="R411" s="301" t="str" cm="1">
        <f t="array" ref="R411">IFERROR(INDEX(import_data,MATCH($R$8&amp;"-"&amp;$P411,import_key,0),R$9),"")</f>
        <v/>
      </c>
      <c r="S411" s="299" t="str" cm="1">
        <f t="array" ref="S411">IFERROR(INDEX(import_data,MATCH($R$8&amp;"-"&amp;$P411,import_key,0),S$9),"")</f>
        <v/>
      </c>
      <c r="T411" s="322" t="str" cm="1">
        <f t="array" ref="T411">IFERROR(INDEX(import_data,MATCH($R$8&amp;"-"&amp;$P411,import_key,0),T$9),"")</f>
        <v/>
      </c>
    </row>
    <row r="412" spans="2:20" x14ac:dyDescent="0.25">
      <c r="B412" s="308">
        <f t="shared" si="32"/>
        <v>400</v>
      </c>
      <c r="D412" s="301" t="str" cm="1">
        <f t="array" ref="D412">IFERROR(INDEX(import_data,MATCH($D$8&amp;"-"&amp;$B412,import_key,0),D$9),"")</f>
        <v/>
      </c>
      <c r="E412" s="299" t="str" cm="1">
        <f t="array" ref="E412">IFERROR(INDEX(import_data,MATCH($D$8&amp;"-"&amp;$B412,import_key,0),E$9),"")</f>
        <v/>
      </c>
      <c r="F412" s="299" t="str" cm="1">
        <f t="array" ref="F412">IFERROR(INDEX(import_data,MATCH($D$8&amp;"-"&amp;$B412,import_key,0),F$9),"")</f>
        <v/>
      </c>
      <c r="G412" s="299" t="str" cm="1">
        <f t="array" ref="G412">IFERROR(INDEX(import_data,MATCH($D$8&amp;"-"&amp;$B412,import_key,0),G$9),"")</f>
        <v/>
      </c>
      <c r="H412" s="322" t="str" cm="1">
        <f t="array" ref="H412">IFERROR(INDEX(import_data,MATCH($D$8&amp;"-"&amp;$B412,import_key,0),H$9),"")</f>
        <v/>
      </c>
      <c r="J412" s="334" t="str">
        <f t="shared" si="33"/>
        <v/>
      </c>
      <c r="K412" s="98" t="s">
        <v>0</v>
      </c>
      <c r="L412" s="334" t="str">
        <f t="shared" si="34"/>
        <v/>
      </c>
      <c r="M412" s="98" t="s">
        <v>0</v>
      </c>
      <c r="N412" s="334" t="str">
        <f t="shared" si="35"/>
        <v/>
      </c>
      <c r="O412" s="98" t="s">
        <v>0</v>
      </c>
      <c r="P412" s="308">
        <f t="shared" si="31"/>
        <v>400</v>
      </c>
      <c r="R412" s="301" t="str" cm="1">
        <f t="array" ref="R412">IFERROR(INDEX(import_data,MATCH($R$8&amp;"-"&amp;$P412,import_key,0),R$9),"")</f>
        <v/>
      </c>
      <c r="S412" s="299" t="str" cm="1">
        <f t="array" ref="S412">IFERROR(INDEX(import_data,MATCH($R$8&amp;"-"&amp;$P412,import_key,0),S$9),"")</f>
        <v/>
      </c>
      <c r="T412" s="322" t="str" cm="1">
        <f t="array" ref="T412">IFERROR(INDEX(import_data,MATCH($R$8&amp;"-"&amp;$P412,import_key,0),T$9),"")</f>
        <v/>
      </c>
    </row>
    <row r="413" spans="2:20" x14ac:dyDescent="0.25">
      <c r="B413" s="308">
        <f t="shared" si="32"/>
        <v>401</v>
      </c>
      <c r="D413" s="301" t="str" cm="1">
        <f t="array" ref="D413">IFERROR(INDEX(import_data,MATCH($D$8&amp;"-"&amp;$B413,import_key,0),D$9),"")</f>
        <v/>
      </c>
      <c r="E413" s="299" t="str" cm="1">
        <f t="array" ref="E413">IFERROR(INDEX(import_data,MATCH($D$8&amp;"-"&amp;$B413,import_key,0),E$9),"")</f>
        <v/>
      </c>
      <c r="F413" s="299" t="str" cm="1">
        <f t="array" ref="F413">IFERROR(INDEX(import_data,MATCH($D$8&amp;"-"&amp;$B413,import_key,0),F$9),"")</f>
        <v/>
      </c>
      <c r="G413" s="299" t="str" cm="1">
        <f t="array" ref="G413">IFERROR(INDEX(import_data,MATCH($D$8&amp;"-"&amp;$B413,import_key,0),G$9),"")</f>
        <v/>
      </c>
      <c r="H413" s="322" t="str" cm="1">
        <f t="array" ref="H413">IFERROR(INDEX(import_data,MATCH($D$8&amp;"-"&amp;$B413,import_key,0),H$9),"")</f>
        <v/>
      </c>
      <c r="J413" s="334" t="str">
        <f t="shared" si="33"/>
        <v/>
      </c>
      <c r="K413" s="98" t="s">
        <v>0</v>
      </c>
      <c r="L413" s="334" t="str">
        <f t="shared" si="34"/>
        <v/>
      </c>
      <c r="M413" s="98" t="s">
        <v>0</v>
      </c>
      <c r="N413" s="334" t="str">
        <f t="shared" si="35"/>
        <v/>
      </c>
      <c r="O413" s="98" t="s">
        <v>0</v>
      </c>
      <c r="P413" s="308">
        <f t="shared" si="31"/>
        <v>401</v>
      </c>
      <c r="R413" s="301" t="str" cm="1">
        <f t="array" ref="R413">IFERROR(INDEX(import_data,MATCH($R$8&amp;"-"&amp;$P413,import_key,0),R$9),"")</f>
        <v/>
      </c>
      <c r="S413" s="299" t="str" cm="1">
        <f t="array" ref="S413">IFERROR(INDEX(import_data,MATCH($R$8&amp;"-"&amp;$P413,import_key,0),S$9),"")</f>
        <v/>
      </c>
      <c r="T413" s="322" t="str" cm="1">
        <f t="array" ref="T413">IFERROR(INDEX(import_data,MATCH($R$8&amp;"-"&amp;$P413,import_key,0),T$9),"")</f>
        <v/>
      </c>
    </row>
    <row r="414" spans="2:20" x14ac:dyDescent="0.25">
      <c r="B414" s="308">
        <f t="shared" si="32"/>
        <v>402</v>
      </c>
      <c r="D414" s="301" t="str" cm="1">
        <f t="array" ref="D414">IFERROR(INDEX(import_data,MATCH($D$8&amp;"-"&amp;$B414,import_key,0),D$9),"")</f>
        <v/>
      </c>
      <c r="E414" s="299" t="str" cm="1">
        <f t="array" ref="E414">IFERROR(INDEX(import_data,MATCH($D$8&amp;"-"&amp;$B414,import_key,0),E$9),"")</f>
        <v/>
      </c>
      <c r="F414" s="299" t="str" cm="1">
        <f t="array" ref="F414">IFERROR(INDEX(import_data,MATCH($D$8&amp;"-"&amp;$B414,import_key,0),F$9),"")</f>
        <v/>
      </c>
      <c r="G414" s="299" t="str" cm="1">
        <f t="array" ref="G414">IFERROR(INDEX(import_data,MATCH($D$8&amp;"-"&amp;$B414,import_key,0),G$9),"")</f>
        <v/>
      </c>
      <c r="H414" s="322" t="str" cm="1">
        <f t="array" ref="H414">IFERROR(INDEX(import_data,MATCH($D$8&amp;"-"&amp;$B414,import_key,0),H$9),"")</f>
        <v/>
      </c>
      <c r="J414" s="334" t="str">
        <f t="shared" si="33"/>
        <v/>
      </c>
      <c r="K414" s="98" t="s">
        <v>0</v>
      </c>
      <c r="L414" s="334" t="str">
        <f t="shared" si="34"/>
        <v/>
      </c>
      <c r="M414" s="98" t="s">
        <v>0</v>
      </c>
      <c r="N414" s="334" t="str">
        <f t="shared" si="35"/>
        <v/>
      </c>
      <c r="O414" s="98" t="s">
        <v>0</v>
      </c>
      <c r="P414" s="308">
        <f t="shared" si="31"/>
        <v>402</v>
      </c>
      <c r="R414" s="301" t="str" cm="1">
        <f t="array" ref="R414">IFERROR(INDEX(import_data,MATCH($R$8&amp;"-"&amp;$P414,import_key,0),R$9),"")</f>
        <v/>
      </c>
      <c r="S414" s="299" t="str" cm="1">
        <f t="array" ref="S414">IFERROR(INDEX(import_data,MATCH($R$8&amp;"-"&amp;$P414,import_key,0),S$9),"")</f>
        <v/>
      </c>
      <c r="T414" s="322" t="str" cm="1">
        <f t="array" ref="T414">IFERROR(INDEX(import_data,MATCH($R$8&amp;"-"&amp;$P414,import_key,0),T$9),"")</f>
        <v/>
      </c>
    </row>
    <row r="415" spans="2:20" x14ac:dyDescent="0.25">
      <c r="B415" s="308">
        <f t="shared" si="32"/>
        <v>403</v>
      </c>
      <c r="D415" s="301" t="str" cm="1">
        <f t="array" ref="D415">IFERROR(INDEX(import_data,MATCH($D$8&amp;"-"&amp;$B415,import_key,0),D$9),"")</f>
        <v/>
      </c>
      <c r="E415" s="299" t="str" cm="1">
        <f t="array" ref="E415">IFERROR(INDEX(import_data,MATCH($D$8&amp;"-"&amp;$B415,import_key,0),E$9),"")</f>
        <v/>
      </c>
      <c r="F415" s="299" t="str" cm="1">
        <f t="array" ref="F415">IFERROR(INDEX(import_data,MATCH($D$8&amp;"-"&amp;$B415,import_key,0),F$9),"")</f>
        <v/>
      </c>
      <c r="G415" s="299" t="str" cm="1">
        <f t="array" ref="G415">IFERROR(INDEX(import_data,MATCH($D$8&amp;"-"&amp;$B415,import_key,0),G$9),"")</f>
        <v/>
      </c>
      <c r="H415" s="322" t="str" cm="1">
        <f t="array" ref="H415">IFERROR(INDEX(import_data,MATCH($D$8&amp;"-"&amp;$B415,import_key,0),H$9),"")</f>
        <v/>
      </c>
      <c r="J415" s="334" t="str">
        <f t="shared" si="33"/>
        <v/>
      </c>
      <c r="K415" s="98" t="s">
        <v>0</v>
      </c>
      <c r="L415" s="334" t="str">
        <f t="shared" si="34"/>
        <v/>
      </c>
      <c r="M415" s="98" t="s">
        <v>0</v>
      </c>
      <c r="N415" s="334" t="str">
        <f t="shared" si="35"/>
        <v/>
      </c>
      <c r="O415" s="98" t="s">
        <v>0</v>
      </c>
      <c r="P415" s="308">
        <f t="shared" si="31"/>
        <v>403</v>
      </c>
      <c r="R415" s="301" t="str" cm="1">
        <f t="array" ref="R415">IFERROR(INDEX(import_data,MATCH($R$8&amp;"-"&amp;$P415,import_key,0),R$9),"")</f>
        <v/>
      </c>
      <c r="S415" s="299" t="str" cm="1">
        <f t="array" ref="S415">IFERROR(INDEX(import_data,MATCH($R$8&amp;"-"&amp;$P415,import_key,0),S$9),"")</f>
        <v/>
      </c>
      <c r="T415" s="322" t="str" cm="1">
        <f t="array" ref="T415">IFERROR(INDEX(import_data,MATCH($R$8&amp;"-"&amp;$P415,import_key,0),T$9),"")</f>
        <v/>
      </c>
    </row>
    <row r="416" spans="2:20" x14ac:dyDescent="0.25">
      <c r="B416" s="308">
        <f t="shared" si="32"/>
        <v>404</v>
      </c>
      <c r="D416" s="301" t="str" cm="1">
        <f t="array" ref="D416">IFERROR(INDEX(import_data,MATCH($D$8&amp;"-"&amp;$B416,import_key,0),D$9),"")</f>
        <v/>
      </c>
      <c r="E416" s="299" t="str" cm="1">
        <f t="array" ref="E416">IFERROR(INDEX(import_data,MATCH($D$8&amp;"-"&amp;$B416,import_key,0),E$9),"")</f>
        <v/>
      </c>
      <c r="F416" s="299" t="str" cm="1">
        <f t="array" ref="F416">IFERROR(INDEX(import_data,MATCH($D$8&amp;"-"&amp;$B416,import_key,0),F$9),"")</f>
        <v/>
      </c>
      <c r="G416" s="299" t="str" cm="1">
        <f t="array" ref="G416">IFERROR(INDEX(import_data,MATCH($D$8&amp;"-"&amp;$B416,import_key,0),G$9),"")</f>
        <v/>
      </c>
      <c r="H416" s="322" t="str" cm="1">
        <f t="array" ref="H416">IFERROR(INDEX(import_data,MATCH($D$8&amp;"-"&amp;$B416,import_key,0),H$9),"")</f>
        <v/>
      </c>
      <c r="J416" s="334" t="str">
        <f t="shared" si="33"/>
        <v/>
      </c>
      <c r="K416" s="98" t="s">
        <v>0</v>
      </c>
      <c r="L416" s="334" t="str">
        <f t="shared" si="34"/>
        <v/>
      </c>
      <c r="M416" s="98" t="s">
        <v>0</v>
      </c>
      <c r="N416" s="334" t="str">
        <f t="shared" si="35"/>
        <v/>
      </c>
      <c r="O416" s="98" t="s">
        <v>0</v>
      </c>
      <c r="P416" s="308">
        <f t="shared" si="31"/>
        <v>404</v>
      </c>
      <c r="R416" s="301" t="str" cm="1">
        <f t="array" ref="R416">IFERROR(INDEX(import_data,MATCH($R$8&amp;"-"&amp;$P416,import_key,0),R$9),"")</f>
        <v/>
      </c>
      <c r="S416" s="299" t="str" cm="1">
        <f t="array" ref="S416">IFERROR(INDEX(import_data,MATCH($R$8&amp;"-"&amp;$P416,import_key,0),S$9),"")</f>
        <v/>
      </c>
      <c r="T416" s="322" t="str" cm="1">
        <f t="array" ref="T416">IFERROR(INDEX(import_data,MATCH($R$8&amp;"-"&amp;$P416,import_key,0),T$9),"")</f>
        <v/>
      </c>
    </row>
    <row r="417" spans="2:20" x14ac:dyDescent="0.25">
      <c r="B417" s="308">
        <f t="shared" si="32"/>
        <v>405</v>
      </c>
      <c r="D417" s="301" t="str" cm="1">
        <f t="array" ref="D417">IFERROR(INDEX(import_data,MATCH($D$8&amp;"-"&amp;$B417,import_key,0),D$9),"")</f>
        <v/>
      </c>
      <c r="E417" s="299" t="str" cm="1">
        <f t="array" ref="E417">IFERROR(INDEX(import_data,MATCH($D$8&amp;"-"&amp;$B417,import_key,0),E$9),"")</f>
        <v/>
      </c>
      <c r="F417" s="299" t="str" cm="1">
        <f t="array" ref="F417">IFERROR(INDEX(import_data,MATCH($D$8&amp;"-"&amp;$B417,import_key,0),F$9),"")</f>
        <v/>
      </c>
      <c r="G417" s="299" t="str" cm="1">
        <f t="array" ref="G417">IFERROR(INDEX(import_data,MATCH($D$8&amp;"-"&amp;$B417,import_key,0),G$9),"")</f>
        <v/>
      </c>
      <c r="H417" s="322" t="str" cm="1">
        <f t="array" ref="H417">IFERROR(INDEX(import_data,MATCH($D$8&amp;"-"&amp;$B417,import_key,0),H$9),"")</f>
        <v/>
      </c>
      <c r="J417" s="334" t="str">
        <f t="shared" si="33"/>
        <v/>
      </c>
      <c r="K417" s="98" t="s">
        <v>0</v>
      </c>
      <c r="L417" s="334" t="str">
        <f t="shared" si="34"/>
        <v/>
      </c>
      <c r="M417" s="98" t="s">
        <v>0</v>
      </c>
      <c r="N417" s="334" t="str">
        <f t="shared" si="35"/>
        <v/>
      </c>
      <c r="O417" s="98" t="s">
        <v>0</v>
      </c>
      <c r="P417" s="308">
        <f t="shared" si="31"/>
        <v>405</v>
      </c>
      <c r="R417" s="301" t="str" cm="1">
        <f t="array" ref="R417">IFERROR(INDEX(import_data,MATCH($R$8&amp;"-"&amp;$P417,import_key,0),R$9),"")</f>
        <v/>
      </c>
      <c r="S417" s="299" t="str" cm="1">
        <f t="array" ref="S417">IFERROR(INDEX(import_data,MATCH($R$8&amp;"-"&amp;$P417,import_key,0),S$9),"")</f>
        <v/>
      </c>
      <c r="T417" s="322" t="str" cm="1">
        <f t="array" ref="T417">IFERROR(INDEX(import_data,MATCH($R$8&amp;"-"&amp;$P417,import_key,0),T$9),"")</f>
        <v/>
      </c>
    </row>
    <row r="418" spans="2:20" x14ac:dyDescent="0.25">
      <c r="B418" s="308">
        <f t="shared" si="32"/>
        <v>406</v>
      </c>
      <c r="D418" s="301" t="str" cm="1">
        <f t="array" ref="D418">IFERROR(INDEX(import_data,MATCH($D$8&amp;"-"&amp;$B418,import_key,0),D$9),"")</f>
        <v/>
      </c>
      <c r="E418" s="299" t="str" cm="1">
        <f t="array" ref="E418">IFERROR(INDEX(import_data,MATCH($D$8&amp;"-"&amp;$B418,import_key,0),E$9),"")</f>
        <v/>
      </c>
      <c r="F418" s="299" t="str" cm="1">
        <f t="array" ref="F418">IFERROR(INDEX(import_data,MATCH($D$8&amp;"-"&amp;$B418,import_key,0),F$9),"")</f>
        <v/>
      </c>
      <c r="G418" s="299" t="str" cm="1">
        <f t="array" ref="G418">IFERROR(INDEX(import_data,MATCH($D$8&amp;"-"&amp;$B418,import_key,0),G$9),"")</f>
        <v/>
      </c>
      <c r="H418" s="322" t="str" cm="1">
        <f t="array" ref="H418">IFERROR(INDEX(import_data,MATCH($D$8&amp;"-"&amp;$B418,import_key,0),H$9),"")</f>
        <v/>
      </c>
      <c r="J418" s="334" t="str">
        <f t="shared" si="33"/>
        <v/>
      </c>
      <c r="K418" s="98" t="s">
        <v>0</v>
      </c>
      <c r="L418" s="334" t="str">
        <f t="shared" si="34"/>
        <v/>
      </c>
      <c r="M418" s="98" t="s">
        <v>0</v>
      </c>
      <c r="N418" s="334" t="str">
        <f t="shared" si="35"/>
        <v/>
      </c>
      <c r="O418" s="98" t="s">
        <v>0</v>
      </c>
      <c r="P418" s="308">
        <f t="shared" si="31"/>
        <v>406</v>
      </c>
      <c r="R418" s="301" t="str" cm="1">
        <f t="array" ref="R418">IFERROR(INDEX(import_data,MATCH($R$8&amp;"-"&amp;$P418,import_key,0),R$9),"")</f>
        <v/>
      </c>
      <c r="S418" s="299" t="str" cm="1">
        <f t="array" ref="S418">IFERROR(INDEX(import_data,MATCH($R$8&amp;"-"&amp;$P418,import_key,0),S$9),"")</f>
        <v/>
      </c>
      <c r="T418" s="322" t="str" cm="1">
        <f t="array" ref="T418">IFERROR(INDEX(import_data,MATCH($R$8&amp;"-"&amp;$P418,import_key,0),T$9),"")</f>
        <v/>
      </c>
    </row>
    <row r="419" spans="2:20" x14ac:dyDescent="0.25">
      <c r="B419" s="308">
        <f t="shared" si="32"/>
        <v>407</v>
      </c>
      <c r="D419" s="301" t="str" cm="1">
        <f t="array" ref="D419">IFERROR(INDEX(import_data,MATCH($D$8&amp;"-"&amp;$B419,import_key,0),D$9),"")</f>
        <v/>
      </c>
      <c r="E419" s="299" t="str" cm="1">
        <f t="array" ref="E419">IFERROR(INDEX(import_data,MATCH($D$8&amp;"-"&amp;$B419,import_key,0),E$9),"")</f>
        <v/>
      </c>
      <c r="F419" s="299" t="str" cm="1">
        <f t="array" ref="F419">IFERROR(INDEX(import_data,MATCH($D$8&amp;"-"&amp;$B419,import_key,0),F$9),"")</f>
        <v/>
      </c>
      <c r="G419" s="299" t="str" cm="1">
        <f t="array" ref="G419">IFERROR(INDEX(import_data,MATCH($D$8&amp;"-"&amp;$B419,import_key,0),G$9),"")</f>
        <v/>
      </c>
      <c r="H419" s="322" t="str" cm="1">
        <f t="array" ref="H419">IFERROR(INDEX(import_data,MATCH($D$8&amp;"-"&amp;$B419,import_key,0),H$9),"")</f>
        <v/>
      </c>
      <c r="J419" s="334" t="str">
        <f t="shared" si="33"/>
        <v/>
      </c>
      <c r="K419" s="98" t="s">
        <v>0</v>
      </c>
      <c r="L419" s="334" t="str">
        <f t="shared" si="34"/>
        <v/>
      </c>
      <c r="M419" s="98" t="s">
        <v>0</v>
      </c>
      <c r="N419" s="334" t="str">
        <f t="shared" si="35"/>
        <v/>
      </c>
      <c r="O419" s="98" t="s">
        <v>0</v>
      </c>
      <c r="P419" s="308">
        <f t="shared" si="31"/>
        <v>407</v>
      </c>
      <c r="R419" s="301" t="str" cm="1">
        <f t="array" ref="R419">IFERROR(INDEX(import_data,MATCH($R$8&amp;"-"&amp;$P419,import_key,0),R$9),"")</f>
        <v/>
      </c>
      <c r="S419" s="299" t="str" cm="1">
        <f t="array" ref="S419">IFERROR(INDEX(import_data,MATCH($R$8&amp;"-"&amp;$P419,import_key,0),S$9),"")</f>
        <v/>
      </c>
      <c r="T419" s="322" t="str" cm="1">
        <f t="array" ref="T419">IFERROR(INDEX(import_data,MATCH($R$8&amp;"-"&amp;$P419,import_key,0),T$9),"")</f>
        <v/>
      </c>
    </row>
    <row r="420" spans="2:20" x14ac:dyDescent="0.25">
      <c r="B420" s="308">
        <f t="shared" si="32"/>
        <v>408</v>
      </c>
      <c r="D420" s="301" t="str" cm="1">
        <f t="array" ref="D420">IFERROR(INDEX(import_data,MATCH($D$8&amp;"-"&amp;$B420,import_key,0),D$9),"")</f>
        <v/>
      </c>
      <c r="E420" s="299" t="str" cm="1">
        <f t="array" ref="E420">IFERROR(INDEX(import_data,MATCH($D$8&amp;"-"&amp;$B420,import_key,0),E$9),"")</f>
        <v/>
      </c>
      <c r="F420" s="299" t="str" cm="1">
        <f t="array" ref="F420">IFERROR(INDEX(import_data,MATCH($D$8&amp;"-"&amp;$B420,import_key,0),F$9),"")</f>
        <v/>
      </c>
      <c r="G420" s="299" t="str" cm="1">
        <f t="array" ref="G420">IFERROR(INDEX(import_data,MATCH($D$8&amp;"-"&amp;$B420,import_key,0),G$9),"")</f>
        <v/>
      </c>
      <c r="H420" s="322" t="str" cm="1">
        <f t="array" ref="H420">IFERROR(INDEX(import_data,MATCH($D$8&amp;"-"&amp;$B420,import_key,0),H$9),"")</f>
        <v/>
      </c>
      <c r="J420" s="334" t="str">
        <f t="shared" si="33"/>
        <v/>
      </c>
      <c r="K420" s="98" t="s">
        <v>0</v>
      </c>
      <c r="L420" s="334" t="str">
        <f t="shared" si="34"/>
        <v/>
      </c>
      <c r="M420" s="98" t="s">
        <v>0</v>
      </c>
      <c r="N420" s="334" t="str">
        <f t="shared" si="35"/>
        <v/>
      </c>
      <c r="O420" s="98" t="s">
        <v>0</v>
      </c>
      <c r="P420" s="308">
        <f t="shared" si="31"/>
        <v>408</v>
      </c>
      <c r="R420" s="301" t="str" cm="1">
        <f t="array" ref="R420">IFERROR(INDEX(import_data,MATCH($R$8&amp;"-"&amp;$P420,import_key,0),R$9),"")</f>
        <v/>
      </c>
      <c r="S420" s="299" t="str" cm="1">
        <f t="array" ref="S420">IFERROR(INDEX(import_data,MATCH($R$8&amp;"-"&amp;$P420,import_key,0),S$9),"")</f>
        <v/>
      </c>
      <c r="T420" s="322" t="str" cm="1">
        <f t="array" ref="T420">IFERROR(INDEX(import_data,MATCH($R$8&amp;"-"&amp;$P420,import_key,0),T$9),"")</f>
        <v/>
      </c>
    </row>
    <row r="421" spans="2:20" x14ac:dyDescent="0.25">
      <c r="B421" s="308">
        <f t="shared" si="32"/>
        <v>409</v>
      </c>
      <c r="D421" s="301" t="str" cm="1">
        <f t="array" ref="D421">IFERROR(INDEX(import_data,MATCH($D$8&amp;"-"&amp;$B421,import_key,0),D$9),"")</f>
        <v/>
      </c>
      <c r="E421" s="299" t="str" cm="1">
        <f t="array" ref="E421">IFERROR(INDEX(import_data,MATCH($D$8&amp;"-"&amp;$B421,import_key,0),E$9),"")</f>
        <v/>
      </c>
      <c r="F421" s="299" t="str" cm="1">
        <f t="array" ref="F421">IFERROR(INDEX(import_data,MATCH($D$8&amp;"-"&amp;$B421,import_key,0),F$9),"")</f>
        <v/>
      </c>
      <c r="G421" s="299" t="str" cm="1">
        <f t="array" ref="G421">IFERROR(INDEX(import_data,MATCH($D$8&amp;"-"&amp;$B421,import_key,0),G$9),"")</f>
        <v/>
      </c>
      <c r="H421" s="322" t="str" cm="1">
        <f t="array" ref="H421">IFERROR(INDEX(import_data,MATCH($D$8&amp;"-"&amp;$B421,import_key,0),H$9),"")</f>
        <v/>
      </c>
      <c r="J421" s="334" t="str">
        <f t="shared" si="33"/>
        <v/>
      </c>
      <c r="K421" s="98" t="s">
        <v>0</v>
      </c>
      <c r="L421" s="334" t="str">
        <f t="shared" si="34"/>
        <v/>
      </c>
      <c r="M421" s="98" t="s">
        <v>0</v>
      </c>
      <c r="N421" s="334" t="str">
        <f t="shared" si="35"/>
        <v/>
      </c>
      <c r="O421" s="98" t="s">
        <v>0</v>
      </c>
      <c r="P421" s="308">
        <f t="shared" si="31"/>
        <v>409</v>
      </c>
      <c r="R421" s="301" t="str" cm="1">
        <f t="array" ref="R421">IFERROR(INDEX(import_data,MATCH($R$8&amp;"-"&amp;$P421,import_key,0),R$9),"")</f>
        <v/>
      </c>
      <c r="S421" s="323" t="str" cm="1">
        <f t="array" ref="S421">IFERROR(INDEX(import_data,MATCH($R$8&amp;"-"&amp;$P421,import_key,0),S$9),"")</f>
        <v/>
      </c>
      <c r="T421" s="322" t="str" cm="1">
        <f t="array" ref="T421">IFERROR(INDEX(import_data,MATCH($R$8&amp;"-"&amp;$P421,import_key,0),T$9),"")</f>
        <v/>
      </c>
    </row>
    <row r="422" spans="2:20" x14ac:dyDescent="0.25">
      <c r="B422" s="308">
        <f t="shared" si="32"/>
        <v>410</v>
      </c>
      <c r="D422" s="301" t="str" cm="1">
        <f t="array" ref="D422">IFERROR(INDEX(import_data,MATCH($D$8&amp;"-"&amp;$B422,import_key,0),D$9),"")</f>
        <v/>
      </c>
      <c r="E422" s="299" t="str" cm="1">
        <f t="array" ref="E422">IFERROR(INDEX(import_data,MATCH($D$8&amp;"-"&amp;$B422,import_key,0),E$9),"")</f>
        <v/>
      </c>
      <c r="F422" s="299" t="str" cm="1">
        <f t="array" ref="F422">IFERROR(INDEX(import_data,MATCH($D$8&amp;"-"&amp;$B422,import_key,0),F$9),"")</f>
        <v/>
      </c>
      <c r="G422" s="299" t="str" cm="1">
        <f t="array" ref="G422">IFERROR(INDEX(import_data,MATCH($D$8&amp;"-"&amp;$B422,import_key,0),G$9),"")</f>
        <v/>
      </c>
      <c r="H422" s="322" t="str" cm="1">
        <f t="array" ref="H422">IFERROR(INDEX(import_data,MATCH($D$8&amp;"-"&amp;$B422,import_key,0),H$9),"")</f>
        <v/>
      </c>
      <c r="J422" s="334" t="str">
        <f t="shared" si="33"/>
        <v/>
      </c>
      <c r="K422" s="98" t="s">
        <v>0</v>
      </c>
      <c r="L422" s="334" t="str">
        <f t="shared" si="34"/>
        <v/>
      </c>
      <c r="M422" s="98" t="s">
        <v>0</v>
      </c>
      <c r="N422" s="334" t="str">
        <f t="shared" si="35"/>
        <v/>
      </c>
      <c r="O422" s="98" t="s">
        <v>0</v>
      </c>
      <c r="P422" s="308">
        <f t="shared" si="31"/>
        <v>410</v>
      </c>
      <c r="R422" s="301" t="str" cm="1">
        <f t="array" ref="R422">IFERROR(INDEX(import_data,MATCH($R$8&amp;"-"&amp;$P422,import_key,0),R$9),"")</f>
        <v/>
      </c>
      <c r="S422" s="299" t="str" cm="1">
        <f t="array" ref="S422">IFERROR(INDEX(import_data,MATCH($R$8&amp;"-"&amp;$P422,import_key,0),S$9),"")</f>
        <v/>
      </c>
      <c r="T422" s="322" t="str" cm="1">
        <f t="array" ref="T422">IFERROR(INDEX(import_data,MATCH($R$8&amp;"-"&amp;$P422,import_key,0),T$9),"")</f>
        <v/>
      </c>
    </row>
    <row r="423" spans="2:20" x14ac:dyDescent="0.25">
      <c r="B423" s="308">
        <f t="shared" si="32"/>
        <v>411</v>
      </c>
      <c r="D423" s="301" t="str" cm="1">
        <f t="array" ref="D423">IFERROR(INDEX(import_data,MATCH($D$8&amp;"-"&amp;$B423,import_key,0),D$9),"")</f>
        <v/>
      </c>
      <c r="E423" s="299" t="str" cm="1">
        <f t="array" ref="E423">IFERROR(INDEX(import_data,MATCH($D$8&amp;"-"&amp;$B423,import_key,0),E$9),"")</f>
        <v/>
      </c>
      <c r="F423" s="299" t="str" cm="1">
        <f t="array" ref="F423">IFERROR(INDEX(import_data,MATCH($D$8&amp;"-"&amp;$B423,import_key,0),F$9),"")</f>
        <v/>
      </c>
      <c r="G423" s="299" t="str" cm="1">
        <f t="array" ref="G423">IFERROR(INDEX(import_data,MATCH($D$8&amp;"-"&amp;$B423,import_key,0),G$9),"")</f>
        <v/>
      </c>
      <c r="H423" s="322" t="str" cm="1">
        <f t="array" ref="H423">IFERROR(INDEX(import_data,MATCH($D$8&amp;"-"&amp;$B423,import_key,0),H$9),"")</f>
        <v/>
      </c>
      <c r="J423" s="334" t="str">
        <f t="shared" si="33"/>
        <v/>
      </c>
      <c r="K423" s="98" t="s">
        <v>0</v>
      </c>
      <c r="L423" s="334" t="str">
        <f t="shared" si="34"/>
        <v/>
      </c>
      <c r="M423" s="98" t="s">
        <v>0</v>
      </c>
      <c r="N423" s="334" t="str">
        <f t="shared" si="35"/>
        <v/>
      </c>
      <c r="O423" s="98" t="s">
        <v>0</v>
      </c>
      <c r="P423" s="308">
        <f t="shared" si="31"/>
        <v>411</v>
      </c>
      <c r="R423" s="301" t="str" cm="1">
        <f t="array" ref="R423">IFERROR(INDEX(import_data,MATCH($R$8&amp;"-"&amp;$P423,import_key,0),R$9),"")</f>
        <v/>
      </c>
      <c r="S423" s="299" t="str" cm="1">
        <f t="array" ref="S423">IFERROR(INDEX(import_data,MATCH($R$8&amp;"-"&amp;$P423,import_key,0),S$9),"")</f>
        <v/>
      </c>
      <c r="T423" s="322" t="str" cm="1">
        <f t="array" ref="T423">IFERROR(INDEX(import_data,MATCH($R$8&amp;"-"&amp;$P423,import_key,0),T$9),"")</f>
        <v/>
      </c>
    </row>
    <row r="424" spans="2:20" x14ac:dyDescent="0.25">
      <c r="B424" s="308">
        <f t="shared" si="32"/>
        <v>412</v>
      </c>
      <c r="D424" s="301" t="str" cm="1">
        <f t="array" ref="D424">IFERROR(INDEX(import_data,MATCH($D$8&amp;"-"&amp;$B424,import_key,0),D$9),"")</f>
        <v/>
      </c>
      <c r="E424" s="299" t="str" cm="1">
        <f t="array" ref="E424">IFERROR(INDEX(import_data,MATCH($D$8&amp;"-"&amp;$B424,import_key,0),E$9),"")</f>
        <v/>
      </c>
      <c r="F424" s="299" t="str" cm="1">
        <f t="array" ref="F424">IFERROR(INDEX(import_data,MATCH($D$8&amp;"-"&amp;$B424,import_key,0),F$9),"")</f>
        <v/>
      </c>
      <c r="G424" s="299" t="str" cm="1">
        <f t="array" ref="G424">IFERROR(INDEX(import_data,MATCH($D$8&amp;"-"&amp;$B424,import_key,0),G$9),"")</f>
        <v/>
      </c>
      <c r="H424" s="322" t="str" cm="1">
        <f t="array" ref="H424">IFERROR(INDEX(import_data,MATCH($D$8&amp;"-"&amp;$B424,import_key,0),H$9),"")</f>
        <v/>
      </c>
      <c r="J424" s="334" t="str">
        <f t="shared" si="33"/>
        <v/>
      </c>
      <c r="K424" s="98" t="s">
        <v>0</v>
      </c>
      <c r="L424" s="334" t="str">
        <f t="shared" si="34"/>
        <v/>
      </c>
      <c r="M424" s="98" t="s">
        <v>0</v>
      </c>
      <c r="N424" s="334" t="str">
        <f t="shared" si="35"/>
        <v/>
      </c>
      <c r="O424" s="98" t="s">
        <v>0</v>
      </c>
      <c r="P424" s="308">
        <f t="shared" si="31"/>
        <v>412</v>
      </c>
      <c r="R424" s="301" t="str" cm="1">
        <f t="array" ref="R424">IFERROR(INDEX(import_data,MATCH($R$8&amp;"-"&amp;$P424,import_key,0),R$9),"")</f>
        <v/>
      </c>
      <c r="S424" s="299" t="str" cm="1">
        <f t="array" ref="S424">IFERROR(INDEX(import_data,MATCH($R$8&amp;"-"&amp;$P424,import_key,0),S$9),"")</f>
        <v/>
      </c>
      <c r="T424" s="322" t="str" cm="1">
        <f t="array" ref="T424">IFERROR(INDEX(import_data,MATCH($R$8&amp;"-"&amp;$P424,import_key,0),T$9),"")</f>
        <v/>
      </c>
    </row>
    <row r="425" spans="2:20" x14ac:dyDescent="0.25">
      <c r="B425" s="308">
        <f t="shared" si="32"/>
        <v>413</v>
      </c>
      <c r="D425" s="301" t="str" cm="1">
        <f t="array" ref="D425">IFERROR(INDEX(import_data,MATCH($D$8&amp;"-"&amp;$B425,import_key,0),D$9),"")</f>
        <v/>
      </c>
      <c r="E425" s="299" t="str" cm="1">
        <f t="array" ref="E425">IFERROR(INDEX(import_data,MATCH($D$8&amp;"-"&amp;$B425,import_key,0),E$9),"")</f>
        <v/>
      </c>
      <c r="F425" s="299" t="str" cm="1">
        <f t="array" ref="F425">IFERROR(INDEX(import_data,MATCH($D$8&amp;"-"&amp;$B425,import_key,0),F$9),"")</f>
        <v/>
      </c>
      <c r="G425" s="299" t="str" cm="1">
        <f t="array" ref="G425">IFERROR(INDEX(import_data,MATCH($D$8&amp;"-"&amp;$B425,import_key,0),G$9),"")</f>
        <v/>
      </c>
      <c r="H425" s="322" t="str" cm="1">
        <f t="array" ref="H425">IFERROR(INDEX(import_data,MATCH($D$8&amp;"-"&amp;$B425,import_key,0),H$9),"")</f>
        <v/>
      </c>
      <c r="J425" s="334" t="str">
        <f t="shared" si="33"/>
        <v/>
      </c>
      <c r="K425" s="98" t="s">
        <v>0</v>
      </c>
      <c r="L425" s="334" t="str">
        <f t="shared" si="34"/>
        <v/>
      </c>
      <c r="M425" s="98" t="s">
        <v>0</v>
      </c>
      <c r="N425" s="334" t="str">
        <f t="shared" si="35"/>
        <v/>
      </c>
      <c r="O425" s="98" t="s">
        <v>0</v>
      </c>
      <c r="P425" s="308">
        <f t="shared" si="31"/>
        <v>413</v>
      </c>
      <c r="R425" s="301" t="str" cm="1">
        <f t="array" ref="R425">IFERROR(INDEX(import_data,MATCH($R$8&amp;"-"&amp;$P425,import_key,0),R$9),"")</f>
        <v/>
      </c>
      <c r="S425" s="299" t="str" cm="1">
        <f t="array" ref="S425">IFERROR(INDEX(import_data,MATCH($R$8&amp;"-"&amp;$P425,import_key,0),S$9),"")</f>
        <v/>
      </c>
      <c r="T425" s="322" t="str" cm="1">
        <f t="array" ref="T425">IFERROR(INDEX(import_data,MATCH($R$8&amp;"-"&amp;$P425,import_key,0),T$9),"")</f>
        <v/>
      </c>
    </row>
    <row r="426" spans="2:20" x14ac:dyDescent="0.25">
      <c r="B426" s="308">
        <f t="shared" si="32"/>
        <v>414</v>
      </c>
      <c r="D426" s="301" t="str" cm="1">
        <f t="array" ref="D426">IFERROR(INDEX(import_data,MATCH($D$8&amp;"-"&amp;$B426,import_key,0),D$9),"")</f>
        <v/>
      </c>
      <c r="E426" s="299" t="str" cm="1">
        <f t="array" ref="E426">IFERROR(INDEX(import_data,MATCH($D$8&amp;"-"&amp;$B426,import_key,0),E$9),"")</f>
        <v/>
      </c>
      <c r="F426" s="299" t="str" cm="1">
        <f t="array" ref="F426">IFERROR(INDEX(import_data,MATCH($D$8&amp;"-"&amp;$B426,import_key,0),F$9),"")</f>
        <v/>
      </c>
      <c r="G426" s="299" t="str" cm="1">
        <f t="array" ref="G426">IFERROR(INDEX(import_data,MATCH($D$8&amp;"-"&amp;$B426,import_key,0),G$9),"")</f>
        <v/>
      </c>
      <c r="H426" s="322" t="str" cm="1">
        <f t="array" ref="H426">IFERROR(INDEX(import_data,MATCH($D$8&amp;"-"&amp;$B426,import_key,0),H$9),"")</f>
        <v/>
      </c>
      <c r="J426" s="334" t="str">
        <f t="shared" si="33"/>
        <v/>
      </c>
      <c r="K426" s="98" t="s">
        <v>0</v>
      </c>
      <c r="L426" s="334" t="str">
        <f t="shared" si="34"/>
        <v/>
      </c>
      <c r="M426" s="98" t="s">
        <v>0</v>
      </c>
      <c r="N426" s="334" t="str">
        <f t="shared" si="35"/>
        <v/>
      </c>
      <c r="O426" s="98" t="s">
        <v>0</v>
      </c>
      <c r="P426" s="308">
        <f t="shared" si="31"/>
        <v>414</v>
      </c>
      <c r="R426" s="301" t="str" cm="1">
        <f t="array" ref="R426">IFERROR(INDEX(import_data,MATCH($R$8&amp;"-"&amp;$P426,import_key,0),R$9),"")</f>
        <v/>
      </c>
      <c r="S426" s="299" t="str" cm="1">
        <f t="array" ref="S426">IFERROR(INDEX(import_data,MATCH($R$8&amp;"-"&amp;$P426,import_key,0),S$9),"")</f>
        <v/>
      </c>
      <c r="T426" s="322" t="str" cm="1">
        <f t="array" ref="T426">IFERROR(INDEX(import_data,MATCH($R$8&amp;"-"&amp;$P426,import_key,0),T$9),"")</f>
        <v/>
      </c>
    </row>
    <row r="427" spans="2:20" x14ac:dyDescent="0.25">
      <c r="B427" s="308">
        <f t="shared" si="32"/>
        <v>415</v>
      </c>
      <c r="D427" s="301" t="str" cm="1">
        <f t="array" ref="D427">IFERROR(INDEX(import_data,MATCH($D$8&amp;"-"&amp;$B427,import_key,0),D$9),"")</f>
        <v/>
      </c>
      <c r="E427" s="299" t="str" cm="1">
        <f t="array" ref="E427">IFERROR(INDEX(import_data,MATCH($D$8&amp;"-"&amp;$B427,import_key,0),E$9),"")</f>
        <v/>
      </c>
      <c r="F427" s="299" t="str" cm="1">
        <f t="array" ref="F427">IFERROR(INDEX(import_data,MATCH($D$8&amp;"-"&amp;$B427,import_key,0),F$9),"")</f>
        <v/>
      </c>
      <c r="G427" s="299" t="str" cm="1">
        <f t="array" ref="G427">IFERROR(INDEX(import_data,MATCH($D$8&amp;"-"&amp;$B427,import_key,0),G$9),"")</f>
        <v/>
      </c>
      <c r="H427" s="322" t="str" cm="1">
        <f t="array" ref="H427">IFERROR(INDEX(import_data,MATCH($D$8&amp;"-"&amp;$B427,import_key,0),H$9),"")</f>
        <v/>
      </c>
      <c r="J427" s="334" t="str">
        <f t="shared" si="33"/>
        <v/>
      </c>
      <c r="K427" s="98" t="s">
        <v>0</v>
      </c>
      <c r="L427" s="334" t="str">
        <f t="shared" si="34"/>
        <v/>
      </c>
      <c r="M427" s="98" t="s">
        <v>0</v>
      </c>
      <c r="N427" s="334" t="str">
        <f t="shared" si="35"/>
        <v/>
      </c>
      <c r="O427" s="98" t="s">
        <v>0</v>
      </c>
      <c r="P427" s="308">
        <f t="shared" si="31"/>
        <v>415</v>
      </c>
      <c r="R427" s="301" t="str" cm="1">
        <f t="array" ref="R427">IFERROR(INDEX(import_data,MATCH($R$8&amp;"-"&amp;$P427,import_key,0),R$9),"")</f>
        <v/>
      </c>
      <c r="S427" s="299" t="str" cm="1">
        <f t="array" ref="S427">IFERROR(INDEX(import_data,MATCH($R$8&amp;"-"&amp;$P427,import_key,0),S$9),"")</f>
        <v/>
      </c>
      <c r="T427" s="322" t="str" cm="1">
        <f t="array" ref="T427">IFERROR(INDEX(import_data,MATCH($R$8&amp;"-"&amp;$P427,import_key,0),T$9),"")</f>
        <v/>
      </c>
    </row>
    <row r="428" spans="2:20" x14ac:dyDescent="0.25">
      <c r="B428" s="308">
        <f t="shared" si="32"/>
        <v>416</v>
      </c>
      <c r="D428" s="301" t="str" cm="1">
        <f t="array" ref="D428">IFERROR(INDEX(import_data,MATCH($D$8&amp;"-"&amp;$B428,import_key,0),D$9),"")</f>
        <v/>
      </c>
      <c r="E428" s="299" t="str" cm="1">
        <f t="array" ref="E428">IFERROR(INDEX(import_data,MATCH($D$8&amp;"-"&amp;$B428,import_key,0),E$9),"")</f>
        <v/>
      </c>
      <c r="F428" s="299" t="str" cm="1">
        <f t="array" ref="F428">IFERROR(INDEX(import_data,MATCH($D$8&amp;"-"&amp;$B428,import_key,0),F$9),"")</f>
        <v/>
      </c>
      <c r="G428" s="299" t="str" cm="1">
        <f t="array" ref="G428">IFERROR(INDEX(import_data,MATCH($D$8&amp;"-"&amp;$B428,import_key,0),G$9),"")</f>
        <v/>
      </c>
      <c r="H428" s="322" t="str" cm="1">
        <f t="array" ref="H428">IFERROR(INDEX(import_data,MATCH($D$8&amp;"-"&amp;$B428,import_key,0),H$9),"")</f>
        <v/>
      </c>
      <c r="J428" s="334" t="str">
        <f t="shared" si="33"/>
        <v/>
      </c>
      <c r="K428" s="98" t="s">
        <v>0</v>
      </c>
      <c r="L428" s="334" t="str">
        <f t="shared" si="34"/>
        <v/>
      </c>
      <c r="M428" s="98" t="s">
        <v>0</v>
      </c>
      <c r="N428" s="334" t="str">
        <f t="shared" si="35"/>
        <v/>
      </c>
      <c r="O428" s="98" t="s">
        <v>0</v>
      </c>
      <c r="P428" s="308">
        <f t="shared" si="31"/>
        <v>416</v>
      </c>
      <c r="R428" s="301" t="str" cm="1">
        <f t="array" ref="R428">IFERROR(INDEX(import_data,MATCH($R$8&amp;"-"&amp;$P428,import_key,0),R$9),"")</f>
        <v/>
      </c>
      <c r="S428" s="299" t="str" cm="1">
        <f t="array" ref="S428">IFERROR(INDEX(import_data,MATCH($R$8&amp;"-"&amp;$P428,import_key,0),S$9),"")</f>
        <v/>
      </c>
      <c r="T428" s="322" t="str" cm="1">
        <f t="array" ref="T428">IFERROR(INDEX(import_data,MATCH($R$8&amp;"-"&amp;$P428,import_key,0),T$9),"")</f>
        <v/>
      </c>
    </row>
    <row r="429" spans="2:20" x14ac:dyDescent="0.25">
      <c r="B429" s="308">
        <f t="shared" si="32"/>
        <v>417</v>
      </c>
      <c r="D429" s="301" t="str" cm="1">
        <f t="array" ref="D429">IFERROR(INDEX(import_data,MATCH($D$8&amp;"-"&amp;$B429,import_key,0),D$9),"")</f>
        <v/>
      </c>
      <c r="E429" s="299" t="str" cm="1">
        <f t="array" ref="E429">IFERROR(INDEX(import_data,MATCH($D$8&amp;"-"&amp;$B429,import_key,0),E$9),"")</f>
        <v/>
      </c>
      <c r="F429" s="299" t="str" cm="1">
        <f t="array" ref="F429">IFERROR(INDEX(import_data,MATCH($D$8&amp;"-"&amp;$B429,import_key,0),F$9),"")</f>
        <v/>
      </c>
      <c r="G429" s="299" t="str" cm="1">
        <f t="array" ref="G429">IFERROR(INDEX(import_data,MATCH($D$8&amp;"-"&amp;$B429,import_key,0),G$9),"")</f>
        <v/>
      </c>
      <c r="H429" s="322" t="str" cm="1">
        <f t="array" ref="H429">IFERROR(INDEX(import_data,MATCH($D$8&amp;"-"&amp;$B429,import_key,0),H$9),"")</f>
        <v/>
      </c>
      <c r="J429" s="334" t="str">
        <f t="shared" si="33"/>
        <v/>
      </c>
      <c r="K429" s="98" t="s">
        <v>0</v>
      </c>
      <c r="L429" s="334" t="str">
        <f t="shared" si="34"/>
        <v/>
      </c>
      <c r="M429" s="98" t="s">
        <v>0</v>
      </c>
      <c r="N429" s="334" t="str">
        <f t="shared" si="35"/>
        <v/>
      </c>
      <c r="O429" s="98" t="s">
        <v>0</v>
      </c>
      <c r="P429" s="308">
        <f t="shared" si="31"/>
        <v>417</v>
      </c>
      <c r="R429" s="301" t="str" cm="1">
        <f t="array" ref="R429">IFERROR(INDEX(import_data,MATCH($R$8&amp;"-"&amp;$P429,import_key,0),R$9),"")</f>
        <v/>
      </c>
      <c r="S429" s="299" t="str" cm="1">
        <f t="array" ref="S429">IFERROR(INDEX(import_data,MATCH($R$8&amp;"-"&amp;$P429,import_key,0),S$9),"")</f>
        <v/>
      </c>
      <c r="T429" s="322" t="str" cm="1">
        <f t="array" ref="T429">IFERROR(INDEX(import_data,MATCH($R$8&amp;"-"&amp;$P429,import_key,0),T$9),"")</f>
        <v/>
      </c>
    </row>
    <row r="430" spans="2:20" x14ac:dyDescent="0.25">
      <c r="B430" s="308">
        <f t="shared" si="32"/>
        <v>418</v>
      </c>
      <c r="D430" s="301" t="str" cm="1">
        <f t="array" ref="D430">IFERROR(INDEX(import_data,MATCH($D$8&amp;"-"&amp;$B430,import_key,0),D$9),"")</f>
        <v/>
      </c>
      <c r="E430" s="299" t="str" cm="1">
        <f t="array" ref="E430">IFERROR(INDEX(import_data,MATCH($D$8&amp;"-"&amp;$B430,import_key,0),E$9),"")</f>
        <v/>
      </c>
      <c r="F430" s="299" t="str" cm="1">
        <f t="array" ref="F430">IFERROR(INDEX(import_data,MATCH($D$8&amp;"-"&amp;$B430,import_key,0),F$9),"")</f>
        <v/>
      </c>
      <c r="G430" s="299" t="str" cm="1">
        <f t="array" ref="G430">IFERROR(INDEX(import_data,MATCH($D$8&amp;"-"&amp;$B430,import_key,0),G$9),"")</f>
        <v/>
      </c>
      <c r="H430" s="322" t="str" cm="1">
        <f t="array" ref="H430">IFERROR(INDEX(import_data,MATCH($D$8&amp;"-"&amp;$B430,import_key,0),H$9),"")</f>
        <v/>
      </c>
      <c r="J430" s="334" t="str">
        <f t="shared" si="33"/>
        <v/>
      </c>
      <c r="K430" s="98" t="s">
        <v>0</v>
      </c>
      <c r="L430" s="334" t="str">
        <f t="shared" si="34"/>
        <v/>
      </c>
      <c r="M430" s="98" t="s">
        <v>0</v>
      </c>
      <c r="N430" s="334" t="str">
        <f t="shared" si="35"/>
        <v/>
      </c>
      <c r="O430" s="98" t="s">
        <v>0</v>
      </c>
      <c r="P430" s="308">
        <f t="shared" si="31"/>
        <v>418</v>
      </c>
      <c r="R430" s="301" t="str" cm="1">
        <f t="array" ref="R430">IFERROR(INDEX(import_data,MATCH($R$8&amp;"-"&amp;$P430,import_key,0),R$9),"")</f>
        <v/>
      </c>
      <c r="S430" s="299" t="str" cm="1">
        <f t="array" ref="S430">IFERROR(INDEX(import_data,MATCH($R$8&amp;"-"&amp;$P430,import_key,0),S$9),"")</f>
        <v/>
      </c>
      <c r="T430" s="322" t="str" cm="1">
        <f t="array" ref="T430">IFERROR(INDEX(import_data,MATCH($R$8&amp;"-"&amp;$P430,import_key,0),T$9),"")</f>
        <v/>
      </c>
    </row>
    <row r="431" spans="2:20" x14ac:dyDescent="0.25">
      <c r="B431" s="308">
        <f t="shared" si="32"/>
        <v>419</v>
      </c>
      <c r="D431" s="301" t="str" cm="1">
        <f t="array" ref="D431">IFERROR(INDEX(import_data,MATCH($D$8&amp;"-"&amp;$B431,import_key,0),D$9),"")</f>
        <v/>
      </c>
      <c r="E431" s="299" t="str" cm="1">
        <f t="array" ref="E431">IFERROR(INDEX(import_data,MATCH($D$8&amp;"-"&amp;$B431,import_key,0),E$9),"")</f>
        <v/>
      </c>
      <c r="F431" s="299" t="str" cm="1">
        <f t="array" ref="F431">IFERROR(INDEX(import_data,MATCH($D$8&amp;"-"&amp;$B431,import_key,0),F$9),"")</f>
        <v/>
      </c>
      <c r="G431" s="299" t="str" cm="1">
        <f t="array" ref="G431">IFERROR(INDEX(import_data,MATCH($D$8&amp;"-"&amp;$B431,import_key,0),G$9),"")</f>
        <v/>
      </c>
      <c r="H431" s="322" t="str" cm="1">
        <f t="array" ref="H431">IFERROR(INDEX(import_data,MATCH($D$8&amp;"-"&amp;$B431,import_key,0),H$9),"")</f>
        <v/>
      </c>
      <c r="J431" s="334" t="str">
        <f t="shared" si="33"/>
        <v/>
      </c>
      <c r="K431" s="98" t="s">
        <v>0</v>
      </c>
      <c r="L431" s="334" t="str">
        <f t="shared" si="34"/>
        <v/>
      </c>
      <c r="M431" s="98" t="s">
        <v>0</v>
      </c>
      <c r="N431" s="334" t="str">
        <f t="shared" si="35"/>
        <v/>
      </c>
      <c r="O431" s="98" t="s">
        <v>0</v>
      </c>
      <c r="P431" s="308">
        <f t="shared" si="31"/>
        <v>419</v>
      </c>
      <c r="R431" s="301" t="str" cm="1">
        <f t="array" ref="R431">IFERROR(INDEX(import_data,MATCH($R$8&amp;"-"&amp;$P431,import_key,0),R$9),"")</f>
        <v/>
      </c>
      <c r="S431" s="299" t="str" cm="1">
        <f t="array" ref="S431">IFERROR(INDEX(import_data,MATCH($R$8&amp;"-"&amp;$P431,import_key,0),S$9),"")</f>
        <v/>
      </c>
      <c r="T431" s="322" t="str" cm="1">
        <f t="array" ref="T431">IFERROR(INDEX(import_data,MATCH($R$8&amp;"-"&amp;$P431,import_key,0),T$9),"")</f>
        <v/>
      </c>
    </row>
    <row r="432" spans="2:20" x14ac:dyDescent="0.25">
      <c r="B432" s="308">
        <f t="shared" si="32"/>
        <v>420</v>
      </c>
      <c r="D432" s="301" t="str" cm="1">
        <f t="array" ref="D432">IFERROR(INDEX(import_data,MATCH($D$8&amp;"-"&amp;$B432,import_key,0),D$9),"")</f>
        <v/>
      </c>
      <c r="E432" s="299" t="str" cm="1">
        <f t="array" ref="E432">IFERROR(INDEX(import_data,MATCH($D$8&amp;"-"&amp;$B432,import_key,0),E$9),"")</f>
        <v/>
      </c>
      <c r="F432" s="299" t="str" cm="1">
        <f t="array" ref="F432">IFERROR(INDEX(import_data,MATCH($D$8&amp;"-"&amp;$B432,import_key,0),F$9),"")</f>
        <v/>
      </c>
      <c r="G432" s="299" t="str" cm="1">
        <f t="array" ref="G432">IFERROR(INDEX(import_data,MATCH($D$8&amp;"-"&amp;$B432,import_key,0),G$9),"")</f>
        <v/>
      </c>
      <c r="H432" s="322" t="str" cm="1">
        <f t="array" ref="H432">IFERROR(INDEX(import_data,MATCH($D$8&amp;"-"&amp;$B432,import_key,0),H$9),"")</f>
        <v/>
      </c>
      <c r="J432" s="334" t="str">
        <f t="shared" si="33"/>
        <v/>
      </c>
      <c r="K432" s="98" t="s">
        <v>0</v>
      </c>
      <c r="L432" s="334" t="str">
        <f t="shared" si="34"/>
        <v/>
      </c>
      <c r="M432" s="98" t="s">
        <v>0</v>
      </c>
      <c r="N432" s="334" t="str">
        <f t="shared" si="35"/>
        <v/>
      </c>
      <c r="O432" s="98" t="s">
        <v>0</v>
      </c>
      <c r="P432" s="308">
        <f t="shared" si="31"/>
        <v>420</v>
      </c>
      <c r="R432" s="301" t="str" cm="1">
        <f t="array" ref="R432">IFERROR(INDEX(import_data,MATCH($R$8&amp;"-"&amp;$P432,import_key,0),R$9),"")</f>
        <v/>
      </c>
      <c r="S432" s="299" t="str" cm="1">
        <f t="array" ref="S432">IFERROR(INDEX(import_data,MATCH($R$8&amp;"-"&amp;$P432,import_key,0),S$9),"")</f>
        <v/>
      </c>
      <c r="T432" s="322" t="str" cm="1">
        <f t="array" ref="T432">IFERROR(INDEX(import_data,MATCH($R$8&amp;"-"&amp;$P432,import_key,0),T$9),"")</f>
        <v/>
      </c>
    </row>
    <row r="433" spans="2:20" x14ac:dyDescent="0.25">
      <c r="B433" s="308">
        <f t="shared" si="32"/>
        <v>421</v>
      </c>
      <c r="D433" s="301" t="str" cm="1">
        <f t="array" ref="D433">IFERROR(INDEX(import_data,MATCH($D$8&amp;"-"&amp;$B433,import_key,0),D$9),"")</f>
        <v/>
      </c>
      <c r="E433" s="299" t="str" cm="1">
        <f t="array" ref="E433">IFERROR(INDEX(import_data,MATCH($D$8&amp;"-"&amp;$B433,import_key,0),E$9),"")</f>
        <v/>
      </c>
      <c r="F433" s="299" t="str" cm="1">
        <f t="array" ref="F433">IFERROR(INDEX(import_data,MATCH($D$8&amp;"-"&amp;$B433,import_key,0),F$9),"")</f>
        <v/>
      </c>
      <c r="G433" s="299" t="str" cm="1">
        <f t="array" ref="G433">IFERROR(INDEX(import_data,MATCH($D$8&amp;"-"&amp;$B433,import_key,0),G$9),"")</f>
        <v/>
      </c>
      <c r="H433" s="322" t="str" cm="1">
        <f t="array" ref="H433">IFERROR(INDEX(import_data,MATCH($D$8&amp;"-"&amp;$B433,import_key,0),H$9),"")</f>
        <v/>
      </c>
      <c r="J433" s="334" t="str">
        <f t="shared" si="33"/>
        <v/>
      </c>
      <c r="K433" s="98" t="s">
        <v>0</v>
      </c>
      <c r="L433" s="334" t="str">
        <f t="shared" si="34"/>
        <v/>
      </c>
      <c r="M433" s="98" t="s">
        <v>0</v>
      </c>
      <c r="N433" s="334" t="str">
        <f t="shared" si="35"/>
        <v/>
      </c>
      <c r="O433" s="98" t="s">
        <v>0</v>
      </c>
      <c r="P433" s="308">
        <f t="shared" si="31"/>
        <v>421</v>
      </c>
      <c r="R433" s="301" t="str" cm="1">
        <f t="array" ref="R433">IFERROR(INDEX(import_data,MATCH($R$8&amp;"-"&amp;$P433,import_key,0),R$9),"")</f>
        <v/>
      </c>
      <c r="S433" s="299" t="str" cm="1">
        <f t="array" ref="S433">IFERROR(INDEX(import_data,MATCH($R$8&amp;"-"&amp;$P433,import_key,0),S$9),"")</f>
        <v/>
      </c>
      <c r="T433" s="322" t="str" cm="1">
        <f t="array" ref="T433">IFERROR(INDEX(import_data,MATCH($R$8&amp;"-"&amp;$P433,import_key,0),T$9),"")</f>
        <v/>
      </c>
    </row>
    <row r="434" spans="2:20" x14ac:dyDescent="0.25">
      <c r="B434" s="308">
        <f t="shared" si="32"/>
        <v>422</v>
      </c>
      <c r="D434" s="301" t="str" cm="1">
        <f t="array" ref="D434">IFERROR(INDEX(import_data,MATCH($D$8&amp;"-"&amp;$B434,import_key,0),D$9),"")</f>
        <v/>
      </c>
      <c r="E434" s="299" t="str" cm="1">
        <f t="array" ref="E434">IFERROR(INDEX(import_data,MATCH($D$8&amp;"-"&amp;$B434,import_key,0),E$9),"")</f>
        <v/>
      </c>
      <c r="F434" s="299" t="str" cm="1">
        <f t="array" ref="F434">IFERROR(INDEX(import_data,MATCH($D$8&amp;"-"&amp;$B434,import_key,0),F$9),"")</f>
        <v/>
      </c>
      <c r="G434" s="299" t="str" cm="1">
        <f t="array" ref="G434">IFERROR(INDEX(import_data,MATCH($D$8&amp;"-"&amp;$B434,import_key,0),G$9),"")</f>
        <v/>
      </c>
      <c r="H434" s="322" t="str" cm="1">
        <f t="array" ref="H434">IFERROR(INDEX(import_data,MATCH($D$8&amp;"-"&amp;$B434,import_key,0),H$9),"")</f>
        <v/>
      </c>
      <c r="J434" s="334" t="str">
        <f t="shared" si="33"/>
        <v/>
      </c>
      <c r="K434" s="98" t="s">
        <v>0</v>
      </c>
      <c r="L434" s="334" t="str">
        <f t="shared" si="34"/>
        <v/>
      </c>
      <c r="M434" s="98" t="s">
        <v>0</v>
      </c>
      <c r="N434" s="334" t="str">
        <f t="shared" si="35"/>
        <v/>
      </c>
      <c r="O434" s="98" t="s">
        <v>0</v>
      </c>
      <c r="P434" s="308">
        <f t="shared" si="31"/>
        <v>422</v>
      </c>
      <c r="R434" s="301" t="str" cm="1">
        <f t="array" ref="R434">IFERROR(INDEX(import_data,MATCH($R$8&amp;"-"&amp;$P434,import_key,0),R$9),"")</f>
        <v/>
      </c>
      <c r="S434" s="299" t="str" cm="1">
        <f t="array" ref="S434">IFERROR(INDEX(import_data,MATCH($R$8&amp;"-"&amp;$P434,import_key,0),S$9),"")</f>
        <v/>
      </c>
      <c r="T434" s="322" t="str" cm="1">
        <f t="array" ref="T434">IFERROR(INDEX(import_data,MATCH($R$8&amp;"-"&amp;$P434,import_key,0),T$9),"")</f>
        <v/>
      </c>
    </row>
    <row r="435" spans="2:20" x14ac:dyDescent="0.25">
      <c r="B435" s="308">
        <f t="shared" si="32"/>
        <v>423</v>
      </c>
      <c r="D435" s="301" t="str" cm="1">
        <f t="array" ref="D435">IFERROR(INDEX(import_data,MATCH($D$8&amp;"-"&amp;$B435,import_key,0),D$9),"")</f>
        <v/>
      </c>
      <c r="E435" s="299" t="str" cm="1">
        <f t="array" ref="E435">IFERROR(INDEX(import_data,MATCH($D$8&amp;"-"&amp;$B435,import_key,0),E$9),"")</f>
        <v/>
      </c>
      <c r="F435" s="299" t="str" cm="1">
        <f t="array" ref="F435">IFERROR(INDEX(import_data,MATCH($D$8&amp;"-"&amp;$B435,import_key,0),F$9),"")</f>
        <v/>
      </c>
      <c r="G435" s="299" t="str" cm="1">
        <f t="array" ref="G435">IFERROR(INDEX(import_data,MATCH($D$8&amp;"-"&amp;$B435,import_key,0),G$9),"")</f>
        <v/>
      </c>
      <c r="H435" s="322" t="str" cm="1">
        <f t="array" ref="H435">IFERROR(INDEX(import_data,MATCH($D$8&amp;"-"&amp;$B435,import_key,0),H$9),"")</f>
        <v/>
      </c>
      <c r="J435" s="334" t="str">
        <f t="shared" si="33"/>
        <v/>
      </c>
      <c r="K435" s="98" t="s">
        <v>0</v>
      </c>
      <c r="L435" s="334" t="str">
        <f t="shared" si="34"/>
        <v/>
      </c>
      <c r="M435" s="98" t="s">
        <v>0</v>
      </c>
      <c r="N435" s="334" t="str">
        <f t="shared" si="35"/>
        <v/>
      </c>
      <c r="O435" s="98" t="s">
        <v>0</v>
      </c>
      <c r="P435" s="308">
        <f t="shared" si="31"/>
        <v>423</v>
      </c>
      <c r="R435" s="301" t="str" cm="1">
        <f t="array" ref="R435">IFERROR(INDEX(import_data,MATCH($R$8&amp;"-"&amp;$P435,import_key,0),R$9),"")</f>
        <v/>
      </c>
      <c r="S435" s="299" t="str" cm="1">
        <f t="array" ref="S435">IFERROR(INDEX(import_data,MATCH($R$8&amp;"-"&amp;$P435,import_key,0),S$9),"")</f>
        <v/>
      </c>
      <c r="T435" s="322" t="str" cm="1">
        <f t="array" ref="T435">IFERROR(INDEX(import_data,MATCH($R$8&amp;"-"&amp;$P435,import_key,0),T$9),"")</f>
        <v/>
      </c>
    </row>
    <row r="436" spans="2:20" x14ac:dyDescent="0.25">
      <c r="B436" s="308">
        <f t="shared" si="32"/>
        <v>424</v>
      </c>
      <c r="D436" s="301" t="str" cm="1">
        <f t="array" ref="D436">IFERROR(INDEX(import_data,MATCH($D$8&amp;"-"&amp;$B436,import_key,0),D$9),"")</f>
        <v/>
      </c>
      <c r="E436" s="299" t="str" cm="1">
        <f t="array" ref="E436">IFERROR(INDEX(import_data,MATCH($D$8&amp;"-"&amp;$B436,import_key,0),E$9),"")</f>
        <v/>
      </c>
      <c r="F436" s="299" t="str" cm="1">
        <f t="array" ref="F436">IFERROR(INDEX(import_data,MATCH($D$8&amp;"-"&amp;$B436,import_key,0),F$9),"")</f>
        <v/>
      </c>
      <c r="G436" s="299" t="str" cm="1">
        <f t="array" ref="G436">IFERROR(INDEX(import_data,MATCH($D$8&amp;"-"&amp;$B436,import_key,0),G$9),"")</f>
        <v/>
      </c>
      <c r="H436" s="322" t="str" cm="1">
        <f t="array" ref="H436">IFERROR(INDEX(import_data,MATCH($D$8&amp;"-"&amp;$B436,import_key,0),H$9),"")</f>
        <v/>
      </c>
      <c r="J436" s="334" t="str">
        <f t="shared" si="33"/>
        <v/>
      </c>
      <c r="K436" s="98" t="s">
        <v>0</v>
      </c>
      <c r="L436" s="334" t="str">
        <f t="shared" si="34"/>
        <v/>
      </c>
      <c r="M436" s="98" t="s">
        <v>0</v>
      </c>
      <c r="N436" s="334" t="str">
        <f t="shared" si="35"/>
        <v/>
      </c>
      <c r="O436" s="98" t="s">
        <v>0</v>
      </c>
      <c r="P436" s="308">
        <f t="shared" si="31"/>
        <v>424</v>
      </c>
      <c r="R436" s="301" t="str" cm="1">
        <f t="array" ref="R436">IFERROR(INDEX(import_data,MATCH($R$8&amp;"-"&amp;$P436,import_key,0),R$9),"")</f>
        <v/>
      </c>
      <c r="S436" s="299" t="str" cm="1">
        <f t="array" ref="S436">IFERROR(INDEX(import_data,MATCH($R$8&amp;"-"&amp;$P436,import_key,0),S$9),"")</f>
        <v/>
      </c>
      <c r="T436" s="322" t="str" cm="1">
        <f t="array" ref="T436">IFERROR(INDEX(import_data,MATCH($R$8&amp;"-"&amp;$P436,import_key,0),T$9),"")</f>
        <v/>
      </c>
    </row>
    <row r="437" spans="2:20" x14ac:dyDescent="0.25">
      <c r="B437" s="308">
        <f t="shared" si="32"/>
        <v>425</v>
      </c>
      <c r="D437" s="301" t="str" cm="1">
        <f t="array" ref="D437">IFERROR(INDEX(import_data,MATCH($D$8&amp;"-"&amp;$B437,import_key,0),D$9),"")</f>
        <v/>
      </c>
      <c r="E437" s="299" t="str" cm="1">
        <f t="array" ref="E437">IFERROR(INDEX(import_data,MATCH($D$8&amp;"-"&amp;$B437,import_key,0),E$9),"")</f>
        <v/>
      </c>
      <c r="F437" s="299" t="str" cm="1">
        <f t="array" ref="F437">IFERROR(INDEX(import_data,MATCH($D$8&amp;"-"&amp;$B437,import_key,0),F$9),"")</f>
        <v/>
      </c>
      <c r="G437" s="299" t="str" cm="1">
        <f t="array" ref="G437">IFERROR(INDEX(import_data,MATCH($D$8&amp;"-"&amp;$B437,import_key,0),G$9),"")</f>
        <v/>
      </c>
      <c r="H437" s="322" t="str" cm="1">
        <f t="array" ref="H437">IFERROR(INDEX(import_data,MATCH($D$8&amp;"-"&amp;$B437,import_key,0),H$9),"")</f>
        <v/>
      </c>
      <c r="J437" s="334" t="str">
        <f t="shared" si="33"/>
        <v/>
      </c>
      <c r="K437" s="98" t="s">
        <v>0</v>
      </c>
      <c r="L437" s="334" t="str">
        <f t="shared" si="34"/>
        <v/>
      </c>
      <c r="M437" s="98" t="s">
        <v>0</v>
      </c>
      <c r="N437" s="334" t="str">
        <f t="shared" si="35"/>
        <v/>
      </c>
      <c r="O437" s="98" t="s">
        <v>0</v>
      </c>
      <c r="P437" s="308">
        <f t="shared" si="31"/>
        <v>425</v>
      </c>
      <c r="R437" s="301" t="str" cm="1">
        <f t="array" ref="R437">IFERROR(INDEX(import_data,MATCH($R$8&amp;"-"&amp;$P437,import_key,0),R$9),"")</f>
        <v/>
      </c>
      <c r="S437" s="299" t="str" cm="1">
        <f t="array" ref="S437">IFERROR(INDEX(import_data,MATCH($R$8&amp;"-"&amp;$P437,import_key,0),S$9),"")</f>
        <v/>
      </c>
      <c r="T437" s="322" t="str" cm="1">
        <f t="array" ref="T437">IFERROR(INDEX(import_data,MATCH($R$8&amp;"-"&amp;$P437,import_key,0),T$9),"")</f>
        <v/>
      </c>
    </row>
    <row r="438" spans="2:20" x14ac:dyDescent="0.25">
      <c r="B438" s="308">
        <f t="shared" si="32"/>
        <v>426</v>
      </c>
      <c r="D438" s="301" t="str" cm="1">
        <f t="array" ref="D438">IFERROR(INDEX(import_data,MATCH($D$8&amp;"-"&amp;$B438,import_key,0),D$9),"")</f>
        <v/>
      </c>
      <c r="E438" s="299" t="str" cm="1">
        <f t="array" ref="E438">IFERROR(INDEX(import_data,MATCH($D$8&amp;"-"&amp;$B438,import_key,0),E$9),"")</f>
        <v/>
      </c>
      <c r="F438" s="299" t="str" cm="1">
        <f t="array" ref="F438">IFERROR(INDEX(import_data,MATCH($D$8&amp;"-"&amp;$B438,import_key,0),F$9),"")</f>
        <v/>
      </c>
      <c r="G438" s="299" t="str" cm="1">
        <f t="array" ref="G438">IFERROR(INDEX(import_data,MATCH($D$8&amp;"-"&amp;$B438,import_key,0),G$9),"")</f>
        <v/>
      </c>
      <c r="H438" s="322" t="str" cm="1">
        <f t="array" ref="H438">IFERROR(INDEX(import_data,MATCH($D$8&amp;"-"&amp;$B438,import_key,0),H$9),"")</f>
        <v/>
      </c>
      <c r="J438" s="334" t="str">
        <f t="shared" si="33"/>
        <v/>
      </c>
      <c r="K438" s="98" t="s">
        <v>0</v>
      </c>
      <c r="L438" s="334" t="str">
        <f t="shared" si="34"/>
        <v/>
      </c>
      <c r="M438" s="98" t="s">
        <v>0</v>
      </c>
      <c r="N438" s="334" t="str">
        <f t="shared" si="35"/>
        <v/>
      </c>
      <c r="O438" s="98" t="s">
        <v>0</v>
      </c>
      <c r="P438" s="308">
        <f t="shared" si="31"/>
        <v>426</v>
      </c>
      <c r="R438" s="301" t="str" cm="1">
        <f t="array" ref="R438">IFERROR(INDEX(import_data,MATCH($R$8&amp;"-"&amp;$P438,import_key,0),R$9),"")</f>
        <v/>
      </c>
      <c r="S438" s="299" t="str" cm="1">
        <f t="array" ref="S438">IFERROR(INDEX(import_data,MATCH($R$8&amp;"-"&amp;$P438,import_key,0),S$9),"")</f>
        <v/>
      </c>
      <c r="T438" s="322" t="str" cm="1">
        <f t="array" ref="T438">IFERROR(INDEX(import_data,MATCH($R$8&amp;"-"&amp;$P438,import_key,0),T$9),"")</f>
        <v/>
      </c>
    </row>
    <row r="439" spans="2:20" x14ac:dyDescent="0.25">
      <c r="B439" s="308">
        <f t="shared" si="32"/>
        <v>427</v>
      </c>
      <c r="D439" s="301" t="str" cm="1">
        <f t="array" ref="D439">IFERROR(INDEX(import_data,MATCH($D$8&amp;"-"&amp;$B439,import_key,0),D$9),"")</f>
        <v/>
      </c>
      <c r="E439" s="299" t="str" cm="1">
        <f t="array" ref="E439">IFERROR(INDEX(import_data,MATCH($D$8&amp;"-"&amp;$B439,import_key,0),E$9),"")</f>
        <v/>
      </c>
      <c r="F439" s="299" t="str" cm="1">
        <f t="array" ref="F439">IFERROR(INDEX(import_data,MATCH($D$8&amp;"-"&amp;$B439,import_key,0),F$9),"")</f>
        <v/>
      </c>
      <c r="G439" s="299" t="str" cm="1">
        <f t="array" ref="G439">IFERROR(INDEX(import_data,MATCH($D$8&amp;"-"&amp;$B439,import_key,0),G$9),"")</f>
        <v/>
      </c>
      <c r="H439" s="322" t="str" cm="1">
        <f t="array" ref="H439">IFERROR(INDEX(import_data,MATCH($D$8&amp;"-"&amp;$B439,import_key,0),H$9),"")</f>
        <v/>
      </c>
      <c r="J439" s="334" t="str">
        <f t="shared" si="33"/>
        <v/>
      </c>
      <c r="K439" s="98" t="s">
        <v>0</v>
      </c>
      <c r="L439" s="334" t="str">
        <f t="shared" si="34"/>
        <v/>
      </c>
      <c r="M439" s="98" t="s">
        <v>0</v>
      </c>
      <c r="N439" s="334" t="str">
        <f t="shared" si="35"/>
        <v/>
      </c>
      <c r="O439" s="98" t="s">
        <v>0</v>
      </c>
      <c r="P439" s="308">
        <f t="shared" si="31"/>
        <v>427</v>
      </c>
      <c r="R439" s="301" t="str" cm="1">
        <f t="array" ref="R439">IFERROR(INDEX(import_data,MATCH($R$8&amp;"-"&amp;$P439,import_key,0),R$9),"")</f>
        <v/>
      </c>
      <c r="S439" s="299" t="str" cm="1">
        <f t="array" ref="S439">IFERROR(INDEX(import_data,MATCH($R$8&amp;"-"&amp;$P439,import_key,0),S$9),"")</f>
        <v/>
      </c>
      <c r="T439" s="322" t="str" cm="1">
        <f t="array" ref="T439">IFERROR(INDEX(import_data,MATCH($R$8&amp;"-"&amp;$P439,import_key,0),T$9),"")</f>
        <v/>
      </c>
    </row>
    <row r="440" spans="2:20" x14ac:dyDescent="0.25">
      <c r="B440" s="308">
        <f t="shared" si="32"/>
        <v>428</v>
      </c>
      <c r="D440" s="301" t="str" cm="1">
        <f t="array" ref="D440">IFERROR(INDEX(import_data,MATCH($D$8&amp;"-"&amp;$B440,import_key,0),D$9),"")</f>
        <v/>
      </c>
      <c r="E440" s="299" t="str" cm="1">
        <f t="array" ref="E440">IFERROR(INDEX(import_data,MATCH($D$8&amp;"-"&amp;$B440,import_key,0),E$9),"")</f>
        <v/>
      </c>
      <c r="F440" s="299" t="str" cm="1">
        <f t="array" ref="F440">IFERROR(INDEX(import_data,MATCH($D$8&amp;"-"&amp;$B440,import_key,0),F$9),"")</f>
        <v/>
      </c>
      <c r="G440" s="299" t="str" cm="1">
        <f t="array" ref="G440">IFERROR(INDEX(import_data,MATCH($D$8&amp;"-"&amp;$B440,import_key,0),G$9),"")</f>
        <v/>
      </c>
      <c r="H440" s="322" t="str" cm="1">
        <f t="array" ref="H440">IFERROR(INDEX(import_data,MATCH($D$8&amp;"-"&amp;$B440,import_key,0),H$9),"")</f>
        <v/>
      </c>
      <c r="J440" s="334" t="str">
        <f t="shared" si="33"/>
        <v/>
      </c>
      <c r="K440" s="98" t="s">
        <v>0</v>
      </c>
      <c r="L440" s="334" t="str">
        <f t="shared" si="34"/>
        <v/>
      </c>
      <c r="M440" s="98" t="s">
        <v>0</v>
      </c>
      <c r="N440" s="334" t="str">
        <f t="shared" si="35"/>
        <v/>
      </c>
      <c r="O440" s="98" t="s">
        <v>0</v>
      </c>
      <c r="P440" s="308">
        <f t="shared" si="31"/>
        <v>428</v>
      </c>
      <c r="R440" s="301" t="str" cm="1">
        <f t="array" ref="R440">IFERROR(INDEX(import_data,MATCH($R$8&amp;"-"&amp;$P440,import_key,0),R$9),"")</f>
        <v/>
      </c>
      <c r="S440" s="299" t="str" cm="1">
        <f t="array" ref="S440">IFERROR(INDEX(import_data,MATCH($R$8&amp;"-"&amp;$P440,import_key,0),S$9),"")</f>
        <v/>
      </c>
      <c r="T440" s="322" t="str" cm="1">
        <f t="array" ref="T440">IFERROR(INDEX(import_data,MATCH($R$8&amp;"-"&amp;$P440,import_key,0),T$9),"")</f>
        <v/>
      </c>
    </row>
    <row r="441" spans="2:20" x14ac:dyDescent="0.25">
      <c r="B441" s="308">
        <f t="shared" si="32"/>
        <v>429</v>
      </c>
      <c r="D441" s="301" t="str" cm="1">
        <f t="array" ref="D441">IFERROR(INDEX(import_data,MATCH($D$8&amp;"-"&amp;$B441,import_key,0),D$9),"")</f>
        <v/>
      </c>
      <c r="E441" s="299" t="str" cm="1">
        <f t="array" ref="E441">IFERROR(INDEX(import_data,MATCH($D$8&amp;"-"&amp;$B441,import_key,0),E$9),"")</f>
        <v/>
      </c>
      <c r="F441" s="299" t="str" cm="1">
        <f t="array" ref="F441">IFERROR(INDEX(import_data,MATCH($D$8&amp;"-"&amp;$B441,import_key,0),F$9),"")</f>
        <v/>
      </c>
      <c r="G441" s="299" t="str" cm="1">
        <f t="array" ref="G441">IFERROR(INDEX(import_data,MATCH($D$8&amp;"-"&amp;$B441,import_key,0),G$9),"")</f>
        <v/>
      </c>
      <c r="H441" s="322" t="str" cm="1">
        <f t="array" ref="H441">IFERROR(INDEX(import_data,MATCH($D$8&amp;"-"&amp;$B441,import_key,0),H$9),"")</f>
        <v/>
      </c>
      <c r="J441" s="334" t="str">
        <f t="shared" si="33"/>
        <v/>
      </c>
      <c r="K441" s="98" t="s">
        <v>0</v>
      </c>
      <c r="L441" s="334" t="str">
        <f t="shared" si="34"/>
        <v/>
      </c>
      <c r="M441" s="98" t="s">
        <v>0</v>
      </c>
      <c r="N441" s="334" t="str">
        <f t="shared" si="35"/>
        <v/>
      </c>
      <c r="O441" s="98" t="s">
        <v>0</v>
      </c>
      <c r="P441" s="308">
        <f t="shared" si="31"/>
        <v>429</v>
      </c>
      <c r="R441" s="301" t="str" cm="1">
        <f t="array" ref="R441">IFERROR(INDEX(import_data,MATCH($R$8&amp;"-"&amp;$P441,import_key,0),R$9),"")</f>
        <v/>
      </c>
      <c r="S441" s="299" t="str" cm="1">
        <f t="array" ref="S441">IFERROR(INDEX(import_data,MATCH($R$8&amp;"-"&amp;$P441,import_key,0),S$9),"")</f>
        <v/>
      </c>
      <c r="T441" s="322" t="str" cm="1">
        <f t="array" ref="T441">IFERROR(INDEX(import_data,MATCH($R$8&amp;"-"&amp;$P441,import_key,0),T$9),"")</f>
        <v/>
      </c>
    </row>
    <row r="442" spans="2:20" x14ac:dyDescent="0.25">
      <c r="B442" s="308">
        <f t="shared" si="32"/>
        <v>430</v>
      </c>
      <c r="D442" s="301" t="str" cm="1">
        <f t="array" ref="D442">IFERROR(INDEX(import_data,MATCH($D$8&amp;"-"&amp;$B442,import_key,0),D$9),"")</f>
        <v/>
      </c>
      <c r="E442" s="299" t="str" cm="1">
        <f t="array" ref="E442">IFERROR(INDEX(import_data,MATCH($D$8&amp;"-"&amp;$B442,import_key,0),E$9),"")</f>
        <v/>
      </c>
      <c r="F442" s="299" t="str" cm="1">
        <f t="array" ref="F442">IFERROR(INDEX(import_data,MATCH($D$8&amp;"-"&amp;$B442,import_key,0),F$9),"")</f>
        <v/>
      </c>
      <c r="G442" s="299" t="str" cm="1">
        <f t="array" ref="G442">IFERROR(INDEX(import_data,MATCH($D$8&amp;"-"&amp;$B442,import_key,0),G$9),"")</f>
        <v/>
      </c>
      <c r="H442" s="322" t="str" cm="1">
        <f t="array" ref="H442">IFERROR(INDEX(import_data,MATCH($D$8&amp;"-"&amp;$B442,import_key,0),H$9),"")</f>
        <v/>
      </c>
      <c r="J442" s="334" t="str">
        <f t="shared" si="33"/>
        <v/>
      </c>
      <c r="K442" s="98" t="s">
        <v>0</v>
      </c>
      <c r="L442" s="334" t="str">
        <f t="shared" si="34"/>
        <v/>
      </c>
      <c r="M442" s="98" t="s">
        <v>0</v>
      </c>
      <c r="N442" s="334" t="str">
        <f t="shared" si="35"/>
        <v/>
      </c>
      <c r="O442" s="98" t="s">
        <v>0</v>
      </c>
      <c r="P442" s="308">
        <f t="shared" si="31"/>
        <v>430</v>
      </c>
      <c r="R442" s="301" t="str" cm="1">
        <f t="array" ref="R442">IFERROR(INDEX(import_data,MATCH($R$8&amp;"-"&amp;$P442,import_key,0),R$9),"")</f>
        <v/>
      </c>
      <c r="S442" s="299" t="str" cm="1">
        <f t="array" ref="S442">IFERROR(INDEX(import_data,MATCH($R$8&amp;"-"&amp;$P442,import_key,0),S$9),"")</f>
        <v/>
      </c>
      <c r="T442" s="322" t="str" cm="1">
        <f t="array" ref="T442">IFERROR(INDEX(import_data,MATCH($R$8&amp;"-"&amp;$P442,import_key,0),T$9),"")</f>
        <v/>
      </c>
    </row>
    <row r="443" spans="2:20" x14ac:dyDescent="0.25">
      <c r="B443" s="308">
        <f t="shared" si="32"/>
        <v>431</v>
      </c>
      <c r="D443" s="301" t="str" cm="1">
        <f t="array" ref="D443">IFERROR(INDEX(import_data,MATCH($D$8&amp;"-"&amp;$B443,import_key,0),D$9),"")</f>
        <v/>
      </c>
      <c r="E443" s="299" t="str" cm="1">
        <f t="array" ref="E443">IFERROR(INDEX(import_data,MATCH($D$8&amp;"-"&amp;$B443,import_key,0),E$9),"")</f>
        <v/>
      </c>
      <c r="F443" s="299" t="str" cm="1">
        <f t="array" ref="F443">IFERROR(INDEX(import_data,MATCH($D$8&amp;"-"&amp;$B443,import_key,0),F$9),"")</f>
        <v/>
      </c>
      <c r="G443" s="299" t="str" cm="1">
        <f t="array" ref="G443">IFERROR(INDEX(import_data,MATCH($D$8&amp;"-"&amp;$B443,import_key,0),G$9),"")</f>
        <v/>
      </c>
      <c r="H443" s="322" t="str" cm="1">
        <f t="array" ref="H443">IFERROR(INDEX(import_data,MATCH($D$8&amp;"-"&amp;$B443,import_key,0),H$9),"")</f>
        <v/>
      </c>
      <c r="J443" s="334" t="str">
        <f t="shared" si="33"/>
        <v/>
      </c>
      <c r="K443" s="98" t="s">
        <v>0</v>
      </c>
      <c r="L443" s="334" t="str">
        <f t="shared" si="34"/>
        <v/>
      </c>
      <c r="M443" s="98" t="s">
        <v>0</v>
      </c>
      <c r="N443" s="334" t="str">
        <f t="shared" si="35"/>
        <v/>
      </c>
      <c r="O443" s="98" t="s">
        <v>0</v>
      </c>
      <c r="P443" s="308">
        <f t="shared" si="31"/>
        <v>431</v>
      </c>
      <c r="R443" s="301" t="str" cm="1">
        <f t="array" ref="R443">IFERROR(INDEX(import_data,MATCH($R$8&amp;"-"&amp;$P443,import_key,0),R$9),"")</f>
        <v/>
      </c>
      <c r="S443" s="299" t="str" cm="1">
        <f t="array" ref="S443">IFERROR(INDEX(import_data,MATCH($R$8&amp;"-"&amp;$P443,import_key,0),S$9),"")</f>
        <v/>
      </c>
      <c r="T443" s="322" t="str" cm="1">
        <f t="array" ref="T443">IFERROR(INDEX(import_data,MATCH($R$8&amp;"-"&amp;$P443,import_key,0),T$9),"")</f>
        <v/>
      </c>
    </row>
    <row r="444" spans="2:20" x14ac:dyDescent="0.25">
      <c r="B444" s="308">
        <f t="shared" si="32"/>
        <v>432</v>
      </c>
      <c r="D444" s="301" t="str" cm="1">
        <f t="array" ref="D444">IFERROR(INDEX(import_data,MATCH($D$8&amp;"-"&amp;$B444,import_key,0),D$9),"")</f>
        <v/>
      </c>
      <c r="E444" s="299" t="str" cm="1">
        <f t="array" ref="E444">IFERROR(INDEX(import_data,MATCH($D$8&amp;"-"&amp;$B444,import_key,0),E$9),"")</f>
        <v/>
      </c>
      <c r="F444" s="299" t="str" cm="1">
        <f t="array" ref="F444">IFERROR(INDEX(import_data,MATCH($D$8&amp;"-"&amp;$B444,import_key,0),F$9),"")</f>
        <v/>
      </c>
      <c r="G444" s="299" t="str" cm="1">
        <f t="array" ref="G444">IFERROR(INDEX(import_data,MATCH($D$8&amp;"-"&amp;$B444,import_key,0),G$9),"")</f>
        <v/>
      </c>
      <c r="H444" s="322" t="str" cm="1">
        <f t="array" ref="H444">IFERROR(INDEX(import_data,MATCH($D$8&amp;"-"&amp;$B444,import_key,0),H$9),"")</f>
        <v/>
      </c>
      <c r="J444" s="334" t="str">
        <f t="shared" si="33"/>
        <v/>
      </c>
      <c r="K444" s="98" t="s">
        <v>0</v>
      </c>
      <c r="L444" s="334" t="str">
        <f t="shared" si="34"/>
        <v/>
      </c>
      <c r="M444" s="98" t="s">
        <v>0</v>
      </c>
      <c r="N444" s="334" t="str">
        <f t="shared" si="35"/>
        <v/>
      </c>
      <c r="O444" s="98" t="s">
        <v>0</v>
      </c>
      <c r="P444" s="308">
        <f t="shared" si="31"/>
        <v>432</v>
      </c>
      <c r="R444" s="301" t="str" cm="1">
        <f t="array" ref="R444">IFERROR(INDEX(import_data,MATCH($R$8&amp;"-"&amp;$P444,import_key,0),R$9),"")</f>
        <v/>
      </c>
      <c r="S444" s="299" t="str" cm="1">
        <f t="array" ref="S444">IFERROR(INDEX(import_data,MATCH($R$8&amp;"-"&amp;$P444,import_key,0),S$9),"")</f>
        <v/>
      </c>
      <c r="T444" s="322" t="str" cm="1">
        <f t="array" ref="T444">IFERROR(INDEX(import_data,MATCH($R$8&amp;"-"&amp;$P444,import_key,0),T$9),"")</f>
        <v/>
      </c>
    </row>
    <row r="445" spans="2:20" x14ac:dyDescent="0.25">
      <c r="B445" s="308">
        <f t="shared" si="32"/>
        <v>433</v>
      </c>
      <c r="D445" s="301" t="str" cm="1">
        <f t="array" ref="D445">IFERROR(INDEX(import_data,MATCH($D$8&amp;"-"&amp;$B445,import_key,0),D$9),"")</f>
        <v/>
      </c>
      <c r="E445" s="299" t="str" cm="1">
        <f t="array" ref="E445">IFERROR(INDEX(import_data,MATCH($D$8&amp;"-"&amp;$B445,import_key,0),E$9),"")</f>
        <v/>
      </c>
      <c r="F445" s="299" t="str" cm="1">
        <f t="array" ref="F445">IFERROR(INDEX(import_data,MATCH($D$8&amp;"-"&amp;$B445,import_key,0),F$9),"")</f>
        <v/>
      </c>
      <c r="G445" s="299" t="str" cm="1">
        <f t="array" ref="G445">IFERROR(INDEX(import_data,MATCH($D$8&amp;"-"&amp;$B445,import_key,0),G$9),"")</f>
        <v/>
      </c>
      <c r="H445" s="322" t="str" cm="1">
        <f t="array" ref="H445">IFERROR(INDEX(import_data,MATCH($D$8&amp;"-"&amp;$B445,import_key,0),H$9),"")</f>
        <v/>
      </c>
      <c r="J445" s="334" t="str">
        <f t="shared" si="33"/>
        <v/>
      </c>
      <c r="K445" s="98" t="s">
        <v>0</v>
      </c>
      <c r="L445" s="334" t="str">
        <f t="shared" si="34"/>
        <v/>
      </c>
      <c r="M445" s="98" t="s">
        <v>0</v>
      </c>
      <c r="N445" s="334" t="str">
        <f t="shared" si="35"/>
        <v/>
      </c>
      <c r="O445" s="98" t="s">
        <v>0</v>
      </c>
      <c r="P445" s="308">
        <f t="shared" si="31"/>
        <v>433</v>
      </c>
      <c r="R445" s="301" t="str" cm="1">
        <f t="array" ref="R445">IFERROR(INDEX(import_data,MATCH($R$8&amp;"-"&amp;$P445,import_key,0),R$9),"")</f>
        <v/>
      </c>
      <c r="S445" s="299" t="str" cm="1">
        <f t="array" ref="S445">IFERROR(INDEX(import_data,MATCH($R$8&amp;"-"&amp;$P445,import_key,0),S$9),"")</f>
        <v/>
      </c>
      <c r="T445" s="322" t="str" cm="1">
        <f t="array" ref="T445">IFERROR(INDEX(import_data,MATCH($R$8&amp;"-"&amp;$P445,import_key,0),T$9),"")</f>
        <v/>
      </c>
    </row>
    <row r="446" spans="2:20" x14ac:dyDescent="0.25">
      <c r="B446" s="308">
        <f t="shared" si="32"/>
        <v>434</v>
      </c>
      <c r="D446" s="301" t="str" cm="1">
        <f t="array" ref="D446">IFERROR(INDEX(import_data,MATCH($D$8&amp;"-"&amp;$B446,import_key,0),D$9),"")</f>
        <v/>
      </c>
      <c r="E446" s="299" t="str" cm="1">
        <f t="array" ref="E446">IFERROR(INDEX(import_data,MATCH($D$8&amp;"-"&amp;$B446,import_key,0),E$9),"")</f>
        <v/>
      </c>
      <c r="F446" s="299" t="str" cm="1">
        <f t="array" ref="F446">IFERROR(INDEX(import_data,MATCH($D$8&amp;"-"&amp;$B446,import_key,0),F$9),"")</f>
        <v/>
      </c>
      <c r="G446" s="299" t="str" cm="1">
        <f t="array" ref="G446">IFERROR(INDEX(import_data,MATCH($D$8&amp;"-"&amp;$B446,import_key,0),G$9),"")</f>
        <v/>
      </c>
      <c r="H446" s="322" t="str" cm="1">
        <f t="array" ref="H446">IFERROR(INDEX(import_data,MATCH($D$8&amp;"-"&amp;$B446,import_key,0),H$9),"")</f>
        <v/>
      </c>
      <c r="J446" s="334" t="str">
        <f t="shared" si="33"/>
        <v/>
      </c>
      <c r="K446" s="98" t="s">
        <v>0</v>
      </c>
      <c r="L446" s="334" t="str">
        <f t="shared" si="34"/>
        <v/>
      </c>
      <c r="M446" s="98" t="s">
        <v>0</v>
      </c>
      <c r="N446" s="334" t="str">
        <f t="shared" si="35"/>
        <v/>
      </c>
      <c r="O446" s="98" t="s">
        <v>0</v>
      </c>
      <c r="P446" s="308">
        <f t="shared" si="31"/>
        <v>434</v>
      </c>
      <c r="R446" s="301" t="str" cm="1">
        <f t="array" ref="R446">IFERROR(INDEX(import_data,MATCH($R$8&amp;"-"&amp;$P446,import_key,0),R$9),"")</f>
        <v/>
      </c>
      <c r="S446" s="299" t="str" cm="1">
        <f t="array" ref="S446">IFERROR(INDEX(import_data,MATCH($R$8&amp;"-"&amp;$P446,import_key,0),S$9),"")</f>
        <v/>
      </c>
      <c r="T446" s="322" t="str" cm="1">
        <f t="array" ref="T446">IFERROR(INDEX(import_data,MATCH($R$8&amp;"-"&amp;$P446,import_key,0),T$9),"")</f>
        <v/>
      </c>
    </row>
    <row r="447" spans="2:20" x14ac:dyDescent="0.25">
      <c r="B447" s="308">
        <f t="shared" si="32"/>
        <v>435</v>
      </c>
      <c r="D447" s="301" t="str" cm="1">
        <f t="array" ref="D447">IFERROR(INDEX(import_data,MATCH($D$8&amp;"-"&amp;$B447,import_key,0),D$9),"")</f>
        <v/>
      </c>
      <c r="E447" s="299" t="str" cm="1">
        <f t="array" ref="E447">IFERROR(INDEX(import_data,MATCH($D$8&amp;"-"&amp;$B447,import_key,0),E$9),"")</f>
        <v/>
      </c>
      <c r="F447" s="299" t="str" cm="1">
        <f t="array" ref="F447">IFERROR(INDEX(import_data,MATCH($D$8&amp;"-"&amp;$B447,import_key,0),F$9),"")</f>
        <v/>
      </c>
      <c r="G447" s="299" t="str" cm="1">
        <f t="array" ref="G447">IFERROR(INDEX(import_data,MATCH($D$8&amp;"-"&amp;$B447,import_key,0),G$9),"")</f>
        <v/>
      </c>
      <c r="H447" s="322" t="str" cm="1">
        <f t="array" ref="H447">IFERROR(INDEX(import_data,MATCH($D$8&amp;"-"&amp;$B447,import_key,0),H$9),"")</f>
        <v/>
      </c>
      <c r="J447" s="334" t="str">
        <f t="shared" si="33"/>
        <v/>
      </c>
      <c r="K447" s="98" t="s">
        <v>0</v>
      </c>
      <c r="L447" s="334" t="str">
        <f t="shared" si="34"/>
        <v/>
      </c>
      <c r="M447" s="98" t="s">
        <v>0</v>
      </c>
      <c r="N447" s="334" t="str">
        <f t="shared" si="35"/>
        <v/>
      </c>
      <c r="O447" s="98" t="s">
        <v>0</v>
      </c>
      <c r="P447" s="308">
        <f t="shared" si="31"/>
        <v>435</v>
      </c>
      <c r="R447" s="301" t="str" cm="1">
        <f t="array" ref="R447">IFERROR(INDEX(import_data,MATCH($R$8&amp;"-"&amp;$P447,import_key,0),R$9),"")</f>
        <v/>
      </c>
      <c r="S447" s="299" t="str" cm="1">
        <f t="array" ref="S447">IFERROR(INDEX(import_data,MATCH($R$8&amp;"-"&amp;$P447,import_key,0),S$9),"")</f>
        <v/>
      </c>
      <c r="T447" s="322" t="str" cm="1">
        <f t="array" ref="T447">IFERROR(INDEX(import_data,MATCH($R$8&amp;"-"&amp;$P447,import_key,0),T$9),"")</f>
        <v/>
      </c>
    </row>
    <row r="448" spans="2:20" x14ac:dyDescent="0.25">
      <c r="B448" s="308">
        <f t="shared" si="32"/>
        <v>436</v>
      </c>
      <c r="D448" s="301" t="str" cm="1">
        <f t="array" ref="D448">IFERROR(INDEX(import_data,MATCH($D$8&amp;"-"&amp;$B448,import_key,0),D$9),"")</f>
        <v/>
      </c>
      <c r="E448" s="299" t="str" cm="1">
        <f t="array" ref="E448">IFERROR(INDEX(import_data,MATCH($D$8&amp;"-"&amp;$B448,import_key,0),E$9),"")</f>
        <v/>
      </c>
      <c r="F448" s="299" t="str" cm="1">
        <f t="array" ref="F448">IFERROR(INDEX(import_data,MATCH($D$8&amp;"-"&amp;$B448,import_key,0),F$9),"")</f>
        <v/>
      </c>
      <c r="G448" s="299" t="str" cm="1">
        <f t="array" ref="G448">IFERROR(INDEX(import_data,MATCH($D$8&amp;"-"&amp;$B448,import_key,0),G$9),"")</f>
        <v/>
      </c>
      <c r="H448" s="322" t="str" cm="1">
        <f t="array" ref="H448">IFERROR(INDEX(import_data,MATCH($D$8&amp;"-"&amp;$B448,import_key,0),H$9),"")</f>
        <v/>
      </c>
      <c r="J448" s="334" t="str">
        <f t="shared" si="33"/>
        <v/>
      </c>
      <c r="K448" s="98" t="s">
        <v>0</v>
      </c>
      <c r="L448" s="334" t="str">
        <f t="shared" si="34"/>
        <v/>
      </c>
      <c r="M448" s="98" t="s">
        <v>0</v>
      </c>
      <c r="N448" s="334" t="str">
        <f t="shared" si="35"/>
        <v/>
      </c>
      <c r="O448" s="98" t="s">
        <v>0</v>
      </c>
      <c r="P448" s="308">
        <f t="shared" si="31"/>
        <v>436</v>
      </c>
      <c r="R448" s="301" t="str" cm="1">
        <f t="array" ref="R448">IFERROR(INDEX(import_data,MATCH($R$8&amp;"-"&amp;$P448,import_key,0),R$9),"")</f>
        <v/>
      </c>
      <c r="S448" s="299" t="str" cm="1">
        <f t="array" ref="S448">IFERROR(INDEX(import_data,MATCH($R$8&amp;"-"&amp;$P448,import_key,0),S$9),"")</f>
        <v/>
      </c>
      <c r="T448" s="322" t="str" cm="1">
        <f t="array" ref="T448">IFERROR(INDEX(import_data,MATCH($R$8&amp;"-"&amp;$P448,import_key,0),T$9),"")</f>
        <v/>
      </c>
    </row>
    <row r="449" spans="2:20" x14ac:dyDescent="0.25">
      <c r="B449" s="308">
        <f t="shared" si="32"/>
        <v>437</v>
      </c>
      <c r="D449" s="301" t="str" cm="1">
        <f t="array" ref="D449">IFERROR(INDEX(import_data,MATCH($D$8&amp;"-"&amp;$B449,import_key,0),D$9),"")</f>
        <v/>
      </c>
      <c r="E449" s="299" t="str" cm="1">
        <f t="array" ref="E449">IFERROR(INDEX(import_data,MATCH($D$8&amp;"-"&amp;$B449,import_key,0),E$9),"")</f>
        <v/>
      </c>
      <c r="F449" s="299" t="str" cm="1">
        <f t="array" ref="F449">IFERROR(INDEX(import_data,MATCH($D$8&amp;"-"&amp;$B449,import_key,0),F$9),"")</f>
        <v/>
      </c>
      <c r="G449" s="299" t="str" cm="1">
        <f t="array" ref="G449">IFERROR(INDEX(import_data,MATCH($D$8&amp;"-"&amp;$B449,import_key,0),G$9),"")</f>
        <v/>
      </c>
      <c r="H449" s="322" t="str" cm="1">
        <f t="array" ref="H449">IFERROR(INDEX(import_data,MATCH($D$8&amp;"-"&amp;$B449,import_key,0),H$9),"")</f>
        <v/>
      </c>
      <c r="J449" s="334" t="str">
        <f t="shared" si="33"/>
        <v/>
      </c>
      <c r="K449" s="98" t="s">
        <v>0</v>
      </c>
      <c r="L449" s="334" t="str">
        <f t="shared" si="34"/>
        <v/>
      </c>
      <c r="M449" s="98" t="s">
        <v>0</v>
      </c>
      <c r="N449" s="334" t="str">
        <f t="shared" si="35"/>
        <v/>
      </c>
      <c r="O449" s="98" t="s">
        <v>0</v>
      </c>
      <c r="P449" s="308">
        <f t="shared" si="31"/>
        <v>437</v>
      </c>
      <c r="R449" s="301" t="str" cm="1">
        <f t="array" ref="R449">IFERROR(INDEX(import_data,MATCH($R$8&amp;"-"&amp;$P449,import_key,0),R$9),"")</f>
        <v/>
      </c>
      <c r="S449" s="299" t="str" cm="1">
        <f t="array" ref="S449">IFERROR(INDEX(import_data,MATCH($R$8&amp;"-"&amp;$P449,import_key,0),S$9),"")</f>
        <v/>
      </c>
      <c r="T449" s="322" t="str" cm="1">
        <f t="array" ref="T449">IFERROR(INDEX(import_data,MATCH($R$8&amp;"-"&amp;$P449,import_key,0),T$9),"")</f>
        <v/>
      </c>
    </row>
    <row r="450" spans="2:20" x14ac:dyDescent="0.25">
      <c r="B450" s="308">
        <f t="shared" si="32"/>
        <v>438</v>
      </c>
      <c r="D450" s="301" t="str" cm="1">
        <f t="array" ref="D450">IFERROR(INDEX(import_data,MATCH($D$8&amp;"-"&amp;$B450,import_key,0),D$9),"")</f>
        <v/>
      </c>
      <c r="E450" s="299" t="str" cm="1">
        <f t="array" ref="E450">IFERROR(INDEX(import_data,MATCH($D$8&amp;"-"&amp;$B450,import_key,0),E$9),"")</f>
        <v/>
      </c>
      <c r="F450" s="299" t="str" cm="1">
        <f t="array" ref="F450">IFERROR(INDEX(import_data,MATCH($D$8&amp;"-"&amp;$B450,import_key,0),F$9),"")</f>
        <v/>
      </c>
      <c r="G450" s="299" t="str" cm="1">
        <f t="array" ref="G450">IFERROR(INDEX(import_data,MATCH($D$8&amp;"-"&amp;$B450,import_key,0),G$9),"")</f>
        <v/>
      </c>
      <c r="H450" s="322" t="str" cm="1">
        <f t="array" ref="H450">IFERROR(INDEX(import_data,MATCH($D$8&amp;"-"&amp;$B450,import_key,0),H$9),"")</f>
        <v/>
      </c>
      <c r="J450" s="334" t="str">
        <f t="shared" si="33"/>
        <v/>
      </c>
      <c r="K450" s="98" t="s">
        <v>0</v>
      </c>
      <c r="L450" s="334" t="str">
        <f t="shared" si="34"/>
        <v/>
      </c>
      <c r="M450" s="98" t="s">
        <v>0</v>
      </c>
      <c r="N450" s="334" t="str">
        <f t="shared" si="35"/>
        <v/>
      </c>
      <c r="O450" s="98" t="s">
        <v>0</v>
      </c>
      <c r="P450" s="308">
        <f t="shared" si="31"/>
        <v>438</v>
      </c>
      <c r="R450" s="301" t="str" cm="1">
        <f t="array" ref="R450">IFERROR(INDEX(import_data,MATCH($R$8&amp;"-"&amp;$P450,import_key,0),R$9),"")</f>
        <v/>
      </c>
      <c r="S450" s="299" t="str" cm="1">
        <f t="array" ref="S450">IFERROR(INDEX(import_data,MATCH($R$8&amp;"-"&amp;$P450,import_key,0),S$9),"")</f>
        <v/>
      </c>
      <c r="T450" s="322" t="str" cm="1">
        <f t="array" ref="T450">IFERROR(INDEX(import_data,MATCH($R$8&amp;"-"&amp;$P450,import_key,0),T$9),"")</f>
        <v/>
      </c>
    </row>
    <row r="451" spans="2:20" x14ac:dyDescent="0.25">
      <c r="B451" s="308">
        <f t="shared" si="32"/>
        <v>439</v>
      </c>
      <c r="D451" s="301" t="str" cm="1">
        <f t="array" ref="D451">IFERROR(INDEX(import_data,MATCH($D$8&amp;"-"&amp;$B451,import_key,0),D$9),"")</f>
        <v/>
      </c>
      <c r="E451" s="299" t="str" cm="1">
        <f t="array" ref="E451">IFERROR(INDEX(import_data,MATCH($D$8&amp;"-"&amp;$B451,import_key,0),E$9),"")</f>
        <v/>
      </c>
      <c r="F451" s="299" t="str" cm="1">
        <f t="array" ref="F451">IFERROR(INDEX(import_data,MATCH($D$8&amp;"-"&amp;$B451,import_key,0),F$9),"")</f>
        <v/>
      </c>
      <c r="G451" s="299" t="str" cm="1">
        <f t="array" ref="G451">IFERROR(INDEX(import_data,MATCH($D$8&amp;"-"&amp;$B451,import_key,0),G$9),"")</f>
        <v/>
      </c>
      <c r="H451" s="322" t="str" cm="1">
        <f t="array" ref="H451">IFERROR(INDEX(import_data,MATCH($D$8&amp;"-"&amp;$B451,import_key,0),H$9),"")</f>
        <v/>
      </c>
      <c r="J451" s="334" t="str">
        <f t="shared" si="33"/>
        <v/>
      </c>
      <c r="K451" s="98" t="s">
        <v>0</v>
      </c>
      <c r="L451" s="334" t="str">
        <f t="shared" si="34"/>
        <v/>
      </c>
      <c r="M451" s="98" t="s">
        <v>0</v>
      </c>
      <c r="N451" s="334" t="str">
        <f t="shared" si="35"/>
        <v/>
      </c>
      <c r="O451" s="98" t="s">
        <v>0</v>
      </c>
      <c r="P451" s="308">
        <f t="shared" si="31"/>
        <v>439</v>
      </c>
      <c r="R451" s="301" t="str" cm="1">
        <f t="array" ref="R451">IFERROR(INDEX(import_data,MATCH($R$8&amp;"-"&amp;$P451,import_key,0),R$9),"")</f>
        <v/>
      </c>
      <c r="S451" s="299" t="str" cm="1">
        <f t="array" ref="S451">IFERROR(INDEX(import_data,MATCH($R$8&amp;"-"&amp;$P451,import_key,0),S$9),"")</f>
        <v/>
      </c>
      <c r="T451" s="322" t="str" cm="1">
        <f t="array" ref="T451">IFERROR(INDEX(import_data,MATCH($R$8&amp;"-"&amp;$P451,import_key,0),T$9),"")</f>
        <v/>
      </c>
    </row>
    <row r="452" spans="2:20" x14ac:dyDescent="0.25">
      <c r="B452" s="308">
        <f t="shared" si="32"/>
        <v>440</v>
      </c>
      <c r="D452" s="301" t="str" cm="1">
        <f t="array" ref="D452">IFERROR(INDEX(import_data,MATCH($D$8&amp;"-"&amp;$B452,import_key,0),D$9),"")</f>
        <v/>
      </c>
      <c r="E452" s="299" t="str" cm="1">
        <f t="array" ref="E452">IFERROR(INDEX(import_data,MATCH($D$8&amp;"-"&amp;$B452,import_key,0),E$9),"")</f>
        <v/>
      </c>
      <c r="F452" s="299" t="str" cm="1">
        <f t="array" ref="F452">IFERROR(INDEX(import_data,MATCH($D$8&amp;"-"&amp;$B452,import_key,0),F$9),"")</f>
        <v/>
      </c>
      <c r="G452" s="299" t="str" cm="1">
        <f t="array" ref="G452">IFERROR(INDEX(import_data,MATCH($D$8&amp;"-"&amp;$B452,import_key,0),G$9),"")</f>
        <v/>
      </c>
      <c r="H452" s="322" t="str" cm="1">
        <f t="array" ref="H452">IFERROR(INDEX(import_data,MATCH($D$8&amp;"-"&amp;$B452,import_key,0),H$9),"")</f>
        <v/>
      </c>
      <c r="J452" s="334" t="str">
        <f t="shared" si="33"/>
        <v/>
      </c>
      <c r="K452" s="98" t="s">
        <v>0</v>
      </c>
      <c r="L452" s="334" t="str">
        <f t="shared" si="34"/>
        <v/>
      </c>
      <c r="M452" s="98" t="s">
        <v>0</v>
      </c>
      <c r="N452" s="334" t="str">
        <f t="shared" si="35"/>
        <v/>
      </c>
      <c r="O452" s="98" t="s">
        <v>0</v>
      </c>
      <c r="P452" s="308">
        <f t="shared" si="31"/>
        <v>440</v>
      </c>
      <c r="R452" s="301" t="str" cm="1">
        <f t="array" ref="R452">IFERROR(INDEX(import_data,MATCH($R$8&amp;"-"&amp;$P452,import_key,0),R$9),"")</f>
        <v/>
      </c>
      <c r="S452" s="299" t="str" cm="1">
        <f t="array" ref="S452">IFERROR(INDEX(import_data,MATCH($R$8&amp;"-"&amp;$P452,import_key,0),S$9),"")</f>
        <v/>
      </c>
      <c r="T452" s="322" t="str" cm="1">
        <f t="array" ref="T452">IFERROR(INDEX(import_data,MATCH($R$8&amp;"-"&amp;$P452,import_key,0),T$9),"")</f>
        <v/>
      </c>
    </row>
    <row r="453" spans="2:20" x14ac:dyDescent="0.25">
      <c r="B453" s="308">
        <f t="shared" si="32"/>
        <v>441</v>
      </c>
      <c r="D453" s="301" t="str" cm="1">
        <f t="array" ref="D453">IFERROR(INDEX(import_data,MATCH($D$8&amp;"-"&amp;$B453,import_key,0),D$9),"")</f>
        <v/>
      </c>
      <c r="E453" s="299" t="str" cm="1">
        <f t="array" ref="E453">IFERROR(INDEX(import_data,MATCH($D$8&amp;"-"&amp;$B453,import_key,0),E$9),"")</f>
        <v/>
      </c>
      <c r="F453" s="299" t="str" cm="1">
        <f t="array" ref="F453">IFERROR(INDEX(import_data,MATCH($D$8&amp;"-"&amp;$B453,import_key,0),F$9),"")</f>
        <v/>
      </c>
      <c r="G453" s="299" t="str" cm="1">
        <f t="array" ref="G453">IFERROR(INDEX(import_data,MATCH($D$8&amp;"-"&amp;$B453,import_key,0),G$9),"")</f>
        <v/>
      </c>
      <c r="H453" s="322" t="str" cm="1">
        <f t="array" ref="H453">IFERROR(INDEX(import_data,MATCH($D$8&amp;"-"&amp;$B453,import_key,0),H$9),"")</f>
        <v/>
      </c>
      <c r="J453" s="334" t="str">
        <f t="shared" si="33"/>
        <v/>
      </c>
      <c r="K453" s="98" t="s">
        <v>0</v>
      </c>
      <c r="L453" s="334" t="str">
        <f t="shared" si="34"/>
        <v/>
      </c>
      <c r="M453" s="98" t="s">
        <v>0</v>
      </c>
      <c r="N453" s="334" t="str">
        <f t="shared" si="35"/>
        <v/>
      </c>
      <c r="O453" s="98" t="s">
        <v>0</v>
      </c>
      <c r="P453" s="308">
        <f t="shared" si="31"/>
        <v>441</v>
      </c>
      <c r="R453" s="301" t="str" cm="1">
        <f t="array" ref="R453">IFERROR(INDEX(import_data,MATCH($R$8&amp;"-"&amp;$P453,import_key,0),R$9),"")</f>
        <v/>
      </c>
      <c r="S453" s="299" t="str" cm="1">
        <f t="array" ref="S453">IFERROR(INDEX(import_data,MATCH($R$8&amp;"-"&amp;$P453,import_key,0),S$9),"")</f>
        <v/>
      </c>
      <c r="T453" s="322" t="str" cm="1">
        <f t="array" ref="T453">IFERROR(INDEX(import_data,MATCH($R$8&amp;"-"&amp;$P453,import_key,0),T$9),"")</f>
        <v/>
      </c>
    </row>
    <row r="454" spans="2:20" x14ac:dyDescent="0.25">
      <c r="B454" s="308">
        <f t="shared" si="32"/>
        <v>442</v>
      </c>
      <c r="D454" s="301" t="str" cm="1">
        <f t="array" ref="D454">IFERROR(INDEX(import_data,MATCH($D$8&amp;"-"&amp;$B454,import_key,0),D$9),"")</f>
        <v/>
      </c>
      <c r="E454" s="299" t="str" cm="1">
        <f t="array" ref="E454">IFERROR(INDEX(import_data,MATCH($D$8&amp;"-"&amp;$B454,import_key,0),E$9),"")</f>
        <v/>
      </c>
      <c r="F454" s="299" t="str" cm="1">
        <f t="array" ref="F454">IFERROR(INDEX(import_data,MATCH($D$8&amp;"-"&amp;$B454,import_key,0),F$9),"")</f>
        <v/>
      </c>
      <c r="G454" s="299" t="str" cm="1">
        <f t="array" ref="G454">IFERROR(INDEX(import_data,MATCH($D$8&amp;"-"&amp;$B454,import_key,0),G$9),"")</f>
        <v/>
      </c>
      <c r="H454" s="322" t="str" cm="1">
        <f t="array" ref="H454">IFERROR(INDEX(import_data,MATCH($D$8&amp;"-"&amp;$B454,import_key,0),H$9),"")</f>
        <v/>
      </c>
      <c r="J454" s="334" t="str">
        <f t="shared" si="33"/>
        <v/>
      </c>
      <c r="K454" s="98" t="s">
        <v>0</v>
      </c>
      <c r="L454" s="334" t="str">
        <f t="shared" si="34"/>
        <v/>
      </c>
      <c r="M454" s="98" t="s">
        <v>0</v>
      </c>
      <c r="N454" s="334" t="str">
        <f t="shared" si="35"/>
        <v/>
      </c>
      <c r="O454" s="98" t="s">
        <v>0</v>
      </c>
      <c r="P454" s="308">
        <f t="shared" si="31"/>
        <v>442</v>
      </c>
      <c r="R454" s="301" t="str" cm="1">
        <f t="array" ref="R454">IFERROR(INDEX(import_data,MATCH($R$8&amp;"-"&amp;$P454,import_key,0),R$9),"")</f>
        <v/>
      </c>
      <c r="S454" s="299" t="str" cm="1">
        <f t="array" ref="S454">IFERROR(INDEX(import_data,MATCH($R$8&amp;"-"&amp;$P454,import_key,0),S$9),"")</f>
        <v/>
      </c>
      <c r="T454" s="322" t="str" cm="1">
        <f t="array" ref="T454">IFERROR(INDEX(import_data,MATCH($R$8&amp;"-"&amp;$P454,import_key,0),T$9),"")</f>
        <v/>
      </c>
    </row>
    <row r="455" spans="2:20" x14ac:dyDescent="0.25">
      <c r="B455" s="308">
        <f t="shared" si="32"/>
        <v>443</v>
      </c>
      <c r="D455" s="301" t="str" cm="1">
        <f t="array" ref="D455">IFERROR(INDEX(import_data,MATCH($D$8&amp;"-"&amp;$B455,import_key,0),D$9),"")</f>
        <v/>
      </c>
      <c r="E455" s="299" t="str" cm="1">
        <f t="array" ref="E455">IFERROR(INDEX(import_data,MATCH($D$8&amp;"-"&amp;$B455,import_key,0),E$9),"")</f>
        <v/>
      </c>
      <c r="F455" s="299" t="str" cm="1">
        <f t="array" ref="F455">IFERROR(INDEX(import_data,MATCH($D$8&amp;"-"&amp;$B455,import_key,0),F$9),"")</f>
        <v/>
      </c>
      <c r="G455" s="299" t="str" cm="1">
        <f t="array" ref="G455">IFERROR(INDEX(import_data,MATCH($D$8&amp;"-"&amp;$B455,import_key,0),G$9),"")</f>
        <v/>
      </c>
      <c r="H455" s="322" t="str" cm="1">
        <f t="array" ref="H455">IFERROR(INDEX(import_data,MATCH($D$8&amp;"-"&amp;$B455,import_key,0),H$9),"")</f>
        <v/>
      </c>
      <c r="J455" s="334" t="str">
        <f t="shared" si="33"/>
        <v/>
      </c>
      <c r="K455" s="98" t="s">
        <v>0</v>
      </c>
      <c r="L455" s="334" t="str">
        <f t="shared" si="34"/>
        <v/>
      </c>
      <c r="M455" s="98" t="s">
        <v>0</v>
      </c>
      <c r="N455" s="334" t="str">
        <f t="shared" si="35"/>
        <v/>
      </c>
      <c r="O455" s="98" t="s">
        <v>0</v>
      </c>
      <c r="P455" s="308">
        <f t="shared" si="31"/>
        <v>443</v>
      </c>
      <c r="R455" s="301" t="str" cm="1">
        <f t="array" ref="R455">IFERROR(INDEX(import_data,MATCH($R$8&amp;"-"&amp;$P455,import_key,0),R$9),"")</f>
        <v/>
      </c>
      <c r="S455" s="299" t="str" cm="1">
        <f t="array" ref="S455">IFERROR(INDEX(import_data,MATCH($R$8&amp;"-"&amp;$P455,import_key,0),S$9),"")</f>
        <v/>
      </c>
      <c r="T455" s="322" t="str" cm="1">
        <f t="array" ref="T455">IFERROR(INDEX(import_data,MATCH($R$8&amp;"-"&amp;$P455,import_key,0),T$9),"")</f>
        <v/>
      </c>
    </row>
    <row r="456" spans="2:20" x14ac:dyDescent="0.25">
      <c r="B456" s="308">
        <f t="shared" si="32"/>
        <v>444</v>
      </c>
      <c r="D456" s="301" t="str" cm="1">
        <f t="array" ref="D456">IFERROR(INDEX(import_data,MATCH($D$8&amp;"-"&amp;$B456,import_key,0),D$9),"")</f>
        <v/>
      </c>
      <c r="E456" s="299" t="str" cm="1">
        <f t="array" ref="E456">IFERROR(INDEX(import_data,MATCH($D$8&amp;"-"&amp;$B456,import_key,0),E$9),"")</f>
        <v/>
      </c>
      <c r="F456" s="299" t="str" cm="1">
        <f t="array" ref="F456">IFERROR(INDEX(import_data,MATCH($D$8&amp;"-"&amp;$B456,import_key,0),F$9),"")</f>
        <v/>
      </c>
      <c r="G456" s="299" t="str" cm="1">
        <f t="array" ref="G456">IFERROR(INDEX(import_data,MATCH($D$8&amp;"-"&amp;$B456,import_key,0),G$9),"")</f>
        <v/>
      </c>
      <c r="H456" s="322" t="str" cm="1">
        <f t="array" ref="H456">IFERROR(INDEX(import_data,MATCH($D$8&amp;"-"&amp;$B456,import_key,0),H$9),"")</f>
        <v/>
      </c>
      <c r="J456" s="334" t="str">
        <f t="shared" si="33"/>
        <v/>
      </c>
      <c r="K456" s="98" t="s">
        <v>0</v>
      </c>
      <c r="L456" s="334" t="str">
        <f t="shared" si="34"/>
        <v/>
      </c>
      <c r="M456" s="98" t="s">
        <v>0</v>
      </c>
      <c r="N456" s="334" t="str">
        <f t="shared" si="35"/>
        <v/>
      </c>
      <c r="O456" s="98" t="s">
        <v>0</v>
      </c>
      <c r="P456" s="308">
        <f t="shared" si="31"/>
        <v>444</v>
      </c>
      <c r="R456" s="301" t="str" cm="1">
        <f t="array" ref="R456">IFERROR(INDEX(import_data,MATCH($R$8&amp;"-"&amp;$P456,import_key,0),R$9),"")</f>
        <v/>
      </c>
      <c r="S456" s="299" t="str" cm="1">
        <f t="array" ref="S456">IFERROR(INDEX(import_data,MATCH($R$8&amp;"-"&amp;$P456,import_key,0),S$9),"")</f>
        <v/>
      </c>
      <c r="T456" s="322" t="str" cm="1">
        <f t="array" ref="T456">IFERROR(INDEX(import_data,MATCH($R$8&amp;"-"&amp;$P456,import_key,0),T$9),"")</f>
        <v/>
      </c>
    </row>
    <row r="457" spans="2:20" x14ac:dyDescent="0.25">
      <c r="B457" s="308">
        <f t="shared" si="32"/>
        <v>445</v>
      </c>
      <c r="D457" s="301" t="str" cm="1">
        <f t="array" ref="D457">IFERROR(INDEX(import_data,MATCH($D$8&amp;"-"&amp;$B457,import_key,0),D$9),"")</f>
        <v/>
      </c>
      <c r="E457" s="299" t="str" cm="1">
        <f t="array" ref="E457">IFERROR(INDEX(import_data,MATCH($D$8&amp;"-"&amp;$B457,import_key,0),E$9),"")</f>
        <v/>
      </c>
      <c r="F457" s="299" t="str" cm="1">
        <f t="array" ref="F457">IFERROR(INDEX(import_data,MATCH($D$8&amp;"-"&amp;$B457,import_key,0),F$9),"")</f>
        <v/>
      </c>
      <c r="G457" s="299" t="str" cm="1">
        <f t="array" ref="G457">IFERROR(INDEX(import_data,MATCH($D$8&amp;"-"&amp;$B457,import_key,0),G$9),"")</f>
        <v/>
      </c>
      <c r="H457" s="322" t="str" cm="1">
        <f t="array" ref="H457">IFERROR(INDEX(import_data,MATCH($D$8&amp;"-"&amp;$B457,import_key,0),H$9),"")</f>
        <v/>
      </c>
      <c r="J457" s="334" t="str">
        <f t="shared" si="33"/>
        <v/>
      </c>
      <c r="K457" s="98" t="s">
        <v>0</v>
      </c>
      <c r="L457" s="334" t="str">
        <f t="shared" si="34"/>
        <v/>
      </c>
      <c r="M457" s="98" t="s">
        <v>0</v>
      </c>
      <c r="N457" s="334" t="str">
        <f t="shared" si="35"/>
        <v/>
      </c>
      <c r="O457" s="98" t="s">
        <v>0</v>
      </c>
      <c r="P457" s="308">
        <f t="shared" si="31"/>
        <v>445</v>
      </c>
      <c r="R457" s="301" t="str" cm="1">
        <f t="array" ref="R457">IFERROR(INDEX(import_data,MATCH($R$8&amp;"-"&amp;$P457,import_key,0),R$9),"")</f>
        <v/>
      </c>
      <c r="S457" s="299" t="str" cm="1">
        <f t="array" ref="S457">IFERROR(INDEX(import_data,MATCH($R$8&amp;"-"&amp;$P457,import_key,0),S$9),"")</f>
        <v/>
      </c>
      <c r="T457" s="322" t="str" cm="1">
        <f t="array" ref="T457">IFERROR(INDEX(import_data,MATCH($R$8&amp;"-"&amp;$P457,import_key,0),T$9),"")</f>
        <v/>
      </c>
    </row>
    <row r="458" spans="2:20" x14ac:dyDescent="0.25">
      <c r="B458" s="308">
        <f t="shared" si="32"/>
        <v>446</v>
      </c>
      <c r="D458" s="301" t="str" cm="1">
        <f t="array" ref="D458">IFERROR(INDEX(import_data,MATCH($D$8&amp;"-"&amp;$B458,import_key,0),D$9),"")</f>
        <v/>
      </c>
      <c r="E458" s="299" t="str" cm="1">
        <f t="array" ref="E458">IFERROR(INDEX(import_data,MATCH($D$8&amp;"-"&amp;$B458,import_key,0),E$9),"")</f>
        <v/>
      </c>
      <c r="F458" s="299" t="str" cm="1">
        <f t="array" ref="F458">IFERROR(INDEX(import_data,MATCH($D$8&amp;"-"&amp;$B458,import_key,0),F$9),"")</f>
        <v/>
      </c>
      <c r="G458" s="299" t="str" cm="1">
        <f t="array" ref="G458">IFERROR(INDEX(import_data,MATCH($D$8&amp;"-"&amp;$B458,import_key,0),G$9),"")</f>
        <v/>
      </c>
      <c r="H458" s="322" t="str" cm="1">
        <f t="array" ref="H458">IFERROR(INDEX(import_data,MATCH($D$8&amp;"-"&amp;$B458,import_key,0),H$9),"")</f>
        <v/>
      </c>
      <c r="J458" s="334" t="str">
        <f t="shared" si="33"/>
        <v/>
      </c>
      <c r="K458" s="98" t="s">
        <v>0</v>
      </c>
      <c r="L458" s="334" t="str">
        <f t="shared" si="34"/>
        <v/>
      </c>
      <c r="M458" s="98" t="s">
        <v>0</v>
      </c>
      <c r="N458" s="334" t="str">
        <f t="shared" si="35"/>
        <v/>
      </c>
      <c r="O458" s="98" t="s">
        <v>0</v>
      </c>
      <c r="P458" s="308">
        <f t="shared" si="31"/>
        <v>446</v>
      </c>
      <c r="R458" s="301" t="str" cm="1">
        <f t="array" ref="R458">IFERROR(INDEX(import_data,MATCH($R$8&amp;"-"&amp;$P458,import_key,0),R$9),"")</f>
        <v/>
      </c>
      <c r="S458" s="299" t="str" cm="1">
        <f t="array" ref="S458">IFERROR(INDEX(import_data,MATCH($R$8&amp;"-"&amp;$P458,import_key,0),S$9),"")</f>
        <v/>
      </c>
      <c r="T458" s="322" t="str" cm="1">
        <f t="array" ref="T458">IFERROR(INDEX(import_data,MATCH($R$8&amp;"-"&amp;$P458,import_key,0),T$9),"")</f>
        <v/>
      </c>
    </row>
    <row r="459" spans="2:20" x14ac:dyDescent="0.25">
      <c r="B459" s="308">
        <f t="shared" si="32"/>
        <v>447</v>
      </c>
      <c r="D459" s="301" t="str" cm="1">
        <f t="array" ref="D459">IFERROR(INDEX(import_data,MATCH($D$8&amp;"-"&amp;$B459,import_key,0),D$9),"")</f>
        <v/>
      </c>
      <c r="E459" s="299" t="str" cm="1">
        <f t="array" ref="E459">IFERROR(INDEX(import_data,MATCH($D$8&amp;"-"&amp;$B459,import_key,0),E$9),"")</f>
        <v/>
      </c>
      <c r="F459" s="299" t="str" cm="1">
        <f t="array" ref="F459">IFERROR(INDEX(import_data,MATCH($D$8&amp;"-"&amp;$B459,import_key,0),F$9),"")</f>
        <v/>
      </c>
      <c r="G459" s="299" t="str" cm="1">
        <f t="array" ref="G459">IFERROR(INDEX(import_data,MATCH($D$8&amp;"-"&amp;$B459,import_key,0),G$9),"")</f>
        <v/>
      </c>
      <c r="H459" s="322" t="str" cm="1">
        <f t="array" ref="H459">IFERROR(INDEX(import_data,MATCH($D$8&amp;"-"&amp;$B459,import_key,0),H$9),"")</f>
        <v/>
      </c>
      <c r="J459" s="334" t="str">
        <f t="shared" si="33"/>
        <v/>
      </c>
      <c r="K459" s="98" t="s">
        <v>0</v>
      </c>
      <c r="L459" s="334" t="str">
        <f t="shared" si="34"/>
        <v/>
      </c>
      <c r="M459" s="98" t="s">
        <v>0</v>
      </c>
      <c r="N459" s="334" t="str">
        <f t="shared" si="35"/>
        <v/>
      </c>
      <c r="O459" s="98" t="s">
        <v>0</v>
      </c>
      <c r="P459" s="308">
        <f t="shared" si="31"/>
        <v>447</v>
      </c>
      <c r="R459" s="301" t="str" cm="1">
        <f t="array" ref="R459">IFERROR(INDEX(import_data,MATCH($R$8&amp;"-"&amp;$P459,import_key,0),R$9),"")</f>
        <v/>
      </c>
      <c r="S459" s="299" t="str" cm="1">
        <f t="array" ref="S459">IFERROR(INDEX(import_data,MATCH($R$8&amp;"-"&amp;$P459,import_key,0),S$9),"")</f>
        <v/>
      </c>
      <c r="T459" s="322" t="str" cm="1">
        <f t="array" ref="T459">IFERROR(INDEX(import_data,MATCH($R$8&amp;"-"&amp;$P459,import_key,0),T$9),"")</f>
        <v/>
      </c>
    </row>
    <row r="460" spans="2:20" x14ac:dyDescent="0.25">
      <c r="B460" s="308">
        <f t="shared" si="32"/>
        <v>448</v>
      </c>
      <c r="D460" s="301" t="str" cm="1">
        <f t="array" ref="D460">IFERROR(INDEX(import_data,MATCH($D$8&amp;"-"&amp;$B460,import_key,0),D$9),"")</f>
        <v/>
      </c>
      <c r="E460" s="299" t="str" cm="1">
        <f t="array" ref="E460">IFERROR(INDEX(import_data,MATCH($D$8&amp;"-"&amp;$B460,import_key,0),E$9),"")</f>
        <v/>
      </c>
      <c r="F460" s="299" t="str" cm="1">
        <f t="array" ref="F460">IFERROR(INDEX(import_data,MATCH($D$8&amp;"-"&amp;$B460,import_key,0),F$9),"")</f>
        <v/>
      </c>
      <c r="G460" s="299" t="str" cm="1">
        <f t="array" ref="G460">IFERROR(INDEX(import_data,MATCH($D$8&amp;"-"&amp;$B460,import_key,0),G$9),"")</f>
        <v/>
      </c>
      <c r="H460" s="322" t="str" cm="1">
        <f t="array" ref="H460">IFERROR(INDEX(import_data,MATCH($D$8&amp;"-"&amp;$B460,import_key,0),H$9),"")</f>
        <v/>
      </c>
      <c r="J460" s="334" t="str">
        <f t="shared" si="33"/>
        <v/>
      </c>
      <c r="K460" s="98" t="s">
        <v>0</v>
      </c>
      <c r="L460" s="334" t="str">
        <f t="shared" si="34"/>
        <v/>
      </c>
      <c r="M460" s="98" t="s">
        <v>0</v>
      </c>
      <c r="N460" s="334" t="str">
        <f t="shared" si="35"/>
        <v/>
      </c>
      <c r="O460" s="98" t="s">
        <v>0</v>
      </c>
      <c r="P460" s="308">
        <f t="shared" si="31"/>
        <v>448</v>
      </c>
      <c r="R460" s="301" t="str" cm="1">
        <f t="array" ref="R460">IFERROR(INDEX(import_data,MATCH($R$8&amp;"-"&amp;$P460,import_key,0),R$9),"")</f>
        <v/>
      </c>
      <c r="S460" s="299" t="str" cm="1">
        <f t="array" ref="S460">IFERROR(INDEX(import_data,MATCH($R$8&amp;"-"&amp;$P460,import_key,0),S$9),"")</f>
        <v/>
      </c>
      <c r="T460" s="322" t="str" cm="1">
        <f t="array" ref="T460">IFERROR(INDEX(import_data,MATCH($R$8&amp;"-"&amp;$P460,import_key,0),T$9),"")</f>
        <v/>
      </c>
    </row>
    <row r="461" spans="2:20" x14ac:dyDescent="0.25">
      <c r="B461" s="308">
        <f t="shared" si="32"/>
        <v>449</v>
      </c>
      <c r="D461" s="301" t="str" cm="1">
        <f t="array" ref="D461">IFERROR(INDEX(import_data,MATCH($D$8&amp;"-"&amp;$B461,import_key,0),D$9),"")</f>
        <v/>
      </c>
      <c r="E461" s="299" t="str" cm="1">
        <f t="array" ref="E461">IFERROR(INDEX(import_data,MATCH($D$8&amp;"-"&amp;$B461,import_key,0),E$9),"")</f>
        <v/>
      </c>
      <c r="F461" s="299" t="str" cm="1">
        <f t="array" ref="F461">IFERROR(INDEX(import_data,MATCH($D$8&amp;"-"&amp;$B461,import_key,0),F$9),"")</f>
        <v/>
      </c>
      <c r="G461" s="299" t="str" cm="1">
        <f t="array" ref="G461">IFERROR(INDEX(import_data,MATCH($D$8&amp;"-"&amp;$B461,import_key,0),G$9),"")</f>
        <v/>
      </c>
      <c r="H461" s="322" t="str" cm="1">
        <f t="array" ref="H461">IFERROR(INDEX(import_data,MATCH($D$8&amp;"-"&amp;$B461,import_key,0),H$9),"")</f>
        <v/>
      </c>
      <c r="J461" s="334" t="str">
        <f t="shared" si="33"/>
        <v/>
      </c>
      <c r="K461" s="98" t="s">
        <v>0</v>
      </c>
      <c r="L461" s="334" t="str">
        <f t="shared" si="34"/>
        <v/>
      </c>
      <c r="M461" s="98" t="s">
        <v>0</v>
      </c>
      <c r="N461" s="334" t="str">
        <f t="shared" si="35"/>
        <v/>
      </c>
      <c r="O461" s="98" t="s">
        <v>0</v>
      </c>
      <c r="P461" s="308">
        <f t="shared" ref="P461:P524" si="36">P460+1</f>
        <v>449</v>
      </c>
      <c r="R461" s="301" t="str" cm="1">
        <f t="array" ref="R461">IFERROR(INDEX(import_data,MATCH($R$8&amp;"-"&amp;$P461,import_key,0),R$9),"")</f>
        <v/>
      </c>
      <c r="S461" s="299" t="str" cm="1">
        <f t="array" ref="S461">IFERROR(INDEX(import_data,MATCH($R$8&amp;"-"&amp;$P461,import_key,0),S$9),"")</f>
        <v/>
      </c>
      <c r="T461" s="322" t="str" cm="1">
        <f t="array" ref="T461">IFERROR(INDEX(import_data,MATCH($R$8&amp;"-"&amp;$P461,import_key,0),T$9),"")</f>
        <v/>
      </c>
    </row>
    <row r="462" spans="2:20" x14ac:dyDescent="0.25">
      <c r="B462" s="308">
        <f t="shared" ref="B462:B525" si="37">B461+1</f>
        <v>450</v>
      </c>
      <c r="D462" s="301" t="str" cm="1">
        <f t="array" ref="D462">IFERROR(INDEX(import_data,MATCH($D$8&amp;"-"&amp;$B462,import_key,0),D$9),"")</f>
        <v/>
      </c>
      <c r="E462" s="299" t="str" cm="1">
        <f t="array" ref="E462">IFERROR(INDEX(import_data,MATCH($D$8&amp;"-"&amp;$B462,import_key,0),E$9),"")</f>
        <v/>
      </c>
      <c r="F462" s="299" t="str" cm="1">
        <f t="array" ref="F462">IFERROR(INDEX(import_data,MATCH($D$8&amp;"-"&amp;$B462,import_key,0),F$9),"")</f>
        <v/>
      </c>
      <c r="G462" s="299" t="str" cm="1">
        <f t="array" ref="G462">IFERROR(INDEX(import_data,MATCH($D$8&amp;"-"&amp;$B462,import_key,0),G$9),"")</f>
        <v/>
      </c>
      <c r="H462" s="322" t="str" cm="1">
        <f t="array" ref="H462">IFERROR(INDEX(import_data,MATCH($D$8&amp;"-"&amp;$B462,import_key,0),H$9),"")</f>
        <v/>
      </c>
      <c r="J462" s="334" t="str">
        <f t="shared" ref="J462:J525" si="38">IF(E462="","",E462) &amp; IF(F462="",""," – " &amp; F462) &amp; IF(G462="",""," – " &amp; G462) &amp; IF(H462="",""," – " &amp; H462)</f>
        <v/>
      </c>
      <c r="K462" s="98" t="s">
        <v>0</v>
      </c>
      <c r="L462" s="334" t="str">
        <f t="shared" ref="L462:L525" si="39">IF(E462="","",E462) &amp; IF(F462="",""," – " &amp; F462) &amp; IF(G462="",""," – " &amp; G462)</f>
        <v/>
      </c>
      <c r="M462" s="98" t="s">
        <v>0</v>
      </c>
      <c r="N462" s="334" t="str">
        <f t="shared" ref="N462:N525" si="40">IF(E462="","",E462) &amp; IF(F462="",""," – " &amp; F462)</f>
        <v/>
      </c>
      <c r="O462" s="98" t="s">
        <v>0</v>
      </c>
      <c r="P462" s="308">
        <f t="shared" si="36"/>
        <v>450</v>
      </c>
      <c r="R462" s="301" t="str" cm="1">
        <f t="array" ref="R462">IFERROR(INDEX(import_data,MATCH($R$8&amp;"-"&amp;$P462,import_key,0),R$9),"")</f>
        <v/>
      </c>
      <c r="S462" s="299" t="str" cm="1">
        <f t="array" ref="S462">IFERROR(INDEX(import_data,MATCH($R$8&amp;"-"&amp;$P462,import_key,0),S$9),"")</f>
        <v/>
      </c>
      <c r="T462" s="322" t="str" cm="1">
        <f t="array" ref="T462">IFERROR(INDEX(import_data,MATCH($R$8&amp;"-"&amp;$P462,import_key,0),T$9),"")</f>
        <v/>
      </c>
    </row>
    <row r="463" spans="2:20" x14ac:dyDescent="0.25">
      <c r="B463" s="308">
        <f t="shared" si="37"/>
        <v>451</v>
      </c>
      <c r="D463" s="301" t="str" cm="1">
        <f t="array" ref="D463">IFERROR(INDEX(import_data,MATCH($D$8&amp;"-"&amp;$B463,import_key,0),D$9),"")</f>
        <v/>
      </c>
      <c r="E463" s="299" t="str" cm="1">
        <f t="array" ref="E463">IFERROR(INDEX(import_data,MATCH($D$8&amp;"-"&amp;$B463,import_key,0),E$9),"")</f>
        <v/>
      </c>
      <c r="F463" s="299" t="str" cm="1">
        <f t="array" ref="F463">IFERROR(INDEX(import_data,MATCH($D$8&amp;"-"&amp;$B463,import_key,0),F$9),"")</f>
        <v/>
      </c>
      <c r="G463" s="299" t="str" cm="1">
        <f t="array" ref="G463">IFERROR(INDEX(import_data,MATCH($D$8&amp;"-"&amp;$B463,import_key,0),G$9),"")</f>
        <v/>
      </c>
      <c r="H463" s="322" t="str" cm="1">
        <f t="array" ref="H463">IFERROR(INDEX(import_data,MATCH($D$8&amp;"-"&amp;$B463,import_key,0),H$9),"")</f>
        <v/>
      </c>
      <c r="J463" s="334" t="str">
        <f t="shared" si="38"/>
        <v/>
      </c>
      <c r="K463" s="98" t="s">
        <v>0</v>
      </c>
      <c r="L463" s="334" t="str">
        <f t="shared" si="39"/>
        <v/>
      </c>
      <c r="M463" s="98" t="s">
        <v>0</v>
      </c>
      <c r="N463" s="334" t="str">
        <f t="shared" si="40"/>
        <v/>
      </c>
      <c r="O463" s="98" t="s">
        <v>0</v>
      </c>
      <c r="P463" s="308">
        <f t="shared" si="36"/>
        <v>451</v>
      </c>
      <c r="R463" s="301" t="str" cm="1">
        <f t="array" ref="R463">IFERROR(INDEX(import_data,MATCH($R$8&amp;"-"&amp;$P463,import_key,0),R$9),"")</f>
        <v/>
      </c>
      <c r="S463" s="299" t="str" cm="1">
        <f t="array" ref="S463">IFERROR(INDEX(import_data,MATCH($R$8&amp;"-"&amp;$P463,import_key,0),S$9),"")</f>
        <v/>
      </c>
      <c r="T463" s="322" t="str" cm="1">
        <f t="array" ref="T463">IFERROR(INDEX(import_data,MATCH($R$8&amp;"-"&amp;$P463,import_key,0),T$9),"")</f>
        <v/>
      </c>
    </row>
    <row r="464" spans="2:20" x14ac:dyDescent="0.25">
      <c r="B464" s="308">
        <f t="shared" si="37"/>
        <v>452</v>
      </c>
      <c r="D464" s="301" t="str" cm="1">
        <f t="array" ref="D464">IFERROR(INDEX(import_data,MATCH($D$8&amp;"-"&amp;$B464,import_key,0),D$9),"")</f>
        <v/>
      </c>
      <c r="E464" s="299" t="str" cm="1">
        <f t="array" ref="E464">IFERROR(INDEX(import_data,MATCH($D$8&amp;"-"&amp;$B464,import_key,0),E$9),"")</f>
        <v/>
      </c>
      <c r="F464" s="299" t="str" cm="1">
        <f t="array" ref="F464">IFERROR(INDEX(import_data,MATCH($D$8&amp;"-"&amp;$B464,import_key,0),F$9),"")</f>
        <v/>
      </c>
      <c r="G464" s="299" t="str" cm="1">
        <f t="array" ref="G464">IFERROR(INDEX(import_data,MATCH($D$8&amp;"-"&amp;$B464,import_key,0),G$9),"")</f>
        <v/>
      </c>
      <c r="H464" s="322" t="str" cm="1">
        <f t="array" ref="H464">IFERROR(INDEX(import_data,MATCH($D$8&amp;"-"&amp;$B464,import_key,0),H$9),"")</f>
        <v/>
      </c>
      <c r="J464" s="334" t="str">
        <f t="shared" si="38"/>
        <v/>
      </c>
      <c r="K464" s="98" t="s">
        <v>0</v>
      </c>
      <c r="L464" s="334" t="str">
        <f t="shared" si="39"/>
        <v/>
      </c>
      <c r="M464" s="98" t="s">
        <v>0</v>
      </c>
      <c r="N464" s="334" t="str">
        <f t="shared" si="40"/>
        <v/>
      </c>
      <c r="O464" s="98" t="s">
        <v>0</v>
      </c>
      <c r="P464" s="308">
        <f t="shared" si="36"/>
        <v>452</v>
      </c>
      <c r="R464" s="301" t="str" cm="1">
        <f t="array" ref="R464">IFERROR(INDEX(import_data,MATCH($R$8&amp;"-"&amp;$P464,import_key,0),R$9),"")</f>
        <v/>
      </c>
      <c r="S464" s="299" t="str" cm="1">
        <f t="array" ref="S464">IFERROR(INDEX(import_data,MATCH($R$8&amp;"-"&amp;$P464,import_key,0),S$9),"")</f>
        <v/>
      </c>
      <c r="T464" s="322" t="str" cm="1">
        <f t="array" ref="T464">IFERROR(INDEX(import_data,MATCH($R$8&amp;"-"&amp;$P464,import_key,0),T$9),"")</f>
        <v/>
      </c>
    </row>
    <row r="465" spans="2:20" x14ac:dyDescent="0.25">
      <c r="B465" s="308">
        <f t="shared" si="37"/>
        <v>453</v>
      </c>
      <c r="D465" s="301" t="str" cm="1">
        <f t="array" ref="D465">IFERROR(INDEX(import_data,MATCH($D$8&amp;"-"&amp;$B465,import_key,0),D$9),"")</f>
        <v/>
      </c>
      <c r="E465" s="299" t="str" cm="1">
        <f t="array" ref="E465">IFERROR(INDEX(import_data,MATCH($D$8&amp;"-"&amp;$B465,import_key,0),E$9),"")</f>
        <v/>
      </c>
      <c r="F465" s="299" t="str" cm="1">
        <f t="array" ref="F465">IFERROR(INDEX(import_data,MATCH($D$8&amp;"-"&amp;$B465,import_key,0),F$9),"")</f>
        <v/>
      </c>
      <c r="G465" s="299" t="str" cm="1">
        <f t="array" ref="G465">IFERROR(INDEX(import_data,MATCH($D$8&amp;"-"&amp;$B465,import_key,0),G$9),"")</f>
        <v/>
      </c>
      <c r="H465" s="322" t="str" cm="1">
        <f t="array" ref="H465">IFERROR(INDEX(import_data,MATCH($D$8&amp;"-"&amp;$B465,import_key,0),H$9),"")</f>
        <v/>
      </c>
      <c r="J465" s="334" t="str">
        <f t="shared" si="38"/>
        <v/>
      </c>
      <c r="K465" s="98" t="s">
        <v>0</v>
      </c>
      <c r="L465" s="334" t="str">
        <f t="shared" si="39"/>
        <v/>
      </c>
      <c r="M465" s="98" t="s">
        <v>0</v>
      </c>
      <c r="N465" s="334" t="str">
        <f t="shared" si="40"/>
        <v/>
      </c>
      <c r="O465" s="98" t="s">
        <v>0</v>
      </c>
      <c r="P465" s="308">
        <f t="shared" si="36"/>
        <v>453</v>
      </c>
      <c r="R465" s="301" t="str" cm="1">
        <f t="array" ref="R465">IFERROR(INDEX(import_data,MATCH($R$8&amp;"-"&amp;$P465,import_key,0),R$9),"")</f>
        <v/>
      </c>
      <c r="S465" s="299" t="str" cm="1">
        <f t="array" ref="S465">IFERROR(INDEX(import_data,MATCH($R$8&amp;"-"&amp;$P465,import_key,0),S$9),"")</f>
        <v/>
      </c>
      <c r="T465" s="322" t="str" cm="1">
        <f t="array" ref="T465">IFERROR(INDEX(import_data,MATCH($R$8&amp;"-"&amp;$P465,import_key,0),T$9),"")</f>
        <v/>
      </c>
    </row>
    <row r="466" spans="2:20" x14ac:dyDescent="0.25">
      <c r="B466" s="308">
        <f t="shared" si="37"/>
        <v>454</v>
      </c>
      <c r="D466" s="301" t="str" cm="1">
        <f t="array" ref="D466">IFERROR(INDEX(import_data,MATCH($D$8&amp;"-"&amp;$B466,import_key,0),D$9),"")</f>
        <v/>
      </c>
      <c r="E466" s="299" t="str" cm="1">
        <f t="array" ref="E466">IFERROR(INDEX(import_data,MATCH($D$8&amp;"-"&amp;$B466,import_key,0),E$9),"")</f>
        <v/>
      </c>
      <c r="F466" s="299" t="str" cm="1">
        <f t="array" ref="F466">IFERROR(INDEX(import_data,MATCH($D$8&amp;"-"&amp;$B466,import_key,0),F$9),"")</f>
        <v/>
      </c>
      <c r="G466" s="299" t="str" cm="1">
        <f t="array" ref="G466">IFERROR(INDEX(import_data,MATCH($D$8&amp;"-"&amp;$B466,import_key,0),G$9),"")</f>
        <v/>
      </c>
      <c r="H466" s="322" t="str" cm="1">
        <f t="array" ref="H466">IFERROR(INDEX(import_data,MATCH($D$8&amp;"-"&amp;$B466,import_key,0),H$9),"")</f>
        <v/>
      </c>
      <c r="J466" s="334" t="str">
        <f t="shared" si="38"/>
        <v/>
      </c>
      <c r="K466" s="98" t="s">
        <v>0</v>
      </c>
      <c r="L466" s="334" t="str">
        <f t="shared" si="39"/>
        <v/>
      </c>
      <c r="M466" s="98" t="s">
        <v>0</v>
      </c>
      <c r="N466" s="334" t="str">
        <f t="shared" si="40"/>
        <v/>
      </c>
      <c r="O466" s="98" t="s">
        <v>0</v>
      </c>
      <c r="P466" s="308">
        <f t="shared" si="36"/>
        <v>454</v>
      </c>
      <c r="R466" s="301" t="str" cm="1">
        <f t="array" ref="R466">IFERROR(INDEX(import_data,MATCH($R$8&amp;"-"&amp;$P466,import_key,0),R$9),"")</f>
        <v/>
      </c>
      <c r="S466" s="299" t="str" cm="1">
        <f t="array" ref="S466">IFERROR(INDEX(import_data,MATCH($R$8&amp;"-"&amp;$P466,import_key,0),S$9),"")</f>
        <v/>
      </c>
      <c r="T466" s="322" t="str" cm="1">
        <f t="array" ref="T466">IFERROR(INDEX(import_data,MATCH($R$8&amp;"-"&amp;$P466,import_key,0),T$9),"")</f>
        <v/>
      </c>
    </row>
    <row r="467" spans="2:20" x14ac:dyDescent="0.25">
      <c r="B467" s="308">
        <f t="shared" si="37"/>
        <v>455</v>
      </c>
      <c r="D467" s="301" t="str" cm="1">
        <f t="array" ref="D467">IFERROR(INDEX(import_data,MATCH($D$8&amp;"-"&amp;$B467,import_key,0),D$9),"")</f>
        <v/>
      </c>
      <c r="E467" s="299" t="str" cm="1">
        <f t="array" ref="E467">IFERROR(INDEX(import_data,MATCH($D$8&amp;"-"&amp;$B467,import_key,0),E$9),"")</f>
        <v/>
      </c>
      <c r="F467" s="299" t="str" cm="1">
        <f t="array" ref="F467">IFERROR(INDEX(import_data,MATCH($D$8&amp;"-"&amp;$B467,import_key,0),F$9),"")</f>
        <v/>
      </c>
      <c r="G467" s="299" t="str" cm="1">
        <f t="array" ref="G467">IFERROR(INDEX(import_data,MATCH($D$8&amp;"-"&amp;$B467,import_key,0),G$9),"")</f>
        <v/>
      </c>
      <c r="H467" s="322" t="str" cm="1">
        <f t="array" ref="H467">IFERROR(INDEX(import_data,MATCH($D$8&amp;"-"&amp;$B467,import_key,0),H$9),"")</f>
        <v/>
      </c>
      <c r="J467" s="334" t="str">
        <f t="shared" si="38"/>
        <v/>
      </c>
      <c r="K467" s="98" t="s">
        <v>0</v>
      </c>
      <c r="L467" s="334" t="str">
        <f t="shared" si="39"/>
        <v/>
      </c>
      <c r="M467" s="98" t="s">
        <v>0</v>
      </c>
      <c r="N467" s="334" t="str">
        <f t="shared" si="40"/>
        <v/>
      </c>
      <c r="O467" s="98" t="s">
        <v>0</v>
      </c>
      <c r="P467" s="308">
        <f t="shared" si="36"/>
        <v>455</v>
      </c>
      <c r="R467" s="301" t="str" cm="1">
        <f t="array" ref="R467">IFERROR(INDEX(import_data,MATCH($R$8&amp;"-"&amp;$P467,import_key,0),R$9),"")</f>
        <v/>
      </c>
      <c r="S467" s="299" t="str" cm="1">
        <f t="array" ref="S467">IFERROR(INDEX(import_data,MATCH($R$8&amp;"-"&amp;$P467,import_key,0),S$9),"")</f>
        <v/>
      </c>
      <c r="T467" s="322" t="str" cm="1">
        <f t="array" ref="T467">IFERROR(INDEX(import_data,MATCH($R$8&amp;"-"&amp;$P467,import_key,0),T$9),"")</f>
        <v/>
      </c>
    </row>
    <row r="468" spans="2:20" x14ac:dyDescent="0.25">
      <c r="B468" s="308">
        <f t="shared" si="37"/>
        <v>456</v>
      </c>
      <c r="D468" s="301" t="str" cm="1">
        <f t="array" ref="D468">IFERROR(INDEX(import_data,MATCH($D$8&amp;"-"&amp;$B468,import_key,0),D$9),"")</f>
        <v/>
      </c>
      <c r="E468" s="299" t="str" cm="1">
        <f t="array" ref="E468">IFERROR(INDEX(import_data,MATCH($D$8&amp;"-"&amp;$B468,import_key,0),E$9),"")</f>
        <v/>
      </c>
      <c r="F468" s="299" t="str" cm="1">
        <f t="array" ref="F468">IFERROR(INDEX(import_data,MATCH($D$8&amp;"-"&amp;$B468,import_key,0),F$9),"")</f>
        <v/>
      </c>
      <c r="G468" s="299" t="str" cm="1">
        <f t="array" ref="G468">IFERROR(INDEX(import_data,MATCH($D$8&amp;"-"&amp;$B468,import_key,0),G$9),"")</f>
        <v/>
      </c>
      <c r="H468" s="322" t="str" cm="1">
        <f t="array" ref="H468">IFERROR(INDEX(import_data,MATCH($D$8&amp;"-"&amp;$B468,import_key,0),H$9),"")</f>
        <v/>
      </c>
      <c r="J468" s="334" t="str">
        <f t="shared" si="38"/>
        <v/>
      </c>
      <c r="K468" s="98" t="s">
        <v>0</v>
      </c>
      <c r="L468" s="334" t="str">
        <f t="shared" si="39"/>
        <v/>
      </c>
      <c r="M468" s="98" t="s">
        <v>0</v>
      </c>
      <c r="N468" s="334" t="str">
        <f t="shared" si="40"/>
        <v/>
      </c>
      <c r="O468" s="98" t="s">
        <v>0</v>
      </c>
      <c r="P468" s="308">
        <f t="shared" si="36"/>
        <v>456</v>
      </c>
      <c r="R468" s="301" t="str" cm="1">
        <f t="array" ref="R468">IFERROR(INDEX(import_data,MATCH($R$8&amp;"-"&amp;$P468,import_key,0),R$9),"")</f>
        <v/>
      </c>
      <c r="S468" s="299" t="str" cm="1">
        <f t="array" ref="S468">IFERROR(INDEX(import_data,MATCH($R$8&amp;"-"&amp;$P468,import_key,0),S$9),"")</f>
        <v/>
      </c>
      <c r="T468" s="322" t="str" cm="1">
        <f t="array" ref="T468">IFERROR(INDEX(import_data,MATCH($R$8&amp;"-"&amp;$P468,import_key,0),T$9),"")</f>
        <v/>
      </c>
    </row>
    <row r="469" spans="2:20" x14ac:dyDescent="0.25">
      <c r="B469" s="308">
        <f t="shared" si="37"/>
        <v>457</v>
      </c>
      <c r="D469" s="301" t="str" cm="1">
        <f t="array" ref="D469">IFERROR(INDEX(import_data,MATCH($D$8&amp;"-"&amp;$B469,import_key,0),D$9),"")</f>
        <v/>
      </c>
      <c r="E469" s="299" t="str" cm="1">
        <f t="array" ref="E469">IFERROR(INDEX(import_data,MATCH($D$8&amp;"-"&amp;$B469,import_key,0),E$9),"")</f>
        <v/>
      </c>
      <c r="F469" s="299" t="str" cm="1">
        <f t="array" ref="F469">IFERROR(INDEX(import_data,MATCH($D$8&amp;"-"&amp;$B469,import_key,0),F$9),"")</f>
        <v/>
      </c>
      <c r="G469" s="299" t="str" cm="1">
        <f t="array" ref="G469">IFERROR(INDEX(import_data,MATCH($D$8&amp;"-"&amp;$B469,import_key,0),G$9),"")</f>
        <v/>
      </c>
      <c r="H469" s="322" t="str" cm="1">
        <f t="array" ref="H469">IFERROR(INDEX(import_data,MATCH($D$8&amp;"-"&amp;$B469,import_key,0),H$9),"")</f>
        <v/>
      </c>
      <c r="J469" s="334" t="str">
        <f t="shared" si="38"/>
        <v/>
      </c>
      <c r="K469" s="98" t="s">
        <v>0</v>
      </c>
      <c r="L469" s="334" t="str">
        <f t="shared" si="39"/>
        <v/>
      </c>
      <c r="M469" s="98" t="s">
        <v>0</v>
      </c>
      <c r="N469" s="334" t="str">
        <f t="shared" si="40"/>
        <v/>
      </c>
      <c r="O469" s="98" t="s">
        <v>0</v>
      </c>
      <c r="P469" s="308">
        <f t="shared" si="36"/>
        <v>457</v>
      </c>
      <c r="R469" s="301" t="str" cm="1">
        <f t="array" ref="R469">IFERROR(INDEX(import_data,MATCH($R$8&amp;"-"&amp;$P469,import_key,0),R$9),"")</f>
        <v/>
      </c>
      <c r="S469" s="299" t="str" cm="1">
        <f t="array" ref="S469">IFERROR(INDEX(import_data,MATCH($R$8&amp;"-"&amp;$P469,import_key,0),S$9),"")</f>
        <v/>
      </c>
      <c r="T469" s="322" t="str" cm="1">
        <f t="array" ref="T469">IFERROR(INDEX(import_data,MATCH($R$8&amp;"-"&amp;$P469,import_key,0),T$9),"")</f>
        <v/>
      </c>
    </row>
    <row r="470" spans="2:20" x14ac:dyDescent="0.25">
      <c r="B470" s="308">
        <f t="shared" si="37"/>
        <v>458</v>
      </c>
      <c r="D470" s="301" t="str" cm="1">
        <f t="array" ref="D470">IFERROR(INDEX(import_data,MATCH($D$8&amp;"-"&amp;$B470,import_key,0),D$9),"")</f>
        <v/>
      </c>
      <c r="E470" s="299" t="str" cm="1">
        <f t="array" ref="E470">IFERROR(INDEX(import_data,MATCH($D$8&amp;"-"&amp;$B470,import_key,0),E$9),"")</f>
        <v/>
      </c>
      <c r="F470" s="299" t="str" cm="1">
        <f t="array" ref="F470">IFERROR(INDEX(import_data,MATCH($D$8&amp;"-"&amp;$B470,import_key,0),F$9),"")</f>
        <v/>
      </c>
      <c r="G470" s="299" t="str" cm="1">
        <f t="array" ref="G470">IFERROR(INDEX(import_data,MATCH($D$8&amp;"-"&amp;$B470,import_key,0),G$9),"")</f>
        <v/>
      </c>
      <c r="H470" s="322" t="str" cm="1">
        <f t="array" ref="H470">IFERROR(INDEX(import_data,MATCH($D$8&amp;"-"&amp;$B470,import_key,0),H$9),"")</f>
        <v/>
      </c>
      <c r="J470" s="334" t="str">
        <f t="shared" si="38"/>
        <v/>
      </c>
      <c r="K470" s="98" t="s">
        <v>0</v>
      </c>
      <c r="L470" s="334" t="str">
        <f t="shared" si="39"/>
        <v/>
      </c>
      <c r="M470" s="98" t="s">
        <v>0</v>
      </c>
      <c r="N470" s="334" t="str">
        <f t="shared" si="40"/>
        <v/>
      </c>
      <c r="O470" s="98" t="s">
        <v>0</v>
      </c>
      <c r="P470" s="308">
        <f t="shared" si="36"/>
        <v>458</v>
      </c>
      <c r="R470" s="301" t="str" cm="1">
        <f t="array" ref="R470">IFERROR(INDEX(import_data,MATCH($R$8&amp;"-"&amp;$P470,import_key,0),R$9),"")</f>
        <v/>
      </c>
      <c r="S470" s="299" t="str" cm="1">
        <f t="array" ref="S470">IFERROR(INDEX(import_data,MATCH($R$8&amp;"-"&amp;$P470,import_key,0),S$9),"")</f>
        <v/>
      </c>
      <c r="T470" s="322" t="str" cm="1">
        <f t="array" ref="T470">IFERROR(INDEX(import_data,MATCH($R$8&amp;"-"&amp;$P470,import_key,0),T$9),"")</f>
        <v/>
      </c>
    </row>
    <row r="471" spans="2:20" x14ac:dyDescent="0.25">
      <c r="B471" s="308">
        <f t="shared" si="37"/>
        <v>459</v>
      </c>
      <c r="D471" s="301" t="str" cm="1">
        <f t="array" ref="D471">IFERROR(INDEX(import_data,MATCH($D$8&amp;"-"&amp;$B471,import_key,0),D$9),"")</f>
        <v/>
      </c>
      <c r="E471" s="299" t="str" cm="1">
        <f t="array" ref="E471">IFERROR(INDEX(import_data,MATCH($D$8&amp;"-"&amp;$B471,import_key,0),E$9),"")</f>
        <v/>
      </c>
      <c r="F471" s="299" t="str" cm="1">
        <f t="array" ref="F471">IFERROR(INDEX(import_data,MATCH($D$8&amp;"-"&amp;$B471,import_key,0),F$9),"")</f>
        <v/>
      </c>
      <c r="G471" s="299" t="str" cm="1">
        <f t="array" ref="G471">IFERROR(INDEX(import_data,MATCH($D$8&amp;"-"&amp;$B471,import_key,0),G$9),"")</f>
        <v/>
      </c>
      <c r="H471" s="322" t="str" cm="1">
        <f t="array" ref="H471">IFERROR(INDEX(import_data,MATCH($D$8&amp;"-"&amp;$B471,import_key,0),H$9),"")</f>
        <v/>
      </c>
      <c r="J471" s="334" t="str">
        <f t="shared" si="38"/>
        <v/>
      </c>
      <c r="K471" s="98" t="s">
        <v>0</v>
      </c>
      <c r="L471" s="334" t="str">
        <f t="shared" si="39"/>
        <v/>
      </c>
      <c r="M471" s="98" t="s">
        <v>0</v>
      </c>
      <c r="N471" s="334" t="str">
        <f t="shared" si="40"/>
        <v/>
      </c>
      <c r="O471" s="98" t="s">
        <v>0</v>
      </c>
      <c r="P471" s="308">
        <f t="shared" si="36"/>
        <v>459</v>
      </c>
      <c r="R471" s="301" t="str" cm="1">
        <f t="array" ref="R471">IFERROR(INDEX(import_data,MATCH($R$8&amp;"-"&amp;$P471,import_key,0),R$9),"")</f>
        <v/>
      </c>
      <c r="S471" s="299" t="str" cm="1">
        <f t="array" ref="S471">IFERROR(INDEX(import_data,MATCH($R$8&amp;"-"&amp;$P471,import_key,0),S$9),"")</f>
        <v/>
      </c>
      <c r="T471" s="322" t="str" cm="1">
        <f t="array" ref="T471">IFERROR(INDEX(import_data,MATCH($R$8&amp;"-"&amp;$P471,import_key,0),T$9),"")</f>
        <v/>
      </c>
    </row>
    <row r="472" spans="2:20" x14ac:dyDescent="0.25">
      <c r="B472" s="308">
        <f t="shared" si="37"/>
        <v>460</v>
      </c>
      <c r="D472" s="301" t="str" cm="1">
        <f t="array" ref="D472">IFERROR(INDEX(import_data,MATCH($D$8&amp;"-"&amp;$B472,import_key,0),D$9),"")</f>
        <v/>
      </c>
      <c r="E472" s="299" t="str" cm="1">
        <f t="array" ref="E472">IFERROR(INDEX(import_data,MATCH($D$8&amp;"-"&amp;$B472,import_key,0),E$9),"")</f>
        <v/>
      </c>
      <c r="F472" s="299" t="str" cm="1">
        <f t="array" ref="F472">IFERROR(INDEX(import_data,MATCH($D$8&amp;"-"&amp;$B472,import_key,0),F$9),"")</f>
        <v/>
      </c>
      <c r="G472" s="299" t="str" cm="1">
        <f t="array" ref="G472">IFERROR(INDEX(import_data,MATCH($D$8&amp;"-"&amp;$B472,import_key,0),G$9),"")</f>
        <v/>
      </c>
      <c r="H472" s="322" t="str" cm="1">
        <f t="array" ref="H472">IFERROR(INDEX(import_data,MATCH($D$8&amp;"-"&amp;$B472,import_key,0),H$9),"")</f>
        <v/>
      </c>
      <c r="J472" s="334" t="str">
        <f t="shared" si="38"/>
        <v/>
      </c>
      <c r="K472" s="98" t="s">
        <v>0</v>
      </c>
      <c r="L472" s="334" t="str">
        <f t="shared" si="39"/>
        <v/>
      </c>
      <c r="M472" s="98" t="s">
        <v>0</v>
      </c>
      <c r="N472" s="334" t="str">
        <f t="shared" si="40"/>
        <v/>
      </c>
      <c r="O472" s="98" t="s">
        <v>0</v>
      </c>
      <c r="P472" s="308">
        <f t="shared" si="36"/>
        <v>460</v>
      </c>
      <c r="R472" s="301" t="str" cm="1">
        <f t="array" ref="R472">IFERROR(INDEX(import_data,MATCH($R$8&amp;"-"&amp;$P472,import_key,0),R$9),"")</f>
        <v/>
      </c>
      <c r="S472" s="299" t="str" cm="1">
        <f t="array" ref="S472">IFERROR(INDEX(import_data,MATCH($R$8&amp;"-"&amp;$P472,import_key,0),S$9),"")</f>
        <v/>
      </c>
      <c r="T472" s="322" t="str" cm="1">
        <f t="array" ref="T472">IFERROR(INDEX(import_data,MATCH($R$8&amp;"-"&amp;$P472,import_key,0),T$9),"")</f>
        <v/>
      </c>
    </row>
    <row r="473" spans="2:20" x14ac:dyDescent="0.25">
      <c r="B473" s="308">
        <f t="shared" si="37"/>
        <v>461</v>
      </c>
      <c r="D473" s="301" t="str" cm="1">
        <f t="array" ref="D473">IFERROR(INDEX(import_data,MATCH($D$8&amp;"-"&amp;$B473,import_key,0),D$9),"")</f>
        <v/>
      </c>
      <c r="E473" s="299" t="str" cm="1">
        <f t="array" ref="E473">IFERROR(INDEX(import_data,MATCH($D$8&amp;"-"&amp;$B473,import_key,0),E$9),"")</f>
        <v/>
      </c>
      <c r="F473" s="299" t="str" cm="1">
        <f t="array" ref="F473">IFERROR(INDEX(import_data,MATCH($D$8&amp;"-"&amp;$B473,import_key,0),F$9),"")</f>
        <v/>
      </c>
      <c r="G473" s="299" t="str" cm="1">
        <f t="array" ref="G473">IFERROR(INDEX(import_data,MATCH($D$8&amp;"-"&amp;$B473,import_key,0),G$9),"")</f>
        <v/>
      </c>
      <c r="H473" s="322" t="str" cm="1">
        <f t="array" ref="H473">IFERROR(INDEX(import_data,MATCH($D$8&amp;"-"&amp;$B473,import_key,0),H$9),"")</f>
        <v/>
      </c>
      <c r="J473" s="334" t="str">
        <f t="shared" si="38"/>
        <v/>
      </c>
      <c r="K473" s="98" t="s">
        <v>0</v>
      </c>
      <c r="L473" s="334" t="str">
        <f t="shared" si="39"/>
        <v/>
      </c>
      <c r="M473" s="98" t="s">
        <v>0</v>
      </c>
      <c r="N473" s="334" t="str">
        <f t="shared" si="40"/>
        <v/>
      </c>
      <c r="O473" s="98" t="s">
        <v>0</v>
      </c>
      <c r="P473" s="308">
        <f t="shared" si="36"/>
        <v>461</v>
      </c>
      <c r="R473" s="301" t="str" cm="1">
        <f t="array" ref="R473">IFERROR(INDEX(import_data,MATCH($R$8&amp;"-"&amp;$P473,import_key,0),R$9),"")</f>
        <v/>
      </c>
      <c r="S473" s="299" t="str" cm="1">
        <f t="array" ref="S473">IFERROR(INDEX(import_data,MATCH($R$8&amp;"-"&amp;$P473,import_key,0),S$9),"")</f>
        <v/>
      </c>
      <c r="T473" s="322" t="str" cm="1">
        <f t="array" ref="T473">IFERROR(INDEX(import_data,MATCH($R$8&amp;"-"&amp;$P473,import_key,0),T$9),"")</f>
        <v/>
      </c>
    </row>
    <row r="474" spans="2:20" x14ac:dyDescent="0.25">
      <c r="B474" s="308">
        <f t="shared" si="37"/>
        <v>462</v>
      </c>
      <c r="D474" s="301" t="str" cm="1">
        <f t="array" ref="D474">IFERROR(INDEX(import_data,MATCH($D$8&amp;"-"&amp;$B474,import_key,0),D$9),"")</f>
        <v/>
      </c>
      <c r="E474" s="299" t="str" cm="1">
        <f t="array" ref="E474">IFERROR(INDEX(import_data,MATCH($D$8&amp;"-"&amp;$B474,import_key,0),E$9),"")</f>
        <v/>
      </c>
      <c r="F474" s="299" t="str" cm="1">
        <f t="array" ref="F474">IFERROR(INDEX(import_data,MATCH($D$8&amp;"-"&amp;$B474,import_key,0),F$9),"")</f>
        <v/>
      </c>
      <c r="G474" s="299" t="str" cm="1">
        <f t="array" ref="G474">IFERROR(INDEX(import_data,MATCH($D$8&amp;"-"&amp;$B474,import_key,0),G$9),"")</f>
        <v/>
      </c>
      <c r="H474" s="322" t="str" cm="1">
        <f t="array" ref="H474">IFERROR(INDEX(import_data,MATCH($D$8&amp;"-"&amp;$B474,import_key,0),H$9),"")</f>
        <v/>
      </c>
      <c r="J474" s="334" t="str">
        <f t="shared" si="38"/>
        <v/>
      </c>
      <c r="K474" s="98" t="s">
        <v>0</v>
      </c>
      <c r="L474" s="334" t="str">
        <f t="shared" si="39"/>
        <v/>
      </c>
      <c r="M474" s="98" t="s">
        <v>0</v>
      </c>
      <c r="N474" s="334" t="str">
        <f t="shared" si="40"/>
        <v/>
      </c>
      <c r="O474" s="98" t="s">
        <v>0</v>
      </c>
      <c r="P474" s="308">
        <f t="shared" si="36"/>
        <v>462</v>
      </c>
      <c r="R474" s="301" t="str" cm="1">
        <f t="array" ref="R474">IFERROR(INDEX(import_data,MATCH($R$8&amp;"-"&amp;$P474,import_key,0),R$9),"")</f>
        <v/>
      </c>
      <c r="S474" s="299" t="str" cm="1">
        <f t="array" ref="S474">IFERROR(INDEX(import_data,MATCH($R$8&amp;"-"&amp;$P474,import_key,0),S$9),"")</f>
        <v/>
      </c>
      <c r="T474" s="322" t="str" cm="1">
        <f t="array" ref="T474">IFERROR(INDEX(import_data,MATCH($R$8&amp;"-"&amp;$P474,import_key,0),T$9),"")</f>
        <v/>
      </c>
    </row>
    <row r="475" spans="2:20" x14ac:dyDescent="0.25">
      <c r="B475" s="308">
        <f t="shared" si="37"/>
        <v>463</v>
      </c>
      <c r="D475" s="301" t="str" cm="1">
        <f t="array" ref="D475">IFERROR(INDEX(import_data,MATCH($D$8&amp;"-"&amp;$B475,import_key,0),D$9),"")</f>
        <v/>
      </c>
      <c r="E475" s="299" t="str" cm="1">
        <f t="array" ref="E475">IFERROR(INDEX(import_data,MATCH($D$8&amp;"-"&amp;$B475,import_key,0),E$9),"")</f>
        <v/>
      </c>
      <c r="F475" s="299" t="str" cm="1">
        <f t="array" ref="F475">IFERROR(INDEX(import_data,MATCH($D$8&amp;"-"&amp;$B475,import_key,0),F$9),"")</f>
        <v/>
      </c>
      <c r="G475" s="299" t="str" cm="1">
        <f t="array" ref="G475">IFERROR(INDEX(import_data,MATCH($D$8&amp;"-"&amp;$B475,import_key,0),G$9),"")</f>
        <v/>
      </c>
      <c r="H475" s="322" t="str" cm="1">
        <f t="array" ref="H475">IFERROR(INDEX(import_data,MATCH($D$8&amp;"-"&amp;$B475,import_key,0),H$9),"")</f>
        <v/>
      </c>
      <c r="J475" s="334" t="str">
        <f t="shared" si="38"/>
        <v/>
      </c>
      <c r="K475" s="98" t="s">
        <v>0</v>
      </c>
      <c r="L475" s="334" t="str">
        <f t="shared" si="39"/>
        <v/>
      </c>
      <c r="M475" s="98" t="s">
        <v>0</v>
      </c>
      <c r="N475" s="334" t="str">
        <f t="shared" si="40"/>
        <v/>
      </c>
      <c r="O475" s="98" t="s">
        <v>0</v>
      </c>
      <c r="P475" s="308">
        <f t="shared" si="36"/>
        <v>463</v>
      </c>
      <c r="R475" s="301" t="str" cm="1">
        <f t="array" ref="R475">IFERROR(INDEX(import_data,MATCH($R$8&amp;"-"&amp;$P475,import_key,0),R$9),"")</f>
        <v/>
      </c>
      <c r="S475" s="299" t="str" cm="1">
        <f t="array" ref="S475">IFERROR(INDEX(import_data,MATCH($R$8&amp;"-"&amp;$P475,import_key,0),S$9),"")</f>
        <v/>
      </c>
      <c r="T475" s="322" t="str" cm="1">
        <f t="array" ref="T475">IFERROR(INDEX(import_data,MATCH($R$8&amp;"-"&amp;$P475,import_key,0),T$9),"")</f>
        <v/>
      </c>
    </row>
    <row r="476" spans="2:20" x14ac:dyDescent="0.25">
      <c r="B476" s="308">
        <f t="shared" si="37"/>
        <v>464</v>
      </c>
      <c r="D476" s="301" t="str" cm="1">
        <f t="array" ref="D476">IFERROR(INDEX(import_data,MATCH($D$8&amp;"-"&amp;$B476,import_key,0),D$9),"")</f>
        <v/>
      </c>
      <c r="E476" s="299" t="str" cm="1">
        <f t="array" ref="E476">IFERROR(INDEX(import_data,MATCH($D$8&amp;"-"&amp;$B476,import_key,0),E$9),"")</f>
        <v/>
      </c>
      <c r="F476" s="299" t="str" cm="1">
        <f t="array" ref="F476">IFERROR(INDEX(import_data,MATCH($D$8&amp;"-"&amp;$B476,import_key,0),F$9),"")</f>
        <v/>
      </c>
      <c r="G476" s="299" t="str" cm="1">
        <f t="array" ref="G476">IFERROR(INDEX(import_data,MATCH($D$8&amp;"-"&amp;$B476,import_key,0),G$9),"")</f>
        <v/>
      </c>
      <c r="H476" s="322" t="str" cm="1">
        <f t="array" ref="H476">IFERROR(INDEX(import_data,MATCH($D$8&amp;"-"&amp;$B476,import_key,0),H$9),"")</f>
        <v/>
      </c>
      <c r="J476" s="334" t="str">
        <f t="shared" si="38"/>
        <v/>
      </c>
      <c r="K476" s="98" t="s">
        <v>0</v>
      </c>
      <c r="L476" s="334" t="str">
        <f t="shared" si="39"/>
        <v/>
      </c>
      <c r="M476" s="98" t="s">
        <v>0</v>
      </c>
      <c r="N476" s="334" t="str">
        <f t="shared" si="40"/>
        <v/>
      </c>
      <c r="O476" s="98" t="s">
        <v>0</v>
      </c>
      <c r="P476" s="308">
        <f t="shared" si="36"/>
        <v>464</v>
      </c>
      <c r="R476" s="301" t="str" cm="1">
        <f t="array" ref="R476">IFERROR(INDEX(import_data,MATCH($R$8&amp;"-"&amp;$P476,import_key,0),R$9),"")</f>
        <v/>
      </c>
      <c r="S476" s="299" t="str" cm="1">
        <f t="array" ref="S476">IFERROR(INDEX(import_data,MATCH($R$8&amp;"-"&amp;$P476,import_key,0),S$9),"")</f>
        <v/>
      </c>
      <c r="T476" s="322" t="str" cm="1">
        <f t="array" ref="T476">IFERROR(INDEX(import_data,MATCH($R$8&amp;"-"&amp;$P476,import_key,0),T$9),"")</f>
        <v/>
      </c>
    </row>
    <row r="477" spans="2:20" x14ac:dyDescent="0.25">
      <c r="B477" s="308">
        <f t="shared" si="37"/>
        <v>465</v>
      </c>
      <c r="D477" s="301" t="str" cm="1">
        <f t="array" ref="D477">IFERROR(INDEX(import_data,MATCH($D$8&amp;"-"&amp;$B477,import_key,0),D$9),"")</f>
        <v/>
      </c>
      <c r="E477" s="299" t="str" cm="1">
        <f t="array" ref="E477">IFERROR(INDEX(import_data,MATCH($D$8&amp;"-"&amp;$B477,import_key,0),E$9),"")</f>
        <v/>
      </c>
      <c r="F477" s="299" t="str" cm="1">
        <f t="array" ref="F477">IFERROR(INDEX(import_data,MATCH($D$8&amp;"-"&amp;$B477,import_key,0),F$9),"")</f>
        <v/>
      </c>
      <c r="G477" s="299" t="str" cm="1">
        <f t="array" ref="G477">IFERROR(INDEX(import_data,MATCH($D$8&amp;"-"&amp;$B477,import_key,0),G$9),"")</f>
        <v/>
      </c>
      <c r="H477" s="322" t="str" cm="1">
        <f t="array" ref="H477">IFERROR(INDEX(import_data,MATCH($D$8&amp;"-"&amp;$B477,import_key,0),H$9),"")</f>
        <v/>
      </c>
      <c r="J477" s="334" t="str">
        <f t="shared" si="38"/>
        <v/>
      </c>
      <c r="K477" s="98" t="s">
        <v>0</v>
      </c>
      <c r="L477" s="334" t="str">
        <f t="shared" si="39"/>
        <v/>
      </c>
      <c r="M477" s="98" t="s">
        <v>0</v>
      </c>
      <c r="N477" s="334" t="str">
        <f t="shared" si="40"/>
        <v/>
      </c>
      <c r="O477" s="98" t="s">
        <v>0</v>
      </c>
      <c r="P477" s="308">
        <f t="shared" si="36"/>
        <v>465</v>
      </c>
      <c r="R477" s="301" t="str" cm="1">
        <f t="array" ref="R477">IFERROR(INDEX(import_data,MATCH($R$8&amp;"-"&amp;$P477,import_key,0),R$9),"")</f>
        <v/>
      </c>
      <c r="S477" s="299" t="str" cm="1">
        <f t="array" ref="S477">IFERROR(INDEX(import_data,MATCH($R$8&amp;"-"&amp;$P477,import_key,0),S$9),"")</f>
        <v/>
      </c>
      <c r="T477" s="322" t="str" cm="1">
        <f t="array" ref="T477">IFERROR(INDEX(import_data,MATCH($R$8&amp;"-"&amp;$P477,import_key,0),T$9),"")</f>
        <v/>
      </c>
    </row>
    <row r="478" spans="2:20" x14ac:dyDescent="0.25">
      <c r="B478" s="308">
        <f t="shared" si="37"/>
        <v>466</v>
      </c>
      <c r="D478" s="301" t="str" cm="1">
        <f t="array" ref="D478">IFERROR(INDEX(import_data,MATCH($D$8&amp;"-"&amp;$B478,import_key,0),D$9),"")</f>
        <v/>
      </c>
      <c r="E478" s="299" t="str" cm="1">
        <f t="array" ref="E478">IFERROR(INDEX(import_data,MATCH($D$8&amp;"-"&amp;$B478,import_key,0),E$9),"")</f>
        <v/>
      </c>
      <c r="F478" s="299" t="str" cm="1">
        <f t="array" ref="F478">IFERROR(INDEX(import_data,MATCH($D$8&amp;"-"&amp;$B478,import_key,0),F$9),"")</f>
        <v/>
      </c>
      <c r="G478" s="299" t="str" cm="1">
        <f t="array" ref="G478">IFERROR(INDEX(import_data,MATCH($D$8&amp;"-"&amp;$B478,import_key,0),G$9),"")</f>
        <v/>
      </c>
      <c r="H478" s="322" t="str" cm="1">
        <f t="array" ref="H478">IFERROR(INDEX(import_data,MATCH($D$8&amp;"-"&amp;$B478,import_key,0),H$9),"")</f>
        <v/>
      </c>
      <c r="J478" s="334" t="str">
        <f t="shared" si="38"/>
        <v/>
      </c>
      <c r="K478" s="98" t="s">
        <v>0</v>
      </c>
      <c r="L478" s="334" t="str">
        <f t="shared" si="39"/>
        <v/>
      </c>
      <c r="M478" s="98" t="s">
        <v>0</v>
      </c>
      <c r="N478" s="334" t="str">
        <f t="shared" si="40"/>
        <v/>
      </c>
      <c r="O478" s="98" t="s">
        <v>0</v>
      </c>
      <c r="P478" s="308">
        <f t="shared" si="36"/>
        <v>466</v>
      </c>
      <c r="R478" s="301" t="str" cm="1">
        <f t="array" ref="R478">IFERROR(INDEX(import_data,MATCH($R$8&amp;"-"&amp;$P478,import_key,0),R$9),"")</f>
        <v/>
      </c>
      <c r="S478" s="299" t="str" cm="1">
        <f t="array" ref="S478">IFERROR(INDEX(import_data,MATCH($R$8&amp;"-"&amp;$P478,import_key,0),S$9),"")</f>
        <v/>
      </c>
      <c r="T478" s="322" t="str" cm="1">
        <f t="array" ref="T478">IFERROR(INDEX(import_data,MATCH($R$8&amp;"-"&amp;$P478,import_key,0),T$9),"")</f>
        <v/>
      </c>
    </row>
    <row r="479" spans="2:20" x14ac:dyDescent="0.25">
      <c r="B479" s="308">
        <f t="shared" si="37"/>
        <v>467</v>
      </c>
      <c r="D479" s="301" t="str" cm="1">
        <f t="array" ref="D479">IFERROR(INDEX(import_data,MATCH($D$8&amp;"-"&amp;$B479,import_key,0),D$9),"")</f>
        <v/>
      </c>
      <c r="E479" s="299" t="str" cm="1">
        <f t="array" ref="E479">IFERROR(INDEX(import_data,MATCH($D$8&amp;"-"&amp;$B479,import_key,0),E$9),"")</f>
        <v/>
      </c>
      <c r="F479" s="299" t="str" cm="1">
        <f t="array" ref="F479">IFERROR(INDEX(import_data,MATCH($D$8&amp;"-"&amp;$B479,import_key,0),F$9),"")</f>
        <v/>
      </c>
      <c r="G479" s="299" t="str" cm="1">
        <f t="array" ref="G479">IFERROR(INDEX(import_data,MATCH($D$8&amp;"-"&amp;$B479,import_key,0),G$9),"")</f>
        <v/>
      </c>
      <c r="H479" s="322" t="str" cm="1">
        <f t="array" ref="H479">IFERROR(INDEX(import_data,MATCH($D$8&amp;"-"&amp;$B479,import_key,0),H$9),"")</f>
        <v/>
      </c>
      <c r="J479" s="334" t="str">
        <f t="shared" si="38"/>
        <v/>
      </c>
      <c r="K479" s="98" t="s">
        <v>0</v>
      </c>
      <c r="L479" s="334" t="str">
        <f t="shared" si="39"/>
        <v/>
      </c>
      <c r="M479" s="98" t="s">
        <v>0</v>
      </c>
      <c r="N479" s="334" t="str">
        <f t="shared" si="40"/>
        <v/>
      </c>
      <c r="O479" s="98" t="s">
        <v>0</v>
      </c>
      <c r="P479" s="308">
        <f t="shared" si="36"/>
        <v>467</v>
      </c>
      <c r="R479" s="301" t="str" cm="1">
        <f t="array" ref="R479">IFERROR(INDEX(import_data,MATCH($R$8&amp;"-"&amp;$P479,import_key,0),R$9),"")</f>
        <v/>
      </c>
      <c r="S479" s="299" t="str" cm="1">
        <f t="array" ref="S479">IFERROR(INDEX(import_data,MATCH($R$8&amp;"-"&amp;$P479,import_key,0),S$9),"")</f>
        <v/>
      </c>
      <c r="T479" s="322" t="str" cm="1">
        <f t="array" ref="T479">IFERROR(INDEX(import_data,MATCH($R$8&amp;"-"&amp;$P479,import_key,0),T$9),"")</f>
        <v/>
      </c>
    </row>
    <row r="480" spans="2:20" x14ac:dyDescent="0.25">
      <c r="B480" s="308">
        <f t="shared" si="37"/>
        <v>468</v>
      </c>
      <c r="D480" s="301" t="str" cm="1">
        <f t="array" ref="D480">IFERROR(INDEX(import_data,MATCH($D$8&amp;"-"&amp;$B480,import_key,0),D$9),"")</f>
        <v/>
      </c>
      <c r="E480" s="299" t="str" cm="1">
        <f t="array" ref="E480">IFERROR(INDEX(import_data,MATCH($D$8&amp;"-"&amp;$B480,import_key,0),E$9),"")</f>
        <v/>
      </c>
      <c r="F480" s="299" t="str" cm="1">
        <f t="array" ref="F480">IFERROR(INDEX(import_data,MATCH($D$8&amp;"-"&amp;$B480,import_key,0),F$9),"")</f>
        <v/>
      </c>
      <c r="G480" s="299" t="str" cm="1">
        <f t="array" ref="G480">IFERROR(INDEX(import_data,MATCH($D$8&amp;"-"&amp;$B480,import_key,0),G$9),"")</f>
        <v/>
      </c>
      <c r="H480" s="322" t="str" cm="1">
        <f t="array" ref="H480">IFERROR(INDEX(import_data,MATCH($D$8&amp;"-"&amp;$B480,import_key,0),H$9),"")</f>
        <v/>
      </c>
      <c r="J480" s="334" t="str">
        <f t="shared" si="38"/>
        <v/>
      </c>
      <c r="K480" s="98" t="s">
        <v>0</v>
      </c>
      <c r="L480" s="334" t="str">
        <f t="shared" si="39"/>
        <v/>
      </c>
      <c r="M480" s="98" t="s">
        <v>0</v>
      </c>
      <c r="N480" s="334" t="str">
        <f t="shared" si="40"/>
        <v/>
      </c>
      <c r="O480" s="98" t="s">
        <v>0</v>
      </c>
      <c r="P480" s="308">
        <f t="shared" si="36"/>
        <v>468</v>
      </c>
      <c r="R480" s="301" t="str" cm="1">
        <f t="array" ref="R480">IFERROR(INDEX(import_data,MATCH($R$8&amp;"-"&amp;$P480,import_key,0),R$9),"")</f>
        <v/>
      </c>
      <c r="S480" s="299" t="str" cm="1">
        <f t="array" ref="S480">IFERROR(INDEX(import_data,MATCH($R$8&amp;"-"&amp;$P480,import_key,0),S$9),"")</f>
        <v/>
      </c>
      <c r="T480" s="322" t="str" cm="1">
        <f t="array" ref="T480">IFERROR(INDEX(import_data,MATCH($R$8&amp;"-"&amp;$P480,import_key,0),T$9),"")</f>
        <v/>
      </c>
    </row>
    <row r="481" spans="2:20" x14ac:dyDescent="0.25">
      <c r="B481" s="308">
        <f t="shared" si="37"/>
        <v>469</v>
      </c>
      <c r="D481" s="301" t="str" cm="1">
        <f t="array" ref="D481">IFERROR(INDEX(import_data,MATCH($D$8&amp;"-"&amp;$B481,import_key,0),D$9),"")</f>
        <v/>
      </c>
      <c r="E481" s="299" t="str" cm="1">
        <f t="array" ref="E481">IFERROR(INDEX(import_data,MATCH($D$8&amp;"-"&amp;$B481,import_key,0),E$9),"")</f>
        <v/>
      </c>
      <c r="F481" s="299" t="str" cm="1">
        <f t="array" ref="F481">IFERROR(INDEX(import_data,MATCH($D$8&amp;"-"&amp;$B481,import_key,0),F$9),"")</f>
        <v/>
      </c>
      <c r="G481" s="299" t="str" cm="1">
        <f t="array" ref="G481">IFERROR(INDEX(import_data,MATCH($D$8&amp;"-"&amp;$B481,import_key,0),G$9),"")</f>
        <v/>
      </c>
      <c r="H481" s="322" t="str" cm="1">
        <f t="array" ref="H481">IFERROR(INDEX(import_data,MATCH($D$8&amp;"-"&amp;$B481,import_key,0),H$9),"")</f>
        <v/>
      </c>
      <c r="J481" s="334" t="str">
        <f t="shared" si="38"/>
        <v/>
      </c>
      <c r="K481" s="98" t="s">
        <v>0</v>
      </c>
      <c r="L481" s="334" t="str">
        <f t="shared" si="39"/>
        <v/>
      </c>
      <c r="M481" s="98" t="s">
        <v>0</v>
      </c>
      <c r="N481" s="334" t="str">
        <f t="shared" si="40"/>
        <v/>
      </c>
      <c r="O481" s="98" t="s">
        <v>0</v>
      </c>
      <c r="P481" s="308">
        <f t="shared" si="36"/>
        <v>469</v>
      </c>
      <c r="R481" s="301" t="str" cm="1">
        <f t="array" ref="R481">IFERROR(INDEX(import_data,MATCH($R$8&amp;"-"&amp;$P481,import_key,0),R$9),"")</f>
        <v/>
      </c>
      <c r="S481" s="299" t="str" cm="1">
        <f t="array" ref="S481">IFERROR(INDEX(import_data,MATCH($R$8&amp;"-"&amp;$P481,import_key,0),S$9),"")</f>
        <v/>
      </c>
      <c r="T481" s="322" t="str" cm="1">
        <f t="array" ref="T481">IFERROR(INDEX(import_data,MATCH($R$8&amp;"-"&amp;$P481,import_key,0),T$9),"")</f>
        <v/>
      </c>
    </row>
    <row r="482" spans="2:20" x14ac:dyDescent="0.25">
      <c r="B482" s="308">
        <f t="shared" si="37"/>
        <v>470</v>
      </c>
      <c r="D482" s="301" t="str" cm="1">
        <f t="array" ref="D482">IFERROR(INDEX(import_data,MATCH($D$8&amp;"-"&amp;$B482,import_key,0),D$9),"")</f>
        <v/>
      </c>
      <c r="E482" s="299" t="str" cm="1">
        <f t="array" ref="E482">IFERROR(INDEX(import_data,MATCH($D$8&amp;"-"&amp;$B482,import_key,0),E$9),"")</f>
        <v/>
      </c>
      <c r="F482" s="299" t="str" cm="1">
        <f t="array" ref="F482">IFERROR(INDEX(import_data,MATCH($D$8&amp;"-"&amp;$B482,import_key,0),F$9),"")</f>
        <v/>
      </c>
      <c r="G482" s="299" t="str" cm="1">
        <f t="array" ref="G482">IFERROR(INDEX(import_data,MATCH($D$8&amp;"-"&amp;$B482,import_key,0),G$9),"")</f>
        <v/>
      </c>
      <c r="H482" s="322" t="str" cm="1">
        <f t="array" ref="H482">IFERROR(INDEX(import_data,MATCH($D$8&amp;"-"&amp;$B482,import_key,0),H$9),"")</f>
        <v/>
      </c>
      <c r="J482" s="334" t="str">
        <f t="shared" si="38"/>
        <v/>
      </c>
      <c r="K482" s="98" t="s">
        <v>0</v>
      </c>
      <c r="L482" s="334" t="str">
        <f t="shared" si="39"/>
        <v/>
      </c>
      <c r="M482" s="98" t="s">
        <v>0</v>
      </c>
      <c r="N482" s="334" t="str">
        <f t="shared" si="40"/>
        <v/>
      </c>
      <c r="O482" s="98" t="s">
        <v>0</v>
      </c>
      <c r="P482" s="308">
        <f t="shared" si="36"/>
        <v>470</v>
      </c>
      <c r="R482" s="301" t="str" cm="1">
        <f t="array" ref="R482">IFERROR(INDEX(import_data,MATCH($R$8&amp;"-"&amp;$P482,import_key,0),R$9),"")</f>
        <v/>
      </c>
      <c r="S482" s="299" t="str" cm="1">
        <f t="array" ref="S482">IFERROR(INDEX(import_data,MATCH($R$8&amp;"-"&amp;$P482,import_key,0),S$9),"")</f>
        <v/>
      </c>
      <c r="T482" s="322" t="str" cm="1">
        <f t="array" ref="T482">IFERROR(INDEX(import_data,MATCH($R$8&amp;"-"&amp;$P482,import_key,0),T$9),"")</f>
        <v/>
      </c>
    </row>
    <row r="483" spans="2:20" x14ac:dyDescent="0.25">
      <c r="B483" s="308">
        <f t="shared" si="37"/>
        <v>471</v>
      </c>
      <c r="D483" s="301" t="str" cm="1">
        <f t="array" ref="D483">IFERROR(INDEX(import_data,MATCH($D$8&amp;"-"&amp;$B483,import_key,0),D$9),"")</f>
        <v/>
      </c>
      <c r="E483" s="299" t="str" cm="1">
        <f t="array" ref="E483">IFERROR(INDEX(import_data,MATCH($D$8&amp;"-"&amp;$B483,import_key,0),E$9),"")</f>
        <v/>
      </c>
      <c r="F483" s="299" t="str" cm="1">
        <f t="array" ref="F483">IFERROR(INDEX(import_data,MATCH($D$8&amp;"-"&amp;$B483,import_key,0),F$9),"")</f>
        <v/>
      </c>
      <c r="G483" s="299" t="str" cm="1">
        <f t="array" ref="G483">IFERROR(INDEX(import_data,MATCH($D$8&amp;"-"&amp;$B483,import_key,0),G$9),"")</f>
        <v/>
      </c>
      <c r="H483" s="322" t="str" cm="1">
        <f t="array" ref="H483">IFERROR(INDEX(import_data,MATCH($D$8&amp;"-"&amp;$B483,import_key,0),H$9),"")</f>
        <v/>
      </c>
      <c r="J483" s="334" t="str">
        <f t="shared" si="38"/>
        <v/>
      </c>
      <c r="K483" s="98" t="s">
        <v>0</v>
      </c>
      <c r="L483" s="334" t="str">
        <f t="shared" si="39"/>
        <v/>
      </c>
      <c r="M483" s="98" t="s">
        <v>0</v>
      </c>
      <c r="N483" s="334" t="str">
        <f t="shared" si="40"/>
        <v/>
      </c>
      <c r="O483" s="98" t="s">
        <v>0</v>
      </c>
      <c r="P483" s="308">
        <f t="shared" si="36"/>
        <v>471</v>
      </c>
      <c r="R483" s="301" t="str" cm="1">
        <f t="array" ref="R483">IFERROR(INDEX(import_data,MATCH($R$8&amp;"-"&amp;$P483,import_key,0),R$9),"")</f>
        <v/>
      </c>
      <c r="S483" s="299" t="str" cm="1">
        <f t="array" ref="S483">IFERROR(INDEX(import_data,MATCH($R$8&amp;"-"&amp;$P483,import_key,0),S$9),"")</f>
        <v/>
      </c>
      <c r="T483" s="322" t="str" cm="1">
        <f t="array" ref="T483">IFERROR(INDEX(import_data,MATCH($R$8&amp;"-"&amp;$P483,import_key,0),T$9),"")</f>
        <v/>
      </c>
    </row>
    <row r="484" spans="2:20" x14ac:dyDescent="0.25">
      <c r="B484" s="308">
        <f t="shared" si="37"/>
        <v>472</v>
      </c>
      <c r="D484" s="301" t="str" cm="1">
        <f t="array" ref="D484">IFERROR(INDEX(import_data,MATCH($D$8&amp;"-"&amp;$B484,import_key,0),D$9),"")</f>
        <v/>
      </c>
      <c r="E484" s="299" t="str" cm="1">
        <f t="array" ref="E484">IFERROR(INDEX(import_data,MATCH($D$8&amp;"-"&amp;$B484,import_key,0),E$9),"")</f>
        <v/>
      </c>
      <c r="F484" s="299" t="str" cm="1">
        <f t="array" ref="F484">IFERROR(INDEX(import_data,MATCH($D$8&amp;"-"&amp;$B484,import_key,0),F$9),"")</f>
        <v/>
      </c>
      <c r="G484" s="299" t="str" cm="1">
        <f t="array" ref="G484">IFERROR(INDEX(import_data,MATCH($D$8&amp;"-"&amp;$B484,import_key,0),G$9),"")</f>
        <v/>
      </c>
      <c r="H484" s="322" t="str" cm="1">
        <f t="array" ref="H484">IFERROR(INDEX(import_data,MATCH($D$8&amp;"-"&amp;$B484,import_key,0),H$9),"")</f>
        <v/>
      </c>
      <c r="J484" s="334" t="str">
        <f t="shared" si="38"/>
        <v/>
      </c>
      <c r="K484" s="98" t="s">
        <v>0</v>
      </c>
      <c r="L484" s="334" t="str">
        <f t="shared" si="39"/>
        <v/>
      </c>
      <c r="M484" s="98" t="s">
        <v>0</v>
      </c>
      <c r="N484" s="334" t="str">
        <f t="shared" si="40"/>
        <v/>
      </c>
      <c r="O484" s="98" t="s">
        <v>0</v>
      </c>
      <c r="P484" s="308">
        <f t="shared" si="36"/>
        <v>472</v>
      </c>
      <c r="R484" s="301" t="str" cm="1">
        <f t="array" ref="R484">IFERROR(INDEX(import_data,MATCH($R$8&amp;"-"&amp;$P484,import_key,0),R$9),"")</f>
        <v/>
      </c>
      <c r="S484" s="299" t="str" cm="1">
        <f t="array" ref="S484">IFERROR(INDEX(import_data,MATCH($R$8&amp;"-"&amp;$P484,import_key,0),S$9),"")</f>
        <v/>
      </c>
      <c r="T484" s="322" t="str" cm="1">
        <f t="array" ref="T484">IFERROR(INDEX(import_data,MATCH($R$8&amp;"-"&amp;$P484,import_key,0),T$9),"")</f>
        <v/>
      </c>
    </row>
    <row r="485" spans="2:20" x14ac:dyDescent="0.25">
      <c r="B485" s="308">
        <f t="shared" si="37"/>
        <v>473</v>
      </c>
      <c r="D485" s="301" t="str" cm="1">
        <f t="array" ref="D485">IFERROR(INDEX(import_data,MATCH($D$8&amp;"-"&amp;$B485,import_key,0),D$9),"")</f>
        <v/>
      </c>
      <c r="E485" s="299" t="str" cm="1">
        <f t="array" ref="E485">IFERROR(INDEX(import_data,MATCH($D$8&amp;"-"&amp;$B485,import_key,0),E$9),"")</f>
        <v/>
      </c>
      <c r="F485" s="299" t="str" cm="1">
        <f t="array" ref="F485">IFERROR(INDEX(import_data,MATCH($D$8&amp;"-"&amp;$B485,import_key,0),F$9),"")</f>
        <v/>
      </c>
      <c r="G485" s="299" t="str" cm="1">
        <f t="array" ref="G485">IFERROR(INDEX(import_data,MATCH($D$8&amp;"-"&amp;$B485,import_key,0),G$9),"")</f>
        <v/>
      </c>
      <c r="H485" s="322" t="str" cm="1">
        <f t="array" ref="H485">IFERROR(INDEX(import_data,MATCH($D$8&amp;"-"&amp;$B485,import_key,0),H$9),"")</f>
        <v/>
      </c>
      <c r="J485" s="334" t="str">
        <f t="shared" si="38"/>
        <v/>
      </c>
      <c r="K485" s="98" t="s">
        <v>0</v>
      </c>
      <c r="L485" s="334" t="str">
        <f t="shared" si="39"/>
        <v/>
      </c>
      <c r="M485" s="98" t="s">
        <v>0</v>
      </c>
      <c r="N485" s="334" t="str">
        <f t="shared" si="40"/>
        <v/>
      </c>
      <c r="O485" s="98" t="s">
        <v>0</v>
      </c>
      <c r="P485" s="308">
        <f t="shared" si="36"/>
        <v>473</v>
      </c>
      <c r="R485" s="301" t="str" cm="1">
        <f t="array" ref="R485">IFERROR(INDEX(import_data,MATCH($R$8&amp;"-"&amp;$P485,import_key,0),R$9),"")</f>
        <v/>
      </c>
      <c r="S485" s="299" t="str" cm="1">
        <f t="array" ref="S485">IFERROR(INDEX(import_data,MATCH($R$8&amp;"-"&amp;$P485,import_key,0),S$9),"")</f>
        <v/>
      </c>
      <c r="T485" s="322" t="str" cm="1">
        <f t="array" ref="T485">IFERROR(INDEX(import_data,MATCH($R$8&amp;"-"&amp;$P485,import_key,0),T$9),"")</f>
        <v/>
      </c>
    </row>
    <row r="486" spans="2:20" x14ac:dyDescent="0.25">
      <c r="B486" s="308">
        <f t="shared" si="37"/>
        <v>474</v>
      </c>
      <c r="D486" s="301" t="str" cm="1">
        <f t="array" ref="D486">IFERROR(INDEX(import_data,MATCH($D$8&amp;"-"&amp;$B486,import_key,0),D$9),"")</f>
        <v/>
      </c>
      <c r="E486" s="299" t="str" cm="1">
        <f t="array" ref="E486">IFERROR(INDEX(import_data,MATCH($D$8&amp;"-"&amp;$B486,import_key,0),E$9),"")</f>
        <v/>
      </c>
      <c r="F486" s="299" t="str" cm="1">
        <f t="array" ref="F486">IFERROR(INDEX(import_data,MATCH($D$8&amp;"-"&amp;$B486,import_key,0),F$9),"")</f>
        <v/>
      </c>
      <c r="G486" s="299" t="str" cm="1">
        <f t="array" ref="G486">IFERROR(INDEX(import_data,MATCH($D$8&amp;"-"&amp;$B486,import_key,0),G$9),"")</f>
        <v/>
      </c>
      <c r="H486" s="322" t="str" cm="1">
        <f t="array" ref="H486">IFERROR(INDEX(import_data,MATCH($D$8&amp;"-"&amp;$B486,import_key,0),H$9),"")</f>
        <v/>
      </c>
      <c r="J486" s="334" t="str">
        <f t="shared" si="38"/>
        <v/>
      </c>
      <c r="K486" s="98" t="s">
        <v>0</v>
      </c>
      <c r="L486" s="334" t="str">
        <f t="shared" si="39"/>
        <v/>
      </c>
      <c r="M486" s="98" t="s">
        <v>0</v>
      </c>
      <c r="N486" s="334" t="str">
        <f t="shared" si="40"/>
        <v/>
      </c>
      <c r="O486" s="98" t="s">
        <v>0</v>
      </c>
      <c r="P486" s="308">
        <f t="shared" si="36"/>
        <v>474</v>
      </c>
      <c r="R486" s="301" t="str" cm="1">
        <f t="array" ref="R486">IFERROR(INDEX(import_data,MATCH($R$8&amp;"-"&amp;$P486,import_key,0),R$9),"")</f>
        <v/>
      </c>
      <c r="S486" s="299" t="str" cm="1">
        <f t="array" ref="S486">IFERROR(INDEX(import_data,MATCH($R$8&amp;"-"&amp;$P486,import_key,0),S$9),"")</f>
        <v/>
      </c>
      <c r="T486" s="322" t="str" cm="1">
        <f t="array" ref="T486">IFERROR(INDEX(import_data,MATCH($R$8&amp;"-"&amp;$P486,import_key,0),T$9),"")</f>
        <v/>
      </c>
    </row>
    <row r="487" spans="2:20" x14ac:dyDescent="0.25">
      <c r="B487" s="308">
        <f t="shared" si="37"/>
        <v>475</v>
      </c>
      <c r="D487" s="301" t="str" cm="1">
        <f t="array" ref="D487">IFERROR(INDEX(import_data,MATCH($D$8&amp;"-"&amp;$B487,import_key,0),D$9),"")</f>
        <v/>
      </c>
      <c r="E487" s="299" t="str" cm="1">
        <f t="array" ref="E487">IFERROR(INDEX(import_data,MATCH($D$8&amp;"-"&amp;$B487,import_key,0),E$9),"")</f>
        <v/>
      </c>
      <c r="F487" s="299" t="str" cm="1">
        <f t="array" ref="F487">IFERROR(INDEX(import_data,MATCH($D$8&amp;"-"&amp;$B487,import_key,0),F$9),"")</f>
        <v/>
      </c>
      <c r="G487" s="299" t="str" cm="1">
        <f t="array" ref="G487">IFERROR(INDEX(import_data,MATCH($D$8&amp;"-"&amp;$B487,import_key,0),G$9),"")</f>
        <v/>
      </c>
      <c r="H487" s="322" t="str" cm="1">
        <f t="array" ref="H487">IFERROR(INDEX(import_data,MATCH($D$8&amp;"-"&amp;$B487,import_key,0),H$9),"")</f>
        <v/>
      </c>
      <c r="J487" s="334" t="str">
        <f t="shared" si="38"/>
        <v/>
      </c>
      <c r="K487" s="98" t="s">
        <v>0</v>
      </c>
      <c r="L487" s="334" t="str">
        <f t="shared" si="39"/>
        <v/>
      </c>
      <c r="M487" s="98" t="s">
        <v>0</v>
      </c>
      <c r="N487" s="334" t="str">
        <f t="shared" si="40"/>
        <v/>
      </c>
      <c r="O487" s="98" t="s">
        <v>0</v>
      </c>
      <c r="P487" s="308">
        <f t="shared" si="36"/>
        <v>475</v>
      </c>
      <c r="R487" s="301" t="str" cm="1">
        <f t="array" ref="R487">IFERROR(INDEX(import_data,MATCH($R$8&amp;"-"&amp;$P487,import_key,0),R$9),"")</f>
        <v/>
      </c>
      <c r="S487" s="299" t="str" cm="1">
        <f t="array" ref="S487">IFERROR(INDEX(import_data,MATCH($R$8&amp;"-"&amp;$P487,import_key,0),S$9),"")</f>
        <v/>
      </c>
      <c r="T487" s="322" t="str" cm="1">
        <f t="array" ref="T487">IFERROR(INDEX(import_data,MATCH($R$8&amp;"-"&amp;$P487,import_key,0),T$9),"")</f>
        <v/>
      </c>
    </row>
    <row r="488" spans="2:20" x14ac:dyDescent="0.25">
      <c r="B488" s="308">
        <f t="shared" si="37"/>
        <v>476</v>
      </c>
      <c r="D488" s="301" t="str" cm="1">
        <f t="array" ref="D488">IFERROR(INDEX(import_data,MATCH($D$8&amp;"-"&amp;$B488,import_key,0),D$9),"")</f>
        <v/>
      </c>
      <c r="E488" s="299" t="str" cm="1">
        <f t="array" ref="E488">IFERROR(INDEX(import_data,MATCH($D$8&amp;"-"&amp;$B488,import_key,0),E$9),"")</f>
        <v/>
      </c>
      <c r="F488" s="299" t="str" cm="1">
        <f t="array" ref="F488">IFERROR(INDEX(import_data,MATCH($D$8&amp;"-"&amp;$B488,import_key,0),F$9),"")</f>
        <v/>
      </c>
      <c r="G488" s="299" t="str" cm="1">
        <f t="array" ref="G488">IFERROR(INDEX(import_data,MATCH($D$8&amp;"-"&amp;$B488,import_key,0),G$9),"")</f>
        <v/>
      </c>
      <c r="H488" s="322" t="str" cm="1">
        <f t="array" ref="H488">IFERROR(INDEX(import_data,MATCH($D$8&amp;"-"&amp;$B488,import_key,0),H$9),"")</f>
        <v/>
      </c>
      <c r="J488" s="334" t="str">
        <f t="shared" si="38"/>
        <v/>
      </c>
      <c r="K488" s="98" t="s">
        <v>0</v>
      </c>
      <c r="L488" s="334" t="str">
        <f t="shared" si="39"/>
        <v/>
      </c>
      <c r="M488" s="98" t="s">
        <v>0</v>
      </c>
      <c r="N488" s="334" t="str">
        <f t="shared" si="40"/>
        <v/>
      </c>
      <c r="O488" s="98" t="s">
        <v>0</v>
      </c>
      <c r="P488" s="308">
        <f t="shared" si="36"/>
        <v>476</v>
      </c>
      <c r="R488" s="301" t="str" cm="1">
        <f t="array" ref="R488">IFERROR(INDEX(import_data,MATCH($R$8&amp;"-"&amp;$P488,import_key,0),R$9),"")</f>
        <v/>
      </c>
      <c r="S488" s="299" t="str" cm="1">
        <f t="array" ref="S488">IFERROR(INDEX(import_data,MATCH($R$8&amp;"-"&amp;$P488,import_key,0),S$9),"")</f>
        <v/>
      </c>
      <c r="T488" s="322" t="str" cm="1">
        <f t="array" ref="T488">IFERROR(INDEX(import_data,MATCH($R$8&amp;"-"&amp;$P488,import_key,0),T$9),"")</f>
        <v/>
      </c>
    </row>
    <row r="489" spans="2:20" x14ac:dyDescent="0.25">
      <c r="B489" s="308">
        <f t="shared" si="37"/>
        <v>477</v>
      </c>
      <c r="D489" s="301" t="str" cm="1">
        <f t="array" ref="D489">IFERROR(INDEX(import_data,MATCH($D$8&amp;"-"&amp;$B489,import_key,0),D$9),"")</f>
        <v/>
      </c>
      <c r="E489" s="299" t="str" cm="1">
        <f t="array" ref="E489">IFERROR(INDEX(import_data,MATCH($D$8&amp;"-"&amp;$B489,import_key,0),E$9),"")</f>
        <v/>
      </c>
      <c r="F489" s="299" t="str" cm="1">
        <f t="array" ref="F489">IFERROR(INDEX(import_data,MATCH($D$8&amp;"-"&amp;$B489,import_key,0),F$9),"")</f>
        <v/>
      </c>
      <c r="G489" s="299" t="str" cm="1">
        <f t="array" ref="G489">IFERROR(INDEX(import_data,MATCH($D$8&amp;"-"&amp;$B489,import_key,0),G$9),"")</f>
        <v/>
      </c>
      <c r="H489" s="322" t="str" cm="1">
        <f t="array" ref="H489">IFERROR(INDEX(import_data,MATCH($D$8&amp;"-"&amp;$B489,import_key,0),H$9),"")</f>
        <v/>
      </c>
      <c r="J489" s="334" t="str">
        <f t="shared" si="38"/>
        <v/>
      </c>
      <c r="K489" s="98" t="s">
        <v>0</v>
      </c>
      <c r="L489" s="334" t="str">
        <f t="shared" si="39"/>
        <v/>
      </c>
      <c r="M489" s="98" t="s">
        <v>0</v>
      </c>
      <c r="N489" s="334" t="str">
        <f t="shared" si="40"/>
        <v/>
      </c>
      <c r="O489" s="98" t="s">
        <v>0</v>
      </c>
      <c r="P489" s="308">
        <f t="shared" si="36"/>
        <v>477</v>
      </c>
      <c r="R489" s="301" t="str" cm="1">
        <f t="array" ref="R489">IFERROR(INDEX(import_data,MATCH($R$8&amp;"-"&amp;$P489,import_key,0),R$9),"")</f>
        <v/>
      </c>
      <c r="S489" s="299" t="str" cm="1">
        <f t="array" ref="S489">IFERROR(INDEX(import_data,MATCH($R$8&amp;"-"&amp;$P489,import_key,0),S$9),"")</f>
        <v/>
      </c>
      <c r="T489" s="322" t="str" cm="1">
        <f t="array" ref="T489">IFERROR(INDEX(import_data,MATCH($R$8&amp;"-"&amp;$P489,import_key,0),T$9),"")</f>
        <v/>
      </c>
    </row>
    <row r="490" spans="2:20" x14ac:dyDescent="0.25">
      <c r="B490" s="308">
        <f t="shared" si="37"/>
        <v>478</v>
      </c>
      <c r="D490" s="301" t="str" cm="1">
        <f t="array" ref="D490">IFERROR(INDEX(import_data,MATCH($D$8&amp;"-"&amp;$B490,import_key,0),D$9),"")</f>
        <v/>
      </c>
      <c r="E490" s="299" t="str" cm="1">
        <f t="array" ref="E490">IFERROR(INDEX(import_data,MATCH($D$8&amp;"-"&amp;$B490,import_key,0),E$9),"")</f>
        <v/>
      </c>
      <c r="F490" s="299" t="str" cm="1">
        <f t="array" ref="F490">IFERROR(INDEX(import_data,MATCH($D$8&amp;"-"&amp;$B490,import_key,0),F$9),"")</f>
        <v/>
      </c>
      <c r="G490" s="299" t="str" cm="1">
        <f t="array" ref="G490">IFERROR(INDEX(import_data,MATCH($D$8&amp;"-"&amp;$B490,import_key,0),G$9),"")</f>
        <v/>
      </c>
      <c r="H490" s="322" t="str" cm="1">
        <f t="array" ref="H490">IFERROR(INDEX(import_data,MATCH($D$8&amp;"-"&amp;$B490,import_key,0),H$9),"")</f>
        <v/>
      </c>
      <c r="J490" s="334" t="str">
        <f t="shared" si="38"/>
        <v/>
      </c>
      <c r="K490" s="98" t="s">
        <v>0</v>
      </c>
      <c r="L490" s="334" t="str">
        <f t="shared" si="39"/>
        <v/>
      </c>
      <c r="M490" s="98" t="s">
        <v>0</v>
      </c>
      <c r="N490" s="334" t="str">
        <f t="shared" si="40"/>
        <v/>
      </c>
      <c r="O490" s="98" t="s">
        <v>0</v>
      </c>
      <c r="P490" s="308">
        <f t="shared" si="36"/>
        <v>478</v>
      </c>
      <c r="R490" s="301" t="str" cm="1">
        <f t="array" ref="R490">IFERROR(INDEX(import_data,MATCH($R$8&amp;"-"&amp;$P490,import_key,0),R$9),"")</f>
        <v/>
      </c>
      <c r="S490" s="299" t="str" cm="1">
        <f t="array" ref="S490">IFERROR(INDEX(import_data,MATCH($R$8&amp;"-"&amp;$P490,import_key,0),S$9),"")</f>
        <v/>
      </c>
      <c r="T490" s="322" t="str" cm="1">
        <f t="array" ref="T490">IFERROR(INDEX(import_data,MATCH($R$8&amp;"-"&amp;$P490,import_key,0),T$9),"")</f>
        <v/>
      </c>
    </row>
    <row r="491" spans="2:20" x14ac:dyDescent="0.25">
      <c r="B491" s="308">
        <f t="shared" si="37"/>
        <v>479</v>
      </c>
      <c r="D491" s="301" t="str" cm="1">
        <f t="array" ref="D491">IFERROR(INDEX(import_data,MATCH($D$8&amp;"-"&amp;$B491,import_key,0),D$9),"")</f>
        <v/>
      </c>
      <c r="E491" s="299" t="str" cm="1">
        <f t="array" ref="E491">IFERROR(INDEX(import_data,MATCH($D$8&amp;"-"&amp;$B491,import_key,0),E$9),"")</f>
        <v/>
      </c>
      <c r="F491" s="299" t="str" cm="1">
        <f t="array" ref="F491">IFERROR(INDEX(import_data,MATCH($D$8&amp;"-"&amp;$B491,import_key,0),F$9),"")</f>
        <v/>
      </c>
      <c r="G491" s="299" t="str" cm="1">
        <f t="array" ref="G491">IFERROR(INDEX(import_data,MATCH($D$8&amp;"-"&amp;$B491,import_key,0),G$9),"")</f>
        <v/>
      </c>
      <c r="H491" s="322" t="str" cm="1">
        <f t="array" ref="H491">IFERROR(INDEX(import_data,MATCH($D$8&amp;"-"&amp;$B491,import_key,0),H$9),"")</f>
        <v/>
      </c>
      <c r="J491" s="334" t="str">
        <f t="shared" si="38"/>
        <v/>
      </c>
      <c r="K491" s="98" t="s">
        <v>0</v>
      </c>
      <c r="L491" s="334" t="str">
        <f t="shared" si="39"/>
        <v/>
      </c>
      <c r="M491" s="98" t="s">
        <v>0</v>
      </c>
      <c r="N491" s="334" t="str">
        <f t="shared" si="40"/>
        <v/>
      </c>
      <c r="O491" s="98" t="s">
        <v>0</v>
      </c>
      <c r="P491" s="308">
        <f t="shared" si="36"/>
        <v>479</v>
      </c>
      <c r="R491" s="301" t="str" cm="1">
        <f t="array" ref="R491">IFERROR(INDEX(import_data,MATCH($R$8&amp;"-"&amp;$P491,import_key,0),R$9),"")</f>
        <v/>
      </c>
      <c r="S491" s="299" t="str" cm="1">
        <f t="array" ref="S491">IFERROR(INDEX(import_data,MATCH($R$8&amp;"-"&amp;$P491,import_key,0),S$9),"")</f>
        <v/>
      </c>
      <c r="T491" s="322" t="str" cm="1">
        <f t="array" ref="T491">IFERROR(INDEX(import_data,MATCH($R$8&amp;"-"&amp;$P491,import_key,0),T$9),"")</f>
        <v/>
      </c>
    </row>
    <row r="492" spans="2:20" x14ac:dyDescent="0.25">
      <c r="B492" s="308">
        <f t="shared" si="37"/>
        <v>480</v>
      </c>
      <c r="D492" s="301" t="str" cm="1">
        <f t="array" ref="D492">IFERROR(INDEX(import_data,MATCH($D$8&amp;"-"&amp;$B492,import_key,0),D$9),"")</f>
        <v/>
      </c>
      <c r="E492" s="299" t="str" cm="1">
        <f t="array" ref="E492">IFERROR(INDEX(import_data,MATCH($D$8&amp;"-"&amp;$B492,import_key,0),E$9),"")</f>
        <v/>
      </c>
      <c r="F492" s="299" t="str" cm="1">
        <f t="array" ref="F492">IFERROR(INDEX(import_data,MATCH($D$8&amp;"-"&amp;$B492,import_key,0),F$9),"")</f>
        <v/>
      </c>
      <c r="G492" s="299" t="str" cm="1">
        <f t="array" ref="G492">IFERROR(INDEX(import_data,MATCH($D$8&amp;"-"&amp;$B492,import_key,0),G$9),"")</f>
        <v/>
      </c>
      <c r="H492" s="322" t="str" cm="1">
        <f t="array" ref="H492">IFERROR(INDEX(import_data,MATCH($D$8&amp;"-"&amp;$B492,import_key,0),H$9),"")</f>
        <v/>
      </c>
      <c r="J492" s="334" t="str">
        <f t="shared" si="38"/>
        <v/>
      </c>
      <c r="K492" s="98" t="s">
        <v>0</v>
      </c>
      <c r="L492" s="334" t="str">
        <f t="shared" si="39"/>
        <v/>
      </c>
      <c r="M492" s="98" t="s">
        <v>0</v>
      </c>
      <c r="N492" s="334" t="str">
        <f t="shared" si="40"/>
        <v/>
      </c>
      <c r="O492" s="98" t="s">
        <v>0</v>
      </c>
      <c r="P492" s="308">
        <f t="shared" si="36"/>
        <v>480</v>
      </c>
      <c r="R492" s="301" t="str" cm="1">
        <f t="array" ref="R492">IFERROR(INDEX(import_data,MATCH($R$8&amp;"-"&amp;$P492,import_key,0),R$9),"")</f>
        <v/>
      </c>
      <c r="S492" s="299" t="str" cm="1">
        <f t="array" ref="S492">IFERROR(INDEX(import_data,MATCH($R$8&amp;"-"&amp;$P492,import_key,0),S$9),"")</f>
        <v/>
      </c>
      <c r="T492" s="322" t="str" cm="1">
        <f t="array" ref="T492">IFERROR(INDEX(import_data,MATCH($R$8&amp;"-"&amp;$P492,import_key,0),T$9),"")</f>
        <v/>
      </c>
    </row>
    <row r="493" spans="2:20" x14ac:dyDescent="0.25">
      <c r="B493" s="308">
        <f t="shared" si="37"/>
        <v>481</v>
      </c>
      <c r="D493" s="301" t="str" cm="1">
        <f t="array" ref="D493">IFERROR(INDEX(import_data,MATCH($D$8&amp;"-"&amp;$B493,import_key,0),D$9),"")</f>
        <v/>
      </c>
      <c r="E493" s="299" t="str" cm="1">
        <f t="array" ref="E493">IFERROR(INDEX(import_data,MATCH($D$8&amp;"-"&amp;$B493,import_key,0),E$9),"")</f>
        <v/>
      </c>
      <c r="F493" s="299" t="str" cm="1">
        <f t="array" ref="F493">IFERROR(INDEX(import_data,MATCH($D$8&amp;"-"&amp;$B493,import_key,0),F$9),"")</f>
        <v/>
      </c>
      <c r="G493" s="299" t="str" cm="1">
        <f t="array" ref="G493">IFERROR(INDEX(import_data,MATCH($D$8&amp;"-"&amp;$B493,import_key,0),G$9),"")</f>
        <v/>
      </c>
      <c r="H493" s="322" t="str" cm="1">
        <f t="array" ref="H493">IFERROR(INDEX(import_data,MATCH($D$8&amp;"-"&amp;$B493,import_key,0),H$9),"")</f>
        <v/>
      </c>
      <c r="J493" s="334" t="str">
        <f t="shared" si="38"/>
        <v/>
      </c>
      <c r="K493" s="98" t="s">
        <v>0</v>
      </c>
      <c r="L493" s="334" t="str">
        <f t="shared" si="39"/>
        <v/>
      </c>
      <c r="M493" s="98" t="s">
        <v>0</v>
      </c>
      <c r="N493" s="334" t="str">
        <f t="shared" si="40"/>
        <v/>
      </c>
      <c r="O493" s="98" t="s">
        <v>0</v>
      </c>
      <c r="P493" s="308">
        <f t="shared" si="36"/>
        <v>481</v>
      </c>
      <c r="R493" s="301" t="str" cm="1">
        <f t="array" ref="R493">IFERROR(INDEX(import_data,MATCH($R$8&amp;"-"&amp;$P493,import_key,0),R$9),"")</f>
        <v/>
      </c>
      <c r="S493" s="299" t="str" cm="1">
        <f t="array" ref="S493">IFERROR(INDEX(import_data,MATCH($R$8&amp;"-"&amp;$P493,import_key,0),S$9),"")</f>
        <v/>
      </c>
      <c r="T493" s="322" t="str" cm="1">
        <f t="array" ref="T493">IFERROR(INDEX(import_data,MATCH($R$8&amp;"-"&amp;$P493,import_key,0),T$9),"")</f>
        <v/>
      </c>
    </row>
    <row r="494" spans="2:20" x14ac:dyDescent="0.25">
      <c r="B494" s="308">
        <f t="shared" si="37"/>
        <v>482</v>
      </c>
      <c r="D494" s="301" t="str" cm="1">
        <f t="array" ref="D494">IFERROR(INDEX(import_data,MATCH($D$8&amp;"-"&amp;$B494,import_key,0),D$9),"")</f>
        <v/>
      </c>
      <c r="E494" s="299" t="str" cm="1">
        <f t="array" ref="E494">IFERROR(INDEX(import_data,MATCH($D$8&amp;"-"&amp;$B494,import_key,0),E$9),"")</f>
        <v/>
      </c>
      <c r="F494" s="299" t="str" cm="1">
        <f t="array" ref="F494">IFERROR(INDEX(import_data,MATCH($D$8&amp;"-"&amp;$B494,import_key,0),F$9),"")</f>
        <v/>
      </c>
      <c r="G494" s="299" t="str" cm="1">
        <f t="array" ref="G494">IFERROR(INDEX(import_data,MATCH($D$8&amp;"-"&amp;$B494,import_key,0),G$9),"")</f>
        <v/>
      </c>
      <c r="H494" s="322" t="str" cm="1">
        <f t="array" ref="H494">IFERROR(INDEX(import_data,MATCH($D$8&amp;"-"&amp;$B494,import_key,0),H$9),"")</f>
        <v/>
      </c>
      <c r="J494" s="334" t="str">
        <f t="shared" si="38"/>
        <v/>
      </c>
      <c r="K494" s="98" t="s">
        <v>0</v>
      </c>
      <c r="L494" s="334" t="str">
        <f t="shared" si="39"/>
        <v/>
      </c>
      <c r="M494" s="98" t="s">
        <v>0</v>
      </c>
      <c r="N494" s="334" t="str">
        <f t="shared" si="40"/>
        <v/>
      </c>
      <c r="O494" s="98" t="s">
        <v>0</v>
      </c>
      <c r="P494" s="308">
        <f t="shared" si="36"/>
        <v>482</v>
      </c>
      <c r="R494" s="301" t="str" cm="1">
        <f t="array" ref="R494">IFERROR(INDEX(import_data,MATCH($R$8&amp;"-"&amp;$P494,import_key,0),R$9),"")</f>
        <v/>
      </c>
      <c r="S494" s="299" t="str" cm="1">
        <f t="array" ref="S494">IFERROR(INDEX(import_data,MATCH($R$8&amp;"-"&amp;$P494,import_key,0),S$9),"")</f>
        <v/>
      </c>
      <c r="T494" s="322" t="str" cm="1">
        <f t="array" ref="T494">IFERROR(INDEX(import_data,MATCH($R$8&amp;"-"&amp;$P494,import_key,0),T$9),"")</f>
        <v/>
      </c>
    </row>
    <row r="495" spans="2:20" x14ac:dyDescent="0.25">
      <c r="B495" s="308">
        <f t="shared" si="37"/>
        <v>483</v>
      </c>
      <c r="D495" s="301" t="str" cm="1">
        <f t="array" ref="D495">IFERROR(INDEX(import_data,MATCH($D$8&amp;"-"&amp;$B495,import_key,0),D$9),"")</f>
        <v/>
      </c>
      <c r="E495" s="299" t="str" cm="1">
        <f t="array" ref="E495">IFERROR(INDEX(import_data,MATCH($D$8&amp;"-"&amp;$B495,import_key,0),E$9),"")</f>
        <v/>
      </c>
      <c r="F495" s="299" t="str" cm="1">
        <f t="array" ref="F495">IFERROR(INDEX(import_data,MATCH($D$8&amp;"-"&amp;$B495,import_key,0),F$9),"")</f>
        <v/>
      </c>
      <c r="G495" s="299" t="str" cm="1">
        <f t="array" ref="G495">IFERROR(INDEX(import_data,MATCH($D$8&amp;"-"&amp;$B495,import_key,0),G$9),"")</f>
        <v/>
      </c>
      <c r="H495" s="322" t="str" cm="1">
        <f t="array" ref="H495">IFERROR(INDEX(import_data,MATCH($D$8&amp;"-"&amp;$B495,import_key,0),H$9),"")</f>
        <v/>
      </c>
      <c r="J495" s="334" t="str">
        <f t="shared" si="38"/>
        <v/>
      </c>
      <c r="K495" s="98" t="s">
        <v>0</v>
      </c>
      <c r="L495" s="334" t="str">
        <f t="shared" si="39"/>
        <v/>
      </c>
      <c r="M495" s="98" t="s">
        <v>0</v>
      </c>
      <c r="N495" s="334" t="str">
        <f t="shared" si="40"/>
        <v/>
      </c>
      <c r="O495" s="98" t="s">
        <v>0</v>
      </c>
      <c r="P495" s="308">
        <f t="shared" si="36"/>
        <v>483</v>
      </c>
      <c r="R495" s="301" t="str" cm="1">
        <f t="array" ref="R495">IFERROR(INDEX(import_data,MATCH($R$8&amp;"-"&amp;$P495,import_key,0),R$9),"")</f>
        <v/>
      </c>
      <c r="S495" s="299" t="str" cm="1">
        <f t="array" ref="S495">IFERROR(INDEX(import_data,MATCH($R$8&amp;"-"&amp;$P495,import_key,0),S$9),"")</f>
        <v/>
      </c>
      <c r="T495" s="322" t="str" cm="1">
        <f t="array" ref="T495">IFERROR(INDEX(import_data,MATCH($R$8&amp;"-"&amp;$P495,import_key,0),T$9),"")</f>
        <v/>
      </c>
    </row>
    <row r="496" spans="2:20" x14ac:dyDescent="0.25">
      <c r="B496" s="308">
        <f t="shared" si="37"/>
        <v>484</v>
      </c>
      <c r="D496" s="301" t="str" cm="1">
        <f t="array" ref="D496">IFERROR(INDEX(import_data,MATCH($D$8&amp;"-"&amp;$B496,import_key,0),D$9),"")</f>
        <v/>
      </c>
      <c r="E496" s="299" t="str" cm="1">
        <f t="array" ref="E496">IFERROR(INDEX(import_data,MATCH($D$8&amp;"-"&amp;$B496,import_key,0),E$9),"")</f>
        <v/>
      </c>
      <c r="F496" s="299" t="str" cm="1">
        <f t="array" ref="F496">IFERROR(INDEX(import_data,MATCH($D$8&amp;"-"&amp;$B496,import_key,0),F$9),"")</f>
        <v/>
      </c>
      <c r="G496" s="299" t="str" cm="1">
        <f t="array" ref="G496">IFERROR(INDEX(import_data,MATCH($D$8&amp;"-"&amp;$B496,import_key,0),G$9),"")</f>
        <v/>
      </c>
      <c r="H496" s="322" t="str" cm="1">
        <f t="array" ref="H496">IFERROR(INDEX(import_data,MATCH($D$8&amp;"-"&amp;$B496,import_key,0),H$9),"")</f>
        <v/>
      </c>
      <c r="J496" s="334" t="str">
        <f t="shared" si="38"/>
        <v/>
      </c>
      <c r="K496" s="98" t="s">
        <v>0</v>
      </c>
      <c r="L496" s="334" t="str">
        <f t="shared" si="39"/>
        <v/>
      </c>
      <c r="M496" s="98" t="s">
        <v>0</v>
      </c>
      <c r="N496" s="334" t="str">
        <f t="shared" si="40"/>
        <v/>
      </c>
      <c r="O496" s="98" t="s">
        <v>0</v>
      </c>
      <c r="P496" s="308">
        <f t="shared" si="36"/>
        <v>484</v>
      </c>
      <c r="R496" s="301" t="str" cm="1">
        <f t="array" ref="R496">IFERROR(INDEX(import_data,MATCH($R$8&amp;"-"&amp;$P496,import_key,0),R$9),"")</f>
        <v/>
      </c>
      <c r="S496" s="299" t="str" cm="1">
        <f t="array" ref="S496">IFERROR(INDEX(import_data,MATCH($R$8&amp;"-"&amp;$P496,import_key,0),S$9),"")</f>
        <v/>
      </c>
      <c r="T496" s="322" t="str" cm="1">
        <f t="array" ref="T496">IFERROR(INDEX(import_data,MATCH($R$8&amp;"-"&amp;$P496,import_key,0),T$9),"")</f>
        <v/>
      </c>
    </row>
    <row r="497" spans="2:20" x14ac:dyDescent="0.25">
      <c r="B497" s="308">
        <f t="shared" si="37"/>
        <v>485</v>
      </c>
      <c r="D497" s="301" t="str" cm="1">
        <f t="array" ref="D497">IFERROR(INDEX(import_data,MATCH($D$8&amp;"-"&amp;$B497,import_key,0),D$9),"")</f>
        <v/>
      </c>
      <c r="E497" s="299" t="str" cm="1">
        <f t="array" ref="E497">IFERROR(INDEX(import_data,MATCH($D$8&amp;"-"&amp;$B497,import_key,0),E$9),"")</f>
        <v/>
      </c>
      <c r="F497" s="299" t="str" cm="1">
        <f t="array" ref="F497">IFERROR(INDEX(import_data,MATCH($D$8&amp;"-"&amp;$B497,import_key,0),F$9),"")</f>
        <v/>
      </c>
      <c r="G497" s="299" t="str" cm="1">
        <f t="array" ref="G497">IFERROR(INDEX(import_data,MATCH($D$8&amp;"-"&amp;$B497,import_key,0),G$9),"")</f>
        <v/>
      </c>
      <c r="H497" s="322" t="str" cm="1">
        <f t="array" ref="H497">IFERROR(INDEX(import_data,MATCH($D$8&amp;"-"&amp;$B497,import_key,0),H$9),"")</f>
        <v/>
      </c>
      <c r="J497" s="334" t="str">
        <f t="shared" si="38"/>
        <v/>
      </c>
      <c r="K497" s="98" t="s">
        <v>0</v>
      </c>
      <c r="L497" s="334" t="str">
        <f t="shared" si="39"/>
        <v/>
      </c>
      <c r="M497" s="98" t="s">
        <v>0</v>
      </c>
      <c r="N497" s="334" t="str">
        <f t="shared" si="40"/>
        <v/>
      </c>
      <c r="O497" s="98" t="s">
        <v>0</v>
      </c>
      <c r="P497" s="308">
        <f t="shared" si="36"/>
        <v>485</v>
      </c>
      <c r="R497" s="301" t="str" cm="1">
        <f t="array" ref="R497">IFERROR(INDEX(import_data,MATCH($R$8&amp;"-"&amp;$P497,import_key,0),R$9),"")</f>
        <v/>
      </c>
      <c r="S497" s="299" t="str" cm="1">
        <f t="array" ref="S497">IFERROR(INDEX(import_data,MATCH($R$8&amp;"-"&amp;$P497,import_key,0),S$9),"")</f>
        <v/>
      </c>
      <c r="T497" s="322" t="str" cm="1">
        <f t="array" ref="T497">IFERROR(INDEX(import_data,MATCH($R$8&amp;"-"&amp;$P497,import_key,0),T$9),"")</f>
        <v/>
      </c>
    </row>
    <row r="498" spans="2:20" x14ac:dyDescent="0.25">
      <c r="B498" s="308">
        <f t="shared" si="37"/>
        <v>486</v>
      </c>
      <c r="D498" s="301" t="str" cm="1">
        <f t="array" ref="D498">IFERROR(INDEX(import_data,MATCH($D$8&amp;"-"&amp;$B498,import_key,0),D$9),"")</f>
        <v/>
      </c>
      <c r="E498" s="299" t="str" cm="1">
        <f t="array" ref="E498">IFERROR(INDEX(import_data,MATCH($D$8&amp;"-"&amp;$B498,import_key,0),E$9),"")</f>
        <v/>
      </c>
      <c r="F498" s="299" t="str" cm="1">
        <f t="array" ref="F498">IFERROR(INDEX(import_data,MATCH($D$8&amp;"-"&amp;$B498,import_key,0),F$9),"")</f>
        <v/>
      </c>
      <c r="G498" s="299" t="str" cm="1">
        <f t="array" ref="G498">IFERROR(INDEX(import_data,MATCH($D$8&amp;"-"&amp;$B498,import_key,0),G$9),"")</f>
        <v/>
      </c>
      <c r="H498" s="322" t="str" cm="1">
        <f t="array" ref="H498">IFERROR(INDEX(import_data,MATCH($D$8&amp;"-"&amp;$B498,import_key,0),H$9),"")</f>
        <v/>
      </c>
      <c r="J498" s="334" t="str">
        <f t="shared" si="38"/>
        <v/>
      </c>
      <c r="K498" s="98" t="s">
        <v>0</v>
      </c>
      <c r="L498" s="334" t="str">
        <f t="shared" si="39"/>
        <v/>
      </c>
      <c r="M498" s="98" t="s">
        <v>0</v>
      </c>
      <c r="N498" s="334" t="str">
        <f t="shared" si="40"/>
        <v/>
      </c>
      <c r="O498" s="98" t="s">
        <v>0</v>
      </c>
      <c r="P498" s="308">
        <f t="shared" si="36"/>
        <v>486</v>
      </c>
      <c r="R498" s="301" t="str" cm="1">
        <f t="array" ref="R498">IFERROR(INDEX(import_data,MATCH($R$8&amp;"-"&amp;$P498,import_key,0),R$9),"")</f>
        <v/>
      </c>
      <c r="S498" s="299" t="str" cm="1">
        <f t="array" ref="S498">IFERROR(INDEX(import_data,MATCH($R$8&amp;"-"&amp;$P498,import_key,0),S$9),"")</f>
        <v/>
      </c>
      <c r="T498" s="322" t="str" cm="1">
        <f t="array" ref="T498">IFERROR(INDEX(import_data,MATCH($R$8&amp;"-"&amp;$P498,import_key,0),T$9),"")</f>
        <v/>
      </c>
    </row>
    <row r="499" spans="2:20" x14ac:dyDescent="0.25">
      <c r="B499" s="308">
        <f t="shared" si="37"/>
        <v>487</v>
      </c>
      <c r="D499" s="301" t="str" cm="1">
        <f t="array" ref="D499">IFERROR(INDEX(import_data,MATCH($D$8&amp;"-"&amp;$B499,import_key,0),D$9),"")</f>
        <v/>
      </c>
      <c r="E499" s="299" t="str" cm="1">
        <f t="array" ref="E499">IFERROR(INDEX(import_data,MATCH($D$8&amp;"-"&amp;$B499,import_key,0),E$9),"")</f>
        <v/>
      </c>
      <c r="F499" s="299" t="str" cm="1">
        <f t="array" ref="F499">IFERROR(INDEX(import_data,MATCH($D$8&amp;"-"&amp;$B499,import_key,0),F$9),"")</f>
        <v/>
      </c>
      <c r="G499" s="299" t="str" cm="1">
        <f t="array" ref="G499">IFERROR(INDEX(import_data,MATCH($D$8&amp;"-"&amp;$B499,import_key,0),G$9),"")</f>
        <v/>
      </c>
      <c r="H499" s="322" t="str" cm="1">
        <f t="array" ref="H499">IFERROR(INDEX(import_data,MATCH($D$8&amp;"-"&amp;$B499,import_key,0),H$9),"")</f>
        <v/>
      </c>
      <c r="J499" s="334" t="str">
        <f t="shared" si="38"/>
        <v/>
      </c>
      <c r="K499" s="98" t="s">
        <v>0</v>
      </c>
      <c r="L499" s="334" t="str">
        <f t="shared" si="39"/>
        <v/>
      </c>
      <c r="M499" s="98" t="s">
        <v>0</v>
      </c>
      <c r="N499" s="334" t="str">
        <f t="shared" si="40"/>
        <v/>
      </c>
      <c r="O499" s="98" t="s">
        <v>0</v>
      </c>
      <c r="P499" s="308">
        <f t="shared" si="36"/>
        <v>487</v>
      </c>
      <c r="R499" s="301" t="str" cm="1">
        <f t="array" ref="R499">IFERROR(INDEX(import_data,MATCH($R$8&amp;"-"&amp;$P499,import_key,0),R$9),"")</f>
        <v/>
      </c>
      <c r="S499" s="299" t="str" cm="1">
        <f t="array" ref="S499">IFERROR(INDEX(import_data,MATCH($R$8&amp;"-"&amp;$P499,import_key,0),S$9),"")</f>
        <v/>
      </c>
      <c r="T499" s="322" t="str" cm="1">
        <f t="array" ref="T499">IFERROR(INDEX(import_data,MATCH($R$8&amp;"-"&amp;$P499,import_key,0),T$9),"")</f>
        <v/>
      </c>
    </row>
    <row r="500" spans="2:20" x14ac:dyDescent="0.25">
      <c r="B500" s="308">
        <f t="shared" si="37"/>
        <v>488</v>
      </c>
      <c r="D500" s="301" t="str" cm="1">
        <f t="array" ref="D500">IFERROR(INDEX(import_data,MATCH($D$8&amp;"-"&amp;$B500,import_key,0),D$9),"")</f>
        <v/>
      </c>
      <c r="E500" s="299" t="str" cm="1">
        <f t="array" ref="E500">IFERROR(INDEX(import_data,MATCH($D$8&amp;"-"&amp;$B500,import_key,0),E$9),"")</f>
        <v/>
      </c>
      <c r="F500" s="299" t="str" cm="1">
        <f t="array" ref="F500">IFERROR(INDEX(import_data,MATCH($D$8&amp;"-"&amp;$B500,import_key,0),F$9),"")</f>
        <v/>
      </c>
      <c r="G500" s="299" t="str" cm="1">
        <f t="array" ref="G500">IFERROR(INDEX(import_data,MATCH($D$8&amp;"-"&amp;$B500,import_key,0),G$9),"")</f>
        <v/>
      </c>
      <c r="H500" s="322" t="str" cm="1">
        <f t="array" ref="H500">IFERROR(INDEX(import_data,MATCH($D$8&amp;"-"&amp;$B500,import_key,0),H$9),"")</f>
        <v/>
      </c>
      <c r="J500" s="334" t="str">
        <f t="shared" si="38"/>
        <v/>
      </c>
      <c r="K500" s="98" t="s">
        <v>0</v>
      </c>
      <c r="L500" s="334" t="str">
        <f t="shared" si="39"/>
        <v/>
      </c>
      <c r="M500" s="98" t="s">
        <v>0</v>
      </c>
      <c r="N500" s="334" t="str">
        <f t="shared" si="40"/>
        <v/>
      </c>
      <c r="O500" s="98" t="s">
        <v>0</v>
      </c>
      <c r="P500" s="308">
        <f t="shared" si="36"/>
        <v>488</v>
      </c>
      <c r="R500" s="301" t="str" cm="1">
        <f t="array" ref="R500">IFERROR(INDEX(import_data,MATCH($R$8&amp;"-"&amp;$P500,import_key,0),R$9),"")</f>
        <v/>
      </c>
      <c r="S500" s="299" t="str" cm="1">
        <f t="array" ref="S500">IFERROR(INDEX(import_data,MATCH($R$8&amp;"-"&amp;$P500,import_key,0),S$9),"")</f>
        <v/>
      </c>
      <c r="T500" s="322" t="str" cm="1">
        <f t="array" ref="T500">IFERROR(INDEX(import_data,MATCH($R$8&amp;"-"&amp;$P500,import_key,0),T$9),"")</f>
        <v/>
      </c>
    </row>
    <row r="501" spans="2:20" x14ac:dyDescent="0.25">
      <c r="B501" s="308">
        <f t="shared" si="37"/>
        <v>489</v>
      </c>
      <c r="D501" s="301" t="str" cm="1">
        <f t="array" ref="D501">IFERROR(INDEX(import_data,MATCH($D$8&amp;"-"&amp;$B501,import_key,0),D$9),"")</f>
        <v/>
      </c>
      <c r="E501" s="299" t="str" cm="1">
        <f t="array" ref="E501">IFERROR(INDEX(import_data,MATCH($D$8&amp;"-"&amp;$B501,import_key,0),E$9),"")</f>
        <v/>
      </c>
      <c r="F501" s="299" t="str" cm="1">
        <f t="array" ref="F501">IFERROR(INDEX(import_data,MATCH($D$8&amp;"-"&amp;$B501,import_key,0),F$9),"")</f>
        <v/>
      </c>
      <c r="G501" s="299" t="str" cm="1">
        <f t="array" ref="G501">IFERROR(INDEX(import_data,MATCH($D$8&amp;"-"&amp;$B501,import_key,0),G$9),"")</f>
        <v/>
      </c>
      <c r="H501" s="322" t="str" cm="1">
        <f t="array" ref="H501">IFERROR(INDEX(import_data,MATCH($D$8&amp;"-"&amp;$B501,import_key,0),H$9),"")</f>
        <v/>
      </c>
      <c r="J501" s="334" t="str">
        <f t="shared" si="38"/>
        <v/>
      </c>
      <c r="K501" s="98" t="s">
        <v>0</v>
      </c>
      <c r="L501" s="334" t="str">
        <f t="shared" si="39"/>
        <v/>
      </c>
      <c r="M501" s="98" t="s">
        <v>0</v>
      </c>
      <c r="N501" s="334" t="str">
        <f t="shared" si="40"/>
        <v/>
      </c>
      <c r="O501" s="98" t="s">
        <v>0</v>
      </c>
      <c r="P501" s="308">
        <f t="shared" si="36"/>
        <v>489</v>
      </c>
      <c r="R501" s="301" t="str" cm="1">
        <f t="array" ref="R501">IFERROR(INDEX(import_data,MATCH($R$8&amp;"-"&amp;$P501,import_key,0),R$9),"")</f>
        <v/>
      </c>
      <c r="S501" s="299" t="str" cm="1">
        <f t="array" ref="S501">IFERROR(INDEX(import_data,MATCH($R$8&amp;"-"&amp;$P501,import_key,0),S$9),"")</f>
        <v/>
      </c>
      <c r="T501" s="322" t="str" cm="1">
        <f t="array" ref="T501">IFERROR(INDEX(import_data,MATCH($R$8&amp;"-"&amp;$P501,import_key,0),T$9),"")</f>
        <v/>
      </c>
    </row>
    <row r="502" spans="2:20" x14ac:dyDescent="0.25">
      <c r="B502" s="308">
        <f t="shared" si="37"/>
        <v>490</v>
      </c>
      <c r="D502" s="301" t="str" cm="1">
        <f t="array" ref="D502">IFERROR(INDEX(import_data,MATCH($D$8&amp;"-"&amp;$B502,import_key,0),D$9),"")</f>
        <v/>
      </c>
      <c r="E502" s="299" t="str" cm="1">
        <f t="array" ref="E502">IFERROR(INDEX(import_data,MATCH($D$8&amp;"-"&amp;$B502,import_key,0),E$9),"")</f>
        <v/>
      </c>
      <c r="F502" s="299" t="str" cm="1">
        <f t="array" ref="F502">IFERROR(INDEX(import_data,MATCH($D$8&amp;"-"&amp;$B502,import_key,0),F$9),"")</f>
        <v/>
      </c>
      <c r="G502" s="299" t="str" cm="1">
        <f t="array" ref="G502">IFERROR(INDEX(import_data,MATCH($D$8&amp;"-"&amp;$B502,import_key,0),G$9),"")</f>
        <v/>
      </c>
      <c r="H502" s="322" t="str" cm="1">
        <f t="array" ref="H502">IFERROR(INDEX(import_data,MATCH($D$8&amp;"-"&amp;$B502,import_key,0),H$9),"")</f>
        <v/>
      </c>
      <c r="J502" s="334" t="str">
        <f t="shared" si="38"/>
        <v/>
      </c>
      <c r="K502" s="98" t="s">
        <v>0</v>
      </c>
      <c r="L502" s="334" t="str">
        <f t="shared" si="39"/>
        <v/>
      </c>
      <c r="M502" s="98" t="s">
        <v>0</v>
      </c>
      <c r="N502" s="334" t="str">
        <f t="shared" si="40"/>
        <v/>
      </c>
      <c r="O502" s="98" t="s">
        <v>0</v>
      </c>
      <c r="P502" s="308">
        <f t="shared" si="36"/>
        <v>490</v>
      </c>
      <c r="R502" s="301" t="str" cm="1">
        <f t="array" ref="R502">IFERROR(INDEX(import_data,MATCH($R$8&amp;"-"&amp;$P502,import_key,0),R$9),"")</f>
        <v/>
      </c>
      <c r="S502" s="299" t="str" cm="1">
        <f t="array" ref="S502">IFERROR(INDEX(import_data,MATCH($R$8&amp;"-"&amp;$P502,import_key,0),S$9),"")</f>
        <v/>
      </c>
      <c r="T502" s="322" t="str" cm="1">
        <f t="array" ref="T502">IFERROR(INDEX(import_data,MATCH($R$8&amp;"-"&amp;$P502,import_key,0),T$9),"")</f>
        <v/>
      </c>
    </row>
    <row r="503" spans="2:20" x14ac:dyDescent="0.25">
      <c r="B503" s="308">
        <f t="shared" si="37"/>
        <v>491</v>
      </c>
      <c r="D503" s="301" t="str" cm="1">
        <f t="array" ref="D503">IFERROR(INDEX(import_data,MATCH($D$8&amp;"-"&amp;$B503,import_key,0),D$9),"")</f>
        <v/>
      </c>
      <c r="E503" s="299" t="str" cm="1">
        <f t="array" ref="E503">IFERROR(INDEX(import_data,MATCH($D$8&amp;"-"&amp;$B503,import_key,0),E$9),"")</f>
        <v/>
      </c>
      <c r="F503" s="299" t="str" cm="1">
        <f t="array" ref="F503">IFERROR(INDEX(import_data,MATCH($D$8&amp;"-"&amp;$B503,import_key,0),F$9),"")</f>
        <v/>
      </c>
      <c r="G503" s="299" t="str" cm="1">
        <f t="array" ref="G503">IFERROR(INDEX(import_data,MATCH($D$8&amp;"-"&amp;$B503,import_key,0),G$9),"")</f>
        <v/>
      </c>
      <c r="H503" s="322" t="str" cm="1">
        <f t="array" ref="H503">IFERROR(INDEX(import_data,MATCH($D$8&amp;"-"&amp;$B503,import_key,0),H$9),"")</f>
        <v/>
      </c>
      <c r="J503" s="334" t="str">
        <f t="shared" si="38"/>
        <v/>
      </c>
      <c r="K503" s="98" t="s">
        <v>0</v>
      </c>
      <c r="L503" s="334" t="str">
        <f t="shared" si="39"/>
        <v/>
      </c>
      <c r="M503" s="98" t="s">
        <v>0</v>
      </c>
      <c r="N503" s="334" t="str">
        <f t="shared" si="40"/>
        <v/>
      </c>
      <c r="O503" s="98" t="s">
        <v>0</v>
      </c>
      <c r="P503" s="308">
        <f t="shared" si="36"/>
        <v>491</v>
      </c>
      <c r="R503" s="301" t="str" cm="1">
        <f t="array" ref="R503">IFERROR(INDEX(import_data,MATCH($R$8&amp;"-"&amp;$P503,import_key,0),R$9),"")</f>
        <v/>
      </c>
      <c r="S503" s="299" t="str" cm="1">
        <f t="array" ref="S503">IFERROR(INDEX(import_data,MATCH($R$8&amp;"-"&amp;$P503,import_key,0),S$9),"")</f>
        <v/>
      </c>
      <c r="T503" s="322" t="str" cm="1">
        <f t="array" ref="T503">IFERROR(INDEX(import_data,MATCH($R$8&amp;"-"&amp;$P503,import_key,0),T$9),"")</f>
        <v/>
      </c>
    </row>
    <row r="504" spans="2:20" x14ac:dyDescent="0.25">
      <c r="B504" s="308">
        <f t="shared" si="37"/>
        <v>492</v>
      </c>
      <c r="D504" s="301" t="str" cm="1">
        <f t="array" ref="D504">IFERROR(INDEX(import_data,MATCH($D$8&amp;"-"&amp;$B504,import_key,0),D$9),"")</f>
        <v/>
      </c>
      <c r="E504" s="299" t="str" cm="1">
        <f t="array" ref="E504">IFERROR(INDEX(import_data,MATCH($D$8&amp;"-"&amp;$B504,import_key,0),E$9),"")</f>
        <v/>
      </c>
      <c r="F504" s="299" t="str" cm="1">
        <f t="array" ref="F504">IFERROR(INDEX(import_data,MATCH($D$8&amp;"-"&amp;$B504,import_key,0),F$9),"")</f>
        <v/>
      </c>
      <c r="G504" s="299" t="str" cm="1">
        <f t="array" ref="G504">IFERROR(INDEX(import_data,MATCH($D$8&amp;"-"&amp;$B504,import_key,0),G$9),"")</f>
        <v/>
      </c>
      <c r="H504" s="322" t="str" cm="1">
        <f t="array" ref="H504">IFERROR(INDEX(import_data,MATCH($D$8&amp;"-"&amp;$B504,import_key,0),H$9),"")</f>
        <v/>
      </c>
      <c r="J504" s="334" t="str">
        <f t="shared" si="38"/>
        <v/>
      </c>
      <c r="K504" s="98" t="s">
        <v>0</v>
      </c>
      <c r="L504" s="334" t="str">
        <f t="shared" si="39"/>
        <v/>
      </c>
      <c r="M504" s="98" t="s">
        <v>0</v>
      </c>
      <c r="N504" s="334" t="str">
        <f t="shared" si="40"/>
        <v/>
      </c>
      <c r="O504" s="98" t="s">
        <v>0</v>
      </c>
      <c r="P504" s="308">
        <f t="shared" si="36"/>
        <v>492</v>
      </c>
      <c r="R504" s="301" t="str" cm="1">
        <f t="array" ref="R504">IFERROR(INDEX(import_data,MATCH($R$8&amp;"-"&amp;$P504,import_key,0),R$9),"")</f>
        <v/>
      </c>
      <c r="S504" s="299" t="str" cm="1">
        <f t="array" ref="S504">IFERROR(INDEX(import_data,MATCH($R$8&amp;"-"&amp;$P504,import_key,0),S$9),"")</f>
        <v/>
      </c>
      <c r="T504" s="322" t="str" cm="1">
        <f t="array" ref="T504">IFERROR(INDEX(import_data,MATCH($R$8&amp;"-"&amp;$P504,import_key,0),T$9),"")</f>
        <v/>
      </c>
    </row>
    <row r="505" spans="2:20" x14ac:dyDescent="0.25">
      <c r="B505" s="308">
        <f t="shared" si="37"/>
        <v>493</v>
      </c>
      <c r="D505" s="301" t="str" cm="1">
        <f t="array" ref="D505">IFERROR(INDEX(import_data,MATCH($D$8&amp;"-"&amp;$B505,import_key,0),D$9),"")</f>
        <v/>
      </c>
      <c r="E505" s="299" t="str" cm="1">
        <f t="array" ref="E505">IFERROR(INDEX(import_data,MATCH($D$8&amp;"-"&amp;$B505,import_key,0),E$9),"")</f>
        <v/>
      </c>
      <c r="F505" s="299" t="str" cm="1">
        <f t="array" ref="F505">IFERROR(INDEX(import_data,MATCH($D$8&amp;"-"&amp;$B505,import_key,0),F$9),"")</f>
        <v/>
      </c>
      <c r="G505" s="299" t="str" cm="1">
        <f t="array" ref="G505">IFERROR(INDEX(import_data,MATCH($D$8&amp;"-"&amp;$B505,import_key,0),G$9),"")</f>
        <v/>
      </c>
      <c r="H505" s="322" t="str" cm="1">
        <f t="array" ref="H505">IFERROR(INDEX(import_data,MATCH($D$8&amp;"-"&amp;$B505,import_key,0),H$9),"")</f>
        <v/>
      </c>
      <c r="J505" s="334" t="str">
        <f t="shared" si="38"/>
        <v/>
      </c>
      <c r="K505" s="98" t="s">
        <v>0</v>
      </c>
      <c r="L505" s="334" t="str">
        <f t="shared" si="39"/>
        <v/>
      </c>
      <c r="M505" s="98" t="s">
        <v>0</v>
      </c>
      <c r="N505" s="334" t="str">
        <f t="shared" si="40"/>
        <v/>
      </c>
      <c r="O505" s="98" t="s">
        <v>0</v>
      </c>
      <c r="P505" s="308">
        <f t="shared" si="36"/>
        <v>493</v>
      </c>
      <c r="R505" s="301" t="str" cm="1">
        <f t="array" ref="R505">IFERROR(INDEX(import_data,MATCH($R$8&amp;"-"&amp;$P505,import_key,0),R$9),"")</f>
        <v/>
      </c>
      <c r="S505" s="299" t="str" cm="1">
        <f t="array" ref="S505">IFERROR(INDEX(import_data,MATCH($R$8&amp;"-"&amp;$P505,import_key,0),S$9),"")</f>
        <v/>
      </c>
      <c r="T505" s="322" t="str" cm="1">
        <f t="array" ref="T505">IFERROR(INDEX(import_data,MATCH($R$8&amp;"-"&amp;$P505,import_key,0),T$9),"")</f>
        <v/>
      </c>
    </row>
    <row r="506" spans="2:20" x14ac:dyDescent="0.25">
      <c r="B506" s="308">
        <f t="shared" si="37"/>
        <v>494</v>
      </c>
      <c r="D506" s="301" t="str" cm="1">
        <f t="array" ref="D506">IFERROR(INDEX(import_data,MATCH($D$8&amp;"-"&amp;$B506,import_key,0),D$9),"")</f>
        <v/>
      </c>
      <c r="E506" s="299" t="str" cm="1">
        <f t="array" ref="E506">IFERROR(INDEX(import_data,MATCH($D$8&amp;"-"&amp;$B506,import_key,0),E$9),"")</f>
        <v/>
      </c>
      <c r="F506" s="299" t="str" cm="1">
        <f t="array" ref="F506">IFERROR(INDEX(import_data,MATCH($D$8&amp;"-"&amp;$B506,import_key,0),F$9),"")</f>
        <v/>
      </c>
      <c r="G506" s="299" t="str" cm="1">
        <f t="array" ref="G506">IFERROR(INDEX(import_data,MATCH($D$8&amp;"-"&amp;$B506,import_key,0),G$9),"")</f>
        <v/>
      </c>
      <c r="H506" s="322" t="str" cm="1">
        <f t="array" ref="H506">IFERROR(INDEX(import_data,MATCH($D$8&amp;"-"&amp;$B506,import_key,0),H$9),"")</f>
        <v/>
      </c>
      <c r="J506" s="334" t="str">
        <f t="shared" si="38"/>
        <v/>
      </c>
      <c r="K506" s="98" t="s">
        <v>0</v>
      </c>
      <c r="L506" s="334" t="str">
        <f t="shared" si="39"/>
        <v/>
      </c>
      <c r="M506" s="98" t="s">
        <v>0</v>
      </c>
      <c r="N506" s="334" t="str">
        <f t="shared" si="40"/>
        <v/>
      </c>
      <c r="O506" s="98" t="s">
        <v>0</v>
      </c>
      <c r="P506" s="308">
        <f t="shared" si="36"/>
        <v>494</v>
      </c>
      <c r="R506" s="301" t="str" cm="1">
        <f t="array" ref="R506">IFERROR(INDEX(import_data,MATCH($R$8&amp;"-"&amp;$P506,import_key,0),R$9),"")</f>
        <v/>
      </c>
      <c r="S506" s="299" t="str" cm="1">
        <f t="array" ref="S506">IFERROR(INDEX(import_data,MATCH($R$8&amp;"-"&amp;$P506,import_key,0),S$9),"")</f>
        <v/>
      </c>
      <c r="T506" s="322" t="str" cm="1">
        <f t="array" ref="T506">IFERROR(INDEX(import_data,MATCH($R$8&amp;"-"&amp;$P506,import_key,0),T$9),"")</f>
        <v/>
      </c>
    </row>
    <row r="507" spans="2:20" x14ac:dyDescent="0.25">
      <c r="B507" s="308">
        <f t="shared" si="37"/>
        <v>495</v>
      </c>
      <c r="D507" s="301" t="str" cm="1">
        <f t="array" ref="D507">IFERROR(INDEX(import_data,MATCH($D$8&amp;"-"&amp;$B507,import_key,0),D$9),"")</f>
        <v/>
      </c>
      <c r="E507" s="299" t="str" cm="1">
        <f t="array" ref="E507">IFERROR(INDEX(import_data,MATCH($D$8&amp;"-"&amp;$B507,import_key,0),E$9),"")</f>
        <v/>
      </c>
      <c r="F507" s="299" t="str" cm="1">
        <f t="array" ref="F507">IFERROR(INDEX(import_data,MATCH($D$8&amp;"-"&amp;$B507,import_key,0),F$9),"")</f>
        <v/>
      </c>
      <c r="G507" s="299" t="str" cm="1">
        <f t="array" ref="G507">IFERROR(INDEX(import_data,MATCH($D$8&amp;"-"&amp;$B507,import_key,0),G$9),"")</f>
        <v/>
      </c>
      <c r="H507" s="322" t="str" cm="1">
        <f t="array" ref="H507">IFERROR(INDEX(import_data,MATCH($D$8&amp;"-"&amp;$B507,import_key,0),H$9),"")</f>
        <v/>
      </c>
      <c r="J507" s="334" t="str">
        <f t="shared" si="38"/>
        <v/>
      </c>
      <c r="K507" s="98" t="s">
        <v>0</v>
      </c>
      <c r="L507" s="334" t="str">
        <f t="shared" si="39"/>
        <v/>
      </c>
      <c r="M507" s="98" t="s">
        <v>0</v>
      </c>
      <c r="N507" s="334" t="str">
        <f t="shared" si="40"/>
        <v/>
      </c>
      <c r="O507" s="98" t="s">
        <v>0</v>
      </c>
      <c r="P507" s="308">
        <f t="shared" si="36"/>
        <v>495</v>
      </c>
      <c r="R507" s="301" t="str" cm="1">
        <f t="array" ref="R507">IFERROR(INDEX(import_data,MATCH($R$8&amp;"-"&amp;$P507,import_key,0),R$9),"")</f>
        <v/>
      </c>
      <c r="S507" s="299" t="str" cm="1">
        <f t="array" ref="S507">IFERROR(INDEX(import_data,MATCH($R$8&amp;"-"&amp;$P507,import_key,0),S$9),"")</f>
        <v/>
      </c>
      <c r="T507" s="322" t="str" cm="1">
        <f t="array" ref="T507">IFERROR(INDEX(import_data,MATCH($R$8&amp;"-"&amp;$P507,import_key,0),T$9),"")</f>
        <v/>
      </c>
    </row>
    <row r="508" spans="2:20" x14ac:dyDescent="0.25">
      <c r="B508" s="308">
        <f t="shared" si="37"/>
        <v>496</v>
      </c>
      <c r="D508" s="301" t="str" cm="1">
        <f t="array" ref="D508">IFERROR(INDEX(import_data,MATCH($D$8&amp;"-"&amp;$B508,import_key,0),D$9),"")</f>
        <v/>
      </c>
      <c r="E508" s="299" t="str" cm="1">
        <f t="array" ref="E508">IFERROR(INDEX(import_data,MATCH($D$8&amp;"-"&amp;$B508,import_key,0),E$9),"")</f>
        <v/>
      </c>
      <c r="F508" s="299" t="str" cm="1">
        <f t="array" ref="F508">IFERROR(INDEX(import_data,MATCH($D$8&amp;"-"&amp;$B508,import_key,0),F$9),"")</f>
        <v/>
      </c>
      <c r="G508" s="299" t="str" cm="1">
        <f t="array" ref="G508">IFERROR(INDEX(import_data,MATCH($D$8&amp;"-"&amp;$B508,import_key,0),G$9),"")</f>
        <v/>
      </c>
      <c r="H508" s="322" t="str" cm="1">
        <f t="array" ref="H508">IFERROR(INDEX(import_data,MATCH($D$8&amp;"-"&amp;$B508,import_key,0),H$9),"")</f>
        <v/>
      </c>
      <c r="J508" s="334" t="str">
        <f t="shared" si="38"/>
        <v/>
      </c>
      <c r="K508" s="98" t="s">
        <v>0</v>
      </c>
      <c r="L508" s="334" t="str">
        <f t="shared" si="39"/>
        <v/>
      </c>
      <c r="M508" s="98" t="s">
        <v>0</v>
      </c>
      <c r="N508" s="334" t="str">
        <f t="shared" si="40"/>
        <v/>
      </c>
      <c r="O508" s="98" t="s">
        <v>0</v>
      </c>
      <c r="P508" s="308">
        <f t="shared" si="36"/>
        <v>496</v>
      </c>
      <c r="R508" s="301" t="str" cm="1">
        <f t="array" ref="R508">IFERROR(INDEX(import_data,MATCH($R$8&amp;"-"&amp;$P508,import_key,0),R$9),"")</f>
        <v/>
      </c>
      <c r="S508" s="299" t="str" cm="1">
        <f t="array" ref="S508">IFERROR(INDEX(import_data,MATCH($R$8&amp;"-"&amp;$P508,import_key,0),S$9),"")</f>
        <v/>
      </c>
      <c r="T508" s="322" t="str" cm="1">
        <f t="array" ref="T508">IFERROR(INDEX(import_data,MATCH($R$8&amp;"-"&amp;$P508,import_key,0),T$9),"")</f>
        <v/>
      </c>
    </row>
    <row r="509" spans="2:20" x14ac:dyDescent="0.25">
      <c r="B509" s="308">
        <f t="shared" si="37"/>
        <v>497</v>
      </c>
      <c r="D509" s="301" t="str" cm="1">
        <f t="array" ref="D509">IFERROR(INDEX(import_data,MATCH($D$8&amp;"-"&amp;$B509,import_key,0),D$9),"")</f>
        <v/>
      </c>
      <c r="E509" s="299" t="str" cm="1">
        <f t="array" ref="E509">IFERROR(INDEX(import_data,MATCH($D$8&amp;"-"&amp;$B509,import_key,0),E$9),"")</f>
        <v/>
      </c>
      <c r="F509" s="299" t="str" cm="1">
        <f t="array" ref="F509">IFERROR(INDEX(import_data,MATCH($D$8&amp;"-"&amp;$B509,import_key,0),F$9),"")</f>
        <v/>
      </c>
      <c r="G509" s="299" t="str" cm="1">
        <f t="array" ref="G509">IFERROR(INDEX(import_data,MATCH($D$8&amp;"-"&amp;$B509,import_key,0),G$9),"")</f>
        <v/>
      </c>
      <c r="H509" s="322" t="str" cm="1">
        <f t="array" ref="H509">IFERROR(INDEX(import_data,MATCH($D$8&amp;"-"&amp;$B509,import_key,0),H$9),"")</f>
        <v/>
      </c>
      <c r="J509" s="334" t="str">
        <f t="shared" si="38"/>
        <v/>
      </c>
      <c r="K509" s="98" t="s">
        <v>0</v>
      </c>
      <c r="L509" s="334" t="str">
        <f t="shared" si="39"/>
        <v/>
      </c>
      <c r="M509" s="98" t="s">
        <v>0</v>
      </c>
      <c r="N509" s="334" t="str">
        <f t="shared" si="40"/>
        <v/>
      </c>
      <c r="O509" s="98" t="s">
        <v>0</v>
      </c>
      <c r="P509" s="308">
        <f t="shared" si="36"/>
        <v>497</v>
      </c>
      <c r="R509" s="301" t="str" cm="1">
        <f t="array" ref="R509">IFERROR(INDEX(import_data,MATCH($R$8&amp;"-"&amp;$P509,import_key,0),R$9),"")</f>
        <v/>
      </c>
      <c r="S509" s="299" t="str" cm="1">
        <f t="array" ref="S509">IFERROR(INDEX(import_data,MATCH($R$8&amp;"-"&amp;$P509,import_key,0),S$9),"")</f>
        <v/>
      </c>
      <c r="T509" s="322" t="str" cm="1">
        <f t="array" ref="T509">IFERROR(INDEX(import_data,MATCH($R$8&amp;"-"&amp;$P509,import_key,0),T$9),"")</f>
        <v/>
      </c>
    </row>
    <row r="510" spans="2:20" x14ac:dyDescent="0.25">
      <c r="B510" s="308">
        <f t="shared" si="37"/>
        <v>498</v>
      </c>
      <c r="D510" s="301" t="str" cm="1">
        <f t="array" ref="D510">IFERROR(INDEX(import_data,MATCH($D$8&amp;"-"&amp;$B510,import_key,0),D$9),"")</f>
        <v/>
      </c>
      <c r="E510" s="299" t="str" cm="1">
        <f t="array" ref="E510">IFERROR(INDEX(import_data,MATCH($D$8&amp;"-"&amp;$B510,import_key,0),E$9),"")</f>
        <v/>
      </c>
      <c r="F510" s="299" t="str" cm="1">
        <f t="array" ref="F510">IFERROR(INDEX(import_data,MATCH($D$8&amp;"-"&amp;$B510,import_key,0),F$9),"")</f>
        <v/>
      </c>
      <c r="G510" s="299" t="str" cm="1">
        <f t="array" ref="G510">IFERROR(INDEX(import_data,MATCH($D$8&amp;"-"&amp;$B510,import_key,0),G$9),"")</f>
        <v/>
      </c>
      <c r="H510" s="322" t="str" cm="1">
        <f t="array" ref="H510">IFERROR(INDEX(import_data,MATCH($D$8&amp;"-"&amp;$B510,import_key,0),H$9),"")</f>
        <v/>
      </c>
      <c r="J510" s="334" t="str">
        <f t="shared" si="38"/>
        <v/>
      </c>
      <c r="K510" s="98" t="s">
        <v>0</v>
      </c>
      <c r="L510" s="334" t="str">
        <f t="shared" si="39"/>
        <v/>
      </c>
      <c r="M510" s="98" t="s">
        <v>0</v>
      </c>
      <c r="N510" s="334" t="str">
        <f t="shared" si="40"/>
        <v/>
      </c>
      <c r="O510" s="98" t="s">
        <v>0</v>
      </c>
      <c r="P510" s="308">
        <f t="shared" si="36"/>
        <v>498</v>
      </c>
      <c r="R510" s="301" t="str" cm="1">
        <f t="array" ref="R510">IFERROR(INDEX(import_data,MATCH($R$8&amp;"-"&amp;$P510,import_key,0),R$9),"")</f>
        <v/>
      </c>
      <c r="S510" s="299" t="str" cm="1">
        <f t="array" ref="S510">IFERROR(INDEX(import_data,MATCH($R$8&amp;"-"&amp;$P510,import_key,0),S$9),"")</f>
        <v/>
      </c>
      <c r="T510" s="322" t="str" cm="1">
        <f t="array" ref="T510">IFERROR(INDEX(import_data,MATCH($R$8&amp;"-"&amp;$P510,import_key,0),T$9),"")</f>
        <v/>
      </c>
    </row>
    <row r="511" spans="2:20" x14ac:dyDescent="0.25">
      <c r="B511" s="308">
        <f t="shared" si="37"/>
        <v>499</v>
      </c>
      <c r="D511" s="301" t="str" cm="1">
        <f t="array" ref="D511">IFERROR(INDEX(import_data,MATCH($D$8&amp;"-"&amp;$B511,import_key,0),D$9),"")</f>
        <v/>
      </c>
      <c r="E511" s="299" t="str" cm="1">
        <f t="array" ref="E511">IFERROR(INDEX(import_data,MATCH($D$8&amp;"-"&amp;$B511,import_key,0),E$9),"")</f>
        <v/>
      </c>
      <c r="F511" s="299" t="str" cm="1">
        <f t="array" ref="F511">IFERROR(INDEX(import_data,MATCH($D$8&amp;"-"&amp;$B511,import_key,0),F$9),"")</f>
        <v/>
      </c>
      <c r="G511" s="299" t="str" cm="1">
        <f t="array" ref="G511">IFERROR(INDEX(import_data,MATCH($D$8&amp;"-"&amp;$B511,import_key,0),G$9),"")</f>
        <v/>
      </c>
      <c r="H511" s="322" t="str" cm="1">
        <f t="array" ref="H511">IFERROR(INDEX(import_data,MATCH($D$8&amp;"-"&amp;$B511,import_key,0),H$9),"")</f>
        <v/>
      </c>
      <c r="J511" s="334" t="str">
        <f t="shared" si="38"/>
        <v/>
      </c>
      <c r="K511" s="98" t="s">
        <v>0</v>
      </c>
      <c r="L511" s="334" t="str">
        <f t="shared" si="39"/>
        <v/>
      </c>
      <c r="M511" s="98" t="s">
        <v>0</v>
      </c>
      <c r="N511" s="334" t="str">
        <f t="shared" si="40"/>
        <v/>
      </c>
      <c r="O511" s="98" t="s">
        <v>0</v>
      </c>
      <c r="P511" s="308">
        <f t="shared" si="36"/>
        <v>499</v>
      </c>
      <c r="R511" s="301" t="str" cm="1">
        <f t="array" ref="R511">IFERROR(INDEX(import_data,MATCH($R$8&amp;"-"&amp;$P511,import_key,0),R$9),"")</f>
        <v/>
      </c>
      <c r="S511" s="299" t="str" cm="1">
        <f t="array" ref="S511">IFERROR(INDEX(import_data,MATCH($R$8&amp;"-"&amp;$P511,import_key,0),S$9),"")</f>
        <v/>
      </c>
      <c r="T511" s="322" t="str" cm="1">
        <f t="array" ref="T511">IFERROR(INDEX(import_data,MATCH($R$8&amp;"-"&amp;$P511,import_key,0),T$9),"")</f>
        <v/>
      </c>
    </row>
    <row r="512" spans="2:20" x14ac:dyDescent="0.25">
      <c r="B512" s="308">
        <f t="shared" si="37"/>
        <v>500</v>
      </c>
      <c r="D512" s="301" t="str" cm="1">
        <f t="array" ref="D512">IFERROR(INDEX(import_data,MATCH($D$8&amp;"-"&amp;$B512,import_key,0),D$9),"")</f>
        <v/>
      </c>
      <c r="E512" s="299" t="str" cm="1">
        <f t="array" ref="E512">IFERROR(INDEX(import_data,MATCH($D$8&amp;"-"&amp;$B512,import_key,0),E$9),"")</f>
        <v/>
      </c>
      <c r="F512" s="299" t="str" cm="1">
        <f t="array" ref="F512">IFERROR(INDEX(import_data,MATCH($D$8&amp;"-"&amp;$B512,import_key,0),F$9),"")</f>
        <v/>
      </c>
      <c r="G512" s="299" t="str" cm="1">
        <f t="array" ref="G512">IFERROR(INDEX(import_data,MATCH($D$8&amp;"-"&amp;$B512,import_key,0),G$9),"")</f>
        <v/>
      </c>
      <c r="H512" s="322" t="str" cm="1">
        <f t="array" ref="H512">IFERROR(INDEX(import_data,MATCH($D$8&amp;"-"&amp;$B512,import_key,0),H$9),"")</f>
        <v/>
      </c>
      <c r="J512" s="334" t="str">
        <f t="shared" si="38"/>
        <v/>
      </c>
      <c r="K512" s="98" t="s">
        <v>0</v>
      </c>
      <c r="L512" s="334" t="str">
        <f t="shared" si="39"/>
        <v/>
      </c>
      <c r="M512" s="98" t="s">
        <v>0</v>
      </c>
      <c r="N512" s="334" t="str">
        <f t="shared" si="40"/>
        <v/>
      </c>
      <c r="O512" s="98" t="s">
        <v>0</v>
      </c>
      <c r="P512" s="308">
        <f t="shared" si="36"/>
        <v>500</v>
      </c>
      <c r="R512" s="301" t="str" cm="1">
        <f t="array" ref="R512">IFERROR(INDEX(import_data,MATCH($R$8&amp;"-"&amp;$P512,import_key,0),R$9),"")</f>
        <v/>
      </c>
      <c r="S512" s="299" t="str" cm="1">
        <f t="array" ref="S512">IFERROR(INDEX(import_data,MATCH($R$8&amp;"-"&amp;$P512,import_key,0),S$9),"")</f>
        <v/>
      </c>
      <c r="T512" s="322" t="str" cm="1">
        <f t="array" ref="T512">IFERROR(INDEX(import_data,MATCH($R$8&amp;"-"&amp;$P512,import_key,0),T$9),"")</f>
        <v/>
      </c>
    </row>
    <row r="513" spans="2:20" x14ac:dyDescent="0.25">
      <c r="B513" s="308">
        <f t="shared" si="37"/>
        <v>501</v>
      </c>
      <c r="D513" s="301" t="str" cm="1">
        <f t="array" ref="D513">IFERROR(INDEX(import_data,MATCH($D$8&amp;"-"&amp;$B513,import_key,0),D$9),"")</f>
        <v/>
      </c>
      <c r="E513" s="299" t="str" cm="1">
        <f t="array" ref="E513">IFERROR(INDEX(import_data,MATCH($D$8&amp;"-"&amp;$B513,import_key,0),E$9),"")</f>
        <v/>
      </c>
      <c r="F513" s="299" t="str" cm="1">
        <f t="array" ref="F513">IFERROR(INDEX(import_data,MATCH($D$8&amp;"-"&amp;$B513,import_key,0),F$9),"")</f>
        <v/>
      </c>
      <c r="G513" s="299" t="str" cm="1">
        <f t="array" ref="G513">IFERROR(INDEX(import_data,MATCH($D$8&amp;"-"&amp;$B513,import_key,0),G$9),"")</f>
        <v/>
      </c>
      <c r="H513" s="322" t="str" cm="1">
        <f t="array" ref="H513">IFERROR(INDEX(import_data,MATCH($D$8&amp;"-"&amp;$B513,import_key,0),H$9),"")</f>
        <v/>
      </c>
      <c r="J513" s="334" t="str">
        <f t="shared" si="38"/>
        <v/>
      </c>
      <c r="K513" s="98" t="s">
        <v>0</v>
      </c>
      <c r="L513" s="334" t="str">
        <f t="shared" si="39"/>
        <v/>
      </c>
      <c r="M513" s="98" t="s">
        <v>0</v>
      </c>
      <c r="N513" s="334" t="str">
        <f t="shared" si="40"/>
        <v/>
      </c>
      <c r="O513" s="98" t="s">
        <v>0</v>
      </c>
      <c r="P513" s="308">
        <f t="shared" si="36"/>
        <v>501</v>
      </c>
      <c r="R513" s="301" t="str" cm="1">
        <f t="array" ref="R513">IFERROR(INDEX(import_data,MATCH($R$8&amp;"-"&amp;$P513,import_key,0),R$9),"")</f>
        <v/>
      </c>
      <c r="S513" s="299" t="str" cm="1">
        <f t="array" ref="S513">IFERROR(INDEX(import_data,MATCH($R$8&amp;"-"&amp;$P513,import_key,0),S$9),"")</f>
        <v/>
      </c>
      <c r="T513" s="322" t="str" cm="1">
        <f t="array" ref="T513">IFERROR(INDEX(import_data,MATCH($R$8&amp;"-"&amp;$P513,import_key,0),T$9),"")</f>
        <v/>
      </c>
    </row>
    <row r="514" spans="2:20" x14ac:dyDescent="0.25">
      <c r="B514" s="308">
        <f t="shared" si="37"/>
        <v>502</v>
      </c>
      <c r="D514" s="301" t="str" cm="1">
        <f t="array" ref="D514">IFERROR(INDEX(import_data,MATCH($D$8&amp;"-"&amp;$B514,import_key,0),D$9),"")</f>
        <v/>
      </c>
      <c r="E514" s="299" t="str" cm="1">
        <f t="array" ref="E514">IFERROR(INDEX(import_data,MATCH($D$8&amp;"-"&amp;$B514,import_key,0),E$9),"")</f>
        <v/>
      </c>
      <c r="F514" s="299" t="str" cm="1">
        <f t="array" ref="F514">IFERROR(INDEX(import_data,MATCH($D$8&amp;"-"&amp;$B514,import_key,0),F$9),"")</f>
        <v/>
      </c>
      <c r="G514" s="299" t="str" cm="1">
        <f t="array" ref="G514">IFERROR(INDEX(import_data,MATCH($D$8&amp;"-"&amp;$B514,import_key,0),G$9),"")</f>
        <v/>
      </c>
      <c r="H514" s="322" t="str" cm="1">
        <f t="array" ref="H514">IFERROR(INDEX(import_data,MATCH($D$8&amp;"-"&amp;$B514,import_key,0),H$9),"")</f>
        <v/>
      </c>
      <c r="J514" s="334" t="str">
        <f t="shared" si="38"/>
        <v/>
      </c>
      <c r="K514" s="98" t="s">
        <v>0</v>
      </c>
      <c r="L514" s="334" t="str">
        <f t="shared" si="39"/>
        <v/>
      </c>
      <c r="M514" s="98" t="s">
        <v>0</v>
      </c>
      <c r="N514" s="334" t="str">
        <f t="shared" si="40"/>
        <v/>
      </c>
      <c r="O514" s="98" t="s">
        <v>0</v>
      </c>
      <c r="P514" s="308">
        <f t="shared" si="36"/>
        <v>502</v>
      </c>
      <c r="R514" s="301" t="str" cm="1">
        <f t="array" ref="R514">IFERROR(INDEX(import_data,MATCH($R$8&amp;"-"&amp;$P514,import_key,0),R$9),"")</f>
        <v/>
      </c>
      <c r="S514" s="299" t="str" cm="1">
        <f t="array" ref="S514">IFERROR(INDEX(import_data,MATCH($R$8&amp;"-"&amp;$P514,import_key,0),S$9),"")</f>
        <v/>
      </c>
      <c r="T514" s="322" t="str" cm="1">
        <f t="array" ref="T514">IFERROR(INDEX(import_data,MATCH($R$8&amp;"-"&amp;$P514,import_key,0),T$9),"")</f>
        <v/>
      </c>
    </row>
    <row r="515" spans="2:20" x14ac:dyDescent="0.25">
      <c r="B515" s="308">
        <f t="shared" si="37"/>
        <v>503</v>
      </c>
      <c r="D515" s="301" t="str" cm="1">
        <f t="array" ref="D515">IFERROR(INDEX(import_data,MATCH($D$8&amp;"-"&amp;$B515,import_key,0),D$9),"")</f>
        <v/>
      </c>
      <c r="E515" s="299" t="str" cm="1">
        <f t="array" ref="E515">IFERROR(INDEX(import_data,MATCH($D$8&amp;"-"&amp;$B515,import_key,0),E$9),"")</f>
        <v/>
      </c>
      <c r="F515" s="299" t="str" cm="1">
        <f t="array" ref="F515">IFERROR(INDEX(import_data,MATCH($D$8&amp;"-"&amp;$B515,import_key,0),F$9),"")</f>
        <v/>
      </c>
      <c r="G515" s="299" t="str" cm="1">
        <f t="array" ref="G515">IFERROR(INDEX(import_data,MATCH($D$8&amp;"-"&amp;$B515,import_key,0),G$9),"")</f>
        <v/>
      </c>
      <c r="H515" s="322" t="str" cm="1">
        <f t="array" ref="H515">IFERROR(INDEX(import_data,MATCH($D$8&amp;"-"&amp;$B515,import_key,0),H$9),"")</f>
        <v/>
      </c>
      <c r="J515" s="334" t="str">
        <f t="shared" si="38"/>
        <v/>
      </c>
      <c r="K515" s="98" t="s">
        <v>0</v>
      </c>
      <c r="L515" s="334" t="str">
        <f t="shared" si="39"/>
        <v/>
      </c>
      <c r="M515" s="98" t="s">
        <v>0</v>
      </c>
      <c r="N515" s="334" t="str">
        <f t="shared" si="40"/>
        <v/>
      </c>
      <c r="O515" s="98" t="s">
        <v>0</v>
      </c>
      <c r="P515" s="308">
        <f t="shared" si="36"/>
        <v>503</v>
      </c>
      <c r="R515" s="301" t="str" cm="1">
        <f t="array" ref="R515">IFERROR(INDEX(import_data,MATCH($R$8&amp;"-"&amp;$P515,import_key,0),R$9),"")</f>
        <v/>
      </c>
      <c r="S515" s="299" t="str" cm="1">
        <f t="array" ref="S515">IFERROR(INDEX(import_data,MATCH($R$8&amp;"-"&amp;$P515,import_key,0),S$9),"")</f>
        <v/>
      </c>
      <c r="T515" s="322" t="str" cm="1">
        <f t="array" ref="T515">IFERROR(INDEX(import_data,MATCH($R$8&amp;"-"&amp;$P515,import_key,0),T$9),"")</f>
        <v/>
      </c>
    </row>
    <row r="516" spans="2:20" x14ac:dyDescent="0.25">
      <c r="B516" s="308">
        <f t="shared" si="37"/>
        <v>504</v>
      </c>
      <c r="D516" s="301" t="str" cm="1">
        <f t="array" ref="D516">IFERROR(INDEX(import_data,MATCH($D$8&amp;"-"&amp;$B516,import_key,0),D$9),"")</f>
        <v/>
      </c>
      <c r="E516" s="299" t="str" cm="1">
        <f t="array" ref="E516">IFERROR(INDEX(import_data,MATCH($D$8&amp;"-"&amp;$B516,import_key,0),E$9),"")</f>
        <v/>
      </c>
      <c r="F516" s="299" t="str" cm="1">
        <f t="array" ref="F516">IFERROR(INDEX(import_data,MATCH($D$8&amp;"-"&amp;$B516,import_key,0),F$9),"")</f>
        <v/>
      </c>
      <c r="G516" s="299" t="str" cm="1">
        <f t="array" ref="G516">IFERROR(INDEX(import_data,MATCH($D$8&amp;"-"&amp;$B516,import_key,0),G$9),"")</f>
        <v/>
      </c>
      <c r="H516" s="322" t="str" cm="1">
        <f t="array" ref="H516">IFERROR(INDEX(import_data,MATCH($D$8&amp;"-"&amp;$B516,import_key,0),H$9),"")</f>
        <v/>
      </c>
      <c r="J516" s="334" t="str">
        <f t="shared" si="38"/>
        <v/>
      </c>
      <c r="K516" s="98" t="s">
        <v>0</v>
      </c>
      <c r="L516" s="334" t="str">
        <f t="shared" si="39"/>
        <v/>
      </c>
      <c r="M516" s="98" t="s">
        <v>0</v>
      </c>
      <c r="N516" s="334" t="str">
        <f t="shared" si="40"/>
        <v/>
      </c>
      <c r="O516" s="98" t="s">
        <v>0</v>
      </c>
      <c r="P516" s="308">
        <f t="shared" si="36"/>
        <v>504</v>
      </c>
      <c r="R516" s="301" t="str" cm="1">
        <f t="array" ref="R516">IFERROR(INDEX(import_data,MATCH($R$8&amp;"-"&amp;$P516,import_key,0),R$9),"")</f>
        <v/>
      </c>
      <c r="S516" s="299" t="str" cm="1">
        <f t="array" ref="S516">IFERROR(INDEX(import_data,MATCH($R$8&amp;"-"&amp;$P516,import_key,0),S$9),"")</f>
        <v/>
      </c>
      <c r="T516" s="322" t="str" cm="1">
        <f t="array" ref="T516">IFERROR(INDEX(import_data,MATCH($R$8&amp;"-"&amp;$P516,import_key,0),T$9),"")</f>
        <v/>
      </c>
    </row>
    <row r="517" spans="2:20" x14ac:dyDescent="0.25">
      <c r="B517" s="308">
        <f t="shared" si="37"/>
        <v>505</v>
      </c>
      <c r="D517" s="301" t="str" cm="1">
        <f t="array" ref="D517">IFERROR(INDEX(import_data,MATCH($D$8&amp;"-"&amp;$B517,import_key,0),D$9),"")</f>
        <v/>
      </c>
      <c r="E517" s="299" t="str" cm="1">
        <f t="array" ref="E517">IFERROR(INDEX(import_data,MATCH($D$8&amp;"-"&amp;$B517,import_key,0),E$9),"")</f>
        <v/>
      </c>
      <c r="F517" s="299" t="str" cm="1">
        <f t="array" ref="F517">IFERROR(INDEX(import_data,MATCH($D$8&amp;"-"&amp;$B517,import_key,0),F$9),"")</f>
        <v/>
      </c>
      <c r="G517" s="299" t="str" cm="1">
        <f t="array" ref="G517">IFERROR(INDEX(import_data,MATCH($D$8&amp;"-"&amp;$B517,import_key,0),G$9),"")</f>
        <v/>
      </c>
      <c r="H517" s="322" t="str" cm="1">
        <f t="array" ref="H517">IFERROR(INDEX(import_data,MATCH($D$8&amp;"-"&amp;$B517,import_key,0),H$9),"")</f>
        <v/>
      </c>
      <c r="J517" s="334" t="str">
        <f t="shared" si="38"/>
        <v/>
      </c>
      <c r="K517" s="98" t="s">
        <v>0</v>
      </c>
      <c r="L517" s="334" t="str">
        <f t="shared" si="39"/>
        <v/>
      </c>
      <c r="M517" s="98" t="s">
        <v>0</v>
      </c>
      <c r="N517" s="334" t="str">
        <f t="shared" si="40"/>
        <v/>
      </c>
      <c r="O517" s="98" t="s">
        <v>0</v>
      </c>
      <c r="P517" s="308">
        <f t="shared" si="36"/>
        <v>505</v>
      </c>
      <c r="R517" s="301" t="str" cm="1">
        <f t="array" ref="R517">IFERROR(INDEX(import_data,MATCH($R$8&amp;"-"&amp;$P517,import_key,0),R$9),"")</f>
        <v/>
      </c>
      <c r="S517" s="299" t="str" cm="1">
        <f t="array" ref="S517">IFERROR(INDEX(import_data,MATCH($R$8&amp;"-"&amp;$P517,import_key,0),S$9),"")</f>
        <v/>
      </c>
      <c r="T517" s="322" t="str" cm="1">
        <f t="array" ref="T517">IFERROR(INDEX(import_data,MATCH($R$8&amp;"-"&amp;$P517,import_key,0),T$9),"")</f>
        <v/>
      </c>
    </row>
    <row r="518" spans="2:20" x14ac:dyDescent="0.25">
      <c r="B518" s="308">
        <f t="shared" si="37"/>
        <v>506</v>
      </c>
      <c r="D518" s="301" t="str" cm="1">
        <f t="array" ref="D518">IFERROR(INDEX(import_data,MATCH($D$8&amp;"-"&amp;$B518,import_key,0),D$9),"")</f>
        <v/>
      </c>
      <c r="E518" s="299" t="str" cm="1">
        <f t="array" ref="E518">IFERROR(INDEX(import_data,MATCH($D$8&amp;"-"&amp;$B518,import_key,0),E$9),"")</f>
        <v/>
      </c>
      <c r="F518" s="299" t="str" cm="1">
        <f t="array" ref="F518">IFERROR(INDEX(import_data,MATCH($D$8&amp;"-"&amp;$B518,import_key,0),F$9),"")</f>
        <v/>
      </c>
      <c r="G518" s="299" t="str" cm="1">
        <f t="array" ref="G518">IFERROR(INDEX(import_data,MATCH($D$8&amp;"-"&amp;$B518,import_key,0),G$9),"")</f>
        <v/>
      </c>
      <c r="H518" s="322" t="str" cm="1">
        <f t="array" ref="H518">IFERROR(INDEX(import_data,MATCH($D$8&amp;"-"&amp;$B518,import_key,0),H$9),"")</f>
        <v/>
      </c>
      <c r="J518" s="334" t="str">
        <f t="shared" si="38"/>
        <v/>
      </c>
      <c r="K518" s="98" t="s">
        <v>0</v>
      </c>
      <c r="L518" s="334" t="str">
        <f t="shared" si="39"/>
        <v/>
      </c>
      <c r="M518" s="98" t="s">
        <v>0</v>
      </c>
      <c r="N518" s="334" t="str">
        <f t="shared" si="40"/>
        <v/>
      </c>
      <c r="O518" s="98" t="s">
        <v>0</v>
      </c>
      <c r="P518" s="308">
        <f t="shared" si="36"/>
        <v>506</v>
      </c>
      <c r="R518" s="301" t="str" cm="1">
        <f t="array" ref="R518">IFERROR(INDEX(import_data,MATCH($R$8&amp;"-"&amp;$P518,import_key,0),R$9),"")</f>
        <v/>
      </c>
      <c r="S518" s="299" t="str" cm="1">
        <f t="array" ref="S518">IFERROR(INDEX(import_data,MATCH($R$8&amp;"-"&amp;$P518,import_key,0),S$9),"")</f>
        <v/>
      </c>
      <c r="T518" s="322" t="str" cm="1">
        <f t="array" ref="T518">IFERROR(INDEX(import_data,MATCH($R$8&amp;"-"&amp;$P518,import_key,0),T$9),"")</f>
        <v/>
      </c>
    </row>
    <row r="519" spans="2:20" x14ac:dyDescent="0.25">
      <c r="B519" s="308">
        <f t="shared" si="37"/>
        <v>507</v>
      </c>
      <c r="D519" s="301" t="str" cm="1">
        <f t="array" ref="D519">IFERROR(INDEX(import_data,MATCH($D$8&amp;"-"&amp;$B519,import_key,0),D$9),"")</f>
        <v/>
      </c>
      <c r="E519" s="299" t="str" cm="1">
        <f t="array" ref="E519">IFERROR(INDEX(import_data,MATCH($D$8&amp;"-"&amp;$B519,import_key,0),E$9),"")</f>
        <v/>
      </c>
      <c r="F519" s="299" t="str" cm="1">
        <f t="array" ref="F519">IFERROR(INDEX(import_data,MATCH($D$8&amp;"-"&amp;$B519,import_key,0),F$9),"")</f>
        <v/>
      </c>
      <c r="G519" s="299" t="str" cm="1">
        <f t="array" ref="G519">IFERROR(INDEX(import_data,MATCH($D$8&amp;"-"&amp;$B519,import_key,0),G$9),"")</f>
        <v/>
      </c>
      <c r="H519" s="322" t="str" cm="1">
        <f t="array" ref="H519">IFERROR(INDEX(import_data,MATCH($D$8&amp;"-"&amp;$B519,import_key,0),H$9),"")</f>
        <v/>
      </c>
      <c r="J519" s="334" t="str">
        <f t="shared" si="38"/>
        <v/>
      </c>
      <c r="K519" s="98" t="s">
        <v>0</v>
      </c>
      <c r="L519" s="334" t="str">
        <f t="shared" si="39"/>
        <v/>
      </c>
      <c r="M519" s="98" t="s">
        <v>0</v>
      </c>
      <c r="N519" s="334" t="str">
        <f t="shared" si="40"/>
        <v/>
      </c>
      <c r="O519" s="98" t="s">
        <v>0</v>
      </c>
      <c r="P519" s="308">
        <f t="shared" si="36"/>
        <v>507</v>
      </c>
      <c r="R519" s="301" t="str" cm="1">
        <f t="array" ref="R519">IFERROR(INDEX(import_data,MATCH($R$8&amp;"-"&amp;$P519,import_key,0),R$9),"")</f>
        <v/>
      </c>
      <c r="S519" s="299" t="str" cm="1">
        <f t="array" ref="S519">IFERROR(INDEX(import_data,MATCH($R$8&amp;"-"&amp;$P519,import_key,0),S$9),"")</f>
        <v/>
      </c>
      <c r="T519" s="322" t="str" cm="1">
        <f t="array" ref="T519">IFERROR(INDEX(import_data,MATCH($R$8&amp;"-"&amp;$P519,import_key,0),T$9),"")</f>
        <v/>
      </c>
    </row>
    <row r="520" spans="2:20" x14ac:dyDescent="0.25">
      <c r="B520" s="308">
        <f t="shared" si="37"/>
        <v>508</v>
      </c>
      <c r="D520" s="301" t="str" cm="1">
        <f t="array" ref="D520">IFERROR(INDEX(import_data,MATCH($D$8&amp;"-"&amp;$B520,import_key,0),D$9),"")</f>
        <v/>
      </c>
      <c r="E520" s="299" t="str" cm="1">
        <f t="array" ref="E520">IFERROR(INDEX(import_data,MATCH($D$8&amp;"-"&amp;$B520,import_key,0),E$9),"")</f>
        <v/>
      </c>
      <c r="F520" s="299" t="str" cm="1">
        <f t="array" ref="F520">IFERROR(INDEX(import_data,MATCH($D$8&amp;"-"&amp;$B520,import_key,0),F$9),"")</f>
        <v/>
      </c>
      <c r="G520" s="299" t="str" cm="1">
        <f t="array" ref="G520">IFERROR(INDEX(import_data,MATCH($D$8&amp;"-"&amp;$B520,import_key,0),G$9),"")</f>
        <v/>
      </c>
      <c r="H520" s="322" t="str" cm="1">
        <f t="array" ref="H520">IFERROR(INDEX(import_data,MATCH($D$8&amp;"-"&amp;$B520,import_key,0),H$9),"")</f>
        <v/>
      </c>
      <c r="J520" s="334" t="str">
        <f t="shared" si="38"/>
        <v/>
      </c>
      <c r="K520" s="98" t="s">
        <v>0</v>
      </c>
      <c r="L520" s="334" t="str">
        <f t="shared" si="39"/>
        <v/>
      </c>
      <c r="M520" s="98" t="s">
        <v>0</v>
      </c>
      <c r="N520" s="334" t="str">
        <f t="shared" si="40"/>
        <v/>
      </c>
      <c r="O520" s="98" t="s">
        <v>0</v>
      </c>
      <c r="P520" s="308">
        <f t="shared" si="36"/>
        <v>508</v>
      </c>
      <c r="R520" s="301" t="str" cm="1">
        <f t="array" ref="R520">IFERROR(INDEX(import_data,MATCH($R$8&amp;"-"&amp;$P520,import_key,0),R$9),"")</f>
        <v/>
      </c>
      <c r="S520" s="299" t="str" cm="1">
        <f t="array" ref="S520">IFERROR(INDEX(import_data,MATCH($R$8&amp;"-"&amp;$P520,import_key,0),S$9),"")</f>
        <v/>
      </c>
      <c r="T520" s="322" t="str" cm="1">
        <f t="array" ref="T520">IFERROR(INDEX(import_data,MATCH($R$8&amp;"-"&amp;$P520,import_key,0),T$9),"")</f>
        <v/>
      </c>
    </row>
    <row r="521" spans="2:20" x14ac:dyDescent="0.25">
      <c r="B521" s="308">
        <f t="shared" si="37"/>
        <v>509</v>
      </c>
      <c r="D521" s="301" t="str" cm="1">
        <f t="array" ref="D521">IFERROR(INDEX(import_data,MATCH($D$8&amp;"-"&amp;$B521,import_key,0),D$9),"")</f>
        <v/>
      </c>
      <c r="E521" s="299" t="str" cm="1">
        <f t="array" ref="E521">IFERROR(INDEX(import_data,MATCH($D$8&amp;"-"&amp;$B521,import_key,0),E$9),"")</f>
        <v/>
      </c>
      <c r="F521" s="299" t="str" cm="1">
        <f t="array" ref="F521">IFERROR(INDEX(import_data,MATCH($D$8&amp;"-"&amp;$B521,import_key,0),F$9),"")</f>
        <v/>
      </c>
      <c r="G521" s="299" t="str" cm="1">
        <f t="array" ref="G521">IFERROR(INDEX(import_data,MATCH($D$8&amp;"-"&amp;$B521,import_key,0),G$9),"")</f>
        <v/>
      </c>
      <c r="H521" s="322" t="str" cm="1">
        <f t="array" ref="H521">IFERROR(INDEX(import_data,MATCH($D$8&amp;"-"&amp;$B521,import_key,0),H$9),"")</f>
        <v/>
      </c>
      <c r="J521" s="334" t="str">
        <f t="shared" si="38"/>
        <v/>
      </c>
      <c r="K521" s="98" t="s">
        <v>0</v>
      </c>
      <c r="L521" s="334" t="str">
        <f t="shared" si="39"/>
        <v/>
      </c>
      <c r="M521" s="98" t="s">
        <v>0</v>
      </c>
      <c r="N521" s="334" t="str">
        <f t="shared" si="40"/>
        <v/>
      </c>
      <c r="O521" s="98" t="s">
        <v>0</v>
      </c>
      <c r="P521" s="308">
        <f t="shared" si="36"/>
        <v>509</v>
      </c>
      <c r="R521" s="301" t="str" cm="1">
        <f t="array" ref="R521">IFERROR(INDEX(import_data,MATCH($R$8&amp;"-"&amp;$P521,import_key,0),R$9),"")</f>
        <v/>
      </c>
      <c r="S521" s="323" t="str" cm="1">
        <f t="array" ref="S521">IFERROR(INDEX(import_data,MATCH($R$8&amp;"-"&amp;$P521,import_key,0),S$9),"")</f>
        <v/>
      </c>
      <c r="T521" s="322" t="str" cm="1">
        <f t="array" ref="T521">IFERROR(INDEX(import_data,MATCH($R$8&amp;"-"&amp;$P521,import_key,0),T$9),"")</f>
        <v/>
      </c>
    </row>
    <row r="522" spans="2:20" x14ac:dyDescent="0.25">
      <c r="B522" s="308">
        <f t="shared" si="37"/>
        <v>510</v>
      </c>
      <c r="D522" s="301" t="str" cm="1">
        <f t="array" ref="D522">IFERROR(INDEX(import_data,MATCH($D$8&amp;"-"&amp;$B522,import_key,0),D$9),"")</f>
        <v/>
      </c>
      <c r="E522" s="299" t="str" cm="1">
        <f t="array" ref="E522">IFERROR(INDEX(import_data,MATCH($D$8&amp;"-"&amp;$B522,import_key,0),E$9),"")</f>
        <v/>
      </c>
      <c r="F522" s="299" t="str" cm="1">
        <f t="array" ref="F522">IFERROR(INDEX(import_data,MATCH($D$8&amp;"-"&amp;$B522,import_key,0),F$9),"")</f>
        <v/>
      </c>
      <c r="G522" s="299" t="str" cm="1">
        <f t="array" ref="G522">IFERROR(INDEX(import_data,MATCH($D$8&amp;"-"&amp;$B522,import_key,0),G$9),"")</f>
        <v/>
      </c>
      <c r="H522" s="322" t="str" cm="1">
        <f t="array" ref="H522">IFERROR(INDEX(import_data,MATCH($D$8&amp;"-"&amp;$B522,import_key,0),H$9),"")</f>
        <v/>
      </c>
      <c r="J522" s="334" t="str">
        <f t="shared" si="38"/>
        <v/>
      </c>
      <c r="K522" s="98" t="s">
        <v>0</v>
      </c>
      <c r="L522" s="334" t="str">
        <f t="shared" si="39"/>
        <v/>
      </c>
      <c r="M522" s="98" t="s">
        <v>0</v>
      </c>
      <c r="N522" s="334" t="str">
        <f t="shared" si="40"/>
        <v/>
      </c>
      <c r="O522" s="98" t="s">
        <v>0</v>
      </c>
      <c r="P522" s="308">
        <f t="shared" si="36"/>
        <v>510</v>
      </c>
      <c r="R522" s="301" t="str" cm="1">
        <f t="array" ref="R522">IFERROR(INDEX(import_data,MATCH($R$8&amp;"-"&amp;$P522,import_key,0),R$9),"")</f>
        <v/>
      </c>
      <c r="S522" s="299" t="str" cm="1">
        <f t="array" ref="S522">IFERROR(INDEX(import_data,MATCH($R$8&amp;"-"&amp;$P522,import_key,0),S$9),"")</f>
        <v/>
      </c>
      <c r="T522" s="322" t="str" cm="1">
        <f t="array" ref="T522">IFERROR(INDEX(import_data,MATCH($R$8&amp;"-"&amp;$P522,import_key,0),T$9),"")</f>
        <v/>
      </c>
    </row>
    <row r="523" spans="2:20" x14ac:dyDescent="0.25">
      <c r="B523" s="308">
        <f t="shared" si="37"/>
        <v>511</v>
      </c>
      <c r="D523" s="301" t="str" cm="1">
        <f t="array" ref="D523">IFERROR(INDEX(import_data,MATCH($D$8&amp;"-"&amp;$B523,import_key,0),D$9),"")</f>
        <v/>
      </c>
      <c r="E523" s="299" t="str" cm="1">
        <f t="array" ref="E523">IFERROR(INDEX(import_data,MATCH($D$8&amp;"-"&amp;$B523,import_key,0),E$9),"")</f>
        <v/>
      </c>
      <c r="F523" s="299" t="str" cm="1">
        <f t="array" ref="F523">IFERROR(INDEX(import_data,MATCH($D$8&amp;"-"&amp;$B523,import_key,0),F$9),"")</f>
        <v/>
      </c>
      <c r="G523" s="299" t="str" cm="1">
        <f t="array" ref="G523">IFERROR(INDEX(import_data,MATCH($D$8&amp;"-"&amp;$B523,import_key,0),G$9),"")</f>
        <v/>
      </c>
      <c r="H523" s="322" t="str" cm="1">
        <f t="array" ref="H523">IFERROR(INDEX(import_data,MATCH($D$8&amp;"-"&amp;$B523,import_key,0),H$9),"")</f>
        <v/>
      </c>
      <c r="J523" s="334" t="str">
        <f t="shared" si="38"/>
        <v/>
      </c>
      <c r="K523" s="98" t="s">
        <v>0</v>
      </c>
      <c r="L523" s="334" t="str">
        <f t="shared" si="39"/>
        <v/>
      </c>
      <c r="M523" s="98" t="s">
        <v>0</v>
      </c>
      <c r="N523" s="334" t="str">
        <f t="shared" si="40"/>
        <v/>
      </c>
      <c r="O523" s="98" t="s">
        <v>0</v>
      </c>
      <c r="P523" s="308">
        <f t="shared" si="36"/>
        <v>511</v>
      </c>
      <c r="R523" s="301" t="str" cm="1">
        <f t="array" ref="R523">IFERROR(INDEX(import_data,MATCH($R$8&amp;"-"&amp;$P523,import_key,0),R$9),"")</f>
        <v/>
      </c>
      <c r="S523" s="299" t="str" cm="1">
        <f t="array" ref="S523">IFERROR(INDEX(import_data,MATCH($R$8&amp;"-"&amp;$P523,import_key,0),S$9),"")</f>
        <v/>
      </c>
      <c r="T523" s="322" t="str" cm="1">
        <f t="array" ref="T523">IFERROR(INDEX(import_data,MATCH($R$8&amp;"-"&amp;$P523,import_key,0),T$9),"")</f>
        <v/>
      </c>
    </row>
    <row r="524" spans="2:20" x14ac:dyDescent="0.25">
      <c r="B524" s="308">
        <f t="shared" si="37"/>
        <v>512</v>
      </c>
      <c r="D524" s="301" t="str" cm="1">
        <f t="array" ref="D524">IFERROR(INDEX(import_data,MATCH($D$8&amp;"-"&amp;$B524,import_key,0),D$9),"")</f>
        <v/>
      </c>
      <c r="E524" s="299" t="str" cm="1">
        <f t="array" ref="E524">IFERROR(INDEX(import_data,MATCH($D$8&amp;"-"&amp;$B524,import_key,0),E$9),"")</f>
        <v/>
      </c>
      <c r="F524" s="299" t="str" cm="1">
        <f t="array" ref="F524">IFERROR(INDEX(import_data,MATCH($D$8&amp;"-"&amp;$B524,import_key,0),F$9),"")</f>
        <v/>
      </c>
      <c r="G524" s="299" t="str" cm="1">
        <f t="array" ref="G524">IFERROR(INDEX(import_data,MATCH($D$8&amp;"-"&amp;$B524,import_key,0),G$9),"")</f>
        <v/>
      </c>
      <c r="H524" s="322" t="str" cm="1">
        <f t="array" ref="H524">IFERROR(INDEX(import_data,MATCH($D$8&amp;"-"&amp;$B524,import_key,0),H$9),"")</f>
        <v/>
      </c>
      <c r="J524" s="334" t="str">
        <f t="shared" si="38"/>
        <v/>
      </c>
      <c r="K524" s="98" t="s">
        <v>0</v>
      </c>
      <c r="L524" s="334" t="str">
        <f t="shared" si="39"/>
        <v/>
      </c>
      <c r="M524" s="98" t="s">
        <v>0</v>
      </c>
      <c r="N524" s="334" t="str">
        <f t="shared" si="40"/>
        <v/>
      </c>
      <c r="O524" s="98" t="s">
        <v>0</v>
      </c>
      <c r="P524" s="308">
        <f t="shared" si="36"/>
        <v>512</v>
      </c>
      <c r="R524" s="301" t="str" cm="1">
        <f t="array" ref="R524">IFERROR(INDEX(import_data,MATCH($R$8&amp;"-"&amp;$P524,import_key,0),R$9),"")</f>
        <v/>
      </c>
      <c r="S524" s="299" t="str" cm="1">
        <f t="array" ref="S524">IFERROR(INDEX(import_data,MATCH($R$8&amp;"-"&amp;$P524,import_key,0),S$9),"")</f>
        <v/>
      </c>
      <c r="T524" s="322" t="str" cm="1">
        <f t="array" ref="T524">IFERROR(INDEX(import_data,MATCH($R$8&amp;"-"&amp;$P524,import_key,0),T$9),"")</f>
        <v/>
      </c>
    </row>
    <row r="525" spans="2:20" x14ac:dyDescent="0.25">
      <c r="B525" s="308">
        <f t="shared" si="37"/>
        <v>513</v>
      </c>
      <c r="D525" s="301" t="str" cm="1">
        <f t="array" ref="D525">IFERROR(INDEX(import_data,MATCH($D$8&amp;"-"&amp;$B525,import_key,0),D$9),"")</f>
        <v/>
      </c>
      <c r="E525" s="299" t="str" cm="1">
        <f t="array" ref="E525">IFERROR(INDEX(import_data,MATCH($D$8&amp;"-"&amp;$B525,import_key,0),E$9),"")</f>
        <v/>
      </c>
      <c r="F525" s="299" t="str" cm="1">
        <f t="array" ref="F525">IFERROR(INDEX(import_data,MATCH($D$8&amp;"-"&amp;$B525,import_key,0),F$9),"")</f>
        <v/>
      </c>
      <c r="G525" s="299" t="str" cm="1">
        <f t="array" ref="G525">IFERROR(INDEX(import_data,MATCH($D$8&amp;"-"&amp;$B525,import_key,0),G$9),"")</f>
        <v/>
      </c>
      <c r="H525" s="322" t="str" cm="1">
        <f t="array" ref="H525">IFERROR(INDEX(import_data,MATCH($D$8&amp;"-"&amp;$B525,import_key,0),H$9),"")</f>
        <v/>
      </c>
      <c r="J525" s="334" t="str">
        <f t="shared" si="38"/>
        <v/>
      </c>
      <c r="K525" s="98" t="s">
        <v>0</v>
      </c>
      <c r="L525" s="334" t="str">
        <f t="shared" si="39"/>
        <v/>
      </c>
      <c r="M525" s="98" t="s">
        <v>0</v>
      </c>
      <c r="N525" s="334" t="str">
        <f t="shared" si="40"/>
        <v/>
      </c>
      <c r="O525" s="98" t="s">
        <v>0</v>
      </c>
      <c r="P525" s="308">
        <f t="shared" ref="P525:P588" si="41">P524+1</f>
        <v>513</v>
      </c>
      <c r="R525" s="301" t="str" cm="1">
        <f t="array" ref="R525">IFERROR(INDEX(import_data,MATCH($R$8&amp;"-"&amp;$P525,import_key,0),R$9),"")</f>
        <v/>
      </c>
      <c r="S525" s="299" t="str" cm="1">
        <f t="array" ref="S525">IFERROR(INDEX(import_data,MATCH($R$8&amp;"-"&amp;$P525,import_key,0),S$9),"")</f>
        <v/>
      </c>
      <c r="T525" s="322" t="str" cm="1">
        <f t="array" ref="T525">IFERROR(INDEX(import_data,MATCH($R$8&amp;"-"&amp;$P525,import_key,0),T$9),"")</f>
        <v/>
      </c>
    </row>
    <row r="526" spans="2:20" x14ac:dyDescent="0.25">
      <c r="B526" s="308">
        <f t="shared" ref="B526:B589" si="42">B525+1</f>
        <v>514</v>
      </c>
      <c r="D526" s="301" t="str" cm="1">
        <f t="array" ref="D526">IFERROR(INDEX(import_data,MATCH($D$8&amp;"-"&amp;$B526,import_key,0),D$9),"")</f>
        <v/>
      </c>
      <c r="E526" s="299" t="str" cm="1">
        <f t="array" ref="E526">IFERROR(INDEX(import_data,MATCH($D$8&amp;"-"&amp;$B526,import_key,0),E$9),"")</f>
        <v/>
      </c>
      <c r="F526" s="299" t="str" cm="1">
        <f t="array" ref="F526">IFERROR(INDEX(import_data,MATCH($D$8&amp;"-"&amp;$B526,import_key,0),F$9),"")</f>
        <v/>
      </c>
      <c r="G526" s="299" t="str" cm="1">
        <f t="array" ref="G526">IFERROR(INDEX(import_data,MATCH($D$8&amp;"-"&amp;$B526,import_key,0),G$9),"")</f>
        <v/>
      </c>
      <c r="H526" s="322" t="str" cm="1">
        <f t="array" ref="H526">IFERROR(INDEX(import_data,MATCH($D$8&amp;"-"&amp;$B526,import_key,0),H$9),"")</f>
        <v/>
      </c>
      <c r="J526" s="334" t="str">
        <f t="shared" ref="J526:J589" si="43">IF(E526="","",E526) &amp; IF(F526="",""," – " &amp; F526) &amp; IF(G526="",""," – " &amp; G526) &amp; IF(H526="",""," – " &amp; H526)</f>
        <v/>
      </c>
      <c r="K526" s="98" t="s">
        <v>0</v>
      </c>
      <c r="L526" s="334" t="str">
        <f t="shared" ref="L526:L589" si="44">IF(E526="","",E526) &amp; IF(F526="",""," – " &amp; F526) &amp; IF(G526="",""," – " &amp; G526)</f>
        <v/>
      </c>
      <c r="M526" s="98" t="s">
        <v>0</v>
      </c>
      <c r="N526" s="334" t="str">
        <f t="shared" ref="N526:N589" si="45">IF(E526="","",E526) &amp; IF(F526="",""," – " &amp; F526)</f>
        <v/>
      </c>
      <c r="O526" s="98" t="s">
        <v>0</v>
      </c>
      <c r="P526" s="308">
        <f t="shared" si="41"/>
        <v>514</v>
      </c>
      <c r="R526" s="301" t="str" cm="1">
        <f t="array" ref="R526">IFERROR(INDEX(import_data,MATCH($R$8&amp;"-"&amp;$P526,import_key,0),R$9),"")</f>
        <v/>
      </c>
      <c r="S526" s="299" t="str" cm="1">
        <f t="array" ref="S526">IFERROR(INDEX(import_data,MATCH($R$8&amp;"-"&amp;$P526,import_key,0),S$9),"")</f>
        <v/>
      </c>
      <c r="T526" s="322" t="str" cm="1">
        <f t="array" ref="T526">IFERROR(INDEX(import_data,MATCH($R$8&amp;"-"&amp;$P526,import_key,0),T$9),"")</f>
        <v/>
      </c>
    </row>
    <row r="527" spans="2:20" x14ac:dyDescent="0.25">
      <c r="B527" s="308">
        <f t="shared" si="42"/>
        <v>515</v>
      </c>
      <c r="D527" s="301" t="str" cm="1">
        <f t="array" ref="D527">IFERROR(INDEX(import_data,MATCH($D$8&amp;"-"&amp;$B527,import_key,0),D$9),"")</f>
        <v/>
      </c>
      <c r="E527" s="299" t="str" cm="1">
        <f t="array" ref="E527">IFERROR(INDEX(import_data,MATCH($D$8&amp;"-"&amp;$B527,import_key,0),E$9),"")</f>
        <v/>
      </c>
      <c r="F527" s="299" t="str" cm="1">
        <f t="array" ref="F527">IFERROR(INDEX(import_data,MATCH($D$8&amp;"-"&amp;$B527,import_key,0),F$9),"")</f>
        <v/>
      </c>
      <c r="G527" s="299" t="str" cm="1">
        <f t="array" ref="G527">IFERROR(INDEX(import_data,MATCH($D$8&amp;"-"&amp;$B527,import_key,0),G$9),"")</f>
        <v/>
      </c>
      <c r="H527" s="322" t="str" cm="1">
        <f t="array" ref="H527">IFERROR(INDEX(import_data,MATCH($D$8&amp;"-"&amp;$B527,import_key,0),H$9),"")</f>
        <v/>
      </c>
      <c r="J527" s="334" t="str">
        <f t="shared" si="43"/>
        <v/>
      </c>
      <c r="K527" s="98" t="s">
        <v>0</v>
      </c>
      <c r="L527" s="334" t="str">
        <f t="shared" si="44"/>
        <v/>
      </c>
      <c r="M527" s="98" t="s">
        <v>0</v>
      </c>
      <c r="N527" s="334" t="str">
        <f t="shared" si="45"/>
        <v/>
      </c>
      <c r="O527" s="98" t="s">
        <v>0</v>
      </c>
      <c r="P527" s="308">
        <f t="shared" si="41"/>
        <v>515</v>
      </c>
      <c r="R527" s="301" t="str" cm="1">
        <f t="array" ref="R527">IFERROR(INDEX(import_data,MATCH($R$8&amp;"-"&amp;$P527,import_key,0),R$9),"")</f>
        <v/>
      </c>
      <c r="S527" s="299" t="str" cm="1">
        <f t="array" ref="S527">IFERROR(INDEX(import_data,MATCH($R$8&amp;"-"&amp;$P527,import_key,0),S$9),"")</f>
        <v/>
      </c>
      <c r="T527" s="322" t="str" cm="1">
        <f t="array" ref="T527">IFERROR(INDEX(import_data,MATCH($R$8&amp;"-"&amp;$P527,import_key,0),T$9),"")</f>
        <v/>
      </c>
    </row>
    <row r="528" spans="2:20" x14ac:dyDescent="0.25">
      <c r="B528" s="308">
        <f t="shared" si="42"/>
        <v>516</v>
      </c>
      <c r="D528" s="301" t="str" cm="1">
        <f t="array" ref="D528">IFERROR(INDEX(import_data,MATCH($D$8&amp;"-"&amp;$B528,import_key,0),D$9),"")</f>
        <v/>
      </c>
      <c r="E528" s="299" t="str" cm="1">
        <f t="array" ref="E528">IFERROR(INDEX(import_data,MATCH($D$8&amp;"-"&amp;$B528,import_key,0),E$9),"")</f>
        <v/>
      </c>
      <c r="F528" s="299" t="str" cm="1">
        <f t="array" ref="F528">IFERROR(INDEX(import_data,MATCH($D$8&amp;"-"&amp;$B528,import_key,0),F$9),"")</f>
        <v/>
      </c>
      <c r="G528" s="299" t="str" cm="1">
        <f t="array" ref="G528">IFERROR(INDEX(import_data,MATCH($D$8&amp;"-"&amp;$B528,import_key,0),G$9),"")</f>
        <v/>
      </c>
      <c r="H528" s="322" t="str" cm="1">
        <f t="array" ref="H528">IFERROR(INDEX(import_data,MATCH($D$8&amp;"-"&amp;$B528,import_key,0),H$9),"")</f>
        <v/>
      </c>
      <c r="J528" s="334" t="str">
        <f t="shared" si="43"/>
        <v/>
      </c>
      <c r="K528" s="98" t="s">
        <v>0</v>
      </c>
      <c r="L528" s="334" t="str">
        <f t="shared" si="44"/>
        <v/>
      </c>
      <c r="M528" s="98" t="s">
        <v>0</v>
      </c>
      <c r="N528" s="334" t="str">
        <f t="shared" si="45"/>
        <v/>
      </c>
      <c r="O528" s="98" t="s">
        <v>0</v>
      </c>
      <c r="P528" s="308">
        <f t="shared" si="41"/>
        <v>516</v>
      </c>
      <c r="R528" s="301" t="str" cm="1">
        <f t="array" ref="R528">IFERROR(INDEX(import_data,MATCH($R$8&amp;"-"&amp;$P528,import_key,0),R$9),"")</f>
        <v/>
      </c>
      <c r="S528" s="299" t="str" cm="1">
        <f t="array" ref="S528">IFERROR(INDEX(import_data,MATCH($R$8&amp;"-"&amp;$P528,import_key,0),S$9),"")</f>
        <v/>
      </c>
      <c r="T528" s="322" t="str" cm="1">
        <f t="array" ref="T528">IFERROR(INDEX(import_data,MATCH($R$8&amp;"-"&amp;$P528,import_key,0),T$9),"")</f>
        <v/>
      </c>
    </row>
    <row r="529" spans="2:20" x14ac:dyDescent="0.25">
      <c r="B529" s="308">
        <f t="shared" si="42"/>
        <v>517</v>
      </c>
      <c r="D529" s="301" t="str" cm="1">
        <f t="array" ref="D529">IFERROR(INDEX(import_data,MATCH($D$8&amp;"-"&amp;$B529,import_key,0),D$9),"")</f>
        <v/>
      </c>
      <c r="E529" s="299" t="str" cm="1">
        <f t="array" ref="E529">IFERROR(INDEX(import_data,MATCH($D$8&amp;"-"&amp;$B529,import_key,0),E$9),"")</f>
        <v/>
      </c>
      <c r="F529" s="299" t="str" cm="1">
        <f t="array" ref="F529">IFERROR(INDEX(import_data,MATCH($D$8&amp;"-"&amp;$B529,import_key,0),F$9),"")</f>
        <v/>
      </c>
      <c r="G529" s="299" t="str" cm="1">
        <f t="array" ref="G529">IFERROR(INDEX(import_data,MATCH($D$8&amp;"-"&amp;$B529,import_key,0),G$9),"")</f>
        <v/>
      </c>
      <c r="H529" s="322" t="str" cm="1">
        <f t="array" ref="H529">IFERROR(INDEX(import_data,MATCH($D$8&amp;"-"&amp;$B529,import_key,0),H$9),"")</f>
        <v/>
      </c>
      <c r="J529" s="334" t="str">
        <f t="shared" si="43"/>
        <v/>
      </c>
      <c r="K529" s="98" t="s">
        <v>0</v>
      </c>
      <c r="L529" s="334" t="str">
        <f t="shared" si="44"/>
        <v/>
      </c>
      <c r="M529" s="98" t="s">
        <v>0</v>
      </c>
      <c r="N529" s="334" t="str">
        <f t="shared" si="45"/>
        <v/>
      </c>
      <c r="O529" s="98" t="s">
        <v>0</v>
      </c>
      <c r="P529" s="308">
        <f t="shared" si="41"/>
        <v>517</v>
      </c>
      <c r="R529" s="301" t="str" cm="1">
        <f t="array" ref="R529">IFERROR(INDEX(import_data,MATCH($R$8&amp;"-"&amp;$P529,import_key,0),R$9),"")</f>
        <v/>
      </c>
      <c r="S529" s="299" t="str" cm="1">
        <f t="array" ref="S529">IFERROR(INDEX(import_data,MATCH($R$8&amp;"-"&amp;$P529,import_key,0),S$9),"")</f>
        <v/>
      </c>
      <c r="T529" s="322" t="str" cm="1">
        <f t="array" ref="T529">IFERROR(INDEX(import_data,MATCH($R$8&amp;"-"&amp;$P529,import_key,0),T$9),"")</f>
        <v/>
      </c>
    </row>
    <row r="530" spans="2:20" x14ac:dyDescent="0.25">
      <c r="B530" s="308">
        <f t="shared" si="42"/>
        <v>518</v>
      </c>
      <c r="D530" s="301" t="str" cm="1">
        <f t="array" ref="D530">IFERROR(INDEX(import_data,MATCH($D$8&amp;"-"&amp;$B530,import_key,0),D$9),"")</f>
        <v/>
      </c>
      <c r="E530" s="299" t="str" cm="1">
        <f t="array" ref="E530">IFERROR(INDEX(import_data,MATCH($D$8&amp;"-"&amp;$B530,import_key,0),E$9),"")</f>
        <v/>
      </c>
      <c r="F530" s="299" t="str" cm="1">
        <f t="array" ref="F530">IFERROR(INDEX(import_data,MATCH($D$8&amp;"-"&amp;$B530,import_key,0),F$9),"")</f>
        <v/>
      </c>
      <c r="G530" s="299" t="str" cm="1">
        <f t="array" ref="G530">IFERROR(INDEX(import_data,MATCH($D$8&amp;"-"&amp;$B530,import_key,0),G$9),"")</f>
        <v/>
      </c>
      <c r="H530" s="322" t="str" cm="1">
        <f t="array" ref="H530">IFERROR(INDEX(import_data,MATCH($D$8&amp;"-"&amp;$B530,import_key,0),H$9),"")</f>
        <v/>
      </c>
      <c r="J530" s="334" t="str">
        <f t="shared" si="43"/>
        <v/>
      </c>
      <c r="K530" s="98" t="s">
        <v>0</v>
      </c>
      <c r="L530" s="334" t="str">
        <f t="shared" si="44"/>
        <v/>
      </c>
      <c r="M530" s="98" t="s">
        <v>0</v>
      </c>
      <c r="N530" s="334" t="str">
        <f t="shared" si="45"/>
        <v/>
      </c>
      <c r="O530" s="98" t="s">
        <v>0</v>
      </c>
      <c r="P530" s="308">
        <f t="shared" si="41"/>
        <v>518</v>
      </c>
      <c r="R530" s="301" t="str" cm="1">
        <f t="array" ref="R530">IFERROR(INDEX(import_data,MATCH($R$8&amp;"-"&amp;$P530,import_key,0),R$9),"")</f>
        <v/>
      </c>
      <c r="S530" s="299" t="str" cm="1">
        <f t="array" ref="S530">IFERROR(INDEX(import_data,MATCH($R$8&amp;"-"&amp;$P530,import_key,0),S$9),"")</f>
        <v/>
      </c>
      <c r="T530" s="322" t="str" cm="1">
        <f t="array" ref="T530">IFERROR(INDEX(import_data,MATCH($R$8&amp;"-"&amp;$P530,import_key,0),T$9),"")</f>
        <v/>
      </c>
    </row>
    <row r="531" spans="2:20" x14ac:dyDescent="0.25">
      <c r="B531" s="308">
        <f t="shared" si="42"/>
        <v>519</v>
      </c>
      <c r="D531" s="301" t="str" cm="1">
        <f t="array" ref="D531">IFERROR(INDEX(import_data,MATCH($D$8&amp;"-"&amp;$B531,import_key,0),D$9),"")</f>
        <v/>
      </c>
      <c r="E531" s="299" t="str" cm="1">
        <f t="array" ref="E531">IFERROR(INDEX(import_data,MATCH($D$8&amp;"-"&amp;$B531,import_key,0),E$9),"")</f>
        <v/>
      </c>
      <c r="F531" s="299" t="str" cm="1">
        <f t="array" ref="F531">IFERROR(INDEX(import_data,MATCH($D$8&amp;"-"&amp;$B531,import_key,0),F$9),"")</f>
        <v/>
      </c>
      <c r="G531" s="299" t="str" cm="1">
        <f t="array" ref="G531">IFERROR(INDEX(import_data,MATCH($D$8&amp;"-"&amp;$B531,import_key,0),G$9),"")</f>
        <v/>
      </c>
      <c r="H531" s="322" t="str" cm="1">
        <f t="array" ref="H531">IFERROR(INDEX(import_data,MATCH($D$8&amp;"-"&amp;$B531,import_key,0),H$9),"")</f>
        <v/>
      </c>
      <c r="J531" s="334" t="str">
        <f t="shared" si="43"/>
        <v/>
      </c>
      <c r="K531" s="98" t="s">
        <v>0</v>
      </c>
      <c r="L531" s="334" t="str">
        <f t="shared" si="44"/>
        <v/>
      </c>
      <c r="M531" s="98" t="s">
        <v>0</v>
      </c>
      <c r="N531" s="334" t="str">
        <f t="shared" si="45"/>
        <v/>
      </c>
      <c r="O531" s="98" t="s">
        <v>0</v>
      </c>
      <c r="P531" s="308">
        <f t="shared" si="41"/>
        <v>519</v>
      </c>
      <c r="R531" s="301" t="str" cm="1">
        <f t="array" ref="R531">IFERROR(INDEX(import_data,MATCH($R$8&amp;"-"&amp;$P531,import_key,0),R$9),"")</f>
        <v/>
      </c>
      <c r="S531" s="299" t="str" cm="1">
        <f t="array" ref="S531">IFERROR(INDEX(import_data,MATCH($R$8&amp;"-"&amp;$P531,import_key,0),S$9),"")</f>
        <v/>
      </c>
      <c r="T531" s="322" t="str" cm="1">
        <f t="array" ref="T531">IFERROR(INDEX(import_data,MATCH($R$8&amp;"-"&amp;$P531,import_key,0),T$9),"")</f>
        <v/>
      </c>
    </row>
    <row r="532" spans="2:20" x14ac:dyDescent="0.25">
      <c r="B532" s="308">
        <f t="shared" si="42"/>
        <v>520</v>
      </c>
      <c r="D532" s="301" t="str" cm="1">
        <f t="array" ref="D532">IFERROR(INDEX(import_data,MATCH($D$8&amp;"-"&amp;$B532,import_key,0),D$9),"")</f>
        <v/>
      </c>
      <c r="E532" s="299" t="str" cm="1">
        <f t="array" ref="E532">IFERROR(INDEX(import_data,MATCH($D$8&amp;"-"&amp;$B532,import_key,0),E$9),"")</f>
        <v/>
      </c>
      <c r="F532" s="299" t="str" cm="1">
        <f t="array" ref="F532">IFERROR(INDEX(import_data,MATCH($D$8&amp;"-"&amp;$B532,import_key,0),F$9),"")</f>
        <v/>
      </c>
      <c r="G532" s="299" t="str" cm="1">
        <f t="array" ref="G532">IFERROR(INDEX(import_data,MATCH($D$8&amp;"-"&amp;$B532,import_key,0),G$9),"")</f>
        <v/>
      </c>
      <c r="H532" s="322" t="str" cm="1">
        <f t="array" ref="H532">IFERROR(INDEX(import_data,MATCH($D$8&amp;"-"&amp;$B532,import_key,0),H$9),"")</f>
        <v/>
      </c>
      <c r="J532" s="334" t="str">
        <f t="shared" si="43"/>
        <v/>
      </c>
      <c r="K532" s="98" t="s">
        <v>0</v>
      </c>
      <c r="L532" s="334" t="str">
        <f t="shared" si="44"/>
        <v/>
      </c>
      <c r="M532" s="98" t="s">
        <v>0</v>
      </c>
      <c r="N532" s="334" t="str">
        <f t="shared" si="45"/>
        <v/>
      </c>
      <c r="O532" s="98" t="s">
        <v>0</v>
      </c>
      <c r="P532" s="308">
        <f t="shared" si="41"/>
        <v>520</v>
      </c>
      <c r="R532" s="301" t="str" cm="1">
        <f t="array" ref="R532">IFERROR(INDEX(import_data,MATCH($R$8&amp;"-"&amp;$P532,import_key,0),R$9),"")</f>
        <v/>
      </c>
      <c r="S532" s="299" t="str" cm="1">
        <f t="array" ref="S532">IFERROR(INDEX(import_data,MATCH($R$8&amp;"-"&amp;$P532,import_key,0),S$9),"")</f>
        <v/>
      </c>
      <c r="T532" s="322" t="str" cm="1">
        <f t="array" ref="T532">IFERROR(INDEX(import_data,MATCH($R$8&amp;"-"&amp;$P532,import_key,0),T$9),"")</f>
        <v/>
      </c>
    </row>
    <row r="533" spans="2:20" x14ac:dyDescent="0.25">
      <c r="B533" s="308">
        <f t="shared" si="42"/>
        <v>521</v>
      </c>
      <c r="D533" s="301" t="str" cm="1">
        <f t="array" ref="D533">IFERROR(INDEX(import_data,MATCH($D$8&amp;"-"&amp;$B533,import_key,0),D$9),"")</f>
        <v/>
      </c>
      <c r="E533" s="299" t="str" cm="1">
        <f t="array" ref="E533">IFERROR(INDEX(import_data,MATCH($D$8&amp;"-"&amp;$B533,import_key,0),E$9),"")</f>
        <v/>
      </c>
      <c r="F533" s="299" t="str" cm="1">
        <f t="array" ref="F533">IFERROR(INDEX(import_data,MATCH($D$8&amp;"-"&amp;$B533,import_key,0),F$9),"")</f>
        <v/>
      </c>
      <c r="G533" s="299" t="str" cm="1">
        <f t="array" ref="G533">IFERROR(INDEX(import_data,MATCH($D$8&amp;"-"&amp;$B533,import_key,0),G$9),"")</f>
        <v/>
      </c>
      <c r="H533" s="322" t="str" cm="1">
        <f t="array" ref="H533">IFERROR(INDEX(import_data,MATCH($D$8&amp;"-"&amp;$B533,import_key,0),H$9),"")</f>
        <v/>
      </c>
      <c r="J533" s="334" t="str">
        <f t="shared" si="43"/>
        <v/>
      </c>
      <c r="K533" s="98" t="s">
        <v>0</v>
      </c>
      <c r="L533" s="334" t="str">
        <f t="shared" si="44"/>
        <v/>
      </c>
      <c r="M533" s="98" t="s">
        <v>0</v>
      </c>
      <c r="N533" s="334" t="str">
        <f t="shared" si="45"/>
        <v/>
      </c>
      <c r="O533" s="98" t="s">
        <v>0</v>
      </c>
      <c r="P533" s="308">
        <f t="shared" si="41"/>
        <v>521</v>
      </c>
      <c r="R533" s="301" t="str" cm="1">
        <f t="array" ref="R533">IFERROR(INDEX(import_data,MATCH($R$8&amp;"-"&amp;$P533,import_key,0),R$9),"")</f>
        <v/>
      </c>
      <c r="S533" s="299" t="str" cm="1">
        <f t="array" ref="S533">IFERROR(INDEX(import_data,MATCH($R$8&amp;"-"&amp;$P533,import_key,0),S$9),"")</f>
        <v/>
      </c>
      <c r="T533" s="322" t="str" cm="1">
        <f t="array" ref="T533">IFERROR(INDEX(import_data,MATCH($R$8&amp;"-"&amp;$P533,import_key,0),T$9),"")</f>
        <v/>
      </c>
    </row>
    <row r="534" spans="2:20" x14ac:dyDescent="0.25">
      <c r="B534" s="308">
        <f t="shared" si="42"/>
        <v>522</v>
      </c>
      <c r="D534" s="301" t="str" cm="1">
        <f t="array" ref="D534">IFERROR(INDEX(import_data,MATCH($D$8&amp;"-"&amp;$B534,import_key,0),D$9),"")</f>
        <v/>
      </c>
      <c r="E534" s="299" t="str" cm="1">
        <f t="array" ref="E534">IFERROR(INDEX(import_data,MATCH($D$8&amp;"-"&amp;$B534,import_key,0),E$9),"")</f>
        <v/>
      </c>
      <c r="F534" s="299" t="str" cm="1">
        <f t="array" ref="F534">IFERROR(INDEX(import_data,MATCH($D$8&amp;"-"&amp;$B534,import_key,0),F$9),"")</f>
        <v/>
      </c>
      <c r="G534" s="299" t="str" cm="1">
        <f t="array" ref="G534">IFERROR(INDEX(import_data,MATCH($D$8&amp;"-"&amp;$B534,import_key,0),G$9),"")</f>
        <v/>
      </c>
      <c r="H534" s="322" t="str" cm="1">
        <f t="array" ref="H534">IFERROR(INDEX(import_data,MATCH($D$8&amp;"-"&amp;$B534,import_key,0),H$9),"")</f>
        <v/>
      </c>
      <c r="J534" s="334" t="str">
        <f t="shared" si="43"/>
        <v/>
      </c>
      <c r="K534" s="98" t="s">
        <v>0</v>
      </c>
      <c r="L534" s="334" t="str">
        <f t="shared" si="44"/>
        <v/>
      </c>
      <c r="M534" s="98" t="s">
        <v>0</v>
      </c>
      <c r="N534" s="334" t="str">
        <f t="shared" si="45"/>
        <v/>
      </c>
      <c r="O534" s="98" t="s">
        <v>0</v>
      </c>
      <c r="P534" s="308">
        <f t="shared" si="41"/>
        <v>522</v>
      </c>
      <c r="R534" s="301" t="str" cm="1">
        <f t="array" ref="R534">IFERROR(INDEX(import_data,MATCH($R$8&amp;"-"&amp;$P534,import_key,0),R$9),"")</f>
        <v/>
      </c>
      <c r="S534" s="299" t="str" cm="1">
        <f t="array" ref="S534">IFERROR(INDEX(import_data,MATCH($R$8&amp;"-"&amp;$P534,import_key,0),S$9),"")</f>
        <v/>
      </c>
      <c r="T534" s="322" t="str" cm="1">
        <f t="array" ref="T534">IFERROR(INDEX(import_data,MATCH($R$8&amp;"-"&amp;$P534,import_key,0),T$9),"")</f>
        <v/>
      </c>
    </row>
    <row r="535" spans="2:20" x14ac:dyDescent="0.25">
      <c r="B535" s="308">
        <f t="shared" si="42"/>
        <v>523</v>
      </c>
      <c r="D535" s="301" t="str" cm="1">
        <f t="array" ref="D535">IFERROR(INDEX(import_data,MATCH($D$8&amp;"-"&amp;$B535,import_key,0),D$9),"")</f>
        <v/>
      </c>
      <c r="E535" s="299" t="str" cm="1">
        <f t="array" ref="E535">IFERROR(INDEX(import_data,MATCH($D$8&amp;"-"&amp;$B535,import_key,0),E$9),"")</f>
        <v/>
      </c>
      <c r="F535" s="299" t="str" cm="1">
        <f t="array" ref="F535">IFERROR(INDEX(import_data,MATCH($D$8&amp;"-"&amp;$B535,import_key,0),F$9),"")</f>
        <v/>
      </c>
      <c r="G535" s="299" t="str" cm="1">
        <f t="array" ref="G535">IFERROR(INDEX(import_data,MATCH($D$8&amp;"-"&amp;$B535,import_key,0),G$9),"")</f>
        <v/>
      </c>
      <c r="H535" s="322" t="str" cm="1">
        <f t="array" ref="H535">IFERROR(INDEX(import_data,MATCH($D$8&amp;"-"&amp;$B535,import_key,0),H$9),"")</f>
        <v/>
      </c>
      <c r="J535" s="334" t="str">
        <f t="shared" si="43"/>
        <v/>
      </c>
      <c r="K535" s="98" t="s">
        <v>0</v>
      </c>
      <c r="L535" s="334" t="str">
        <f t="shared" si="44"/>
        <v/>
      </c>
      <c r="M535" s="98" t="s">
        <v>0</v>
      </c>
      <c r="N535" s="334" t="str">
        <f t="shared" si="45"/>
        <v/>
      </c>
      <c r="O535" s="98" t="s">
        <v>0</v>
      </c>
      <c r="P535" s="308">
        <f t="shared" si="41"/>
        <v>523</v>
      </c>
      <c r="R535" s="301" t="str" cm="1">
        <f t="array" ref="R535">IFERROR(INDEX(import_data,MATCH($R$8&amp;"-"&amp;$P535,import_key,0),R$9),"")</f>
        <v/>
      </c>
      <c r="S535" s="299" t="str" cm="1">
        <f t="array" ref="S535">IFERROR(INDEX(import_data,MATCH($R$8&amp;"-"&amp;$P535,import_key,0),S$9),"")</f>
        <v/>
      </c>
      <c r="T535" s="322" t="str" cm="1">
        <f t="array" ref="T535">IFERROR(INDEX(import_data,MATCH($R$8&amp;"-"&amp;$P535,import_key,0),T$9),"")</f>
        <v/>
      </c>
    </row>
    <row r="536" spans="2:20" x14ac:dyDescent="0.25">
      <c r="B536" s="308">
        <f t="shared" si="42"/>
        <v>524</v>
      </c>
      <c r="D536" s="301" t="str" cm="1">
        <f t="array" ref="D536">IFERROR(INDEX(import_data,MATCH($D$8&amp;"-"&amp;$B536,import_key,0),D$9),"")</f>
        <v/>
      </c>
      <c r="E536" s="299" t="str" cm="1">
        <f t="array" ref="E536">IFERROR(INDEX(import_data,MATCH($D$8&amp;"-"&amp;$B536,import_key,0),E$9),"")</f>
        <v/>
      </c>
      <c r="F536" s="299" t="str" cm="1">
        <f t="array" ref="F536">IFERROR(INDEX(import_data,MATCH($D$8&amp;"-"&amp;$B536,import_key,0),F$9),"")</f>
        <v/>
      </c>
      <c r="G536" s="299" t="str" cm="1">
        <f t="array" ref="G536">IFERROR(INDEX(import_data,MATCH($D$8&amp;"-"&amp;$B536,import_key,0),G$9),"")</f>
        <v/>
      </c>
      <c r="H536" s="322" t="str" cm="1">
        <f t="array" ref="H536">IFERROR(INDEX(import_data,MATCH($D$8&amp;"-"&amp;$B536,import_key,0),H$9),"")</f>
        <v/>
      </c>
      <c r="J536" s="334" t="str">
        <f t="shared" si="43"/>
        <v/>
      </c>
      <c r="K536" s="98" t="s">
        <v>0</v>
      </c>
      <c r="L536" s="334" t="str">
        <f t="shared" si="44"/>
        <v/>
      </c>
      <c r="M536" s="98" t="s">
        <v>0</v>
      </c>
      <c r="N536" s="334" t="str">
        <f t="shared" si="45"/>
        <v/>
      </c>
      <c r="O536" s="98" t="s">
        <v>0</v>
      </c>
      <c r="P536" s="308">
        <f t="shared" si="41"/>
        <v>524</v>
      </c>
      <c r="R536" s="301" t="str" cm="1">
        <f t="array" ref="R536">IFERROR(INDEX(import_data,MATCH($R$8&amp;"-"&amp;$P536,import_key,0),R$9),"")</f>
        <v/>
      </c>
      <c r="S536" s="299" t="str" cm="1">
        <f t="array" ref="S536">IFERROR(INDEX(import_data,MATCH($R$8&amp;"-"&amp;$P536,import_key,0),S$9),"")</f>
        <v/>
      </c>
      <c r="T536" s="322" t="str" cm="1">
        <f t="array" ref="T536">IFERROR(INDEX(import_data,MATCH($R$8&amp;"-"&amp;$P536,import_key,0),T$9),"")</f>
        <v/>
      </c>
    </row>
    <row r="537" spans="2:20" x14ac:dyDescent="0.25">
      <c r="B537" s="308">
        <f t="shared" si="42"/>
        <v>525</v>
      </c>
      <c r="D537" s="301" t="str" cm="1">
        <f t="array" ref="D537">IFERROR(INDEX(import_data,MATCH($D$8&amp;"-"&amp;$B537,import_key,0),D$9),"")</f>
        <v/>
      </c>
      <c r="E537" s="299" t="str" cm="1">
        <f t="array" ref="E537">IFERROR(INDEX(import_data,MATCH($D$8&amp;"-"&amp;$B537,import_key,0),E$9),"")</f>
        <v/>
      </c>
      <c r="F537" s="299" t="str" cm="1">
        <f t="array" ref="F537">IFERROR(INDEX(import_data,MATCH($D$8&amp;"-"&amp;$B537,import_key,0),F$9),"")</f>
        <v/>
      </c>
      <c r="G537" s="299" t="str" cm="1">
        <f t="array" ref="G537">IFERROR(INDEX(import_data,MATCH($D$8&amp;"-"&amp;$B537,import_key,0),G$9),"")</f>
        <v/>
      </c>
      <c r="H537" s="322" t="str" cm="1">
        <f t="array" ref="H537">IFERROR(INDEX(import_data,MATCH($D$8&amp;"-"&amp;$B537,import_key,0),H$9),"")</f>
        <v/>
      </c>
      <c r="J537" s="334" t="str">
        <f t="shared" si="43"/>
        <v/>
      </c>
      <c r="K537" s="98" t="s">
        <v>0</v>
      </c>
      <c r="L537" s="334" t="str">
        <f t="shared" si="44"/>
        <v/>
      </c>
      <c r="M537" s="98" t="s">
        <v>0</v>
      </c>
      <c r="N537" s="334" t="str">
        <f t="shared" si="45"/>
        <v/>
      </c>
      <c r="O537" s="98" t="s">
        <v>0</v>
      </c>
      <c r="P537" s="308">
        <f t="shared" si="41"/>
        <v>525</v>
      </c>
      <c r="R537" s="301" t="str" cm="1">
        <f t="array" ref="R537">IFERROR(INDEX(import_data,MATCH($R$8&amp;"-"&amp;$P537,import_key,0),R$9),"")</f>
        <v/>
      </c>
      <c r="S537" s="299" t="str" cm="1">
        <f t="array" ref="S537">IFERROR(INDEX(import_data,MATCH($R$8&amp;"-"&amp;$P537,import_key,0),S$9),"")</f>
        <v/>
      </c>
      <c r="T537" s="322" t="str" cm="1">
        <f t="array" ref="T537">IFERROR(INDEX(import_data,MATCH($R$8&amp;"-"&amp;$P537,import_key,0),T$9),"")</f>
        <v/>
      </c>
    </row>
    <row r="538" spans="2:20" x14ac:dyDescent="0.25">
      <c r="B538" s="308">
        <f t="shared" si="42"/>
        <v>526</v>
      </c>
      <c r="D538" s="301" t="str" cm="1">
        <f t="array" ref="D538">IFERROR(INDEX(import_data,MATCH($D$8&amp;"-"&amp;$B538,import_key,0),D$9),"")</f>
        <v/>
      </c>
      <c r="E538" s="299" t="str" cm="1">
        <f t="array" ref="E538">IFERROR(INDEX(import_data,MATCH($D$8&amp;"-"&amp;$B538,import_key,0),E$9),"")</f>
        <v/>
      </c>
      <c r="F538" s="299" t="str" cm="1">
        <f t="array" ref="F538">IFERROR(INDEX(import_data,MATCH($D$8&amp;"-"&amp;$B538,import_key,0),F$9),"")</f>
        <v/>
      </c>
      <c r="G538" s="299" t="str" cm="1">
        <f t="array" ref="G538">IFERROR(INDEX(import_data,MATCH($D$8&amp;"-"&amp;$B538,import_key,0),G$9),"")</f>
        <v/>
      </c>
      <c r="H538" s="322" t="str" cm="1">
        <f t="array" ref="H538">IFERROR(INDEX(import_data,MATCH($D$8&amp;"-"&amp;$B538,import_key,0),H$9),"")</f>
        <v/>
      </c>
      <c r="J538" s="334" t="str">
        <f t="shared" si="43"/>
        <v/>
      </c>
      <c r="K538" s="98" t="s">
        <v>0</v>
      </c>
      <c r="L538" s="334" t="str">
        <f t="shared" si="44"/>
        <v/>
      </c>
      <c r="M538" s="98" t="s">
        <v>0</v>
      </c>
      <c r="N538" s="334" t="str">
        <f t="shared" si="45"/>
        <v/>
      </c>
      <c r="O538" s="98" t="s">
        <v>0</v>
      </c>
      <c r="P538" s="308">
        <f t="shared" si="41"/>
        <v>526</v>
      </c>
      <c r="R538" s="301" t="str" cm="1">
        <f t="array" ref="R538">IFERROR(INDEX(import_data,MATCH($R$8&amp;"-"&amp;$P538,import_key,0),R$9),"")</f>
        <v/>
      </c>
      <c r="S538" s="299" t="str" cm="1">
        <f t="array" ref="S538">IFERROR(INDEX(import_data,MATCH($R$8&amp;"-"&amp;$P538,import_key,0),S$9),"")</f>
        <v/>
      </c>
      <c r="T538" s="322" t="str" cm="1">
        <f t="array" ref="T538">IFERROR(INDEX(import_data,MATCH($R$8&amp;"-"&amp;$P538,import_key,0),T$9),"")</f>
        <v/>
      </c>
    </row>
    <row r="539" spans="2:20" x14ac:dyDescent="0.25">
      <c r="B539" s="308">
        <f t="shared" si="42"/>
        <v>527</v>
      </c>
      <c r="D539" s="301" t="str" cm="1">
        <f t="array" ref="D539">IFERROR(INDEX(import_data,MATCH($D$8&amp;"-"&amp;$B539,import_key,0),D$9),"")</f>
        <v/>
      </c>
      <c r="E539" s="299" t="str" cm="1">
        <f t="array" ref="E539">IFERROR(INDEX(import_data,MATCH($D$8&amp;"-"&amp;$B539,import_key,0),E$9),"")</f>
        <v/>
      </c>
      <c r="F539" s="299" t="str" cm="1">
        <f t="array" ref="F539">IFERROR(INDEX(import_data,MATCH($D$8&amp;"-"&amp;$B539,import_key,0),F$9),"")</f>
        <v/>
      </c>
      <c r="G539" s="299" t="str" cm="1">
        <f t="array" ref="G539">IFERROR(INDEX(import_data,MATCH($D$8&amp;"-"&amp;$B539,import_key,0),G$9),"")</f>
        <v/>
      </c>
      <c r="H539" s="322" t="str" cm="1">
        <f t="array" ref="H539">IFERROR(INDEX(import_data,MATCH($D$8&amp;"-"&amp;$B539,import_key,0),H$9),"")</f>
        <v/>
      </c>
      <c r="J539" s="334" t="str">
        <f t="shared" si="43"/>
        <v/>
      </c>
      <c r="K539" s="98" t="s">
        <v>0</v>
      </c>
      <c r="L539" s="334" t="str">
        <f t="shared" si="44"/>
        <v/>
      </c>
      <c r="M539" s="98" t="s">
        <v>0</v>
      </c>
      <c r="N539" s="334" t="str">
        <f t="shared" si="45"/>
        <v/>
      </c>
      <c r="O539" s="98" t="s">
        <v>0</v>
      </c>
      <c r="P539" s="308">
        <f t="shared" si="41"/>
        <v>527</v>
      </c>
      <c r="R539" s="301" t="str" cm="1">
        <f t="array" ref="R539">IFERROR(INDEX(import_data,MATCH($R$8&amp;"-"&amp;$P539,import_key,0),R$9),"")</f>
        <v/>
      </c>
      <c r="S539" s="299" t="str" cm="1">
        <f t="array" ref="S539">IFERROR(INDEX(import_data,MATCH($R$8&amp;"-"&amp;$P539,import_key,0),S$9),"")</f>
        <v/>
      </c>
      <c r="T539" s="322" t="str" cm="1">
        <f t="array" ref="T539">IFERROR(INDEX(import_data,MATCH($R$8&amp;"-"&amp;$P539,import_key,0),T$9),"")</f>
        <v/>
      </c>
    </row>
    <row r="540" spans="2:20" x14ac:dyDescent="0.25">
      <c r="B540" s="308">
        <f t="shared" si="42"/>
        <v>528</v>
      </c>
      <c r="D540" s="301" t="str" cm="1">
        <f t="array" ref="D540">IFERROR(INDEX(import_data,MATCH($D$8&amp;"-"&amp;$B540,import_key,0),D$9),"")</f>
        <v/>
      </c>
      <c r="E540" s="299" t="str" cm="1">
        <f t="array" ref="E540">IFERROR(INDEX(import_data,MATCH($D$8&amp;"-"&amp;$B540,import_key,0),E$9),"")</f>
        <v/>
      </c>
      <c r="F540" s="299" t="str" cm="1">
        <f t="array" ref="F540">IFERROR(INDEX(import_data,MATCH($D$8&amp;"-"&amp;$B540,import_key,0),F$9),"")</f>
        <v/>
      </c>
      <c r="G540" s="299" t="str" cm="1">
        <f t="array" ref="G540">IFERROR(INDEX(import_data,MATCH($D$8&amp;"-"&amp;$B540,import_key,0),G$9),"")</f>
        <v/>
      </c>
      <c r="H540" s="322" t="str" cm="1">
        <f t="array" ref="H540">IFERROR(INDEX(import_data,MATCH($D$8&amp;"-"&amp;$B540,import_key,0),H$9),"")</f>
        <v/>
      </c>
      <c r="J540" s="334" t="str">
        <f t="shared" si="43"/>
        <v/>
      </c>
      <c r="K540" s="98" t="s">
        <v>0</v>
      </c>
      <c r="L540" s="334" t="str">
        <f t="shared" si="44"/>
        <v/>
      </c>
      <c r="M540" s="98" t="s">
        <v>0</v>
      </c>
      <c r="N540" s="334" t="str">
        <f t="shared" si="45"/>
        <v/>
      </c>
      <c r="O540" s="98" t="s">
        <v>0</v>
      </c>
      <c r="P540" s="308">
        <f t="shared" si="41"/>
        <v>528</v>
      </c>
      <c r="R540" s="301" t="str" cm="1">
        <f t="array" ref="R540">IFERROR(INDEX(import_data,MATCH($R$8&amp;"-"&amp;$P540,import_key,0),R$9),"")</f>
        <v/>
      </c>
      <c r="S540" s="299" t="str" cm="1">
        <f t="array" ref="S540">IFERROR(INDEX(import_data,MATCH($R$8&amp;"-"&amp;$P540,import_key,0),S$9),"")</f>
        <v/>
      </c>
      <c r="T540" s="322" t="str" cm="1">
        <f t="array" ref="T540">IFERROR(INDEX(import_data,MATCH($R$8&amp;"-"&amp;$P540,import_key,0),T$9),"")</f>
        <v/>
      </c>
    </row>
    <row r="541" spans="2:20" x14ac:dyDescent="0.25">
      <c r="B541" s="308">
        <f t="shared" si="42"/>
        <v>529</v>
      </c>
      <c r="D541" s="301" t="str" cm="1">
        <f t="array" ref="D541">IFERROR(INDEX(import_data,MATCH($D$8&amp;"-"&amp;$B541,import_key,0),D$9),"")</f>
        <v/>
      </c>
      <c r="E541" s="299" t="str" cm="1">
        <f t="array" ref="E541">IFERROR(INDEX(import_data,MATCH($D$8&amp;"-"&amp;$B541,import_key,0),E$9),"")</f>
        <v/>
      </c>
      <c r="F541" s="299" t="str" cm="1">
        <f t="array" ref="F541">IFERROR(INDEX(import_data,MATCH($D$8&amp;"-"&amp;$B541,import_key,0),F$9),"")</f>
        <v/>
      </c>
      <c r="G541" s="299" t="str" cm="1">
        <f t="array" ref="G541">IFERROR(INDEX(import_data,MATCH($D$8&amp;"-"&amp;$B541,import_key,0),G$9),"")</f>
        <v/>
      </c>
      <c r="H541" s="322" t="str" cm="1">
        <f t="array" ref="H541">IFERROR(INDEX(import_data,MATCH($D$8&amp;"-"&amp;$B541,import_key,0),H$9),"")</f>
        <v/>
      </c>
      <c r="J541" s="334" t="str">
        <f t="shared" si="43"/>
        <v/>
      </c>
      <c r="K541" s="98" t="s">
        <v>0</v>
      </c>
      <c r="L541" s="334" t="str">
        <f t="shared" si="44"/>
        <v/>
      </c>
      <c r="M541" s="98" t="s">
        <v>0</v>
      </c>
      <c r="N541" s="334" t="str">
        <f t="shared" si="45"/>
        <v/>
      </c>
      <c r="O541" s="98" t="s">
        <v>0</v>
      </c>
      <c r="P541" s="308">
        <f t="shared" si="41"/>
        <v>529</v>
      </c>
      <c r="R541" s="301" t="str" cm="1">
        <f t="array" ref="R541">IFERROR(INDEX(import_data,MATCH($R$8&amp;"-"&amp;$P541,import_key,0),R$9),"")</f>
        <v/>
      </c>
      <c r="S541" s="299" t="str" cm="1">
        <f t="array" ref="S541">IFERROR(INDEX(import_data,MATCH($R$8&amp;"-"&amp;$P541,import_key,0),S$9),"")</f>
        <v/>
      </c>
      <c r="T541" s="322" t="str" cm="1">
        <f t="array" ref="T541">IFERROR(INDEX(import_data,MATCH($R$8&amp;"-"&amp;$P541,import_key,0),T$9),"")</f>
        <v/>
      </c>
    </row>
    <row r="542" spans="2:20" x14ac:dyDescent="0.25">
      <c r="B542" s="308">
        <f t="shared" si="42"/>
        <v>530</v>
      </c>
      <c r="D542" s="301" t="str" cm="1">
        <f t="array" ref="D542">IFERROR(INDEX(import_data,MATCH($D$8&amp;"-"&amp;$B542,import_key,0),D$9),"")</f>
        <v/>
      </c>
      <c r="E542" s="299" t="str" cm="1">
        <f t="array" ref="E542">IFERROR(INDEX(import_data,MATCH($D$8&amp;"-"&amp;$B542,import_key,0),E$9),"")</f>
        <v/>
      </c>
      <c r="F542" s="299" t="str" cm="1">
        <f t="array" ref="F542">IFERROR(INDEX(import_data,MATCH($D$8&amp;"-"&amp;$B542,import_key,0),F$9),"")</f>
        <v/>
      </c>
      <c r="G542" s="299" t="str" cm="1">
        <f t="array" ref="G542">IFERROR(INDEX(import_data,MATCH($D$8&amp;"-"&amp;$B542,import_key,0),G$9),"")</f>
        <v/>
      </c>
      <c r="H542" s="322" t="str" cm="1">
        <f t="array" ref="H542">IFERROR(INDEX(import_data,MATCH($D$8&amp;"-"&amp;$B542,import_key,0),H$9),"")</f>
        <v/>
      </c>
      <c r="J542" s="334" t="str">
        <f t="shared" si="43"/>
        <v/>
      </c>
      <c r="K542" s="98" t="s">
        <v>0</v>
      </c>
      <c r="L542" s="334" t="str">
        <f t="shared" si="44"/>
        <v/>
      </c>
      <c r="M542" s="98" t="s">
        <v>0</v>
      </c>
      <c r="N542" s="334" t="str">
        <f t="shared" si="45"/>
        <v/>
      </c>
      <c r="O542" s="98" t="s">
        <v>0</v>
      </c>
      <c r="P542" s="308">
        <f t="shared" si="41"/>
        <v>530</v>
      </c>
      <c r="R542" s="301" t="str" cm="1">
        <f t="array" ref="R542">IFERROR(INDEX(import_data,MATCH($R$8&amp;"-"&amp;$P542,import_key,0),R$9),"")</f>
        <v/>
      </c>
      <c r="S542" s="299" t="str" cm="1">
        <f t="array" ref="S542">IFERROR(INDEX(import_data,MATCH($R$8&amp;"-"&amp;$P542,import_key,0),S$9),"")</f>
        <v/>
      </c>
      <c r="T542" s="322" t="str" cm="1">
        <f t="array" ref="T542">IFERROR(INDEX(import_data,MATCH($R$8&amp;"-"&amp;$P542,import_key,0),T$9),"")</f>
        <v/>
      </c>
    </row>
    <row r="543" spans="2:20" x14ac:dyDescent="0.25">
      <c r="B543" s="308">
        <f t="shared" si="42"/>
        <v>531</v>
      </c>
      <c r="D543" s="301" t="str" cm="1">
        <f t="array" ref="D543">IFERROR(INDEX(import_data,MATCH($D$8&amp;"-"&amp;$B543,import_key,0),D$9),"")</f>
        <v/>
      </c>
      <c r="E543" s="299" t="str" cm="1">
        <f t="array" ref="E543">IFERROR(INDEX(import_data,MATCH($D$8&amp;"-"&amp;$B543,import_key,0),E$9),"")</f>
        <v/>
      </c>
      <c r="F543" s="299" t="str" cm="1">
        <f t="array" ref="F543">IFERROR(INDEX(import_data,MATCH($D$8&amp;"-"&amp;$B543,import_key,0),F$9),"")</f>
        <v/>
      </c>
      <c r="G543" s="299" t="str" cm="1">
        <f t="array" ref="G543">IFERROR(INDEX(import_data,MATCH($D$8&amp;"-"&amp;$B543,import_key,0),G$9),"")</f>
        <v/>
      </c>
      <c r="H543" s="322" t="str" cm="1">
        <f t="array" ref="H543">IFERROR(INDEX(import_data,MATCH($D$8&amp;"-"&amp;$B543,import_key,0),H$9),"")</f>
        <v/>
      </c>
      <c r="J543" s="334" t="str">
        <f t="shared" si="43"/>
        <v/>
      </c>
      <c r="K543" s="98" t="s">
        <v>0</v>
      </c>
      <c r="L543" s="334" t="str">
        <f t="shared" si="44"/>
        <v/>
      </c>
      <c r="M543" s="98" t="s">
        <v>0</v>
      </c>
      <c r="N543" s="334" t="str">
        <f t="shared" si="45"/>
        <v/>
      </c>
      <c r="O543" s="98" t="s">
        <v>0</v>
      </c>
      <c r="P543" s="308">
        <f t="shared" si="41"/>
        <v>531</v>
      </c>
      <c r="R543" s="301" t="str" cm="1">
        <f t="array" ref="R543">IFERROR(INDEX(import_data,MATCH($R$8&amp;"-"&amp;$P543,import_key,0),R$9),"")</f>
        <v/>
      </c>
      <c r="S543" s="299" t="str" cm="1">
        <f t="array" ref="S543">IFERROR(INDEX(import_data,MATCH($R$8&amp;"-"&amp;$P543,import_key,0),S$9),"")</f>
        <v/>
      </c>
      <c r="T543" s="322" t="str" cm="1">
        <f t="array" ref="T543">IFERROR(INDEX(import_data,MATCH($R$8&amp;"-"&amp;$P543,import_key,0),T$9),"")</f>
        <v/>
      </c>
    </row>
    <row r="544" spans="2:20" x14ac:dyDescent="0.25">
      <c r="B544" s="308">
        <f t="shared" si="42"/>
        <v>532</v>
      </c>
      <c r="D544" s="301" t="str" cm="1">
        <f t="array" ref="D544">IFERROR(INDEX(import_data,MATCH($D$8&amp;"-"&amp;$B544,import_key,0),D$9),"")</f>
        <v/>
      </c>
      <c r="E544" s="299" t="str" cm="1">
        <f t="array" ref="E544">IFERROR(INDEX(import_data,MATCH($D$8&amp;"-"&amp;$B544,import_key,0),E$9),"")</f>
        <v/>
      </c>
      <c r="F544" s="299" t="str" cm="1">
        <f t="array" ref="F544">IFERROR(INDEX(import_data,MATCH($D$8&amp;"-"&amp;$B544,import_key,0),F$9),"")</f>
        <v/>
      </c>
      <c r="G544" s="299" t="str" cm="1">
        <f t="array" ref="G544">IFERROR(INDEX(import_data,MATCH($D$8&amp;"-"&amp;$B544,import_key,0),G$9),"")</f>
        <v/>
      </c>
      <c r="H544" s="322" t="str" cm="1">
        <f t="array" ref="H544">IFERROR(INDEX(import_data,MATCH($D$8&amp;"-"&amp;$B544,import_key,0),H$9),"")</f>
        <v/>
      </c>
      <c r="J544" s="334" t="str">
        <f t="shared" si="43"/>
        <v/>
      </c>
      <c r="K544" s="98" t="s">
        <v>0</v>
      </c>
      <c r="L544" s="334" t="str">
        <f t="shared" si="44"/>
        <v/>
      </c>
      <c r="M544" s="98" t="s">
        <v>0</v>
      </c>
      <c r="N544" s="334" t="str">
        <f t="shared" si="45"/>
        <v/>
      </c>
      <c r="O544" s="98" t="s">
        <v>0</v>
      </c>
      <c r="P544" s="308">
        <f t="shared" si="41"/>
        <v>532</v>
      </c>
      <c r="R544" s="301" t="str" cm="1">
        <f t="array" ref="R544">IFERROR(INDEX(import_data,MATCH($R$8&amp;"-"&amp;$P544,import_key,0),R$9),"")</f>
        <v/>
      </c>
      <c r="S544" s="299" t="str" cm="1">
        <f t="array" ref="S544">IFERROR(INDEX(import_data,MATCH($R$8&amp;"-"&amp;$P544,import_key,0),S$9),"")</f>
        <v/>
      </c>
      <c r="T544" s="322" t="str" cm="1">
        <f t="array" ref="T544">IFERROR(INDEX(import_data,MATCH($R$8&amp;"-"&amp;$P544,import_key,0),T$9),"")</f>
        <v/>
      </c>
    </row>
    <row r="545" spans="2:20" x14ac:dyDescent="0.25">
      <c r="B545" s="308">
        <f t="shared" si="42"/>
        <v>533</v>
      </c>
      <c r="D545" s="301" t="str" cm="1">
        <f t="array" ref="D545">IFERROR(INDEX(import_data,MATCH($D$8&amp;"-"&amp;$B545,import_key,0),D$9),"")</f>
        <v/>
      </c>
      <c r="E545" s="299" t="str" cm="1">
        <f t="array" ref="E545">IFERROR(INDEX(import_data,MATCH($D$8&amp;"-"&amp;$B545,import_key,0),E$9),"")</f>
        <v/>
      </c>
      <c r="F545" s="299" t="str" cm="1">
        <f t="array" ref="F545">IFERROR(INDEX(import_data,MATCH($D$8&amp;"-"&amp;$B545,import_key,0),F$9),"")</f>
        <v/>
      </c>
      <c r="G545" s="299" t="str" cm="1">
        <f t="array" ref="G545">IFERROR(INDEX(import_data,MATCH($D$8&amp;"-"&amp;$B545,import_key,0),G$9),"")</f>
        <v/>
      </c>
      <c r="H545" s="322" t="str" cm="1">
        <f t="array" ref="H545">IFERROR(INDEX(import_data,MATCH($D$8&amp;"-"&amp;$B545,import_key,0),H$9),"")</f>
        <v/>
      </c>
      <c r="J545" s="334" t="str">
        <f t="shared" si="43"/>
        <v/>
      </c>
      <c r="K545" s="98" t="s">
        <v>0</v>
      </c>
      <c r="L545" s="334" t="str">
        <f t="shared" si="44"/>
        <v/>
      </c>
      <c r="M545" s="98" t="s">
        <v>0</v>
      </c>
      <c r="N545" s="334" t="str">
        <f t="shared" si="45"/>
        <v/>
      </c>
      <c r="O545" s="98" t="s">
        <v>0</v>
      </c>
      <c r="P545" s="308">
        <f t="shared" si="41"/>
        <v>533</v>
      </c>
      <c r="R545" s="301" t="str" cm="1">
        <f t="array" ref="R545">IFERROR(INDEX(import_data,MATCH($R$8&amp;"-"&amp;$P545,import_key,0),R$9),"")</f>
        <v/>
      </c>
      <c r="S545" s="299" t="str" cm="1">
        <f t="array" ref="S545">IFERROR(INDEX(import_data,MATCH($R$8&amp;"-"&amp;$P545,import_key,0),S$9),"")</f>
        <v/>
      </c>
      <c r="T545" s="322" t="str" cm="1">
        <f t="array" ref="T545">IFERROR(INDEX(import_data,MATCH($R$8&amp;"-"&amp;$P545,import_key,0),T$9),"")</f>
        <v/>
      </c>
    </row>
    <row r="546" spans="2:20" x14ac:dyDescent="0.25">
      <c r="B546" s="308">
        <f t="shared" si="42"/>
        <v>534</v>
      </c>
      <c r="D546" s="301" t="str" cm="1">
        <f t="array" ref="D546">IFERROR(INDEX(import_data,MATCH($D$8&amp;"-"&amp;$B546,import_key,0),D$9),"")</f>
        <v/>
      </c>
      <c r="E546" s="299" t="str" cm="1">
        <f t="array" ref="E546">IFERROR(INDEX(import_data,MATCH($D$8&amp;"-"&amp;$B546,import_key,0),E$9),"")</f>
        <v/>
      </c>
      <c r="F546" s="299" t="str" cm="1">
        <f t="array" ref="F546">IFERROR(INDEX(import_data,MATCH($D$8&amp;"-"&amp;$B546,import_key,0),F$9),"")</f>
        <v/>
      </c>
      <c r="G546" s="299" t="str" cm="1">
        <f t="array" ref="G546">IFERROR(INDEX(import_data,MATCH($D$8&amp;"-"&amp;$B546,import_key,0),G$9),"")</f>
        <v/>
      </c>
      <c r="H546" s="322" t="str" cm="1">
        <f t="array" ref="H546">IFERROR(INDEX(import_data,MATCH($D$8&amp;"-"&amp;$B546,import_key,0),H$9),"")</f>
        <v/>
      </c>
      <c r="J546" s="334" t="str">
        <f t="shared" si="43"/>
        <v/>
      </c>
      <c r="K546" s="98" t="s">
        <v>0</v>
      </c>
      <c r="L546" s="334" t="str">
        <f t="shared" si="44"/>
        <v/>
      </c>
      <c r="M546" s="98" t="s">
        <v>0</v>
      </c>
      <c r="N546" s="334" t="str">
        <f t="shared" si="45"/>
        <v/>
      </c>
      <c r="O546" s="98" t="s">
        <v>0</v>
      </c>
      <c r="P546" s="308">
        <f t="shared" si="41"/>
        <v>534</v>
      </c>
      <c r="R546" s="301" t="str" cm="1">
        <f t="array" ref="R546">IFERROR(INDEX(import_data,MATCH($R$8&amp;"-"&amp;$P546,import_key,0),R$9),"")</f>
        <v/>
      </c>
      <c r="S546" s="299" t="str" cm="1">
        <f t="array" ref="S546">IFERROR(INDEX(import_data,MATCH($R$8&amp;"-"&amp;$P546,import_key,0),S$9),"")</f>
        <v/>
      </c>
      <c r="T546" s="322" t="str" cm="1">
        <f t="array" ref="T546">IFERROR(INDEX(import_data,MATCH($R$8&amp;"-"&amp;$P546,import_key,0),T$9),"")</f>
        <v/>
      </c>
    </row>
    <row r="547" spans="2:20" x14ac:dyDescent="0.25">
      <c r="B547" s="308">
        <f t="shared" si="42"/>
        <v>535</v>
      </c>
      <c r="D547" s="301" t="str" cm="1">
        <f t="array" ref="D547">IFERROR(INDEX(import_data,MATCH($D$8&amp;"-"&amp;$B547,import_key,0),D$9),"")</f>
        <v/>
      </c>
      <c r="E547" s="299" t="str" cm="1">
        <f t="array" ref="E547">IFERROR(INDEX(import_data,MATCH($D$8&amp;"-"&amp;$B547,import_key,0),E$9),"")</f>
        <v/>
      </c>
      <c r="F547" s="299" t="str" cm="1">
        <f t="array" ref="F547">IFERROR(INDEX(import_data,MATCH($D$8&amp;"-"&amp;$B547,import_key,0),F$9),"")</f>
        <v/>
      </c>
      <c r="G547" s="299" t="str" cm="1">
        <f t="array" ref="G547">IFERROR(INDEX(import_data,MATCH($D$8&amp;"-"&amp;$B547,import_key,0),G$9),"")</f>
        <v/>
      </c>
      <c r="H547" s="322" t="str" cm="1">
        <f t="array" ref="H547">IFERROR(INDEX(import_data,MATCH($D$8&amp;"-"&amp;$B547,import_key,0),H$9),"")</f>
        <v/>
      </c>
      <c r="J547" s="334" t="str">
        <f t="shared" si="43"/>
        <v/>
      </c>
      <c r="K547" s="98" t="s">
        <v>0</v>
      </c>
      <c r="L547" s="334" t="str">
        <f t="shared" si="44"/>
        <v/>
      </c>
      <c r="M547" s="98" t="s">
        <v>0</v>
      </c>
      <c r="N547" s="334" t="str">
        <f t="shared" si="45"/>
        <v/>
      </c>
      <c r="O547" s="98" t="s">
        <v>0</v>
      </c>
      <c r="P547" s="308">
        <f t="shared" si="41"/>
        <v>535</v>
      </c>
      <c r="R547" s="301" t="str" cm="1">
        <f t="array" ref="R547">IFERROR(INDEX(import_data,MATCH($R$8&amp;"-"&amp;$P547,import_key,0),R$9),"")</f>
        <v/>
      </c>
      <c r="S547" s="299" t="str" cm="1">
        <f t="array" ref="S547">IFERROR(INDEX(import_data,MATCH($R$8&amp;"-"&amp;$P547,import_key,0),S$9),"")</f>
        <v/>
      </c>
      <c r="T547" s="322" t="str" cm="1">
        <f t="array" ref="T547">IFERROR(INDEX(import_data,MATCH($R$8&amp;"-"&amp;$P547,import_key,0),T$9),"")</f>
        <v/>
      </c>
    </row>
    <row r="548" spans="2:20" x14ac:dyDescent="0.25">
      <c r="B548" s="308">
        <f t="shared" si="42"/>
        <v>536</v>
      </c>
      <c r="D548" s="301" t="str" cm="1">
        <f t="array" ref="D548">IFERROR(INDEX(import_data,MATCH($D$8&amp;"-"&amp;$B548,import_key,0),D$9),"")</f>
        <v/>
      </c>
      <c r="E548" s="299" t="str" cm="1">
        <f t="array" ref="E548">IFERROR(INDEX(import_data,MATCH($D$8&amp;"-"&amp;$B548,import_key,0),E$9),"")</f>
        <v/>
      </c>
      <c r="F548" s="299" t="str" cm="1">
        <f t="array" ref="F548">IFERROR(INDEX(import_data,MATCH($D$8&amp;"-"&amp;$B548,import_key,0),F$9),"")</f>
        <v/>
      </c>
      <c r="G548" s="299" t="str" cm="1">
        <f t="array" ref="G548">IFERROR(INDEX(import_data,MATCH($D$8&amp;"-"&amp;$B548,import_key,0),G$9),"")</f>
        <v/>
      </c>
      <c r="H548" s="322" t="str" cm="1">
        <f t="array" ref="H548">IFERROR(INDEX(import_data,MATCH($D$8&amp;"-"&amp;$B548,import_key,0),H$9),"")</f>
        <v/>
      </c>
      <c r="J548" s="334" t="str">
        <f t="shared" si="43"/>
        <v/>
      </c>
      <c r="K548" s="98" t="s">
        <v>0</v>
      </c>
      <c r="L548" s="334" t="str">
        <f t="shared" si="44"/>
        <v/>
      </c>
      <c r="M548" s="98" t="s">
        <v>0</v>
      </c>
      <c r="N548" s="334" t="str">
        <f t="shared" si="45"/>
        <v/>
      </c>
      <c r="O548" s="98" t="s">
        <v>0</v>
      </c>
      <c r="P548" s="308">
        <f t="shared" si="41"/>
        <v>536</v>
      </c>
      <c r="R548" s="301" t="str" cm="1">
        <f t="array" ref="R548">IFERROR(INDEX(import_data,MATCH($R$8&amp;"-"&amp;$P548,import_key,0),R$9),"")</f>
        <v/>
      </c>
      <c r="S548" s="299" t="str" cm="1">
        <f t="array" ref="S548">IFERROR(INDEX(import_data,MATCH($R$8&amp;"-"&amp;$P548,import_key,0),S$9),"")</f>
        <v/>
      </c>
      <c r="T548" s="322" t="str" cm="1">
        <f t="array" ref="T548">IFERROR(INDEX(import_data,MATCH($R$8&amp;"-"&amp;$P548,import_key,0),T$9),"")</f>
        <v/>
      </c>
    </row>
    <row r="549" spans="2:20" x14ac:dyDescent="0.25">
      <c r="B549" s="308">
        <f t="shared" si="42"/>
        <v>537</v>
      </c>
      <c r="D549" s="301" t="str" cm="1">
        <f t="array" ref="D549">IFERROR(INDEX(import_data,MATCH($D$8&amp;"-"&amp;$B549,import_key,0),D$9),"")</f>
        <v/>
      </c>
      <c r="E549" s="299" t="str" cm="1">
        <f t="array" ref="E549">IFERROR(INDEX(import_data,MATCH($D$8&amp;"-"&amp;$B549,import_key,0),E$9),"")</f>
        <v/>
      </c>
      <c r="F549" s="299" t="str" cm="1">
        <f t="array" ref="F549">IFERROR(INDEX(import_data,MATCH($D$8&amp;"-"&amp;$B549,import_key,0),F$9),"")</f>
        <v/>
      </c>
      <c r="G549" s="299" t="str" cm="1">
        <f t="array" ref="G549">IFERROR(INDEX(import_data,MATCH($D$8&amp;"-"&amp;$B549,import_key,0),G$9),"")</f>
        <v/>
      </c>
      <c r="H549" s="322" t="str" cm="1">
        <f t="array" ref="H549">IFERROR(INDEX(import_data,MATCH($D$8&amp;"-"&amp;$B549,import_key,0),H$9),"")</f>
        <v/>
      </c>
      <c r="J549" s="334" t="str">
        <f t="shared" si="43"/>
        <v/>
      </c>
      <c r="K549" s="98" t="s">
        <v>0</v>
      </c>
      <c r="L549" s="334" t="str">
        <f t="shared" si="44"/>
        <v/>
      </c>
      <c r="M549" s="98" t="s">
        <v>0</v>
      </c>
      <c r="N549" s="334" t="str">
        <f t="shared" si="45"/>
        <v/>
      </c>
      <c r="O549" s="98" t="s">
        <v>0</v>
      </c>
      <c r="P549" s="308">
        <f t="shared" si="41"/>
        <v>537</v>
      </c>
      <c r="R549" s="301" t="str" cm="1">
        <f t="array" ref="R549">IFERROR(INDEX(import_data,MATCH($R$8&amp;"-"&amp;$P549,import_key,0),R$9),"")</f>
        <v/>
      </c>
      <c r="S549" s="299" t="str" cm="1">
        <f t="array" ref="S549">IFERROR(INDEX(import_data,MATCH($R$8&amp;"-"&amp;$P549,import_key,0),S$9),"")</f>
        <v/>
      </c>
      <c r="T549" s="322" t="str" cm="1">
        <f t="array" ref="T549">IFERROR(INDEX(import_data,MATCH($R$8&amp;"-"&amp;$P549,import_key,0),T$9),"")</f>
        <v/>
      </c>
    </row>
    <row r="550" spans="2:20" x14ac:dyDescent="0.25">
      <c r="B550" s="308">
        <f t="shared" si="42"/>
        <v>538</v>
      </c>
      <c r="D550" s="301" t="str" cm="1">
        <f t="array" ref="D550">IFERROR(INDEX(import_data,MATCH($D$8&amp;"-"&amp;$B550,import_key,0),D$9),"")</f>
        <v/>
      </c>
      <c r="E550" s="299" t="str" cm="1">
        <f t="array" ref="E550">IFERROR(INDEX(import_data,MATCH($D$8&amp;"-"&amp;$B550,import_key,0),E$9),"")</f>
        <v/>
      </c>
      <c r="F550" s="299" t="str" cm="1">
        <f t="array" ref="F550">IFERROR(INDEX(import_data,MATCH($D$8&amp;"-"&amp;$B550,import_key,0),F$9),"")</f>
        <v/>
      </c>
      <c r="G550" s="299" t="str" cm="1">
        <f t="array" ref="G550">IFERROR(INDEX(import_data,MATCH($D$8&amp;"-"&amp;$B550,import_key,0),G$9),"")</f>
        <v/>
      </c>
      <c r="H550" s="322" t="str" cm="1">
        <f t="array" ref="H550">IFERROR(INDEX(import_data,MATCH($D$8&amp;"-"&amp;$B550,import_key,0),H$9),"")</f>
        <v/>
      </c>
      <c r="J550" s="334" t="str">
        <f t="shared" si="43"/>
        <v/>
      </c>
      <c r="K550" s="98" t="s">
        <v>0</v>
      </c>
      <c r="L550" s="334" t="str">
        <f t="shared" si="44"/>
        <v/>
      </c>
      <c r="M550" s="98" t="s">
        <v>0</v>
      </c>
      <c r="N550" s="334" t="str">
        <f t="shared" si="45"/>
        <v/>
      </c>
      <c r="O550" s="98" t="s">
        <v>0</v>
      </c>
      <c r="P550" s="308">
        <f t="shared" si="41"/>
        <v>538</v>
      </c>
      <c r="R550" s="301" t="str" cm="1">
        <f t="array" ref="R550">IFERROR(INDEX(import_data,MATCH($R$8&amp;"-"&amp;$P550,import_key,0),R$9),"")</f>
        <v/>
      </c>
      <c r="S550" s="299" t="str" cm="1">
        <f t="array" ref="S550">IFERROR(INDEX(import_data,MATCH($R$8&amp;"-"&amp;$P550,import_key,0),S$9),"")</f>
        <v/>
      </c>
      <c r="T550" s="322" t="str" cm="1">
        <f t="array" ref="T550">IFERROR(INDEX(import_data,MATCH($R$8&amp;"-"&amp;$P550,import_key,0),T$9),"")</f>
        <v/>
      </c>
    </row>
    <row r="551" spans="2:20" x14ac:dyDescent="0.25">
      <c r="B551" s="308">
        <f t="shared" si="42"/>
        <v>539</v>
      </c>
      <c r="D551" s="301" t="str" cm="1">
        <f t="array" ref="D551">IFERROR(INDEX(import_data,MATCH($D$8&amp;"-"&amp;$B551,import_key,0),D$9),"")</f>
        <v/>
      </c>
      <c r="E551" s="299" t="str" cm="1">
        <f t="array" ref="E551">IFERROR(INDEX(import_data,MATCH($D$8&amp;"-"&amp;$B551,import_key,0),E$9),"")</f>
        <v/>
      </c>
      <c r="F551" s="299" t="str" cm="1">
        <f t="array" ref="F551">IFERROR(INDEX(import_data,MATCH($D$8&amp;"-"&amp;$B551,import_key,0),F$9),"")</f>
        <v/>
      </c>
      <c r="G551" s="299" t="str" cm="1">
        <f t="array" ref="G551">IFERROR(INDEX(import_data,MATCH($D$8&amp;"-"&amp;$B551,import_key,0),G$9),"")</f>
        <v/>
      </c>
      <c r="H551" s="322" t="str" cm="1">
        <f t="array" ref="H551">IFERROR(INDEX(import_data,MATCH($D$8&amp;"-"&amp;$B551,import_key,0),H$9),"")</f>
        <v/>
      </c>
      <c r="J551" s="334" t="str">
        <f t="shared" si="43"/>
        <v/>
      </c>
      <c r="K551" s="98" t="s">
        <v>0</v>
      </c>
      <c r="L551" s="334" t="str">
        <f t="shared" si="44"/>
        <v/>
      </c>
      <c r="M551" s="98" t="s">
        <v>0</v>
      </c>
      <c r="N551" s="334" t="str">
        <f t="shared" si="45"/>
        <v/>
      </c>
      <c r="O551" s="98" t="s">
        <v>0</v>
      </c>
      <c r="P551" s="308">
        <f t="shared" si="41"/>
        <v>539</v>
      </c>
      <c r="R551" s="301" t="str" cm="1">
        <f t="array" ref="R551">IFERROR(INDEX(import_data,MATCH($R$8&amp;"-"&amp;$P551,import_key,0),R$9),"")</f>
        <v/>
      </c>
      <c r="S551" s="299" t="str" cm="1">
        <f t="array" ref="S551">IFERROR(INDEX(import_data,MATCH($R$8&amp;"-"&amp;$P551,import_key,0),S$9),"")</f>
        <v/>
      </c>
      <c r="T551" s="322" t="str" cm="1">
        <f t="array" ref="T551">IFERROR(INDEX(import_data,MATCH($R$8&amp;"-"&amp;$P551,import_key,0),T$9),"")</f>
        <v/>
      </c>
    </row>
    <row r="552" spans="2:20" x14ac:dyDescent="0.25">
      <c r="B552" s="308">
        <f t="shared" si="42"/>
        <v>540</v>
      </c>
      <c r="D552" s="301" t="str" cm="1">
        <f t="array" ref="D552">IFERROR(INDEX(import_data,MATCH($D$8&amp;"-"&amp;$B552,import_key,0),D$9),"")</f>
        <v/>
      </c>
      <c r="E552" s="299" t="str" cm="1">
        <f t="array" ref="E552">IFERROR(INDEX(import_data,MATCH($D$8&amp;"-"&amp;$B552,import_key,0),E$9),"")</f>
        <v/>
      </c>
      <c r="F552" s="299" t="str" cm="1">
        <f t="array" ref="F552">IFERROR(INDEX(import_data,MATCH($D$8&amp;"-"&amp;$B552,import_key,0),F$9),"")</f>
        <v/>
      </c>
      <c r="G552" s="299" t="str" cm="1">
        <f t="array" ref="G552">IFERROR(INDEX(import_data,MATCH($D$8&amp;"-"&amp;$B552,import_key,0),G$9),"")</f>
        <v/>
      </c>
      <c r="H552" s="322" t="str" cm="1">
        <f t="array" ref="H552">IFERROR(INDEX(import_data,MATCH($D$8&amp;"-"&amp;$B552,import_key,0),H$9),"")</f>
        <v/>
      </c>
      <c r="J552" s="334" t="str">
        <f t="shared" si="43"/>
        <v/>
      </c>
      <c r="K552" s="98" t="s">
        <v>0</v>
      </c>
      <c r="L552" s="334" t="str">
        <f t="shared" si="44"/>
        <v/>
      </c>
      <c r="M552" s="98" t="s">
        <v>0</v>
      </c>
      <c r="N552" s="334" t="str">
        <f t="shared" si="45"/>
        <v/>
      </c>
      <c r="O552" s="98" t="s">
        <v>0</v>
      </c>
      <c r="P552" s="308">
        <f t="shared" si="41"/>
        <v>540</v>
      </c>
      <c r="R552" s="301" t="str" cm="1">
        <f t="array" ref="R552">IFERROR(INDEX(import_data,MATCH($R$8&amp;"-"&amp;$P552,import_key,0),R$9),"")</f>
        <v/>
      </c>
      <c r="S552" s="299" t="str" cm="1">
        <f t="array" ref="S552">IFERROR(INDEX(import_data,MATCH($R$8&amp;"-"&amp;$P552,import_key,0),S$9),"")</f>
        <v/>
      </c>
      <c r="T552" s="322" t="str" cm="1">
        <f t="array" ref="T552">IFERROR(INDEX(import_data,MATCH($R$8&amp;"-"&amp;$P552,import_key,0),T$9),"")</f>
        <v/>
      </c>
    </row>
    <row r="553" spans="2:20" x14ac:dyDescent="0.25">
      <c r="B553" s="308">
        <f t="shared" si="42"/>
        <v>541</v>
      </c>
      <c r="D553" s="301" t="str" cm="1">
        <f t="array" ref="D553">IFERROR(INDEX(import_data,MATCH($D$8&amp;"-"&amp;$B553,import_key,0),D$9),"")</f>
        <v/>
      </c>
      <c r="E553" s="299" t="str" cm="1">
        <f t="array" ref="E553">IFERROR(INDEX(import_data,MATCH($D$8&amp;"-"&amp;$B553,import_key,0),E$9),"")</f>
        <v/>
      </c>
      <c r="F553" s="299" t="str" cm="1">
        <f t="array" ref="F553">IFERROR(INDEX(import_data,MATCH($D$8&amp;"-"&amp;$B553,import_key,0),F$9),"")</f>
        <v/>
      </c>
      <c r="G553" s="299" t="str" cm="1">
        <f t="array" ref="G553">IFERROR(INDEX(import_data,MATCH($D$8&amp;"-"&amp;$B553,import_key,0),G$9),"")</f>
        <v/>
      </c>
      <c r="H553" s="322" t="str" cm="1">
        <f t="array" ref="H553">IFERROR(INDEX(import_data,MATCH($D$8&amp;"-"&amp;$B553,import_key,0),H$9),"")</f>
        <v/>
      </c>
      <c r="J553" s="334" t="str">
        <f t="shared" si="43"/>
        <v/>
      </c>
      <c r="K553" s="98" t="s">
        <v>0</v>
      </c>
      <c r="L553" s="334" t="str">
        <f t="shared" si="44"/>
        <v/>
      </c>
      <c r="M553" s="98" t="s">
        <v>0</v>
      </c>
      <c r="N553" s="334" t="str">
        <f t="shared" si="45"/>
        <v/>
      </c>
      <c r="O553" s="98" t="s">
        <v>0</v>
      </c>
      <c r="P553" s="308">
        <f t="shared" si="41"/>
        <v>541</v>
      </c>
      <c r="R553" s="301" t="str" cm="1">
        <f t="array" ref="R553">IFERROR(INDEX(import_data,MATCH($R$8&amp;"-"&amp;$P553,import_key,0),R$9),"")</f>
        <v/>
      </c>
      <c r="S553" s="299" t="str" cm="1">
        <f t="array" ref="S553">IFERROR(INDEX(import_data,MATCH($R$8&amp;"-"&amp;$P553,import_key,0),S$9),"")</f>
        <v/>
      </c>
      <c r="T553" s="322" t="str" cm="1">
        <f t="array" ref="T553">IFERROR(INDEX(import_data,MATCH($R$8&amp;"-"&amp;$P553,import_key,0),T$9),"")</f>
        <v/>
      </c>
    </row>
    <row r="554" spans="2:20" x14ac:dyDescent="0.25">
      <c r="B554" s="308">
        <f t="shared" si="42"/>
        <v>542</v>
      </c>
      <c r="D554" s="301" t="str" cm="1">
        <f t="array" ref="D554">IFERROR(INDEX(import_data,MATCH($D$8&amp;"-"&amp;$B554,import_key,0),D$9),"")</f>
        <v/>
      </c>
      <c r="E554" s="299" t="str" cm="1">
        <f t="array" ref="E554">IFERROR(INDEX(import_data,MATCH($D$8&amp;"-"&amp;$B554,import_key,0),E$9),"")</f>
        <v/>
      </c>
      <c r="F554" s="299" t="str" cm="1">
        <f t="array" ref="F554">IFERROR(INDEX(import_data,MATCH($D$8&amp;"-"&amp;$B554,import_key,0),F$9),"")</f>
        <v/>
      </c>
      <c r="G554" s="299" t="str" cm="1">
        <f t="array" ref="G554">IFERROR(INDEX(import_data,MATCH($D$8&amp;"-"&amp;$B554,import_key,0),G$9),"")</f>
        <v/>
      </c>
      <c r="H554" s="322" t="str" cm="1">
        <f t="array" ref="H554">IFERROR(INDEX(import_data,MATCH($D$8&amp;"-"&amp;$B554,import_key,0),H$9),"")</f>
        <v/>
      </c>
      <c r="J554" s="334" t="str">
        <f t="shared" si="43"/>
        <v/>
      </c>
      <c r="K554" s="98" t="s">
        <v>0</v>
      </c>
      <c r="L554" s="334" t="str">
        <f t="shared" si="44"/>
        <v/>
      </c>
      <c r="M554" s="98" t="s">
        <v>0</v>
      </c>
      <c r="N554" s="334" t="str">
        <f t="shared" si="45"/>
        <v/>
      </c>
      <c r="O554" s="98" t="s">
        <v>0</v>
      </c>
      <c r="P554" s="308">
        <f t="shared" si="41"/>
        <v>542</v>
      </c>
      <c r="R554" s="301" t="str" cm="1">
        <f t="array" ref="R554">IFERROR(INDEX(import_data,MATCH($R$8&amp;"-"&amp;$P554,import_key,0),R$9),"")</f>
        <v/>
      </c>
      <c r="S554" s="299" t="str" cm="1">
        <f t="array" ref="S554">IFERROR(INDEX(import_data,MATCH($R$8&amp;"-"&amp;$P554,import_key,0),S$9),"")</f>
        <v/>
      </c>
      <c r="T554" s="322" t="str" cm="1">
        <f t="array" ref="T554">IFERROR(INDEX(import_data,MATCH($R$8&amp;"-"&amp;$P554,import_key,0),T$9),"")</f>
        <v/>
      </c>
    </row>
    <row r="555" spans="2:20" x14ac:dyDescent="0.25">
      <c r="B555" s="308">
        <f t="shared" si="42"/>
        <v>543</v>
      </c>
      <c r="D555" s="301" t="str" cm="1">
        <f t="array" ref="D555">IFERROR(INDEX(import_data,MATCH($D$8&amp;"-"&amp;$B555,import_key,0),D$9),"")</f>
        <v/>
      </c>
      <c r="E555" s="299" t="str" cm="1">
        <f t="array" ref="E555">IFERROR(INDEX(import_data,MATCH($D$8&amp;"-"&amp;$B555,import_key,0),E$9),"")</f>
        <v/>
      </c>
      <c r="F555" s="299" t="str" cm="1">
        <f t="array" ref="F555">IFERROR(INDEX(import_data,MATCH($D$8&amp;"-"&amp;$B555,import_key,0),F$9),"")</f>
        <v/>
      </c>
      <c r="G555" s="299" t="str" cm="1">
        <f t="array" ref="G555">IFERROR(INDEX(import_data,MATCH($D$8&amp;"-"&amp;$B555,import_key,0),G$9),"")</f>
        <v/>
      </c>
      <c r="H555" s="322" t="str" cm="1">
        <f t="array" ref="H555">IFERROR(INDEX(import_data,MATCH($D$8&amp;"-"&amp;$B555,import_key,0),H$9),"")</f>
        <v/>
      </c>
      <c r="J555" s="334" t="str">
        <f t="shared" si="43"/>
        <v/>
      </c>
      <c r="K555" s="98" t="s">
        <v>0</v>
      </c>
      <c r="L555" s="334" t="str">
        <f t="shared" si="44"/>
        <v/>
      </c>
      <c r="M555" s="98" t="s">
        <v>0</v>
      </c>
      <c r="N555" s="334" t="str">
        <f t="shared" si="45"/>
        <v/>
      </c>
      <c r="O555" s="98" t="s">
        <v>0</v>
      </c>
      <c r="P555" s="308">
        <f t="shared" si="41"/>
        <v>543</v>
      </c>
      <c r="R555" s="301" t="str" cm="1">
        <f t="array" ref="R555">IFERROR(INDEX(import_data,MATCH($R$8&amp;"-"&amp;$P555,import_key,0),R$9),"")</f>
        <v/>
      </c>
      <c r="S555" s="299" t="str" cm="1">
        <f t="array" ref="S555">IFERROR(INDEX(import_data,MATCH($R$8&amp;"-"&amp;$P555,import_key,0),S$9),"")</f>
        <v/>
      </c>
      <c r="T555" s="322" t="str" cm="1">
        <f t="array" ref="T555">IFERROR(INDEX(import_data,MATCH($R$8&amp;"-"&amp;$P555,import_key,0),T$9),"")</f>
        <v/>
      </c>
    </row>
    <row r="556" spans="2:20" x14ac:dyDescent="0.25">
      <c r="B556" s="308">
        <f t="shared" si="42"/>
        <v>544</v>
      </c>
      <c r="D556" s="301" t="str" cm="1">
        <f t="array" ref="D556">IFERROR(INDEX(import_data,MATCH($D$8&amp;"-"&amp;$B556,import_key,0),D$9),"")</f>
        <v/>
      </c>
      <c r="E556" s="299" t="str" cm="1">
        <f t="array" ref="E556">IFERROR(INDEX(import_data,MATCH($D$8&amp;"-"&amp;$B556,import_key,0),E$9),"")</f>
        <v/>
      </c>
      <c r="F556" s="299" t="str" cm="1">
        <f t="array" ref="F556">IFERROR(INDEX(import_data,MATCH($D$8&amp;"-"&amp;$B556,import_key,0),F$9),"")</f>
        <v/>
      </c>
      <c r="G556" s="299" t="str" cm="1">
        <f t="array" ref="G556">IFERROR(INDEX(import_data,MATCH($D$8&amp;"-"&amp;$B556,import_key,0),G$9),"")</f>
        <v/>
      </c>
      <c r="H556" s="322" t="str" cm="1">
        <f t="array" ref="H556">IFERROR(INDEX(import_data,MATCH($D$8&amp;"-"&amp;$B556,import_key,0),H$9),"")</f>
        <v/>
      </c>
      <c r="J556" s="334" t="str">
        <f t="shared" si="43"/>
        <v/>
      </c>
      <c r="K556" s="98" t="s">
        <v>0</v>
      </c>
      <c r="L556" s="334" t="str">
        <f t="shared" si="44"/>
        <v/>
      </c>
      <c r="M556" s="98" t="s">
        <v>0</v>
      </c>
      <c r="N556" s="334" t="str">
        <f t="shared" si="45"/>
        <v/>
      </c>
      <c r="O556" s="98" t="s">
        <v>0</v>
      </c>
      <c r="P556" s="308">
        <f t="shared" si="41"/>
        <v>544</v>
      </c>
      <c r="R556" s="301" t="str" cm="1">
        <f t="array" ref="R556">IFERROR(INDEX(import_data,MATCH($R$8&amp;"-"&amp;$P556,import_key,0),R$9),"")</f>
        <v/>
      </c>
      <c r="S556" s="299" t="str" cm="1">
        <f t="array" ref="S556">IFERROR(INDEX(import_data,MATCH($R$8&amp;"-"&amp;$P556,import_key,0),S$9),"")</f>
        <v/>
      </c>
      <c r="T556" s="322" t="str" cm="1">
        <f t="array" ref="T556">IFERROR(INDEX(import_data,MATCH($R$8&amp;"-"&amp;$P556,import_key,0),T$9),"")</f>
        <v/>
      </c>
    </row>
    <row r="557" spans="2:20" x14ac:dyDescent="0.25">
      <c r="B557" s="308">
        <f t="shared" si="42"/>
        <v>545</v>
      </c>
      <c r="D557" s="301" t="str" cm="1">
        <f t="array" ref="D557">IFERROR(INDEX(import_data,MATCH($D$8&amp;"-"&amp;$B557,import_key,0),D$9),"")</f>
        <v/>
      </c>
      <c r="E557" s="299" t="str" cm="1">
        <f t="array" ref="E557">IFERROR(INDEX(import_data,MATCH($D$8&amp;"-"&amp;$B557,import_key,0),E$9),"")</f>
        <v/>
      </c>
      <c r="F557" s="299" t="str" cm="1">
        <f t="array" ref="F557">IFERROR(INDEX(import_data,MATCH($D$8&amp;"-"&amp;$B557,import_key,0),F$9),"")</f>
        <v/>
      </c>
      <c r="G557" s="299" t="str" cm="1">
        <f t="array" ref="G557">IFERROR(INDEX(import_data,MATCH($D$8&amp;"-"&amp;$B557,import_key,0),G$9),"")</f>
        <v/>
      </c>
      <c r="H557" s="322" t="str" cm="1">
        <f t="array" ref="H557">IFERROR(INDEX(import_data,MATCH($D$8&amp;"-"&amp;$B557,import_key,0),H$9),"")</f>
        <v/>
      </c>
      <c r="J557" s="334" t="str">
        <f t="shared" si="43"/>
        <v/>
      </c>
      <c r="K557" s="98" t="s">
        <v>0</v>
      </c>
      <c r="L557" s="334" t="str">
        <f t="shared" si="44"/>
        <v/>
      </c>
      <c r="M557" s="98" t="s">
        <v>0</v>
      </c>
      <c r="N557" s="334" t="str">
        <f t="shared" si="45"/>
        <v/>
      </c>
      <c r="O557" s="98" t="s">
        <v>0</v>
      </c>
      <c r="P557" s="308">
        <f t="shared" si="41"/>
        <v>545</v>
      </c>
      <c r="R557" s="301" t="str" cm="1">
        <f t="array" ref="R557">IFERROR(INDEX(import_data,MATCH($R$8&amp;"-"&amp;$P557,import_key,0),R$9),"")</f>
        <v/>
      </c>
      <c r="S557" s="299" t="str" cm="1">
        <f t="array" ref="S557">IFERROR(INDEX(import_data,MATCH($R$8&amp;"-"&amp;$P557,import_key,0),S$9),"")</f>
        <v/>
      </c>
      <c r="T557" s="322" t="str" cm="1">
        <f t="array" ref="T557">IFERROR(INDEX(import_data,MATCH($R$8&amp;"-"&amp;$P557,import_key,0),T$9),"")</f>
        <v/>
      </c>
    </row>
    <row r="558" spans="2:20" x14ac:dyDescent="0.25">
      <c r="B558" s="308">
        <f t="shared" si="42"/>
        <v>546</v>
      </c>
      <c r="D558" s="301" t="str" cm="1">
        <f t="array" ref="D558">IFERROR(INDEX(import_data,MATCH($D$8&amp;"-"&amp;$B558,import_key,0),D$9),"")</f>
        <v/>
      </c>
      <c r="E558" s="299" t="str" cm="1">
        <f t="array" ref="E558">IFERROR(INDEX(import_data,MATCH($D$8&amp;"-"&amp;$B558,import_key,0),E$9),"")</f>
        <v/>
      </c>
      <c r="F558" s="299" t="str" cm="1">
        <f t="array" ref="F558">IFERROR(INDEX(import_data,MATCH($D$8&amp;"-"&amp;$B558,import_key,0),F$9),"")</f>
        <v/>
      </c>
      <c r="G558" s="299" t="str" cm="1">
        <f t="array" ref="G558">IFERROR(INDEX(import_data,MATCH($D$8&amp;"-"&amp;$B558,import_key,0),G$9),"")</f>
        <v/>
      </c>
      <c r="H558" s="322" t="str" cm="1">
        <f t="array" ref="H558">IFERROR(INDEX(import_data,MATCH($D$8&amp;"-"&amp;$B558,import_key,0),H$9),"")</f>
        <v/>
      </c>
      <c r="J558" s="334" t="str">
        <f t="shared" si="43"/>
        <v/>
      </c>
      <c r="K558" s="98" t="s">
        <v>0</v>
      </c>
      <c r="L558" s="334" t="str">
        <f t="shared" si="44"/>
        <v/>
      </c>
      <c r="M558" s="98" t="s">
        <v>0</v>
      </c>
      <c r="N558" s="334" t="str">
        <f t="shared" si="45"/>
        <v/>
      </c>
      <c r="O558" s="98" t="s">
        <v>0</v>
      </c>
      <c r="P558" s="308">
        <f t="shared" si="41"/>
        <v>546</v>
      </c>
      <c r="R558" s="301" t="str" cm="1">
        <f t="array" ref="R558">IFERROR(INDEX(import_data,MATCH($R$8&amp;"-"&amp;$P558,import_key,0),R$9),"")</f>
        <v/>
      </c>
      <c r="S558" s="299" t="str" cm="1">
        <f t="array" ref="S558">IFERROR(INDEX(import_data,MATCH($R$8&amp;"-"&amp;$P558,import_key,0),S$9),"")</f>
        <v/>
      </c>
      <c r="T558" s="322" t="str" cm="1">
        <f t="array" ref="T558">IFERROR(INDEX(import_data,MATCH($R$8&amp;"-"&amp;$P558,import_key,0),T$9),"")</f>
        <v/>
      </c>
    </row>
    <row r="559" spans="2:20" x14ac:dyDescent="0.25">
      <c r="B559" s="308">
        <f t="shared" si="42"/>
        <v>547</v>
      </c>
      <c r="D559" s="301" t="str" cm="1">
        <f t="array" ref="D559">IFERROR(INDEX(import_data,MATCH($D$8&amp;"-"&amp;$B559,import_key,0),D$9),"")</f>
        <v/>
      </c>
      <c r="E559" s="299" t="str" cm="1">
        <f t="array" ref="E559">IFERROR(INDEX(import_data,MATCH($D$8&amp;"-"&amp;$B559,import_key,0),E$9),"")</f>
        <v/>
      </c>
      <c r="F559" s="299" t="str" cm="1">
        <f t="array" ref="F559">IFERROR(INDEX(import_data,MATCH($D$8&amp;"-"&amp;$B559,import_key,0),F$9),"")</f>
        <v/>
      </c>
      <c r="G559" s="299" t="str" cm="1">
        <f t="array" ref="G559">IFERROR(INDEX(import_data,MATCH($D$8&amp;"-"&amp;$B559,import_key,0),G$9),"")</f>
        <v/>
      </c>
      <c r="H559" s="322" t="str" cm="1">
        <f t="array" ref="H559">IFERROR(INDEX(import_data,MATCH($D$8&amp;"-"&amp;$B559,import_key,0),H$9),"")</f>
        <v/>
      </c>
      <c r="J559" s="334" t="str">
        <f t="shared" si="43"/>
        <v/>
      </c>
      <c r="K559" s="98" t="s">
        <v>0</v>
      </c>
      <c r="L559" s="334" t="str">
        <f t="shared" si="44"/>
        <v/>
      </c>
      <c r="M559" s="98" t="s">
        <v>0</v>
      </c>
      <c r="N559" s="334" t="str">
        <f t="shared" si="45"/>
        <v/>
      </c>
      <c r="O559" s="98" t="s">
        <v>0</v>
      </c>
      <c r="P559" s="308">
        <f t="shared" si="41"/>
        <v>547</v>
      </c>
      <c r="R559" s="301" t="str" cm="1">
        <f t="array" ref="R559">IFERROR(INDEX(import_data,MATCH($R$8&amp;"-"&amp;$P559,import_key,0),R$9),"")</f>
        <v/>
      </c>
      <c r="S559" s="299" t="str" cm="1">
        <f t="array" ref="S559">IFERROR(INDEX(import_data,MATCH($R$8&amp;"-"&amp;$P559,import_key,0),S$9),"")</f>
        <v/>
      </c>
      <c r="T559" s="322" t="str" cm="1">
        <f t="array" ref="T559">IFERROR(INDEX(import_data,MATCH($R$8&amp;"-"&amp;$P559,import_key,0),T$9),"")</f>
        <v/>
      </c>
    </row>
    <row r="560" spans="2:20" x14ac:dyDescent="0.25">
      <c r="B560" s="308">
        <f t="shared" si="42"/>
        <v>548</v>
      </c>
      <c r="D560" s="301" t="str" cm="1">
        <f t="array" ref="D560">IFERROR(INDEX(import_data,MATCH($D$8&amp;"-"&amp;$B560,import_key,0),D$9),"")</f>
        <v/>
      </c>
      <c r="E560" s="299" t="str" cm="1">
        <f t="array" ref="E560">IFERROR(INDEX(import_data,MATCH($D$8&amp;"-"&amp;$B560,import_key,0),E$9),"")</f>
        <v/>
      </c>
      <c r="F560" s="299" t="str" cm="1">
        <f t="array" ref="F560">IFERROR(INDEX(import_data,MATCH($D$8&amp;"-"&amp;$B560,import_key,0),F$9),"")</f>
        <v/>
      </c>
      <c r="G560" s="299" t="str" cm="1">
        <f t="array" ref="G560">IFERROR(INDEX(import_data,MATCH($D$8&amp;"-"&amp;$B560,import_key,0),G$9),"")</f>
        <v/>
      </c>
      <c r="H560" s="322" t="str" cm="1">
        <f t="array" ref="H560">IFERROR(INDEX(import_data,MATCH($D$8&amp;"-"&amp;$B560,import_key,0),H$9),"")</f>
        <v/>
      </c>
      <c r="J560" s="334" t="str">
        <f t="shared" si="43"/>
        <v/>
      </c>
      <c r="K560" s="98" t="s">
        <v>0</v>
      </c>
      <c r="L560" s="334" t="str">
        <f t="shared" si="44"/>
        <v/>
      </c>
      <c r="M560" s="98" t="s">
        <v>0</v>
      </c>
      <c r="N560" s="334" t="str">
        <f t="shared" si="45"/>
        <v/>
      </c>
      <c r="O560" s="98" t="s">
        <v>0</v>
      </c>
      <c r="P560" s="308">
        <f t="shared" si="41"/>
        <v>548</v>
      </c>
      <c r="R560" s="301" t="str" cm="1">
        <f t="array" ref="R560">IFERROR(INDEX(import_data,MATCH($R$8&amp;"-"&amp;$P560,import_key,0),R$9),"")</f>
        <v/>
      </c>
      <c r="S560" s="299" t="str" cm="1">
        <f t="array" ref="S560">IFERROR(INDEX(import_data,MATCH($R$8&amp;"-"&amp;$P560,import_key,0),S$9),"")</f>
        <v/>
      </c>
      <c r="T560" s="322" t="str" cm="1">
        <f t="array" ref="T560">IFERROR(INDEX(import_data,MATCH($R$8&amp;"-"&amp;$P560,import_key,0),T$9),"")</f>
        <v/>
      </c>
    </row>
    <row r="561" spans="2:20" x14ac:dyDescent="0.25">
      <c r="B561" s="308">
        <f t="shared" si="42"/>
        <v>549</v>
      </c>
      <c r="D561" s="301" t="str" cm="1">
        <f t="array" ref="D561">IFERROR(INDEX(import_data,MATCH($D$8&amp;"-"&amp;$B561,import_key,0),D$9),"")</f>
        <v/>
      </c>
      <c r="E561" s="299" t="str" cm="1">
        <f t="array" ref="E561">IFERROR(INDEX(import_data,MATCH($D$8&amp;"-"&amp;$B561,import_key,0),E$9),"")</f>
        <v/>
      </c>
      <c r="F561" s="299" t="str" cm="1">
        <f t="array" ref="F561">IFERROR(INDEX(import_data,MATCH($D$8&amp;"-"&amp;$B561,import_key,0),F$9),"")</f>
        <v/>
      </c>
      <c r="G561" s="299" t="str" cm="1">
        <f t="array" ref="G561">IFERROR(INDEX(import_data,MATCH($D$8&amp;"-"&amp;$B561,import_key,0),G$9),"")</f>
        <v/>
      </c>
      <c r="H561" s="322" t="str" cm="1">
        <f t="array" ref="H561">IFERROR(INDEX(import_data,MATCH($D$8&amp;"-"&amp;$B561,import_key,0),H$9),"")</f>
        <v/>
      </c>
      <c r="J561" s="334" t="str">
        <f t="shared" si="43"/>
        <v/>
      </c>
      <c r="K561" s="98" t="s">
        <v>0</v>
      </c>
      <c r="L561" s="334" t="str">
        <f t="shared" si="44"/>
        <v/>
      </c>
      <c r="M561" s="98" t="s">
        <v>0</v>
      </c>
      <c r="N561" s="334" t="str">
        <f t="shared" si="45"/>
        <v/>
      </c>
      <c r="O561" s="98" t="s">
        <v>0</v>
      </c>
      <c r="P561" s="308">
        <f t="shared" si="41"/>
        <v>549</v>
      </c>
      <c r="R561" s="301" t="str" cm="1">
        <f t="array" ref="R561">IFERROR(INDEX(import_data,MATCH($R$8&amp;"-"&amp;$P561,import_key,0),R$9),"")</f>
        <v/>
      </c>
      <c r="S561" s="299" t="str" cm="1">
        <f t="array" ref="S561">IFERROR(INDEX(import_data,MATCH($R$8&amp;"-"&amp;$P561,import_key,0),S$9),"")</f>
        <v/>
      </c>
      <c r="T561" s="322" t="str" cm="1">
        <f t="array" ref="T561">IFERROR(INDEX(import_data,MATCH($R$8&amp;"-"&amp;$P561,import_key,0),T$9),"")</f>
        <v/>
      </c>
    </row>
    <row r="562" spans="2:20" x14ac:dyDescent="0.25">
      <c r="B562" s="308">
        <f t="shared" si="42"/>
        <v>550</v>
      </c>
      <c r="D562" s="301" t="str" cm="1">
        <f t="array" ref="D562">IFERROR(INDEX(import_data,MATCH($D$8&amp;"-"&amp;$B562,import_key,0),D$9),"")</f>
        <v/>
      </c>
      <c r="E562" s="299" t="str" cm="1">
        <f t="array" ref="E562">IFERROR(INDEX(import_data,MATCH($D$8&amp;"-"&amp;$B562,import_key,0),E$9),"")</f>
        <v/>
      </c>
      <c r="F562" s="299" t="str" cm="1">
        <f t="array" ref="F562">IFERROR(INDEX(import_data,MATCH($D$8&amp;"-"&amp;$B562,import_key,0),F$9),"")</f>
        <v/>
      </c>
      <c r="G562" s="299" t="str" cm="1">
        <f t="array" ref="G562">IFERROR(INDEX(import_data,MATCH($D$8&amp;"-"&amp;$B562,import_key,0),G$9),"")</f>
        <v/>
      </c>
      <c r="H562" s="322" t="str" cm="1">
        <f t="array" ref="H562">IFERROR(INDEX(import_data,MATCH($D$8&amp;"-"&amp;$B562,import_key,0),H$9),"")</f>
        <v/>
      </c>
      <c r="J562" s="334" t="str">
        <f t="shared" si="43"/>
        <v/>
      </c>
      <c r="K562" s="98" t="s">
        <v>0</v>
      </c>
      <c r="L562" s="334" t="str">
        <f t="shared" si="44"/>
        <v/>
      </c>
      <c r="M562" s="98" t="s">
        <v>0</v>
      </c>
      <c r="N562" s="334" t="str">
        <f t="shared" si="45"/>
        <v/>
      </c>
      <c r="O562" s="98" t="s">
        <v>0</v>
      </c>
      <c r="P562" s="308">
        <f t="shared" si="41"/>
        <v>550</v>
      </c>
      <c r="R562" s="301" t="str" cm="1">
        <f t="array" ref="R562">IFERROR(INDEX(import_data,MATCH($R$8&amp;"-"&amp;$P562,import_key,0),R$9),"")</f>
        <v/>
      </c>
      <c r="S562" s="299" t="str" cm="1">
        <f t="array" ref="S562">IFERROR(INDEX(import_data,MATCH($R$8&amp;"-"&amp;$P562,import_key,0),S$9),"")</f>
        <v/>
      </c>
      <c r="T562" s="322" t="str" cm="1">
        <f t="array" ref="T562">IFERROR(INDEX(import_data,MATCH($R$8&amp;"-"&amp;$P562,import_key,0),T$9),"")</f>
        <v/>
      </c>
    </row>
    <row r="563" spans="2:20" x14ac:dyDescent="0.25">
      <c r="B563" s="308">
        <f t="shared" si="42"/>
        <v>551</v>
      </c>
      <c r="D563" s="301" t="str" cm="1">
        <f t="array" ref="D563">IFERROR(INDEX(import_data,MATCH($D$8&amp;"-"&amp;$B563,import_key,0),D$9),"")</f>
        <v/>
      </c>
      <c r="E563" s="299" t="str" cm="1">
        <f t="array" ref="E563">IFERROR(INDEX(import_data,MATCH($D$8&amp;"-"&amp;$B563,import_key,0),E$9),"")</f>
        <v/>
      </c>
      <c r="F563" s="299" t="str" cm="1">
        <f t="array" ref="F563">IFERROR(INDEX(import_data,MATCH($D$8&amp;"-"&amp;$B563,import_key,0),F$9),"")</f>
        <v/>
      </c>
      <c r="G563" s="299" t="str" cm="1">
        <f t="array" ref="G563">IFERROR(INDEX(import_data,MATCH($D$8&amp;"-"&amp;$B563,import_key,0),G$9),"")</f>
        <v/>
      </c>
      <c r="H563" s="322" t="str" cm="1">
        <f t="array" ref="H563">IFERROR(INDEX(import_data,MATCH($D$8&amp;"-"&amp;$B563,import_key,0),H$9),"")</f>
        <v/>
      </c>
      <c r="J563" s="334" t="str">
        <f t="shared" si="43"/>
        <v/>
      </c>
      <c r="K563" s="98" t="s">
        <v>0</v>
      </c>
      <c r="L563" s="334" t="str">
        <f t="shared" si="44"/>
        <v/>
      </c>
      <c r="M563" s="98" t="s">
        <v>0</v>
      </c>
      <c r="N563" s="334" t="str">
        <f t="shared" si="45"/>
        <v/>
      </c>
      <c r="O563" s="98" t="s">
        <v>0</v>
      </c>
      <c r="P563" s="308">
        <f t="shared" si="41"/>
        <v>551</v>
      </c>
      <c r="R563" s="301" t="str" cm="1">
        <f t="array" ref="R563">IFERROR(INDEX(import_data,MATCH($R$8&amp;"-"&amp;$P563,import_key,0),R$9),"")</f>
        <v/>
      </c>
      <c r="S563" s="299" t="str" cm="1">
        <f t="array" ref="S563">IFERROR(INDEX(import_data,MATCH($R$8&amp;"-"&amp;$P563,import_key,0),S$9),"")</f>
        <v/>
      </c>
      <c r="T563" s="322" t="str" cm="1">
        <f t="array" ref="T563">IFERROR(INDEX(import_data,MATCH($R$8&amp;"-"&amp;$P563,import_key,0),T$9),"")</f>
        <v/>
      </c>
    </row>
    <row r="564" spans="2:20" x14ac:dyDescent="0.25">
      <c r="B564" s="308">
        <f t="shared" si="42"/>
        <v>552</v>
      </c>
      <c r="D564" s="301" t="str" cm="1">
        <f t="array" ref="D564">IFERROR(INDEX(import_data,MATCH($D$8&amp;"-"&amp;$B564,import_key,0),D$9),"")</f>
        <v/>
      </c>
      <c r="E564" s="299" t="str" cm="1">
        <f t="array" ref="E564">IFERROR(INDEX(import_data,MATCH($D$8&amp;"-"&amp;$B564,import_key,0),E$9),"")</f>
        <v/>
      </c>
      <c r="F564" s="299" t="str" cm="1">
        <f t="array" ref="F564">IFERROR(INDEX(import_data,MATCH($D$8&amp;"-"&amp;$B564,import_key,0),F$9),"")</f>
        <v/>
      </c>
      <c r="G564" s="299" t="str" cm="1">
        <f t="array" ref="G564">IFERROR(INDEX(import_data,MATCH($D$8&amp;"-"&amp;$B564,import_key,0),G$9),"")</f>
        <v/>
      </c>
      <c r="H564" s="322" t="str" cm="1">
        <f t="array" ref="H564">IFERROR(INDEX(import_data,MATCH($D$8&amp;"-"&amp;$B564,import_key,0),H$9),"")</f>
        <v/>
      </c>
      <c r="J564" s="334" t="str">
        <f t="shared" si="43"/>
        <v/>
      </c>
      <c r="K564" s="98" t="s">
        <v>0</v>
      </c>
      <c r="L564" s="334" t="str">
        <f t="shared" si="44"/>
        <v/>
      </c>
      <c r="M564" s="98" t="s">
        <v>0</v>
      </c>
      <c r="N564" s="334" t="str">
        <f t="shared" si="45"/>
        <v/>
      </c>
      <c r="O564" s="98" t="s">
        <v>0</v>
      </c>
      <c r="P564" s="308">
        <f t="shared" si="41"/>
        <v>552</v>
      </c>
      <c r="R564" s="301" t="str" cm="1">
        <f t="array" ref="R564">IFERROR(INDEX(import_data,MATCH($R$8&amp;"-"&amp;$P564,import_key,0),R$9),"")</f>
        <v/>
      </c>
      <c r="S564" s="299" t="str" cm="1">
        <f t="array" ref="S564">IFERROR(INDEX(import_data,MATCH($R$8&amp;"-"&amp;$P564,import_key,0),S$9),"")</f>
        <v/>
      </c>
      <c r="T564" s="322" t="str" cm="1">
        <f t="array" ref="T564">IFERROR(INDEX(import_data,MATCH($R$8&amp;"-"&amp;$P564,import_key,0),T$9),"")</f>
        <v/>
      </c>
    </row>
    <row r="565" spans="2:20" x14ac:dyDescent="0.25">
      <c r="B565" s="308">
        <f t="shared" si="42"/>
        <v>553</v>
      </c>
      <c r="D565" s="301" t="str" cm="1">
        <f t="array" ref="D565">IFERROR(INDEX(import_data,MATCH($D$8&amp;"-"&amp;$B565,import_key,0),D$9),"")</f>
        <v/>
      </c>
      <c r="E565" s="299" t="str" cm="1">
        <f t="array" ref="E565">IFERROR(INDEX(import_data,MATCH($D$8&amp;"-"&amp;$B565,import_key,0),E$9),"")</f>
        <v/>
      </c>
      <c r="F565" s="299" t="str" cm="1">
        <f t="array" ref="F565">IFERROR(INDEX(import_data,MATCH($D$8&amp;"-"&amp;$B565,import_key,0),F$9),"")</f>
        <v/>
      </c>
      <c r="G565" s="299" t="str" cm="1">
        <f t="array" ref="G565">IFERROR(INDEX(import_data,MATCH($D$8&amp;"-"&amp;$B565,import_key,0),G$9),"")</f>
        <v/>
      </c>
      <c r="H565" s="322" t="str" cm="1">
        <f t="array" ref="H565">IFERROR(INDEX(import_data,MATCH($D$8&amp;"-"&amp;$B565,import_key,0),H$9),"")</f>
        <v/>
      </c>
      <c r="J565" s="334" t="str">
        <f t="shared" si="43"/>
        <v/>
      </c>
      <c r="K565" s="98" t="s">
        <v>0</v>
      </c>
      <c r="L565" s="334" t="str">
        <f t="shared" si="44"/>
        <v/>
      </c>
      <c r="M565" s="98" t="s">
        <v>0</v>
      </c>
      <c r="N565" s="334" t="str">
        <f t="shared" si="45"/>
        <v/>
      </c>
      <c r="O565" s="98" t="s">
        <v>0</v>
      </c>
      <c r="P565" s="308">
        <f t="shared" si="41"/>
        <v>553</v>
      </c>
      <c r="R565" s="301" t="str" cm="1">
        <f t="array" ref="R565">IFERROR(INDEX(import_data,MATCH($R$8&amp;"-"&amp;$P565,import_key,0),R$9),"")</f>
        <v/>
      </c>
      <c r="S565" s="299" t="str" cm="1">
        <f t="array" ref="S565">IFERROR(INDEX(import_data,MATCH($R$8&amp;"-"&amp;$P565,import_key,0),S$9),"")</f>
        <v/>
      </c>
      <c r="T565" s="322" t="str" cm="1">
        <f t="array" ref="T565">IFERROR(INDEX(import_data,MATCH($R$8&amp;"-"&amp;$P565,import_key,0),T$9),"")</f>
        <v/>
      </c>
    </row>
    <row r="566" spans="2:20" x14ac:dyDescent="0.25">
      <c r="B566" s="308">
        <f t="shared" si="42"/>
        <v>554</v>
      </c>
      <c r="D566" s="301" t="str" cm="1">
        <f t="array" ref="D566">IFERROR(INDEX(import_data,MATCH($D$8&amp;"-"&amp;$B566,import_key,0),D$9),"")</f>
        <v/>
      </c>
      <c r="E566" s="299" t="str" cm="1">
        <f t="array" ref="E566">IFERROR(INDEX(import_data,MATCH($D$8&amp;"-"&amp;$B566,import_key,0),E$9),"")</f>
        <v/>
      </c>
      <c r="F566" s="299" t="str" cm="1">
        <f t="array" ref="F566">IFERROR(INDEX(import_data,MATCH($D$8&amp;"-"&amp;$B566,import_key,0),F$9),"")</f>
        <v/>
      </c>
      <c r="G566" s="299" t="str" cm="1">
        <f t="array" ref="G566">IFERROR(INDEX(import_data,MATCH($D$8&amp;"-"&amp;$B566,import_key,0),G$9),"")</f>
        <v/>
      </c>
      <c r="H566" s="322" t="str" cm="1">
        <f t="array" ref="H566">IFERROR(INDEX(import_data,MATCH($D$8&amp;"-"&amp;$B566,import_key,0),H$9),"")</f>
        <v/>
      </c>
      <c r="J566" s="334" t="str">
        <f t="shared" si="43"/>
        <v/>
      </c>
      <c r="K566" s="98" t="s">
        <v>0</v>
      </c>
      <c r="L566" s="334" t="str">
        <f t="shared" si="44"/>
        <v/>
      </c>
      <c r="M566" s="98" t="s">
        <v>0</v>
      </c>
      <c r="N566" s="334" t="str">
        <f t="shared" si="45"/>
        <v/>
      </c>
      <c r="O566" s="98" t="s">
        <v>0</v>
      </c>
      <c r="P566" s="308">
        <f t="shared" si="41"/>
        <v>554</v>
      </c>
      <c r="R566" s="301" t="str" cm="1">
        <f t="array" ref="R566">IFERROR(INDEX(import_data,MATCH($R$8&amp;"-"&amp;$P566,import_key,0),R$9),"")</f>
        <v/>
      </c>
      <c r="S566" s="299" t="str" cm="1">
        <f t="array" ref="S566">IFERROR(INDEX(import_data,MATCH($R$8&amp;"-"&amp;$P566,import_key,0),S$9),"")</f>
        <v/>
      </c>
      <c r="T566" s="322" t="str" cm="1">
        <f t="array" ref="T566">IFERROR(INDEX(import_data,MATCH($R$8&amp;"-"&amp;$P566,import_key,0),T$9),"")</f>
        <v/>
      </c>
    </row>
    <row r="567" spans="2:20" x14ac:dyDescent="0.25">
      <c r="B567" s="308">
        <f t="shared" si="42"/>
        <v>555</v>
      </c>
      <c r="D567" s="301" t="str" cm="1">
        <f t="array" ref="D567">IFERROR(INDEX(import_data,MATCH($D$8&amp;"-"&amp;$B567,import_key,0),D$9),"")</f>
        <v/>
      </c>
      <c r="E567" s="299" t="str" cm="1">
        <f t="array" ref="E567">IFERROR(INDEX(import_data,MATCH($D$8&amp;"-"&amp;$B567,import_key,0),E$9),"")</f>
        <v/>
      </c>
      <c r="F567" s="299" t="str" cm="1">
        <f t="array" ref="F567">IFERROR(INDEX(import_data,MATCH($D$8&amp;"-"&amp;$B567,import_key,0),F$9),"")</f>
        <v/>
      </c>
      <c r="G567" s="299" t="str" cm="1">
        <f t="array" ref="G567">IFERROR(INDEX(import_data,MATCH($D$8&amp;"-"&amp;$B567,import_key,0),G$9),"")</f>
        <v/>
      </c>
      <c r="H567" s="322" t="str" cm="1">
        <f t="array" ref="H567">IFERROR(INDEX(import_data,MATCH($D$8&amp;"-"&amp;$B567,import_key,0),H$9),"")</f>
        <v/>
      </c>
      <c r="J567" s="334" t="str">
        <f t="shared" si="43"/>
        <v/>
      </c>
      <c r="K567" s="98" t="s">
        <v>0</v>
      </c>
      <c r="L567" s="334" t="str">
        <f t="shared" si="44"/>
        <v/>
      </c>
      <c r="M567" s="98" t="s">
        <v>0</v>
      </c>
      <c r="N567" s="334" t="str">
        <f t="shared" si="45"/>
        <v/>
      </c>
      <c r="O567" s="98" t="s">
        <v>0</v>
      </c>
      <c r="P567" s="308">
        <f t="shared" si="41"/>
        <v>555</v>
      </c>
      <c r="R567" s="301" t="str" cm="1">
        <f t="array" ref="R567">IFERROR(INDEX(import_data,MATCH($R$8&amp;"-"&amp;$P567,import_key,0),R$9),"")</f>
        <v/>
      </c>
      <c r="S567" s="299" t="str" cm="1">
        <f t="array" ref="S567">IFERROR(INDEX(import_data,MATCH($R$8&amp;"-"&amp;$P567,import_key,0),S$9),"")</f>
        <v/>
      </c>
      <c r="T567" s="322" t="str" cm="1">
        <f t="array" ref="T567">IFERROR(INDEX(import_data,MATCH($R$8&amp;"-"&amp;$P567,import_key,0),T$9),"")</f>
        <v/>
      </c>
    </row>
    <row r="568" spans="2:20" x14ac:dyDescent="0.25">
      <c r="B568" s="308">
        <f t="shared" si="42"/>
        <v>556</v>
      </c>
      <c r="D568" s="301" t="str" cm="1">
        <f t="array" ref="D568">IFERROR(INDEX(import_data,MATCH($D$8&amp;"-"&amp;$B568,import_key,0),D$9),"")</f>
        <v/>
      </c>
      <c r="E568" s="299" t="str" cm="1">
        <f t="array" ref="E568">IFERROR(INDEX(import_data,MATCH($D$8&amp;"-"&amp;$B568,import_key,0),E$9),"")</f>
        <v/>
      </c>
      <c r="F568" s="299" t="str" cm="1">
        <f t="array" ref="F568">IFERROR(INDEX(import_data,MATCH($D$8&amp;"-"&amp;$B568,import_key,0),F$9),"")</f>
        <v/>
      </c>
      <c r="G568" s="299" t="str" cm="1">
        <f t="array" ref="G568">IFERROR(INDEX(import_data,MATCH($D$8&amp;"-"&amp;$B568,import_key,0),G$9),"")</f>
        <v/>
      </c>
      <c r="H568" s="322" t="str" cm="1">
        <f t="array" ref="H568">IFERROR(INDEX(import_data,MATCH($D$8&amp;"-"&amp;$B568,import_key,0),H$9),"")</f>
        <v/>
      </c>
      <c r="J568" s="334" t="str">
        <f t="shared" si="43"/>
        <v/>
      </c>
      <c r="K568" s="98" t="s">
        <v>0</v>
      </c>
      <c r="L568" s="334" t="str">
        <f t="shared" si="44"/>
        <v/>
      </c>
      <c r="M568" s="98" t="s">
        <v>0</v>
      </c>
      <c r="N568" s="334" t="str">
        <f t="shared" si="45"/>
        <v/>
      </c>
      <c r="O568" s="98" t="s">
        <v>0</v>
      </c>
      <c r="P568" s="308">
        <f t="shared" si="41"/>
        <v>556</v>
      </c>
      <c r="R568" s="301" t="str" cm="1">
        <f t="array" ref="R568">IFERROR(INDEX(import_data,MATCH($R$8&amp;"-"&amp;$P568,import_key,0),R$9),"")</f>
        <v/>
      </c>
      <c r="S568" s="299" t="str" cm="1">
        <f t="array" ref="S568">IFERROR(INDEX(import_data,MATCH($R$8&amp;"-"&amp;$P568,import_key,0),S$9),"")</f>
        <v/>
      </c>
      <c r="T568" s="322" t="str" cm="1">
        <f t="array" ref="T568">IFERROR(INDEX(import_data,MATCH($R$8&amp;"-"&amp;$P568,import_key,0),T$9),"")</f>
        <v/>
      </c>
    </row>
    <row r="569" spans="2:20" x14ac:dyDescent="0.25">
      <c r="B569" s="308">
        <f t="shared" si="42"/>
        <v>557</v>
      </c>
      <c r="D569" s="301" t="str" cm="1">
        <f t="array" ref="D569">IFERROR(INDEX(import_data,MATCH($D$8&amp;"-"&amp;$B569,import_key,0),D$9),"")</f>
        <v/>
      </c>
      <c r="E569" s="299" t="str" cm="1">
        <f t="array" ref="E569">IFERROR(INDEX(import_data,MATCH($D$8&amp;"-"&amp;$B569,import_key,0),E$9),"")</f>
        <v/>
      </c>
      <c r="F569" s="299" t="str" cm="1">
        <f t="array" ref="F569">IFERROR(INDEX(import_data,MATCH($D$8&amp;"-"&amp;$B569,import_key,0),F$9),"")</f>
        <v/>
      </c>
      <c r="G569" s="299" t="str" cm="1">
        <f t="array" ref="G569">IFERROR(INDEX(import_data,MATCH($D$8&amp;"-"&amp;$B569,import_key,0),G$9),"")</f>
        <v/>
      </c>
      <c r="H569" s="322" t="str" cm="1">
        <f t="array" ref="H569">IFERROR(INDEX(import_data,MATCH($D$8&amp;"-"&amp;$B569,import_key,0),H$9),"")</f>
        <v/>
      </c>
      <c r="J569" s="334" t="str">
        <f t="shared" si="43"/>
        <v/>
      </c>
      <c r="K569" s="98" t="s">
        <v>0</v>
      </c>
      <c r="L569" s="334" t="str">
        <f t="shared" si="44"/>
        <v/>
      </c>
      <c r="M569" s="98" t="s">
        <v>0</v>
      </c>
      <c r="N569" s="334" t="str">
        <f t="shared" si="45"/>
        <v/>
      </c>
      <c r="O569" s="98" t="s">
        <v>0</v>
      </c>
      <c r="P569" s="308">
        <f t="shared" si="41"/>
        <v>557</v>
      </c>
      <c r="R569" s="301" t="str" cm="1">
        <f t="array" ref="R569">IFERROR(INDEX(import_data,MATCH($R$8&amp;"-"&amp;$P569,import_key,0),R$9),"")</f>
        <v/>
      </c>
      <c r="S569" s="299" t="str" cm="1">
        <f t="array" ref="S569">IFERROR(INDEX(import_data,MATCH($R$8&amp;"-"&amp;$P569,import_key,0),S$9),"")</f>
        <v/>
      </c>
      <c r="T569" s="322" t="str" cm="1">
        <f t="array" ref="T569">IFERROR(INDEX(import_data,MATCH($R$8&amp;"-"&amp;$P569,import_key,0),T$9),"")</f>
        <v/>
      </c>
    </row>
    <row r="570" spans="2:20" x14ac:dyDescent="0.25">
      <c r="B570" s="308">
        <f t="shared" si="42"/>
        <v>558</v>
      </c>
      <c r="D570" s="301" t="str" cm="1">
        <f t="array" ref="D570">IFERROR(INDEX(import_data,MATCH($D$8&amp;"-"&amp;$B570,import_key,0),D$9),"")</f>
        <v/>
      </c>
      <c r="E570" s="299" t="str" cm="1">
        <f t="array" ref="E570">IFERROR(INDEX(import_data,MATCH($D$8&amp;"-"&amp;$B570,import_key,0),E$9),"")</f>
        <v/>
      </c>
      <c r="F570" s="299" t="str" cm="1">
        <f t="array" ref="F570">IFERROR(INDEX(import_data,MATCH($D$8&amp;"-"&amp;$B570,import_key,0),F$9),"")</f>
        <v/>
      </c>
      <c r="G570" s="299" t="str" cm="1">
        <f t="array" ref="G570">IFERROR(INDEX(import_data,MATCH($D$8&amp;"-"&amp;$B570,import_key,0),G$9),"")</f>
        <v/>
      </c>
      <c r="H570" s="322" t="str" cm="1">
        <f t="array" ref="H570">IFERROR(INDEX(import_data,MATCH($D$8&amp;"-"&amp;$B570,import_key,0),H$9),"")</f>
        <v/>
      </c>
      <c r="J570" s="334" t="str">
        <f t="shared" si="43"/>
        <v/>
      </c>
      <c r="K570" s="98" t="s">
        <v>0</v>
      </c>
      <c r="L570" s="334" t="str">
        <f t="shared" si="44"/>
        <v/>
      </c>
      <c r="M570" s="98" t="s">
        <v>0</v>
      </c>
      <c r="N570" s="334" t="str">
        <f t="shared" si="45"/>
        <v/>
      </c>
      <c r="O570" s="98" t="s">
        <v>0</v>
      </c>
      <c r="P570" s="308">
        <f t="shared" si="41"/>
        <v>558</v>
      </c>
      <c r="R570" s="301" t="str" cm="1">
        <f t="array" ref="R570">IFERROR(INDEX(import_data,MATCH($R$8&amp;"-"&amp;$P570,import_key,0),R$9),"")</f>
        <v/>
      </c>
      <c r="S570" s="299" t="str" cm="1">
        <f t="array" ref="S570">IFERROR(INDEX(import_data,MATCH($R$8&amp;"-"&amp;$P570,import_key,0),S$9),"")</f>
        <v/>
      </c>
      <c r="T570" s="322" t="str" cm="1">
        <f t="array" ref="T570">IFERROR(INDEX(import_data,MATCH($R$8&amp;"-"&amp;$P570,import_key,0),T$9),"")</f>
        <v/>
      </c>
    </row>
    <row r="571" spans="2:20" x14ac:dyDescent="0.25">
      <c r="B571" s="308">
        <f t="shared" si="42"/>
        <v>559</v>
      </c>
      <c r="D571" s="301" t="str" cm="1">
        <f t="array" ref="D571">IFERROR(INDEX(import_data,MATCH($D$8&amp;"-"&amp;$B571,import_key,0),D$9),"")</f>
        <v/>
      </c>
      <c r="E571" s="299" t="str" cm="1">
        <f t="array" ref="E571">IFERROR(INDEX(import_data,MATCH($D$8&amp;"-"&amp;$B571,import_key,0),E$9),"")</f>
        <v/>
      </c>
      <c r="F571" s="299" t="str" cm="1">
        <f t="array" ref="F571">IFERROR(INDEX(import_data,MATCH($D$8&amp;"-"&amp;$B571,import_key,0),F$9),"")</f>
        <v/>
      </c>
      <c r="G571" s="299" t="str" cm="1">
        <f t="array" ref="G571">IFERROR(INDEX(import_data,MATCH($D$8&amp;"-"&amp;$B571,import_key,0),G$9),"")</f>
        <v/>
      </c>
      <c r="H571" s="322" t="str" cm="1">
        <f t="array" ref="H571">IFERROR(INDEX(import_data,MATCH($D$8&amp;"-"&amp;$B571,import_key,0),H$9),"")</f>
        <v/>
      </c>
      <c r="J571" s="334" t="str">
        <f t="shared" si="43"/>
        <v/>
      </c>
      <c r="K571" s="98" t="s">
        <v>0</v>
      </c>
      <c r="L571" s="334" t="str">
        <f t="shared" si="44"/>
        <v/>
      </c>
      <c r="M571" s="98" t="s">
        <v>0</v>
      </c>
      <c r="N571" s="334" t="str">
        <f t="shared" si="45"/>
        <v/>
      </c>
      <c r="O571" s="98" t="s">
        <v>0</v>
      </c>
      <c r="P571" s="308">
        <f t="shared" si="41"/>
        <v>559</v>
      </c>
      <c r="R571" s="301" t="str" cm="1">
        <f t="array" ref="R571">IFERROR(INDEX(import_data,MATCH($R$8&amp;"-"&amp;$P571,import_key,0),R$9),"")</f>
        <v/>
      </c>
      <c r="S571" s="299" t="str" cm="1">
        <f t="array" ref="S571">IFERROR(INDEX(import_data,MATCH($R$8&amp;"-"&amp;$P571,import_key,0),S$9),"")</f>
        <v/>
      </c>
      <c r="T571" s="322" t="str" cm="1">
        <f t="array" ref="T571">IFERROR(INDEX(import_data,MATCH($R$8&amp;"-"&amp;$P571,import_key,0),T$9),"")</f>
        <v/>
      </c>
    </row>
    <row r="572" spans="2:20" x14ac:dyDescent="0.25">
      <c r="B572" s="308">
        <f t="shared" si="42"/>
        <v>560</v>
      </c>
      <c r="D572" s="301" t="str" cm="1">
        <f t="array" ref="D572">IFERROR(INDEX(import_data,MATCH($D$8&amp;"-"&amp;$B572,import_key,0),D$9),"")</f>
        <v/>
      </c>
      <c r="E572" s="299" t="str" cm="1">
        <f t="array" ref="E572">IFERROR(INDEX(import_data,MATCH($D$8&amp;"-"&amp;$B572,import_key,0),E$9),"")</f>
        <v/>
      </c>
      <c r="F572" s="299" t="str" cm="1">
        <f t="array" ref="F572">IFERROR(INDEX(import_data,MATCH($D$8&amp;"-"&amp;$B572,import_key,0),F$9),"")</f>
        <v/>
      </c>
      <c r="G572" s="299" t="str" cm="1">
        <f t="array" ref="G572">IFERROR(INDEX(import_data,MATCH($D$8&amp;"-"&amp;$B572,import_key,0),G$9),"")</f>
        <v/>
      </c>
      <c r="H572" s="322" t="str" cm="1">
        <f t="array" ref="H572">IFERROR(INDEX(import_data,MATCH($D$8&amp;"-"&amp;$B572,import_key,0),H$9),"")</f>
        <v/>
      </c>
      <c r="J572" s="334" t="str">
        <f t="shared" si="43"/>
        <v/>
      </c>
      <c r="K572" s="98" t="s">
        <v>0</v>
      </c>
      <c r="L572" s="334" t="str">
        <f t="shared" si="44"/>
        <v/>
      </c>
      <c r="M572" s="98" t="s">
        <v>0</v>
      </c>
      <c r="N572" s="334" t="str">
        <f t="shared" si="45"/>
        <v/>
      </c>
      <c r="O572" s="98" t="s">
        <v>0</v>
      </c>
      <c r="P572" s="308">
        <f t="shared" si="41"/>
        <v>560</v>
      </c>
      <c r="R572" s="301" t="str" cm="1">
        <f t="array" ref="R572">IFERROR(INDEX(import_data,MATCH($R$8&amp;"-"&amp;$P572,import_key,0),R$9),"")</f>
        <v/>
      </c>
      <c r="S572" s="299" t="str" cm="1">
        <f t="array" ref="S572">IFERROR(INDEX(import_data,MATCH($R$8&amp;"-"&amp;$P572,import_key,0),S$9),"")</f>
        <v/>
      </c>
      <c r="T572" s="322" t="str" cm="1">
        <f t="array" ref="T572">IFERROR(INDEX(import_data,MATCH($R$8&amp;"-"&amp;$P572,import_key,0),T$9),"")</f>
        <v/>
      </c>
    </row>
    <row r="573" spans="2:20" x14ac:dyDescent="0.25">
      <c r="B573" s="308">
        <f t="shared" si="42"/>
        <v>561</v>
      </c>
      <c r="D573" s="301" t="str" cm="1">
        <f t="array" ref="D573">IFERROR(INDEX(import_data,MATCH($D$8&amp;"-"&amp;$B573,import_key,0),D$9),"")</f>
        <v/>
      </c>
      <c r="E573" s="299" t="str" cm="1">
        <f t="array" ref="E573">IFERROR(INDEX(import_data,MATCH($D$8&amp;"-"&amp;$B573,import_key,0),E$9),"")</f>
        <v/>
      </c>
      <c r="F573" s="299" t="str" cm="1">
        <f t="array" ref="F573">IFERROR(INDEX(import_data,MATCH($D$8&amp;"-"&amp;$B573,import_key,0),F$9),"")</f>
        <v/>
      </c>
      <c r="G573" s="299" t="str" cm="1">
        <f t="array" ref="G573">IFERROR(INDEX(import_data,MATCH($D$8&amp;"-"&amp;$B573,import_key,0),G$9),"")</f>
        <v/>
      </c>
      <c r="H573" s="322" t="str" cm="1">
        <f t="array" ref="H573">IFERROR(INDEX(import_data,MATCH($D$8&amp;"-"&amp;$B573,import_key,0),H$9),"")</f>
        <v/>
      </c>
      <c r="J573" s="334" t="str">
        <f t="shared" si="43"/>
        <v/>
      </c>
      <c r="K573" s="98" t="s">
        <v>0</v>
      </c>
      <c r="L573" s="334" t="str">
        <f t="shared" si="44"/>
        <v/>
      </c>
      <c r="M573" s="98" t="s">
        <v>0</v>
      </c>
      <c r="N573" s="334" t="str">
        <f t="shared" si="45"/>
        <v/>
      </c>
      <c r="O573" s="98" t="s">
        <v>0</v>
      </c>
      <c r="P573" s="308">
        <f t="shared" si="41"/>
        <v>561</v>
      </c>
      <c r="R573" s="301" t="str" cm="1">
        <f t="array" ref="R573">IFERROR(INDEX(import_data,MATCH($R$8&amp;"-"&amp;$P573,import_key,0),R$9),"")</f>
        <v/>
      </c>
      <c r="S573" s="299" t="str" cm="1">
        <f t="array" ref="S573">IFERROR(INDEX(import_data,MATCH($R$8&amp;"-"&amp;$P573,import_key,0),S$9),"")</f>
        <v/>
      </c>
      <c r="T573" s="322" t="str" cm="1">
        <f t="array" ref="T573">IFERROR(INDEX(import_data,MATCH($R$8&amp;"-"&amp;$P573,import_key,0),T$9),"")</f>
        <v/>
      </c>
    </row>
    <row r="574" spans="2:20" x14ac:dyDescent="0.25">
      <c r="B574" s="308">
        <f t="shared" si="42"/>
        <v>562</v>
      </c>
      <c r="D574" s="301" t="str" cm="1">
        <f t="array" ref="D574">IFERROR(INDEX(import_data,MATCH($D$8&amp;"-"&amp;$B574,import_key,0),D$9),"")</f>
        <v/>
      </c>
      <c r="E574" s="299" t="str" cm="1">
        <f t="array" ref="E574">IFERROR(INDEX(import_data,MATCH($D$8&amp;"-"&amp;$B574,import_key,0),E$9),"")</f>
        <v/>
      </c>
      <c r="F574" s="299" t="str" cm="1">
        <f t="array" ref="F574">IFERROR(INDEX(import_data,MATCH($D$8&amp;"-"&amp;$B574,import_key,0),F$9),"")</f>
        <v/>
      </c>
      <c r="G574" s="299" t="str" cm="1">
        <f t="array" ref="G574">IFERROR(INDEX(import_data,MATCH($D$8&amp;"-"&amp;$B574,import_key,0),G$9),"")</f>
        <v/>
      </c>
      <c r="H574" s="322" t="str" cm="1">
        <f t="array" ref="H574">IFERROR(INDEX(import_data,MATCH($D$8&amp;"-"&amp;$B574,import_key,0),H$9),"")</f>
        <v/>
      </c>
      <c r="J574" s="334" t="str">
        <f t="shared" si="43"/>
        <v/>
      </c>
      <c r="K574" s="98" t="s">
        <v>0</v>
      </c>
      <c r="L574" s="334" t="str">
        <f t="shared" si="44"/>
        <v/>
      </c>
      <c r="M574" s="98" t="s">
        <v>0</v>
      </c>
      <c r="N574" s="334" t="str">
        <f t="shared" si="45"/>
        <v/>
      </c>
      <c r="O574" s="98" t="s">
        <v>0</v>
      </c>
      <c r="P574" s="308">
        <f t="shared" si="41"/>
        <v>562</v>
      </c>
      <c r="R574" s="301" t="str" cm="1">
        <f t="array" ref="R574">IFERROR(INDEX(import_data,MATCH($R$8&amp;"-"&amp;$P574,import_key,0),R$9),"")</f>
        <v/>
      </c>
      <c r="S574" s="299" t="str" cm="1">
        <f t="array" ref="S574">IFERROR(INDEX(import_data,MATCH($R$8&amp;"-"&amp;$P574,import_key,0),S$9),"")</f>
        <v/>
      </c>
      <c r="T574" s="322" t="str" cm="1">
        <f t="array" ref="T574">IFERROR(INDEX(import_data,MATCH($R$8&amp;"-"&amp;$P574,import_key,0),T$9),"")</f>
        <v/>
      </c>
    </row>
    <row r="575" spans="2:20" x14ac:dyDescent="0.25">
      <c r="B575" s="308">
        <f t="shared" si="42"/>
        <v>563</v>
      </c>
      <c r="D575" s="301" t="str" cm="1">
        <f t="array" ref="D575">IFERROR(INDEX(import_data,MATCH($D$8&amp;"-"&amp;$B575,import_key,0),D$9),"")</f>
        <v/>
      </c>
      <c r="E575" s="299" t="str" cm="1">
        <f t="array" ref="E575">IFERROR(INDEX(import_data,MATCH($D$8&amp;"-"&amp;$B575,import_key,0),E$9),"")</f>
        <v/>
      </c>
      <c r="F575" s="299" t="str" cm="1">
        <f t="array" ref="F575">IFERROR(INDEX(import_data,MATCH($D$8&amp;"-"&amp;$B575,import_key,0),F$9),"")</f>
        <v/>
      </c>
      <c r="G575" s="299" t="str" cm="1">
        <f t="array" ref="G575">IFERROR(INDEX(import_data,MATCH($D$8&amp;"-"&amp;$B575,import_key,0),G$9),"")</f>
        <v/>
      </c>
      <c r="H575" s="322" t="str" cm="1">
        <f t="array" ref="H575">IFERROR(INDEX(import_data,MATCH($D$8&amp;"-"&amp;$B575,import_key,0),H$9),"")</f>
        <v/>
      </c>
      <c r="J575" s="334" t="str">
        <f t="shared" si="43"/>
        <v/>
      </c>
      <c r="K575" s="98" t="s">
        <v>0</v>
      </c>
      <c r="L575" s="334" t="str">
        <f t="shared" si="44"/>
        <v/>
      </c>
      <c r="M575" s="98" t="s">
        <v>0</v>
      </c>
      <c r="N575" s="334" t="str">
        <f t="shared" si="45"/>
        <v/>
      </c>
      <c r="O575" s="98" t="s">
        <v>0</v>
      </c>
      <c r="P575" s="308">
        <f t="shared" si="41"/>
        <v>563</v>
      </c>
      <c r="R575" s="301" t="str" cm="1">
        <f t="array" ref="R575">IFERROR(INDEX(import_data,MATCH($R$8&amp;"-"&amp;$P575,import_key,0),R$9),"")</f>
        <v/>
      </c>
      <c r="S575" s="299" t="str" cm="1">
        <f t="array" ref="S575">IFERROR(INDEX(import_data,MATCH($R$8&amp;"-"&amp;$P575,import_key,0),S$9),"")</f>
        <v/>
      </c>
      <c r="T575" s="322" t="str" cm="1">
        <f t="array" ref="T575">IFERROR(INDEX(import_data,MATCH($R$8&amp;"-"&amp;$P575,import_key,0),T$9),"")</f>
        <v/>
      </c>
    </row>
    <row r="576" spans="2:20" x14ac:dyDescent="0.25">
      <c r="B576" s="308">
        <f t="shared" si="42"/>
        <v>564</v>
      </c>
      <c r="D576" s="301" t="str" cm="1">
        <f t="array" ref="D576">IFERROR(INDEX(import_data,MATCH($D$8&amp;"-"&amp;$B576,import_key,0),D$9),"")</f>
        <v/>
      </c>
      <c r="E576" s="299" t="str" cm="1">
        <f t="array" ref="E576">IFERROR(INDEX(import_data,MATCH($D$8&amp;"-"&amp;$B576,import_key,0),E$9),"")</f>
        <v/>
      </c>
      <c r="F576" s="299" t="str" cm="1">
        <f t="array" ref="F576">IFERROR(INDEX(import_data,MATCH($D$8&amp;"-"&amp;$B576,import_key,0),F$9),"")</f>
        <v/>
      </c>
      <c r="G576" s="299" t="str" cm="1">
        <f t="array" ref="G576">IFERROR(INDEX(import_data,MATCH($D$8&amp;"-"&amp;$B576,import_key,0),G$9),"")</f>
        <v/>
      </c>
      <c r="H576" s="322" t="str" cm="1">
        <f t="array" ref="H576">IFERROR(INDEX(import_data,MATCH($D$8&amp;"-"&amp;$B576,import_key,0),H$9),"")</f>
        <v/>
      </c>
      <c r="J576" s="334" t="str">
        <f t="shared" si="43"/>
        <v/>
      </c>
      <c r="K576" s="98" t="s">
        <v>0</v>
      </c>
      <c r="L576" s="334" t="str">
        <f t="shared" si="44"/>
        <v/>
      </c>
      <c r="M576" s="98" t="s">
        <v>0</v>
      </c>
      <c r="N576" s="334" t="str">
        <f t="shared" si="45"/>
        <v/>
      </c>
      <c r="O576" s="98" t="s">
        <v>0</v>
      </c>
      <c r="P576" s="308">
        <f t="shared" si="41"/>
        <v>564</v>
      </c>
      <c r="R576" s="301" t="str" cm="1">
        <f t="array" ref="R576">IFERROR(INDEX(import_data,MATCH($R$8&amp;"-"&amp;$P576,import_key,0),R$9),"")</f>
        <v/>
      </c>
      <c r="S576" s="299" t="str" cm="1">
        <f t="array" ref="S576">IFERROR(INDEX(import_data,MATCH($R$8&amp;"-"&amp;$P576,import_key,0),S$9),"")</f>
        <v/>
      </c>
      <c r="T576" s="322" t="str" cm="1">
        <f t="array" ref="T576">IFERROR(INDEX(import_data,MATCH($R$8&amp;"-"&amp;$P576,import_key,0),T$9),"")</f>
        <v/>
      </c>
    </row>
    <row r="577" spans="2:20" x14ac:dyDescent="0.25">
      <c r="B577" s="308">
        <f t="shared" si="42"/>
        <v>565</v>
      </c>
      <c r="D577" s="301" t="str" cm="1">
        <f t="array" ref="D577">IFERROR(INDEX(import_data,MATCH($D$8&amp;"-"&amp;$B577,import_key,0),D$9),"")</f>
        <v/>
      </c>
      <c r="E577" s="299" t="str" cm="1">
        <f t="array" ref="E577">IFERROR(INDEX(import_data,MATCH($D$8&amp;"-"&amp;$B577,import_key,0),E$9),"")</f>
        <v/>
      </c>
      <c r="F577" s="299" t="str" cm="1">
        <f t="array" ref="F577">IFERROR(INDEX(import_data,MATCH($D$8&amp;"-"&amp;$B577,import_key,0),F$9),"")</f>
        <v/>
      </c>
      <c r="G577" s="299" t="str" cm="1">
        <f t="array" ref="G577">IFERROR(INDEX(import_data,MATCH($D$8&amp;"-"&amp;$B577,import_key,0),G$9),"")</f>
        <v/>
      </c>
      <c r="H577" s="322" t="str" cm="1">
        <f t="array" ref="H577">IFERROR(INDEX(import_data,MATCH($D$8&amp;"-"&amp;$B577,import_key,0),H$9),"")</f>
        <v/>
      </c>
      <c r="J577" s="334" t="str">
        <f t="shared" si="43"/>
        <v/>
      </c>
      <c r="K577" s="98" t="s">
        <v>0</v>
      </c>
      <c r="L577" s="334" t="str">
        <f t="shared" si="44"/>
        <v/>
      </c>
      <c r="M577" s="98" t="s">
        <v>0</v>
      </c>
      <c r="N577" s="334" t="str">
        <f t="shared" si="45"/>
        <v/>
      </c>
      <c r="O577" s="98" t="s">
        <v>0</v>
      </c>
      <c r="P577" s="308">
        <f t="shared" si="41"/>
        <v>565</v>
      </c>
      <c r="R577" s="301" t="str" cm="1">
        <f t="array" ref="R577">IFERROR(INDEX(import_data,MATCH($R$8&amp;"-"&amp;$P577,import_key,0),R$9),"")</f>
        <v/>
      </c>
      <c r="S577" s="299" t="str" cm="1">
        <f t="array" ref="S577">IFERROR(INDEX(import_data,MATCH($R$8&amp;"-"&amp;$P577,import_key,0),S$9),"")</f>
        <v/>
      </c>
      <c r="T577" s="322" t="str" cm="1">
        <f t="array" ref="T577">IFERROR(INDEX(import_data,MATCH($R$8&amp;"-"&amp;$P577,import_key,0),T$9),"")</f>
        <v/>
      </c>
    </row>
    <row r="578" spans="2:20" x14ac:dyDescent="0.25">
      <c r="B578" s="308">
        <f t="shared" si="42"/>
        <v>566</v>
      </c>
      <c r="D578" s="301" t="str" cm="1">
        <f t="array" ref="D578">IFERROR(INDEX(import_data,MATCH($D$8&amp;"-"&amp;$B578,import_key,0),D$9),"")</f>
        <v/>
      </c>
      <c r="E578" s="299" t="str" cm="1">
        <f t="array" ref="E578">IFERROR(INDEX(import_data,MATCH($D$8&amp;"-"&amp;$B578,import_key,0),E$9),"")</f>
        <v/>
      </c>
      <c r="F578" s="299" t="str" cm="1">
        <f t="array" ref="F578">IFERROR(INDEX(import_data,MATCH($D$8&amp;"-"&amp;$B578,import_key,0),F$9),"")</f>
        <v/>
      </c>
      <c r="G578" s="299" t="str" cm="1">
        <f t="array" ref="G578">IFERROR(INDEX(import_data,MATCH($D$8&amp;"-"&amp;$B578,import_key,0),G$9),"")</f>
        <v/>
      </c>
      <c r="H578" s="322" t="str" cm="1">
        <f t="array" ref="H578">IFERROR(INDEX(import_data,MATCH($D$8&amp;"-"&amp;$B578,import_key,0),H$9),"")</f>
        <v/>
      </c>
      <c r="J578" s="334" t="str">
        <f t="shared" si="43"/>
        <v/>
      </c>
      <c r="K578" s="98" t="s">
        <v>0</v>
      </c>
      <c r="L578" s="334" t="str">
        <f t="shared" si="44"/>
        <v/>
      </c>
      <c r="M578" s="98" t="s">
        <v>0</v>
      </c>
      <c r="N578" s="334" t="str">
        <f t="shared" si="45"/>
        <v/>
      </c>
      <c r="O578" s="98" t="s">
        <v>0</v>
      </c>
      <c r="P578" s="308">
        <f t="shared" si="41"/>
        <v>566</v>
      </c>
      <c r="R578" s="301" t="str" cm="1">
        <f t="array" ref="R578">IFERROR(INDEX(import_data,MATCH($R$8&amp;"-"&amp;$P578,import_key,0),R$9),"")</f>
        <v/>
      </c>
      <c r="S578" s="299" t="str" cm="1">
        <f t="array" ref="S578">IFERROR(INDEX(import_data,MATCH($R$8&amp;"-"&amp;$P578,import_key,0),S$9),"")</f>
        <v/>
      </c>
      <c r="T578" s="322" t="str" cm="1">
        <f t="array" ref="T578">IFERROR(INDEX(import_data,MATCH($R$8&amp;"-"&amp;$P578,import_key,0),T$9),"")</f>
        <v/>
      </c>
    </row>
    <row r="579" spans="2:20" x14ac:dyDescent="0.25">
      <c r="B579" s="308">
        <f t="shared" si="42"/>
        <v>567</v>
      </c>
      <c r="D579" s="301" t="str" cm="1">
        <f t="array" ref="D579">IFERROR(INDEX(import_data,MATCH($D$8&amp;"-"&amp;$B579,import_key,0),D$9),"")</f>
        <v/>
      </c>
      <c r="E579" s="299" t="str" cm="1">
        <f t="array" ref="E579">IFERROR(INDEX(import_data,MATCH($D$8&amp;"-"&amp;$B579,import_key,0),E$9),"")</f>
        <v/>
      </c>
      <c r="F579" s="299" t="str" cm="1">
        <f t="array" ref="F579">IFERROR(INDEX(import_data,MATCH($D$8&amp;"-"&amp;$B579,import_key,0),F$9),"")</f>
        <v/>
      </c>
      <c r="G579" s="299" t="str" cm="1">
        <f t="array" ref="G579">IFERROR(INDEX(import_data,MATCH($D$8&amp;"-"&amp;$B579,import_key,0),G$9),"")</f>
        <v/>
      </c>
      <c r="H579" s="322" t="str" cm="1">
        <f t="array" ref="H579">IFERROR(INDEX(import_data,MATCH($D$8&amp;"-"&amp;$B579,import_key,0),H$9),"")</f>
        <v/>
      </c>
      <c r="J579" s="334" t="str">
        <f t="shared" si="43"/>
        <v/>
      </c>
      <c r="K579" s="98" t="s">
        <v>0</v>
      </c>
      <c r="L579" s="334" t="str">
        <f t="shared" si="44"/>
        <v/>
      </c>
      <c r="M579" s="98" t="s">
        <v>0</v>
      </c>
      <c r="N579" s="334" t="str">
        <f t="shared" si="45"/>
        <v/>
      </c>
      <c r="O579" s="98" t="s">
        <v>0</v>
      </c>
      <c r="P579" s="308">
        <f t="shared" si="41"/>
        <v>567</v>
      </c>
      <c r="R579" s="301" t="str" cm="1">
        <f t="array" ref="R579">IFERROR(INDEX(import_data,MATCH($R$8&amp;"-"&amp;$P579,import_key,0),R$9),"")</f>
        <v/>
      </c>
      <c r="S579" s="299" t="str" cm="1">
        <f t="array" ref="S579">IFERROR(INDEX(import_data,MATCH($R$8&amp;"-"&amp;$P579,import_key,0),S$9),"")</f>
        <v/>
      </c>
      <c r="T579" s="322" t="str" cm="1">
        <f t="array" ref="T579">IFERROR(INDEX(import_data,MATCH($R$8&amp;"-"&amp;$P579,import_key,0),T$9),"")</f>
        <v/>
      </c>
    </row>
    <row r="580" spans="2:20" x14ac:dyDescent="0.25">
      <c r="B580" s="308">
        <f t="shared" si="42"/>
        <v>568</v>
      </c>
      <c r="D580" s="301" t="str" cm="1">
        <f t="array" ref="D580">IFERROR(INDEX(import_data,MATCH($D$8&amp;"-"&amp;$B580,import_key,0),D$9),"")</f>
        <v/>
      </c>
      <c r="E580" s="299" t="str" cm="1">
        <f t="array" ref="E580">IFERROR(INDEX(import_data,MATCH($D$8&amp;"-"&amp;$B580,import_key,0),E$9),"")</f>
        <v/>
      </c>
      <c r="F580" s="299" t="str" cm="1">
        <f t="array" ref="F580">IFERROR(INDEX(import_data,MATCH($D$8&amp;"-"&amp;$B580,import_key,0),F$9),"")</f>
        <v/>
      </c>
      <c r="G580" s="299" t="str" cm="1">
        <f t="array" ref="G580">IFERROR(INDEX(import_data,MATCH($D$8&amp;"-"&amp;$B580,import_key,0),G$9),"")</f>
        <v/>
      </c>
      <c r="H580" s="322" t="str" cm="1">
        <f t="array" ref="H580">IFERROR(INDEX(import_data,MATCH($D$8&amp;"-"&amp;$B580,import_key,0),H$9),"")</f>
        <v/>
      </c>
      <c r="J580" s="334" t="str">
        <f t="shared" si="43"/>
        <v/>
      </c>
      <c r="K580" s="98" t="s">
        <v>0</v>
      </c>
      <c r="L580" s="334" t="str">
        <f t="shared" si="44"/>
        <v/>
      </c>
      <c r="M580" s="98" t="s">
        <v>0</v>
      </c>
      <c r="N580" s="334" t="str">
        <f t="shared" si="45"/>
        <v/>
      </c>
      <c r="O580" s="98" t="s">
        <v>0</v>
      </c>
      <c r="P580" s="308">
        <f t="shared" si="41"/>
        <v>568</v>
      </c>
      <c r="R580" s="301" t="str" cm="1">
        <f t="array" ref="R580">IFERROR(INDEX(import_data,MATCH($R$8&amp;"-"&amp;$P580,import_key,0),R$9),"")</f>
        <v/>
      </c>
      <c r="S580" s="299" t="str" cm="1">
        <f t="array" ref="S580">IFERROR(INDEX(import_data,MATCH($R$8&amp;"-"&amp;$P580,import_key,0),S$9),"")</f>
        <v/>
      </c>
      <c r="T580" s="322" t="str" cm="1">
        <f t="array" ref="T580">IFERROR(INDEX(import_data,MATCH($R$8&amp;"-"&amp;$P580,import_key,0),T$9),"")</f>
        <v/>
      </c>
    </row>
    <row r="581" spans="2:20" x14ac:dyDescent="0.25">
      <c r="B581" s="308">
        <f t="shared" si="42"/>
        <v>569</v>
      </c>
      <c r="D581" s="301" t="str" cm="1">
        <f t="array" ref="D581">IFERROR(INDEX(import_data,MATCH($D$8&amp;"-"&amp;$B581,import_key,0),D$9),"")</f>
        <v/>
      </c>
      <c r="E581" s="299" t="str" cm="1">
        <f t="array" ref="E581">IFERROR(INDEX(import_data,MATCH($D$8&amp;"-"&amp;$B581,import_key,0),E$9),"")</f>
        <v/>
      </c>
      <c r="F581" s="299" t="str" cm="1">
        <f t="array" ref="F581">IFERROR(INDEX(import_data,MATCH($D$8&amp;"-"&amp;$B581,import_key,0),F$9),"")</f>
        <v/>
      </c>
      <c r="G581" s="299" t="str" cm="1">
        <f t="array" ref="G581">IFERROR(INDEX(import_data,MATCH($D$8&amp;"-"&amp;$B581,import_key,0),G$9),"")</f>
        <v/>
      </c>
      <c r="H581" s="322" t="str" cm="1">
        <f t="array" ref="H581">IFERROR(INDEX(import_data,MATCH($D$8&amp;"-"&amp;$B581,import_key,0),H$9),"")</f>
        <v/>
      </c>
      <c r="J581" s="334" t="str">
        <f t="shared" si="43"/>
        <v/>
      </c>
      <c r="K581" s="98" t="s">
        <v>0</v>
      </c>
      <c r="L581" s="334" t="str">
        <f t="shared" si="44"/>
        <v/>
      </c>
      <c r="M581" s="98" t="s">
        <v>0</v>
      </c>
      <c r="N581" s="334" t="str">
        <f t="shared" si="45"/>
        <v/>
      </c>
      <c r="O581" s="98" t="s">
        <v>0</v>
      </c>
      <c r="P581" s="308">
        <f t="shared" si="41"/>
        <v>569</v>
      </c>
      <c r="R581" s="301" t="str" cm="1">
        <f t="array" ref="R581">IFERROR(INDEX(import_data,MATCH($R$8&amp;"-"&amp;$P581,import_key,0),R$9),"")</f>
        <v/>
      </c>
      <c r="S581" s="299" t="str" cm="1">
        <f t="array" ref="S581">IFERROR(INDEX(import_data,MATCH($R$8&amp;"-"&amp;$P581,import_key,0),S$9),"")</f>
        <v/>
      </c>
      <c r="T581" s="322" t="str" cm="1">
        <f t="array" ref="T581">IFERROR(INDEX(import_data,MATCH($R$8&amp;"-"&amp;$P581,import_key,0),T$9),"")</f>
        <v/>
      </c>
    </row>
    <row r="582" spans="2:20" x14ac:dyDescent="0.25">
      <c r="B582" s="308">
        <f t="shared" si="42"/>
        <v>570</v>
      </c>
      <c r="D582" s="301" t="str" cm="1">
        <f t="array" ref="D582">IFERROR(INDEX(import_data,MATCH($D$8&amp;"-"&amp;$B582,import_key,0),D$9),"")</f>
        <v/>
      </c>
      <c r="E582" s="299" t="str" cm="1">
        <f t="array" ref="E582">IFERROR(INDEX(import_data,MATCH($D$8&amp;"-"&amp;$B582,import_key,0),E$9),"")</f>
        <v/>
      </c>
      <c r="F582" s="299" t="str" cm="1">
        <f t="array" ref="F582">IFERROR(INDEX(import_data,MATCH($D$8&amp;"-"&amp;$B582,import_key,0),F$9),"")</f>
        <v/>
      </c>
      <c r="G582" s="299" t="str" cm="1">
        <f t="array" ref="G582">IFERROR(INDEX(import_data,MATCH($D$8&amp;"-"&amp;$B582,import_key,0),G$9),"")</f>
        <v/>
      </c>
      <c r="H582" s="322" t="str" cm="1">
        <f t="array" ref="H582">IFERROR(INDEX(import_data,MATCH($D$8&amp;"-"&amp;$B582,import_key,0),H$9),"")</f>
        <v/>
      </c>
      <c r="J582" s="334" t="str">
        <f t="shared" si="43"/>
        <v/>
      </c>
      <c r="K582" s="98" t="s">
        <v>0</v>
      </c>
      <c r="L582" s="334" t="str">
        <f t="shared" si="44"/>
        <v/>
      </c>
      <c r="M582" s="98" t="s">
        <v>0</v>
      </c>
      <c r="N582" s="334" t="str">
        <f t="shared" si="45"/>
        <v/>
      </c>
      <c r="O582" s="98" t="s">
        <v>0</v>
      </c>
      <c r="P582" s="308">
        <f t="shared" si="41"/>
        <v>570</v>
      </c>
      <c r="R582" s="301" t="str" cm="1">
        <f t="array" ref="R582">IFERROR(INDEX(import_data,MATCH($R$8&amp;"-"&amp;$P582,import_key,0),R$9),"")</f>
        <v/>
      </c>
      <c r="S582" s="299" t="str" cm="1">
        <f t="array" ref="S582">IFERROR(INDEX(import_data,MATCH($R$8&amp;"-"&amp;$P582,import_key,0),S$9),"")</f>
        <v/>
      </c>
      <c r="T582" s="322" t="str" cm="1">
        <f t="array" ref="T582">IFERROR(INDEX(import_data,MATCH($R$8&amp;"-"&amp;$P582,import_key,0),T$9),"")</f>
        <v/>
      </c>
    </row>
    <row r="583" spans="2:20" x14ac:dyDescent="0.25">
      <c r="B583" s="308">
        <f t="shared" si="42"/>
        <v>571</v>
      </c>
      <c r="D583" s="301" t="str" cm="1">
        <f t="array" ref="D583">IFERROR(INDEX(import_data,MATCH($D$8&amp;"-"&amp;$B583,import_key,0),D$9),"")</f>
        <v/>
      </c>
      <c r="E583" s="299" t="str" cm="1">
        <f t="array" ref="E583">IFERROR(INDEX(import_data,MATCH($D$8&amp;"-"&amp;$B583,import_key,0),E$9),"")</f>
        <v/>
      </c>
      <c r="F583" s="299" t="str" cm="1">
        <f t="array" ref="F583">IFERROR(INDEX(import_data,MATCH($D$8&amp;"-"&amp;$B583,import_key,0),F$9),"")</f>
        <v/>
      </c>
      <c r="G583" s="299" t="str" cm="1">
        <f t="array" ref="G583">IFERROR(INDEX(import_data,MATCH($D$8&amp;"-"&amp;$B583,import_key,0),G$9),"")</f>
        <v/>
      </c>
      <c r="H583" s="322" t="str" cm="1">
        <f t="array" ref="H583">IFERROR(INDEX(import_data,MATCH($D$8&amp;"-"&amp;$B583,import_key,0),H$9),"")</f>
        <v/>
      </c>
      <c r="J583" s="334" t="str">
        <f t="shared" si="43"/>
        <v/>
      </c>
      <c r="K583" s="98" t="s">
        <v>0</v>
      </c>
      <c r="L583" s="334" t="str">
        <f t="shared" si="44"/>
        <v/>
      </c>
      <c r="M583" s="98" t="s">
        <v>0</v>
      </c>
      <c r="N583" s="334" t="str">
        <f t="shared" si="45"/>
        <v/>
      </c>
      <c r="O583" s="98" t="s">
        <v>0</v>
      </c>
      <c r="P583" s="308">
        <f t="shared" si="41"/>
        <v>571</v>
      </c>
      <c r="R583" s="301" t="str" cm="1">
        <f t="array" ref="R583">IFERROR(INDEX(import_data,MATCH($R$8&amp;"-"&amp;$P583,import_key,0),R$9),"")</f>
        <v/>
      </c>
      <c r="S583" s="299" t="str" cm="1">
        <f t="array" ref="S583">IFERROR(INDEX(import_data,MATCH($R$8&amp;"-"&amp;$P583,import_key,0),S$9),"")</f>
        <v/>
      </c>
      <c r="T583" s="322" t="str" cm="1">
        <f t="array" ref="T583">IFERROR(INDEX(import_data,MATCH($R$8&amp;"-"&amp;$P583,import_key,0),T$9),"")</f>
        <v/>
      </c>
    </row>
    <row r="584" spans="2:20" x14ac:dyDescent="0.25">
      <c r="B584" s="308">
        <f t="shared" si="42"/>
        <v>572</v>
      </c>
      <c r="D584" s="301" t="str" cm="1">
        <f t="array" ref="D584">IFERROR(INDEX(import_data,MATCH($D$8&amp;"-"&amp;$B584,import_key,0),D$9),"")</f>
        <v/>
      </c>
      <c r="E584" s="299" t="str" cm="1">
        <f t="array" ref="E584">IFERROR(INDEX(import_data,MATCH($D$8&amp;"-"&amp;$B584,import_key,0),E$9),"")</f>
        <v/>
      </c>
      <c r="F584" s="299" t="str" cm="1">
        <f t="array" ref="F584">IFERROR(INDEX(import_data,MATCH($D$8&amp;"-"&amp;$B584,import_key,0),F$9),"")</f>
        <v/>
      </c>
      <c r="G584" s="299" t="str" cm="1">
        <f t="array" ref="G584">IFERROR(INDEX(import_data,MATCH($D$8&amp;"-"&amp;$B584,import_key,0),G$9),"")</f>
        <v/>
      </c>
      <c r="H584" s="322" t="str" cm="1">
        <f t="array" ref="H584">IFERROR(INDEX(import_data,MATCH($D$8&amp;"-"&amp;$B584,import_key,0),H$9),"")</f>
        <v/>
      </c>
      <c r="J584" s="334" t="str">
        <f t="shared" si="43"/>
        <v/>
      </c>
      <c r="K584" s="98" t="s">
        <v>0</v>
      </c>
      <c r="L584" s="334" t="str">
        <f t="shared" si="44"/>
        <v/>
      </c>
      <c r="M584" s="98" t="s">
        <v>0</v>
      </c>
      <c r="N584" s="334" t="str">
        <f t="shared" si="45"/>
        <v/>
      </c>
      <c r="O584" s="98" t="s">
        <v>0</v>
      </c>
      <c r="P584" s="308">
        <f t="shared" si="41"/>
        <v>572</v>
      </c>
      <c r="R584" s="301" t="str" cm="1">
        <f t="array" ref="R584">IFERROR(INDEX(import_data,MATCH($R$8&amp;"-"&amp;$P584,import_key,0),R$9),"")</f>
        <v/>
      </c>
      <c r="S584" s="299" t="str" cm="1">
        <f t="array" ref="S584">IFERROR(INDEX(import_data,MATCH($R$8&amp;"-"&amp;$P584,import_key,0),S$9),"")</f>
        <v/>
      </c>
      <c r="T584" s="322" t="str" cm="1">
        <f t="array" ref="T584">IFERROR(INDEX(import_data,MATCH($R$8&amp;"-"&amp;$P584,import_key,0),T$9),"")</f>
        <v/>
      </c>
    </row>
    <row r="585" spans="2:20" x14ac:dyDescent="0.25">
      <c r="B585" s="308">
        <f t="shared" si="42"/>
        <v>573</v>
      </c>
      <c r="D585" s="301" t="str" cm="1">
        <f t="array" ref="D585">IFERROR(INDEX(import_data,MATCH($D$8&amp;"-"&amp;$B585,import_key,0),D$9),"")</f>
        <v/>
      </c>
      <c r="E585" s="299" t="str" cm="1">
        <f t="array" ref="E585">IFERROR(INDEX(import_data,MATCH($D$8&amp;"-"&amp;$B585,import_key,0),E$9),"")</f>
        <v/>
      </c>
      <c r="F585" s="299" t="str" cm="1">
        <f t="array" ref="F585">IFERROR(INDEX(import_data,MATCH($D$8&amp;"-"&amp;$B585,import_key,0),F$9),"")</f>
        <v/>
      </c>
      <c r="G585" s="299" t="str" cm="1">
        <f t="array" ref="G585">IFERROR(INDEX(import_data,MATCH($D$8&amp;"-"&amp;$B585,import_key,0),G$9),"")</f>
        <v/>
      </c>
      <c r="H585" s="322" t="str" cm="1">
        <f t="array" ref="H585">IFERROR(INDEX(import_data,MATCH($D$8&amp;"-"&amp;$B585,import_key,0),H$9),"")</f>
        <v/>
      </c>
      <c r="J585" s="334" t="str">
        <f t="shared" si="43"/>
        <v/>
      </c>
      <c r="K585" s="98" t="s">
        <v>0</v>
      </c>
      <c r="L585" s="334" t="str">
        <f t="shared" si="44"/>
        <v/>
      </c>
      <c r="M585" s="98" t="s">
        <v>0</v>
      </c>
      <c r="N585" s="334" t="str">
        <f t="shared" si="45"/>
        <v/>
      </c>
      <c r="O585" s="98" t="s">
        <v>0</v>
      </c>
      <c r="P585" s="308">
        <f t="shared" si="41"/>
        <v>573</v>
      </c>
      <c r="R585" s="301" t="str" cm="1">
        <f t="array" ref="R585">IFERROR(INDEX(import_data,MATCH($R$8&amp;"-"&amp;$P585,import_key,0),R$9),"")</f>
        <v/>
      </c>
      <c r="S585" s="299" t="str" cm="1">
        <f t="array" ref="S585">IFERROR(INDEX(import_data,MATCH($R$8&amp;"-"&amp;$P585,import_key,0),S$9),"")</f>
        <v/>
      </c>
      <c r="T585" s="322" t="str" cm="1">
        <f t="array" ref="T585">IFERROR(INDEX(import_data,MATCH($R$8&amp;"-"&amp;$P585,import_key,0),T$9),"")</f>
        <v/>
      </c>
    </row>
    <row r="586" spans="2:20" x14ac:dyDescent="0.25">
      <c r="B586" s="308">
        <f t="shared" si="42"/>
        <v>574</v>
      </c>
      <c r="D586" s="301" t="str" cm="1">
        <f t="array" ref="D586">IFERROR(INDEX(import_data,MATCH($D$8&amp;"-"&amp;$B586,import_key,0),D$9),"")</f>
        <v/>
      </c>
      <c r="E586" s="299" t="str" cm="1">
        <f t="array" ref="E586">IFERROR(INDEX(import_data,MATCH($D$8&amp;"-"&amp;$B586,import_key,0),E$9),"")</f>
        <v/>
      </c>
      <c r="F586" s="299" t="str" cm="1">
        <f t="array" ref="F586">IFERROR(INDEX(import_data,MATCH($D$8&amp;"-"&amp;$B586,import_key,0),F$9),"")</f>
        <v/>
      </c>
      <c r="G586" s="299" t="str" cm="1">
        <f t="array" ref="G586">IFERROR(INDEX(import_data,MATCH($D$8&amp;"-"&amp;$B586,import_key,0),G$9),"")</f>
        <v/>
      </c>
      <c r="H586" s="322" t="str" cm="1">
        <f t="array" ref="H586">IFERROR(INDEX(import_data,MATCH($D$8&amp;"-"&amp;$B586,import_key,0),H$9),"")</f>
        <v/>
      </c>
      <c r="J586" s="334" t="str">
        <f t="shared" si="43"/>
        <v/>
      </c>
      <c r="K586" s="98" t="s">
        <v>0</v>
      </c>
      <c r="L586" s="334" t="str">
        <f t="shared" si="44"/>
        <v/>
      </c>
      <c r="M586" s="98" t="s">
        <v>0</v>
      </c>
      <c r="N586" s="334" t="str">
        <f t="shared" si="45"/>
        <v/>
      </c>
      <c r="O586" s="98" t="s">
        <v>0</v>
      </c>
      <c r="P586" s="308">
        <f t="shared" si="41"/>
        <v>574</v>
      </c>
      <c r="R586" s="301" t="str" cm="1">
        <f t="array" ref="R586">IFERROR(INDEX(import_data,MATCH($R$8&amp;"-"&amp;$P586,import_key,0),R$9),"")</f>
        <v/>
      </c>
      <c r="S586" s="299" t="str" cm="1">
        <f t="array" ref="S586">IFERROR(INDEX(import_data,MATCH($R$8&amp;"-"&amp;$P586,import_key,0),S$9),"")</f>
        <v/>
      </c>
      <c r="T586" s="322" t="str" cm="1">
        <f t="array" ref="T586">IFERROR(INDEX(import_data,MATCH($R$8&amp;"-"&amp;$P586,import_key,0),T$9),"")</f>
        <v/>
      </c>
    </row>
    <row r="587" spans="2:20" x14ac:dyDescent="0.25">
      <c r="B587" s="308">
        <f t="shared" si="42"/>
        <v>575</v>
      </c>
      <c r="D587" s="301" t="str" cm="1">
        <f t="array" ref="D587">IFERROR(INDEX(import_data,MATCH($D$8&amp;"-"&amp;$B587,import_key,0),D$9),"")</f>
        <v/>
      </c>
      <c r="E587" s="299" t="str" cm="1">
        <f t="array" ref="E587">IFERROR(INDEX(import_data,MATCH($D$8&amp;"-"&amp;$B587,import_key,0),E$9),"")</f>
        <v/>
      </c>
      <c r="F587" s="299" t="str" cm="1">
        <f t="array" ref="F587">IFERROR(INDEX(import_data,MATCH($D$8&amp;"-"&amp;$B587,import_key,0),F$9),"")</f>
        <v/>
      </c>
      <c r="G587" s="299" t="str" cm="1">
        <f t="array" ref="G587">IFERROR(INDEX(import_data,MATCH($D$8&amp;"-"&amp;$B587,import_key,0),G$9),"")</f>
        <v/>
      </c>
      <c r="H587" s="322" t="str" cm="1">
        <f t="array" ref="H587">IFERROR(INDEX(import_data,MATCH($D$8&amp;"-"&amp;$B587,import_key,0),H$9),"")</f>
        <v/>
      </c>
      <c r="J587" s="334" t="str">
        <f t="shared" si="43"/>
        <v/>
      </c>
      <c r="K587" s="98" t="s">
        <v>0</v>
      </c>
      <c r="L587" s="334" t="str">
        <f t="shared" si="44"/>
        <v/>
      </c>
      <c r="M587" s="98" t="s">
        <v>0</v>
      </c>
      <c r="N587" s="334" t="str">
        <f t="shared" si="45"/>
        <v/>
      </c>
      <c r="O587" s="98" t="s">
        <v>0</v>
      </c>
      <c r="P587" s="308">
        <f t="shared" si="41"/>
        <v>575</v>
      </c>
      <c r="R587" s="301" t="str" cm="1">
        <f t="array" ref="R587">IFERROR(INDEX(import_data,MATCH($R$8&amp;"-"&amp;$P587,import_key,0),R$9),"")</f>
        <v/>
      </c>
      <c r="S587" s="299" t="str" cm="1">
        <f t="array" ref="S587">IFERROR(INDEX(import_data,MATCH($R$8&amp;"-"&amp;$P587,import_key,0),S$9),"")</f>
        <v/>
      </c>
      <c r="T587" s="322" t="str" cm="1">
        <f t="array" ref="T587">IFERROR(INDEX(import_data,MATCH($R$8&amp;"-"&amp;$P587,import_key,0),T$9),"")</f>
        <v/>
      </c>
    </row>
    <row r="588" spans="2:20" x14ac:dyDescent="0.25">
      <c r="B588" s="308">
        <f t="shared" si="42"/>
        <v>576</v>
      </c>
      <c r="D588" s="301" t="str" cm="1">
        <f t="array" ref="D588">IFERROR(INDEX(import_data,MATCH($D$8&amp;"-"&amp;$B588,import_key,0),D$9),"")</f>
        <v/>
      </c>
      <c r="E588" s="299" t="str" cm="1">
        <f t="array" ref="E588">IFERROR(INDEX(import_data,MATCH($D$8&amp;"-"&amp;$B588,import_key,0),E$9),"")</f>
        <v/>
      </c>
      <c r="F588" s="299" t="str" cm="1">
        <f t="array" ref="F588">IFERROR(INDEX(import_data,MATCH($D$8&amp;"-"&amp;$B588,import_key,0),F$9),"")</f>
        <v/>
      </c>
      <c r="G588" s="299" t="str" cm="1">
        <f t="array" ref="G588">IFERROR(INDEX(import_data,MATCH($D$8&amp;"-"&amp;$B588,import_key,0),G$9),"")</f>
        <v/>
      </c>
      <c r="H588" s="322" t="str" cm="1">
        <f t="array" ref="H588">IFERROR(INDEX(import_data,MATCH($D$8&amp;"-"&amp;$B588,import_key,0),H$9),"")</f>
        <v/>
      </c>
      <c r="J588" s="334" t="str">
        <f t="shared" si="43"/>
        <v/>
      </c>
      <c r="K588" s="98" t="s">
        <v>0</v>
      </c>
      <c r="L588" s="334" t="str">
        <f t="shared" si="44"/>
        <v/>
      </c>
      <c r="M588" s="98" t="s">
        <v>0</v>
      </c>
      <c r="N588" s="334" t="str">
        <f t="shared" si="45"/>
        <v/>
      </c>
      <c r="O588" s="98" t="s">
        <v>0</v>
      </c>
      <c r="P588" s="308">
        <f t="shared" si="41"/>
        <v>576</v>
      </c>
      <c r="R588" s="301" t="str" cm="1">
        <f t="array" ref="R588">IFERROR(INDEX(import_data,MATCH($R$8&amp;"-"&amp;$P588,import_key,0),R$9),"")</f>
        <v/>
      </c>
      <c r="S588" s="299" t="str" cm="1">
        <f t="array" ref="S588">IFERROR(INDEX(import_data,MATCH($R$8&amp;"-"&amp;$P588,import_key,0),S$9),"")</f>
        <v/>
      </c>
      <c r="T588" s="322" t="str" cm="1">
        <f t="array" ref="T588">IFERROR(INDEX(import_data,MATCH($R$8&amp;"-"&amp;$P588,import_key,0),T$9),"")</f>
        <v/>
      </c>
    </row>
    <row r="589" spans="2:20" x14ac:dyDescent="0.25">
      <c r="B589" s="308">
        <f t="shared" si="42"/>
        <v>577</v>
      </c>
      <c r="D589" s="301" t="str" cm="1">
        <f t="array" ref="D589">IFERROR(INDEX(import_data,MATCH($D$8&amp;"-"&amp;$B589,import_key,0),D$9),"")</f>
        <v/>
      </c>
      <c r="E589" s="299" t="str" cm="1">
        <f t="array" ref="E589">IFERROR(INDEX(import_data,MATCH($D$8&amp;"-"&amp;$B589,import_key,0),E$9),"")</f>
        <v/>
      </c>
      <c r="F589" s="299" t="str" cm="1">
        <f t="array" ref="F589">IFERROR(INDEX(import_data,MATCH($D$8&amp;"-"&amp;$B589,import_key,0),F$9),"")</f>
        <v/>
      </c>
      <c r="G589" s="299" t="str" cm="1">
        <f t="array" ref="G589">IFERROR(INDEX(import_data,MATCH($D$8&amp;"-"&amp;$B589,import_key,0),G$9),"")</f>
        <v/>
      </c>
      <c r="H589" s="322" t="str" cm="1">
        <f t="array" ref="H589">IFERROR(INDEX(import_data,MATCH($D$8&amp;"-"&amp;$B589,import_key,0),H$9),"")</f>
        <v/>
      </c>
      <c r="J589" s="334" t="str">
        <f t="shared" si="43"/>
        <v/>
      </c>
      <c r="K589" s="98" t="s">
        <v>0</v>
      </c>
      <c r="L589" s="334" t="str">
        <f t="shared" si="44"/>
        <v/>
      </c>
      <c r="M589" s="98" t="s">
        <v>0</v>
      </c>
      <c r="N589" s="334" t="str">
        <f t="shared" si="45"/>
        <v/>
      </c>
      <c r="O589" s="98" t="s">
        <v>0</v>
      </c>
      <c r="P589" s="308">
        <f t="shared" ref="P589:P652" si="46">P588+1</f>
        <v>577</v>
      </c>
      <c r="R589" s="301" t="str" cm="1">
        <f t="array" ref="R589">IFERROR(INDEX(import_data,MATCH($R$8&amp;"-"&amp;$P589,import_key,0),R$9),"")</f>
        <v/>
      </c>
      <c r="S589" s="299" t="str" cm="1">
        <f t="array" ref="S589">IFERROR(INDEX(import_data,MATCH($R$8&amp;"-"&amp;$P589,import_key,0),S$9),"")</f>
        <v/>
      </c>
      <c r="T589" s="322" t="str" cm="1">
        <f t="array" ref="T589">IFERROR(INDEX(import_data,MATCH($R$8&amp;"-"&amp;$P589,import_key,0),T$9),"")</f>
        <v/>
      </c>
    </row>
    <row r="590" spans="2:20" x14ac:dyDescent="0.25">
      <c r="B590" s="308">
        <f t="shared" ref="B590:B653" si="47">B589+1</f>
        <v>578</v>
      </c>
      <c r="D590" s="301" t="str" cm="1">
        <f t="array" ref="D590">IFERROR(INDEX(import_data,MATCH($D$8&amp;"-"&amp;$B590,import_key,0),D$9),"")</f>
        <v/>
      </c>
      <c r="E590" s="299" t="str" cm="1">
        <f t="array" ref="E590">IFERROR(INDEX(import_data,MATCH($D$8&amp;"-"&amp;$B590,import_key,0),E$9),"")</f>
        <v/>
      </c>
      <c r="F590" s="299" t="str" cm="1">
        <f t="array" ref="F590">IFERROR(INDEX(import_data,MATCH($D$8&amp;"-"&amp;$B590,import_key,0),F$9),"")</f>
        <v/>
      </c>
      <c r="G590" s="299" t="str" cm="1">
        <f t="array" ref="G590">IFERROR(INDEX(import_data,MATCH($D$8&amp;"-"&amp;$B590,import_key,0),G$9),"")</f>
        <v/>
      </c>
      <c r="H590" s="322" t="str" cm="1">
        <f t="array" ref="H590">IFERROR(INDEX(import_data,MATCH($D$8&amp;"-"&amp;$B590,import_key,0),H$9),"")</f>
        <v/>
      </c>
      <c r="J590" s="334" t="str">
        <f t="shared" ref="J590:J653" si="48">IF(E590="","",E590) &amp; IF(F590="",""," – " &amp; F590) &amp; IF(G590="",""," – " &amp; G590) &amp; IF(H590="",""," – " &amp; H590)</f>
        <v/>
      </c>
      <c r="K590" s="98" t="s">
        <v>0</v>
      </c>
      <c r="L590" s="334" t="str">
        <f t="shared" ref="L590:L653" si="49">IF(E590="","",E590) &amp; IF(F590="",""," – " &amp; F590) &amp; IF(G590="",""," – " &amp; G590)</f>
        <v/>
      </c>
      <c r="M590" s="98" t="s">
        <v>0</v>
      </c>
      <c r="N590" s="334" t="str">
        <f t="shared" ref="N590:N653" si="50">IF(E590="","",E590) &amp; IF(F590="",""," – " &amp; F590)</f>
        <v/>
      </c>
      <c r="O590" s="98" t="s">
        <v>0</v>
      </c>
      <c r="P590" s="308">
        <f t="shared" si="46"/>
        <v>578</v>
      </c>
      <c r="R590" s="301" t="str" cm="1">
        <f t="array" ref="R590">IFERROR(INDEX(import_data,MATCH($R$8&amp;"-"&amp;$P590,import_key,0),R$9),"")</f>
        <v/>
      </c>
      <c r="S590" s="299" t="str" cm="1">
        <f t="array" ref="S590">IFERROR(INDEX(import_data,MATCH($R$8&amp;"-"&amp;$P590,import_key,0),S$9),"")</f>
        <v/>
      </c>
      <c r="T590" s="322" t="str" cm="1">
        <f t="array" ref="T590">IFERROR(INDEX(import_data,MATCH($R$8&amp;"-"&amp;$P590,import_key,0),T$9),"")</f>
        <v/>
      </c>
    </row>
    <row r="591" spans="2:20" x14ac:dyDescent="0.25">
      <c r="B591" s="308">
        <f t="shared" si="47"/>
        <v>579</v>
      </c>
      <c r="D591" s="301" t="str" cm="1">
        <f t="array" ref="D591">IFERROR(INDEX(import_data,MATCH($D$8&amp;"-"&amp;$B591,import_key,0),D$9),"")</f>
        <v/>
      </c>
      <c r="E591" s="299" t="str" cm="1">
        <f t="array" ref="E591">IFERROR(INDEX(import_data,MATCH($D$8&amp;"-"&amp;$B591,import_key,0),E$9),"")</f>
        <v/>
      </c>
      <c r="F591" s="299" t="str" cm="1">
        <f t="array" ref="F591">IFERROR(INDEX(import_data,MATCH($D$8&amp;"-"&amp;$B591,import_key,0),F$9),"")</f>
        <v/>
      </c>
      <c r="G591" s="299" t="str" cm="1">
        <f t="array" ref="G591">IFERROR(INDEX(import_data,MATCH($D$8&amp;"-"&amp;$B591,import_key,0),G$9),"")</f>
        <v/>
      </c>
      <c r="H591" s="322" t="str" cm="1">
        <f t="array" ref="H591">IFERROR(INDEX(import_data,MATCH($D$8&amp;"-"&amp;$B591,import_key,0),H$9),"")</f>
        <v/>
      </c>
      <c r="J591" s="334" t="str">
        <f t="shared" si="48"/>
        <v/>
      </c>
      <c r="K591" s="98" t="s">
        <v>0</v>
      </c>
      <c r="L591" s="334" t="str">
        <f t="shared" si="49"/>
        <v/>
      </c>
      <c r="M591" s="98" t="s">
        <v>0</v>
      </c>
      <c r="N591" s="334" t="str">
        <f t="shared" si="50"/>
        <v/>
      </c>
      <c r="O591" s="98" t="s">
        <v>0</v>
      </c>
      <c r="P591" s="308">
        <f t="shared" si="46"/>
        <v>579</v>
      </c>
      <c r="R591" s="301" t="str" cm="1">
        <f t="array" ref="R591">IFERROR(INDEX(import_data,MATCH($R$8&amp;"-"&amp;$P591,import_key,0),R$9),"")</f>
        <v/>
      </c>
      <c r="S591" s="299" t="str" cm="1">
        <f t="array" ref="S591">IFERROR(INDEX(import_data,MATCH($R$8&amp;"-"&amp;$P591,import_key,0),S$9),"")</f>
        <v/>
      </c>
      <c r="T591" s="322" t="str" cm="1">
        <f t="array" ref="T591">IFERROR(INDEX(import_data,MATCH($R$8&amp;"-"&amp;$P591,import_key,0),T$9),"")</f>
        <v/>
      </c>
    </row>
    <row r="592" spans="2:20" x14ac:dyDescent="0.25">
      <c r="B592" s="308">
        <f t="shared" si="47"/>
        <v>580</v>
      </c>
      <c r="D592" s="301" t="str" cm="1">
        <f t="array" ref="D592">IFERROR(INDEX(import_data,MATCH($D$8&amp;"-"&amp;$B592,import_key,0),D$9),"")</f>
        <v/>
      </c>
      <c r="E592" s="299" t="str" cm="1">
        <f t="array" ref="E592">IFERROR(INDEX(import_data,MATCH($D$8&amp;"-"&amp;$B592,import_key,0),E$9),"")</f>
        <v/>
      </c>
      <c r="F592" s="299" t="str" cm="1">
        <f t="array" ref="F592">IFERROR(INDEX(import_data,MATCH($D$8&amp;"-"&amp;$B592,import_key,0),F$9),"")</f>
        <v/>
      </c>
      <c r="G592" s="299" t="str" cm="1">
        <f t="array" ref="G592">IFERROR(INDEX(import_data,MATCH($D$8&amp;"-"&amp;$B592,import_key,0),G$9),"")</f>
        <v/>
      </c>
      <c r="H592" s="322" t="str" cm="1">
        <f t="array" ref="H592">IFERROR(INDEX(import_data,MATCH($D$8&amp;"-"&amp;$B592,import_key,0),H$9),"")</f>
        <v/>
      </c>
      <c r="J592" s="334" t="str">
        <f t="shared" si="48"/>
        <v/>
      </c>
      <c r="K592" s="98" t="s">
        <v>0</v>
      </c>
      <c r="L592" s="334" t="str">
        <f t="shared" si="49"/>
        <v/>
      </c>
      <c r="M592" s="98" t="s">
        <v>0</v>
      </c>
      <c r="N592" s="334" t="str">
        <f t="shared" si="50"/>
        <v/>
      </c>
      <c r="O592" s="98" t="s">
        <v>0</v>
      </c>
      <c r="P592" s="308">
        <f t="shared" si="46"/>
        <v>580</v>
      </c>
      <c r="R592" s="301" t="str" cm="1">
        <f t="array" ref="R592">IFERROR(INDEX(import_data,MATCH($R$8&amp;"-"&amp;$P592,import_key,0),R$9),"")</f>
        <v/>
      </c>
      <c r="S592" s="299" t="str" cm="1">
        <f t="array" ref="S592">IFERROR(INDEX(import_data,MATCH($R$8&amp;"-"&amp;$P592,import_key,0),S$9),"")</f>
        <v/>
      </c>
      <c r="T592" s="322" t="str" cm="1">
        <f t="array" ref="T592">IFERROR(INDEX(import_data,MATCH($R$8&amp;"-"&amp;$P592,import_key,0),T$9),"")</f>
        <v/>
      </c>
    </row>
    <row r="593" spans="2:20" x14ac:dyDescent="0.25">
      <c r="B593" s="308">
        <f t="shared" si="47"/>
        <v>581</v>
      </c>
      <c r="D593" s="301" t="str" cm="1">
        <f t="array" ref="D593">IFERROR(INDEX(import_data,MATCH($D$8&amp;"-"&amp;$B593,import_key,0),D$9),"")</f>
        <v/>
      </c>
      <c r="E593" s="299" t="str" cm="1">
        <f t="array" ref="E593">IFERROR(INDEX(import_data,MATCH($D$8&amp;"-"&amp;$B593,import_key,0),E$9),"")</f>
        <v/>
      </c>
      <c r="F593" s="299" t="str" cm="1">
        <f t="array" ref="F593">IFERROR(INDEX(import_data,MATCH($D$8&amp;"-"&amp;$B593,import_key,0),F$9),"")</f>
        <v/>
      </c>
      <c r="G593" s="299" t="str" cm="1">
        <f t="array" ref="G593">IFERROR(INDEX(import_data,MATCH($D$8&amp;"-"&amp;$B593,import_key,0),G$9),"")</f>
        <v/>
      </c>
      <c r="H593" s="322" t="str" cm="1">
        <f t="array" ref="H593">IFERROR(INDEX(import_data,MATCH($D$8&amp;"-"&amp;$B593,import_key,0),H$9),"")</f>
        <v/>
      </c>
      <c r="J593" s="334" t="str">
        <f t="shared" si="48"/>
        <v/>
      </c>
      <c r="K593" s="98" t="s">
        <v>0</v>
      </c>
      <c r="L593" s="334" t="str">
        <f t="shared" si="49"/>
        <v/>
      </c>
      <c r="M593" s="98" t="s">
        <v>0</v>
      </c>
      <c r="N593" s="334" t="str">
        <f t="shared" si="50"/>
        <v/>
      </c>
      <c r="O593" s="98" t="s">
        <v>0</v>
      </c>
      <c r="P593" s="308">
        <f t="shared" si="46"/>
        <v>581</v>
      </c>
      <c r="R593" s="301" t="str" cm="1">
        <f t="array" ref="R593">IFERROR(INDEX(import_data,MATCH($R$8&amp;"-"&amp;$P593,import_key,0),R$9),"")</f>
        <v/>
      </c>
      <c r="S593" s="299" t="str" cm="1">
        <f t="array" ref="S593">IFERROR(INDEX(import_data,MATCH($R$8&amp;"-"&amp;$P593,import_key,0),S$9),"")</f>
        <v/>
      </c>
      <c r="T593" s="322" t="str" cm="1">
        <f t="array" ref="T593">IFERROR(INDEX(import_data,MATCH($R$8&amp;"-"&amp;$P593,import_key,0),T$9),"")</f>
        <v/>
      </c>
    </row>
    <row r="594" spans="2:20" x14ac:dyDescent="0.25">
      <c r="B594" s="308">
        <f t="shared" si="47"/>
        <v>582</v>
      </c>
      <c r="D594" s="301" t="str" cm="1">
        <f t="array" ref="D594">IFERROR(INDEX(import_data,MATCH($D$8&amp;"-"&amp;$B594,import_key,0),D$9),"")</f>
        <v/>
      </c>
      <c r="E594" s="299" t="str" cm="1">
        <f t="array" ref="E594">IFERROR(INDEX(import_data,MATCH($D$8&amp;"-"&amp;$B594,import_key,0),E$9),"")</f>
        <v/>
      </c>
      <c r="F594" s="299" t="str" cm="1">
        <f t="array" ref="F594">IFERROR(INDEX(import_data,MATCH($D$8&amp;"-"&amp;$B594,import_key,0),F$9),"")</f>
        <v/>
      </c>
      <c r="G594" s="299" t="str" cm="1">
        <f t="array" ref="G594">IFERROR(INDEX(import_data,MATCH($D$8&amp;"-"&amp;$B594,import_key,0),G$9),"")</f>
        <v/>
      </c>
      <c r="H594" s="322" t="str" cm="1">
        <f t="array" ref="H594">IFERROR(INDEX(import_data,MATCH($D$8&amp;"-"&amp;$B594,import_key,0),H$9),"")</f>
        <v/>
      </c>
      <c r="J594" s="334" t="str">
        <f t="shared" si="48"/>
        <v/>
      </c>
      <c r="K594" s="98" t="s">
        <v>0</v>
      </c>
      <c r="L594" s="334" t="str">
        <f t="shared" si="49"/>
        <v/>
      </c>
      <c r="M594" s="98" t="s">
        <v>0</v>
      </c>
      <c r="N594" s="334" t="str">
        <f t="shared" si="50"/>
        <v/>
      </c>
      <c r="O594" s="98" t="s">
        <v>0</v>
      </c>
      <c r="P594" s="308">
        <f t="shared" si="46"/>
        <v>582</v>
      </c>
      <c r="R594" s="301" t="str" cm="1">
        <f t="array" ref="R594">IFERROR(INDEX(import_data,MATCH($R$8&amp;"-"&amp;$P594,import_key,0),R$9),"")</f>
        <v/>
      </c>
      <c r="S594" s="299" t="str" cm="1">
        <f t="array" ref="S594">IFERROR(INDEX(import_data,MATCH($R$8&amp;"-"&amp;$P594,import_key,0),S$9),"")</f>
        <v/>
      </c>
      <c r="T594" s="322" t="str" cm="1">
        <f t="array" ref="T594">IFERROR(INDEX(import_data,MATCH($R$8&amp;"-"&amp;$P594,import_key,0),T$9),"")</f>
        <v/>
      </c>
    </row>
    <row r="595" spans="2:20" x14ac:dyDescent="0.25">
      <c r="B595" s="308">
        <f t="shared" si="47"/>
        <v>583</v>
      </c>
      <c r="D595" s="301" t="str" cm="1">
        <f t="array" ref="D595">IFERROR(INDEX(import_data,MATCH($D$8&amp;"-"&amp;$B595,import_key,0),D$9),"")</f>
        <v/>
      </c>
      <c r="E595" s="299" t="str" cm="1">
        <f t="array" ref="E595">IFERROR(INDEX(import_data,MATCH($D$8&amp;"-"&amp;$B595,import_key,0),E$9),"")</f>
        <v/>
      </c>
      <c r="F595" s="299" t="str" cm="1">
        <f t="array" ref="F595">IFERROR(INDEX(import_data,MATCH($D$8&amp;"-"&amp;$B595,import_key,0),F$9),"")</f>
        <v/>
      </c>
      <c r="G595" s="299" t="str" cm="1">
        <f t="array" ref="G595">IFERROR(INDEX(import_data,MATCH($D$8&amp;"-"&amp;$B595,import_key,0),G$9),"")</f>
        <v/>
      </c>
      <c r="H595" s="322" t="str" cm="1">
        <f t="array" ref="H595">IFERROR(INDEX(import_data,MATCH($D$8&amp;"-"&amp;$B595,import_key,0),H$9),"")</f>
        <v/>
      </c>
      <c r="J595" s="334" t="str">
        <f t="shared" si="48"/>
        <v/>
      </c>
      <c r="K595" s="98" t="s">
        <v>0</v>
      </c>
      <c r="L595" s="334" t="str">
        <f t="shared" si="49"/>
        <v/>
      </c>
      <c r="M595" s="98" t="s">
        <v>0</v>
      </c>
      <c r="N595" s="334" t="str">
        <f t="shared" si="50"/>
        <v/>
      </c>
      <c r="O595" s="98" t="s">
        <v>0</v>
      </c>
      <c r="P595" s="308">
        <f t="shared" si="46"/>
        <v>583</v>
      </c>
      <c r="R595" s="301" t="str" cm="1">
        <f t="array" ref="R595">IFERROR(INDEX(import_data,MATCH($R$8&amp;"-"&amp;$P595,import_key,0),R$9),"")</f>
        <v/>
      </c>
      <c r="S595" s="299" t="str" cm="1">
        <f t="array" ref="S595">IFERROR(INDEX(import_data,MATCH($R$8&amp;"-"&amp;$P595,import_key,0),S$9),"")</f>
        <v/>
      </c>
      <c r="T595" s="322" t="str" cm="1">
        <f t="array" ref="T595">IFERROR(INDEX(import_data,MATCH($R$8&amp;"-"&amp;$P595,import_key,0),T$9),"")</f>
        <v/>
      </c>
    </row>
    <row r="596" spans="2:20" x14ac:dyDescent="0.25">
      <c r="B596" s="308">
        <f t="shared" si="47"/>
        <v>584</v>
      </c>
      <c r="D596" s="301" t="str" cm="1">
        <f t="array" ref="D596">IFERROR(INDEX(import_data,MATCH($D$8&amp;"-"&amp;$B596,import_key,0),D$9),"")</f>
        <v/>
      </c>
      <c r="E596" s="299" t="str" cm="1">
        <f t="array" ref="E596">IFERROR(INDEX(import_data,MATCH($D$8&amp;"-"&amp;$B596,import_key,0),E$9),"")</f>
        <v/>
      </c>
      <c r="F596" s="299" t="str" cm="1">
        <f t="array" ref="F596">IFERROR(INDEX(import_data,MATCH($D$8&amp;"-"&amp;$B596,import_key,0),F$9),"")</f>
        <v/>
      </c>
      <c r="G596" s="299" t="str" cm="1">
        <f t="array" ref="G596">IFERROR(INDEX(import_data,MATCH($D$8&amp;"-"&amp;$B596,import_key,0),G$9),"")</f>
        <v/>
      </c>
      <c r="H596" s="322" t="str" cm="1">
        <f t="array" ref="H596">IFERROR(INDEX(import_data,MATCH($D$8&amp;"-"&amp;$B596,import_key,0),H$9),"")</f>
        <v/>
      </c>
      <c r="J596" s="334" t="str">
        <f t="shared" si="48"/>
        <v/>
      </c>
      <c r="K596" s="98" t="s">
        <v>0</v>
      </c>
      <c r="L596" s="334" t="str">
        <f t="shared" si="49"/>
        <v/>
      </c>
      <c r="M596" s="98" t="s">
        <v>0</v>
      </c>
      <c r="N596" s="334" t="str">
        <f t="shared" si="50"/>
        <v/>
      </c>
      <c r="O596" s="98" t="s">
        <v>0</v>
      </c>
      <c r="P596" s="308">
        <f t="shared" si="46"/>
        <v>584</v>
      </c>
      <c r="R596" s="301" t="str" cm="1">
        <f t="array" ref="R596">IFERROR(INDEX(import_data,MATCH($R$8&amp;"-"&amp;$P596,import_key,0),R$9),"")</f>
        <v/>
      </c>
      <c r="S596" s="299" t="str" cm="1">
        <f t="array" ref="S596">IFERROR(INDEX(import_data,MATCH($R$8&amp;"-"&amp;$P596,import_key,0),S$9),"")</f>
        <v/>
      </c>
      <c r="T596" s="322" t="str" cm="1">
        <f t="array" ref="T596">IFERROR(INDEX(import_data,MATCH($R$8&amp;"-"&amp;$P596,import_key,0),T$9),"")</f>
        <v/>
      </c>
    </row>
    <row r="597" spans="2:20" x14ac:dyDescent="0.25">
      <c r="B597" s="308">
        <f t="shared" si="47"/>
        <v>585</v>
      </c>
      <c r="D597" s="301" t="str" cm="1">
        <f t="array" ref="D597">IFERROR(INDEX(import_data,MATCH($D$8&amp;"-"&amp;$B597,import_key,0),D$9),"")</f>
        <v/>
      </c>
      <c r="E597" s="299" t="str" cm="1">
        <f t="array" ref="E597">IFERROR(INDEX(import_data,MATCH($D$8&amp;"-"&amp;$B597,import_key,0),E$9),"")</f>
        <v/>
      </c>
      <c r="F597" s="299" t="str" cm="1">
        <f t="array" ref="F597">IFERROR(INDEX(import_data,MATCH($D$8&amp;"-"&amp;$B597,import_key,0),F$9),"")</f>
        <v/>
      </c>
      <c r="G597" s="299" t="str" cm="1">
        <f t="array" ref="G597">IFERROR(INDEX(import_data,MATCH($D$8&amp;"-"&amp;$B597,import_key,0),G$9),"")</f>
        <v/>
      </c>
      <c r="H597" s="322" t="str" cm="1">
        <f t="array" ref="H597">IFERROR(INDEX(import_data,MATCH($D$8&amp;"-"&amp;$B597,import_key,0),H$9),"")</f>
        <v/>
      </c>
      <c r="J597" s="334" t="str">
        <f t="shared" si="48"/>
        <v/>
      </c>
      <c r="K597" s="98" t="s">
        <v>0</v>
      </c>
      <c r="L597" s="334" t="str">
        <f t="shared" si="49"/>
        <v/>
      </c>
      <c r="M597" s="98" t="s">
        <v>0</v>
      </c>
      <c r="N597" s="334" t="str">
        <f t="shared" si="50"/>
        <v/>
      </c>
      <c r="O597" s="98" t="s">
        <v>0</v>
      </c>
      <c r="P597" s="308">
        <f t="shared" si="46"/>
        <v>585</v>
      </c>
      <c r="R597" s="301" t="str" cm="1">
        <f t="array" ref="R597">IFERROR(INDEX(import_data,MATCH($R$8&amp;"-"&amp;$P597,import_key,0),R$9),"")</f>
        <v/>
      </c>
      <c r="S597" s="299" t="str" cm="1">
        <f t="array" ref="S597">IFERROR(INDEX(import_data,MATCH($R$8&amp;"-"&amp;$P597,import_key,0),S$9),"")</f>
        <v/>
      </c>
      <c r="T597" s="322" t="str" cm="1">
        <f t="array" ref="T597">IFERROR(INDEX(import_data,MATCH($R$8&amp;"-"&amp;$P597,import_key,0),T$9),"")</f>
        <v/>
      </c>
    </row>
    <row r="598" spans="2:20" x14ac:dyDescent="0.25">
      <c r="B598" s="308">
        <f t="shared" si="47"/>
        <v>586</v>
      </c>
      <c r="D598" s="301" t="str" cm="1">
        <f t="array" ref="D598">IFERROR(INDEX(import_data,MATCH($D$8&amp;"-"&amp;$B598,import_key,0),D$9),"")</f>
        <v/>
      </c>
      <c r="E598" s="299" t="str" cm="1">
        <f t="array" ref="E598">IFERROR(INDEX(import_data,MATCH($D$8&amp;"-"&amp;$B598,import_key,0),E$9),"")</f>
        <v/>
      </c>
      <c r="F598" s="299" t="str" cm="1">
        <f t="array" ref="F598">IFERROR(INDEX(import_data,MATCH($D$8&amp;"-"&amp;$B598,import_key,0),F$9),"")</f>
        <v/>
      </c>
      <c r="G598" s="299" t="str" cm="1">
        <f t="array" ref="G598">IFERROR(INDEX(import_data,MATCH($D$8&amp;"-"&amp;$B598,import_key,0),G$9),"")</f>
        <v/>
      </c>
      <c r="H598" s="322" t="str" cm="1">
        <f t="array" ref="H598">IFERROR(INDEX(import_data,MATCH($D$8&amp;"-"&amp;$B598,import_key,0),H$9),"")</f>
        <v/>
      </c>
      <c r="J598" s="334" t="str">
        <f t="shared" si="48"/>
        <v/>
      </c>
      <c r="K598" s="98" t="s">
        <v>0</v>
      </c>
      <c r="L598" s="334" t="str">
        <f t="shared" si="49"/>
        <v/>
      </c>
      <c r="M598" s="98" t="s">
        <v>0</v>
      </c>
      <c r="N598" s="334" t="str">
        <f t="shared" si="50"/>
        <v/>
      </c>
      <c r="O598" s="98" t="s">
        <v>0</v>
      </c>
      <c r="P598" s="308">
        <f t="shared" si="46"/>
        <v>586</v>
      </c>
      <c r="R598" s="301" t="str" cm="1">
        <f t="array" ref="R598">IFERROR(INDEX(import_data,MATCH($R$8&amp;"-"&amp;$P598,import_key,0),R$9),"")</f>
        <v/>
      </c>
      <c r="S598" s="299" t="str" cm="1">
        <f t="array" ref="S598">IFERROR(INDEX(import_data,MATCH($R$8&amp;"-"&amp;$P598,import_key,0),S$9),"")</f>
        <v/>
      </c>
      <c r="T598" s="322" t="str" cm="1">
        <f t="array" ref="T598">IFERROR(INDEX(import_data,MATCH($R$8&amp;"-"&amp;$P598,import_key,0),T$9),"")</f>
        <v/>
      </c>
    </row>
    <row r="599" spans="2:20" x14ac:dyDescent="0.25">
      <c r="B599" s="308">
        <f t="shared" si="47"/>
        <v>587</v>
      </c>
      <c r="D599" s="301" t="str" cm="1">
        <f t="array" ref="D599">IFERROR(INDEX(import_data,MATCH($D$8&amp;"-"&amp;$B599,import_key,0),D$9),"")</f>
        <v/>
      </c>
      <c r="E599" s="299" t="str" cm="1">
        <f t="array" ref="E599">IFERROR(INDEX(import_data,MATCH($D$8&amp;"-"&amp;$B599,import_key,0),E$9),"")</f>
        <v/>
      </c>
      <c r="F599" s="299" t="str" cm="1">
        <f t="array" ref="F599">IFERROR(INDEX(import_data,MATCH($D$8&amp;"-"&amp;$B599,import_key,0),F$9),"")</f>
        <v/>
      </c>
      <c r="G599" s="299" t="str" cm="1">
        <f t="array" ref="G599">IFERROR(INDEX(import_data,MATCH($D$8&amp;"-"&amp;$B599,import_key,0),G$9),"")</f>
        <v/>
      </c>
      <c r="H599" s="322" t="str" cm="1">
        <f t="array" ref="H599">IFERROR(INDEX(import_data,MATCH($D$8&amp;"-"&amp;$B599,import_key,0),H$9),"")</f>
        <v/>
      </c>
      <c r="J599" s="334" t="str">
        <f t="shared" si="48"/>
        <v/>
      </c>
      <c r="K599" s="98" t="s">
        <v>0</v>
      </c>
      <c r="L599" s="334" t="str">
        <f t="shared" si="49"/>
        <v/>
      </c>
      <c r="M599" s="98" t="s">
        <v>0</v>
      </c>
      <c r="N599" s="334" t="str">
        <f t="shared" si="50"/>
        <v/>
      </c>
      <c r="O599" s="98" t="s">
        <v>0</v>
      </c>
      <c r="P599" s="308">
        <f t="shared" si="46"/>
        <v>587</v>
      </c>
      <c r="R599" s="301" t="str" cm="1">
        <f t="array" ref="R599">IFERROR(INDEX(import_data,MATCH($R$8&amp;"-"&amp;$P599,import_key,0),R$9),"")</f>
        <v/>
      </c>
      <c r="S599" s="299" t="str" cm="1">
        <f t="array" ref="S599">IFERROR(INDEX(import_data,MATCH($R$8&amp;"-"&amp;$P599,import_key,0),S$9),"")</f>
        <v/>
      </c>
      <c r="T599" s="322" t="str" cm="1">
        <f t="array" ref="T599">IFERROR(INDEX(import_data,MATCH($R$8&amp;"-"&amp;$P599,import_key,0),T$9),"")</f>
        <v/>
      </c>
    </row>
    <row r="600" spans="2:20" x14ac:dyDescent="0.25">
      <c r="B600" s="308">
        <f t="shared" si="47"/>
        <v>588</v>
      </c>
      <c r="D600" s="301" t="str" cm="1">
        <f t="array" ref="D600">IFERROR(INDEX(import_data,MATCH($D$8&amp;"-"&amp;$B600,import_key,0),D$9),"")</f>
        <v/>
      </c>
      <c r="E600" s="299" t="str" cm="1">
        <f t="array" ref="E600">IFERROR(INDEX(import_data,MATCH($D$8&amp;"-"&amp;$B600,import_key,0),E$9),"")</f>
        <v/>
      </c>
      <c r="F600" s="299" t="str" cm="1">
        <f t="array" ref="F600">IFERROR(INDEX(import_data,MATCH($D$8&amp;"-"&amp;$B600,import_key,0),F$9),"")</f>
        <v/>
      </c>
      <c r="G600" s="299" t="str" cm="1">
        <f t="array" ref="G600">IFERROR(INDEX(import_data,MATCH($D$8&amp;"-"&amp;$B600,import_key,0),G$9),"")</f>
        <v/>
      </c>
      <c r="H600" s="322" t="str" cm="1">
        <f t="array" ref="H600">IFERROR(INDEX(import_data,MATCH($D$8&amp;"-"&amp;$B600,import_key,0),H$9),"")</f>
        <v/>
      </c>
      <c r="J600" s="334" t="str">
        <f t="shared" si="48"/>
        <v/>
      </c>
      <c r="K600" s="98" t="s">
        <v>0</v>
      </c>
      <c r="L600" s="334" t="str">
        <f t="shared" si="49"/>
        <v/>
      </c>
      <c r="M600" s="98" t="s">
        <v>0</v>
      </c>
      <c r="N600" s="334" t="str">
        <f t="shared" si="50"/>
        <v/>
      </c>
      <c r="O600" s="98" t="s">
        <v>0</v>
      </c>
      <c r="P600" s="308">
        <f t="shared" si="46"/>
        <v>588</v>
      </c>
      <c r="R600" s="301" t="str" cm="1">
        <f t="array" ref="R600">IFERROR(INDEX(import_data,MATCH($R$8&amp;"-"&amp;$P600,import_key,0),R$9),"")</f>
        <v/>
      </c>
      <c r="S600" s="299" t="str" cm="1">
        <f t="array" ref="S600">IFERROR(INDEX(import_data,MATCH($R$8&amp;"-"&amp;$P600,import_key,0),S$9),"")</f>
        <v/>
      </c>
      <c r="T600" s="322" t="str" cm="1">
        <f t="array" ref="T600">IFERROR(INDEX(import_data,MATCH($R$8&amp;"-"&amp;$P600,import_key,0),T$9),"")</f>
        <v/>
      </c>
    </row>
    <row r="601" spans="2:20" x14ac:dyDescent="0.25">
      <c r="B601" s="308">
        <f t="shared" si="47"/>
        <v>589</v>
      </c>
      <c r="D601" s="301" t="str" cm="1">
        <f t="array" ref="D601">IFERROR(INDEX(import_data,MATCH($D$8&amp;"-"&amp;$B601,import_key,0),D$9),"")</f>
        <v/>
      </c>
      <c r="E601" s="299" t="str" cm="1">
        <f t="array" ref="E601">IFERROR(INDEX(import_data,MATCH($D$8&amp;"-"&amp;$B601,import_key,0),E$9),"")</f>
        <v/>
      </c>
      <c r="F601" s="299" t="str" cm="1">
        <f t="array" ref="F601">IFERROR(INDEX(import_data,MATCH($D$8&amp;"-"&amp;$B601,import_key,0),F$9),"")</f>
        <v/>
      </c>
      <c r="G601" s="299" t="str" cm="1">
        <f t="array" ref="G601">IFERROR(INDEX(import_data,MATCH($D$8&amp;"-"&amp;$B601,import_key,0),G$9),"")</f>
        <v/>
      </c>
      <c r="H601" s="322" t="str" cm="1">
        <f t="array" ref="H601">IFERROR(INDEX(import_data,MATCH($D$8&amp;"-"&amp;$B601,import_key,0),H$9),"")</f>
        <v/>
      </c>
      <c r="J601" s="334" t="str">
        <f t="shared" si="48"/>
        <v/>
      </c>
      <c r="K601" s="98" t="s">
        <v>0</v>
      </c>
      <c r="L601" s="334" t="str">
        <f t="shared" si="49"/>
        <v/>
      </c>
      <c r="M601" s="98" t="s">
        <v>0</v>
      </c>
      <c r="N601" s="334" t="str">
        <f t="shared" si="50"/>
        <v/>
      </c>
      <c r="O601" s="98" t="s">
        <v>0</v>
      </c>
      <c r="P601" s="308">
        <f t="shared" si="46"/>
        <v>589</v>
      </c>
      <c r="R601" s="301" t="str" cm="1">
        <f t="array" ref="R601">IFERROR(INDEX(import_data,MATCH($R$8&amp;"-"&amp;$P601,import_key,0),R$9),"")</f>
        <v/>
      </c>
      <c r="S601" s="299" t="str" cm="1">
        <f t="array" ref="S601">IFERROR(INDEX(import_data,MATCH($R$8&amp;"-"&amp;$P601,import_key,0),S$9),"")</f>
        <v/>
      </c>
      <c r="T601" s="322" t="str" cm="1">
        <f t="array" ref="T601">IFERROR(INDEX(import_data,MATCH($R$8&amp;"-"&amp;$P601,import_key,0),T$9),"")</f>
        <v/>
      </c>
    </row>
    <row r="602" spans="2:20" x14ac:dyDescent="0.25">
      <c r="B602" s="308">
        <f t="shared" si="47"/>
        <v>590</v>
      </c>
      <c r="D602" s="301" t="str" cm="1">
        <f t="array" ref="D602">IFERROR(INDEX(import_data,MATCH($D$8&amp;"-"&amp;$B602,import_key,0),D$9),"")</f>
        <v/>
      </c>
      <c r="E602" s="299" t="str" cm="1">
        <f t="array" ref="E602">IFERROR(INDEX(import_data,MATCH($D$8&amp;"-"&amp;$B602,import_key,0),E$9),"")</f>
        <v/>
      </c>
      <c r="F602" s="299" t="str" cm="1">
        <f t="array" ref="F602">IFERROR(INDEX(import_data,MATCH($D$8&amp;"-"&amp;$B602,import_key,0),F$9),"")</f>
        <v/>
      </c>
      <c r="G602" s="299" t="str" cm="1">
        <f t="array" ref="G602">IFERROR(INDEX(import_data,MATCH($D$8&amp;"-"&amp;$B602,import_key,0),G$9),"")</f>
        <v/>
      </c>
      <c r="H602" s="322" t="str" cm="1">
        <f t="array" ref="H602">IFERROR(INDEX(import_data,MATCH($D$8&amp;"-"&amp;$B602,import_key,0),H$9),"")</f>
        <v/>
      </c>
      <c r="J602" s="334" t="str">
        <f t="shared" si="48"/>
        <v/>
      </c>
      <c r="K602" s="98" t="s">
        <v>0</v>
      </c>
      <c r="L602" s="334" t="str">
        <f t="shared" si="49"/>
        <v/>
      </c>
      <c r="M602" s="98" t="s">
        <v>0</v>
      </c>
      <c r="N602" s="334" t="str">
        <f t="shared" si="50"/>
        <v/>
      </c>
      <c r="O602" s="98" t="s">
        <v>0</v>
      </c>
      <c r="P602" s="308">
        <f t="shared" si="46"/>
        <v>590</v>
      </c>
      <c r="R602" s="301" t="str" cm="1">
        <f t="array" ref="R602">IFERROR(INDEX(import_data,MATCH($R$8&amp;"-"&amp;$P602,import_key,0),R$9),"")</f>
        <v/>
      </c>
      <c r="S602" s="299" t="str" cm="1">
        <f t="array" ref="S602">IFERROR(INDEX(import_data,MATCH($R$8&amp;"-"&amp;$P602,import_key,0),S$9),"")</f>
        <v/>
      </c>
      <c r="T602" s="322" t="str" cm="1">
        <f t="array" ref="T602">IFERROR(INDEX(import_data,MATCH($R$8&amp;"-"&amp;$P602,import_key,0),T$9),"")</f>
        <v/>
      </c>
    </row>
    <row r="603" spans="2:20" x14ac:dyDescent="0.25">
      <c r="B603" s="308">
        <f t="shared" si="47"/>
        <v>591</v>
      </c>
      <c r="D603" s="301" t="str" cm="1">
        <f t="array" ref="D603">IFERROR(INDEX(import_data,MATCH($D$8&amp;"-"&amp;$B603,import_key,0),D$9),"")</f>
        <v/>
      </c>
      <c r="E603" s="299" t="str" cm="1">
        <f t="array" ref="E603">IFERROR(INDEX(import_data,MATCH($D$8&amp;"-"&amp;$B603,import_key,0),E$9),"")</f>
        <v/>
      </c>
      <c r="F603" s="299" t="str" cm="1">
        <f t="array" ref="F603">IFERROR(INDEX(import_data,MATCH($D$8&amp;"-"&amp;$B603,import_key,0),F$9),"")</f>
        <v/>
      </c>
      <c r="G603" s="299" t="str" cm="1">
        <f t="array" ref="G603">IFERROR(INDEX(import_data,MATCH($D$8&amp;"-"&amp;$B603,import_key,0),G$9),"")</f>
        <v/>
      </c>
      <c r="H603" s="322" t="str" cm="1">
        <f t="array" ref="H603">IFERROR(INDEX(import_data,MATCH($D$8&amp;"-"&amp;$B603,import_key,0),H$9),"")</f>
        <v/>
      </c>
      <c r="J603" s="334" t="str">
        <f t="shared" si="48"/>
        <v/>
      </c>
      <c r="K603" s="98" t="s">
        <v>0</v>
      </c>
      <c r="L603" s="334" t="str">
        <f t="shared" si="49"/>
        <v/>
      </c>
      <c r="M603" s="98" t="s">
        <v>0</v>
      </c>
      <c r="N603" s="334" t="str">
        <f t="shared" si="50"/>
        <v/>
      </c>
      <c r="O603" s="98" t="s">
        <v>0</v>
      </c>
      <c r="P603" s="308">
        <f t="shared" si="46"/>
        <v>591</v>
      </c>
      <c r="R603" s="301" t="str" cm="1">
        <f t="array" ref="R603">IFERROR(INDEX(import_data,MATCH($R$8&amp;"-"&amp;$P603,import_key,0),R$9),"")</f>
        <v/>
      </c>
      <c r="S603" s="299" t="str" cm="1">
        <f t="array" ref="S603">IFERROR(INDEX(import_data,MATCH($R$8&amp;"-"&amp;$P603,import_key,0),S$9),"")</f>
        <v/>
      </c>
      <c r="T603" s="322" t="str" cm="1">
        <f t="array" ref="T603">IFERROR(INDEX(import_data,MATCH($R$8&amp;"-"&amp;$P603,import_key,0),T$9),"")</f>
        <v/>
      </c>
    </row>
    <row r="604" spans="2:20" x14ac:dyDescent="0.25">
      <c r="B604" s="308">
        <f t="shared" si="47"/>
        <v>592</v>
      </c>
      <c r="D604" s="301" t="str" cm="1">
        <f t="array" ref="D604">IFERROR(INDEX(import_data,MATCH($D$8&amp;"-"&amp;$B604,import_key,0),D$9),"")</f>
        <v/>
      </c>
      <c r="E604" s="299" t="str" cm="1">
        <f t="array" ref="E604">IFERROR(INDEX(import_data,MATCH($D$8&amp;"-"&amp;$B604,import_key,0),E$9),"")</f>
        <v/>
      </c>
      <c r="F604" s="299" t="str" cm="1">
        <f t="array" ref="F604">IFERROR(INDEX(import_data,MATCH($D$8&amp;"-"&amp;$B604,import_key,0),F$9),"")</f>
        <v/>
      </c>
      <c r="G604" s="299" t="str" cm="1">
        <f t="array" ref="G604">IFERROR(INDEX(import_data,MATCH($D$8&amp;"-"&amp;$B604,import_key,0),G$9),"")</f>
        <v/>
      </c>
      <c r="H604" s="322" t="str" cm="1">
        <f t="array" ref="H604">IFERROR(INDEX(import_data,MATCH($D$8&amp;"-"&amp;$B604,import_key,0),H$9),"")</f>
        <v/>
      </c>
      <c r="J604" s="334" t="str">
        <f t="shared" si="48"/>
        <v/>
      </c>
      <c r="K604" s="98" t="s">
        <v>0</v>
      </c>
      <c r="L604" s="334" t="str">
        <f t="shared" si="49"/>
        <v/>
      </c>
      <c r="M604" s="98" t="s">
        <v>0</v>
      </c>
      <c r="N604" s="334" t="str">
        <f t="shared" si="50"/>
        <v/>
      </c>
      <c r="O604" s="98" t="s">
        <v>0</v>
      </c>
      <c r="P604" s="308">
        <f t="shared" si="46"/>
        <v>592</v>
      </c>
      <c r="R604" s="301" t="str" cm="1">
        <f t="array" ref="R604">IFERROR(INDEX(import_data,MATCH($R$8&amp;"-"&amp;$P604,import_key,0),R$9),"")</f>
        <v/>
      </c>
      <c r="S604" s="299" t="str" cm="1">
        <f t="array" ref="S604">IFERROR(INDEX(import_data,MATCH($R$8&amp;"-"&amp;$P604,import_key,0),S$9),"")</f>
        <v/>
      </c>
      <c r="T604" s="322" t="str" cm="1">
        <f t="array" ref="T604">IFERROR(INDEX(import_data,MATCH($R$8&amp;"-"&amp;$P604,import_key,0),T$9),"")</f>
        <v/>
      </c>
    </row>
    <row r="605" spans="2:20" x14ac:dyDescent="0.25">
      <c r="B605" s="308">
        <f t="shared" si="47"/>
        <v>593</v>
      </c>
      <c r="D605" s="301" t="str" cm="1">
        <f t="array" ref="D605">IFERROR(INDEX(import_data,MATCH($D$8&amp;"-"&amp;$B605,import_key,0),D$9),"")</f>
        <v/>
      </c>
      <c r="E605" s="299" t="str" cm="1">
        <f t="array" ref="E605">IFERROR(INDEX(import_data,MATCH($D$8&amp;"-"&amp;$B605,import_key,0),E$9),"")</f>
        <v/>
      </c>
      <c r="F605" s="299" t="str" cm="1">
        <f t="array" ref="F605">IFERROR(INDEX(import_data,MATCH($D$8&amp;"-"&amp;$B605,import_key,0),F$9),"")</f>
        <v/>
      </c>
      <c r="G605" s="299" t="str" cm="1">
        <f t="array" ref="G605">IFERROR(INDEX(import_data,MATCH($D$8&amp;"-"&amp;$B605,import_key,0),G$9),"")</f>
        <v/>
      </c>
      <c r="H605" s="322" t="str" cm="1">
        <f t="array" ref="H605">IFERROR(INDEX(import_data,MATCH($D$8&amp;"-"&amp;$B605,import_key,0),H$9),"")</f>
        <v/>
      </c>
      <c r="J605" s="334" t="str">
        <f t="shared" si="48"/>
        <v/>
      </c>
      <c r="K605" s="98" t="s">
        <v>0</v>
      </c>
      <c r="L605" s="334" t="str">
        <f t="shared" si="49"/>
        <v/>
      </c>
      <c r="M605" s="98" t="s">
        <v>0</v>
      </c>
      <c r="N605" s="334" t="str">
        <f t="shared" si="50"/>
        <v/>
      </c>
      <c r="O605" s="98" t="s">
        <v>0</v>
      </c>
      <c r="P605" s="308">
        <f t="shared" si="46"/>
        <v>593</v>
      </c>
      <c r="R605" s="301" t="str" cm="1">
        <f t="array" ref="R605">IFERROR(INDEX(import_data,MATCH($R$8&amp;"-"&amp;$P605,import_key,0),R$9),"")</f>
        <v/>
      </c>
      <c r="S605" s="299" t="str" cm="1">
        <f t="array" ref="S605">IFERROR(INDEX(import_data,MATCH($R$8&amp;"-"&amp;$P605,import_key,0),S$9),"")</f>
        <v/>
      </c>
      <c r="T605" s="322" t="str" cm="1">
        <f t="array" ref="T605">IFERROR(INDEX(import_data,MATCH($R$8&amp;"-"&amp;$P605,import_key,0),T$9),"")</f>
        <v/>
      </c>
    </row>
    <row r="606" spans="2:20" x14ac:dyDescent="0.25">
      <c r="B606" s="308">
        <f t="shared" si="47"/>
        <v>594</v>
      </c>
      <c r="D606" s="301" t="str" cm="1">
        <f t="array" ref="D606">IFERROR(INDEX(import_data,MATCH($D$8&amp;"-"&amp;$B606,import_key,0),D$9),"")</f>
        <v/>
      </c>
      <c r="E606" s="299" t="str" cm="1">
        <f t="array" ref="E606">IFERROR(INDEX(import_data,MATCH($D$8&amp;"-"&amp;$B606,import_key,0),E$9),"")</f>
        <v/>
      </c>
      <c r="F606" s="299" t="str" cm="1">
        <f t="array" ref="F606">IFERROR(INDEX(import_data,MATCH($D$8&amp;"-"&amp;$B606,import_key,0),F$9),"")</f>
        <v/>
      </c>
      <c r="G606" s="299" t="str" cm="1">
        <f t="array" ref="G606">IFERROR(INDEX(import_data,MATCH($D$8&amp;"-"&amp;$B606,import_key,0),G$9),"")</f>
        <v/>
      </c>
      <c r="H606" s="322" t="str" cm="1">
        <f t="array" ref="H606">IFERROR(INDEX(import_data,MATCH($D$8&amp;"-"&amp;$B606,import_key,0),H$9),"")</f>
        <v/>
      </c>
      <c r="J606" s="334" t="str">
        <f t="shared" si="48"/>
        <v/>
      </c>
      <c r="K606" s="98" t="s">
        <v>0</v>
      </c>
      <c r="L606" s="334" t="str">
        <f t="shared" si="49"/>
        <v/>
      </c>
      <c r="M606" s="98" t="s">
        <v>0</v>
      </c>
      <c r="N606" s="334" t="str">
        <f t="shared" si="50"/>
        <v/>
      </c>
      <c r="O606" s="98" t="s">
        <v>0</v>
      </c>
      <c r="P606" s="308">
        <f t="shared" si="46"/>
        <v>594</v>
      </c>
      <c r="R606" s="301" t="str" cm="1">
        <f t="array" ref="R606">IFERROR(INDEX(import_data,MATCH($R$8&amp;"-"&amp;$P606,import_key,0),R$9),"")</f>
        <v/>
      </c>
      <c r="S606" s="299" t="str" cm="1">
        <f t="array" ref="S606">IFERROR(INDEX(import_data,MATCH($R$8&amp;"-"&amp;$P606,import_key,0),S$9),"")</f>
        <v/>
      </c>
      <c r="T606" s="322" t="str" cm="1">
        <f t="array" ref="T606">IFERROR(INDEX(import_data,MATCH($R$8&amp;"-"&amp;$P606,import_key,0),T$9),"")</f>
        <v/>
      </c>
    </row>
    <row r="607" spans="2:20" x14ac:dyDescent="0.25">
      <c r="B607" s="308">
        <f t="shared" si="47"/>
        <v>595</v>
      </c>
      <c r="D607" s="301" t="str" cm="1">
        <f t="array" ref="D607">IFERROR(INDEX(import_data,MATCH($D$8&amp;"-"&amp;$B607,import_key,0),D$9),"")</f>
        <v/>
      </c>
      <c r="E607" s="299" t="str" cm="1">
        <f t="array" ref="E607">IFERROR(INDEX(import_data,MATCH($D$8&amp;"-"&amp;$B607,import_key,0),E$9),"")</f>
        <v/>
      </c>
      <c r="F607" s="299" t="str" cm="1">
        <f t="array" ref="F607">IFERROR(INDEX(import_data,MATCH($D$8&amp;"-"&amp;$B607,import_key,0),F$9),"")</f>
        <v/>
      </c>
      <c r="G607" s="299" t="str" cm="1">
        <f t="array" ref="G607">IFERROR(INDEX(import_data,MATCH($D$8&amp;"-"&amp;$B607,import_key,0),G$9),"")</f>
        <v/>
      </c>
      <c r="H607" s="322" t="str" cm="1">
        <f t="array" ref="H607">IFERROR(INDEX(import_data,MATCH($D$8&amp;"-"&amp;$B607,import_key,0),H$9),"")</f>
        <v/>
      </c>
      <c r="J607" s="334" t="str">
        <f t="shared" si="48"/>
        <v/>
      </c>
      <c r="K607" s="98" t="s">
        <v>0</v>
      </c>
      <c r="L607" s="334" t="str">
        <f t="shared" si="49"/>
        <v/>
      </c>
      <c r="M607" s="98" t="s">
        <v>0</v>
      </c>
      <c r="N607" s="334" t="str">
        <f t="shared" si="50"/>
        <v/>
      </c>
      <c r="O607" s="98" t="s">
        <v>0</v>
      </c>
      <c r="P607" s="308">
        <f t="shared" si="46"/>
        <v>595</v>
      </c>
      <c r="R607" s="301" t="str" cm="1">
        <f t="array" ref="R607">IFERROR(INDEX(import_data,MATCH($R$8&amp;"-"&amp;$P607,import_key,0),R$9),"")</f>
        <v/>
      </c>
      <c r="S607" s="299" t="str" cm="1">
        <f t="array" ref="S607">IFERROR(INDEX(import_data,MATCH($R$8&amp;"-"&amp;$P607,import_key,0),S$9),"")</f>
        <v/>
      </c>
      <c r="T607" s="322" t="str" cm="1">
        <f t="array" ref="T607">IFERROR(INDEX(import_data,MATCH($R$8&amp;"-"&amp;$P607,import_key,0),T$9),"")</f>
        <v/>
      </c>
    </row>
    <row r="608" spans="2:20" x14ac:dyDescent="0.25">
      <c r="B608" s="308">
        <f t="shared" si="47"/>
        <v>596</v>
      </c>
      <c r="D608" s="301" t="str" cm="1">
        <f t="array" ref="D608">IFERROR(INDEX(import_data,MATCH($D$8&amp;"-"&amp;$B608,import_key,0),D$9),"")</f>
        <v/>
      </c>
      <c r="E608" s="299" t="str" cm="1">
        <f t="array" ref="E608">IFERROR(INDEX(import_data,MATCH($D$8&amp;"-"&amp;$B608,import_key,0),E$9),"")</f>
        <v/>
      </c>
      <c r="F608" s="299" t="str" cm="1">
        <f t="array" ref="F608">IFERROR(INDEX(import_data,MATCH($D$8&amp;"-"&amp;$B608,import_key,0),F$9),"")</f>
        <v/>
      </c>
      <c r="G608" s="299" t="str" cm="1">
        <f t="array" ref="G608">IFERROR(INDEX(import_data,MATCH($D$8&amp;"-"&amp;$B608,import_key,0),G$9),"")</f>
        <v/>
      </c>
      <c r="H608" s="322" t="str" cm="1">
        <f t="array" ref="H608">IFERROR(INDEX(import_data,MATCH($D$8&amp;"-"&amp;$B608,import_key,0),H$9),"")</f>
        <v/>
      </c>
      <c r="J608" s="334" t="str">
        <f t="shared" si="48"/>
        <v/>
      </c>
      <c r="K608" s="98" t="s">
        <v>0</v>
      </c>
      <c r="L608" s="334" t="str">
        <f t="shared" si="49"/>
        <v/>
      </c>
      <c r="M608" s="98" t="s">
        <v>0</v>
      </c>
      <c r="N608" s="334" t="str">
        <f t="shared" si="50"/>
        <v/>
      </c>
      <c r="O608" s="98" t="s">
        <v>0</v>
      </c>
      <c r="P608" s="308">
        <f t="shared" si="46"/>
        <v>596</v>
      </c>
      <c r="R608" s="301" t="str" cm="1">
        <f t="array" ref="R608">IFERROR(INDEX(import_data,MATCH($R$8&amp;"-"&amp;$P608,import_key,0),R$9),"")</f>
        <v/>
      </c>
      <c r="S608" s="299" t="str" cm="1">
        <f t="array" ref="S608">IFERROR(INDEX(import_data,MATCH($R$8&amp;"-"&amp;$P608,import_key,0),S$9),"")</f>
        <v/>
      </c>
      <c r="T608" s="322" t="str" cm="1">
        <f t="array" ref="T608">IFERROR(INDEX(import_data,MATCH($R$8&amp;"-"&amp;$P608,import_key,0),T$9),"")</f>
        <v/>
      </c>
    </row>
    <row r="609" spans="2:20" x14ac:dyDescent="0.25">
      <c r="B609" s="308">
        <f t="shared" si="47"/>
        <v>597</v>
      </c>
      <c r="D609" s="301" t="str" cm="1">
        <f t="array" ref="D609">IFERROR(INDEX(import_data,MATCH($D$8&amp;"-"&amp;$B609,import_key,0),D$9),"")</f>
        <v/>
      </c>
      <c r="E609" s="299" t="str" cm="1">
        <f t="array" ref="E609">IFERROR(INDEX(import_data,MATCH($D$8&amp;"-"&amp;$B609,import_key,0),E$9),"")</f>
        <v/>
      </c>
      <c r="F609" s="299" t="str" cm="1">
        <f t="array" ref="F609">IFERROR(INDEX(import_data,MATCH($D$8&amp;"-"&amp;$B609,import_key,0),F$9),"")</f>
        <v/>
      </c>
      <c r="G609" s="299" t="str" cm="1">
        <f t="array" ref="G609">IFERROR(INDEX(import_data,MATCH($D$8&amp;"-"&amp;$B609,import_key,0),G$9),"")</f>
        <v/>
      </c>
      <c r="H609" s="322" t="str" cm="1">
        <f t="array" ref="H609">IFERROR(INDEX(import_data,MATCH($D$8&amp;"-"&amp;$B609,import_key,0),H$9),"")</f>
        <v/>
      </c>
      <c r="J609" s="334" t="str">
        <f t="shared" si="48"/>
        <v/>
      </c>
      <c r="K609" s="98" t="s">
        <v>0</v>
      </c>
      <c r="L609" s="334" t="str">
        <f t="shared" si="49"/>
        <v/>
      </c>
      <c r="M609" s="98" t="s">
        <v>0</v>
      </c>
      <c r="N609" s="334" t="str">
        <f t="shared" si="50"/>
        <v/>
      </c>
      <c r="O609" s="98" t="s">
        <v>0</v>
      </c>
      <c r="P609" s="308">
        <f t="shared" si="46"/>
        <v>597</v>
      </c>
      <c r="R609" s="301" t="str" cm="1">
        <f t="array" ref="R609">IFERROR(INDEX(import_data,MATCH($R$8&amp;"-"&amp;$P609,import_key,0),R$9),"")</f>
        <v/>
      </c>
      <c r="S609" s="299" t="str" cm="1">
        <f t="array" ref="S609">IFERROR(INDEX(import_data,MATCH($R$8&amp;"-"&amp;$P609,import_key,0),S$9),"")</f>
        <v/>
      </c>
      <c r="T609" s="322" t="str" cm="1">
        <f t="array" ref="T609">IFERROR(INDEX(import_data,MATCH($R$8&amp;"-"&amp;$P609,import_key,0),T$9),"")</f>
        <v/>
      </c>
    </row>
    <row r="610" spans="2:20" x14ac:dyDescent="0.25">
      <c r="B610" s="308">
        <f t="shared" si="47"/>
        <v>598</v>
      </c>
      <c r="D610" s="301" t="str" cm="1">
        <f t="array" ref="D610">IFERROR(INDEX(import_data,MATCH($D$8&amp;"-"&amp;$B610,import_key,0),D$9),"")</f>
        <v/>
      </c>
      <c r="E610" s="299" t="str" cm="1">
        <f t="array" ref="E610">IFERROR(INDEX(import_data,MATCH($D$8&amp;"-"&amp;$B610,import_key,0),E$9),"")</f>
        <v/>
      </c>
      <c r="F610" s="299" t="str" cm="1">
        <f t="array" ref="F610">IFERROR(INDEX(import_data,MATCH($D$8&amp;"-"&amp;$B610,import_key,0),F$9),"")</f>
        <v/>
      </c>
      <c r="G610" s="299" t="str" cm="1">
        <f t="array" ref="G610">IFERROR(INDEX(import_data,MATCH($D$8&amp;"-"&amp;$B610,import_key,0),G$9),"")</f>
        <v/>
      </c>
      <c r="H610" s="322" t="str" cm="1">
        <f t="array" ref="H610">IFERROR(INDEX(import_data,MATCH($D$8&amp;"-"&amp;$B610,import_key,0),H$9),"")</f>
        <v/>
      </c>
      <c r="J610" s="334" t="str">
        <f t="shared" si="48"/>
        <v/>
      </c>
      <c r="K610" s="98" t="s">
        <v>0</v>
      </c>
      <c r="L610" s="334" t="str">
        <f t="shared" si="49"/>
        <v/>
      </c>
      <c r="M610" s="98" t="s">
        <v>0</v>
      </c>
      <c r="N610" s="334" t="str">
        <f t="shared" si="50"/>
        <v/>
      </c>
      <c r="O610" s="98" t="s">
        <v>0</v>
      </c>
      <c r="P610" s="308">
        <f t="shared" si="46"/>
        <v>598</v>
      </c>
      <c r="R610" s="301" t="str" cm="1">
        <f t="array" ref="R610">IFERROR(INDEX(import_data,MATCH($R$8&amp;"-"&amp;$P610,import_key,0),R$9),"")</f>
        <v/>
      </c>
      <c r="S610" s="299" t="str" cm="1">
        <f t="array" ref="S610">IFERROR(INDEX(import_data,MATCH($R$8&amp;"-"&amp;$P610,import_key,0),S$9),"")</f>
        <v/>
      </c>
      <c r="T610" s="322" t="str" cm="1">
        <f t="array" ref="T610">IFERROR(INDEX(import_data,MATCH($R$8&amp;"-"&amp;$P610,import_key,0),T$9),"")</f>
        <v/>
      </c>
    </row>
    <row r="611" spans="2:20" x14ac:dyDescent="0.25">
      <c r="B611" s="308">
        <f t="shared" si="47"/>
        <v>599</v>
      </c>
      <c r="D611" s="301" t="str" cm="1">
        <f t="array" ref="D611">IFERROR(INDEX(import_data,MATCH($D$8&amp;"-"&amp;$B611,import_key,0),D$9),"")</f>
        <v/>
      </c>
      <c r="E611" s="299" t="str" cm="1">
        <f t="array" ref="E611">IFERROR(INDEX(import_data,MATCH($D$8&amp;"-"&amp;$B611,import_key,0),E$9),"")</f>
        <v/>
      </c>
      <c r="F611" s="299" t="str" cm="1">
        <f t="array" ref="F611">IFERROR(INDEX(import_data,MATCH($D$8&amp;"-"&amp;$B611,import_key,0),F$9),"")</f>
        <v/>
      </c>
      <c r="G611" s="299" t="str" cm="1">
        <f t="array" ref="G611">IFERROR(INDEX(import_data,MATCH($D$8&amp;"-"&amp;$B611,import_key,0),G$9),"")</f>
        <v/>
      </c>
      <c r="H611" s="322" t="str" cm="1">
        <f t="array" ref="H611">IFERROR(INDEX(import_data,MATCH($D$8&amp;"-"&amp;$B611,import_key,0),H$9),"")</f>
        <v/>
      </c>
      <c r="J611" s="334" t="str">
        <f t="shared" si="48"/>
        <v/>
      </c>
      <c r="K611" s="98" t="s">
        <v>0</v>
      </c>
      <c r="L611" s="334" t="str">
        <f t="shared" si="49"/>
        <v/>
      </c>
      <c r="M611" s="98" t="s">
        <v>0</v>
      </c>
      <c r="N611" s="334" t="str">
        <f t="shared" si="50"/>
        <v/>
      </c>
      <c r="O611" s="98" t="s">
        <v>0</v>
      </c>
      <c r="P611" s="308">
        <f t="shared" si="46"/>
        <v>599</v>
      </c>
      <c r="R611" s="301" t="str" cm="1">
        <f t="array" ref="R611">IFERROR(INDEX(import_data,MATCH($R$8&amp;"-"&amp;$P611,import_key,0),R$9),"")</f>
        <v/>
      </c>
      <c r="S611" s="299" t="str" cm="1">
        <f t="array" ref="S611">IFERROR(INDEX(import_data,MATCH($R$8&amp;"-"&amp;$P611,import_key,0),S$9),"")</f>
        <v/>
      </c>
      <c r="T611" s="322" t="str" cm="1">
        <f t="array" ref="T611">IFERROR(INDEX(import_data,MATCH($R$8&amp;"-"&amp;$P611,import_key,0),T$9),"")</f>
        <v/>
      </c>
    </row>
    <row r="612" spans="2:20" x14ac:dyDescent="0.25">
      <c r="B612" s="308">
        <f t="shared" si="47"/>
        <v>600</v>
      </c>
      <c r="D612" s="301" t="str" cm="1">
        <f t="array" ref="D612">IFERROR(INDEX(import_data,MATCH($D$8&amp;"-"&amp;$B612,import_key,0),D$9),"")</f>
        <v/>
      </c>
      <c r="E612" s="299" t="str" cm="1">
        <f t="array" ref="E612">IFERROR(INDEX(import_data,MATCH($D$8&amp;"-"&amp;$B612,import_key,0),E$9),"")</f>
        <v/>
      </c>
      <c r="F612" s="299" t="str" cm="1">
        <f t="array" ref="F612">IFERROR(INDEX(import_data,MATCH($D$8&amp;"-"&amp;$B612,import_key,0),F$9),"")</f>
        <v/>
      </c>
      <c r="G612" s="299" t="str" cm="1">
        <f t="array" ref="G612">IFERROR(INDEX(import_data,MATCH($D$8&amp;"-"&amp;$B612,import_key,0),G$9),"")</f>
        <v/>
      </c>
      <c r="H612" s="322" t="str" cm="1">
        <f t="array" ref="H612">IFERROR(INDEX(import_data,MATCH($D$8&amp;"-"&amp;$B612,import_key,0),H$9),"")</f>
        <v/>
      </c>
      <c r="J612" s="334" t="str">
        <f t="shared" si="48"/>
        <v/>
      </c>
      <c r="K612" s="98" t="s">
        <v>0</v>
      </c>
      <c r="L612" s="334" t="str">
        <f t="shared" si="49"/>
        <v/>
      </c>
      <c r="M612" s="98" t="s">
        <v>0</v>
      </c>
      <c r="N612" s="334" t="str">
        <f t="shared" si="50"/>
        <v/>
      </c>
      <c r="O612" s="98" t="s">
        <v>0</v>
      </c>
      <c r="P612" s="308">
        <f t="shared" si="46"/>
        <v>600</v>
      </c>
      <c r="R612" s="301" t="str" cm="1">
        <f t="array" ref="R612">IFERROR(INDEX(import_data,MATCH($R$8&amp;"-"&amp;$P612,import_key,0),R$9),"")</f>
        <v/>
      </c>
      <c r="S612" s="299" t="str" cm="1">
        <f t="array" ref="S612">IFERROR(INDEX(import_data,MATCH($R$8&amp;"-"&amp;$P612,import_key,0),S$9),"")</f>
        <v/>
      </c>
      <c r="T612" s="322" t="str" cm="1">
        <f t="array" ref="T612">IFERROR(INDEX(import_data,MATCH($R$8&amp;"-"&amp;$P612,import_key,0),T$9),"")</f>
        <v/>
      </c>
    </row>
    <row r="613" spans="2:20" x14ac:dyDescent="0.25">
      <c r="B613" s="308">
        <f t="shared" si="47"/>
        <v>601</v>
      </c>
      <c r="D613" s="301" t="str" cm="1">
        <f t="array" ref="D613">IFERROR(INDEX(import_data,MATCH($D$8&amp;"-"&amp;$B613,import_key,0),D$9),"")</f>
        <v/>
      </c>
      <c r="E613" s="299" t="str" cm="1">
        <f t="array" ref="E613">IFERROR(INDEX(import_data,MATCH($D$8&amp;"-"&amp;$B613,import_key,0),E$9),"")</f>
        <v/>
      </c>
      <c r="F613" s="299" t="str" cm="1">
        <f t="array" ref="F613">IFERROR(INDEX(import_data,MATCH($D$8&amp;"-"&amp;$B613,import_key,0),F$9),"")</f>
        <v/>
      </c>
      <c r="G613" s="299" t="str" cm="1">
        <f t="array" ref="G613">IFERROR(INDEX(import_data,MATCH($D$8&amp;"-"&amp;$B613,import_key,0),G$9),"")</f>
        <v/>
      </c>
      <c r="H613" s="322" t="str" cm="1">
        <f t="array" ref="H613">IFERROR(INDEX(import_data,MATCH($D$8&amp;"-"&amp;$B613,import_key,0),H$9),"")</f>
        <v/>
      </c>
      <c r="J613" s="334" t="str">
        <f t="shared" si="48"/>
        <v/>
      </c>
      <c r="K613" s="98" t="s">
        <v>0</v>
      </c>
      <c r="L613" s="334" t="str">
        <f t="shared" si="49"/>
        <v/>
      </c>
      <c r="M613" s="98" t="s">
        <v>0</v>
      </c>
      <c r="N613" s="334" t="str">
        <f t="shared" si="50"/>
        <v/>
      </c>
      <c r="O613" s="98" t="s">
        <v>0</v>
      </c>
      <c r="P613" s="308">
        <f t="shared" si="46"/>
        <v>601</v>
      </c>
      <c r="R613" s="301" t="str" cm="1">
        <f t="array" ref="R613">IFERROR(INDEX(import_data,MATCH($R$8&amp;"-"&amp;$P613,import_key,0),R$9),"")</f>
        <v/>
      </c>
      <c r="S613" s="299" t="str" cm="1">
        <f t="array" ref="S613">IFERROR(INDEX(import_data,MATCH($R$8&amp;"-"&amp;$P613,import_key,0),S$9),"")</f>
        <v/>
      </c>
      <c r="T613" s="322" t="str" cm="1">
        <f t="array" ref="T613">IFERROR(INDEX(import_data,MATCH($R$8&amp;"-"&amp;$P613,import_key,0),T$9),"")</f>
        <v/>
      </c>
    </row>
    <row r="614" spans="2:20" x14ac:dyDescent="0.25">
      <c r="B614" s="308">
        <f t="shared" si="47"/>
        <v>602</v>
      </c>
      <c r="D614" s="301" t="str" cm="1">
        <f t="array" ref="D614">IFERROR(INDEX(import_data,MATCH($D$8&amp;"-"&amp;$B614,import_key,0),D$9),"")</f>
        <v/>
      </c>
      <c r="E614" s="299" t="str" cm="1">
        <f t="array" ref="E614">IFERROR(INDEX(import_data,MATCH($D$8&amp;"-"&amp;$B614,import_key,0),E$9),"")</f>
        <v/>
      </c>
      <c r="F614" s="299" t="str" cm="1">
        <f t="array" ref="F614">IFERROR(INDEX(import_data,MATCH($D$8&amp;"-"&amp;$B614,import_key,0),F$9),"")</f>
        <v/>
      </c>
      <c r="G614" s="299" t="str" cm="1">
        <f t="array" ref="G614">IFERROR(INDEX(import_data,MATCH($D$8&amp;"-"&amp;$B614,import_key,0),G$9),"")</f>
        <v/>
      </c>
      <c r="H614" s="322" t="str" cm="1">
        <f t="array" ref="H614">IFERROR(INDEX(import_data,MATCH($D$8&amp;"-"&amp;$B614,import_key,0),H$9),"")</f>
        <v/>
      </c>
      <c r="J614" s="334" t="str">
        <f t="shared" si="48"/>
        <v/>
      </c>
      <c r="K614" s="98" t="s">
        <v>0</v>
      </c>
      <c r="L614" s="334" t="str">
        <f t="shared" si="49"/>
        <v/>
      </c>
      <c r="M614" s="98" t="s">
        <v>0</v>
      </c>
      <c r="N614" s="334" t="str">
        <f t="shared" si="50"/>
        <v/>
      </c>
      <c r="O614" s="98" t="s">
        <v>0</v>
      </c>
      <c r="P614" s="308">
        <f t="shared" si="46"/>
        <v>602</v>
      </c>
      <c r="R614" s="301" t="str" cm="1">
        <f t="array" ref="R614">IFERROR(INDEX(import_data,MATCH($R$8&amp;"-"&amp;$P614,import_key,0),R$9),"")</f>
        <v/>
      </c>
      <c r="S614" s="299" t="str" cm="1">
        <f t="array" ref="S614">IFERROR(INDEX(import_data,MATCH($R$8&amp;"-"&amp;$P614,import_key,0),S$9),"")</f>
        <v/>
      </c>
      <c r="T614" s="322" t="str" cm="1">
        <f t="array" ref="T614">IFERROR(INDEX(import_data,MATCH($R$8&amp;"-"&amp;$P614,import_key,0),T$9),"")</f>
        <v/>
      </c>
    </row>
    <row r="615" spans="2:20" x14ac:dyDescent="0.25">
      <c r="B615" s="308">
        <f t="shared" si="47"/>
        <v>603</v>
      </c>
      <c r="D615" s="301" t="str" cm="1">
        <f t="array" ref="D615">IFERROR(INDEX(import_data,MATCH($D$8&amp;"-"&amp;$B615,import_key,0),D$9),"")</f>
        <v/>
      </c>
      <c r="E615" s="299" t="str" cm="1">
        <f t="array" ref="E615">IFERROR(INDEX(import_data,MATCH($D$8&amp;"-"&amp;$B615,import_key,0),E$9),"")</f>
        <v/>
      </c>
      <c r="F615" s="299" t="str" cm="1">
        <f t="array" ref="F615">IFERROR(INDEX(import_data,MATCH($D$8&amp;"-"&amp;$B615,import_key,0),F$9),"")</f>
        <v/>
      </c>
      <c r="G615" s="299" t="str" cm="1">
        <f t="array" ref="G615">IFERROR(INDEX(import_data,MATCH($D$8&amp;"-"&amp;$B615,import_key,0),G$9),"")</f>
        <v/>
      </c>
      <c r="H615" s="322" t="str" cm="1">
        <f t="array" ref="H615">IFERROR(INDEX(import_data,MATCH($D$8&amp;"-"&amp;$B615,import_key,0),H$9),"")</f>
        <v/>
      </c>
      <c r="J615" s="334" t="str">
        <f t="shared" si="48"/>
        <v/>
      </c>
      <c r="K615" s="98" t="s">
        <v>0</v>
      </c>
      <c r="L615" s="334" t="str">
        <f t="shared" si="49"/>
        <v/>
      </c>
      <c r="M615" s="98" t="s">
        <v>0</v>
      </c>
      <c r="N615" s="334" t="str">
        <f t="shared" si="50"/>
        <v/>
      </c>
      <c r="O615" s="98" t="s">
        <v>0</v>
      </c>
      <c r="P615" s="308">
        <f t="shared" si="46"/>
        <v>603</v>
      </c>
      <c r="R615" s="301" t="str" cm="1">
        <f t="array" ref="R615">IFERROR(INDEX(import_data,MATCH($R$8&amp;"-"&amp;$P615,import_key,0),R$9),"")</f>
        <v/>
      </c>
      <c r="S615" s="299" t="str" cm="1">
        <f t="array" ref="S615">IFERROR(INDEX(import_data,MATCH($R$8&amp;"-"&amp;$P615,import_key,0),S$9),"")</f>
        <v/>
      </c>
      <c r="T615" s="322" t="str" cm="1">
        <f t="array" ref="T615">IFERROR(INDEX(import_data,MATCH($R$8&amp;"-"&amp;$P615,import_key,0),T$9),"")</f>
        <v/>
      </c>
    </row>
    <row r="616" spans="2:20" x14ac:dyDescent="0.25">
      <c r="B616" s="308">
        <f t="shared" si="47"/>
        <v>604</v>
      </c>
      <c r="D616" s="301" t="str" cm="1">
        <f t="array" ref="D616">IFERROR(INDEX(import_data,MATCH($D$8&amp;"-"&amp;$B616,import_key,0),D$9),"")</f>
        <v/>
      </c>
      <c r="E616" s="299" t="str" cm="1">
        <f t="array" ref="E616">IFERROR(INDEX(import_data,MATCH($D$8&amp;"-"&amp;$B616,import_key,0),E$9),"")</f>
        <v/>
      </c>
      <c r="F616" s="299" t="str" cm="1">
        <f t="array" ref="F616">IFERROR(INDEX(import_data,MATCH($D$8&amp;"-"&amp;$B616,import_key,0),F$9),"")</f>
        <v/>
      </c>
      <c r="G616" s="299" t="str" cm="1">
        <f t="array" ref="G616">IFERROR(INDEX(import_data,MATCH($D$8&amp;"-"&amp;$B616,import_key,0),G$9),"")</f>
        <v/>
      </c>
      <c r="H616" s="322" t="str" cm="1">
        <f t="array" ref="H616">IFERROR(INDEX(import_data,MATCH($D$8&amp;"-"&amp;$B616,import_key,0),H$9),"")</f>
        <v/>
      </c>
      <c r="J616" s="334" t="str">
        <f t="shared" si="48"/>
        <v/>
      </c>
      <c r="K616" s="98" t="s">
        <v>0</v>
      </c>
      <c r="L616" s="334" t="str">
        <f t="shared" si="49"/>
        <v/>
      </c>
      <c r="M616" s="98" t="s">
        <v>0</v>
      </c>
      <c r="N616" s="334" t="str">
        <f t="shared" si="50"/>
        <v/>
      </c>
      <c r="O616" s="98" t="s">
        <v>0</v>
      </c>
      <c r="P616" s="308">
        <f t="shared" si="46"/>
        <v>604</v>
      </c>
      <c r="R616" s="301" t="str" cm="1">
        <f t="array" ref="R616">IFERROR(INDEX(import_data,MATCH($R$8&amp;"-"&amp;$P616,import_key,0),R$9),"")</f>
        <v/>
      </c>
      <c r="S616" s="299" t="str" cm="1">
        <f t="array" ref="S616">IFERROR(INDEX(import_data,MATCH($R$8&amp;"-"&amp;$P616,import_key,0),S$9),"")</f>
        <v/>
      </c>
      <c r="T616" s="322" t="str" cm="1">
        <f t="array" ref="T616">IFERROR(INDEX(import_data,MATCH($R$8&amp;"-"&amp;$P616,import_key,0),T$9),"")</f>
        <v/>
      </c>
    </row>
    <row r="617" spans="2:20" x14ac:dyDescent="0.25">
      <c r="B617" s="308">
        <f t="shared" si="47"/>
        <v>605</v>
      </c>
      <c r="D617" s="301" t="str" cm="1">
        <f t="array" ref="D617">IFERROR(INDEX(import_data,MATCH($D$8&amp;"-"&amp;$B617,import_key,0),D$9),"")</f>
        <v/>
      </c>
      <c r="E617" s="299" t="str" cm="1">
        <f t="array" ref="E617">IFERROR(INDEX(import_data,MATCH($D$8&amp;"-"&amp;$B617,import_key,0),E$9),"")</f>
        <v/>
      </c>
      <c r="F617" s="299" t="str" cm="1">
        <f t="array" ref="F617">IFERROR(INDEX(import_data,MATCH($D$8&amp;"-"&amp;$B617,import_key,0),F$9),"")</f>
        <v/>
      </c>
      <c r="G617" s="299" t="str" cm="1">
        <f t="array" ref="G617">IFERROR(INDEX(import_data,MATCH($D$8&amp;"-"&amp;$B617,import_key,0),G$9),"")</f>
        <v/>
      </c>
      <c r="H617" s="322" t="str" cm="1">
        <f t="array" ref="H617">IFERROR(INDEX(import_data,MATCH($D$8&amp;"-"&amp;$B617,import_key,0),H$9),"")</f>
        <v/>
      </c>
      <c r="J617" s="334" t="str">
        <f t="shared" si="48"/>
        <v/>
      </c>
      <c r="K617" s="98" t="s">
        <v>0</v>
      </c>
      <c r="L617" s="334" t="str">
        <f t="shared" si="49"/>
        <v/>
      </c>
      <c r="M617" s="98" t="s">
        <v>0</v>
      </c>
      <c r="N617" s="334" t="str">
        <f t="shared" si="50"/>
        <v/>
      </c>
      <c r="O617" s="98" t="s">
        <v>0</v>
      </c>
      <c r="P617" s="308">
        <f t="shared" si="46"/>
        <v>605</v>
      </c>
      <c r="R617" s="301" t="str" cm="1">
        <f t="array" ref="R617">IFERROR(INDEX(import_data,MATCH($R$8&amp;"-"&amp;$P617,import_key,0),R$9),"")</f>
        <v/>
      </c>
      <c r="S617" s="299" t="str" cm="1">
        <f t="array" ref="S617">IFERROR(INDEX(import_data,MATCH($R$8&amp;"-"&amp;$P617,import_key,0),S$9),"")</f>
        <v/>
      </c>
      <c r="T617" s="322" t="str" cm="1">
        <f t="array" ref="T617">IFERROR(INDEX(import_data,MATCH($R$8&amp;"-"&amp;$P617,import_key,0),T$9),"")</f>
        <v/>
      </c>
    </row>
    <row r="618" spans="2:20" x14ac:dyDescent="0.25">
      <c r="B618" s="308">
        <f t="shared" si="47"/>
        <v>606</v>
      </c>
      <c r="D618" s="301" t="str" cm="1">
        <f t="array" ref="D618">IFERROR(INDEX(import_data,MATCH($D$8&amp;"-"&amp;$B618,import_key,0),D$9),"")</f>
        <v/>
      </c>
      <c r="E618" s="299" t="str" cm="1">
        <f t="array" ref="E618">IFERROR(INDEX(import_data,MATCH($D$8&amp;"-"&amp;$B618,import_key,0),E$9),"")</f>
        <v/>
      </c>
      <c r="F618" s="299" t="str" cm="1">
        <f t="array" ref="F618">IFERROR(INDEX(import_data,MATCH($D$8&amp;"-"&amp;$B618,import_key,0),F$9),"")</f>
        <v/>
      </c>
      <c r="G618" s="299" t="str" cm="1">
        <f t="array" ref="G618">IFERROR(INDEX(import_data,MATCH($D$8&amp;"-"&amp;$B618,import_key,0),G$9),"")</f>
        <v/>
      </c>
      <c r="H618" s="322" t="str" cm="1">
        <f t="array" ref="H618">IFERROR(INDEX(import_data,MATCH($D$8&amp;"-"&amp;$B618,import_key,0),H$9),"")</f>
        <v/>
      </c>
      <c r="J618" s="334" t="str">
        <f t="shared" si="48"/>
        <v/>
      </c>
      <c r="K618" s="98" t="s">
        <v>0</v>
      </c>
      <c r="L618" s="334" t="str">
        <f t="shared" si="49"/>
        <v/>
      </c>
      <c r="M618" s="98" t="s">
        <v>0</v>
      </c>
      <c r="N618" s="334" t="str">
        <f t="shared" si="50"/>
        <v/>
      </c>
      <c r="O618" s="98" t="s">
        <v>0</v>
      </c>
      <c r="P618" s="308">
        <f t="shared" si="46"/>
        <v>606</v>
      </c>
      <c r="R618" s="301" t="str" cm="1">
        <f t="array" ref="R618">IFERROR(INDEX(import_data,MATCH($R$8&amp;"-"&amp;$P618,import_key,0),R$9),"")</f>
        <v/>
      </c>
      <c r="S618" s="299" t="str" cm="1">
        <f t="array" ref="S618">IFERROR(INDEX(import_data,MATCH($R$8&amp;"-"&amp;$P618,import_key,0),S$9),"")</f>
        <v/>
      </c>
      <c r="T618" s="322" t="str" cm="1">
        <f t="array" ref="T618">IFERROR(INDEX(import_data,MATCH($R$8&amp;"-"&amp;$P618,import_key,0),T$9),"")</f>
        <v/>
      </c>
    </row>
    <row r="619" spans="2:20" x14ac:dyDescent="0.25">
      <c r="B619" s="308">
        <f t="shared" si="47"/>
        <v>607</v>
      </c>
      <c r="D619" s="301" t="str" cm="1">
        <f t="array" ref="D619">IFERROR(INDEX(import_data,MATCH($D$8&amp;"-"&amp;$B619,import_key,0),D$9),"")</f>
        <v/>
      </c>
      <c r="E619" s="299" t="str" cm="1">
        <f t="array" ref="E619">IFERROR(INDEX(import_data,MATCH($D$8&amp;"-"&amp;$B619,import_key,0),E$9),"")</f>
        <v/>
      </c>
      <c r="F619" s="299" t="str" cm="1">
        <f t="array" ref="F619">IFERROR(INDEX(import_data,MATCH($D$8&amp;"-"&amp;$B619,import_key,0),F$9),"")</f>
        <v/>
      </c>
      <c r="G619" s="299" t="str" cm="1">
        <f t="array" ref="G619">IFERROR(INDEX(import_data,MATCH($D$8&amp;"-"&amp;$B619,import_key,0),G$9),"")</f>
        <v/>
      </c>
      <c r="H619" s="322" t="str" cm="1">
        <f t="array" ref="H619">IFERROR(INDEX(import_data,MATCH($D$8&amp;"-"&amp;$B619,import_key,0),H$9),"")</f>
        <v/>
      </c>
      <c r="J619" s="334" t="str">
        <f t="shared" si="48"/>
        <v/>
      </c>
      <c r="K619" s="98" t="s">
        <v>0</v>
      </c>
      <c r="L619" s="334" t="str">
        <f t="shared" si="49"/>
        <v/>
      </c>
      <c r="M619" s="98" t="s">
        <v>0</v>
      </c>
      <c r="N619" s="334" t="str">
        <f t="shared" si="50"/>
        <v/>
      </c>
      <c r="O619" s="98" t="s">
        <v>0</v>
      </c>
      <c r="P619" s="308">
        <f t="shared" si="46"/>
        <v>607</v>
      </c>
      <c r="R619" s="301" t="str" cm="1">
        <f t="array" ref="R619">IFERROR(INDEX(import_data,MATCH($R$8&amp;"-"&amp;$P619,import_key,0),R$9),"")</f>
        <v/>
      </c>
      <c r="S619" s="299" t="str" cm="1">
        <f t="array" ref="S619">IFERROR(INDEX(import_data,MATCH($R$8&amp;"-"&amp;$P619,import_key,0),S$9),"")</f>
        <v/>
      </c>
      <c r="T619" s="322" t="str" cm="1">
        <f t="array" ref="T619">IFERROR(INDEX(import_data,MATCH($R$8&amp;"-"&amp;$P619,import_key,0),T$9),"")</f>
        <v/>
      </c>
    </row>
    <row r="620" spans="2:20" x14ac:dyDescent="0.25">
      <c r="B620" s="308">
        <f t="shared" si="47"/>
        <v>608</v>
      </c>
      <c r="D620" s="301" t="str" cm="1">
        <f t="array" ref="D620">IFERROR(INDEX(import_data,MATCH($D$8&amp;"-"&amp;$B620,import_key,0),D$9),"")</f>
        <v/>
      </c>
      <c r="E620" s="299" t="str" cm="1">
        <f t="array" ref="E620">IFERROR(INDEX(import_data,MATCH($D$8&amp;"-"&amp;$B620,import_key,0),E$9),"")</f>
        <v/>
      </c>
      <c r="F620" s="299" t="str" cm="1">
        <f t="array" ref="F620">IFERROR(INDEX(import_data,MATCH($D$8&amp;"-"&amp;$B620,import_key,0),F$9),"")</f>
        <v/>
      </c>
      <c r="G620" s="299" t="str" cm="1">
        <f t="array" ref="G620">IFERROR(INDEX(import_data,MATCH($D$8&amp;"-"&amp;$B620,import_key,0),G$9),"")</f>
        <v/>
      </c>
      <c r="H620" s="322" t="str" cm="1">
        <f t="array" ref="H620">IFERROR(INDEX(import_data,MATCH($D$8&amp;"-"&amp;$B620,import_key,0),H$9),"")</f>
        <v/>
      </c>
      <c r="J620" s="334" t="str">
        <f t="shared" si="48"/>
        <v/>
      </c>
      <c r="K620" s="98" t="s">
        <v>0</v>
      </c>
      <c r="L620" s="334" t="str">
        <f t="shared" si="49"/>
        <v/>
      </c>
      <c r="M620" s="98" t="s">
        <v>0</v>
      </c>
      <c r="N620" s="334" t="str">
        <f t="shared" si="50"/>
        <v/>
      </c>
      <c r="O620" s="98" t="s">
        <v>0</v>
      </c>
      <c r="P620" s="308">
        <f t="shared" si="46"/>
        <v>608</v>
      </c>
      <c r="R620" s="301" t="str" cm="1">
        <f t="array" ref="R620">IFERROR(INDEX(import_data,MATCH($R$8&amp;"-"&amp;$P620,import_key,0),R$9),"")</f>
        <v/>
      </c>
      <c r="S620" s="299" t="str" cm="1">
        <f t="array" ref="S620">IFERROR(INDEX(import_data,MATCH($R$8&amp;"-"&amp;$P620,import_key,0),S$9),"")</f>
        <v/>
      </c>
      <c r="T620" s="322" t="str" cm="1">
        <f t="array" ref="T620">IFERROR(INDEX(import_data,MATCH($R$8&amp;"-"&amp;$P620,import_key,0),T$9),"")</f>
        <v/>
      </c>
    </row>
    <row r="621" spans="2:20" x14ac:dyDescent="0.25">
      <c r="B621" s="308">
        <f t="shared" si="47"/>
        <v>609</v>
      </c>
      <c r="D621" s="301" t="str" cm="1">
        <f t="array" ref="D621">IFERROR(INDEX(import_data,MATCH($D$8&amp;"-"&amp;$B621,import_key,0),D$9),"")</f>
        <v/>
      </c>
      <c r="E621" s="299" t="str" cm="1">
        <f t="array" ref="E621">IFERROR(INDEX(import_data,MATCH($D$8&amp;"-"&amp;$B621,import_key,0),E$9),"")</f>
        <v/>
      </c>
      <c r="F621" s="299" t="str" cm="1">
        <f t="array" ref="F621">IFERROR(INDEX(import_data,MATCH($D$8&amp;"-"&amp;$B621,import_key,0),F$9),"")</f>
        <v/>
      </c>
      <c r="G621" s="299" t="str" cm="1">
        <f t="array" ref="G621">IFERROR(INDEX(import_data,MATCH($D$8&amp;"-"&amp;$B621,import_key,0),G$9),"")</f>
        <v/>
      </c>
      <c r="H621" s="322" t="str" cm="1">
        <f t="array" ref="H621">IFERROR(INDEX(import_data,MATCH($D$8&amp;"-"&amp;$B621,import_key,0),H$9),"")</f>
        <v/>
      </c>
      <c r="J621" s="334" t="str">
        <f t="shared" si="48"/>
        <v/>
      </c>
      <c r="K621" s="98" t="s">
        <v>0</v>
      </c>
      <c r="L621" s="334" t="str">
        <f t="shared" si="49"/>
        <v/>
      </c>
      <c r="M621" s="98" t="s">
        <v>0</v>
      </c>
      <c r="N621" s="334" t="str">
        <f t="shared" si="50"/>
        <v/>
      </c>
      <c r="O621" s="98" t="s">
        <v>0</v>
      </c>
      <c r="P621" s="308">
        <f t="shared" si="46"/>
        <v>609</v>
      </c>
      <c r="R621" s="301" t="str" cm="1">
        <f t="array" ref="R621">IFERROR(INDEX(import_data,MATCH($R$8&amp;"-"&amp;$P621,import_key,0),R$9),"")</f>
        <v/>
      </c>
      <c r="S621" s="323" t="str" cm="1">
        <f t="array" ref="S621">IFERROR(INDEX(import_data,MATCH($R$8&amp;"-"&amp;$P621,import_key,0),S$9),"")</f>
        <v/>
      </c>
      <c r="T621" s="322" t="str" cm="1">
        <f t="array" ref="T621">IFERROR(INDEX(import_data,MATCH($R$8&amp;"-"&amp;$P621,import_key,0),T$9),"")</f>
        <v/>
      </c>
    </row>
    <row r="622" spans="2:20" x14ac:dyDescent="0.25">
      <c r="B622" s="308">
        <f t="shared" si="47"/>
        <v>610</v>
      </c>
      <c r="D622" s="301" t="str" cm="1">
        <f t="array" ref="D622">IFERROR(INDEX(import_data,MATCH($D$8&amp;"-"&amp;$B622,import_key,0),D$9),"")</f>
        <v/>
      </c>
      <c r="E622" s="299" t="str" cm="1">
        <f t="array" ref="E622">IFERROR(INDEX(import_data,MATCH($D$8&amp;"-"&amp;$B622,import_key,0),E$9),"")</f>
        <v/>
      </c>
      <c r="F622" s="299" t="str" cm="1">
        <f t="array" ref="F622">IFERROR(INDEX(import_data,MATCH($D$8&amp;"-"&amp;$B622,import_key,0),F$9),"")</f>
        <v/>
      </c>
      <c r="G622" s="299" t="str" cm="1">
        <f t="array" ref="G622">IFERROR(INDEX(import_data,MATCH($D$8&amp;"-"&amp;$B622,import_key,0),G$9),"")</f>
        <v/>
      </c>
      <c r="H622" s="322" t="str" cm="1">
        <f t="array" ref="H622">IFERROR(INDEX(import_data,MATCH($D$8&amp;"-"&amp;$B622,import_key,0),H$9),"")</f>
        <v/>
      </c>
      <c r="J622" s="334" t="str">
        <f t="shared" si="48"/>
        <v/>
      </c>
      <c r="K622" s="98" t="s">
        <v>0</v>
      </c>
      <c r="L622" s="334" t="str">
        <f t="shared" si="49"/>
        <v/>
      </c>
      <c r="M622" s="98" t="s">
        <v>0</v>
      </c>
      <c r="N622" s="334" t="str">
        <f t="shared" si="50"/>
        <v/>
      </c>
      <c r="O622" s="98" t="s">
        <v>0</v>
      </c>
      <c r="P622" s="308">
        <f t="shared" si="46"/>
        <v>610</v>
      </c>
      <c r="R622" s="301" t="str" cm="1">
        <f t="array" ref="R622">IFERROR(INDEX(import_data,MATCH($R$8&amp;"-"&amp;$P622,import_key,0),R$9),"")</f>
        <v/>
      </c>
      <c r="S622" s="299" t="str" cm="1">
        <f t="array" ref="S622">IFERROR(INDEX(import_data,MATCH($R$8&amp;"-"&amp;$P622,import_key,0),S$9),"")</f>
        <v/>
      </c>
      <c r="T622" s="322" t="str" cm="1">
        <f t="array" ref="T622">IFERROR(INDEX(import_data,MATCH($R$8&amp;"-"&amp;$P622,import_key,0),T$9),"")</f>
        <v/>
      </c>
    </row>
    <row r="623" spans="2:20" x14ac:dyDescent="0.25">
      <c r="B623" s="308">
        <f t="shared" si="47"/>
        <v>611</v>
      </c>
      <c r="D623" s="301" t="str" cm="1">
        <f t="array" ref="D623">IFERROR(INDEX(import_data,MATCH($D$8&amp;"-"&amp;$B623,import_key,0),D$9),"")</f>
        <v/>
      </c>
      <c r="E623" s="299" t="str" cm="1">
        <f t="array" ref="E623">IFERROR(INDEX(import_data,MATCH($D$8&amp;"-"&amp;$B623,import_key,0),E$9),"")</f>
        <v/>
      </c>
      <c r="F623" s="299" t="str" cm="1">
        <f t="array" ref="F623">IFERROR(INDEX(import_data,MATCH($D$8&amp;"-"&amp;$B623,import_key,0),F$9),"")</f>
        <v/>
      </c>
      <c r="G623" s="299" t="str" cm="1">
        <f t="array" ref="G623">IFERROR(INDEX(import_data,MATCH($D$8&amp;"-"&amp;$B623,import_key,0),G$9),"")</f>
        <v/>
      </c>
      <c r="H623" s="322" t="str" cm="1">
        <f t="array" ref="H623">IFERROR(INDEX(import_data,MATCH($D$8&amp;"-"&amp;$B623,import_key,0),H$9),"")</f>
        <v/>
      </c>
      <c r="J623" s="334" t="str">
        <f t="shared" si="48"/>
        <v/>
      </c>
      <c r="K623" s="98" t="s">
        <v>0</v>
      </c>
      <c r="L623" s="334" t="str">
        <f t="shared" si="49"/>
        <v/>
      </c>
      <c r="M623" s="98" t="s">
        <v>0</v>
      </c>
      <c r="N623" s="334" t="str">
        <f t="shared" si="50"/>
        <v/>
      </c>
      <c r="O623" s="98" t="s">
        <v>0</v>
      </c>
      <c r="P623" s="308">
        <f t="shared" si="46"/>
        <v>611</v>
      </c>
      <c r="R623" s="301" t="str" cm="1">
        <f t="array" ref="R623">IFERROR(INDEX(import_data,MATCH($R$8&amp;"-"&amp;$P623,import_key,0),R$9),"")</f>
        <v/>
      </c>
      <c r="S623" s="299" t="str" cm="1">
        <f t="array" ref="S623">IFERROR(INDEX(import_data,MATCH($R$8&amp;"-"&amp;$P623,import_key,0),S$9),"")</f>
        <v/>
      </c>
      <c r="T623" s="322" t="str" cm="1">
        <f t="array" ref="T623">IFERROR(INDEX(import_data,MATCH($R$8&amp;"-"&amp;$P623,import_key,0),T$9),"")</f>
        <v/>
      </c>
    </row>
    <row r="624" spans="2:20" x14ac:dyDescent="0.25">
      <c r="B624" s="308">
        <f t="shared" si="47"/>
        <v>612</v>
      </c>
      <c r="D624" s="301" t="str" cm="1">
        <f t="array" ref="D624">IFERROR(INDEX(import_data,MATCH($D$8&amp;"-"&amp;$B624,import_key,0),D$9),"")</f>
        <v/>
      </c>
      <c r="E624" s="299" t="str" cm="1">
        <f t="array" ref="E624">IFERROR(INDEX(import_data,MATCH($D$8&amp;"-"&amp;$B624,import_key,0),E$9),"")</f>
        <v/>
      </c>
      <c r="F624" s="299" t="str" cm="1">
        <f t="array" ref="F624">IFERROR(INDEX(import_data,MATCH($D$8&amp;"-"&amp;$B624,import_key,0),F$9),"")</f>
        <v/>
      </c>
      <c r="G624" s="299" t="str" cm="1">
        <f t="array" ref="G624">IFERROR(INDEX(import_data,MATCH($D$8&amp;"-"&amp;$B624,import_key,0),G$9),"")</f>
        <v/>
      </c>
      <c r="H624" s="322" t="str" cm="1">
        <f t="array" ref="H624">IFERROR(INDEX(import_data,MATCH($D$8&amp;"-"&amp;$B624,import_key,0),H$9),"")</f>
        <v/>
      </c>
      <c r="J624" s="334" t="str">
        <f t="shared" si="48"/>
        <v/>
      </c>
      <c r="K624" s="98" t="s">
        <v>0</v>
      </c>
      <c r="L624" s="334" t="str">
        <f t="shared" si="49"/>
        <v/>
      </c>
      <c r="M624" s="98" t="s">
        <v>0</v>
      </c>
      <c r="N624" s="334" t="str">
        <f t="shared" si="50"/>
        <v/>
      </c>
      <c r="O624" s="98" t="s">
        <v>0</v>
      </c>
      <c r="P624" s="308">
        <f t="shared" si="46"/>
        <v>612</v>
      </c>
      <c r="R624" s="301" t="str" cm="1">
        <f t="array" ref="R624">IFERROR(INDEX(import_data,MATCH($R$8&amp;"-"&amp;$P624,import_key,0),R$9),"")</f>
        <v/>
      </c>
      <c r="S624" s="299" t="str" cm="1">
        <f t="array" ref="S624">IFERROR(INDEX(import_data,MATCH($R$8&amp;"-"&amp;$P624,import_key,0),S$9),"")</f>
        <v/>
      </c>
      <c r="T624" s="322" t="str" cm="1">
        <f t="array" ref="T624">IFERROR(INDEX(import_data,MATCH($R$8&amp;"-"&amp;$P624,import_key,0),T$9),"")</f>
        <v/>
      </c>
    </row>
    <row r="625" spans="2:20" x14ac:dyDescent="0.25">
      <c r="B625" s="308">
        <f t="shared" si="47"/>
        <v>613</v>
      </c>
      <c r="D625" s="301" t="str" cm="1">
        <f t="array" ref="D625">IFERROR(INDEX(import_data,MATCH($D$8&amp;"-"&amp;$B625,import_key,0),D$9),"")</f>
        <v/>
      </c>
      <c r="E625" s="299" t="str" cm="1">
        <f t="array" ref="E625">IFERROR(INDEX(import_data,MATCH($D$8&amp;"-"&amp;$B625,import_key,0),E$9),"")</f>
        <v/>
      </c>
      <c r="F625" s="299" t="str" cm="1">
        <f t="array" ref="F625">IFERROR(INDEX(import_data,MATCH($D$8&amp;"-"&amp;$B625,import_key,0),F$9),"")</f>
        <v/>
      </c>
      <c r="G625" s="299" t="str" cm="1">
        <f t="array" ref="G625">IFERROR(INDEX(import_data,MATCH($D$8&amp;"-"&amp;$B625,import_key,0),G$9),"")</f>
        <v/>
      </c>
      <c r="H625" s="322" t="str" cm="1">
        <f t="array" ref="H625">IFERROR(INDEX(import_data,MATCH($D$8&amp;"-"&amp;$B625,import_key,0),H$9),"")</f>
        <v/>
      </c>
      <c r="J625" s="334" t="str">
        <f t="shared" si="48"/>
        <v/>
      </c>
      <c r="K625" s="98" t="s">
        <v>0</v>
      </c>
      <c r="L625" s="334" t="str">
        <f t="shared" si="49"/>
        <v/>
      </c>
      <c r="M625" s="98" t="s">
        <v>0</v>
      </c>
      <c r="N625" s="334" t="str">
        <f t="shared" si="50"/>
        <v/>
      </c>
      <c r="O625" s="98" t="s">
        <v>0</v>
      </c>
      <c r="P625" s="308">
        <f t="shared" si="46"/>
        <v>613</v>
      </c>
      <c r="R625" s="301" t="str" cm="1">
        <f t="array" ref="R625">IFERROR(INDEX(import_data,MATCH($R$8&amp;"-"&amp;$P625,import_key,0),R$9),"")</f>
        <v/>
      </c>
      <c r="S625" s="299" t="str" cm="1">
        <f t="array" ref="S625">IFERROR(INDEX(import_data,MATCH($R$8&amp;"-"&amp;$P625,import_key,0),S$9),"")</f>
        <v/>
      </c>
      <c r="T625" s="322" t="str" cm="1">
        <f t="array" ref="T625">IFERROR(INDEX(import_data,MATCH($R$8&amp;"-"&amp;$P625,import_key,0),T$9),"")</f>
        <v/>
      </c>
    </row>
    <row r="626" spans="2:20" x14ac:dyDescent="0.25">
      <c r="B626" s="308">
        <f t="shared" si="47"/>
        <v>614</v>
      </c>
      <c r="D626" s="301" t="str" cm="1">
        <f t="array" ref="D626">IFERROR(INDEX(import_data,MATCH($D$8&amp;"-"&amp;$B626,import_key,0),D$9),"")</f>
        <v/>
      </c>
      <c r="E626" s="299" t="str" cm="1">
        <f t="array" ref="E626">IFERROR(INDEX(import_data,MATCH($D$8&amp;"-"&amp;$B626,import_key,0),E$9),"")</f>
        <v/>
      </c>
      <c r="F626" s="299" t="str" cm="1">
        <f t="array" ref="F626">IFERROR(INDEX(import_data,MATCH($D$8&amp;"-"&amp;$B626,import_key,0),F$9),"")</f>
        <v/>
      </c>
      <c r="G626" s="299" t="str" cm="1">
        <f t="array" ref="G626">IFERROR(INDEX(import_data,MATCH($D$8&amp;"-"&amp;$B626,import_key,0),G$9),"")</f>
        <v/>
      </c>
      <c r="H626" s="322" t="str" cm="1">
        <f t="array" ref="H626">IFERROR(INDEX(import_data,MATCH($D$8&amp;"-"&amp;$B626,import_key,0),H$9),"")</f>
        <v/>
      </c>
      <c r="J626" s="334" t="str">
        <f t="shared" si="48"/>
        <v/>
      </c>
      <c r="K626" s="98" t="s">
        <v>0</v>
      </c>
      <c r="L626" s="334" t="str">
        <f t="shared" si="49"/>
        <v/>
      </c>
      <c r="M626" s="98" t="s">
        <v>0</v>
      </c>
      <c r="N626" s="334" t="str">
        <f t="shared" si="50"/>
        <v/>
      </c>
      <c r="O626" s="98" t="s">
        <v>0</v>
      </c>
      <c r="P626" s="308">
        <f t="shared" si="46"/>
        <v>614</v>
      </c>
      <c r="R626" s="301" t="str" cm="1">
        <f t="array" ref="R626">IFERROR(INDEX(import_data,MATCH($R$8&amp;"-"&amp;$P626,import_key,0),R$9),"")</f>
        <v/>
      </c>
      <c r="S626" s="299" t="str" cm="1">
        <f t="array" ref="S626">IFERROR(INDEX(import_data,MATCH($R$8&amp;"-"&amp;$P626,import_key,0),S$9),"")</f>
        <v/>
      </c>
      <c r="T626" s="322" t="str" cm="1">
        <f t="array" ref="T626">IFERROR(INDEX(import_data,MATCH($R$8&amp;"-"&amp;$P626,import_key,0),T$9),"")</f>
        <v/>
      </c>
    </row>
    <row r="627" spans="2:20" x14ac:dyDescent="0.25">
      <c r="B627" s="308">
        <f t="shared" si="47"/>
        <v>615</v>
      </c>
      <c r="D627" s="301" t="str" cm="1">
        <f t="array" ref="D627">IFERROR(INDEX(import_data,MATCH($D$8&amp;"-"&amp;$B627,import_key,0),D$9),"")</f>
        <v/>
      </c>
      <c r="E627" s="299" t="str" cm="1">
        <f t="array" ref="E627">IFERROR(INDEX(import_data,MATCH($D$8&amp;"-"&amp;$B627,import_key,0),E$9),"")</f>
        <v/>
      </c>
      <c r="F627" s="299" t="str" cm="1">
        <f t="array" ref="F627">IFERROR(INDEX(import_data,MATCH($D$8&amp;"-"&amp;$B627,import_key,0),F$9),"")</f>
        <v/>
      </c>
      <c r="G627" s="299" t="str" cm="1">
        <f t="array" ref="G627">IFERROR(INDEX(import_data,MATCH($D$8&amp;"-"&amp;$B627,import_key,0),G$9),"")</f>
        <v/>
      </c>
      <c r="H627" s="322" t="str" cm="1">
        <f t="array" ref="H627">IFERROR(INDEX(import_data,MATCH($D$8&amp;"-"&amp;$B627,import_key,0),H$9),"")</f>
        <v/>
      </c>
      <c r="J627" s="334" t="str">
        <f t="shared" si="48"/>
        <v/>
      </c>
      <c r="K627" s="98" t="s">
        <v>0</v>
      </c>
      <c r="L627" s="334" t="str">
        <f t="shared" si="49"/>
        <v/>
      </c>
      <c r="M627" s="98" t="s">
        <v>0</v>
      </c>
      <c r="N627" s="334" t="str">
        <f t="shared" si="50"/>
        <v/>
      </c>
      <c r="O627" s="98" t="s">
        <v>0</v>
      </c>
      <c r="P627" s="308">
        <f t="shared" si="46"/>
        <v>615</v>
      </c>
      <c r="R627" s="301" t="str" cm="1">
        <f t="array" ref="R627">IFERROR(INDEX(import_data,MATCH($R$8&amp;"-"&amp;$P627,import_key,0),R$9),"")</f>
        <v/>
      </c>
      <c r="S627" s="299" t="str" cm="1">
        <f t="array" ref="S627">IFERROR(INDEX(import_data,MATCH($R$8&amp;"-"&amp;$P627,import_key,0),S$9),"")</f>
        <v/>
      </c>
      <c r="T627" s="322" t="str" cm="1">
        <f t="array" ref="T627">IFERROR(INDEX(import_data,MATCH($R$8&amp;"-"&amp;$P627,import_key,0),T$9),"")</f>
        <v/>
      </c>
    </row>
    <row r="628" spans="2:20" x14ac:dyDescent="0.25">
      <c r="B628" s="308">
        <f t="shared" si="47"/>
        <v>616</v>
      </c>
      <c r="D628" s="301" t="str" cm="1">
        <f t="array" ref="D628">IFERROR(INDEX(import_data,MATCH($D$8&amp;"-"&amp;$B628,import_key,0),D$9),"")</f>
        <v/>
      </c>
      <c r="E628" s="299" t="str" cm="1">
        <f t="array" ref="E628">IFERROR(INDEX(import_data,MATCH($D$8&amp;"-"&amp;$B628,import_key,0),E$9),"")</f>
        <v/>
      </c>
      <c r="F628" s="299" t="str" cm="1">
        <f t="array" ref="F628">IFERROR(INDEX(import_data,MATCH($D$8&amp;"-"&amp;$B628,import_key,0),F$9),"")</f>
        <v/>
      </c>
      <c r="G628" s="299" t="str" cm="1">
        <f t="array" ref="G628">IFERROR(INDEX(import_data,MATCH($D$8&amp;"-"&amp;$B628,import_key,0),G$9),"")</f>
        <v/>
      </c>
      <c r="H628" s="322" t="str" cm="1">
        <f t="array" ref="H628">IFERROR(INDEX(import_data,MATCH($D$8&amp;"-"&amp;$B628,import_key,0),H$9),"")</f>
        <v/>
      </c>
      <c r="J628" s="334" t="str">
        <f t="shared" si="48"/>
        <v/>
      </c>
      <c r="K628" s="98" t="s">
        <v>0</v>
      </c>
      <c r="L628" s="334" t="str">
        <f t="shared" si="49"/>
        <v/>
      </c>
      <c r="M628" s="98" t="s">
        <v>0</v>
      </c>
      <c r="N628" s="334" t="str">
        <f t="shared" si="50"/>
        <v/>
      </c>
      <c r="O628" s="98" t="s">
        <v>0</v>
      </c>
      <c r="P628" s="308">
        <f t="shared" si="46"/>
        <v>616</v>
      </c>
      <c r="R628" s="301" t="str" cm="1">
        <f t="array" ref="R628">IFERROR(INDEX(import_data,MATCH($R$8&amp;"-"&amp;$P628,import_key,0),R$9),"")</f>
        <v/>
      </c>
      <c r="S628" s="299" t="str" cm="1">
        <f t="array" ref="S628">IFERROR(INDEX(import_data,MATCH($R$8&amp;"-"&amp;$P628,import_key,0),S$9),"")</f>
        <v/>
      </c>
      <c r="T628" s="322" t="str" cm="1">
        <f t="array" ref="T628">IFERROR(INDEX(import_data,MATCH($R$8&amp;"-"&amp;$P628,import_key,0),T$9),"")</f>
        <v/>
      </c>
    </row>
    <row r="629" spans="2:20" x14ac:dyDescent="0.25">
      <c r="B629" s="308">
        <f t="shared" si="47"/>
        <v>617</v>
      </c>
      <c r="D629" s="301" t="str" cm="1">
        <f t="array" ref="D629">IFERROR(INDEX(import_data,MATCH($D$8&amp;"-"&amp;$B629,import_key,0),D$9),"")</f>
        <v/>
      </c>
      <c r="E629" s="299" t="str" cm="1">
        <f t="array" ref="E629">IFERROR(INDEX(import_data,MATCH($D$8&amp;"-"&amp;$B629,import_key,0),E$9),"")</f>
        <v/>
      </c>
      <c r="F629" s="299" t="str" cm="1">
        <f t="array" ref="F629">IFERROR(INDEX(import_data,MATCH($D$8&amp;"-"&amp;$B629,import_key,0),F$9),"")</f>
        <v/>
      </c>
      <c r="G629" s="299" t="str" cm="1">
        <f t="array" ref="G629">IFERROR(INDEX(import_data,MATCH($D$8&amp;"-"&amp;$B629,import_key,0),G$9),"")</f>
        <v/>
      </c>
      <c r="H629" s="322" t="str" cm="1">
        <f t="array" ref="H629">IFERROR(INDEX(import_data,MATCH($D$8&amp;"-"&amp;$B629,import_key,0),H$9),"")</f>
        <v/>
      </c>
      <c r="J629" s="334" t="str">
        <f t="shared" si="48"/>
        <v/>
      </c>
      <c r="K629" s="98" t="s">
        <v>0</v>
      </c>
      <c r="L629" s="334" t="str">
        <f t="shared" si="49"/>
        <v/>
      </c>
      <c r="M629" s="98" t="s">
        <v>0</v>
      </c>
      <c r="N629" s="334" t="str">
        <f t="shared" si="50"/>
        <v/>
      </c>
      <c r="O629" s="98" t="s">
        <v>0</v>
      </c>
      <c r="P629" s="308">
        <f t="shared" si="46"/>
        <v>617</v>
      </c>
      <c r="R629" s="301" t="str" cm="1">
        <f t="array" ref="R629">IFERROR(INDEX(import_data,MATCH($R$8&amp;"-"&amp;$P629,import_key,0),R$9),"")</f>
        <v/>
      </c>
      <c r="S629" s="299" t="str" cm="1">
        <f t="array" ref="S629">IFERROR(INDEX(import_data,MATCH($R$8&amp;"-"&amp;$P629,import_key,0),S$9),"")</f>
        <v/>
      </c>
      <c r="T629" s="322" t="str" cm="1">
        <f t="array" ref="T629">IFERROR(INDEX(import_data,MATCH($R$8&amp;"-"&amp;$P629,import_key,0),T$9),"")</f>
        <v/>
      </c>
    </row>
    <row r="630" spans="2:20" x14ac:dyDescent="0.25">
      <c r="B630" s="308">
        <f t="shared" si="47"/>
        <v>618</v>
      </c>
      <c r="D630" s="301" t="str" cm="1">
        <f t="array" ref="D630">IFERROR(INDEX(import_data,MATCH($D$8&amp;"-"&amp;$B630,import_key,0),D$9),"")</f>
        <v/>
      </c>
      <c r="E630" s="299" t="str" cm="1">
        <f t="array" ref="E630">IFERROR(INDEX(import_data,MATCH($D$8&amp;"-"&amp;$B630,import_key,0),E$9),"")</f>
        <v/>
      </c>
      <c r="F630" s="299" t="str" cm="1">
        <f t="array" ref="F630">IFERROR(INDEX(import_data,MATCH($D$8&amp;"-"&amp;$B630,import_key,0),F$9),"")</f>
        <v/>
      </c>
      <c r="G630" s="299" t="str" cm="1">
        <f t="array" ref="G630">IFERROR(INDEX(import_data,MATCH($D$8&amp;"-"&amp;$B630,import_key,0),G$9),"")</f>
        <v/>
      </c>
      <c r="H630" s="322" t="str" cm="1">
        <f t="array" ref="H630">IFERROR(INDEX(import_data,MATCH($D$8&amp;"-"&amp;$B630,import_key,0),H$9),"")</f>
        <v/>
      </c>
      <c r="J630" s="334" t="str">
        <f t="shared" si="48"/>
        <v/>
      </c>
      <c r="K630" s="98" t="s">
        <v>0</v>
      </c>
      <c r="L630" s="334" t="str">
        <f t="shared" si="49"/>
        <v/>
      </c>
      <c r="M630" s="98" t="s">
        <v>0</v>
      </c>
      <c r="N630" s="334" t="str">
        <f t="shared" si="50"/>
        <v/>
      </c>
      <c r="O630" s="98" t="s">
        <v>0</v>
      </c>
      <c r="P630" s="308">
        <f t="shared" si="46"/>
        <v>618</v>
      </c>
      <c r="R630" s="301" t="str" cm="1">
        <f t="array" ref="R630">IFERROR(INDEX(import_data,MATCH($R$8&amp;"-"&amp;$P630,import_key,0),R$9),"")</f>
        <v/>
      </c>
      <c r="S630" s="299" t="str" cm="1">
        <f t="array" ref="S630">IFERROR(INDEX(import_data,MATCH($R$8&amp;"-"&amp;$P630,import_key,0),S$9),"")</f>
        <v/>
      </c>
      <c r="T630" s="322" t="str" cm="1">
        <f t="array" ref="T630">IFERROR(INDEX(import_data,MATCH($R$8&amp;"-"&amp;$P630,import_key,0),T$9),"")</f>
        <v/>
      </c>
    </row>
    <row r="631" spans="2:20" x14ac:dyDescent="0.25">
      <c r="B631" s="308">
        <f t="shared" si="47"/>
        <v>619</v>
      </c>
      <c r="D631" s="301" t="str" cm="1">
        <f t="array" ref="D631">IFERROR(INDEX(import_data,MATCH($D$8&amp;"-"&amp;$B631,import_key,0),D$9),"")</f>
        <v/>
      </c>
      <c r="E631" s="299" t="str" cm="1">
        <f t="array" ref="E631">IFERROR(INDEX(import_data,MATCH($D$8&amp;"-"&amp;$B631,import_key,0),E$9),"")</f>
        <v/>
      </c>
      <c r="F631" s="299" t="str" cm="1">
        <f t="array" ref="F631">IFERROR(INDEX(import_data,MATCH($D$8&amp;"-"&amp;$B631,import_key,0),F$9),"")</f>
        <v/>
      </c>
      <c r="G631" s="299" t="str" cm="1">
        <f t="array" ref="G631">IFERROR(INDEX(import_data,MATCH($D$8&amp;"-"&amp;$B631,import_key,0),G$9),"")</f>
        <v/>
      </c>
      <c r="H631" s="322" t="str" cm="1">
        <f t="array" ref="H631">IFERROR(INDEX(import_data,MATCH($D$8&amp;"-"&amp;$B631,import_key,0),H$9),"")</f>
        <v/>
      </c>
      <c r="J631" s="334" t="str">
        <f t="shared" si="48"/>
        <v/>
      </c>
      <c r="K631" s="98" t="s">
        <v>0</v>
      </c>
      <c r="L631" s="334" t="str">
        <f t="shared" si="49"/>
        <v/>
      </c>
      <c r="M631" s="98" t="s">
        <v>0</v>
      </c>
      <c r="N631" s="334" t="str">
        <f t="shared" si="50"/>
        <v/>
      </c>
      <c r="O631" s="98" t="s">
        <v>0</v>
      </c>
      <c r="P631" s="308">
        <f t="shared" si="46"/>
        <v>619</v>
      </c>
      <c r="R631" s="301" t="str" cm="1">
        <f t="array" ref="R631">IFERROR(INDEX(import_data,MATCH($R$8&amp;"-"&amp;$P631,import_key,0),R$9),"")</f>
        <v/>
      </c>
      <c r="S631" s="299" t="str" cm="1">
        <f t="array" ref="S631">IFERROR(INDEX(import_data,MATCH($R$8&amp;"-"&amp;$P631,import_key,0),S$9),"")</f>
        <v/>
      </c>
      <c r="T631" s="322" t="str" cm="1">
        <f t="array" ref="T631">IFERROR(INDEX(import_data,MATCH($R$8&amp;"-"&amp;$P631,import_key,0),T$9),"")</f>
        <v/>
      </c>
    </row>
    <row r="632" spans="2:20" x14ac:dyDescent="0.25">
      <c r="B632" s="308">
        <f t="shared" si="47"/>
        <v>620</v>
      </c>
      <c r="D632" s="301" t="str" cm="1">
        <f t="array" ref="D632">IFERROR(INDEX(import_data,MATCH($D$8&amp;"-"&amp;$B632,import_key,0),D$9),"")</f>
        <v/>
      </c>
      <c r="E632" s="299" t="str" cm="1">
        <f t="array" ref="E632">IFERROR(INDEX(import_data,MATCH($D$8&amp;"-"&amp;$B632,import_key,0),E$9),"")</f>
        <v/>
      </c>
      <c r="F632" s="299" t="str" cm="1">
        <f t="array" ref="F632">IFERROR(INDEX(import_data,MATCH($D$8&amp;"-"&amp;$B632,import_key,0),F$9),"")</f>
        <v/>
      </c>
      <c r="G632" s="299" t="str" cm="1">
        <f t="array" ref="G632">IFERROR(INDEX(import_data,MATCH($D$8&amp;"-"&amp;$B632,import_key,0),G$9),"")</f>
        <v/>
      </c>
      <c r="H632" s="322" t="str" cm="1">
        <f t="array" ref="H632">IFERROR(INDEX(import_data,MATCH($D$8&amp;"-"&amp;$B632,import_key,0),H$9),"")</f>
        <v/>
      </c>
      <c r="J632" s="334" t="str">
        <f t="shared" si="48"/>
        <v/>
      </c>
      <c r="K632" s="98" t="s">
        <v>0</v>
      </c>
      <c r="L632" s="334" t="str">
        <f t="shared" si="49"/>
        <v/>
      </c>
      <c r="M632" s="98" t="s">
        <v>0</v>
      </c>
      <c r="N632" s="334" t="str">
        <f t="shared" si="50"/>
        <v/>
      </c>
      <c r="O632" s="98" t="s">
        <v>0</v>
      </c>
      <c r="P632" s="308">
        <f t="shared" si="46"/>
        <v>620</v>
      </c>
      <c r="R632" s="301" t="str" cm="1">
        <f t="array" ref="R632">IFERROR(INDEX(import_data,MATCH($R$8&amp;"-"&amp;$P632,import_key,0),R$9),"")</f>
        <v/>
      </c>
      <c r="S632" s="299" t="str" cm="1">
        <f t="array" ref="S632">IFERROR(INDEX(import_data,MATCH($R$8&amp;"-"&amp;$P632,import_key,0),S$9),"")</f>
        <v/>
      </c>
      <c r="T632" s="322" t="str" cm="1">
        <f t="array" ref="T632">IFERROR(INDEX(import_data,MATCH($R$8&amp;"-"&amp;$P632,import_key,0),T$9),"")</f>
        <v/>
      </c>
    </row>
    <row r="633" spans="2:20" x14ac:dyDescent="0.25">
      <c r="B633" s="308">
        <f t="shared" si="47"/>
        <v>621</v>
      </c>
      <c r="D633" s="301" t="str" cm="1">
        <f t="array" ref="D633">IFERROR(INDEX(import_data,MATCH($D$8&amp;"-"&amp;$B633,import_key,0),D$9),"")</f>
        <v/>
      </c>
      <c r="E633" s="299" t="str" cm="1">
        <f t="array" ref="E633">IFERROR(INDEX(import_data,MATCH($D$8&amp;"-"&amp;$B633,import_key,0),E$9),"")</f>
        <v/>
      </c>
      <c r="F633" s="299" t="str" cm="1">
        <f t="array" ref="F633">IFERROR(INDEX(import_data,MATCH($D$8&amp;"-"&amp;$B633,import_key,0),F$9),"")</f>
        <v/>
      </c>
      <c r="G633" s="299" t="str" cm="1">
        <f t="array" ref="G633">IFERROR(INDEX(import_data,MATCH($D$8&amp;"-"&amp;$B633,import_key,0),G$9),"")</f>
        <v/>
      </c>
      <c r="H633" s="322" t="str" cm="1">
        <f t="array" ref="H633">IFERROR(INDEX(import_data,MATCH($D$8&amp;"-"&amp;$B633,import_key,0),H$9),"")</f>
        <v/>
      </c>
      <c r="J633" s="334" t="str">
        <f t="shared" si="48"/>
        <v/>
      </c>
      <c r="K633" s="98" t="s">
        <v>0</v>
      </c>
      <c r="L633" s="334" t="str">
        <f t="shared" si="49"/>
        <v/>
      </c>
      <c r="M633" s="98" t="s">
        <v>0</v>
      </c>
      <c r="N633" s="334" t="str">
        <f t="shared" si="50"/>
        <v/>
      </c>
      <c r="O633" s="98" t="s">
        <v>0</v>
      </c>
      <c r="P633" s="308">
        <f t="shared" si="46"/>
        <v>621</v>
      </c>
      <c r="R633" s="301" t="str" cm="1">
        <f t="array" ref="R633">IFERROR(INDEX(import_data,MATCH($R$8&amp;"-"&amp;$P633,import_key,0),R$9),"")</f>
        <v/>
      </c>
      <c r="S633" s="299" t="str" cm="1">
        <f t="array" ref="S633">IFERROR(INDEX(import_data,MATCH($R$8&amp;"-"&amp;$P633,import_key,0),S$9),"")</f>
        <v/>
      </c>
      <c r="T633" s="322" t="str" cm="1">
        <f t="array" ref="T633">IFERROR(INDEX(import_data,MATCH($R$8&amp;"-"&amp;$P633,import_key,0),T$9),"")</f>
        <v/>
      </c>
    </row>
    <row r="634" spans="2:20" x14ac:dyDescent="0.25">
      <c r="B634" s="308">
        <f t="shared" si="47"/>
        <v>622</v>
      </c>
      <c r="D634" s="301" t="str" cm="1">
        <f t="array" ref="D634">IFERROR(INDEX(import_data,MATCH($D$8&amp;"-"&amp;$B634,import_key,0),D$9),"")</f>
        <v/>
      </c>
      <c r="E634" s="299" t="str" cm="1">
        <f t="array" ref="E634">IFERROR(INDEX(import_data,MATCH($D$8&amp;"-"&amp;$B634,import_key,0),E$9),"")</f>
        <v/>
      </c>
      <c r="F634" s="299" t="str" cm="1">
        <f t="array" ref="F634">IFERROR(INDEX(import_data,MATCH($D$8&amp;"-"&amp;$B634,import_key,0),F$9),"")</f>
        <v/>
      </c>
      <c r="G634" s="299" t="str" cm="1">
        <f t="array" ref="G634">IFERROR(INDEX(import_data,MATCH($D$8&amp;"-"&amp;$B634,import_key,0),G$9),"")</f>
        <v/>
      </c>
      <c r="H634" s="322" t="str" cm="1">
        <f t="array" ref="H634">IFERROR(INDEX(import_data,MATCH($D$8&amp;"-"&amp;$B634,import_key,0),H$9),"")</f>
        <v/>
      </c>
      <c r="J634" s="334" t="str">
        <f t="shared" si="48"/>
        <v/>
      </c>
      <c r="K634" s="98" t="s">
        <v>0</v>
      </c>
      <c r="L634" s="334" t="str">
        <f t="shared" si="49"/>
        <v/>
      </c>
      <c r="M634" s="98" t="s">
        <v>0</v>
      </c>
      <c r="N634" s="334" t="str">
        <f t="shared" si="50"/>
        <v/>
      </c>
      <c r="O634" s="98" t="s">
        <v>0</v>
      </c>
      <c r="P634" s="308">
        <f t="shared" si="46"/>
        <v>622</v>
      </c>
      <c r="R634" s="301" t="str" cm="1">
        <f t="array" ref="R634">IFERROR(INDEX(import_data,MATCH($R$8&amp;"-"&amp;$P634,import_key,0),R$9),"")</f>
        <v/>
      </c>
      <c r="S634" s="299" t="str" cm="1">
        <f t="array" ref="S634">IFERROR(INDEX(import_data,MATCH($R$8&amp;"-"&amp;$P634,import_key,0),S$9),"")</f>
        <v/>
      </c>
      <c r="T634" s="322" t="str" cm="1">
        <f t="array" ref="T634">IFERROR(INDEX(import_data,MATCH($R$8&amp;"-"&amp;$P634,import_key,0),T$9),"")</f>
        <v/>
      </c>
    </row>
    <row r="635" spans="2:20" x14ac:dyDescent="0.25">
      <c r="B635" s="308">
        <f t="shared" si="47"/>
        <v>623</v>
      </c>
      <c r="D635" s="301" t="str" cm="1">
        <f t="array" ref="D635">IFERROR(INDEX(import_data,MATCH($D$8&amp;"-"&amp;$B635,import_key,0),D$9),"")</f>
        <v/>
      </c>
      <c r="E635" s="299" t="str" cm="1">
        <f t="array" ref="E635">IFERROR(INDEX(import_data,MATCH($D$8&amp;"-"&amp;$B635,import_key,0),E$9),"")</f>
        <v/>
      </c>
      <c r="F635" s="299" t="str" cm="1">
        <f t="array" ref="F635">IFERROR(INDEX(import_data,MATCH($D$8&amp;"-"&amp;$B635,import_key,0),F$9),"")</f>
        <v/>
      </c>
      <c r="G635" s="299" t="str" cm="1">
        <f t="array" ref="G635">IFERROR(INDEX(import_data,MATCH($D$8&amp;"-"&amp;$B635,import_key,0),G$9),"")</f>
        <v/>
      </c>
      <c r="H635" s="322" t="str" cm="1">
        <f t="array" ref="H635">IFERROR(INDEX(import_data,MATCH($D$8&amp;"-"&amp;$B635,import_key,0),H$9),"")</f>
        <v/>
      </c>
      <c r="J635" s="334" t="str">
        <f t="shared" si="48"/>
        <v/>
      </c>
      <c r="K635" s="98" t="s">
        <v>0</v>
      </c>
      <c r="L635" s="334" t="str">
        <f t="shared" si="49"/>
        <v/>
      </c>
      <c r="M635" s="98" t="s">
        <v>0</v>
      </c>
      <c r="N635" s="334" t="str">
        <f t="shared" si="50"/>
        <v/>
      </c>
      <c r="O635" s="98" t="s">
        <v>0</v>
      </c>
      <c r="P635" s="308">
        <f t="shared" si="46"/>
        <v>623</v>
      </c>
      <c r="R635" s="301" t="str" cm="1">
        <f t="array" ref="R635">IFERROR(INDEX(import_data,MATCH($R$8&amp;"-"&amp;$P635,import_key,0),R$9),"")</f>
        <v/>
      </c>
      <c r="S635" s="299" t="str" cm="1">
        <f t="array" ref="S635">IFERROR(INDEX(import_data,MATCH($R$8&amp;"-"&amp;$P635,import_key,0),S$9),"")</f>
        <v/>
      </c>
      <c r="T635" s="322" t="str" cm="1">
        <f t="array" ref="T635">IFERROR(INDEX(import_data,MATCH($R$8&amp;"-"&amp;$P635,import_key,0),T$9),"")</f>
        <v/>
      </c>
    </row>
    <row r="636" spans="2:20" x14ac:dyDescent="0.25">
      <c r="B636" s="308">
        <f t="shared" si="47"/>
        <v>624</v>
      </c>
      <c r="D636" s="301" t="str" cm="1">
        <f t="array" ref="D636">IFERROR(INDEX(import_data,MATCH($D$8&amp;"-"&amp;$B636,import_key,0),D$9),"")</f>
        <v/>
      </c>
      <c r="E636" s="299" t="str" cm="1">
        <f t="array" ref="E636">IFERROR(INDEX(import_data,MATCH($D$8&amp;"-"&amp;$B636,import_key,0),E$9),"")</f>
        <v/>
      </c>
      <c r="F636" s="299" t="str" cm="1">
        <f t="array" ref="F636">IFERROR(INDEX(import_data,MATCH($D$8&amp;"-"&amp;$B636,import_key,0),F$9),"")</f>
        <v/>
      </c>
      <c r="G636" s="299" t="str" cm="1">
        <f t="array" ref="G636">IFERROR(INDEX(import_data,MATCH($D$8&amp;"-"&amp;$B636,import_key,0),G$9),"")</f>
        <v/>
      </c>
      <c r="H636" s="322" t="str" cm="1">
        <f t="array" ref="H636">IFERROR(INDEX(import_data,MATCH($D$8&amp;"-"&amp;$B636,import_key,0),H$9),"")</f>
        <v/>
      </c>
      <c r="J636" s="334" t="str">
        <f t="shared" si="48"/>
        <v/>
      </c>
      <c r="K636" s="98" t="s">
        <v>0</v>
      </c>
      <c r="L636" s="334" t="str">
        <f t="shared" si="49"/>
        <v/>
      </c>
      <c r="M636" s="98" t="s">
        <v>0</v>
      </c>
      <c r="N636" s="334" t="str">
        <f t="shared" si="50"/>
        <v/>
      </c>
      <c r="O636" s="98" t="s">
        <v>0</v>
      </c>
      <c r="P636" s="308">
        <f t="shared" si="46"/>
        <v>624</v>
      </c>
      <c r="R636" s="301" t="str" cm="1">
        <f t="array" ref="R636">IFERROR(INDEX(import_data,MATCH($R$8&amp;"-"&amp;$P636,import_key,0),R$9),"")</f>
        <v/>
      </c>
      <c r="S636" s="299" t="str" cm="1">
        <f t="array" ref="S636">IFERROR(INDEX(import_data,MATCH($R$8&amp;"-"&amp;$P636,import_key,0),S$9),"")</f>
        <v/>
      </c>
      <c r="T636" s="322" t="str" cm="1">
        <f t="array" ref="T636">IFERROR(INDEX(import_data,MATCH($R$8&amp;"-"&amp;$P636,import_key,0),T$9),"")</f>
        <v/>
      </c>
    </row>
    <row r="637" spans="2:20" x14ac:dyDescent="0.25">
      <c r="B637" s="308">
        <f t="shared" si="47"/>
        <v>625</v>
      </c>
      <c r="D637" s="301" t="str" cm="1">
        <f t="array" ref="D637">IFERROR(INDEX(import_data,MATCH($D$8&amp;"-"&amp;$B637,import_key,0),D$9),"")</f>
        <v/>
      </c>
      <c r="E637" s="299" t="str" cm="1">
        <f t="array" ref="E637">IFERROR(INDEX(import_data,MATCH($D$8&amp;"-"&amp;$B637,import_key,0),E$9),"")</f>
        <v/>
      </c>
      <c r="F637" s="299" t="str" cm="1">
        <f t="array" ref="F637">IFERROR(INDEX(import_data,MATCH($D$8&amp;"-"&amp;$B637,import_key,0),F$9),"")</f>
        <v/>
      </c>
      <c r="G637" s="299" t="str" cm="1">
        <f t="array" ref="G637">IFERROR(INDEX(import_data,MATCH($D$8&amp;"-"&amp;$B637,import_key,0),G$9),"")</f>
        <v/>
      </c>
      <c r="H637" s="322" t="str" cm="1">
        <f t="array" ref="H637">IFERROR(INDEX(import_data,MATCH($D$8&amp;"-"&amp;$B637,import_key,0),H$9),"")</f>
        <v/>
      </c>
      <c r="J637" s="334" t="str">
        <f t="shared" si="48"/>
        <v/>
      </c>
      <c r="K637" s="98" t="s">
        <v>0</v>
      </c>
      <c r="L637" s="334" t="str">
        <f t="shared" si="49"/>
        <v/>
      </c>
      <c r="M637" s="98" t="s">
        <v>0</v>
      </c>
      <c r="N637" s="334" t="str">
        <f t="shared" si="50"/>
        <v/>
      </c>
      <c r="O637" s="98" t="s">
        <v>0</v>
      </c>
      <c r="P637" s="308">
        <f t="shared" si="46"/>
        <v>625</v>
      </c>
      <c r="R637" s="301" t="str" cm="1">
        <f t="array" ref="R637">IFERROR(INDEX(import_data,MATCH($R$8&amp;"-"&amp;$P637,import_key,0),R$9),"")</f>
        <v/>
      </c>
      <c r="S637" s="299" t="str" cm="1">
        <f t="array" ref="S637">IFERROR(INDEX(import_data,MATCH($R$8&amp;"-"&amp;$P637,import_key,0),S$9),"")</f>
        <v/>
      </c>
      <c r="T637" s="322" t="str" cm="1">
        <f t="array" ref="T637">IFERROR(INDEX(import_data,MATCH($R$8&amp;"-"&amp;$P637,import_key,0),T$9),"")</f>
        <v/>
      </c>
    </row>
    <row r="638" spans="2:20" x14ac:dyDescent="0.25">
      <c r="B638" s="308">
        <f t="shared" si="47"/>
        <v>626</v>
      </c>
      <c r="D638" s="301" t="str" cm="1">
        <f t="array" ref="D638">IFERROR(INDEX(import_data,MATCH($D$8&amp;"-"&amp;$B638,import_key,0),D$9),"")</f>
        <v/>
      </c>
      <c r="E638" s="299" t="str" cm="1">
        <f t="array" ref="E638">IFERROR(INDEX(import_data,MATCH($D$8&amp;"-"&amp;$B638,import_key,0),E$9),"")</f>
        <v/>
      </c>
      <c r="F638" s="299" t="str" cm="1">
        <f t="array" ref="F638">IFERROR(INDEX(import_data,MATCH($D$8&amp;"-"&amp;$B638,import_key,0),F$9),"")</f>
        <v/>
      </c>
      <c r="G638" s="299" t="str" cm="1">
        <f t="array" ref="G638">IFERROR(INDEX(import_data,MATCH($D$8&amp;"-"&amp;$B638,import_key,0),G$9),"")</f>
        <v/>
      </c>
      <c r="H638" s="322" t="str" cm="1">
        <f t="array" ref="H638">IFERROR(INDEX(import_data,MATCH($D$8&amp;"-"&amp;$B638,import_key,0),H$9),"")</f>
        <v/>
      </c>
      <c r="J638" s="334" t="str">
        <f t="shared" si="48"/>
        <v/>
      </c>
      <c r="K638" s="98" t="s">
        <v>0</v>
      </c>
      <c r="L638" s="334" t="str">
        <f t="shared" si="49"/>
        <v/>
      </c>
      <c r="M638" s="98" t="s">
        <v>0</v>
      </c>
      <c r="N638" s="334" t="str">
        <f t="shared" si="50"/>
        <v/>
      </c>
      <c r="O638" s="98" t="s">
        <v>0</v>
      </c>
      <c r="P638" s="308">
        <f t="shared" si="46"/>
        <v>626</v>
      </c>
      <c r="R638" s="301" t="str" cm="1">
        <f t="array" ref="R638">IFERROR(INDEX(import_data,MATCH($R$8&amp;"-"&amp;$P638,import_key,0),R$9),"")</f>
        <v/>
      </c>
      <c r="S638" s="299" t="str" cm="1">
        <f t="array" ref="S638">IFERROR(INDEX(import_data,MATCH($R$8&amp;"-"&amp;$P638,import_key,0),S$9),"")</f>
        <v/>
      </c>
      <c r="T638" s="322" t="str" cm="1">
        <f t="array" ref="T638">IFERROR(INDEX(import_data,MATCH($R$8&amp;"-"&amp;$P638,import_key,0),T$9),"")</f>
        <v/>
      </c>
    </row>
    <row r="639" spans="2:20" x14ac:dyDescent="0.25">
      <c r="B639" s="308">
        <f t="shared" si="47"/>
        <v>627</v>
      </c>
      <c r="D639" s="301" t="str" cm="1">
        <f t="array" ref="D639">IFERROR(INDEX(import_data,MATCH($D$8&amp;"-"&amp;$B639,import_key,0),D$9),"")</f>
        <v/>
      </c>
      <c r="E639" s="299" t="str" cm="1">
        <f t="array" ref="E639">IFERROR(INDEX(import_data,MATCH($D$8&amp;"-"&amp;$B639,import_key,0),E$9),"")</f>
        <v/>
      </c>
      <c r="F639" s="299" t="str" cm="1">
        <f t="array" ref="F639">IFERROR(INDEX(import_data,MATCH($D$8&amp;"-"&amp;$B639,import_key,0),F$9),"")</f>
        <v/>
      </c>
      <c r="G639" s="299" t="str" cm="1">
        <f t="array" ref="G639">IFERROR(INDEX(import_data,MATCH($D$8&amp;"-"&amp;$B639,import_key,0),G$9),"")</f>
        <v/>
      </c>
      <c r="H639" s="322" t="str" cm="1">
        <f t="array" ref="H639">IFERROR(INDEX(import_data,MATCH($D$8&amp;"-"&amp;$B639,import_key,0),H$9),"")</f>
        <v/>
      </c>
      <c r="J639" s="334" t="str">
        <f t="shared" si="48"/>
        <v/>
      </c>
      <c r="K639" s="98" t="s">
        <v>0</v>
      </c>
      <c r="L639" s="334" t="str">
        <f t="shared" si="49"/>
        <v/>
      </c>
      <c r="M639" s="98" t="s">
        <v>0</v>
      </c>
      <c r="N639" s="334" t="str">
        <f t="shared" si="50"/>
        <v/>
      </c>
      <c r="O639" s="98" t="s">
        <v>0</v>
      </c>
      <c r="P639" s="308">
        <f t="shared" si="46"/>
        <v>627</v>
      </c>
      <c r="R639" s="301" t="str" cm="1">
        <f t="array" ref="R639">IFERROR(INDEX(import_data,MATCH($R$8&amp;"-"&amp;$P639,import_key,0),R$9),"")</f>
        <v/>
      </c>
      <c r="S639" s="299" t="str" cm="1">
        <f t="array" ref="S639">IFERROR(INDEX(import_data,MATCH($R$8&amp;"-"&amp;$P639,import_key,0),S$9),"")</f>
        <v/>
      </c>
      <c r="T639" s="322" t="str" cm="1">
        <f t="array" ref="T639">IFERROR(INDEX(import_data,MATCH($R$8&amp;"-"&amp;$P639,import_key,0),T$9),"")</f>
        <v/>
      </c>
    </row>
    <row r="640" spans="2:20" x14ac:dyDescent="0.25">
      <c r="B640" s="308">
        <f t="shared" si="47"/>
        <v>628</v>
      </c>
      <c r="D640" s="301" t="str" cm="1">
        <f t="array" ref="D640">IFERROR(INDEX(import_data,MATCH($D$8&amp;"-"&amp;$B640,import_key,0),D$9),"")</f>
        <v/>
      </c>
      <c r="E640" s="299" t="str" cm="1">
        <f t="array" ref="E640">IFERROR(INDEX(import_data,MATCH($D$8&amp;"-"&amp;$B640,import_key,0),E$9),"")</f>
        <v/>
      </c>
      <c r="F640" s="299" t="str" cm="1">
        <f t="array" ref="F640">IFERROR(INDEX(import_data,MATCH($D$8&amp;"-"&amp;$B640,import_key,0),F$9),"")</f>
        <v/>
      </c>
      <c r="G640" s="299" t="str" cm="1">
        <f t="array" ref="G640">IFERROR(INDEX(import_data,MATCH($D$8&amp;"-"&amp;$B640,import_key,0),G$9),"")</f>
        <v/>
      </c>
      <c r="H640" s="322" t="str" cm="1">
        <f t="array" ref="H640">IFERROR(INDEX(import_data,MATCH($D$8&amp;"-"&amp;$B640,import_key,0),H$9),"")</f>
        <v/>
      </c>
      <c r="J640" s="334" t="str">
        <f t="shared" si="48"/>
        <v/>
      </c>
      <c r="K640" s="98" t="s">
        <v>0</v>
      </c>
      <c r="L640" s="334" t="str">
        <f t="shared" si="49"/>
        <v/>
      </c>
      <c r="M640" s="98" t="s">
        <v>0</v>
      </c>
      <c r="N640" s="334" t="str">
        <f t="shared" si="50"/>
        <v/>
      </c>
      <c r="O640" s="98" t="s">
        <v>0</v>
      </c>
      <c r="P640" s="308">
        <f t="shared" si="46"/>
        <v>628</v>
      </c>
      <c r="R640" s="301" t="str" cm="1">
        <f t="array" ref="R640">IFERROR(INDEX(import_data,MATCH($R$8&amp;"-"&amp;$P640,import_key,0),R$9),"")</f>
        <v/>
      </c>
      <c r="S640" s="299" t="str" cm="1">
        <f t="array" ref="S640">IFERROR(INDEX(import_data,MATCH($R$8&amp;"-"&amp;$P640,import_key,0),S$9),"")</f>
        <v/>
      </c>
      <c r="T640" s="322" t="str" cm="1">
        <f t="array" ref="T640">IFERROR(INDEX(import_data,MATCH($R$8&amp;"-"&amp;$P640,import_key,0),T$9),"")</f>
        <v/>
      </c>
    </row>
    <row r="641" spans="2:20" x14ac:dyDescent="0.25">
      <c r="B641" s="308">
        <f t="shared" si="47"/>
        <v>629</v>
      </c>
      <c r="D641" s="301" t="str" cm="1">
        <f t="array" ref="D641">IFERROR(INDEX(import_data,MATCH($D$8&amp;"-"&amp;$B641,import_key,0),D$9),"")</f>
        <v/>
      </c>
      <c r="E641" s="299" t="str" cm="1">
        <f t="array" ref="E641">IFERROR(INDEX(import_data,MATCH($D$8&amp;"-"&amp;$B641,import_key,0),E$9),"")</f>
        <v/>
      </c>
      <c r="F641" s="299" t="str" cm="1">
        <f t="array" ref="F641">IFERROR(INDEX(import_data,MATCH($D$8&amp;"-"&amp;$B641,import_key,0),F$9),"")</f>
        <v/>
      </c>
      <c r="G641" s="299" t="str" cm="1">
        <f t="array" ref="G641">IFERROR(INDEX(import_data,MATCH($D$8&amp;"-"&amp;$B641,import_key,0),G$9),"")</f>
        <v/>
      </c>
      <c r="H641" s="322" t="str" cm="1">
        <f t="array" ref="H641">IFERROR(INDEX(import_data,MATCH($D$8&amp;"-"&amp;$B641,import_key,0),H$9),"")</f>
        <v/>
      </c>
      <c r="J641" s="334" t="str">
        <f t="shared" si="48"/>
        <v/>
      </c>
      <c r="K641" s="98" t="s">
        <v>0</v>
      </c>
      <c r="L641" s="334" t="str">
        <f t="shared" si="49"/>
        <v/>
      </c>
      <c r="M641" s="98" t="s">
        <v>0</v>
      </c>
      <c r="N641" s="334" t="str">
        <f t="shared" si="50"/>
        <v/>
      </c>
      <c r="O641" s="98" t="s">
        <v>0</v>
      </c>
      <c r="P641" s="308">
        <f t="shared" si="46"/>
        <v>629</v>
      </c>
      <c r="R641" s="301" t="str" cm="1">
        <f t="array" ref="R641">IFERROR(INDEX(import_data,MATCH($R$8&amp;"-"&amp;$P641,import_key,0),R$9),"")</f>
        <v/>
      </c>
      <c r="S641" s="299" t="str" cm="1">
        <f t="array" ref="S641">IFERROR(INDEX(import_data,MATCH($R$8&amp;"-"&amp;$P641,import_key,0),S$9),"")</f>
        <v/>
      </c>
      <c r="T641" s="322" t="str" cm="1">
        <f t="array" ref="T641">IFERROR(INDEX(import_data,MATCH($R$8&amp;"-"&amp;$P641,import_key,0),T$9),"")</f>
        <v/>
      </c>
    </row>
    <row r="642" spans="2:20" x14ac:dyDescent="0.25">
      <c r="B642" s="308">
        <f t="shared" si="47"/>
        <v>630</v>
      </c>
      <c r="D642" s="301" t="str" cm="1">
        <f t="array" ref="D642">IFERROR(INDEX(import_data,MATCH($D$8&amp;"-"&amp;$B642,import_key,0),D$9),"")</f>
        <v/>
      </c>
      <c r="E642" s="299" t="str" cm="1">
        <f t="array" ref="E642">IFERROR(INDEX(import_data,MATCH($D$8&amp;"-"&amp;$B642,import_key,0),E$9),"")</f>
        <v/>
      </c>
      <c r="F642" s="299" t="str" cm="1">
        <f t="array" ref="F642">IFERROR(INDEX(import_data,MATCH($D$8&amp;"-"&amp;$B642,import_key,0),F$9),"")</f>
        <v/>
      </c>
      <c r="G642" s="299" t="str" cm="1">
        <f t="array" ref="G642">IFERROR(INDEX(import_data,MATCH($D$8&amp;"-"&amp;$B642,import_key,0),G$9),"")</f>
        <v/>
      </c>
      <c r="H642" s="322" t="str" cm="1">
        <f t="array" ref="H642">IFERROR(INDEX(import_data,MATCH($D$8&amp;"-"&amp;$B642,import_key,0),H$9),"")</f>
        <v/>
      </c>
      <c r="J642" s="334" t="str">
        <f t="shared" si="48"/>
        <v/>
      </c>
      <c r="K642" s="98" t="s">
        <v>0</v>
      </c>
      <c r="L642" s="334" t="str">
        <f t="shared" si="49"/>
        <v/>
      </c>
      <c r="M642" s="98" t="s">
        <v>0</v>
      </c>
      <c r="N642" s="334" t="str">
        <f t="shared" si="50"/>
        <v/>
      </c>
      <c r="O642" s="98" t="s">
        <v>0</v>
      </c>
      <c r="P642" s="308">
        <f t="shared" si="46"/>
        <v>630</v>
      </c>
      <c r="R642" s="301" t="str" cm="1">
        <f t="array" ref="R642">IFERROR(INDEX(import_data,MATCH($R$8&amp;"-"&amp;$P642,import_key,0),R$9),"")</f>
        <v/>
      </c>
      <c r="S642" s="299" t="str" cm="1">
        <f t="array" ref="S642">IFERROR(INDEX(import_data,MATCH($R$8&amp;"-"&amp;$P642,import_key,0),S$9),"")</f>
        <v/>
      </c>
      <c r="T642" s="322" t="str" cm="1">
        <f t="array" ref="T642">IFERROR(INDEX(import_data,MATCH($R$8&amp;"-"&amp;$P642,import_key,0),T$9),"")</f>
        <v/>
      </c>
    </row>
    <row r="643" spans="2:20" x14ac:dyDescent="0.25">
      <c r="B643" s="308">
        <f t="shared" si="47"/>
        <v>631</v>
      </c>
      <c r="D643" s="301" t="str" cm="1">
        <f t="array" ref="D643">IFERROR(INDEX(import_data,MATCH($D$8&amp;"-"&amp;$B643,import_key,0),D$9),"")</f>
        <v/>
      </c>
      <c r="E643" s="299" t="str" cm="1">
        <f t="array" ref="E643">IFERROR(INDEX(import_data,MATCH($D$8&amp;"-"&amp;$B643,import_key,0),E$9),"")</f>
        <v/>
      </c>
      <c r="F643" s="299" t="str" cm="1">
        <f t="array" ref="F643">IFERROR(INDEX(import_data,MATCH($D$8&amp;"-"&amp;$B643,import_key,0),F$9),"")</f>
        <v/>
      </c>
      <c r="G643" s="299" t="str" cm="1">
        <f t="array" ref="G643">IFERROR(INDEX(import_data,MATCH($D$8&amp;"-"&amp;$B643,import_key,0),G$9),"")</f>
        <v/>
      </c>
      <c r="H643" s="322" t="str" cm="1">
        <f t="array" ref="H643">IFERROR(INDEX(import_data,MATCH($D$8&amp;"-"&amp;$B643,import_key,0),H$9),"")</f>
        <v/>
      </c>
      <c r="J643" s="334" t="str">
        <f t="shared" si="48"/>
        <v/>
      </c>
      <c r="K643" s="98" t="s">
        <v>0</v>
      </c>
      <c r="L643" s="334" t="str">
        <f t="shared" si="49"/>
        <v/>
      </c>
      <c r="M643" s="98" t="s">
        <v>0</v>
      </c>
      <c r="N643" s="334" t="str">
        <f t="shared" si="50"/>
        <v/>
      </c>
      <c r="O643" s="98" t="s">
        <v>0</v>
      </c>
      <c r="P643" s="308">
        <f t="shared" si="46"/>
        <v>631</v>
      </c>
      <c r="R643" s="301" t="str" cm="1">
        <f t="array" ref="R643">IFERROR(INDEX(import_data,MATCH($R$8&amp;"-"&amp;$P643,import_key,0),R$9),"")</f>
        <v/>
      </c>
      <c r="S643" s="299" t="str" cm="1">
        <f t="array" ref="S643">IFERROR(INDEX(import_data,MATCH($R$8&amp;"-"&amp;$P643,import_key,0),S$9),"")</f>
        <v/>
      </c>
      <c r="T643" s="322" t="str" cm="1">
        <f t="array" ref="T643">IFERROR(INDEX(import_data,MATCH($R$8&amp;"-"&amp;$P643,import_key,0),T$9),"")</f>
        <v/>
      </c>
    </row>
    <row r="644" spans="2:20" x14ac:dyDescent="0.25">
      <c r="B644" s="308">
        <f t="shared" si="47"/>
        <v>632</v>
      </c>
      <c r="D644" s="301" t="str" cm="1">
        <f t="array" ref="D644">IFERROR(INDEX(import_data,MATCH($D$8&amp;"-"&amp;$B644,import_key,0),D$9),"")</f>
        <v/>
      </c>
      <c r="E644" s="299" t="str" cm="1">
        <f t="array" ref="E644">IFERROR(INDEX(import_data,MATCH($D$8&amp;"-"&amp;$B644,import_key,0),E$9),"")</f>
        <v/>
      </c>
      <c r="F644" s="299" t="str" cm="1">
        <f t="array" ref="F644">IFERROR(INDEX(import_data,MATCH($D$8&amp;"-"&amp;$B644,import_key,0),F$9),"")</f>
        <v/>
      </c>
      <c r="G644" s="299" t="str" cm="1">
        <f t="array" ref="G644">IFERROR(INDEX(import_data,MATCH($D$8&amp;"-"&amp;$B644,import_key,0),G$9),"")</f>
        <v/>
      </c>
      <c r="H644" s="322" t="str" cm="1">
        <f t="array" ref="H644">IFERROR(INDEX(import_data,MATCH($D$8&amp;"-"&amp;$B644,import_key,0),H$9),"")</f>
        <v/>
      </c>
      <c r="J644" s="334" t="str">
        <f t="shared" si="48"/>
        <v/>
      </c>
      <c r="K644" s="98" t="s">
        <v>0</v>
      </c>
      <c r="L644" s="334" t="str">
        <f t="shared" si="49"/>
        <v/>
      </c>
      <c r="M644" s="98" t="s">
        <v>0</v>
      </c>
      <c r="N644" s="334" t="str">
        <f t="shared" si="50"/>
        <v/>
      </c>
      <c r="O644" s="98" t="s">
        <v>0</v>
      </c>
      <c r="P644" s="308">
        <f t="shared" si="46"/>
        <v>632</v>
      </c>
      <c r="R644" s="301" t="str" cm="1">
        <f t="array" ref="R644">IFERROR(INDEX(import_data,MATCH($R$8&amp;"-"&amp;$P644,import_key,0),R$9),"")</f>
        <v/>
      </c>
      <c r="S644" s="299" t="str" cm="1">
        <f t="array" ref="S644">IFERROR(INDEX(import_data,MATCH($R$8&amp;"-"&amp;$P644,import_key,0),S$9),"")</f>
        <v/>
      </c>
      <c r="T644" s="322" t="str" cm="1">
        <f t="array" ref="T644">IFERROR(INDEX(import_data,MATCH($R$8&amp;"-"&amp;$P644,import_key,0),T$9),"")</f>
        <v/>
      </c>
    </row>
    <row r="645" spans="2:20" x14ac:dyDescent="0.25">
      <c r="B645" s="308">
        <f t="shared" si="47"/>
        <v>633</v>
      </c>
      <c r="D645" s="301" t="str" cm="1">
        <f t="array" ref="D645">IFERROR(INDEX(import_data,MATCH($D$8&amp;"-"&amp;$B645,import_key,0),D$9),"")</f>
        <v/>
      </c>
      <c r="E645" s="299" t="str" cm="1">
        <f t="array" ref="E645">IFERROR(INDEX(import_data,MATCH($D$8&amp;"-"&amp;$B645,import_key,0),E$9),"")</f>
        <v/>
      </c>
      <c r="F645" s="299" t="str" cm="1">
        <f t="array" ref="F645">IFERROR(INDEX(import_data,MATCH($D$8&amp;"-"&amp;$B645,import_key,0),F$9),"")</f>
        <v/>
      </c>
      <c r="G645" s="299" t="str" cm="1">
        <f t="array" ref="G645">IFERROR(INDEX(import_data,MATCH($D$8&amp;"-"&amp;$B645,import_key,0),G$9),"")</f>
        <v/>
      </c>
      <c r="H645" s="322" t="str" cm="1">
        <f t="array" ref="H645">IFERROR(INDEX(import_data,MATCH($D$8&amp;"-"&amp;$B645,import_key,0),H$9),"")</f>
        <v/>
      </c>
      <c r="J645" s="334" t="str">
        <f t="shared" si="48"/>
        <v/>
      </c>
      <c r="K645" s="98" t="s">
        <v>0</v>
      </c>
      <c r="L645" s="334" t="str">
        <f t="shared" si="49"/>
        <v/>
      </c>
      <c r="M645" s="98" t="s">
        <v>0</v>
      </c>
      <c r="N645" s="334" t="str">
        <f t="shared" si="50"/>
        <v/>
      </c>
      <c r="O645" s="98" t="s">
        <v>0</v>
      </c>
      <c r="P645" s="308">
        <f t="shared" si="46"/>
        <v>633</v>
      </c>
      <c r="R645" s="301" t="str" cm="1">
        <f t="array" ref="R645">IFERROR(INDEX(import_data,MATCH($R$8&amp;"-"&amp;$P645,import_key,0),R$9),"")</f>
        <v/>
      </c>
      <c r="S645" s="299" t="str" cm="1">
        <f t="array" ref="S645">IFERROR(INDEX(import_data,MATCH($R$8&amp;"-"&amp;$P645,import_key,0),S$9),"")</f>
        <v/>
      </c>
      <c r="T645" s="322" t="str" cm="1">
        <f t="array" ref="T645">IFERROR(INDEX(import_data,MATCH($R$8&amp;"-"&amp;$P645,import_key,0),T$9),"")</f>
        <v/>
      </c>
    </row>
    <row r="646" spans="2:20" x14ac:dyDescent="0.25">
      <c r="B646" s="308">
        <f t="shared" si="47"/>
        <v>634</v>
      </c>
      <c r="D646" s="301" t="str" cm="1">
        <f t="array" ref="D646">IFERROR(INDEX(import_data,MATCH($D$8&amp;"-"&amp;$B646,import_key,0),D$9),"")</f>
        <v/>
      </c>
      <c r="E646" s="299" t="str" cm="1">
        <f t="array" ref="E646">IFERROR(INDEX(import_data,MATCH($D$8&amp;"-"&amp;$B646,import_key,0),E$9),"")</f>
        <v/>
      </c>
      <c r="F646" s="299" t="str" cm="1">
        <f t="array" ref="F646">IFERROR(INDEX(import_data,MATCH($D$8&amp;"-"&amp;$B646,import_key,0),F$9),"")</f>
        <v/>
      </c>
      <c r="G646" s="299" t="str" cm="1">
        <f t="array" ref="G646">IFERROR(INDEX(import_data,MATCH($D$8&amp;"-"&amp;$B646,import_key,0),G$9),"")</f>
        <v/>
      </c>
      <c r="H646" s="322" t="str" cm="1">
        <f t="array" ref="H646">IFERROR(INDEX(import_data,MATCH($D$8&amp;"-"&amp;$B646,import_key,0),H$9),"")</f>
        <v/>
      </c>
      <c r="J646" s="334" t="str">
        <f t="shared" si="48"/>
        <v/>
      </c>
      <c r="K646" s="98" t="s">
        <v>0</v>
      </c>
      <c r="L646" s="334" t="str">
        <f t="shared" si="49"/>
        <v/>
      </c>
      <c r="M646" s="98" t="s">
        <v>0</v>
      </c>
      <c r="N646" s="334" t="str">
        <f t="shared" si="50"/>
        <v/>
      </c>
      <c r="O646" s="98" t="s">
        <v>0</v>
      </c>
      <c r="P646" s="308">
        <f t="shared" si="46"/>
        <v>634</v>
      </c>
      <c r="R646" s="301" t="str" cm="1">
        <f t="array" ref="R646">IFERROR(INDEX(import_data,MATCH($R$8&amp;"-"&amp;$P646,import_key,0),R$9),"")</f>
        <v/>
      </c>
      <c r="S646" s="299" t="str" cm="1">
        <f t="array" ref="S646">IFERROR(INDEX(import_data,MATCH($R$8&amp;"-"&amp;$P646,import_key,0),S$9),"")</f>
        <v/>
      </c>
      <c r="T646" s="322" t="str" cm="1">
        <f t="array" ref="T646">IFERROR(INDEX(import_data,MATCH($R$8&amp;"-"&amp;$P646,import_key,0),T$9),"")</f>
        <v/>
      </c>
    </row>
    <row r="647" spans="2:20" x14ac:dyDescent="0.25">
      <c r="B647" s="308">
        <f t="shared" si="47"/>
        <v>635</v>
      </c>
      <c r="D647" s="301" t="str" cm="1">
        <f t="array" ref="D647">IFERROR(INDEX(import_data,MATCH($D$8&amp;"-"&amp;$B647,import_key,0),D$9),"")</f>
        <v/>
      </c>
      <c r="E647" s="299" t="str" cm="1">
        <f t="array" ref="E647">IFERROR(INDEX(import_data,MATCH($D$8&amp;"-"&amp;$B647,import_key,0),E$9),"")</f>
        <v/>
      </c>
      <c r="F647" s="299" t="str" cm="1">
        <f t="array" ref="F647">IFERROR(INDEX(import_data,MATCH($D$8&amp;"-"&amp;$B647,import_key,0),F$9),"")</f>
        <v/>
      </c>
      <c r="G647" s="299" t="str" cm="1">
        <f t="array" ref="G647">IFERROR(INDEX(import_data,MATCH($D$8&amp;"-"&amp;$B647,import_key,0),G$9),"")</f>
        <v/>
      </c>
      <c r="H647" s="322" t="str" cm="1">
        <f t="array" ref="H647">IFERROR(INDEX(import_data,MATCH($D$8&amp;"-"&amp;$B647,import_key,0),H$9),"")</f>
        <v/>
      </c>
      <c r="J647" s="334" t="str">
        <f t="shared" si="48"/>
        <v/>
      </c>
      <c r="K647" s="98" t="s">
        <v>0</v>
      </c>
      <c r="L647" s="334" t="str">
        <f t="shared" si="49"/>
        <v/>
      </c>
      <c r="M647" s="98" t="s">
        <v>0</v>
      </c>
      <c r="N647" s="334" t="str">
        <f t="shared" si="50"/>
        <v/>
      </c>
      <c r="O647" s="98" t="s">
        <v>0</v>
      </c>
      <c r="P647" s="308">
        <f t="shared" si="46"/>
        <v>635</v>
      </c>
      <c r="R647" s="301" t="str" cm="1">
        <f t="array" ref="R647">IFERROR(INDEX(import_data,MATCH($R$8&amp;"-"&amp;$P647,import_key,0),R$9),"")</f>
        <v/>
      </c>
      <c r="S647" s="299" t="str" cm="1">
        <f t="array" ref="S647">IFERROR(INDEX(import_data,MATCH($R$8&amp;"-"&amp;$P647,import_key,0),S$9),"")</f>
        <v/>
      </c>
      <c r="T647" s="322" t="str" cm="1">
        <f t="array" ref="T647">IFERROR(INDEX(import_data,MATCH($R$8&amp;"-"&amp;$P647,import_key,0),T$9),"")</f>
        <v/>
      </c>
    </row>
    <row r="648" spans="2:20" x14ac:dyDescent="0.25">
      <c r="B648" s="308">
        <f t="shared" si="47"/>
        <v>636</v>
      </c>
      <c r="D648" s="301" t="str" cm="1">
        <f t="array" ref="D648">IFERROR(INDEX(import_data,MATCH($D$8&amp;"-"&amp;$B648,import_key,0),D$9),"")</f>
        <v/>
      </c>
      <c r="E648" s="299" t="str" cm="1">
        <f t="array" ref="E648">IFERROR(INDEX(import_data,MATCH($D$8&amp;"-"&amp;$B648,import_key,0),E$9),"")</f>
        <v/>
      </c>
      <c r="F648" s="299" t="str" cm="1">
        <f t="array" ref="F648">IFERROR(INDEX(import_data,MATCH($D$8&amp;"-"&amp;$B648,import_key,0),F$9),"")</f>
        <v/>
      </c>
      <c r="G648" s="299" t="str" cm="1">
        <f t="array" ref="G648">IFERROR(INDEX(import_data,MATCH($D$8&amp;"-"&amp;$B648,import_key,0),G$9),"")</f>
        <v/>
      </c>
      <c r="H648" s="322" t="str" cm="1">
        <f t="array" ref="H648">IFERROR(INDEX(import_data,MATCH($D$8&amp;"-"&amp;$B648,import_key,0),H$9),"")</f>
        <v/>
      </c>
      <c r="J648" s="334" t="str">
        <f t="shared" si="48"/>
        <v/>
      </c>
      <c r="K648" s="98" t="s">
        <v>0</v>
      </c>
      <c r="L648" s="334" t="str">
        <f t="shared" si="49"/>
        <v/>
      </c>
      <c r="M648" s="98" t="s">
        <v>0</v>
      </c>
      <c r="N648" s="334" t="str">
        <f t="shared" si="50"/>
        <v/>
      </c>
      <c r="O648" s="98" t="s">
        <v>0</v>
      </c>
      <c r="P648" s="308">
        <f t="shared" si="46"/>
        <v>636</v>
      </c>
      <c r="R648" s="301" t="str" cm="1">
        <f t="array" ref="R648">IFERROR(INDEX(import_data,MATCH($R$8&amp;"-"&amp;$P648,import_key,0),R$9),"")</f>
        <v/>
      </c>
      <c r="S648" s="299" t="str" cm="1">
        <f t="array" ref="S648">IFERROR(INDEX(import_data,MATCH($R$8&amp;"-"&amp;$P648,import_key,0),S$9),"")</f>
        <v/>
      </c>
      <c r="T648" s="322" t="str" cm="1">
        <f t="array" ref="T648">IFERROR(INDEX(import_data,MATCH($R$8&amp;"-"&amp;$P648,import_key,0),T$9),"")</f>
        <v/>
      </c>
    </row>
    <row r="649" spans="2:20" x14ac:dyDescent="0.25">
      <c r="B649" s="308">
        <f t="shared" si="47"/>
        <v>637</v>
      </c>
      <c r="D649" s="301" t="str" cm="1">
        <f t="array" ref="D649">IFERROR(INDEX(import_data,MATCH($D$8&amp;"-"&amp;$B649,import_key,0),D$9),"")</f>
        <v/>
      </c>
      <c r="E649" s="299" t="str" cm="1">
        <f t="array" ref="E649">IFERROR(INDEX(import_data,MATCH($D$8&amp;"-"&amp;$B649,import_key,0),E$9),"")</f>
        <v/>
      </c>
      <c r="F649" s="299" t="str" cm="1">
        <f t="array" ref="F649">IFERROR(INDEX(import_data,MATCH($D$8&amp;"-"&amp;$B649,import_key,0),F$9),"")</f>
        <v/>
      </c>
      <c r="G649" s="299" t="str" cm="1">
        <f t="array" ref="G649">IFERROR(INDEX(import_data,MATCH($D$8&amp;"-"&amp;$B649,import_key,0),G$9),"")</f>
        <v/>
      </c>
      <c r="H649" s="322" t="str" cm="1">
        <f t="array" ref="H649">IFERROR(INDEX(import_data,MATCH($D$8&amp;"-"&amp;$B649,import_key,0),H$9),"")</f>
        <v/>
      </c>
      <c r="J649" s="334" t="str">
        <f t="shared" si="48"/>
        <v/>
      </c>
      <c r="K649" s="98" t="s">
        <v>0</v>
      </c>
      <c r="L649" s="334" t="str">
        <f t="shared" si="49"/>
        <v/>
      </c>
      <c r="M649" s="98" t="s">
        <v>0</v>
      </c>
      <c r="N649" s="334" t="str">
        <f t="shared" si="50"/>
        <v/>
      </c>
      <c r="O649" s="98" t="s">
        <v>0</v>
      </c>
      <c r="P649" s="308">
        <f t="shared" si="46"/>
        <v>637</v>
      </c>
      <c r="R649" s="301" t="str" cm="1">
        <f t="array" ref="R649">IFERROR(INDEX(import_data,MATCH($R$8&amp;"-"&amp;$P649,import_key,0),R$9),"")</f>
        <v/>
      </c>
      <c r="S649" s="299" t="str" cm="1">
        <f t="array" ref="S649">IFERROR(INDEX(import_data,MATCH($R$8&amp;"-"&amp;$P649,import_key,0),S$9),"")</f>
        <v/>
      </c>
      <c r="T649" s="322" t="str" cm="1">
        <f t="array" ref="T649">IFERROR(INDEX(import_data,MATCH($R$8&amp;"-"&amp;$P649,import_key,0),T$9),"")</f>
        <v/>
      </c>
    </row>
    <row r="650" spans="2:20" x14ac:dyDescent="0.25">
      <c r="B650" s="308">
        <f t="shared" si="47"/>
        <v>638</v>
      </c>
      <c r="D650" s="301" t="str" cm="1">
        <f t="array" ref="D650">IFERROR(INDEX(import_data,MATCH($D$8&amp;"-"&amp;$B650,import_key,0),D$9),"")</f>
        <v/>
      </c>
      <c r="E650" s="299" t="str" cm="1">
        <f t="array" ref="E650">IFERROR(INDEX(import_data,MATCH($D$8&amp;"-"&amp;$B650,import_key,0),E$9),"")</f>
        <v/>
      </c>
      <c r="F650" s="299" t="str" cm="1">
        <f t="array" ref="F650">IFERROR(INDEX(import_data,MATCH($D$8&amp;"-"&amp;$B650,import_key,0),F$9),"")</f>
        <v/>
      </c>
      <c r="G650" s="299" t="str" cm="1">
        <f t="array" ref="G650">IFERROR(INDEX(import_data,MATCH($D$8&amp;"-"&amp;$B650,import_key,0),G$9),"")</f>
        <v/>
      </c>
      <c r="H650" s="322" t="str" cm="1">
        <f t="array" ref="H650">IFERROR(INDEX(import_data,MATCH($D$8&amp;"-"&amp;$B650,import_key,0),H$9),"")</f>
        <v/>
      </c>
      <c r="J650" s="334" t="str">
        <f t="shared" si="48"/>
        <v/>
      </c>
      <c r="K650" s="98" t="s">
        <v>0</v>
      </c>
      <c r="L650" s="334" t="str">
        <f t="shared" si="49"/>
        <v/>
      </c>
      <c r="M650" s="98" t="s">
        <v>0</v>
      </c>
      <c r="N650" s="334" t="str">
        <f t="shared" si="50"/>
        <v/>
      </c>
      <c r="O650" s="98" t="s">
        <v>0</v>
      </c>
      <c r="P650" s="308">
        <f t="shared" si="46"/>
        <v>638</v>
      </c>
      <c r="R650" s="301" t="str" cm="1">
        <f t="array" ref="R650">IFERROR(INDEX(import_data,MATCH($R$8&amp;"-"&amp;$P650,import_key,0),R$9),"")</f>
        <v/>
      </c>
      <c r="S650" s="299" t="str" cm="1">
        <f t="array" ref="S650">IFERROR(INDEX(import_data,MATCH($R$8&amp;"-"&amp;$P650,import_key,0),S$9),"")</f>
        <v/>
      </c>
      <c r="T650" s="322" t="str" cm="1">
        <f t="array" ref="T650">IFERROR(INDEX(import_data,MATCH($R$8&amp;"-"&amp;$P650,import_key,0),T$9),"")</f>
        <v/>
      </c>
    </row>
    <row r="651" spans="2:20" x14ac:dyDescent="0.25">
      <c r="B651" s="308">
        <f t="shared" si="47"/>
        <v>639</v>
      </c>
      <c r="D651" s="301" t="str" cm="1">
        <f t="array" ref="D651">IFERROR(INDEX(import_data,MATCH($D$8&amp;"-"&amp;$B651,import_key,0),D$9),"")</f>
        <v/>
      </c>
      <c r="E651" s="299" t="str" cm="1">
        <f t="array" ref="E651">IFERROR(INDEX(import_data,MATCH($D$8&amp;"-"&amp;$B651,import_key,0),E$9),"")</f>
        <v/>
      </c>
      <c r="F651" s="299" t="str" cm="1">
        <f t="array" ref="F651">IFERROR(INDEX(import_data,MATCH($D$8&amp;"-"&amp;$B651,import_key,0),F$9),"")</f>
        <v/>
      </c>
      <c r="G651" s="299" t="str" cm="1">
        <f t="array" ref="G651">IFERROR(INDEX(import_data,MATCH($D$8&amp;"-"&amp;$B651,import_key,0),G$9),"")</f>
        <v/>
      </c>
      <c r="H651" s="322" t="str" cm="1">
        <f t="array" ref="H651">IFERROR(INDEX(import_data,MATCH($D$8&amp;"-"&amp;$B651,import_key,0),H$9),"")</f>
        <v/>
      </c>
      <c r="J651" s="334" t="str">
        <f t="shared" si="48"/>
        <v/>
      </c>
      <c r="K651" s="98" t="s">
        <v>0</v>
      </c>
      <c r="L651" s="334" t="str">
        <f t="shared" si="49"/>
        <v/>
      </c>
      <c r="M651" s="98" t="s">
        <v>0</v>
      </c>
      <c r="N651" s="334" t="str">
        <f t="shared" si="50"/>
        <v/>
      </c>
      <c r="O651" s="98" t="s">
        <v>0</v>
      </c>
      <c r="P651" s="308">
        <f t="shared" si="46"/>
        <v>639</v>
      </c>
      <c r="R651" s="301" t="str" cm="1">
        <f t="array" ref="R651">IFERROR(INDEX(import_data,MATCH($R$8&amp;"-"&amp;$P651,import_key,0),R$9),"")</f>
        <v/>
      </c>
      <c r="S651" s="299" t="str" cm="1">
        <f t="array" ref="S651">IFERROR(INDEX(import_data,MATCH($R$8&amp;"-"&amp;$P651,import_key,0),S$9),"")</f>
        <v/>
      </c>
      <c r="T651" s="322" t="str" cm="1">
        <f t="array" ref="T651">IFERROR(INDEX(import_data,MATCH($R$8&amp;"-"&amp;$P651,import_key,0),T$9),"")</f>
        <v/>
      </c>
    </row>
    <row r="652" spans="2:20" x14ac:dyDescent="0.25">
      <c r="B652" s="308">
        <f t="shared" si="47"/>
        <v>640</v>
      </c>
      <c r="D652" s="301" t="str" cm="1">
        <f t="array" ref="D652">IFERROR(INDEX(import_data,MATCH($D$8&amp;"-"&amp;$B652,import_key,0),D$9),"")</f>
        <v/>
      </c>
      <c r="E652" s="299" t="str" cm="1">
        <f t="array" ref="E652">IFERROR(INDEX(import_data,MATCH($D$8&amp;"-"&amp;$B652,import_key,0),E$9),"")</f>
        <v/>
      </c>
      <c r="F652" s="299" t="str" cm="1">
        <f t="array" ref="F652">IFERROR(INDEX(import_data,MATCH($D$8&amp;"-"&amp;$B652,import_key,0),F$9),"")</f>
        <v/>
      </c>
      <c r="G652" s="299" t="str" cm="1">
        <f t="array" ref="G652">IFERROR(INDEX(import_data,MATCH($D$8&amp;"-"&amp;$B652,import_key,0),G$9),"")</f>
        <v/>
      </c>
      <c r="H652" s="322" t="str" cm="1">
        <f t="array" ref="H652">IFERROR(INDEX(import_data,MATCH($D$8&amp;"-"&amp;$B652,import_key,0),H$9),"")</f>
        <v/>
      </c>
      <c r="J652" s="334" t="str">
        <f t="shared" si="48"/>
        <v/>
      </c>
      <c r="K652" s="98" t="s">
        <v>0</v>
      </c>
      <c r="L652" s="334" t="str">
        <f t="shared" si="49"/>
        <v/>
      </c>
      <c r="M652" s="98" t="s">
        <v>0</v>
      </c>
      <c r="N652" s="334" t="str">
        <f t="shared" si="50"/>
        <v/>
      </c>
      <c r="O652" s="98" t="s">
        <v>0</v>
      </c>
      <c r="P652" s="308">
        <f t="shared" si="46"/>
        <v>640</v>
      </c>
      <c r="R652" s="301" t="str" cm="1">
        <f t="array" ref="R652">IFERROR(INDEX(import_data,MATCH($R$8&amp;"-"&amp;$P652,import_key,0),R$9),"")</f>
        <v/>
      </c>
      <c r="S652" s="299" t="str" cm="1">
        <f t="array" ref="S652">IFERROR(INDEX(import_data,MATCH($R$8&amp;"-"&amp;$P652,import_key,0),S$9),"")</f>
        <v/>
      </c>
      <c r="T652" s="322" t="str" cm="1">
        <f t="array" ref="T652">IFERROR(INDEX(import_data,MATCH($R$8&amp;"-"&amp;$P652,import_key,0),T$9),"")</f>
        <v/>
      </c>
    </row>
    <row r="653" spans="2:20" x14ac:dyDescent="0.25">
      <c r="B653" s="308">
        <f t="shared" si="47"/>
        <v>641</v>
      </c>
      <c r="D653" s="301" t="str" cm="1">
        <f t="array" ref="D653">IFERROR(INDEX(import_data,MATCH($D$8&amp;"-"&amp;$B653,import_key,0),D$9),"")</f>
        <v/>
      </c>
      <c r="E653" s="299" t="str" cm="1">
        <f t="array" ref="E653">IFERROR(INDEX(import_data,MATCH($D$8&amp;"-"&amp;$B653,import_key,0),E$9),"")</f>
        <v/>
      </c>
      <c r="F653" s="299" t="str" cm="1">
        <f t="array" ref="F653">IFERROR(INDEX(import_data,MATCH($D$8&amp;"-"&amp;$B653,import_key,0),F$9),"")</f>
        <v/>
      </c>
      <c r="G653" s="299" t="str" cm="1">
        <f t="array" ref="G653">IFERROR(INDEX(import_data,MATCH($D$8&amp;"-"&amp;$B653,import_key,0),G$9),"")</f>
        <v/>
      </c>
      <c r="H653" s="322" t="str" cm="1">
        <f t="array" ref="H653">IFERROR(INDEX(import_data,MATCH($D$8&amp;"-"&amp;$B653,import_key,0),H$9),"")</f>
        <v/>
      </c>
      <c r="J653" s="334" t="str">
        <f t="shared" si="48"/>
        <v/>
      </c>
      <c r="K653" s="98" t="s">
        <v>0</v>
      </c>
      <c r="L653" s="334" t="str">
        <f t="shared" si="49"/>
        <v/>
      </c>
      <c r="M653" s="98" t="s">
        <v>0</v>
      </c>
      <c r="N653" s="334" t="str">
        <f t="shared" si="50"/>
        <v/>
      </c>
      <c r="O653" s="98" t="s">
        <v>0</v>
      </c>
      <c r="P653" s="308">
        <f t="shared" ref="P653:P716" si="51">P652+1</f>
        <v>641</v>
      </c>
      <c r="R653" s="301" t="str" cm="1">
        <f t="array" ref="R653">IFERROR(INDEX(import_data,MATCH($R$8&amp;"-"&amp;$P653,import_key,0),R$9),"")</f>
        <v/>
      </c>
      <c r="S653" s="299" t="str" cm="1">
        <f t="array" ref="S653">IFERROR(INDEX(import_data,MATCH($R$8&amp;"-"&amp;$P653,import_key,0),S$9),"")</f>
        <v/>
      </c>
      <c r="T653" s="322" t="str" cm="1">
        <f t="array" ref="T653">IFERROR(INDEX(import_data,MATCH($R$8&amp;"-"&amp;$P653,import_key,0),T$9),"")</f>
        <v/>
      </c>
    </row>
    <row r="654" spans="2:20" x14ac:dyDescent="0.25">
      <c r="B654" s="308">
        <f t="shared" ref="B654:B717" si="52">B653+1</f>
        <v>642</v>
      </c>
      <c r="D654" s="301" t="str" cm="1">
        <f t="array" ref="D654">IFERROR(INDEX(import_data,MATCH($D$8&amp;"-"&amp;$B654,import_key,0),D$9),"")</f>
        <v/>
      </c>
      <c r="E654" s="299" t="str" cm="1">
        <f t="array" ref="E654">IFERROR(INDEX(import_data,MATCH($D$8&amp;"-"&amp;$B654,import_key,0),E$9),"")</f>
        <v/>
      </c>
      <c r="F654" s="299" t="str" cm="1">
        <f t="array" ref="F654">IFERROR(INDEX(import_data,MATCH($D$8&amp;"-"&amp;$B654,import_key,0),F$9),"")</f>
        <v/>
      </c>
      <c r="G654" s="299" t="str" cm="1">
        <f t="array" ref="G654">IFERROR(INDEX(import_data,MATCH($D$8&amp;"-"&amp;$B654,import_key,0),G$9),"")</f>
        <v/>
      </c>
      <c r="H654" s="322" t="str" cm="1">
        <f t="array" ref="H654">IFERROR(INDEX(import_data,MATCH($D$8&amp;"-"&amp;$B654,import_key,0),H$9),"")</f>
        <v/>
      </c>
      <c r="J654" s="334" t="str">
        <f t="shared" ref="J654:J717" si="53">IF(E654="","",E654) &amp; IF(F654="",""," – " &amp; F654) &amp; IF(G654="",""," – " &amp; G654) &amp; IF(H654="",""," – " &amp; H654)</f>
        <v/>
      </c>
      <c r="K654" s="98" t="s">
        <v>0</v>
      </c>
      <c r="L654" s="334" t="str">
        <f t="shared" ref="L654:L717" si="54">IF(E654="","",E654) &amp; IF(F654="",""," – " &amp; F654) &amp; IF(G654="",""," – " &amp; G654)</f>
        <v/>
      </c>
      <c r="M654" s="98" t="s">
        <v>0</v>
      </c>
      <c r="N654" s="334" t="str">
        <f t="shared" ref="N654:N717" si="55">IF(E654="","",E654) &amp; IF(F654="",""," – " &amp; F654)</f>
        <v/>
      </c>
      <c r="O654" s="98" t="s">
        <v>0</v>
      </c>
      <c r="P654" s="308">
        <f t="shared" si="51"/>
        <v>642</v>
      </c>
      <c r="R654" s="301" t="str" cm="1">
        <f t="array" ref="R654">IFERROR(INDEX(import_data,MATCH($R$8&amp;"-"&amp;$P654,import_key,0),R$9),"")</f>
        <v/>
      </c>
      <c r="S654" s="299" t="str" cm="1">
        <f t="array" ref="S654">IFERROR(INDEX(import_data,MATCH($R$8&amp;"-"&amp;$P654,import_key,0),S$9),"")</f>
        <v/>
      </c>
      <c r="T654" s="322" t="str" cm="1">
        <f t="array" ref="T654">IFERROR(INDEX(import_data,MATCH($R$8&amp;"-"&amp;$P654,import_key,0),T$9),"")</f>
        <v/>
      </c>
    </row>
    <row r="655" spans="2:20" x14ac:dyDescent="0.25">
      <c r="B655" s="308">
        <f t="shared" si="52"/>
        <v>643</v>
      </c>
      <c r="D655" s="301" t="str" cm="1">
        <f t="array" ref="D655">IFERROR(INDEX(import_data,MATCH($D$8&amp;"-"&amp;$B655,import_key,0),D$9),"")</f>
        <v/>
      </c>
      <c r="E655" s="299" t="str" cm="1">
        <f t="array" ref="E655">IFERROR(INDEX(import_data,MATCH($D$8&amp;"-"&amp;$B655,import_key,0),E$9),"")</f>
        <v/>
      </c>
      <c r="F655" s="299" t="str" cm="1">
        <f t="array" ref="F655">IFERROR(INDEX(import_data,MATCH($D$8&amp;"-"&amp;$B655,import_key,0),F$9),"")</f>
        <v/>
      </c>
      <c r="G655" s="299" t="str" cm="1">
        <f t="array" ref="G655">IFERROR(INDEX(import_data,MATCH($D$8&amp;"-"&amp;$B655,import_key,0),G$9),"")</f>
        <v/>
      </c>
      <c r="H655" s="322" t="str" cm="1">
        <f t="array" ref="H655">IFERROR(INDEX(import_data,MATCH($D$8&amp;"-"&amp;$B655,import_key,0),H$9),"")</f>
        <v/>
      </c>
      <c r="J655" s="334" t="str">
        <f t="shared" si="53"/>
        <v/>
      </c>
      <c r="K655" s="98" t="s">
        <v>0</v>
      </c>
      <c r="L655" s="334" t="str">
        <f t="shared" si="54"/>
        <v/>
      </c>
      <c r="M655" s="98" t="s">
        <v>0</v>
      </c>
      <c r="N655" s="334" t="str">
        <f t="shared" si="55"/>
        <v/>
      </c>
      <c r="O655" s="98" t="s">
        <v>0</v>
      </c>
      <c r="P655" s="308">
        <f t="shared" si="51"/>
        <v>643</v>
      </c>
      <c r="R655" s="301" t="str" cm="1">
        <f t="array" ref="R655">IFERROR(INDEX(import_data,MATCH($R$8&amp;"-"&amp;$P655,import_key,0),R$9),"")</f>
        <v/>
      </c>
      <c r="S655" s="299" t="str" cm="1">
        <f t="array" ref="S655">IFERROR(INDEX(import_data,MATCH($R$8&amp;"-"&amp;$P655,import_key,0),S$9),"")</f>
        <v/>
      </c>
      <c r="T655" s="322" t="str" cm="1">
        <f t="array" ref="T655">IFERROR(INDEX(import_data,MATCH($R$8&amp;"-"&amp;$P655,import_key,0),T$9),"")</f>
        <v/>
      </c>
    </row>
    <row r="656" spans="2:20" x14ac:dyDescent="0.25">
      <c r="B656" s="308">
        <f t="shared" si="52"/>
        <v>644</v>
      </c>
      <c r="D656" s="301" t="str" cm="1">
        <f t="array" ref="D656">IFERROR(INDEX(import_data,MATCH($D$8&amp;"-"&amp;$B656,import_key,0),D$9),"")</f>
        <v/>
      </c>
      <c r="E656" s="299" t="str" cm="1">
        <f t="array" ref="E656">IFERROR(INDEX(import_data,MATCH($D$8&amp;"-"&amp;$B656,import_key,0),E$9),"")</f>
        <v/>
      </c>
      <c r="F656" s="299" t="str" cm="1">
        <f t="array" ref="F656">IFERROR(INDEX(import_data,MATCH($D$8&amp;"-"&amp;$B656,import_key,0),F$9),"")</f>
        <v/>
      </c>
      <c r="G656" s="299" t="str" cm="1">
        <f t="array" ref="G656">IFERROR(INDEX(import_data,MATCH($D$8&amp;"-"&amp;$B656,import_key,0),G$9),"")</f>
        <v/>
      </c>
      <c r="H656" s="322" t="str" cm="1">
        <f t="array" ref="H656">IFERROR(INDEX(import_data,MATCH($D$8&amp;"-"&amp;$B656,import_key,0),H$9),"")</f>
        <v/>
      </c>
      <c r="J656" s="334" t="str">
        <f t="shared" si="53"/>
        <v/>
      </c>
      <c r="K656" s="98" t="s">
        <v>0</v>
      </c>
      <c r="L656" s="334" t="str">
        <f t="shared" si="54"/>
        <v/>
      </c>
      <c r="M656" s="98" t="s">
        <v>0</v>
      </c>
      <c r="N656" s="334" t="str">
        <f t="shared" si="55"/>
        <v/>
      </c>
      <c r="O656" s="98" t="s">
        <v>0</v>
      </c>
      <c r="P656" s="308">
        <f t="shared" si="51"/>
        <v>644</v>
      </c>
      <c r="R656" s="301" t="str" cm="1">
        <f t="array" ref="R656">IFERROR(INDEX(import_data,MATCH($R$8&amp;"-"&amp;$P656,import_key,0),R$9),"")</f>
        <v/>
      </c>
      <c r="S656" s="299" t="str" cm="1">
        <f t="array" ref="S656">IFERROR(INDEX(import_data,MATCH($R$8&amp;"-"&amp;$P656,import_key,0),S$9),"")</f>
        <v/>
      </c>
      <c r="T656" s="322" t="str" cm="1">
        <f t="array" ref="T656">IFERROR(INDEX(import_data,MATCH($R$8&amp;"-"&amp;$P656,import_key,0),T$9),"")</f>
        <v/>
      </c>
    </row>
    <row r="657" spans="2:20" x14ac:dyDescent="0.25">
      <c r="B657" s="308">
        <f t="shared" si="52"/>
        <v>645</v>
      </c>
      <c r="D657" s="301" t="str" cm="1">
        <f t="array" ref="D657">IFERROR(INDEX(import_data,MATCH($D$8&amp;"-"&amp;$B657,import_key,0),D$9),"")</f>
        <v/>
      </c>
      <c r="E657" s="299" t="str" cm="1">
        <f t="array" ref="E657">IFERROR(INDEX(import_data,MATCH($D$8&amp;"-"&amp;$B657,import_key,0),E$9),"")</f>
        <v/>
      </c>
      <c r="F657" s="299" t="str" cm="1">
        <f t="array" ref="F657">IFERROR(INDEX(import_data,MATCH($D$8&amp;"-"&amp;$B657,import_key,0),F$9),"")</f>
        <v/>
      </c>
      <c r="G657" s="299" t="str" cm="1">
        <f t="array" ref="G657">IFERROR(INDEX(import_data,MATCH($D$8&amp;"-"&amp;$B657,import_key,0),G$9),"")</f>
        <v/>
      </c>
      <c r="H657" s="322" t="str" cm="1">
        <f t="array" ref="H657">IFERROR(INDEX(import_data,MATCH($D$8&amp;"-"&amp;$B657,import_key,0),H$9),"")</f>
        <v/>
      </c>
      <c r="J657" s="334" t="str">
        <f t="shared" si="53"/>
        <v/>
      </c>
      <c r="K657" s="98" t="s">
        <v>0</v>
      </c>
      <c r="L657" s="334" t="str">
        <f t="shared" si="54"/>
        <v/>
      </c>
      <c r="M657" s="98" t="s">
        <v>0</v>
      </c>
      <c r="N657" s="334" t="str">
        <f t="shared" si="55"/>
        <v/>
      </c>
      <c r="O657" s="98" t="s">
        <v>0</v>
      </c>
      <c r="P657" s="308">
        <f t="shared" si="51"/>
        <v>645</v>
      </c>
      <c r="R657" s="301" t="str" cm="1">
        <f t="array" ref="R657">IFERROR(INDEX(import_data,MATCH($R$8&amp;"-"&amp;$P657,import_key,0),R$9),"")</f>
        <v/>
      </c>
      <c r="S657" s="299" t="str" cm="1">
        <f t="array" ref="S657">IFERROR(INDEX(import_data,MATCH($R$8&amp;"-"&amp;$P657,import_key,0),S$9),"")</f>
        <v/>
      </c>
      <c r="T657" s="322" t="str" cm="1">
        <f t="array" ref="T657">IFERROR(INDEX(import_data,MATCH($R$8&amp;"-"&amp;$P657,import_key,0),T$9),"")</f>
        <v/>
      </c>
    </row>
    <row r="658" spans="2:20" x14ac:dyDescent="0.25">
      <c r="B658" s="308">
        <f t="shared" si="52"/>
        <v>646</v>
      </c>
      <c r="D658" s="301" t="str" cm="1">
        <f t="array" ref="D658">IFERROR(INDEX(import_data,MATCH($D$8&amp;"-"&amp;$B658,import_key,0),D$9),"")</f>
        <v/>
      </c>
      <c r="E658" s="299" t="str" cm="1">
        <f t="array" ref="E658">IFERROR(INDEX(import_data,MATCH($D$8&amp;"-"&amp;$B658,import_key,0),E$9),"")</f>
        <v/>
      </c>
      <c r="F658" s="299" t="str" cm="1">
        <f t="array" ref="F658">IFERROR(INDEX(import_data,MATCH($D$8&amp;"-"&amp;$B658,import_key,0),F$9),"")</f>
        <v/>
      </c>
      <c r="G658" s="299" t="str" cm="1">
        <f t="array" ref="G658">IFERROR(INDEX(import_data,MATCH($D$8&amp;"-"&amp;$B658,import_key,0),G$9),"")</f>
        <v/>
      </c>
      <c r="H658" s="322" t="str" cm="1">
        <f t="array" ref="H658">IFERROR(INDEX(import_data,MATCH($D$8&amp;"-"&amp;$B658,import_key,0),H$9),"")</f>
        <v/>
      </c>
      <c r="J658" s="334" t="str">
        <f t="shared" si="53"/>
        <v/>
      </c>
      <c r="K658" s="98" t="s">
        <v>0</v>
      </c>
      <c r="L658" s="334" t="str">
        <f t="shared" si="54"/>
        <v/>
      </c>
      <c r="M658" s="98" t="s">
        <v>0</v>
      </c>
      <c r="N658" s="334" t="str">
        <f t="shared" si="55"/>
        <v/>
      </c>
      <c r="O658" s="98" t="s">
        <v>0</v>
      </c>
      <c r="P658" s="308">
        <f t="shared" si="51"/>
        <v>646</v>
      </c>
      <c r="R658" s="301" t="str" cm="1">
        <f t="array" ref="R658">IFERROR(INDEX(import_data,MATCH($R$8&amp;"-"&amp;$P658,import_key,0),R$9),"")</f>
        <v/>
      </c>
      <c r="S658" s="299" t="str" cm="1">
        <f t="array" ref="S658">IFERROR(INDEX(import_data,MATCH($R$8&amp;"-"&amp;$P658,import_key,0),S$9),"")</f>
        <v/>
      </c>
      <c r="T658" s="322" t="str" cm="1">
        <f t="array" ref="T658">IFERROR(INDEX(import_data,MATCH($R$8&amp;"-"&amp;$P658,import_key,0),T$9),"")</f>
        <v/>
      </c>
    </row>
    <row r="659" spans="2:20" x14ac:dyDescent="0.25">
      <c r="B659" s="308">
        <f t="shared" si="52"/>
        <v>647</v>
      </c>
      <c r="D659" s="301" t="str" cm="1">
        <f t="array" ref="D659">IFERROR(INDEX(import_data,MATCH($D$8&amp;"-"&amp;$B659,import_key,0),D$9),"")</f>
        <v/>
      </c>
      <c r="E659" s="299" t="str" cm="1">
        <f t="array" ref="E659">IFERROR(INDEX(import_data,MATCH($D$8&amp;"-"&amp;$B659,import_key,0),E$9),"")</f>
        <v/>
      </c>
      <c r="F659" s="299" t="str" cm="1">
        <f t="array" ref="F659">IFERROR(INDEX(import_data,MATCH($D$8&amp;"-"&amp;$B659,import_key,0),F$9),"")</f>
        <v/>
      </c>
      <c r="G659" s="299" t="str" cm="1">
        <f t="array" ref="G659">IFERROR(INDEX(import_data,MATCH($D$8&amp;"-"&amp;$B659,import_key,0),G$9),"")</f>
        <v/>
      </c>
      <c r="H659" s="322" t="str" cm="1">
        <f t="array" ref="H659">IFERROR(INDEX(import_data,MATCH($D$8&amp;"-"&amp;$B659,import_key,0),H$9),"")</f>
        <v/>
      </c>
      <c r="J659" s="334" t="str">
        <f t="shared" si="53"/>
        <v/>
      </c>
      <c r="K659" s="98" t="s">
        <v>0</v>
      </c>
      <c r="L659" s="334" t="str">
        <f t="shared" si="54"/>
        <v/>
      </c>
      <c r="M659" s="98" t="s">
        <v>0</v>
      </c>
      <c r="N659" s="334" t="str">
        <f t="shared" si="55"/>
        <v/>
      </c>
      <c r="O659" s="98" t="s">
        <v>0</v>
      </c>
      <c r="P659" s="308">
        <f t="shared" si="51"/>
        <v>647</v>
      </c>
      <c r="R659" s="301" t="str" cm="1">
        <f t="array" ref="R659">IFERROR(INDEX(import_data,MATCH($R$8&amp;"-"&amp;$P659,import_key,0),R$9),"")</f>
        <v/>
      </c>
      <c r="S659" s="299" t="str" cm="1">
        <f t="array" ref="S659">IFERROR(INDEX(import_data,MATCH($R$8&amp;"-"&amp;$P659,import_key,0),S$9),"")</f>
        <v/>
      </c>
      <c r="T659" s="322" t="str" cm="1">
        <f t="array" ref="T659">IFERROR(INDEX(import_data,MATCH($R$8&amp;"-"&amp;$P659,import_key,0),T$9),"")</f>
        <v/>
      </c>
    </row>
    <row r="660" spans="2:20" x14ac:dyDescent="0.25">
      <c r="B660" s="308">
        <f t="shared" si="52"/>
        <v>648</v>
      </c>
      <c r="D660" s="301" t="str" cm="1">
        <f t="array" ref="D660">IFERROR(INDEX(import_data,MATCH($D$8&amp;"-"&amp;$B660,import_key,0),D$9),"")</f>
        <v/>
      </c>
      <c r="E660" s="299" t="str" cm="1">
        <f t="array" ref="E660">IFERROR(INDEX(import_data,MATCH($D$8&amp;"-"&amp;$B660,import_key,0),E$9),"")</f>
        <v/>
      </c>
      <c r="F660" s="299" t="str" cm="1">
        <f t="array" ref="F660">IFERROR(INDEX(import_data,MATCH($D$8&amp;"-"&amp;$B660,import_key,0),F$9),"")</f>
        <v/>
      </c>
      <c r="G660" s="299" t="str" cm="1">
        <f t="array" ref="G660">IFERROR(INDEX(import_data,MATCH($D$8&amp;"-"&amp;$B660,import_key,0),G$9),"")</f>
        <v/>
      </c>
      <c r="H660" s="322" t="str" cm="1">
        <f t="array" ref="H660">IFERROR(INDEX(import_data,MATCH($D$8&amp;"-"&amp;$B660,import_key,0),H$9),"")</f>
        <v/>
      </c>
      <c r="J660" s="334" t="str">
        <f t="shared" si="53"/>
        <v/>
      </c>
      <c r="K660" s="98" t="s">
        <v>0</v>
      </c>
      <c r="L660" s="334" t="str">
        <f t="shared" si="54"/>
        <v/>
      </c>
      <c r="M660" s="98" t="s">
        <v>0</v>
      </c>
      <c r="N660" s="334" t="str">
        <f t="shared" si="55"/>
        <v/>
      </c>
      <c r="O660" s="98" t="s">
        <v>0</v>
      </c>
      <c r="P660" s="308">
        <f t="shared" si="51"/>
        <v>648</v>
      </c>
      <c r="R660" s="301" t="str" cm="1">
        <f t="array" ref="R660">IFERROR(INDEX(import_data,MATCH($R$8&amp;"-"&amp;$P660,import_key,0),R$9),"")</f>
        <v/>
      </c>
      <c r="S660" s="299" t="str" cm="1">
        <f t="array" ref="S660">IFERROR(INDEX(import_data,MATCH($R$8&amp;"-"&amp;$P660,import_key,0),S$9),"")</f>
        <v/>
      </c>
      <c r="T660" s="322" t="str" cm="1">
        <f t="array" ref="T660">IFERROR(INDEX(import_data,MATCH($R$8&amp;"-"&amp;$P660,import_key,0),T$9),"")</f>
        <v/>
      </c>
    </row>
    <row r="661" spans="2:20" x14ac:dyDescent="0.25">
      <c r="B661" s="308">
        <f t="shared" si="52"/>
        <v>649</v>
      </c>
      <c r="D661" s="301" t="str" cm="1">
        <f t="array" ref="D661">IFERROR(INDEX(import_data,MATCH($D$8&amp;"-"&amp;$B661,import_key,0),D$9),"")</f>
        <v/>
      </c>
      <c r="E661" s="299" t="str" cm="1">
        <f t="array" ref="E661">IFERROR(INDEX(import_data,MATCH($D$8&amp;"-"&amp;$B661,import_key,0),E$9),"")</f>
        <v/>
      </c>
      <c r="F661" s="299" t="str" cm="1">
        <f t="array" ref="F661">IFERROR(INDEX(import_data,MATCH($D$8&amp;"-"&amp;$B661,import_key,0),F$9),"")</f>
        <v/>
      </c>
      <c r="G661" s="299" t="str" cm="1">
        <f t="array" ref="G661">IFERROR(INDEX(import_data,MATCH($D$8&amp;"-"&amp;$B661,import_key,0),G$9),"")</f>
        <v/>
      </c>
      <c r="H661" s="322" t="str" cm="1">
        <f t="array" ref="H661">IFERROR(INDEX(import_data,MATCH($D$8&amp;"-"&amp;$B661,import_key,0),H$9),"")</f>
        <v/>
      </c>
      <c r="J661" s="334" t="str">
        <f t="shared" si="53"/>
        <v/>
      </c>
      <c r="K661" s="98" t="s">
        <v>0</v>
      </c>
      <c r="L661" s="334" t="str">
        <f t="shared" si="54"/>
        <v/>
      </c>
      <c r="M661" s="98" t="s">
        <v>0</v>
      </c>
      <c r="N661" s="334" t="str">
        <f t="shared" si="55"/>
        <v/>
      </c>
      <c r="O661" s="98" t="s">
        <v>0</v>
      </c>
      <c r="P661" s="308">
        <f t="shared" si="51"/>
        <v>649</v>
      </c>
      <c r="R661" s="301" t="str" cm="1">
        <f t="array" ref="R661">IFERROR(INDEX(import_data,MATCH($R$8&amp;"-"&amp;$P661,import_key,0),R$9),"")</f>
        <v/>
      </c>
      <c r="S661" s="299" t="str" cm="1">
        <f t="array" ref="S661">IFERROR(INDEX(import_data,MATCH($R$8&amp;"-"&amp;$P661,import_key,0),S$9),"")</f>
        <v/>
      </c>
      <c r="T661" s="322" t="str" cm="1">
        <f t="array" ref="T661">IFERROR(INDEX(import_data,MATCH($R$8&amp;"-"&amp;$P661,import_key,0),T$9),"")</f>
        <v/>
      </c>
    </row>
    <row r="662" spans="2:20" x14ac:dyDescent="0.25">
      <c r="B662" s="308">
        <f t="shared" si="52"/>
        <v>650</v>
      </c>
      <c r="D662" s="301" t="str" cm="1">
        <f t="array" ref="D662">IFERROR(INDEX(import_data,MATCH($D$8&amp;"-"&amp;$B662,import_key,0),D$9),"")</f>
        <v/>
      </c>
      <c r="E662" s="299" t="str" cm="1">
        <f t="array" ref="E662">IFERROR(INDEX(import_data,MATCH($D$8&amp;"-"&amp;$B662,import_key,0),E$9),"")</f>
        <v/>
      </c>
      <c r="F662" s="299" t="str" cm="1">
        <f t="array" ref="F662">IFERROR(INDEX(import_data,MATCH($D$8&amp;"-"&amp;$B662,import_key,0),F$9),"")</f>
        <v/>
      </c>
      <c r="G662" s="299" t="str" cm="1">
        <f t="array" ref="G662">IFERROR(INDEX(import_data,MATCH($D$8&amp;"-"&amp;$B662,import_key,0),G$9),"")</f>
        <v/>
      </c>
      <c r="H662" s="322" t="str" cm="1">
        <f t="array" ref="H662">IFERROR(INDEX(import_data,MATCH($D$8&amp;"-"&amp;$B662,import_key,0),H$9),"")</f>
        <v/>
      </c>
      <c r="J662" s="334" t="str">
        <f t="shared" si="53"/>
        <v/>
      </c>
      <c r="K662" s="98" t="s">
        <v>0</v>
      </c>
      <c r="L662" s="334" t="str">
        <f t="shared" si="54"/>
        <v/>
      </c>
      <c r="M662" s="98" t="s">
        <v>0</v>
      </c>
      <c r="N662" s="334" t="str">
        <f t="shared" si="55"/>
        <v/>
      </c>
      <c r="O662" s="98" t="s">
        <v>0</v>
      </c>
      <c r="P662" s="308">
        <f t="shared" si="51"/>
        <v>650</v>
      </c>
      <c r="R662" s="301" t="str" cm="1">
        <f t="array" ref="R662">IFERROR(INDEX(import_data,MATCH($R$8&amp;"-"&amp;$P662,import_key,0),R$9),"")</f>
        <v/>
      </c>
      <c r="S662" s="299" t="str" cm="1">
        <f t="array" ref="S662">IFERROR(INDEX(import_data,MATCH($R$8&amp;"-"&amp;$P662,import_key,0),S$9),"")</f>
        <v/>
      </c>
      <c r="T662" s="322" t="str" cm="1">
        <f t="array" ref="T662">IFERROR(INDEX(import_data,MATCH($R$8&amp;"-"&amp;$P662,import_key,0),T$9),"")</f>
        <v/>
      </c>
    </row>
    <row r="663" spans="2:20" x14ac:dyDescent="0.25">
      <c r="B663" s="308">
        <f t="shared" si="52"/>
        <v>651</v>
      </c>
      <c r="D663" s="301" t="str" cm="1">
        <f t="array" ref="D663">IFERROR(INDEX(import_data,MATCH($D$8&amp;"-"&amp;$B663,import_key,0),D$9),"")</f>
        <v/>
      </c>
      <c r="E663" s="299" t="str" cm="1">
        <f t="array" ref="E663">IFERROR(INDEX(import_data,MATCH($D$8&amp;"-"&amp;$B663,import_key,0),E$9),"")</f>
        <v/>
      </c>
      <c r="F663" s="299" t="str" cm="1">
        <f t="array" ref="F663">IFERROR(INDEX(import_data,MATCH($D$8&amp;"-"&amp;$B663,import_key,0),F$9),"")</f>
        <v/>
      </c>
      <c r="G663" s="299" t="str" cm="1">
        <f t="array" ref="G663">IFERROR(INDEX(import_data,MATCH($D$8&amp;"-"&amp;$B663,import_key,0),G$9),"")</f>
        <v/>
      </c>
      <c r="H663" s="322" t="str" cm="1">
        <f t="array" ref="H663">IFERROR(INDEX(import_data,MATCH($D$8&amp;"-"&amp;$B663,import_key,0),H$9),"")</f>
        <v/>
      </c>
      <c r="J663" s="334" t="str">
        <f t="shared" si="53"/>
        <v/>
      </c>
      <c r="K663" s="98" t="s">
        <v>0</v>
      </c>
      <c r="L663" s="334" t="str">
        <f t="shared" si="54"/>
        <v/>
      </c>
      <c r="M663" s="98" t="s">
        <v>0</v>
      </c>
      <c r="N663" s="334" t="str">
        <f t="shared" si="55"/>
        <v/>
      </c>
      <c r="O663" s="98" t="s">
        <v>0</v>
      </c>
      <c r="P663" s="308">
        <f t="shared" si="51"/>
        <v>651</v>
      </c>
      <c r="R663" s="301" t="str" cm="1">
        <f t="array" ref="R663">IFERROR(INDEX(import_data,MATCH($R$8&amp;"-"&amp;$P663,import_key,0),R$9),"")</f>
        <v/>
      </c>
      <c r="S663" s="299" t="str" cm="1">
        <f t="array" ref="S663">IFERROR(INDEX(import_data,MATCH($R$8&amp;"-"&amp;$P663,import_key,0),S$9),"")</f>
        <v/>
      </c>
      <c r="T663" s="322" t="str" cm="1">
        <f t="array" ref="T663">IFERROR(INDEX(import_data,MATCH($R$8&amp;"-"&amp;$P663,import_key,0),T$9),"")</f>
        <v/>
      </c>
    </row>
    <row r="664" spans="2:20" x14ac:dyDescent="0.25">
      <c r="B664" s="308">
        <f t="shared" si="52"/>
        <v>652</v>
      </c>
      <c r="D664" s="301" t="str" cm="1">
        <f t="array" ref="D664">IFERROR(INDEX(import_data,MATCH($D$8&amp;"-"&amp;$B664,import_key,0),D$9),"")</f>
        <v/>
      </c>
      <c r="E664" s="299" t="str" cm="1">
        <f t="array" ref="E664">IFERROR(INDEX(import_data,MATCH($D$8&amp;"-"&amp;$B664,import_key,0),E$9),"")</f>
        <v/>
      </c>
      <c r="F664" s="299" t="str" cm="1">
        <f t="array" ref="F664">IFERROR(INDEX(import_data,MATCH($D$8&amp;"-"&amp;$B664,import_key,0),F$9),"")</f>
        <v/>
      </c>
      <c r="G664" s="299" t="str" cm="1">
        <f t="array" ref="G664">IFERROR(INDEX(import_data,MATCH($D$8&amp;"-"&amp;$B664,import_key,0),G$9),"")</f>
        <v/>
      </c>
      <c r="H664" s="322" t="str" cm="1">
        <f t="array" ref="H664">IFERROR(INDEX(import_data,MATCH($D$8&amp;"-"&amp;$B664,import_key,0),H$9),"")</f>
        <v/>
      </c>
      <c r="J664" s="334" t="str">
        <f t="shared" si="53"/>
        <v/>
      </c>
      <c r="K664" s="98" t="s">
        <v>0</v>
      </c>
      <c r="L664" s="334" t="str">
        <f t="shared" si="54"/>
        <v/>
      </c>
      <c r="M664" s="98" t="s">
        <v>0</v>
      </c>
      <c r="N664" s="334" t="str">
        <f t="shared" si="55"/>
        <v/>
      </c>
      <c r="O664" s="98" t="s">
        <v>0</v>
      </c>
      <c r="P664" s="308">
        <f t="shared" si="51"/>
        <v>652</v>
      </c>
      <c r="R664" s="301" t="str" cm="1">
        <f t="array" ref="R664">IFERROR(INDEX(import_data,MATCH($R$8&amp;"-"&amp;$P664,import_key,0),R$9),"")</f>
        <v/>
      </c>
      <c r="S664" s="299" t="str" cm="1">
        <f t="array" ref="S664">IFERROR(INDEX(import_data,MATCH($R$8&amp;"-"&amp;$P664,import_key,0),S$9),"")</f>
        <v/>
      </c>
      <c r="T664" s="322" t="str" cm="1">
        <f t="array" ref="T664">IFERROR(INDEX(import_data,MATCH($R$8&amp;"-"&amp;$P664,import_key,0),T$9),"")</f>
        <v/>
      </c>
    </row>
    <row r="665" spans="2:20" x14ac:dyDescent="0.25">
      <c r="B665" s="308">
        <f t="shared" si="52"/>
        <v>653</v>
      </c>
      <c r="D665" s="301" t="str" cm="1">
        <f t="array" ref="D665">IFERROR(INDEX(import_data,MATCH($D$8&amp;"-"&amp;$B665,import_key,0),D$9),"")</f>
        <v/>
      </c>
      <c r="E665" s="299" t="str" cm="1">
        <f t="array" ref="E665">IFERROR(INDEX(import_data,MATCH($D$8&amp;"-"&amp;$B665,import_key,0),E$9),"")</f>
        <v/>
      </c>
      <c r="F665" s="299" t="str" cm="1">
        <f t="array" ref="F665">IFERROR(INDEX(import_data,MATCH($D$8&amp;"-"&amp;$B665,import_key,0),F$9),"")</f>
        <v/>
      </c>
      <c r="G665" s="299" t="str" cm="1">
        <f t="array" ref="G665">IFERROR(INDEX(import_data,MATCH($D$8&amp;"-"&amp;$B665,import_key,0),G$9),"")</f>
        <v/>
      </c>
      <c r="H665" s="322" t="str" cm="1">
        <f t="array" ref="H665">IFERROR(INDEX(import_data,MATCH($D$8&amp;"-"&amp;$B665,import_key,0),H$9),"")</f>
        <v/>
      </c>
      <c r="J665" s="334" t="str">
        <f t="shared" si="53"/>
        <v/>
      </c>
      <c r="K665" s="98" t="s">
        <v>0</v>
      </c>
      <c r="L665" s="334" t="str">
        <f t="shared" si="54"/>
        <v/>
      </c>
      <c r="M665" s="98" t="s">
        <v>0</v>
      </c>
      <c r="N665" s="334" t="str">
        <f t="shared" si="55"/>
        <v/>
      </c>
      <c r="O665" s="98" t="s">
        <v>0</v>
      </c>
      <c r="P665" s="308">
        <f t="shared" si="51"/>
        <v>653</v>
      </c>
      <c r="R665" s="301" t="str" cm="1">
        <f t="array" ref="R665">IFERROR(INDEX(import_data,MATCH($R$8&amp;"-"&amp;$P665,import_key,0),R$9),"")</f>
        <v/>
      </c>
      <c r="S665" s="299" t="str" cm="1">
        <f t="array" ref="S665">IFERROR(INDEX(import_data,MATCH($R$8&amp;"-"&amp;$P665,import_key,0),S$9),"")</f>
        <v/>
      </c>
      <c r="T665" s="322" t="str" cm="1">
        <f t="array" ref="T665">IFERROR(INDEX(import_data,MATCH($R$8&amp;"-"&amp;$P665,import_key,0),T$9),"")</f>
        <v/>
      </c>
    </row>
    <row r="666" spans="2:20" x14ac:dyDescent="0.25">
      <c r="B666" s="308">
        <f t="shared" si="52"/>
        <v>654</v>
      </c>
      <c r="D666" s="301" t="str" cm="1">
        <f t="array" ref="D666">IFERROR(INDEX(import_data,MATCH($D$8&amp;"-"&amp;$B666,import_key,0),D$9),"")</f>
        <v/>
      </c>
      <c r="E666" s="299" t="str" cm="1">
        <f t="array" ref="E666">IFERROR(INDEX(import_data,MATCH($D$8&amp;"-"&amp;$B666,import_key,0),E$9),"")</f>
        <v/>
      </c>
      <c r="F666" s="299" t="str" cm="1">
        <f t="array" ref="F666">IFERROR(INDEX(import_data,MATCH($D$8&amp;"-"&amp;$B666,import_key,0),F$9),"")</f>
        <v/>
      </c>
      <c r="G666" s="299" t="str" cm="1">
        <f t="array" ref="G666">IFERROR(INDEX(import_data,MATCH($D$8&amp;"-"&amp;$B666,import_key,0),G$9),"")</f>
        <v/>
      </c>
      <c r="H666" s="322" t="str" cm="1">
        <f t="array" ref="H666">IFERROR(INDEX(import_data,MATCH($D$8&amp;"-"&amp;$B666,import_key,0),H$9),"")</f>
        <v/>
      </c>
      <c r="J666" s="334" t="str">
        <f t="shared" si="53"/>
        <v/>
      </c>
      <c r="K666" s="98" t="s">
        <v>0</v>
      </c>
      <c r="L666" s="334" t="str">
        <f t="shared" si="54"/>
        <v/>
      </c>
      <c r="M666" s="98" t="s">
        <v>0</v>
      </c>
      <c r="N666" s="334" t="str">
        <f t="shared" si="55"/>
        <v/>
      </c>
      <c r="O666" s="98" t="s">
        <v>0</v>
      </c>
      <c r="P666" s="308">
        <f t="shared" si="51"/>
        <v>654</v>
      </c>
      <c r="R666" s="301" t="str" cm="1">
        <f t="array" ref="R666">IFERROR(INDEX(import_data,MATCH($R$8&amp;"-"&amp;$P666,import_key,0),R$9),"")</f>
        <v/>
      </c>
      <c r="S666" s="299" t="str" cm="1">
        <f t="array" ref="S666">IFERROR(INDEX(import_data,MATCH($R$8&amp;"-"&amp;$P666,import_key,0),S$9),"")</f>
        <v/>
      </c>
      <c r="T666" s="322" t="str" cm="1">
        <f t="array" ref="T666">IFERROR(INDEX(import_data,MATCH($R$8&amp;"-"&amp;$P666,import_key,0),T$9),"")</f>
        <v/>
      </c>
    </row>
    <row r="667" spans="2:20" x14ac:dyDescent="0.25">
      <c r="B667" s="308">
        <f t="shared" si="52"/>
        <v>655</v>
      </c>
      <c r="D667" s="301" t="str" cm="1">
        <f t="array" ref="D667">IFERROR(INDEX(import_data,MATCH($D$8&amp;"-"&amp;$B667,import_key,0),D$9),"")</f>
        <v/>
      </c>
      <c r="E667" s="299" t="str" cm="1">
        <f t="array" ref="E667">IFERROR(INDEX(import_data,MATCH($D$8&amp;"-"&amp;$B667,import_key,0),E$9),"")</f>
        <v/>
      </c>
      <c r="F667" s="299" t="str" cm="1">
        <f t="array" ref="F667">IFERROR(INDEX(import_data,MATCH($D$8&amp;"-"&amp;$B667,import_key,0),F$9),"")</f>
        <v/>
      </c>
      <c r="G667" s="299" t="str" cm="1">
        <f t="array" ref="G667">IFERROR(INDEX(import_data,MATCH($D$8&amp;"-"&amp;$B667,import_key,0),G$9),"")</f>
        <v/>
      </c>
      <c r="H667" s="322" t="str" cm="1">
        <f t="array" ref="H667">IFERROR(INDEX(import_data,MATCH($D$8&amp;"-"&amp;$B667,import_key,0),H$9),"")</f>
        <v/>
      </c>
      <c r="J667" s="334" t="str">
        <f t="shared" si="53"/>
        <v/>
      </c>
      <c r="K667" s="98" t="s">
        <v>0</v>
      </c>
      <c r="L667" s="334" t="str">
        <f t="shared" si="54"/>
        <v/>
      </c>
      <c r="M667" s="98" t="s">
        <v>0</v>
      </c>
      <c r="N667" s="334" t="str">
        <f t="shared" si="55"/>
        <v/>
      </c>
      <c r="O667" s="98" t="s">
        <v>0</v>
      </c>
      <c r="P667" s="308">
        <f t="shared" si="51"/>
        <v>655</v>
      </c>
      <c r="R667" s="301" t="str" cm="1">
        <f t="array" ref="R667">IFERROR(INDEX(import_data,MATCH($R$8&amp;"-"&amp;$P667,import_key,0),R$9),"")</f>
        <v/>
      </c>
      <c r="S667" s="299" t="str" cm="1">
        <f t="array" ref="S667">IFERROR(INDEX(import_data,MATCH($R$8&amp;"-"&amp;$P667,import_key,0),S$9),"")</f>
        <v/>
      </c>
      <c r="T667" s="322" t="str" cm="1">
        <f t="array" ref="T667">IFERROR(INDEX(import_data,MATCH($R$8&amp;"-"&amp;$P667,import_key,0),T$9),"")</f>
        <v/>
      </c>
    </row>
    <row r="668" spans="2:20" x14ac:dyDescent="0.25">
      <c r="B668" s="308">
        <f t="shared" si="52"/>
        <v>656</v>
      </c>
      <c r="D668" s="301" t="str" cm="1">
        <f t="array" ref="D668">IFERROR(INDEX(import_data,MATCH($D$8&amp;"-"&amp;$B668,import_key,0),D$9),"")</f>
        <v/>
      </c>
      <c r="E668" s="299" t="str" cm="1">
        <f t="array" ref="E668">IFERROR(INDEX(import_data,MATCH($D$8&amp;"-"&amp;$B668,import_key,0),E$9),"")</f>
        <v/>
      </c>
      <c r="F668" s="299" t="str" cm="1">
        <f t="array" ref="F668">IFERROR(INDEX(import_data,MATCH($D$8&amp;"-"&amp;$B668,import_key,0),F$9),"")</f>
        <v/>
      </c>
      <c r="G668" s="299" t="str" cm="1">
        <f t="array" ref="G668">IFERROR(INDEX(import_data,MATCH($D$8&amp;"-"&amp;$B668,import_key,0),G$9),"")</f>
        <v/>
      </c>
      <c r="H668" s="322" t="str" cm="1">
        <f t="array" ref="H668">IFERROR(INDEX(import_data,MATCH($D$8&amp;"-"&amp;$B668,import_key,0),H$9),"")</f>
        <v/>
      </c>
      <c r="J668" s="334" t="str">
        <f t="shared" si="53"/>
        <v/>
      </c>
      <c r="K668" s="98" t="s">
        <v>0</v>
      </c>
      <c r="L668" s="334" t="str">
        <f t="shared" si="54"/>
        <v/>
      </c>
      <c r="M668" s="98" t="s">
        <v>0</v>
      </c>
      <c r="N668" s="334" t="str">
        <f t="shared" si="55"/>
        <v/>
      </c>
      <c r="O668" s="98" t="s">
        <v>0</v>
      </c>
      <c r="P668" s="308">
        <f t="shared" si="51"/>
        <v>656</v>
      </c>
      <c r="R668" s="301" t="str" cm="1">
        <f t="array" ref="R668">IFERROR(INDEX(import_data,MATCH($R$8&amp;"-"&amp;$P668,import_key,0),R$9),"")</f>
        <v/>
      </c>
      <c r="S668" s="299" t="str" cm="1">
        <f t="array" ref="S668">IFERROR(INDEX(import_data,MATCH($R$8&amp;"-"&amp;$P668,import_key,0),S$9),"")</f>
        <v/>
      </c>
      <c r="T668" s="322" t="str" cm="1">
        <f t="array" ref="T668">IFERROR(INDEX(import_data,MATCH($R$8&amp;"-"&amp;$P668,import_key,0),T$9),"")</f>
        <v/>
      </c>
    </row>
    <row r="669" spans="2:20" x14ac:dyDescent="0.25">
      <c r="B669" s="308">
        <f t="shared" si="52"/>
        <v>657</v>
      </c>
      <c r="D669" s="301" t="str" cm="1">
        <f t="array" ref="D669">IFERROR(INDEX(import_data,MATCH($D$8&amp;"-"&amp;$B669,import_key,0),D$9),"")</f>
        <v/>
      </c>
      <c r="E669" s="299" t="str" cm="1">
        <f t="array" ref="E669">IFERROR(INDEX(import_data,MATCH($D$8&amp;"-"&amp;$B669,import_key,0),E$9),"")</f>
        <v/>
      </c>
      <c r="F669" s="299" t="str" cm="1">
        <f t="array" ref="F669">IFERROR(INDEX(import_data,MATCH($D$8&amp;"-"&amp;$B669,import_key,0),F$9),"")</f>
        <v/>
      </c>
      <c r="G669" s="299" t="str" cm="1">
        <f t="array" ref="G669">IFERROR(INDEX(import_data,MATCH($D$8&amp;"-"&amp;$B669,import_key,0),G$9),"")</f>
        <v/>
      </c>
      <c r="H669" s="322" t="str" cm="1">
        <f t="array" ref="H669">IFERROR(INDEX(import_data,MATCH($D$8&amp;"-"&amp;$B669,import_key,0),H$9),"")</f>
        <v/>
      </c>
      <c r="J669" s="334" t="str">
        <f t="shared" si="53"/>
        <v/>
      </c>
      <c r="K669" s="98" t="s">
        <v>0</v>
      </c>
      <c r="L669" s="334" t="str">
        <f t="shared" si="54"/>
        <v/>
      </c>
      <c r="M669" s="98" t="s">
        <v>0</v>
      </c>
      <c r="N669" s="334" t="str">
        <f t="shared" si="55"/>
        <v/>
      </c>
      <c r="O669" s="98" t="s">
        <v>0</v>
      </c>
      <c r="P669" s="308">
        <f t="shared" si="51"/>
        <v>657</v>
      </c>
      <c r="R669" s="301" t="str" cm="1">
        <f t="array" ref="R669">IFERROR(INDEX(import_data,MATCH($R$8&amp;"-"&amp;$P669,import_key,0),R$9),"")</f>
        <v/>
      </c>
      <c r="S669" s="299" t="str" cm="1">
        <f t="array" ref="S669">IFERROR(INDEX(import_data,MATCH($R$8&amp;"-"&amp;$P669,import_key,0),S$9),"")</f>
        <v/>
      </c>
      <c r="T669" s="322" t="str" cm="1">
        <f t="array" ref="T669">IFERROR(INDEX(import_data,MATCH($R$8&amp;"-"&amp;$P669,import_key,0),T$9),"")</f>
        <v/>
      </c>
    </row>
    <row r="670" spans="2:20" x14ac:dyDescent="0.25">
      <c r="B670" s="308">
        <f t="shared" si="52"/>
        <v>658</v>
      </c>
      <c r="D670" s="301" t="str" cm="1">
        <f t="array" ref="D670">IFERROR(INDEX(import_data,MATCH($D$8&amp;"-"&amp;$B670,import_key,0),D$9),"")</f>
        <v/>
      </c>
      <c r="E670" s="299" t="str" cm="1">
        <f t="array" ref="E670">IFERROR(INDEX(import_data,MATCH($D$8&amp;"-"&amp;$B670,import_key,0),E$9),"")</f>
        <v/>
      </c>
      <c r="F670" s="299" t="str" cm="1">
        <f t="array" ref="F670">IFERROR(INDEX(import_data,MATCH($D$8&amp;"-"&amp;$B670,import_key,0),F$9),"")</f>
        <v/>
      </c>
      <c r="G670" s="299" t="str" cm="1">
        <f t="array" ref="G670">IFERROR(INDEX(import_data,MATCH($D$8&amp;"-"&amp;$B670,import_key,0),G$9),"")</f>
        <v/>
      </c>
      <c r="H670" s="322" t="str" cm="1">
        <f t="array" ref="H670">IFERROR(INDEX(import_data,MATCH($D$8&amp;"-"&amp;$B670,import_key,0),H$9),"")</f>
        <v/>
      </c>
      <c r="J670" s="334" t="str">
        <f t="shared" si="53"/>
        <v/>
      </c>
      <c r="K670" s="98" t="s">
        <v>0</v>
      </c>
      <c r="L670" s="334" t="str">
        <f t="shared" si="54"/>
        <v/>
      </c>
      <c r="M670" s="98" t="s">
        <v>0</v>
      </c>
      <c r="N670" s="334" t="str">
        <f t="shared" si="55"/>
        <v/>
      </c>
      <c r="O670" s="98" t="s">
        <v>0</v>
      </c>
      <c r="P670" s="308">
        <f t="shared" si="51"/>
        <v>658</v>
      </c>
      <c r="R670" s="301" t="str" cm="1">
        <f t="array" ref="R670">IFERROR(INDEX(import_data,MATCH($R$8&amp;"-"&amp;$P670,import_key,0),R$9),"")</f>
        <v/>
      </c>
      <c r="S670" s="299" t="str" cm="1">
        <f t="array" ref="S670">IFERROR(INDEX(import_data,MATCH($R$8&amp;"-"&amp;$P670,import_key,0),S$9),"")</f>
        <v/>
      </c>
      <c r="T670" s="322" t="str" cm="1">
        <f t="array" ref="T670">IFERROR(INDEX(import_data,MATCH($R$8&amp;"-"&amp;$P670,import_key,0),T$9),"")</f>
        <v/>
      </c>
    </row>
    <row r="671" spans="2:20" x14ac:dyDescent="0.25">
      <c r="B671" s="308">
        <f t="shared" si="52"/>
        <v>659</v>
      </c>
      <c r="D671" s="301" t="str" cm="1">
        <f t="array" ref="D671">IFERROR(INDEX(import_data,MATCH($D$8&amp;"-"&amp;$B671,import_key,0),D$9),"")</f>
        <v/>
      </c>
      <c r="E671" s="299" t="str" cm="1">
        <f t="array" ref="E671">IFERROR(INDEX(import_data,MATCH($D$8&amp;"-"&amp;$B671,import_key,0),E$9),"")</f>
        <v/>
      </c>
      <c r="F671" s="299" t="str" cm="1">
        <f t="array" ref="F671">IFERROR(INDEX(import_data,MATCH($D$8&amp;"-"&amp;$B671,import_key,0),F$9),"")</f>
        <v/>
      </c>
      <c r="G671" s="299" t="str" cm="1">
        <f t="array" ref="G671">IFERROR(INDEX(import_data,MATCH($D$8&amp;"-"&amp;$B671,import_key,0),G$9),"")</f>
        <v/>
      </c>
      <c r="H671" s="322" t="str" cm="1">
        <f t="array" ref="H671">IFERROR(INDEX(import_data,MATCH($D$8&amp;"-"&amp;$B671,import_key,0),H$9),"")</f>
        <v/>
      </c>
      <c r="J671" s="334" t="str">
        <f t="shared" si="53"/>
        <v/>
      </c>
      <c r="K671" s="98" t="s">
        <v>0</v>
      </c>
      <c r="L671" s="334" t="str">
        <f t="shared" si="54"/>
        <v/>
      </c>
      <c r="M671" s="98" t="s">
        <v>0</v>
      </c>
      <c r="N671" s="334" t="str">
        <f t="shared" si="55"/>
        <v/>
      </c>
      <c r="O671" s="98" t="s">
        <v>0</v>
      </c>
      <c r="P671" s="308">
        <f t="shared" si="51"/>
        <v>659</v>
      </c>
      <c r="R671" s="301" t="str" cm="1">
        <f t="array" ref="R671">IFERROR(INDEX(import_data,MATCH($R$8&amp;"-"&amp;$P671,import_key,0),R$9),"")</f>
        <v/>
      </c>
      <c r="S671" s="299" t="str" cm="1">
        <f t="array" ref="S671">IFERROR(INDEX(import_data,MATCH($R$8&amp;"-"&amp;$P671,import_key,0),S$9),"")</f>
        <v/>
      </c>
      <c r="T671" s="322" t="str" cm="1">
        <f t="array" ref="T671">IFERROR(INDEX(import_data,MATCH($R$8&amp;"-"&amp;$P671,import_key,0),T$9),"")</f>
        <v/>
      </c>
    </row>
    <row r="672" spans="2:20" x14ac:dyDescent="0.25">
      <c r="B672" s="308">
        <f t="shared" si="52"/>
        <v>660</v>
      </c>
      <c r="D672" s="301" t="str" cm="1">
        <f t="array" ref="D672">IFERROR(INDEX(import_data,MATCH($D$8&amp;"-"&amp;$B672,import_key,0),D$9),"")</f>
        <v/>
      </c>
      <c r="E672" s="299" t="str" cm="1">
        <f t="array" ref="E672">IFERROR(INDEX(import_data,MATCH($D$8&amp;"-"&amp;$B672,import_key,0),E$9),"")</f>
        <v/>
      </c>
      <c r="F672" s="299" t="str" cm="1">
        <f t="array" ref="F672">IFERROR(INDEX(import_data,MATCH($D$8&amp;"-"&amp;$B672,import_key,0),F$9),"")</f>
        <v/>
      </c>
      <c r="G672" s="299" t="str" cm="1">
        <f t="array" ref="G672">IFERROR(INDEX(import_data,MATCH($D$8&amp;"-"&amp;$B672,import_key,0),G$9),"")</f>
        <v/>
      </c>
      <c r="H672" s="322" t="str" cm="1">
        <f t="array" ref="H672">IFERROR(INDEX(import_data,MATCH($D$8&amp;"-"&amp;$B672,import_key,0),H$9),"")</f>
        <v/>
      </c>
      <c r="J672" s="334" t="str">
        <f t="shared" si="53"/>
        <v/>
      </c>
      <c r="K672" s="98" t="s">
        <v>0</v>
      </c>
      <c r="L672" s="334" t="str">
        <f t="shared" si="54"/>
        <v/>
      </c>
      <c r="M672" s="98" t="s">
        <v>0</v>
      </c>
      <c r="N672" s="334" t="str">
        <f t="shared" si="55"/>
        <v/>
      </c>
      <c r="O672" s="98" t="s">
        <v>0</v>
      </c>
      <c r="P672" s="308">
        <f t="shared" si="51"/>
        <v>660</v>
      </c>
      <c r="R672" s="301" t="str" cm="1">
        <f t="array" ref="R672">IFERROR(INDEX(import_data,MATCH($R$8&amp;"-"&amp;$P672,import_key,0),R$9),"")</f>
        <v/>
      </c>
      <c r="S672" s="299" t="str" cm="1">
        <f t="array" ref="S672">IFERROR(INDEX(import_data,MATCH($R$8&amp;"-"&amp;$P672,import_key,0),S$9),"")</f>
        <v/>
      </c>
      <c r="T672" s="322" t="str" cm="1">
        <f t="array" ref="T672">IFERROR(INDEX(import_data,MATCH($R$8&amp;"-"&amp;$P672,import_key,0),T$9),"")</f>
        <v/>
      </c>
    </row>
    <row r="673" spans="2:20" x14ac:dyDescent="0.25">
      <c r="B673" s="308">
        <f t="shared" si="52"/>
        <v>661</v>
      </c>
      <c r="D673" s="301" t="str" cm="1">
        <f t="array" ref="D673">IFERROR(INDEX(import_data,MATCH($D$8&amp;"-"&amp;$B673,import_key,0),D$9),"")</f>
        <v/>
      </c>
      <c r="E673" s="299" t="str" cm="1">
        <f t="array" ref="E673">IFERROR(INDEX(import_data,MATCH($D$8&amp;"-"&amp;$B673,import_key,0),E$9),"")</f>
        <v/>
      </c>
      <c r="F673" s="299" t="str" cm="1">
        <f t="array" ref="F673">IFERROR(INDEX(import_data,MATCH($D$8&amp;"-"&amp;$B673,import_key,0),F$9),"")</f>
        <v/>
      </c>
      <c r="G673" s="299" t="str" cm="1">
        <f t="array" ref="G673">IFERROR(INDEX(import_data,MATCH($D$8&amp;"-"&amp;$B673,import_key,0),G$9),"")</f>
        <v/>
      </c>
      <c r="H673" s="322" t="str" cm="1">
        <f t="array" ref="H673">IFERROR(INDEX(import_data,MATCH($D$8&amp;"-"&amp;$B673,import_key,0),H$9),"")</f>
        <v/>
      </c>
      <c r="J673" s="334" t="str">
        <f t="shared" si="53"/>
        <v/>
      </c>
      <c r="K673" s="98" t="s">
        <v>0</v>
      </c>
      <c r="L673" s="334" t="str">
        <f t="shared" si="54"/>
        <v/>
      </c>
      <c r="M673" s="98" t="s">
        <v>0</v>
      </c>
      <c r="N673" s="334" t="str">
        <f t="shared" si="55"/>
        <v/>
      </c>
      <c r="O673" s="98" t="s">
        <v>0</v>
      </c>
      <c r="P673" s="308">
        <f t="shared" si="51"/>
        <v>661</v>
      </c>
      <c r="R673" s="301" t="str" cm="1">
        <f t="array" ref="R673">IFERROR(INDEX(import_data,MATCH($R$8&amp;"-"&amp;$P673,import_key,0),R$9),"")</f>
        <v/>
      </c>
      <c r="S673" s="299" t="str" cm="1">
        <f t="array" ref="S673">IFERROR(INDEX(import_data,MATCH($R$8&amp;"-"&amp;$P673,import_key,0),S$9),"")</f>
        <v/>
      </c>
      <c r="T673" s="322" t="str" cm="1">
        <f t="array" ref="T673">IFERROR(INDEX(import_data,MATCH($R$8&amp;"-"&amp;$P673,import_key,0),T$9),"")</f>
        <v/>
      </c>
    </row>
    <row r="674" spans="2:20" x14ac:dyDescent="0.25">
      <c r="B674" s="308">
        <f t="shared" si="52"/>
        <v>662</v>
      </c>
      <c r="D674" s="301" t="str" cm="1">
        <f t="array" ref="D674">IFERROR(INDEX(import_data,MATCH($D$8&amp;"-"&amp;$B674,import_key,0),D$9),"")</f>
        <v/>
      </c>
      <c r="E674" s="299" t="str" cm="1">
        <f t="array" ref="E674">IFERROR(INDEX(import_data,MATCH($D$8&amp;"-"&amp;$B674,import_key,0),E$9),"")</f>
        <v/>
      </c>
      <c r="F674" s="299" t="str" cm="1">
        <f t="array" ref="F674">IFERROR(INDEX(import_data,MATCH($D$8&amp;"-"&amp;$B674,import_key,0),F$9),"")</f>
        <v/>
      </c>
      <c r="G674" s="299" t="str" cm="1">
        <f t="array" ref="G674">IFERROR(INDEX(import_data,MATCH($D$8&amp;"-"&amp;$B674,import_key,0),G$9),"")</f>
        <v/>
      </c>
      <c r="H674" s="322" t="str" cm="1">
        <f t="array" ref="H674">IFERROR(INDEX(import_data,MATCH($D$8&amp;"-"&amp;$B674,import_key,0),H$9),"")</f>
        <v/>
      </c>
      <c r="J674" s="334" t="str">
        <f t="shared" si="53"/>
        <v/>
      </c>
      <c r="K674" s="98" t="s">
        <v>0</v>
      </c>
      <c r="L674" s="334" t="str">
        <f t="shared" si="54"/>
        <v/>
      </c>
      <c r="M674" s="98" t="s">
        <v>0</v>
      </c>
      <c r="N674" s="334" t="str">
        <f t="shared" si="55"/>
        <v/>
      </c>
      <c r="O674" s="98" t="s">
        <v>0</v>
      </c>
      <c r="P674" s="308">
        <f t="shared" si="51"/>
        <v>662</v>
      </c>
      <c r="R674" s="301" t="str" cm="1">
        <f t="array" ref="R674">IFERROR(INDEX(import_data,MATCH($R$8&amp;"-"&amp;$P674,import_key,0),R$9),"")</f>
        <v/>
      </c>
      <c r="S674" s="299" t="str" cm="1">
        <f t="array" ref="S674">IFERROR(INDEX(import_data,MATCH($R$8&amp;"-"&amp;$P674,import_key,0),S$9),"")</f>
        <v/>
      </c>
      <c r="T674" s="322" t="str" cm="1">
        <f t="array" ref="T674">IFERROR(INDEX(import_data,MATCH($R$8&amp;"-"&amp;$P674,import_key,0),T$9),"")</f>
        <v/>
      </c>
    </row>
    <row r="675" spans="2:20" x14ac:dyDescent="0.25">
      <c r="B675" s="308">
        <f t="shared" si="52"/>
        <v>663</v>
      </c>
      <c r="D675" s="301" t="str" cm="1">
        <f t="array" ref="D675">IFERROR(INDEX(import_data,MATCH($D$8&amp;"-"&amp;$B675,import_key,0),D$9),"")</f>
        <v/>
      </c>
      <c r="E675" s="299" t="str" cm="1">
        <f t="array" ref="E675">IFERROR(INDEX(import_data,MATCH($D$8&amp;"-"&amp;$B675,import_key,0),E$9),"")</f>
        <v/>
      </c>
      <c r="F675" s="299" t="str" cm="1">
        <f t="array" ref="F675">IFERROR(INDEX(import_data,MATCH($D$8&amp;"-"&amp;$B675,import_key,0),F$9),"")</f>
        <v/>
      </c>
      <c r="G675" s="299" t="str" cm="1">
        <f t="array" ref="G675">IFERROR(INDEX(import_data,MATCH($D$8&amp;"-"&amp;$B675,import_key,0),G$9),"")</f>
        <v/>
      </c>
      <c r="H675" s="322" t="str" cm="1">
        <f t="array" ref="H675">IFERROR(INDEX(import_data,MATCH($D$8&amp;"-"&amp;$B675,import_key,0),H$9),"")</f>
        <v/>
      </c>
      <c r="J675" s="334" t="str">
        <f t="shared" si="53"/>
        <v/>
      </c>
      <c r="K675" s="98" t="s">
        <v>0</v>
      </c>
      <c r="L675" s="334" t="str">
        <f t="shared" si="54"/>
        <v/>
      </c>
      <c r="M675" s="98" t="s">
        <v>0</v>
      </c>
      <c r="N675" s="334" t="str">
        <f t="shared" si="55"/>
        <v/>
      </c>
      <c r="O675" s="98" t="s">
        <v>0</v>
      </c>
      <c r="P675" s="308">
        <f t="shared" si="51"/>
        <v>663</v>
      </c>
      <c r="R675" s="301" t="str" cm="1">
        <f t="array" ref="R675">IFERROR(INDEX(import_data,MATCH($R$8&amp;"-"&amp;$P675,import_key,0),R$9),"")</f>
        <v/>
      </c>
      <c r="S675" s="299" t="str" cm="1">
        <f t="array" ref="S675">IFERROR(INDEX(import_data,MATCH($R$8&amp;"-"&amp;$P675,import_key,0),S$9),"")</f>
        <v/>
      </c>
      <c r="T675" s="322" t="str" cm="1">
        <f t="array" ref="T675">IFERROR(INDEX(import_data,MATCH($R$8&amp;"-"&amp;$P675,import_key,0),T$9),"")</f>
        <v/>
      </c>
    </row>
    <row r="676" spans="2:20" x14ac:dyDescent="0.25">
      <c r="B676" s="308">
        <f t="shared" si="52"/>
        <v>664</v>
      </c>
      <c r="D676" s="301" t="str" cm="1">
        <f t="array" ref="D676">IFERROR(INDEX(import_data,MATCH($D$8&amp;"-"&amp;$B676,import_key,0),D$9),"")</f>
        <v/>
      </c>
      <c r="E676" s="299" t="str" cm="1">
        <f t="array" ref="E676">IFERROR(INDEX(import_data,MATCH($D$8&amp;"-"&amp;$B676,import_key,0),E$9),"")</f>
        <v/>
      </c>
      <c r="F676" s="299" t="str" cm="1">
        <f t="array" ref="F676">IFERROR(INDEX(import_data,MATCH($D$8&amp;"-"&amp;$B676,import_key,0),F$9),"")</f>
        <v/>
      </c>
      <c r="G676" s="299" t="str" cm="1">
        <f t="array" ref="G676">IFERROR(INDEX(import_data,MATCH($D$8&amp;"-"&amp;$B676,import_key,0),G$9),"")</f>
        <v/>
      </c>
      <c r="H676" s="322" t="str" cm="1">
        <f t="array" ref="H676">IFERROR(INDEX(import_data,MATCH($D$8&amp;"-"&amp;$B676,import_key,0),H$9),"")</f>
        <v/>
      </c>
      <c r="J676" s="334" t="str">
        <f t="shared" si="53"/>
        <v/>
      </c>
      <c r="K676" s="98" t="s">
        <v>0</v>
      </c>
      <c r="L676" s="334" t="str">
        <f t="shared" si="54"/>
        <v/>
      </c>
      <c r="M676" s="98" t="s">
        <v>0</v>
      </c>
      <c r="N676" s="334" t="str">
        <f t="shared" si="55"/>
        <v/>
      </c>
      <c r="O676" s="98" t="s">
        <v>0</v>
      </c>
      <c r="P676" s="308">
        <f t="shared" si="51"/>
        <v>664</v>
      </c>
      <c r="R676" s="301" t="str" cm="1">
        <f t="array" ref="R676">IFERROR(INDEX(import_data,MATCH($R$8&amp;"-"&amp;$P676,import_key,0),R$9),"")</f>
        <v/>
      </c>
      <c r="S676" s="299" t="str" cm="1">
        <f t="array" ref="S676">IFERROR(INDEX(import_data,MATCH($R$8&amp;"-"&amp;$P676,import_key,0),S$9),"")</f>
        <v/>
      </c>
      <c r="T676" s="322" t="str" cm="1">
        <f t="array" ref="T676">IFERROR(INDEX(import_data,MATCH($R$8&amp;"-"&amp;$P676,import_key,0),T$9),"")</f>
        <v/>
      </c>
    </row>
    <row r="677" spans="2:20" x14ac:dyDescent="0.25">
      <c r="B677" s="308">
        <f t="shared" si="52"/>
        <v>665</v>
      </c>
      <c r="D677" s="301" t="str" cm="1">
        <f t="array" ref="D677">IFERROR(INDEX(import_data,MATCH($D$8&amp;"-"&amp;$B677,import_key,0),D$9),"")</f>
        <v/>
      </c>
      <c r="E677" s="299" t="str" cm="1">
        <f t="array" ref="E677">IFERROR(INDEX(import_data,MATCH($D$8&amp;"-"&amp;$B677,import_key,0),E$9),"")</f>
        <v/>
      </c>
      <c r="F677" s="299" t="str" cm="1">
        <f t="array" ref="F677">IFERROR(INDEX(import_data,MATCH($D$8&amp;"-"&amp;$B677,import_key,0),F$9),"")</f>
        <v/>
      </c>
      <c r="G677" s="299" t="str" cm="1">
        <f t="array" ref="G677">IFERROR(INDEX(import_data,MATCH($D$8&amp;"-"&amp;$B677,import_key,0),G$9),"")</f>
        <v/>
      </c>
      <c r="H677" s="322" t="str" cm="1">
        <f t="array" ref="H677">IFERROR(INDEX(import_data,MATCH($D$8&amp;"-"&amp;$B677,import_key,0),H$9),"")</f>
        <v/>
      </c>
      <c r="J677" s="334" t="str">
        <f t="shared" si="53"/>
        <v/>
      </c>
      <c r="K677" s="98" t="s">
        <v>0</v>
      </c>
      <c r="L677" s="334" t="str">
        <f t="shared" si="54"/>
        <v/>
      </c>
      <c r="M677" s="98" t="s">
        <v>0</v>
      </c>
      <c r="N677" s="334" t="str">
        <f t="shared" si="55"/>
        <v/>
      </c>
      <c r="O677" s="98" t="s">
        <v>0</v>
      </c>
      <c r="P677" s="308">
        <f t="shared" si="51"/>
        <v>665</v>
      </c>
      <c r="R677" s="301" t="str" cm="1">
        <f t="array" ref="R677">IFERROR(INDEX(import_data,MATCH($R$8&amp;"-"&amp;$P677,import_key,0),R$9),"")</f>
        <v/>
      </c>
      <c r="S677" s="299" t="str" cm="1">
        <f t="array" ref="S677">IFERROR(INDEX(import_data,MATCH($R$8&amp;"-"&amp;$P677,import_key,0),S$9),"")</f>
        <v/>
      </c>
      <c r="T677" s="322" t="str" cm="1">
        <f t="array" ref="T677">IFERROR(INDEX(import_data,MATCH($R$8&amp;"-"&amp;$P677,import_key,0),T$9),"")</f>
        <v/>
      </c>
    </row>
    <row r="678" spans="2:20" x14ac:dyDescent="0.25">
      <c r="B678" s="308">
        <f t="shared" si="52"/>
        <v>666</v>
      </c>
      <c r="D678" s="301" t="str" cm="1">
        <f t="array" ref="D678">IFERROR(INDEX(import_data,MATCH($D$8&amp;"-"&amp;$B678,import_key,0),D$9),"")</f>
        <v/>
      </c>
      <c r="E678" s="299" t="str" cm="1">
        <f t="array" ref="E678">IFERROR(INDEX(import_data,MATCH($D$8&amp;"-"&amp;$B678,import_key,0),E$9),"")</f>
        <v/>
      </c>
      <c r="F678" s="299" t="str" cm="1">
        <f t="array" ref="F678">IFERROR(INDEX(import_data,MATCH($D$8&amp;"-"&amp;$B678,import_key,0),F$9),"")</f>
        <v/>
      </c>
      <c r="G678" s="299" t="str" cm="1">
        <f t="array" ref="G678">IFERROR(INDEX(import_data,MATCH($D$8&amp;"-"&amp;$B678,import_key,0),G$9),"")</f>
        <v/>
      </c>
      <c r="H678" s="322" t="str" cm="1">
        <f t="array" ref="H678">IFERROR(INDEX(import_data,MATCH($D$8&amp;"-"&amp;$B678,import_key,0),H$9),"")</f>
        <v/>
      </c>
      <c r="J678" s="334" t="str">
        <f t="shared" si="53"/>
        <v/>
      </c>
      <c r="K678" s="98" t="s">
        <v>0</v>
      </c>
      <c r="L678" s="334" t="str">
        <f t="shared" si="54"/>
        <v/>
      </c>
      <c r="M678" s="98" t="s">
        <v>0</v>
      </c>
      <c r="N678" s="334" t="str">
        <f t="shared" si="55"/>
        <v/>
      </c>
      <c r="O678" s="98" t="s">
        <v>0</v>
      </c>
      <c r="P678" s="308">
        <f t="shared" si="51"/>
        <v>666</v>
      </c>
      <c r="R678" s="301" t="str" cm="1">
        <f t="array" ref="R678">IFERROR(INDEX(import_data,MATCH($R$8&amp;"-"&amp;$P678,import_key,0),R$9),"")</f>
        <v/>
      </c>
      <c r="S678" s="299" t="str" cm="1">
        <f t="array" ref="S678">IFERROR(INDEX(import_data,MATCH($R$8&amp;"-"&amp;$P678,import_key,0),S$9),"")</f>
        <v/>
      </c>
      <c r="T678" s="322" t="str" cm="1">
        <f t="array" ref="T678">IFERROR(INDEX(import_data,MATCH($R$8&amp;"-"&amp;$P678,import_key,0),T$9),"")</f>
        <v/>
      </c>
    </row>
    <row r="679" spans="2:20" x14ac:dyDescent="0.25">
      <c r="B679" s="308">
        <f t="shared" si="52"/>
        <v>667</v>
      </c>
      <c r="D679" s="301" t="str" cm="1">
        <f t="array" ref="D679">IFERROR(INDEX(import_data,MATCH($D$8&amp;"-"&amp;$B679,import_key,0),D$9),"")</f>
        <v/>
      </c>
      <c r="E679" s="299" t="str" cm="1">
        <f t="array" ref="E679">IFERROR(INDEX(import_data,MATCH($D$8&amp;"-"&amp;$B679,import_key,0),E$9),"")</f>
        <v/>
      </c>
      <c r="F679" s="299" t="str" cm="1">
        <f t="array" ref="F679">IFERROR(INDEX(import_data,MATCH($D$8&amp;"-"&amp;$B679,import_key,0),F$9),"")</f>
        <v/>
      </c>
      <c r="G679" s="299" t="str" cm="1">
        <f t="array" ref="G679">IFERROR(INDEX(import_data,MATCH($D$8&amp;"-"&amp;$B679,import_key,0),G$9),"")</f>
        <v/>
      </c>
      <c r="H679" s="322" t="str" cm="1">
        <f t="array" ref="H679">IFERROR(INDEX(import_data,MATCH($D$8&amp;"-"&amp;$B679,import_key,0),H$9),"")</f>
        <v/>
      </c>
      <c r="J679" s="334" t="str">
        <f t="shared" si="53"/>
        <v/>
      </c>
      <c r="K679" s="98" t="s">
        <v>0</v>
      </c>
      <c r="L679" s="334" t="str">
        <f t="shared" si="54"/>
        <v/>
      </c>
      <c r="M679" s="98" t="s">
        <v>0</v>
      </c>
      <c r="N679" s="334" t="str">
        <f t="shared" si="55"/>
        <v/>
      </c>
      <c r="O679" s="98" t="s">
        <v>0</v>
      </c>
      <c r="P679" s="308">
        <f t="shared" si="51"/>
        <v>667</v>
      </c>
      <c r="R679" s="301" t="str" cm="1">
        <f t="array" ref="R679">IFERROR(INDEX(import_data,MATCH($R$8&amp;"-"&amp;$P679,import_key,0),R$9),"")</f>
        <v/>
      </c>
      <c r="S679" s="299" t="str" cm="1">
        <f t="array" ref="S679">IFERROR(INDEX(import_data,MATCH($R$8&amp;"-"&amp;$P679,import_key,0),S$9),"")</f>
        <v/>
      </c>
      <c r="T679" s="322" t="str" cm="1">
        <f t="array" ref="T679">IFERROR(INDEX(import_data,MATCH($R$8&amp;"-"&amp;$P679,import_key,0),T$9),"")</f>
        <v/>
      </c>
    </row>
    <row r="680" spans="2:20" x14ac:dyDescent="0.25">
      <c r="B680" s="308">
        <f t="shared" si="52"/>
        <v>668</v>
      </c>
      <c r="D680" s="301" t="str" cm="1">
        <f t="array" ref="D680">IFERROR(INDEX(import_data,MATCH($D$8&amp;"-"&amp;$B680,import_key,0),D$9),"")</f>
        <v/>
      </c>
      <c r="E680" s="299" t="str" cm="1">
        <f t="array" ref="E680">IFERROR(INDEX(import_data,MATCH($D$8&amp;"-"&amp;$B680,import_key,0),E$9),"")</f>
        <v/>
      </c>
      <c r="F680" s="299" t="str" cm="1">
        <f t="array" ref="F680">IFERROR(INDEX(import_data,MATCH($D$8&amp;"-"&amp;$B680,import_key,0),F$9),"")</f>
        <v/>
      </c>
      <c r="G680" s="299" t="str" cm="1">
        <f t="array" ref="G680">IFERROR(INDEX(import_data,MATCH($D$8&amp;"-"&amp;$B680,import_key,0),G$9),"")</f>
        <v/>
      </c>
      <c r="H680" s="322" t="str" cm="1">
        <f t="array" ref="H680">IFERROR(INDEX(import_data,MATCH($D$8&amp;"-"&amp;$B680,import_key,0),H$9),"")</f>
        <v/>
      </c>
      <c r="J680" s="334" t="str">
        <f t="shared" si="53"/>
        <v/>
      </c>
      <c r="K680" s="98" t="s">
        <v>0</v>
      </c>
      <c r="L680" s="334" t="str">
        <f t="shared" si="54"/>
        <v/>
      </c>
      <c r="M680" s="98" t="s">
        <v>0</v>
      </c>
      <c r="N680" s="334" t="str">
        <f t="shared" si="55"/>
        <v/>
      </c>
      <c r="O680" s="98" t="s">
        <v>0</v>
      </c>
      <c r="P680" s="308">
        <f t="shared" si="51"/>
        <v>668</v>
      </c>
      <c r="R680" s="301" t="str" cm="1">
        <f t="array" ref="R680">IFERROR(INDEX(import_data,MATCH($R$8&amp;"-"&amp;$P680,import_key,0),R$9),"")</f>
        <v/>
      </c>
      <c r="S680" s="299" t="str" cm="1">
        <f t="array" ref="S680">IFERROR(INDEX(import_data,MATCH($R$8&amp;"-"&amp;$P680,import_key,0),S$9),"")</f>
        <v/>
      </c>
      <c r="T680" s="322" t="str" cm="1">
        <f t="array" ref="T680">IFERROR(INDEX(import_data,MATCH($R$8&amp;"-"&amp;$P680,import_key,0),T$9),"")</f>
        <v/>
      </c>
    </row>
    <row r="681" spans="2:20" x14ac:dyDescent="0.25">
      <c r="B681" s="308">
        <f t="shared" si="52"/>
        <v>669</v>
      </c>
      <c r="D681" s="301" t="str" cm="1">
        <f t="array" ref="D681">IFERROR(INDEX(import_data,MATCH($D$8&amp;"-"&amp;$B681,import_key,0),D$9),"")</f>
        <v/>
      </c>
      <c r="E681" s="299" t="str" cm="1">
        <f t="array" ref="E681">IFERROR(INDEX(import_data,MATCH($D$8&amp;"-"&amp;$B681,import_key,0),E$9),"")</f>
        <v/>
      </c>
      <c r="F681" s="299" t="str" cm="1">
        <f t="array" ref="F681">IFERROR(INDEX(import_data,MATCH($D$8&amp;"-"&amp;$B681,import_key,0),F$9),"")</f>
        <v/>
      </c>
      <c r="G681" s="299" t="str" cm="1">
        <f t="array" ref="G681">IFERROR(INDEX(import_data,MATCH($D$8&amp;"-"&amp;$B681,import_key,0),G$9),"")</f>
        <v/>
      </c>
      <c r="H681" s="322" t="str" cm="1">
        <f t="array" ref="H681">IFERROR(INDEX(import_data,MATCH($D$8&amp;"-"&amp;$B681,import_key,0),H$9),"")</f>
        <v/>
      </c>
      <c r="J681" s="334" t="str">
        <f t="shared" si="53"/>
        <v/>
      </c>
      <c r="K681" s="98" t="s">
        <v>0</v>
      </c>
      <c r="L681" s="334" t="str">
        <f t="shared" si="54"/>
        <v/>
      </c>
      <c r="M681" s="98" t="s">
        <v>0</v>
      </c>
      <c r="N681" s="334" t="str">
        <f t="shared" si="55"/>
        <v/>
      </c>
      <c r="O681" s="98" t="s">
        <v>0</v>
      </c>
      <c r="P681" s="308">
        <f t="shared" si="51"/>
        <v>669</v>
      </c>
      <c r="R681" s="301" t="str" cm="1">
        <f t="array" ref="R681">IFERROR(INDEX(import_data,MATCH($R$8&amp;"-"&amp;$P681,import_key,0),R$9),"")</f>
        <v/>
      </c>
      <c r="S681" s="299" t="str" cm="1">
        <f t="array" ref="S681">IFERROR(INDEX(import_data,MATCH($R$8&amp;"-"&amp;$P681,import_key,0),S$9),"")</f>
        <v/>
      </c>
      <c r="T681" s="322" t="str" cm="1">
        <f t="array" ref="T681">IFERROR(INDEX(import_data,MATCH($R$8&amp;"-"&amp;$P681,import_key,0),T$9),"")</f>
        <v/>
      </c>
    </row>
    <row r="682" spans="2:20" x14ac:dyDescent="0.25">
      <c r="B682" s="308">
        <f t="shared" si="52"/>
        <v>670</v>
      </c>
      <c r="D682" s="301" t="str" cm="1">
        <f t="array" ref="D682">IFERROR(INDEX(import_data,MATCH($D$8&amp;"-"&amp;$B682,import_key,0),D$9),"")</f>
        <v/>
      </c>
      <c r="E682" s="299" t="str" cm="1">
        <f t="array" ref="E682">IFERROR(INDEX(import_data,MATCH($D$8&amp;"-"&amp;$B682,import_key,0),E$9),"")</f>
        <v/>
      </c>
      <c r="F682" s="299" t="str" cm="1">
        <f t="array" ref="F682">IFERROR(INDEX(import_data,MATCH($D$8&amp;"-"&amp;$B682,import_key,0),F$9),"")</f>
        <v/>
      </c>
      <c r="G682" s="299" t="str" cm="1">
        <f t="array" ref="G682">IFERROR(INDEX(import_data,MATCH($D$8&amp;"-"&amp;$B682,import_key,0),G$9),"")</f>
        <v/>
      </c>
      <c r="H682" s="322" t="str" cm="1">
        <f t="array" ref="H682">IFERROR(INDEX(import_data,MATCH($D$8&amp;"-"&amp;$B682,import_key,0),H$9),"")</f>
        <v/>
      </c>
      <c r="J682" s="334" t="str">
        <f t="shared" si="53"/>
        <v/>
      </c>
      <c r="K682" s="98" t="s">
        <v>0</v>
      </c>
      <c r="L682" s="334" t="str">
        <f t="shared" si="54"/>
        <v/>
      </c>
      <c r="M682" s="98" t="s">
        <v>0</v>
      </c>
      <c r="N682" s="334" t="str">
        <f t="shared" si="55"/>
        <v/>
      </c>
      <c r="O682" s="98" t="s">
        <v>0</v>
      </c>
      <c r="P682" s="308">
        <f t="shared" si="51"/>
        <v>670</v>
      </c>
      <c r="R682" s="301" t="str" cm="1">
        <f t="array" ref="R682">IFERROR(INDEX(import_data,MATCH($R$8&amp;"-"&amp;$P682,import_key,0),R$9),"")</f>
        <v/>
      </c>
      <c r="S682" s="299" t="str" cm="1">
        <f t="array" ref="S682">IFERROR(INDEX(import_data,MATCH($R$8&amp;"-"&amp;$P682,import_key,0),S$9),"")</f>
        <v/>
      </c>
      <c r="T682" s="322" t="str" cm="1">
        <f t="array" ref="T682">IFERROR(INDEX(import_data,MATCH($R$8&amp;"-"&amp;$P682,import_key,0),T$9),"")</f>
        <v/>
      </c>
    </row>
    <row r="683" spans="2:20" x14ac:dyDescent="0.25">
      <c r="B683" s="308">
        <f t="shared" si="52"/>
        <v>671</v>
      </c>
      <c r="D683" s="301" t="str" cm="1">
        <f t="array" ref="D683">IFERROR(INDEX(import_data,MATCH($D$8&amp;"-"&amp;$B683,import_key,0),D$9),"")</f>
        <v/>
      </c>
      <c r="E683" s="299" t="str" cm="1">
        <f t="array" ref="E683">IFERROR(INDEX(import_data,MATCH($D$8&amp;"-"&amp;$B683,import_key,0),E$9),"")</f>
        <v/>
      </c>
      <c r="F683" s="299" t="str" cm="1">
        <f t="array" ref="F683">IFERROR(INDEX(import_data,MATCH($D$8&amp;"-"&amp;$B683,import_key,0),F$9),"")</f>
        <v/>
      </c>
      <c r="G683" s="299" t="str" cm="1">
        <f t="array" ref="G683">IFERROR(INDEX(import_data,MATCH($D$8&amp;"-"&amp;$B683,import_key,0),G$9),"")</f>
        <v/>
      </c>
      <c r="H683" s="322" t="str" cm="1">
        <f t="array" ref="H683">IFERROR(INDEX(import_data,MATCH($D$8&amp;"-"&amp;$B683,import_key,0),H$9),"")</f>
        <v/>
      </c>
      <c r="J683" s="334" t="str">
        <f t="shared" si="53"/>
        <v/>
      </c>
      <c r="K683" s="98" t="s">
        <v>0</v>
      </c>
      <c r="L683" s="334" t="str">
        <f t="shared" si="54"/>
        <v/>
      </c>
      <c r="M683" s="98" t="s">
        <v>0</v>
      </c>
      <c r="N683" s="334" t="str">
        <f t="shared" si="55"/>
        <v/>
      </c>
      <c r="O683" s="98" t="s">
        <v>0</v>
      </c>
      <c r="P683" s="308">
        <f t="shared" si="51"/>
        <v>671</v>
      </c>
      <c r="R683" s="301" t="str" cm="1">
        <f t="array" ref="R683">IFERROR(INDEX(import_data,MATCH($R$8&amp;"-"&amp;$P683,import_key,0),R$9),"")</f>
        <v/>
      </c>
      <c r="S683" s="299" t="str" cm="1">
        <f t="array" ref="S683">IFERROR(INDEX(import_data,MATCH($R$8&amp;"-"&amp;$P683,import_key,0),S$9),"")</f>
        <v/>
      </c>
      <c r="T683" s="322" t="str" cm="1">
        <f t="array" ref="T683">IFERROR(INDEX(import_data,MATCH($R$8&amp;"-"&amp;$P683,import_key,0),T$9),"")</f>
        <v/>
      </c>
    </row>
    <row r="684" spans="2:20" x14ac:dyDescent="0.25">
      <c r="B684" s="308">
        <f t="shared" si="52"/>
        <v>672</v>
      </c>
      <c r="D684" s="301" t="str" cm="1">
        <f t="array" ref="D684">IFERROR(INDEX(import_data,MATCH($D$8&amp;"-"&amp;$B684,import_key,0),D$9),"")</f>
        <v/>
      </c>
      <c r="E684" s="299" t="str" cm="1">
        <f t="array" ref="E684">IFERROR(INDEX(import_data,MATCH($D$8&amp;"-"&amp;$B684,import_key,0),E$9),"")</f>
        <v/>
      </c>
      <c r="F684" s="299" t="str" cm="1">
        <f t="array" ref="F684">IFERROR(INDEX(import_data,MATCH($D$8&amp;"-"&amp;$B684,import_key,0),F$9),"")</f>
        <v/>
      </c>
      <c r="G684" s="299" t="str" cm="1">
        <f t="array" ref="G684">IFERROR(INDEX(import_data,MATCH($D$8&amp;"-"&amp;$B684,import_key,0),G$9),"")</f>
        <v/>
      </c>
      <c r="H684" s="322" t="str" cm="1">
        <f t="array" ref="H684">IFERROR(INDEX(import_data,MATCH($D$8&amp;"-"&amp;$B684,import_key,0),H$9),"")</f>
        <v/>
      </c>
      <c r="J684" s="334" t="str">
        <f t="shared" si="53"/>
        <v/>
      </c>
      <c r="K684" s="98" t="s">
        <v>0</v>
      </c>
      <c r="L684" s="334" t="str">
        <f t="shared" si="54"/>
        <v/>
      </c>
      <c r="M684" s="98" t="s">
        <v>0</v>
      </c>
      <c r="N684" s="334" t="str">
        <f t="shared" si="55"/>
        <v/>
      </c>
      <c r="O684" s="98" t="s">
        <v>0</v>
      </c>
      <c r="P684" s="308">
        <f t="shared" si="51"/>
        <v>672</v>
      </c>
      <c r="R684" s="301" t="str" cm="1">
        <f t="array" ref="R684">IFERROR(INDEX(import_data,MATCH($R$8&amp;"-"&amp;$P684,import_key,0),R$9),"")</f>
        <v/>
      </c>
      <c r="S684" s="299" t="str" cm="1">
        <f t="array" ref="S684">IFERROR(INDEX(import_data,MATCH($R$8&amp;"-"&amp;$P684,import_key,0),S$9),"")</f>
        <v/>
      </c>
      <c r="T684" s="322" t="str" cm="1">
        <f t="array" ref="T684">IFERROR(INDEX(import_data,MATCH($R$8&amp;"-"&amp;$P684,import_key,0),T$9),"")</f>
        <v/>
      </c>
    </row>
    <row r="685" spans="2:20" x14ac:dyDescent="0.25">
      <c r="B685" s="308">
        <f t="shared" si="52"/>
        <v>673</v>
      </c>
      <c r="D685" s="301" t="str" cm="1">
        <f t="array" ref="D685">IFERROR(INDEX(import_data,MATCH($D$8&amp;"-"&amp;$B685,import_key,0),D$9),"")</f>
        <v/>
      </c>
      <c r="E685" s="299" t="str" cm="1">
        <f t="array" ref="E685">IFERROR(INDEX(import_data,MATCH($D$8&amp;"-"&amp;$B685,import_key,0),E$9),"")</f>
        <v/>
      </c>
      <c r="F685" s="299" t="str" cm="1">
        <f t="array" ref="F685">IFERROR(INDEX(import_data,MATCH($D$8&amp;"-"&amp;$B685,import_key,0),F$9),"")</f>
        <v/>
      </c>
      <c r="G685" s="299" t="str" cm="1">
        <f t="array" ref="G685">IFERROR(INDEX(import_data,MATCH($D$8&amp;"-"&amp;$B685,import_key,0),G$9),"")</f>
        <v/>
      </c>
      <c r="H685" s="322" t="str" cm="1">
        <f t="array" ref="H685">IFERROR(INDEX(import_data,MATCH($D$8&amp;"-"&amp;$B685,import_key,0),H$9),"")</f>
        <v/>
      </c>
      <c r="J685" s="334" t="str">
        <f t="shared" si="53"/>
        <v/>
      </c>
      <c r="K685" s="98" t="s">
        <v>0</v>
      </c>
      <c r="L685" s="334" t="str">
        <f t="shared" si="54"/>
        <v/>
      </c>
      <c r="M685" s="98" t="s">
        <v>0</v>
      </c>
      <c r="N685" s="334" t="str">
        <f t="shared" si="55"/>
        <v/>
      </c>
      <c r="O685" s="98" t="s">
        <v>0</v>
      </c>
      <c r="P685" s="308">
        <f t="shared" si="51"/>
        <v>673</v>
      </c>
      <c r="R685" s="301" t="str" cm="1">
        <f t="array" ref="R685">IFERROR(INDEX(import_data,MATCH($R$8&amp;"-"&amp;$P685,import_key,0),R$9),"")</f>
        <v/>
      </c>
      <c r="S685" s="299" t="str" cm="1">
        <f t="array" ref="S685">IFERROR(INDEX(import_data,MATCH($R$8&amp;"-"&amp;$P685,import_key,0),S$9),"")</f>
        <v/>
      </c>
      <c r="T685" s="322" t="str" cm="1">
        <f t="array" ref="T685">IFERROR(INDEX(import_data,MATCH($R$8&amp;"-"&amp;$P685,import_key,0),T$9),"")</f>
        <v/>
      </c>
    </row>
    <row r="686" spans="2:20" x14ac:dyDescent="0.25">
      <c r="B686" s="308">
        <f t="shared" si="52"/>
        <v>674</v>
      </c>
      <c r="D686" s="301" t="str" cm="1">
        <f t="array" ref="D686">IFERROR(INDEX(import_data,MATCH($D$8&amp;"-"&amp;$B686,import_key,0),D$9),"")</f>
        <v/>
      </c>
      <c r="E686" s="299" t="str" cm="1">
        <f t="array" ref="E686">IFERROR(INDEX(import_data,MATCH($D$8&amp;"-"&amp;$B686,import_key,0),E$9),"")</f>
        <v/>
      </c>
      <c r="F686" s="299" t="str" cm="1">
        <f t="array" ref="F686">IFERROR(INDEX(import_data,MATCH($D$8&amp;"-"&amp;$B686,import_key,0),F$9),"")</f>
        <v/>
      </c>
      <c r="G686" s="299" t="str" cm="1">
        <f t="array" ref="G686">IFERROR(INDEX(import_data,MATCH($D$8&amp;"-"&amp;$B686,import_key,0),G$9),"")</f>
        <v/>
      </c>
      <c r="H686" s="322" t="str" cm="1">
        <f t="array" ref="H686">IFERROR(INDEX(import_data,MATCH($D$8&amp;"-"&amp;$B686,import_key,0),H$9),"")</f>
        <v/>
      </c>
      <c r="J686" s="334" t="str">
        <f t="shared" si="53"/>
        <v/>
      </c>
      <c r="K686" s="98" t="s">
        <v>0</v>
      </c>
      <c r="L686" s="334" t="str">
        <f t="shared" si="54"/>
        <v/>
      </c>
      <c r="M686" s="98" t="s">
        <v>0</v>
      </c>
      <c r="N686" s="334" t="str">
        <f t="shared" si="55"/>
        <v/>
      </c>
      <c r="O686" s="98" t="s">
        <v>0</v>
      </c>
      <c r="P686" s="308">
        <f t="shared" si="51"/>
        <v>674</v>
      </c>
      <c r="R686" s="301" t="str" cm="1">
        <f t="array" ref="R686">IFERROR(INDEX(import_data,MATCH($R$8&amp;"-"&amp;$P686,import_key,0),R$9),"")</f>
        <v/>
      </c>
      <c r="S686" s="299" t="str" cm="1">
        <f t="array" ref="S686">IFERROR(INDEX(import_data,MATCH($R$8&amp;"-"&amp;$P686,import_key,0),S$9),"")</f>
        <v/>
      </c>
      <c r="T686" s="322" t="str" cm="1">
        <f t="array" ref="T686">IFERROR(INDEX(import_data,MATCH($R$8&amp;"-"&amp;$P686,import_key,0),T$9),"")</f>
        <v/>
      </c>
    </row>
    <row r="687" spans="2:20" x14ac:dyDescent="0.25">
      <c r="B687" s="308">
        <f t="shared" si="52"/>
        <v>675</v>
      </c>
      <c r="D687" s="301" t="str" cm="1">
        <f t="array" ref="D687">IFERROR(INDEX(import_data,MATCH($D$8&amp;"-"&amp;$B687,import_key,0),D$9),"")</f>
        <v/>
      </c>
      <c r="E687" s="299" t="str" cm="1">
        <f t="array" ref="E687">IFERROR(INDEX(import_data,MATCH($D$8&amp;"-"&amp;$B687,import_key,0),E$9),"")</f>
        <v/>
      </c>
      <c r="F687" s="299" t="str" cm="1">
        <f t="array" ref="F687">IFERROR(INDEX(import_data,MATCH($D$8&amp;"-"&amp;$B687,import_key,0),F$9),"")</f>
        <v/>
      </c>
      <c r="G687" s="299" t="str" cm="1">
        <f t="array" ref="G687">IFERROR(INDEX(import_data,MATCH($D$8&amp;"-"&amp;$B687,import_key,0),G$9),"")</f>
        <v/>
      </c>
      <c r="H687" s="322" t="str" cm="1">
        <f t="array" ref="H687">IFERROR(INDEX(import_data,MATCH($D$8&amp;"-"&amp;$B687,import_key,0),H$9),"")</f>
        <v/>
      </c>
      <c r="J687" s="334" t="str">
        <f t="shared" si="53"/>
        <v/>
      </c>
      <c r="K687" s="98" t="s">
        <v>0</v>
      </c>
      <c r="L687" s="334" t="str">
        <f t="shared" si="54"/>
        <v/>
      </c>
      <c r="M687" s="98" t="s">
        <v>0</v>
      </c>
      <c r="N687" s="334" t="str">
        <f t="shared" si="55"/>
        <v/>
      </c>
      <c r="O687" s="98" t="s">
        <v>0</v>
      </c>
      <c r="P687" s="308">
        <f t="shared" si="51"/>
        <v>675</v>
      </c>
      <c r="R687" s="301" t="str" cm="1">
        <f t="array" ref="R687">IFERROR(INDEX(import_data,MATCH($R$8&amp;"-"&amp;$P687,import_key,0),R$9),"")</f>
        <v/>
      </c>
      <c r="S687" s="299" t="str" cm="1">
        <f t="array" ref="S687">IFERROR(INDEX(import_data,MATCH($R$8&amp;"-"&amp;$P687,import_key,0),S$9),"")</f>
        <v/>
      </c>
      <c r="T687" s="322" t="str" cm="1">
        <f t="array" ref="T687">IFERROR(INDEX(import_data,MATCH($R$8&amp;"-"&amp;$P687,import_key,0),T$9),"")</f>
        <v/>
      </c>
    </row>
    <row r="688" spans="2:20" x14ac:dyDescent="0.25">
      <c r="B688" s="308">
        <f t="shared" si="52"/>
        <v>676</v>
      </c>
      <c r="D688" s="301" t="str" cm="1">
        <f t="array" ref="D688">IFERROR(INDEX(import_data,MATCH($D$8&amp;"-"&amp;$B688,import_key,0),D$9),"")</f>
        <v/>
      </c>
      <c r="E688" s="299" t="str" cm="1">
        <f t="array" ref="E688">IFERROR(INDEX(import_data,MATCH($D$8&amp;"-"&amp;$B688,import_key,0),E$9),"")</f>
        <v/>
      </c>
      <c r="F688" s="299" t="str" cm="1">
        <f t="array" ref="F688">IFERROR(INDEX(import_data,MATCH($D$8&amp;"-"&amp;$B688,import_key,0),F$9),"")</f>
        <v/>
      </c>
      <c r="G688" s="299" t="str" cm="1">
        <f t="array" ref="G688">IFERROR(INDEX(import_data,MATCH($D$8&amp;"-"&amp;$B688,import_key,0),G$9),"")</f>
        <v/>
      </c>
      <c r="H688" s="322" t="str" cm="1">
        <f t="array" ref="H688">IFERROR(INDEX(import_data,MATCH($D$8&amp;"-"&amp;$B688,import_key,0),H$9),"")</f>
        <v/>
      </c>
      <c r="J688" s="334" t="str">
        <f t="shared" si="53"/>
        <v/>
      </c>
      <c r="K688" s="98" t="s">
        <v>0</v>
      </c>
      <c r="L688" s="334" t="str">
        <f t="shared" si="54"/>
        <v/>
      </c>
      <c r="M688" s="98" t="s">
        <v>0</v>
      </c>
      <c r="N688" s="334" t="str">
        <f t="shared" si="55"/>
        <v/>
      </c>
      <c r="O688" s="98" t="s">
        <v>0</v>
      </c>
      <c r="P688" s="308">
        <f t="shared" si="51"/>
        <v>676</v>
      </c>
      <c r="R688" s="301" t="str" cm="1">
        <f t="array" ref="R688">IFERROR(INDEX(import_data,MATCH($R$8&amp;"-"&amp;$P688,import_key,0),R$9),"")</f>
        <v/>
      </c>
      <c r="S688" s="299" t="str" cm="1">
        <f t="array" ref="S688">IFERROR(INDEX(import_data,MATCH($R$8&amp;"-"&amp;$P688,import_key,0),S$9),"")</f>
        <v/>
      </c>
      <c r="T688" s="322" t="str" cm="1">
        <f t="array" ref="T688">IFERROR(INDEX(import_data,MATCH($R$8&amp;"-"&amp;$P688,import_key,0),T$9),"")</f>
        <v/>
      </c>
    </row>
    <row r="689" spans="2:20" x14ac:dyDescent="0.25">
      <c r="B689" s="308">
        <f t="shared" si="52"/>
        <v>677</v>
      </c>
      <c r="D689" s="301" t="str" cm="1">
        <f t="array" ref="D689">IFERROR(INDEX(import_data,MATCH($D$8&amp;"-"&amp;$B689,import_key,0),D$9),"")</f>
        <v/>
      </c>
      <c r="E689" s="299" t="str" cm="1">
        <f t="array" ref="E689">IFERROR(INDEX(import_data,MATCH($D$8&amp;"-"&amp;$B689,import_key,0),E$9),"")</f>
        <v/>
      </c>
      <c r="F689" s="299" t="str" cm="1">
        <f t="array" ref="F689">IFERROR(INDEX(import_data,MATCH($D$8&amp;"-"&amp;$B689,import_key,0),F$9),"")</f>
        <v/>
      </c>
      <c r="G689" s="299" t="str" cm="1">
        <f t="array" ref="G689">IFERROR(INDEX(import_data,MATCH($D$8&amp;"-"&amp;$B689,import_key,0),G$9),"")</f>
        <v/>
      </c>
      <c r="H689" s="322" t="str" cm="1">
        <f t="array" ref="H689">IFERROR(INDEX(import_data,MATCH($D$8&amp;"-"&amp;$B689,import_key,0),H$9),"")</f>
        <v/>
      </c>
      <c r="J689" s="334" t="str">
        <f t="shared" si="53"/>
        <v/>
      </c>
      <c r="K689" s="98" t="s">
        <v>0</v>
      </c>
      <c r="L689" s="334" t="str">
        <f t="shared" si="54"/>
        <v/>
      </c>
      <c r="M689" s="98" t="s">
        <v>0</v>
      </c>
      <c r="N689" s="334" t="str">
        <f t="shared" si="55"/>
        <v/>
      </c>
      <c r="O689" s="98" t="s">
        <v>0</v>
      </c>
      <c r="P689" s="308">
        <f t="shared" si="51"/>
        <v>677</v>
      </c>
      <c r="R689" s="301" t="str" cm="1">
        <f t="array" ref="R689">IFERROR(INDEX(import_data,MATCH($R$8&amp;"-"&amp;$P689,import_key,0),R$9),"")</f>
        <v/>
      </c>
      <c r="S689" s="299" t="str" cm="1">
        <f t="array" ref="S689">IFERROR(INDEX(import_data,MATCH($R$8&amp;"-"&amp;$P689,import_key,0),S$9),"")</f>
        <v/>
      </c>
      <c r="T689" s="322" t="str" cm="1">
        <f t="array" ref="T689">IFERROR(INDEX(import_data,MATCH($R$8&amp;"-"&amp;$P689,import_key,0),T$9),"")</f>
        <v/>
      </c>
    </row>
    <row r="690" spans="2:20" x14ac:dyDescent="0.25">
      <c r="B690" s="308">
        <f t="shared" si="52"/>
        <v>678</v>
      </c>
      <c r="D690" s="301" t="str" cm="1">
        <f t="array" ref="D690">IFERROR(INDEX(import_data,MATCH($D$8&amp;"-"&amp;$B690,import_key,0),D$9),"")</f>
        <v/>
      </c>
      <c r="E690" s="299" t="str" cm="1">
        <f t="array" ref="E690">IFERROR(INDEX(import_data,MATCH($D$8&amp;"-"&amp;$B690,import_key,0),E$9),"")</f>
        <v/>
      </c>
      <c r="F690" s="299" t="str" cm="1">
        <f t="array" ref="F690">IFERROR(INDEX(import_data,MATCH($D$8&amp;"-"&amp;$B690,import_key,0),F$9),"")</f>
        <v/>
      </c>
      <c r="G690" s="299" t="str" cm="1">
        <f t="array" ref="G690">IFERROR(INDEX(import_data,MATCH($D$8&amp;"-"&amp;$B690,import_key,0),G$9),"")</f>
        <v/>
      </c>
      <c r="H690" s="322" t="str" cm="1">
        <f t="array" ref="H690">IFERROR(INDEX(import_data,MATCH($D$8&amp;"-"&amp;$B690,import_key,0),H$9),"")</f>
        <v/>
      </c>
      <c r="J690" s="334" t="str">
        <f t="shared" si="53"/>
        <v/>
      </c>
      <c r="K690" s="98" t="s">
        <v>0</v>
      </c>
      <c r="L690" s="334" t="str">
        <f t="shared" si="54"/>
        <v/>
      </c>
      <c r="M690" s="98" t="s">
        <v>0</v>
      </c>
      <c r="N690" s="334" t="str">
        <f t="shared" si="55"/>
        <v/>
      </c>
      <c r="O690" s="98" t="s">
        <v>0</v>
      </c>
      <c r="P690" s="308">
        <f t="shared" si="51"/>
        <v>678</v>
      </c>
      <c r="R690" s="301" t="str" cm="1">
        <f t="array" ref="R690">IFERROR(INDEX(import_data,MATCH($R$8&amp;"-"&amp;$P690,import_key,0),R$9),"")</f>
        <v/>
      </c>
      <c r="S690" s="299" t="str" cm="1">
        <f t="array" ref="S690">IFERROR(INDEX(import_data,MATCH($R$8&amp;"-"&amp;$P690,import_key,0),S$9),"")</f>
        <v/>
      </c>
      <c r="T690" s="322" t="str" cm="1">
        <f t="array" ref="T690">IFERROR(INDEX(import_data,MATCH($R$8&amp;"-"&amp;$P690,import_key,0),T$9),"")</f>
        <v/>
      </c>
    </row>
    <row r="691" spans="2:20" x14ac:dyDescent="0.25">
      <c r="B691" s="308">
        <f t="shared" si="52"/>
        <v>679</v>
      </c>
      <c r="D691" s="301" t="str" cm="1">
        <f t="array" ref="D691">IFERROR(INDEX(import_data,MATCH($D$8&amp;"-"&amp;$B691,import_key,0),D$9),"")</f>
        <v/>
      </c>
      <c r="E691" s="299" t="str" cm="1">
        <f t="array" ref="E691">IFERROR(INDEX(import_data,MATCH($D$8&amp;"-"&amp;$B691,import_key,0),E$9),"")</f>
        <v/>
      </c>
      <c r="F691" s="299" t="str" cm="1">
        <f t="array" ref="F691">IFERROR(INDEX(import_data,MATCH($D$8&amp;"-"&amp;$B691,import_key,0),F$9),"")</f>
        <v/>
      </c>
      <c r="G691" s="299" t="str" cm="1">
        <f t="array" ref="G691">IFERROR(INDEX(import_data,MATCH($D$8&amp;"-"&amp;$B691,import_key,0),G$9),"")</f>
        <v/>
      </c>
      <c r="H691" s="322" t="str" cm="1">
        <f t="array" ref="H691">IFERROR(INDEX(import_data,MATCH($D$8&amp;"-"&amp;$B691,import_key,0),H$9),"")</f>
        <v/>
      </c>
      <c r="J691" s="334" t="str">
        <f t="shared" si="53"/>
        <v/>
      </c>
      <c r="K691" s="98" t="s">
        <v>0</v>
      </c>
      <c r="L691" s="334" t="str">
        <f t="shared" si="54"/>
        <v/>
      </c>
      <c r="M691" s="98" t="s">
        <v>0</v>
      </c>
      <c r="N691" s="334" t="str">
        <f t="shared" si="55"/>
        <v/>
      </c>
      <c r="O691" s="98" t="s">
        <v>0</v>
      </c>
      <c r="P691" s="308">
        <f t="shared" si="51"/>
        <v>679</v>
      </c>
      <c r="R691" s="301" t="str" cm="1">
        <f t="array" ref="R691">IFERROR(INDEX(import_data,MATCH($R$8&amp;"-"&amp;$P691,import_key,0),R$9),"")</f>
        <v/>
      </c>
      <c r="S691" s="299" t="str" cm="1">
        <f t="array" ref="S691">IFERROR(INDEX(import_data,MATCH($R$8&amp;"-"&amp;$P691,import_key,0),S$9),"")</f>
        <v/>
      </c>
      <c r="T691" s="322" t="str" cm="1">
        <f t="array" ref="T691">IFERROR(INDEX(import_data,MATCH($R$8&amp;"-"&amp;$P691,import_key,0),T$9),"")</f>
        <v/>
      </c>
    </row>
    <row r="692" spans="2:20" x14ac:dyDescent="0.25">
      <c r="B692" s="308">
        <f t="shared" si="52"/>
        <v>680</v>
      </c>
      <c r="D692" s="301" t="str" cm="1">
        <f t="array" ref="D692">IFERROR(INDEX(import_data,MATCH($D$8&amp;"-"&amp;$B692,import_key,0),D$9),"")</f>
        <v/>
      </c>
      <c r="E692" s="299" t="str" cm="1">
        <f t="array" ref="E692">IFERROR(INDEX(import_data,MATCH($D$8&amp;"-"&amp;$B692,import_key,0),E$9),"")</f>
        <v/>
      </c>
      <c r="F692" s="299" t="str" cm="1">
        <f t="array" ref="F692">IFERROR(INDEX(import_data,MATCH($D$8&amp;"-"&amp;$B692,import_key,0),F$9),"")</f>
        <v/>
      </c>
      <c r="G692" s="299" t="str" cm="1">
        <f t="array" ref="G692">IFERROR(INDEX(import_data,MATCH($D$8&amp;"-"&amp;$B692,import_key,0),G$9),"")</f>
        <v/>
      </c>
      <c r="H692" s="322" t="str" cm="1">
        <f t="array" ref="H692">IFERROR(INDEX(import_data,MATCH($D$8&amp;"-"&amp;$B692,import_key,0),H$9),"")</f>
        <v/>
      </c>
      <c r="J692" s="334" t="str">
        <f t="shared" si="53"/>
        <v/>
      </c>
      <c r="K692" s="98" t="s">
        <v>0</v>
      </c>
      <c r="L692" s="334" t="str">
        <f t="shared" si="54"/>
        <v/>
      </c>
      <c r="M692" s="98" t="s">
        <v>0</v>
      </c>
      <c r="N692" s="334" t="str">
        <f t="shared" si="55"/>
        <v/>
      </c>
      <c r="O692" s="98" t="s">
        <v>0</v>
      </c>
      <c r="P692" s="308">
        <f t="shared" si="51"/>
        <v>680</v>
      </c>
      <c r="R692" s="301" t="str" cm="1">
        <f t="array" ref="R692">IFERROR(INDEX(import_data,MATCH($R$8&amp;"-"&amp;$P692,import_key,0),R$9),"")</f>
        <v/>
      </c>
      <c r="S692" s="299" t="str" cm="1">
        <f t="array" ref="S692">IFERROR(INDEX(import_data,MATCH($R$8&amp;"-"&amp;$P692,import_key,0),S$9),"")</f>
        <v/>
      </c>
      <c r="T692" s="322" t="str" cm="1">
        <f t="array" ref="T692">IFERROR(INDEX(import_data,MATCH($R$8&amp;"-"&amp;$P692,import_key,0),T$9),"")</f>
        <v/>
      </c>
    </row>
    <row r="693" spans="2:20" x14ac:dyDescent="0.25">
      <c r="B693" s="308">
        <f t="shared" si="52"/>
        <v>681</v>
      </c>
      <c r="D693" s="301" t="str" cm="1">
        <f t="array" ref="D693">IFERROR(INDEX(import_data,MATCH($D$8&amp;"-"&amp;$B693,import_key,0),D$9),"")</f>
        <v/>
      </c>
      <c r="E693" s="299" t="str" cm="1">
        <f t="array" ref="E693">IFERROR(INDEX(import_data,MATCH($D$8&amp;"-"&amp;$B693,import_key,0),E$9),"")</f>
        <v/>
      </c>
      <c r="F693" s="299" t="str" cm="1">
        <f t="array" ref="F693">IFERROR(INDEX(import_data,MATCH($D$8&amp;"-"&amp;$B693,import_key,0),F$9),"")</f>
        <v/>
      </c>
      <c r="G693" s="299" t="str" cm="1">
        <f t="array" ref="G693">IFERROR(INDEX(import_data,MATCH($D$8&amp;"-"&amp;$B693,import_key,0),G$9),"")</f>
        <v/>
      </c>
      <c r="H693" s="322" t="str" cm="1">
        <f t="array" ref="H693">IFERROR(INDEX(import_data,MATCH($D$8&amp;"-"&amp;$B693,import_key,0),H$9),"")</f>
        <v/>
      </c>
      <c r="J693" s="334" t="str">
        <f t="shared" si="53"/>
        <v/>
      </c>
      <c r="K693" s="98" t="s">
        <v>0</v>
      </c>
      <c r="L693" s="334" t="str">
        <f t="shared" si="54"/>
        <v/>
      </c>
      <c r="M693" s="98" t="s">
        <v>0</v>
      </c>
      <c r="N693" s="334" t="str">
        <f t="shared" si="55"/>
        <v/>
      </c>
      <c r="O693" s="98" t="s">
        <v>0</v>
      </c>
      <c r="P693" s="308">
        <f t="shared" si="51"/>
        <v>681</v>
      </c>
      <c r="R693" s="301" t="str" cm="1">
        <f t="array" ref="R693">IFERROR(INDEX(import_data,MATCH($R$8&amp;"-"&amp;$P693,import_key,0),R$9),"")</f>
        <v/>
      </c>
      <c r="S693" s="299" t="str" cm="1">
        <f t="array" ref="S693">IFERROR(INDEX(import_data,MATCH($R$8&amp;"-"&amp;$P693,import_key,0),S$9),"")</f>
        <v/>
      </c>
      <c r="T693" s="322" t="str" cm="1">
        <f t="array" ref="T693">IFERROR(INDEX(import_data,MATCH($R$8&amp;"-"&amp;$P693,import_key,0),T$9),"")</f>
        <v/>
      </c>
    </row>
    <row r="694" spans="2:20" x14ac:dyDescent="0.25">
      <c r="B694" s="308">
        <f t="shared" si="52"/>
        <v>682</v>
      </c>
      <c r="D694" s="301" t="str" cm="1">
        <f t="array" ref="D694">IFERROR(INDEX(import_data,MATCH($D$8&amp;"-"&amp;$B694,import_key,0),D$9),"")</f>
        <v/>
      </c>
      <c r="E694" s="299" t="str" cm="1">
        <f t="array" ref="E694">IFERROR(INDEX(import_data,MATCH($D$8&amp;"-"&amp;$B694,import_key,0),E$9),"")</f>
        <v/>
      </c>
      <c r="F694" s="299" t="str" cm="1">
        <f t="array" ref="F694">IFERROR(INDEX(import_data,MATCH($D$8&amp;"-"&amp;$B694,import_key,0),F$9),"")</f>
        <v/>
      </c>
      <c r="G694" s="299" t="str" cm="1">
        <f t="array" ref="G694">IFERROR(INDEX(import_data,MATCH($D$8&amp;"-"&amp;$B694,import_key,0),G$9),"")</f>
        <v/>
      </c>
      <c r="H694" s="322" t="str" cm="1">
        <f t="array" ref="H694">IFERROR(INDEX(import_data,MATCH($D$8&amp;"-"&amp;$B694,import_key,0),H$9),"")</f>
        <v/>
      </c>
      <c r="J694" s="334" t="str">
        <f t="shared" si="53"/>
        <v/>
      </c>
      <c r="K694" s="98" t="s">
        <v>0</v>
      </c>
      <c r="L694" s="334" t="str">
        <f t="shared" si="54"/>
        <v/>
      </c>
      <c r="M694" s="98" t="s">
        <v>0</v>
      </c>
      <c r="N694" s="334" t="str">
        <f t="shared" si="55"/>
        <v/>
      </c>
      <c r="O694" s="98" t="s">
        <v>0</v>
      </c>
      <c r="P694" s="308">
        <f t="shared" si="51"/>
        <v>682</v>
      </c>
      <c r="R694" s="301" t="str" cm="1">
        <f t="array" ref="R694">IFERROR(INDEX(import_data,MATCH($R$8&amp;"-"&amp;$P694,import_key,0),R$9),"")</f>
        <v/>
      </c>
      <c r="S694" s="299" t="str" cm="1">
        <f t="array" ref="S694">IFERROR(INDEX(import_data,MATCH($R$8&amp;"-"&amp;$P694,import_key,0),S$9),"")</f>
        <v/>
      </c>
      <c r="T694" s="322" t="str" cm="1">
        <f t="array" ref="T694">IFERROR(INDEX(import_data,MATCH($R$8&amp;"-"&amp;$P694,import_key,0),T$9),"")</f>
        <v/>
      </c>
    </row>
    <row r="695" spans="2:20" x14ac:dyDescent="0.25">
      <c r="B695" s="308">
        <f t="shared" si="52"/>
        <v>683</v>
      </c>
      <c r="D695" s="301" t="str" cm="1">
        <f t="array" ref="D695">IFERROR(INDEX(import_data,MATCH($D$8&amp;"-"&amp;$B695,import_key,0),D$9),"")</f>
        <v/>
      </c>
      <c r="E695" s="299" t="str" cm="1">
        <f t="array" ref="E695">IFERROR(INDEX(import_data,MATCH($D$8&amp;"-"&amp;$B695,import_key,0),E$9),"")</f>
        <v/>
      </c>
      <c r="F695" s="299" t="str" cm="1">
        <f t="array" ref="F695">IFERROR(INDEX(import_data,MATCH($D$8&amp;"-"&amp;$B695,import_key,0),F$9),"")</f>
        <v/>
      </c>
      <c r="G695" s="299" t="str" cm="1">
        <f t="array" ref="G695">IFERROR(INDEX(import_data,MATCH($D$8&amp;"-"&amp;$B695,import_key,0),G$9),"")</f>
        <v/>
      </c>
      <c r="H695" s="322" t="str" cm="1">
        <f t="array" ref="H695">IFERROR(INDEX(import_data,MATCH($D$8&amp;"-"&amp;$B695,import_key,0),H$9),"")</f>
        <v/>
      </c>
      <c r="J695" s="334" t="str">
        <f t="shared" si="53"/>
        <v/>
      </c>
      <c r="K695" s="98" t="s">
        <v>0</v>
      </c>
      <c r="L695" s="334" t="str">
        <f t="shared" si="54"/>
        <v/>
      </c>
      <c r="M695" s="98" t="s">
        <v>0</v>
      </c>
      <c r="N695" s="334" t="str">
        <f t="shared" si="55"/>
        <v/>
      </c>
      <c r="O695" s="98" t="s">
        <v>0</v>
      </c>
      <c r="P695" s="308">
        <f t="shared" si="51"/>
        <v>683</v>
      </c>
      <c r="R695" s="301" t="str" cm="1">
        <f t="array" ref="R695">IFERROR(INDEX(import_data,MATCH($R$8&amp;"-"&amp;$P695,import_key,0),R$9),"")</f>
        <v/>
      </c>
      <c r="S695" s="299" t="str" cm="1">
        <f t="array" ref="S695">IFERROR(INDEX(import_data,MATCH($R$8&amp;"-"&amp;$P695,import_key,0),S$9),"")</f>
        <v/>
      </c>
      <c r="T695" s="322" t="str" cm="1">
        <f t="array" ref="T695">IFERROR(INDEX(import_data,MATCH($R$8&amp;"-"&amp;$P695,import_key,0),T$9),"")</f>
        <v/>
      </c>
    </row>
    <row r="696" spans="2:20" x14ac:dyDescent="0.25">
      <c r="B696" s="308">
        <f t="shared" si="52"/>
        <v>684</v>
      </c>
      <c r="D696" s="301" t="str" cm="1">
        <f t="array" ref="D696">IFERROR(INDEX(import_data,MATCH($D$8&amp;"-"&amp;$B696,import_key,0),D$9),"")</f>
        <v/>
      </c>
      <c r="E696" s="299" t="str" cm="1">
        <f t="array" ref="E696">IFERROR(INDEX(import_data,MATCH($D$8&amp;"-"&amp;$B696,import_key,0),E$9),"")</f>
        <v/>
      </c>
      <c r="F696" s="299" t="str" cm="1">
        <f t="array" ref="F696">IFERROR(INDEX(import_data,MATCH($D$8&amp;"-"&amp;$B696,import_key,0),F$9),"")</f>
        <v/>
      </c>
      <c r="G696" s="299" t="str" cm="1">
        <f t="array" ref="G696">IFERROR(INDEX(import_data,MATCH($D$8&amp;"-"&amp;$B696,import_key,0),G$9),"")</f>
        <v/>
      </c>
      <c r="H696" s="322" t="str" cm="1">
        <f t="array" ref="H696">IFERROR(INDEX(import_data,MATCH($D$8&amp;"-"&amp;$B696,import_key,0),H$9),"")</f>
        <v/>
      </c>
      <c r="J696" s="334" t="str">
        <f t="shared" si="53"/>
        <v/>
      </c>
      <c r="K696" s="98" t="s">
        <v>0</v>
      </c>
      <c r="L696" s="334" t="str">
        <f t="shared" si="54"/>
        <v/>
      </c>
      <c r="M696" s="98" t="s">
        <v>0</v>
      </c>
      <c r="N696" s="334" t="str">
        <f t="shared" si="55"/>
        <v/>
      </c>
      <c r="O696" s="98" t="s">
        <v>0</v>
      </c>
      <c r="P696" s="308">
        <f t="shared" si="51"/>
        <v>684</v>
      </c>
      <c r="R696" s="301" t="str" cm="1">
        <f t="array" ref="R696">IFERROR(INDEX(import_data,MATCH($R$8&amp;"-"&amp;$P696,import_key,0),R$9),"")</f>
        <v/>
      </c>
      <c r="S696" s="299" t="str" cm="1">
        <f t="array" ref="S696">IFERROR(INDEX(import_data,MATCH($R$8&amp;"-"&amp;$P696,import_key,0),S$9),"")</f>
        <v/>
      </c>
      <c r="T696" s="322" t="str" cm="1">
        <f t="array" ref="T696">IFERROR(INDEX(import_data,MATCH($R$8&amp;"-"&amp;$P696,import_key,0),T$9),"")</f>
        <v/>
      </c>
    </row>
    <row r="697" spans="2:20" x14ac:dyDescent="0.25">
      <c r="B697" s="308">
        <f t="shared" si="52"/>
        <v>685</v>
      </c>
      <c r="D697" s="301" t="str" cm="1">
        <f t="array" ref="D697">IFERROR(INDEX(import_data,MATCH($D$8&amp;"-"&amp;$B697,import_key,0),D$9),"")</f>
        <v/>
      </c>
      <c r="E697" s="299" t="str" cm="1">
        <f t="array" ref="E697">IFERROR(INDEX(import_data,MATCH($D$8&amp;"-"&amp;$B697,import_key,0),E$9),"")</f>
        <v/>
      </c>
      <c r="F697" s="299" t="str" cm="1">
        <f t="array" ref="F697">IFERROR(INDEX(import_data,MATCH($D$8&amp;"-"&amp;$B697,import_key,0),F$9),"")</f>
        <v/>
      </c>
      <c r="G697" s="299" t="str" cm="1">
        <f t="array" ref="G697">IFERROR(INDEX(import_data,MATCH($D$8&amp;"-"&amp;$B697,import_key,0),G$9),"")</f>
        <v/>
      </c>
      <c r="H697" s="322" t="str" cm="1">
        <f t="array" ref="H697">IFERROR(INDEX(import_data,MATCH($D$8&amp;"-"&amp;$B697,import_key,0),H$9),"")</f>
        <v/>
      </c>
      <c r="J697" s="334" t="str">
        <f t="shared" si="53"/>
        <v/>
      </c>
      <c r="K697" s="98" t="s">
        <v>0</v>
      </c>
      <c r="L697" s="334" t="str">
        <f t="shared" si="54"/>
        <v/>
      </c>
      <c r="M697" s="98" t="s">
        <v>0</v>
      </c>
      <c r="N697" s="334" t="str">
        <f t="shared" si="55"/>
        <v/>
      </c>
      <c r="O697" s="98" t="s">
        <v>0</v>
      </c>
      <c r="P697" s="308">
        <f t="shared" si="51"/>
        <v>685</v>
      </c>
      <c r="R697" s="301" t="str" cm="1">
        <f t="array" ref="R697">IFERROR(INDEX(import_data,MATCH($R$8&amp;"-"&amp;$P697,import_key,0),R$9),"")</f>
        <v/>
      </c>
      <c r="S697" s="299" t="str" cm="1">
        <f t="array" ref="S697">IFERROR(INDEX(import_data,MATCH($R$8&amp;"-"&amp;$P697,import_key,0),S$9),"")</f>
        <v/>
      </c>
      <c r="T697" s="322" t="str" cm="1">
        <f t="array" ref="T697">IFERROR(INDEX(import_data,MATCH($R$8&amp;"-"&amp;$P697,import_key,0),T$9),"")</f>
        <v/>
      </c>
    </row>
    <row r="698" spans="2:20" x14ac:dyDescent="0.25">
      <c r="B698" s="308">
        <f t="shared" si="52"/>
        <v>686</v>
      </c>
      <c r="D698" s="301" t="str" cm="1">
        <f t="array" ref="D698">IFERROR(INDEX(import_data,MATCH($D$8&amp;"-"&amp;$B698,import_key,0),D$9),"")</f>
        <v/>
      </c>
      <c r="E698" s="299" t="str" cm="1">
        <f t="array" ref="E698">IFERROR(INDEX(import_data,MATCH($D$8&amp;"-"&amp;$B698,import_key,0),E$9),"")</f>
        <v/>
      </c>
      <c r="F698" s="299" t="str" cm="1">
        <f t="array" ref="F698">IFERROR(INDEX(import_data,MATCH($D$8&amp;"-"&amp;$B698,import_key,0),F$9),"")</f>
        <v/>
      </c>
      <c r="G698" s="299" t="str" cm="1">
        <f t="array" ref="G698">IFERROR(INDEX(import_data,MATCH($D$8&amp;"-"&amp;$B698,import_key,0),G$9),"")</f>
        <v/>
      </c>
      <c r="H698" s="322" t="str" cm="1">
        <f t="array" ref="H698">IFERROR(INDEX(import_data,MATCH($D$8&amp;"-"&amp;$B698,import_key,0),H$9),"")</f>
        <v/>
      </c>
      <c r="J698" s="334" t="str">
        <f t="shared" si="53"/>
        <v/>
      </c>
      <c r="K698" s="98" t="s">
        <v>0</v>
      </c>
      <c r="L698" s="334" t="str">
        <f t="shared" si="54"/>
        <v/>
      </c>
      <c r="M698" s="98" t="s">
        <v>0</v>
      </c>
      <c r="N698" s="334" t="str">
        <f t="shared" si="55"/>
        <v/>
      </c>
      <c r="O698" s="98" t="s">
        <v>0</v>
      </c>
      <c r="P698" s="308">
        <f t="shared" si="51"/>
        <v>686</v>
      </c>
      <c r="R698" s="301" t="str" cm="1">
        <f t="array" ref="R698">IFERROR(INDEX(import_data,MATCH($R$8&amp;"-"&amp;$P698,import_key,0),R$9),"")</f>
        <v/>
      </c>
      <c r="S698" s="299" t="str" cm="1">
        <f t="array" ref="S698">IFERROR(INDEX(import_data,MATCH($R$8&amp;"-"&amp;$P698,import_key,0),S$9),"")</f>
        <v/>
      </c>
      <c r="T698" s="322" t="str" cm="1">
        <f t="array" ref="T698">IFERROR(INDEX(import_data,MATCH($R$8&amp;"-"&amp;$P698,import_key,0),T$9),"")</f>
        <v/>
      </c>
    </row>
    <row r="699" spans="2:20" x14ac:dyDescent="0.25">
      <c r="B699" s="308">
        <f t="shared" si="52"/>
        <v>687</v>
      </c>
      <c r="D699" s="301" t="str" cm="1">
        <f t="array" ref="D699">IFERROR(INDEX(import_data,MATCH($D$8&amp;"-"&amp;$B699,import_key,0),D$9),"")</f>
        <v/>
      </c>
      <c r="E699" s="299" t="str" cm="1">
        <f t="array" ref="E699">IFERROR(INDEX(import_data,MATCH($D$8&amp;"-"&amp;$B699,import_key,0),E$9),"")</f>
        <v/>
      </c>
      <c r="F699" s="299" t="str" cm="1">
        <f t="array" ref="F699">IFERROR(INDEX(import_data,MATCH($D$8&amp;"-"&amp;$B699,import_key,0),F$9),"")</f>
        <v/>
      </c>
      <c r="G699" s="299" t="str" cm="1">
        <f t="array" ref="G699">IFERROR(INDEX(import_data,MATCH($D$8&amp;"-"&amp;$B699,import_key,0),G$9),"")</f>
        <v/>
      </c>
      <c r="H699" s="322" t="str" cm="1">
        <f t="array" ref="H699">IFERROR(INDEX(import_data,MATCH($D$8&amp;"-"&amp;$B699,import_key,0),H$9),"")</f>
        <v/>
      </c>
      <c r="J699" s="334" t="str">
        <f t="shared" si="53"/>
        <v/>
      </c>
      <c r="K699" s="98" t="s">
        <v>0</v>
      </c>
      <c r="L699" s="334" t="str">
        <f t="shared" si="54"/>
        <v/>
      </c>
      <c r="M699" s="98" t="s">
        <v>0</v>
      </c>
      <c r="N699" s="334" t="str">
        <f t="shared" si="55"/>
        <v/>
      </c>
      <c r="O699" s="98" t="s">
        <v>0</v>
      </c>
      <c r="P699" s="308">
        <f t="shared" si="51"/>
        <v>687</v>
      </c>
      <c r="R699" s="301" t="str" cm="1">
        <f t="array" ref="R699">IFERROR(INDEX(import_data,MATCH($R$8&amp;"-"&amp;$P699,import_key,0),R$9),"")</f>
        <v/>
      </c>
      <c r="S699" s="299" t="str" cm="1">
        <f t="array" ref="S699">IFERROR(INDEX(import_data,MATCH($R$8&amp;"-"&amp;$P699,import_key,0),S$9),"")</f>
        <v/>
      </c>
      <c r="T699" s="322" t="str" cm="1">
        <f t="array" ref="T699">IFERROR(INDEX(import_data,MATCH($R$8&amp;"-"&amp;$P699,import_key,0),T$9),"")</f>
        <v/>
      </c>
    </row>
    <row r="700" spans="2:20" x14ac:dyDescent="0.25">
      <c r="B700" s="308">
        <f t="shared" si="52"/>
        <v>688</v>
      </c>
      <c r="D700" s="301" t="str" cm="1">
        <f t="array" ref="D700">IFERROR(INDEX(import_data,MATCH($D$8&amp;"-"&amp;$B700,import_key,0),D$9),"")</f>
        <v/>
      </c>
      <c r="E700" s="299" t="str" cm="1">
        <f t="array" ref="E700">IFERROR(INDEX(import_data,MATCH($D$8&amp;"-"&amp;$B700,import_key,0),E$9),"")</f>
        <v/>
      </c>
      <c r="F700" s="299" t="str" cm="1">
        <f t="array" ref="F700">IFERROR(INDEX(import_data,MATCH($D$8&amp;"-"&amp;$B700,import_key,0),F$9),"")</f>
        <v/>
      </c>
      <c r="G700" s="299" t="str" cm="1">
        <f t="array" ref="G700">IFERROR(INDEX(import_data,MATCH($D$8&amp;"-"&amp;$B700,import_key,0),G$9),"")</f>
        <v/>
      </c>
      <c r="H700" s="322" t="str" cm="1">
        <f t="array" ref="H700">IFERROR(INDEX(import_data,MATCH($D$8&amp;"-"&amp;$B700,import_key,0),H$9),"")</f>
        <v/>
      </c>
      <c r="J700" s="334" t="str">
        <f t="shared" si="53"/>
        <v/>
      </c>
      <c r="K700" s="98" t="s">
        <v>0</v>
      </c>
      <c r="L700" s="334" t="str">
        <f t="shared" si="54"/>
        <v/>
      </c>
      <c r="M700" s="98" t="s">
        <v>0</v>
      </c>
      <c r="N700" s="334" t="str">
        <f t="shared" si="55"/>
        <v/>
      </c>
      <c r="O700" s="98" t="s">
        <v>0</v>
      </c>
      <c r="P700" s="308">
        <f t="shared" si="51"/>
        <v>688</v>
      </c>
      <c r="R700" s="301" t="str" cm="1">
        <f t="array" ref="R700">IFERROR(INDEX(import_data,MATCH($R$8&amp;"-"&amp;$P700,import_key,0),R$9),"")</f>
        <v/>
      </c>
      <c r="S700" s="299" t="str" cm="1">
        <f t="array" ref="S700">IFERROR(INDEX(import_data,MATCH($R$8&amp;"-"&amp;$P700,import_key,0),S$9),"")</f>
        <v/>
      </c>
      <c r="T700" s="322" t="str" cm="1">
        <f t="array" ref="T700">IFERROR(INDEX(import_data,MATCH($R$8&amp;"-"&amp;$P700,import_key,0),T$9),"")</f>
        <v/>
      </c>
    </row>
    <row r="701" spans="2:20" x14ac:dyDescent="0.25">
      <c r="B701" s="308">
        <f t="shared" si="52"/>
        <v>689</v>
      </c>
      <c r="D701" s="301" t="str" cm="1">
        <f t="array" ref="D701">IFERROR(INDEX(import_data,MATCH($D$8&amp;"-"&amp;$B701,import_key,0),D$9),"")</f>
        <v/>
      </c>
      <c r="E701" s="299" t="str" cm="1">
        <f t="array" ref="E701">IFERROR(INDEX(import_data,MATCH($D$8&amp;"-"&amp;$B701,import_key,0),E$9),"")</f>
        <v/>
      </c>
      <c r="F701" s="299" t="str" cm="1">
        <f t="array" ref="F701">IFERROR(INDEX(import_data,MATCH($D$8&amp;"-"&amp;$B701,import_key,0),F$9),"")</f>
        <v/>
      </c>
      <c r="G701" s="299" t="str" cm="1">
        <f t="array" ref="G701">IFERROR(INDEX(import_data,MATCH($D$8&amp;"-"&amp;$B701,import_key,0),G$9),"")</f>
        <v/>
      </c>
      <c r="H701" s="322" t="str" cm="1">
        <f t="array" ref="H701">IFERROR(INDEX(import_data,MATCH($D$8&amp;"-"&amp;$B701,import_key,0),H$9),"")</f>
        <v/>
      </c>
      <c r="J701" s="334" t="str">
        <f t="shared" si="53"/>
        <v/>
      </c>
      <c r="K701" s="98" t="s">
        <v>0</v>
      </c>
      <c r="L701" s="334" t="str">
        <f t="shared" si="54"/>
        <v/>
      </c>
      <c r="M701" s="98" t="s">
        <v>0</v>
      </c>
      <c r="N701" s="334" t="str">
        <f t="shared" si="55"/>
        <v/>
      </c>
      <c r="O701" s="98" t="s">
        <v>0</v>
      </c>
      <c r="P701" s="308">
        <f t="shared" si="51"/>
        <v>689</v>
      </c>
      <c r="R701" s="301" t="str" cm="1">
        <f t="array" ref="R701">IFERROR(INDEX(import_data,MATCH($R$8&amp;"-"&amp;$P701,import_key,0),R$9),"")</f>
        <v/>
      </c>
      <c r="S701" s="299" t="str" cm="1">
        <f t="array" ref="S701">IFERROR(INDEX(import_data,MATCH($R$8&amp;"-"&amp;$P701,import_key,0),S$9),"")</f>
        <v/>
      </c>
      <c r="T701" s="322" t="str" cm="1">
        <f t="array" ref="T701">IFERROR(INDEX(import_data,MATCH($R$8&amp;"-"&amp;$P701,import_key,0),T$9),"")</f>
        <v/>
      </c>
    </row>
    <row r="702" spans="2:20" x14ac:dyDescent="0.25">
      <c r="B702" s="308">
        <f t="shared" si="52"/>
        <v>690</v>
      </c>
      <c r="D702" s="301" t="str" cm="1">
        <f t="array" ref="D702">IFERROR(INDEX(import_data,MATCH($D$8&amp;"-"&amp;$B702,import_key,0),D$9),"")</f>
        <v/>
      </c>
      <c r="E702" s="299" t="str" cm="1">
        <f t="array" ref="E702">IFERROR(INDEX(import_data,MATCH($D$8&amp;"-"&amp;$B702,import_key,0),E$9),"")</f>
        <v/>
      </c>
      <c r="F702" s="299" t="str" cm="1">
        <f t="array" ref="F702">IFERROR(INDEX(import_data,MATCH($D$8&amp;"-"&amp;$B702,import_key,0),F$9),"")</f>
        <v/>
      </c>
      <c r="G702" s="299" t="str" cm="1">
        <f t="array" ref="G702">IFERROR(INDEX(import_data,MATCH($D$8&amp;"-"&amp;$B702,import_key,0),G$9),"")</f>
        <v/>
      </c>
      <c r="H702" s="322" t="str" cm="1">
        <f t="array" ref="H702">IFERROR(INDEX(import_data,MATCH($D$8&amp;"-"&amp;$B702,import_key,0),H$9),"")</f>
        <v/>
      </c>
      <c r="J702" s="334" t="str">
        <f t="shared" si="53"/>
        <v/>
      </c>
      <c r="K702" s="98" t="s">
        <v>0</v>
      </c>
      <c r="L702" s="334" t="str">
        <f t="shared" si="54"/>
        <v/>
      </c>
      <c r="M702" s="98" t="s">
        <v>0</v>
      </c>
      <c r="N702" s="334" t="str">
        <f t="shared" si="55"/>
        <v/>
      </c>
      <c r="O702" s="98" t="s">
        <v>0</v>
      </c>
      <c r="P702" s="308">
        <f t="shared" si="51"/>
        <v>690</v>
      </c>
      <c r="R702" s="301" t="str" cm="1">
        <f t="array" ref="R702">IFERROR(INDEX(import_data,MATCH($R$8&amp;"-"&amp;$P702,import_key,0),R$9),"")</f>
        <v/>
      </c>
      <c r="S702" s="299" t="str" cm="1">
        <f t="array" ref="S702">IFERROR(INDEX(import_data,MATCH($R$8&amp;"-"&amp;$P702,import_key,0),S$9),"")</f>
        <v/>
      </c>
      <c r="T702" s="322" t="str" cm="1">
        <f t="array" ref="T702">IFERROR(INDEX(import_data,MATCH($R$8&amp;"-"&amp;$P702,import_key,0),T$9),"")</f>
        <v/>
      </c>
    </row>
    <row r="703" spans="2:20" x14ac:dyDescent="0.25">
      <c r="B703" s="308">
        <f t="shared" si="52"/>
        <v>691</v>
      </c>
      <c r="D703" s="301" t="str" cm="1">
        <f t="array" ref="D703">IFERROR(INDEX(import_data,MATCH($D$8&amp;"-"&amp;$B703,import_key,0),D$9),"")</f>
        <v/>
      </c>
      <c r="E703" s="299" t="str" cm="1">
        <f t="array" ref="E703">IFERROR(INDEX(import_data,MATCH($D$8&amp;"-"&amp;$B703,import_key,0),E$9),"")</f>
        <v/>
      </c>
      <c r="F703" s="299" t="str" cm="1">
        <f t="array" ref="F703">IFERROR(INDEX(import_data,MATCH($D$8&amp;"-"&amp;$B703,import_key,0),F$9),"")</f>
        <v/>
      </c>
      <c r="G703" s="299" t="str" cm="1">
        <f t="array" ref="G703">IFERROR(INDEX(import_data,MATCH($D$8&amp;"-"&amp;$B703,import_key,0),G$9),"")</f>
        <v/>
      </c>
      <c r="H703" s="322" t="str" cm="1">
        <f t="array" ref="H703">IFERROR(INDEX(import_data,MATCH($D$8&amp;"-"&amp;$B703,import_key,0),H$9),"")</f>
        <v/>
      </c>
      <c r="J703" s="334" t="str">
        <f t="shared" si="53"/>
        <v/>
      </c>
      <c r="K703" s="98" t="s">
        <v>0</v>
      </c>
      <c r="L703" s="334" t="str">
        <f t="shared" si="54"/>
        <v/>
      </c>
      <c r="M703" s="98" t="s">
        <v>0</v>
      </c>
      <c r="N703" s="334" t="str">
        <f t="shared" si="55"/>
        <v/>
      </c>
      <c r="O703" s="98" t="s">
        <v>0</v>
      </c>
      <c r="P703" s="308">
        <f t="shared" si="51"/>
        <v>691</v>
      </c>
      <c r="R703" s="301" t="str" cm="1">
        <f t="array" ref="R703">IFERROR(INDEX(import_data,MATCH($R$8&amp;"-"&amp;$P703,import_key,0),R$9),"")</f>
        <v/>
      </c>
      <c r="S703" s="299" t="str" cm="1">
        <f t="array" ref="S703">IFERROR(INDEX(import_data,MATCH($R$8&amp;"-"&amp;$P703,import_key,0),S$9),"")</f>
        <v/>
      </c>
      <c r="T703" s="322" t="str" cm="1">
        <f t="array" ref="T703">IFERROR(INDEX(import_data,MATCH($R$8&amp;"-"&amp;$P703,import_key,0),T$9),"")</f>
        <v/>
      </c>
    </row>
    <row r="704" spans="2:20" x14ac:dyDescent="0.25">
      <c r="B704" s="308">
        <f t="shared" si="52"/>
        <v>692</v>
      </c>
      <c r="D704" s="301" t="str" cm="1">
        <f t="array" ref="D704">IFERROR(INDEX(import_data,MATCH($D$8&amp;"-"&amp;$B704,import_key,0),D$9),"")</f>
        <v/>
      </c>
      <c r="E704" s="299" t="str" cm="1">
        <f t="array" ref="E704">IFERROR(INDEX(import_data,MATCH($D$8&amp;"-"&amp;$B704,import_key,0),E$9),"")</f>
        <v/>
      </c>
      <c r="F704" s="299" t="str" cm="1">
        <f t="array" ref="F704">IFERROR(INDEX(import_data,MATCH($D$8&amp;"-"&amp;$B704,import_key,0),F$9),"")</f>
        <v/>
      </c>
      <c r="G704" s="299" t="str" cm="1">
        <f t="array" ref="G704">IFERROR(INDEX(import_data,MATCH($D$8&amp;"-"&amp;$B704,import_key,0),G$9),"")</f>
        <v/>
      </c>
      <c r="H704" s="322" t="str" cm="1">
        <f t="array" ref="H704">IFERROR(INDEX(import_data,MATCH($D$8&amp;"-"&amp;$B704,import_key,0),H$9),"")</f>
        <v/>
      </c>
      <c r="J704" s="334" t="str">
        <f t="shared" si="53"/>
        <v/>
      </c>
      <c r="K704" s="98" t="s">
        <v>0</v>
      </c>
      <c r="L704" s="334" t="str">
        <f t="shared" si="54"/>
        <v/>
      </c>
      <c r="M704" s="98" t="s">
        <v>0</v>
      </c>
      <c r="N704" s="334" t="str">
        <f t="shared" si="55"/>
        <v/>
      </c>
      <c r="O704" s="98" t="s">
        <v>0</v>
      </c>
      <c r="P704" s="308">
        <f t="shared" si="51"/>
        <v>692</v>
      </c>
      <c r="R704" s="301" t="str" cm="1">
        <f t="array" ref="R704">IFERROR(INDEX(import_data,MATCH($R$8&amp;"-"&amp;$P704,import_key,0),R$9),"")</f>
        <v/>
      </c>
      <c r="S704" s="299" t="str" cm="1">
        <f t="array" ref="S704">IFERROR(INDEX(import_data,MATCH($R$8&amp;"-"&amp;$P704,import_key,0),S$9),"")</f>
        <v/>
      </c>
      <c r="T704" s="322" t="str" cm="1">
        <f t="array" ref="T704">IFERROR(INDEX(import_data,MATCH($R$8&amp;"-"&amp;$P704,import_key,0),T$9),"")</f>
        <v/>
      </c>
    </row>
    <row r="705" spans="2:20" x14ac:dyDescent="0.25">
      <c r="B705" s="308">
        <f t="shared" si="52"/>
        <v>693</v>
      </c>
      <c r="D705" s="301" t="str" cm="1">
        <f t="array" ref="D705">IFERROR(INDEX(import_data,MATCH($D$8&amp;"-"&amp;$B705,import_key,0),D$9),"")</f>
        <v/>
      </c>
      <c r="E705" s="299" t="str" cm="1">
        <f t="array" ref="E705">IFERROR(INDEX(import_data,MATCH($D$8&amp;"-"&amp;$B705,import_key,0),E$9),"")</f>
        <v/>
      </c>
      <c r="F705" s="299" t="str" cm="1">
        <f t="array" ref="F705">IFERROR(INDEX(import_data,MATCH($D$8&amp;"-"&amp;$B705,import_key,0),F$9),"")</f>
        <v/>
      </c>
      <c r="G705" s="299" t="str" cm="1">
        <f t="array" ref="G705">IFERROR(INDEX(import_data,MATCH($D$8&amp;"-"&amp;$B705,import_key,0),G$9),"")</f>
        <v/>
      </c>
      <c r="H705" s="322" t="str" cm="1">
        <f t="array" ref="H705">IFERROR(INDEX(import_data,MATCH($D$8&amp;"-"&amp;$B705,import_key,0),H$9),"")</f>
        <v/>
      </c>
      <c r="J705" s="334" t="str">
        <f t="shared" si="53"/>
        <v/>
      </c>
      <c r="K705" s="98" t="s">
        <v>0</v>
      </c>
      <c r="L705" s="334" t="str">
        <f t="shared" si="54"/>
        <v/>
      </c>
      <c r="M705" s="98" t="s">
        <v>0</v>
      </c>
      <c r="N705" s="334" t="str">
        <f t="shared" si="55"/>
        <v/>
      </c>
      <c r="O705" s="98" t="s">
        <v>0</v>
      </c>
      <c r="P705" s="308">
        <f t="shared" si="51"/>
        <v>693</v>
      </c>
      <c r="R705" s="301" t="str" cm="1">
        <f t="array" ref="R705">IFERROR(INDEX(import_data,MATCH($R$8&amp;"-"&amp;$P705,import_key,0),R$9),"")</f>
        <v/>
      </c>
      <c r="S705" s="299" t="str" cm="1">
        <f t="array" ref="S705">IFERROR(INDEX(import_data,MATCH($R$8&amp;"-"&amp;$P705,import_key,0),S$9),"")</f>
        <v/>
      </c>
      <c r="T705" s="322" t="str" cm="1">
        <f t="array" ref="T705">IFERROR(INDEX(import_data,MATCH($R$8&amp;"-"&amp;$P705,import_key,0),T$9),"")</f>
        <v/>
      </c>
    </row>
    <row r="706" spans="2:20" x14ac:dyDescent="0.25">
      <c r="B706" s="308">
        <f t="shared" si="52"/>
        <v>694</v>
      </c>
      <c r="D706" s="301" t="str" cm="1">
        <f t="array" ref="D706">IFERROR(INDEX(import_data,MATCH($D$8&amp;"-"&amp;$B706,import_key,0),D$9),"")</f>
        <v/>
      </c>
      <c r="E706" s="299" t="str" cm="1">
        <f t="array" ref="E706">IFERROR(INDEX(import_data,MATCH($D$8&amp;"-"&amp;$B706,import_key,0),E$9),"")</f>
        <v/>
      </c>
      <c r="F706" s="299" t="str" cm="1">
        <f t="array" ref="F706">IFERROR(INDEX(import_data,MATCH($D$8&amp;"-"&amp;$B706,import_key,0),F$9),"")</f>
        <v/>
      </c>
      <c r="G706" s="299" t="str" cm="1">
        <f t="array" ref="G706">IFERROR(INDEX(import_data,MATCH($D$8&amp;"-"&amp;$B706,import_key,0),G$9),"")</f>
        <v/>
      </c>
      <c r="H706" s="322" t="str" cm="1">
        <f t="array" ref="H706">IFERROR(INDEX(import_data,MATCH($D$8&amp;"-"&amp;$B706,import_key,0),H$9),"")</f>
        <v/>
      </c>
      <c r="J706" s="334" t="str">
        <f t="shared" si="53"/>
        <v/>
      </c>
      <c r="K706" s="98" t="s">
        <v>0</v>
      </c>
      <c r="L706" s="334" t="str">
        <f t="shared" si="54"/>
        <v/>
      </c>
      <c r="M706" s="98" t="s">
        <v>0</v>
      </c>
      <c r="N706" s="334" t="str">
        <f t="shared" si="55"/>
        <v/>
      </c>
      <c r="O706" s="98" t="s">
        <v>0</v>
      </c>
      <c r="P706" s="308">
        <f t="shared" si="51"/>
        <v>694</v>
      </c>
      <c r="R706" s="301" t="str" cm="1">
        <f t="array" ref="R706">IFERROR(INDEX(import_data,MATCH($R$8&amp;"-"&amp;$P706,import_key,0),R$9),"")</f>
        <v/>
      </c>
      <c r="S706" s="299" t="str" cm="1">
        <f t="array" ref="S706">IFERROR(INDEX(import_data,MATCH($R$8&amp;"-"&amp;$P706,import_key,0),S$9),"")</f>
        <v/>
      </c>
      <c r="T706" s="322" t="str" cm="1">
        <f t="array" ref="T706">IFERROR(INDEX(import_data,MATCH($R$8&amp;"-"&amp;$P706,import_key,0),T$9),"")</f>
        <v/>
      </c>
    </row>
    <row r="707" spans="2:20" x14ac:dyDescent="0.25">
      <c r="B707" s="308">
        <f t="shared" si="52"/>
        <v>695</v>
      </c>
      <c r="D707" s="301" t="str" cm="1">
        <f t="array" ref="D707">IFERROR(INDEX(import_data,MATCH($D$8&amp;"-"&amp;$B707,import_key,0),D$9),"")</f>
        <v/>
      </c>
      <c r="E707" s="299" t="str" cm="1">
        <f t="array" ref="E707">IFERROR(INDEX(import_data,MATCH($D$8&amp;"-"&amp;$B707,import_key,0),E$9),"")</f>
        <v/>
      </c>
      <c r="F707" s="299" t="str" cm="1">
        <f t="array" ref="F707">IFERROR(INDEX(import_data,MATCH($D$8&amp;"-"&amp;$B707,import_key,0),F$9),"")</f>
        <v/>
      </c>
      <c r="G707" s="299" t="str" cm="1">
        <f t="array" ref="G707">IFERROR(INDEX(import_data,MATCH($D$8&amp;"-"&amp;$B707,import_key,0),G$9),"")</f>
        <v/>
      </c>
      <c r="H707" s="322" t="str" cm="1">
        <f t="array" ref="H707">IFERROR(INDEX(import_data,MATCH($D$8&amp;"-"&amp;$B707,import_key,0),H$9),"")</f>
        <v/>
      </c>
      <c r="J707" s="334" t="str">
        <f t="shared" si="53"/>
        <v/>
      </c>
      <c r="K707" s="98" t="s">
        <v>0</v>
      </c>
      <c r="L707" s="334" t="str">
        <f t="shared" si="54"/>
        <v/>
      </c>
      <c r="M707" s="98" t="s">
        <v>0</v>
      </c>
      <c r="N707" s="334" t="str">
        <f t="shared" si="55"/>
        <v/>
      </c>
      <c r="O707" s="98" t="s">
        <v>0</v>
      </c>
      <c r="P707" s="308">
        <f t="shared" si="51"/>
        <v>695</v>
      </c>
      <c r="R707" s="301" t="str" cm="1">
        <f t="array" ref="R707">IFERROR(INDEX(import_data,MATCH($R$8&amp;"-"&amp;$P707,import_key,0),R$9),"")</f>
        <v/>
      </c>
      <c r="S707" s="299" t="str" cm="1">
        <f t="array" ref="S707">IFERROR(INDEX(import_data,MATCH($R$8&amp;"-"&amp;$P707,import_key,0),S$9),"")</f>
        <v/>
      </c>
      <c r="T707" s="322" t="str" cm="1">
        <f t="array" ref="T707">IFERROR(INDEX(import_data,MATCH($R$8&amp;"-"&amp;$P707,import_key,0),T$9),"")</f>
        <v/>
      </c>
    </row>
    <row r="708" spans="2:20" x14ac:dyDescent="0.25">
      <c r="B708" s="308">
        <f t="shared" si="52"/>
        <v>696</v>
      </c>
      <c r="D708" s="301" t="str" cm="1">
        <f t="array" ref="D708">IFERROR(INDEX(import_data,MATCH($D$8&amp;"-"&amp;$B708,import_key,0),D$9),"")</f>
        <v/>
      </c>
      <c r="E708" s="299" t="str" cm="1">
        <f t="array" ref="E708">IFERROR(INDEX(import_data,MATCH($D$8&amp;"-"&amp;$B708,import_key,0),E$9),"")</f>
        <v/>
      </c>
      <c r="F708" s="299" t="str" cm="1">
        <f t="array" ref="F708">IFERROR(INDEX(import_data,MATCH($D$8&amp;"-"&amp;$B708,import_key,0),F$9),"")</f>
        <v/>
      </c>
      <c r="G708" s="299" t="str" cm="1">
        <f t="array" ref="G708">IFERROR(INDEX(import_data,MATCH($D$8&amp;"-"&amp;$B708,import_key,0),G$9),"")</f>
        <v/>
      </c>
      <c r="H708" s="322" t="str" cm="1">
        <f t="array" ref="H708">IFERROR(INDEX(import_data,MATCH($D$8&amp;"-"&amp;$B708,import_key,0),H$9),"")</f>
        <v/>
      </c>
      <c r="J708" s="334" t="str">
        <f t="shared" si="53"/>
        <v/>
      </c>
      <c r="K708" s="98" t="s">
        <v>0</v>
      </c>
      <c r="L708" s="334" t="str">
        <f t="shared" si="54"/>
        <v/>
      </c>
      <c r="M708" s="98" t="s">
        <v>0</v>
      </c>
      <c r="N708" s="334" t="str">
        <f t="shared" si="55"/>
        <v/>
      </c>
      <c r="O708" s="98" t="s">
        <v>0</v>
      </c>
      <c r="P708" s="308">
        <f t="shared" si="51"/>
        <v>696</v>
      </c>
      <c r="R708" s="301" t="str" cm="1">
        <f t="array" ref="R708">IFERROR(INDEX(import_data,MATCH($R$8&amp;"-"&amp;$P708,import_key,0),R$9),"")</f>
        <v/>
      </c>
      <c r="S708" s="299" t="str" cm="1">
        <f t="array" ref="S708">IFERROR(INDEX(import_data,MATCH($R$8&amp;"-"&amp;$P708,import_key,0),S$9),"")</f>
        <v/>
      </c>
      <c r="T708" s="322" t="str" cm="1">
        <f t="array" ref="T708">IFERROR(INDEX(import_data,MATCH($R$8&amp;"-"&amp;$P708,import_key,0),T$9),"")</f>
        <v/>
      </c>
    </row>
    <row r="709" spans="2:20" x14ac:dyDescent="0.25">
      <c r="B709" s="308">
        <f t="shared" si="52"/>
        <v>697</v>
      </c>
      <c r="D709" s="301" t="str" cm="1">
        <f t="array" ref="D709">IFERROR(INDEX(import_data,MATCH($D$8&amp;"-"&amp;$B709,import_key,0),D$9),"")</f>
        <v/>
      </c>
      <c r="E709" s="299" t="str" cm="1">
        <f t="array" ref="E709">IFERROR(INDEX(import_data,MATCH($D$8&amp;"-"&amp;$B709,import_key,0),E$9),"")</f>
        <v/>
      </c>
      <c r="F709" s="299" t="str" cm="1">
        <f t="array" ref="F709">IFERROR(INDEX(import_data,MATCH($D$8&amp;"-"&amp;$B709,import_key,0),F$9),"")</f>
        <v/>
      </c>
      <c r="G709" s="299" t="str" cm="1">
        <f t="array" ref="G709">IFERROR(INDEX(import_data,MATCH($D$8&amp;"-"&amp;$B709,import_key,0),G$9),"")</f>
        <v/>
      </c>
      <c r="H709" s="322" t="str" cm="1">
        <f t="array" ref="H709">IFERROR(INDEX(import_data,MATCH($D$8&amp;"-"&amp;$B709,import_key,0),H$9),"")</f>
        <v/>
      </c>
      <c r="J709" s="334" t="str">
        <f t="shared" si="53"/>
        <v/>
      </c>
      <c r="K709" s="98" t="s">
        <v>0</v>
      </c>
      <c r="L709" s="334" t="str">
        <f t="shared" si="54"/>
        <v/>
      </c>
      <c r="M709" s="98" t="s">
        <v>0</v>
      </c>
      <c r="N709" s="334" t="str">
        <f t="shared" si="55"/>
        <v/>
      </c>
      <c r="O709" s="98" t="s">
        <v>0</v>
      </c>
      <c r="P709" s="308">
        <f t="shared" si="51"/>
        <v>697</v>
      </c>
      <c r="R709" s="301" t="str" cm="1">
        <f t="array" ref="R709">IFERROR(INDEX(import_data,MATCH($R$8&amp;"-"&amp;$P709,import_key,0),R$9),"")</f>
        <v/>
      </c>
      <c r="S709" s="299" t="str" cm="1">
        <f t="array" ref="S709">IFERROR(INDEX(import_data,MATCH($R$8&amp;"-"&amp;$P709,import_key,0),S$9),"")</f>
        <v/>
      </c>
      <c r="T709" s="322" t="str" cm="1">
        <f t="array" ref="T709">IFERROR(INDEX(import_data,MATCH($R$8&amp;"-"&amp;$P709,import_key,0),T$9),"")</f>
        <v/>
      </c>
    </row>
    <row r="710" spans="2:20" x14ac:dyDescent="0.25">
      <c r="B710" s="308">
        <f t="shared" si="52"/>
        <v>698</v>
      </c>
      <c r="D710" s="301" t="str" cm="1">
        <f t="array" ref="D710">IFERROR(INDEX(import_data,MATCH($D$8&amp;"-"&amp;$B710,import_key,0),D$9),"")</f>
        <v/>
      </c>
      <c r="E710" s="299" t="str" cm="1">
        <f t="array" ref="E710">IFERROR(INDEX(import_data,MATCH($D$8&amp;"-"&amp;$B710,import_key,0),E$9),"")</f>
        <v/>
      </c>
      <c r="F710" s="299" t="str" cm="1">
        <f t="array" ref="F710">IFERROR(INDEX(import_data,MATCH($D$8&amp;"-"&amp;$B710,import_key,0),F$9),"")</f>
        <v/>
      </c>
      <c r="G710" s="299" t="str" cm="1">
        <f t="array" ref="G710">IFERROR(INDEX(import_data,MATCH($D$8&amp;"-"&amp;$B710,import_key,0),G$9),"")</f>
        <v/>
      </c>
      <c r="H710" s="322" t="str" cm="1">
        <f t="array" ref="H710">IFERROR(INDEX(import_data,MATCH($D$8&amp;"-"&amp;$B710,import_key,0),H$9),"")</f>
        <v/>
      </c>
      <c r="J710" s="334" t="str">
        <f t="shared" si="53"/>
        <v/>
      </c>
      <c r="K710" s="98" t="s">
        <v>0</v>
      </c>
      <c r="L710" s="334" t="str">
        <f t="shared" si="54"/>
        <v/>
      </c>
      <c r="M710" s="98" t="s">
        <v>0</v>
      </c>
      <c r="N710" s="334" t="str">
        <f t="shared" si="55"/>
        <v/>
      </c>
      <c r="O710" s="98" t="s">
        <v>0</v>
      </c>
      <c r="P710" s="308">
        <f t="shared" si="51"/>
        <v>698</v>
      </c>
      <c r="R710" s="301" t="str" cm="1">
        <f t="array" ref="R710">IFERROR(INDEX(import_data,MATCH($R$8&amp;"-"&amp;$P710,import_key,0),R$9),"")</f>
        <v/>
      </c>
      <c r="S710" s="299" t="str" cm="1">
        <f t="array" ref="S710">IFERROR(INDEX(import_data,MATCH($R$8&amp;"-"&amp;$P710,import_key,0),S$9),"")</f>
        <v/>
      </c>
      <c r="T710" s="322" t="str" cm="1">
        <f t="array" ref="T710">IFERROR(INDEX(import_data,MATCH($R$8&amp;"-"&amp;$P710,import_key,0),T$9),"")</f>
        <v/>
      </c>
    </row>
    <row r="711" spans="2:20" x14ac:dyDescent="0.25">
      <c r="B711" s="308">
        <f t="shared" si="52"/>
        <v>699</v>
      </c>
      <c r="D711" s="301" t="str" cm="1">
        <f t="array" ref="D711">IFERROR(INDEX(import_data,MATCH($D$8&amp;"-"&amp;$B711,import_key,0),D$9),"")</f>
        <v/>
      </c>
      <c r="E711" s="299" t="str" cm="1">
        <f t="array" ref="E711">IFERROR(INDEX(import_data,MATCH($D$8&amp;"-"&amp;$B711,import_key,0),E$9),"")</f>
        <v/>
      </c>
      <c r="F711" s="299" t="str" cm="1">
        <f t="array" ref="F711">IFERROR(INDEX(import_data,MATCH($D$8&amp;"-"&amp;$B711,import_key,0),F$9),"")</f>
        <v/>
      </c>
      <c r="G711" s="299" t="str" cm="1">
        <f t="array" ref="G711">IFERROR(INDEX(import_data,MATCH($D$8&amp;"-"&amp;$B711,import_key,0),G$9),"")</f>
        <v/>
      </c>
      <c r="H711" s="322" t="str" cm="1">
        <f t="array" ref="H711">IFERROR(INDEX(import_data,MATCH($D$8&amp;"-"&amp;$B711,import_key,0),H$9),"")</f>
        <v/>
      </c>
      <c r="J711" s="334" t="str">
        <f t="shared" si="53"/>
        <v/>
      </c>
      <c r="K711" s="98" t="s">
        <v>0</v>
      </c>
      <c r="L711" s="334" t="str">
        <f t="shared" si="54"/>
        <v/>
      </c>
      <c r="M711" s="98" t="s">
        <v>0</v>
      </c>
      <c r="N711" s="334" t="str">
        <f t="shared" si="55"/>
        <v/>
      </c>
      <c r="O711" s="98" t="s">
        <v>0</v>
      </c>
      <c r="P711" s="308">
        <f t="shared" si="51"/>
        <v>699</v>
      </c>
      <c r="R711" s="301" t="str" cm="1">
        <f t="array" ref="R711">IFERROR(INDEX(import_data,MATCH($R$8&amp;"-"&amp;$P711,import_key,0),R$9),"")</f>
        <v/>
      </c>
      <c r="S711" s="299" t="str" cm="1">
        <f t="array" ref="S711">IFERROR(INDEX(import_data,MATCH($R$8&amp;"-"&amp;$P711,import_key,0),S$9),"")</f>
        <v/>
      </c>
      <c r="T711" s="322" t="str" cm="1">
        <f t="array" ref="T711">IFERROR(INDEX(import_data,MATCH($R$8&amp;"-"&amp;$P711,import_key,0),T$9),"")</f>
        <v/>
      </c>
    </row>
    <row r="712" spans="2:20" x14ac:dyDescent="0.25">
      <c r="B712" s="308">
        <f t="shared" si="52"/>
        <v>700</v>
      </c>
      <c r="D712" s="301" t="str" cm="1">
        <f t="array" ref="D712">IFERROR(INDEX(import_data,MATCH($D$8&amp;"-"&amp;$B712,import_key,0),D$9),"")</f>
        <v/>
      </c>
      <c r="E712" s="299" t="str" cm="1">
        <f t="array" ref="E712">IFERROR(INDEX(import_data,MATCH($D$8&amp;"-"&amp;$B712,import_key,0),E$9),"")</f>
        <v/>
      </c>
      <c r="F712" s="299" t="str" cm="1">
        <f t="array" ref="F712">IFERROR(INDEX(import_data,MATCH($D$8&amp;"-"&amp;$B712,import_key,0),F$9),"")</f>
        <v/>
      </c>
      <c r="G712" s="299" t="str" cm="1">
        <f t="array" ref="G712">IFERROR(INDEX(import_data,MATCH($D$8&amp;"-"&amp;$B712,import_key,0),G$9),"")</f>
        <v/>
      </c>
      <c r="H712" s="322" t="str" cm="1">
        <f t="array" ref="H712">IFERROR(INDEX(import_data,MATCH($D$8&amp;"-"&amp;$B712,import_key,0),H$9),"")</f>
        <v/>
      </c>
      <c r="J712" s="334" t="str">
        <f t="shared" si="53"/>
        <v/>
      </c>
      <c r="K712" s="98" t="s">
        <v>0</v>
      </c>
      <c r="L712" s="334" t="str">
        <f t="shared" si="54"/>
        <v/>
      </c>
      <c r="M712" s="98" t="s">
        <v>0</v>
      </c>
      <c r="N712" s="334" t="str">
        <f t="shared" si="55"/>
        <v/>
      </c>
      <c r="O712" s="98" t="s">
        <v>0</v>
      </c>
      <c r="P712" s="308">
        <f t="shared" si="51"/>
        <v>700</v>
      </c>
      <c r="R712" s="301" t="str" cm="1">
        <f t="array" ref="R712">IFERROR(INDEX(import_data,MATCH($R$8&amp;"-"&amp;$P712,import_key,0),R$9),"")</f>
        <v/>
      </c>
      <c r="S712" s="299" t="str" cm="1">
        <f t="array" ref="S712">IFERROR(INDEX(import_data,MATCH($R$8&amp;"-"&amp;$P712,import_key,0),S$9),"")</f>
        <v/>
      </c>
      <c r="T712" s="322" t="str" cm="1">
        <f t="array" ref="T712">IFERROR(INDEX(import_data,MATCH($R$8&amp;"-"&amp;$P712,import_key,0),T$9),"")</f>
        <v/>
      </c>
    </row>
    <row r="713" spans="2:20" x14ac:dyDescent="0.25">
      <c r="B713" s="308">
        <f t="shared" si="52"/>
        <v>701</v>
      </c>
      <c r="D713" s="301" t="str" cm="1">
        <f t="array" ref="D713">IFERROR(INDEX(import_data,MATCH($D$8&amp;"-"&amp;$B713,import_key,0),D$9),"")</f>
        <v/>
      </c>
      <c r="E713" s="299" t="str" cm="1">
        <f t="array" ref="E713">IFERROR(INDEX(import_data,MATCH($D$8&amp;"-"&amp;$B713,import_key,0),E$9),"")</f>
        <v/>
      </c>
      <c r="F713" s="299" t="str" cm="1">
        <f t="array" ref="F713">IFERROR(INDEX(import_data,MATCH($D$8&amp;"-"&amp;$B713,import_key,0),F$9),"")</f>
        <v/>
      </c>
      <c r="G713" s="299" t="str" cm="1">
        <f t="array" ref="G713">IFERROR(INDEX(import_data,MATCH($D$8&amp;"-"&amp;$B713,import_key,0),G$9),"")</f>
        <v/>
      </c>
      <c r="H713" s="322" t="str" cm="1">
        <f t="array" ref="H713">IFERROR(INDEX(import_data,MATCH($D$8&amp;"-"&amp;$B713,import_key,0),H$9),"")</f>
        <v/>
      </c>
      <c r="J713" s="334" t="str">
        <f t="shared" si="53"/>
        <v/>
      </c>
      <c r="K713" s="98" t="s">
        <v>0</v>
      </c>
      <c r="L713" s="334" t="str">
        <f t="shared" si="54"/>
        <v/>
      </c>
      <c r="M713" s="98" t="s">
        <v>0</v>
      </c>
      <c r="N713" s="334" t="str">
        <f t="shared" si="55"/>
        <v/>
      </c>
      <c r="O713" s="98" t="s">
        <v>0</v>
      </c>
      <c r="P713" s="308">
        <f t="shared" si="51"/>
        <v>701</v>
      </c>
      <c r="R713" s="301" t="str" cm="1">
        <f t="array" ref="R713">IFERROR(INDEX(import_data,MATCH($R$8&amp;"-"&amp;$P713,import_key,0),R$9),"")</f>
        <v/>
      </c>
      <c r="S713" s="299" t="str" cm="1">
        <f t="array" ref="S713">IFERROR(INDEX(import_data,MATCH($R$8&amp;"-"&amp;$P713,import_key,0),S$9),"")</f>
        <v/>
      </c>
      <c r="T713" s="322" t="str" cm="1">
        <f t="array" ref="T713">IFERROR(INDEX(import_data,MATCH($R$8&amp;"-"&amp;$P713,import_key,0),T$9),"")</f>
        <v/>
      </c>
    </row>
    <row r="714" spans="2:20" x14ac:dyDescent="0.25">
      <c r="B714" s="308">
        <f t="shared" si="52"/>
        <v>702</v>
      </c>
      <c r="D714" s="301" t="str" cm="1">
        <f t="array" ref="D714">IFERROR(INDEX(import_data,MATCH($D$8&amp;"-"&amp;$B714,import_key,0),D$9),"")</f>
        <v/>
      </c>
      <c r="E714" s="299" t="str" cm="1">
        <f t="array" ref="E714">IFERROR(INDEX(import_data,MATCH($D$8&amp;"-"&amp;$B714,import_key,0),E$9),"")</f>
        <v/>
      </c>
      <c r="F714" s="299" t="str" cm="1">
        <f t="array" ref="F714">IFERROR(INDEX(import_data,MATCH($D$8&amp;"-"&amp;$B714,import_key,0),F$9),"")</f>
        <v/>
      </c>
      <c r="G714" s="299" t="str" cm="1">
        <f t="array" ref="G714">IFERROR(INDEX(import_data,MATCH($D$8&amp;"-"&amp;$B714,import_key,0),G$9),"")</f>
        <v/>
      </c>
      <c r="H714" s="322" t="str" cm="1">
        <f t="array" ref="H714">IFERROR(INDEX(import_data,MATCH($D$8&amp;"-"&amp;$B714,import_key,0),H$9),"")</f>
        <v/>
      </c>
      <c r="J714" s="334" t="str">
        <f t="shared" si="53"/>
        <v/>
      </c>
      <c r="K714" s="98" t="s">
        <v>0</v>
      </c>
      <c r="L714" s="334" t="str">
        <f t="shared" si="54"/>
        <v/>
      </c>
      <c r="M714" s="98" t="s">
        <v>0</v>
      </c>
      <c r="N714" s="334" t="str">
        <f t="shared" si="55"/>
        <v/>
      </c>
      <c r="O714" s="98" t="s">
        <v>0</v>
      </c>
      <c r="P714" s="308">
        <f t="shared" si="51"/>
        <v>702</v>
      </c>
      <c r="R714" s="301" t="str" cm="1">
        <f t="array" ref="R714">IFERROR(INDEX(import_data,MATCH($R$8&amp;"-"&amp;$P714,import_key,0),R$9),"")</f>
        <v/>
      </c>
      <c r="S714" s="299" t="str" cm="1">
        <f t="array" ref="S714">IFERROR(INDEX(import_data,MATCH($R$8&amp;"-"&amp;$P714,import_key,0),S$9),"")</f>
        <v/>
      </c>
      <c r="T714" s="322" t="str" cm="1">
        <f t="array" ref="T714">IFERROR(INDEX(import_data,MATCH($R$8&amp;"-"&amp;$P714,import_key,0),T$9),"")</f>
        <v/>
      </c>
    </row>
    <row r="715" spans="2:20" x14ac:dyDescent="0.25">
      <c r="B715" s="308">
        <f t="shared" si="52"/>
        <v>703</v>
      </c>
      <c r="D715" s="301" t="str" cm="1">
        <f t="array" ref="D715">IFERROR(INDEX(import_data,MATCH($D$8&amp;"-"&amp;$B715,import_key,0),D$9),"")</f>
        <v/>
      </c>
      <c r="E715" s="299" t="str" cm="1">
        <f t="array" ref="E715">IFERROR(INDEX(import_data,MATCH($D$8&amp;"-"&amp;$B715,import_key,0),E$9),"")</f>
        <v/>
      </c>
      <c r="F715" s="299" t="str" cm="1">
        <f t="array" ref="F715">IFERROR(INDEX(import_data,MATCH($D$8&amp;"-"&amp;$B715,import_key,0),F$9),"")</f>
        <v/>
      </c>
      <c r="G715" s="299" t="str" cm="1">
        <f t="array" ref="G715">IFERROR(INDEX(import_data,MATCH($D$8&amp;"-"&amp;$B715,import_key,0),G$9),"")</f>
        <v/>
      </c>
      <c r="H715" s="322" t="str" cm="1">
        <f t="array" ref="H715">IFERROR(INDEX(import_data,MATCH($D$8&amp;"-"&amp;$B715,import_key,0),H$9),"")</f>
        <v/>
      </c>
      <c r="J715" s="334" t="str">
        <f t="shared" si="53"/>
        <v/>
      </c>
      <c r="K715" s="98" t="s">
        <v>0</v>
      </c>
      <c r="L715" s="334" t="str">
        <f t="shared" si="54"/>
        <v/>
      </c>
      <c r="M715" s="98" t="s">
        <v>0</v>
      </c>
      <c r="N715" s="334" t="str">
        <f t="shared" si="55"/>
        <v/>
      </c>
      <c r="O715" s="98" t="s">
        <v>0</v>
      </c>
      <c r="P715" s="308">
        <f t="shared" si="51"/>
        <v>703</v>
      </c>
      <c r="R715" s="301" t="str" cm="1">
        <f t="array" ref="R715">IFERROR(INDEX(import_data,MATCH($R$8&amp;"-"&amp;$P715,import_key,0),R$9),"")</f>
        <v/>
      </c>
      <c r="S715" s="299" t="str" cm="1">
        <f t="array" ref="S715">IFERROR(INDEX(import_data,MATCH($R$8&amp;"-"&amp;$P715,import_key,0),S$9),"")</f>
        <v/>
      </c>
      <c r="T715" s="322" t="str" cm="1">
        <f t="array" ref="T715">IFERROR(INDEX(import_data,MATCH($R$8&amp;"-"&amp;$P715,import_key,0),T$9),"")</f>
        <v/>
      </c>
    </row>
    <row r="716" spans="2:20" x14ac:dyDescent="0.25">
      <c r="B716" s="308">
        <f t="shared" si="52"/>
        <v>704</v>
      </c>
      <c r="D716" s="301" t="str" cm="1">
        <f t="array" ref="D716">IFERROR(INDEX(import_data,MATCH($D$8&amp;"-"&amp;$B716,import_key,0),D$9),"")</f>
        <v/>
      </c>
      <c r="E716" s="299" t="str" cm="1">
        <f t="array" ref="E716">IFERROR(INDEX(import_data,MATCH($D$8&amp;"-"&amp;$B716,import_key,0),E$9),"")</f>
        <v/>
      </c>
      <c r="F716" s="299" t="str" cm="1">
        <f t="array" ref="F716">IFERROR(INDEX(import_data,MATCH($D$8&amp;"-"&amp;$B716,import_key,0),F$9),"")</f>
        <v/>
      </c>
      <c r="G716" s="299" t="str" cm="1">
        <f t="array" ref="G716">IFERROR(INDEX(import_data,MATCH($D$8&amp;"-"&amp;$B716,import_key,0),G$9),"")</f>
        <v/>
      </c>
      <c r="H716" s="322" t="str" cm="1">
        <f t="array" ref="H716">IFERROR(INDEX(import_data,MATCH($D$8&amp;"-"&amp;$B716,import_key,0),H$9),"")</f>
        <v/>
      </c>
      <c r="J716" s="334" t="str">
        <f t="shared" si="53"/>
        <v/>
      </c>
      <c r="K716" s="98" t="s">
        <v>0</v>
      </c>
      <c r="L716" s="334" t="str">
        <f t="shared" si="54"/>
        <v/>
      </c>
      <c r="M716" s="98" t="s">
        <v>0</v>
      </c>
      <c r="N716" s="334" t="str">
        <f t="shared" si="55"/>
        <v/>
      </c>
      <c r="O716" s="98" t="s">
        <v>0</v>
      </c>
      <c r="P716" s="308">
        <f t="shared" si="51"/>
        <v>704</v>
      </c>
      <c r="R716" s="301" t="str" cm="1">
        <f t="array" ref="R716">IFERROR(INDEX(import_data,MATCH($R$8&amp;"-"&amp;$P716,import_key,0),R$9),"")</f>
        <v/>
      </c>
      <c r="S716" s="299" t="str" cm="1">
        <f t="array" ref="S716">IFERROR(INDEX(import_data,MATCH($R$8&amp;"-"&amp;$P716,import_key,0),S$9),"")</f>
        <v/>
      </c>
      <c r="T716" s="322" t="str" cm="1">
        <f t="array" ref="T716">IFERROR(INDEX(import_data,MATCH($R$8&amp;"-"&amp;$P716,import_key,0),T$9),"")</f>
        <v/>
      </c>
    </row>
    <row r="717" spans="2:20" x14ac:dyDescent="0.25">
      <c r="B717" s="308">
        <f t="shared" si="52"/>
        <v>705</v>
      </c>
      <c r="D717" s="301" t="str" cm="1">
        <f t="array" ref="D717">IFERROR(INDEX(import_data,MATCH($D$8&amp;"-"&amp;$B717,import_key,0),D$9),"")</f>
        <v/>
      </c>
      <c r="E717" s="299" t="str" cm="1">
        <f t="array" ref="E717">IFERROR(INDEX(import_data,MATCH($D$8&amp;"-"&amp;$B717,import_key,0),E$9),"")</f>
        <v/>
      </c>
      <c r="F717" s="299" t="str" cm="1">
        <f t="array" ref="F717">IFERROR(INDEX(import_data,MATCH($D$8&amp;"-"&amp;$B717,import_key,0),F$9),"")</f>
        <v/>
      </c>
      <c r="G717" s="299" t="str" cm="1">
        <f t="array" ref="G717">IFERROR(INDEX(import_data,MATCH($D$8&amp;"-"&amp;$B717,import_key,0),G$9),"")</f>
        <v/>
      </c>
      <c r="H717" s="322" t="str" cm="1">
        <f t="array" ref="H717">IFERROR(INDEX(import_data,MATCH($D$8&amp;"-"&amp;$B717,import_key,0),H$9),"")</f>
        <v/>
      </c>
      <c r="J717" s="334" t="str">
        <f t="shared" si="53"/>
        <v/>
      </c>
      <c r="K717" s="98" t="s">
        <v>0</v>
      </c>
      <c r="L717" s="334" t="str">
        <f t="shared" si="54"/>
        <v/>
      </c>
      <c r="M717" s="98" t="s">
        <v>0</v>
      </c>
      <c r="N717" s="334" t="str">
        <f t="shared" si="55"/>
        <v/>
      </c>
      <c r="O717" s="98" t="s">
        <v>0</v>
      </c>
      <c r="P717" s="308">
        <f t="shared" ref="P717:P780" si="56">P716+1</f>
        <v>705</v>
      </c>
      <c r="R717" s="301" t="str" cm="1">
        <f t="array" ref="R717">IFERROR(INDEX(import_data,MATCH($R$8&amp;"-"&amp;$P717,import_key,0),R$9),"")</f>
        <v/>
      </c>
      <c r="S717" s="299" t="str" cm="1">
        <f t="array" ref="S717">IFERROR(INDEX(import_data,MATCH($R$8&amp;"-"&amp;$P717,import_key,0),S$9),"")</f>
        <v/>
      </c>
      <c r="T717" s="322" t="str" cm="1">
        <f t="array" ref="T717">IFERROR(INDEX(import_data,MATCH($R$8&amp;"-"&amp;$P717,import_key,0),T$9),"")</f>
        <v/>
      </c>
    </row>
    <row r="718" spans="2:20" x14ac:dyDescent="0.25">
      <c r="B718" s="308">
        <f t="shared" ref="B718:B781" si="57">B717+1</f>
        <v>706</v>
      </c>
      <c r="D718" s="301" t="str" cm="1">
        <f t="array" ref="D718">IFERROR(INDEX(import_data,MATCH($D$8&amp;"-"&amp;$B718,import_key,0),D$9),"")</f>
        <v/>
      </c>
      <c r="E718" s="299" t="str" cm="1">
        <f t="array" ref="E718">IFERROR(INDEX(import_data,MATCH($D$8&amp;"-"&amp;$B718,import_key,0),E$9),"")</f>
        <v/>
      </c>
      <c r="F718" s="299" t="str" cm="1">
        <f t="array" ref="F718">IFERROR(INDEX(import_data,MATCH($D$8&amp;"-"&amp;$B718,import_key,0),F$9),"")</f>
        <v/>
      </c>
      <c r="G718" s="299" t="str" cm="1">
        <f t="array" ref="G718">IFERROR(INDEX(import_data,MATCH($D$8&amp;"-"&amp;$B718,import_key,0),G$9),"")</f>
        <v/>
      </c>
      <c r="H718" s="322" t="str" cm="1">
        <f t="array" ref="H718">IFERROR(INDEX(import_data,MATCH($D$8&amp;"-"&amp;$B718,import_key,0),H$9),"")</f>
        <v/>
      </c>
      <c r="J718" s="334" t="str">
        <f t="shared" ref="J718:J781" si="58">IF(E718="","",E718) &amp; IF(F718="",""," – " &amp; F718) &amp; IF(G718="",""," – " &amp; G718) &amp; IF(H718="",""," – " &amp; H718)</f>
        <v/>
      </c>
      <c r="K718" s="98" t="s">
        <v>0</v>
      </c>
      <c r="L718" s="334" t="str">
        <f t="shared" ref="L718:L781" si="59">IF(E718="","",E718) &amp; IF(F718="",""," – " &amp; F718) &amp; IF(G718="",""," – " &amp; G718)</f>
        <v/>
      </c>
      <c r="M718" s="98" t="s">
        <v>0</v>
      </c>
      <c r="N718" s="334" t="str">
        <f t="shared" ref="N718:N781" si="60">IF(E718="","",E718) &amp; IF(F718="",""," – " &amp; F718)</f>
        <v/>
      </c>
      <c r="O718" s="98" t="s">
        <v>0</v>
      </c>
      <c r="P718" s="308">
        <f t="shared" si="56"/>
        <v>706</v>
      </c>
      <c r="R718" s="301" t="str" cm="1">
        <f t="array" ref="R718">IFERROR(INDEX(import_data,MATCH($R$8&amp;"-"&amp;$P718,import_key,0),R$9),"")</f>
        <v/>
      </c>
      <c r="S718" s="299" t="str" cm="1">
        <f t="array" ref="S718">IFERROR(INDEX(import_data,MATCH($R$8&amp;"-"&amp;$P718,import_key,0),S$9),"")</f>
        <v/>
      </c>
      <c r="T718" s="322" t="str" cm="1">
        <f t="array" ref="T718">IFERROR(INDEX(import_data,MATCH($R$8&amp;"-"&amp;$P718,import_key,0),T$9),"")</f>
        <v/>
      </c>
    </row>
    <row r="719" spans="2:20" x14ac:dyDescent="0.25">
      <c r="B719" s="308">
        <f t="shared" si="57"/>
        <v>707</v>
      </c>
      <c r="D719" s="301" t="str" cm="1">
        <f t="array" ref="D719">IFERROR(INDEX(import_data,MATCH($D$8&amp;"-"&amp;$B719,import_key,0),D$9),"")</f>
        <v/>
      </c>
      <c r="E719" s="299" t="str" cm="1">
        <f t="array" ref="E719">IFERROR(INDEX(import_data,MATCH($D$8&amp;"-"&amp;$B719,import_key,0),E$9),"")</f>
        <v/>
      </c>
      <c r="F719" s="299" t="str" cm="1">
        <f t="array" ref="F719">IFERROR(INDEX(import_data,MATCH($D$8&amp;"-"&amp;$B719,import_key,0),F$9),"")</f>
        <v/>
      </c>
      <c r="G719" s="299" t="str" cm="1">
        <f t="array" ref="G719">IFERROR(INDEX(import_data,MATCH($D$8&amp;"-"&amp;$B719,import_key,0),G$9),"")</f>
        <v/>
      </c>
      <c r="H719" s="322" t="str" cm="1">
        <f t="array" ref="H719">IFERROR(INDEX(import_data,MATCH($D$8&amp;"-"&amp;$B719,import_key,0),H$9),"")</f>
        <v/>
      </c>
      <c r="J719" s="334" t="str">
        <f t="shared" si="58"/>
        <v/>
      </c>
      <c r="K719" s="98" t="s">
        <v>0</v>
      </c>
      <c r="L719" s="334" t="str">
        <f t="shared" si="59"/>
        <v/>
      </c>
      <c r="M719" s="98" t="s">
        <v>0</v>
      </c>
      <c r="N719" s="334" t="str">
        <f t="shared" si="60"/>
        <v/>
      </c>
      <c r="O719" s="98" t="s">
        <v>0</v>
      </c>
      <c r="P719" s="308">
        <f t="shared" si="56"/>
        <v>707</v>
      </c>
      <c r="R719" s="301" t="str" cm="1">
        <f t="array" ref="R719">IFERROR(INDEX(import_data,MATCH($R$8&amp;"-"&amp;$P719,import_key,0),R$9),"")</f>
        <v/>
      </c>
      <c r="S719" s="299" t="str" cm="1">
        <f t="array" ref="S719">IFERROR(INDEX(import_data,MATCH($R$8&amp;"-"&amp;$P719,import_key,0),S$9),"")</f>
        <v/>
      </c>
      <c r="T719" s="322" t="str" cm="1">
        <f t="array" ref="T719">IFERROR(INDEX(import_data,MATCH($R$8&amp;"-"&amp;$P719,import_key,0),T$9),"")</f>
        <v/>
      </c>
    </row>
    <row r="720" spans="2:20" x14ac:dyDescent="0.25">
      <c r="B720" s="308">
        <f t="shared" si="57"/>
        <v>708</v>
      </c>
      <c r="D720" s="301" t="str" cm="1">
        <f t="array" ref="D720">IFERROR(INDEX(import_data,MATCH($D$8&amp;"-"&amp;$B720,import_key,0),D$9),"")</f>
        <v/>
      </c>
      <c r="E720" s="299" t="str" cm="1">
        <f t="array" ref="E720">IFERROR(INDEX(import_data,MATCH($D$8&amp;"-"&amp;$B720,import_key,0),E$9),"")</f>
        <v/>
      </c>
      <c r="F720" s="299" t="str" cm="1">
        <f t="array" ref="F720">IFERROR(INDEX(import_data,MATCH($D$8&amp;"-"&amp;$B720,import_key,0),F$9),"")</f>
        <v/>
      </c>
      <c r="G720" s="299" t="str" cm="1">
        <f t="array" ref="G720">IFERROR(INDEX(import_data,MATCH($D$8&amp;"-"&amp;$B720,import_key,0),G$9),"")</f>
        <v/>
      </c>
      <c r="H720" s="322" t="str" cm="1">
        <f t="array" ref="H720">IFERROR(INDEX(import_data,MATCH($D$8&amp;"-"&amp;$B720,import_key,0),H$9),"")</f>
        <v/>
      </c>
      <c r="J720" s="334" t="str">
        <f t="shared" si="58"/>
        <v/>
      </c>
      <c r="K720" s="98" t="s">
        <v>0</v>
      </c>
      <c r="L720" s="334" t="str">
        <f t="shared" si="59"/>
        <v/>
      </c>
      <c r="M720" s="98" t="s">
        <v>0</v>
      </c>
      <c r="N720" s="334" t="str">
        <f t="shared" si="60"/>
        <v/>
      </c>
      <c r="O720" s="98" t="s">
        <v>0</v>
      </c>
      <c r="P720" s="308">
        <f t="shared" si="56"/>
        <v>708</v>
      </c>
      <c r="R720" s="301" t="str" cm="1">
        <f t="array" ref="R720">IFERROR(INDEX(import_data,MATCH($R$8&amp;"-"&amp;$P720,import_key,0),R$9),"")</f>
        <v/>
      </c>
      <c r="S720" s="299" t="str" cm="1">
        <f t="array" ref="S720">IFERROR(INDEX(import_data,MATCH($R$8&amp;"-"&amp;$P720,import_key,0),S$9),"")</f>
        <v/>
      </c>
      <c r="T720" s="322" t="str" cm="1">
        <f t="array" ref="T720">IFERROR(INDEX(import_data,MATCH($R$8&amp;"-"&amp;$P720,import_key,0),T$9),"")</f>
        <v/>
      </c>
    </row>
    <row r="721" spans="2:20" x14ac:dyDescent="0.25">
      <c r="B721" s="308">
        <f t="shared" si="57"/>
        <v>709</v>
      </c>
      <c r="D721" s="301" t="str" cm="1">
        <f t="array" ref="D721">IFERROR(INDEX(import_data,MATCH($D$8&amp;"-"&amp;$B721,import_key,0),D$9),"")</f>
        <v/>
      </c>
      <c r="E721" s="299" t="str" cm="1">
        <f t="array" ref="E721">IFERROR(INDEX(import_data,MATCH($D$8&amp;"-"&amp;$B721,import_key,0),E$9),"")</f>
        <v/>
      </c>
      <c r="F721" s="299" t="str" cm="1">
        <f t="array" ref="F721">IFERROR(INDEX(import_data,MATCH($D$8&amp;"-"&amp;$B721,import_key,0),F$9),"")</f>
        <v/>
      </c>
      <c r="G721" s="299" t="str" cm="1">
        <f t="array" ref="G721">IFERROR(INDEX(import_data,MATCH($D$8&amp;"-"&amp;$B721,import_key,0),G$9),"")</f>
        <v/>
      </c>
      <c r="H721" s="322" t="str" cm="1">
        <f t="array" ref="H721">IFERROR(INDEX(import_data,MATCH($D$8&amp;"-"&amp;$B721,import_key,0),H$9),"")</f>
        <v/>
      </c>
      <c r="J721" s="334" t="str">
        <f t="shared" si="58"/>
        <v/>
      </c>
      <c r="K721" s="98" t="s">
        <v>0</v>
      </c>
      <c r="L721" s="334" t="str">
        <f t="shared" si="59"/>
        <v/>
      </c>
      <c r="M721" s="98" t="s">
        <v>0</v>
      </c>
      <c r="N721" s="334" t="str">
        <f t="shared" si="60"/>
        <v/>
      </c>
      <c r="O721" s="98" t="s">
        <v>0</v>
      </c>
      <c r="P721" s="308">
        <f t="shared" si="56"/>
        <v>709</v>
      </c>
      <c r="R721" s="301" t="str" cm="1">
        <f t="array" ref="R721">IFERROR(INDEX(import_data,MATCH($R$8&amp;"-"&amp;$P721,import_key,0),R$9),"")</f>
        <v/>
      </c>
      <c r="S721" s="323" t="str" cm="1">
        <f t="array" ref="S721">IFERROR(INDEX(import_data,MATCH($R$8&amp;"-"&amp;$P721,import_key,0),S$9),"")</f>
        <v/>
      </c>
      <c r="T721" s="322" t="str" cm="1">
        <f t="array" ref="T721">IFERROR(INDEX(import_data,MATCH($R$8&amp;"-"&amp;$P721,import_key,0),T$9),"")</f>
        <v/>
      </c>
    </row>
    <row r="722" spans="2:20" x14ac:dyDescent="0.25">
      <c r="B722" s="308">
        <f t="shared" si="57"/>
        <v>710</v>
      </c>
      <c r="D722" s="301" t="str" cm="1">
        <f t="array" ref="D722">IFERROR(INDEX(import_data,MATCH($D$8&amp;"-"&amp;$B722,import_key,0),D$9),"")</f>
        <v/>
      </c>
      <c r="E722" s="299" t="str" cm="1">
        <f t="array" ref="E722">IFERROR(INDEX(import_data,MATCH($D$8&amp;"-"&amp;$B722,import_key,0),E$9),"")</f>
        <v/>
      </c>
      <c r="F722" s="299" t="str" cm="1">
        <f t="array" ref="F722">IFERROR(INDEX(import_data,MATCH($D$8&amp;"-"&amp;$B722,import_key,0),F$9),"")</f>
        <v/>
      </c>
      <c r="G722" s="299" t="str" cm="1">
        <f t="array" ref="G722">IFERROR(INDEX(import_data,MATCH($D$8&amp;"-"&amp;$B722,import_key,0),G$9),"")</f>
        <v/>
      </c>
      <c r="H722" s="322" t="str" cm="1">
        <f t="array" ref="H722">IFERROR(INDEX(import_data,MATCH($D$8&amp;"-"&amp;$B722,import_key,0),H$9),"")</f>
        <v/>
      </c>
      <c r="J722" s="334" t="str">
        <f t="shared" si="58"/>
        <v/>
      </c>
      <c r="K722" s="98" t="s">
        <v>0</v>
      </c>
      <c r="L722" s="334" t="str">
        <f t="shared" si="59"/>
        <v/>
      </c>
      <c r="M722" s="98" t="s">
        <v>0</v>
      </c>
      <c r="N722" s="334" t="str">
        <f t="shared" si="60"/>
        <v/>
      </c>
      <c r="O722" s="98" t="s">
        <v>0</v>
      </c>
      <c r="P722" s="308">
        <f t="shared" si="56"/>
        <v>710</v>
      </c>
      <c r="R722" s="301" t="str" cm="1">
        <f t="array" ref="R722">IFERROR(INDEX(import_data,MATCH($R$8&amp;"-"&amp;$P722,import_key,0),R$9),"")</f>
        <v/>
      </c>
      <c r="S722" s="299" t="str" cm="1">
        <f t="array" ref="S722">IFERROR(INDEX(import_data,MATCH($R$8&amp;"-"&amp;$P722,import_key,0),S$9),"")</f>
        <v/>
      </c>
      <c r="T722" s="322" t="str" cm="1">
        <f t="array" ref="T722">IFERROR(INDEX(import_data,MATCH($R$8&amp;"-"&amp;$P722,import_key,0),T$9),"")</f>
        <v/>
      </c>
    </row>
    <row r="723" spans="2:20" x14ac:dyDescent="0.25">
      <c r="B723" s="308">
        <f t="shared" si="57"/>
        <v>711</v>
      </c>
      <c r="D723" s="301" t="str" cm="1">
        <f t="array" ref="D723">IFERROR(INDEX(import_data,MATCH($D$8&amp;"-"&amp;$B723,import_key,0),D$9),"")</f>
        <v/>
      </c>
      <c r="E723" s="299" t="str" cm="1">
        <f t="array" ref="E723">IFERROR(INDEX(import_data,MATCH($D$8&amp;"-"&amp;$B723,import_key,0),E$9),"")</f>
        <v/>
      </c>
      <c r="F723" s="299" t="str" cm="1">
        <f t="array" ref="F723">IFERROR(INDEX(import_data,MATCH($D$8&amp;"-"&amp;$B723,import_key,0),F$9),"")</f>
        <v/>
      </c>
      <c r="G723" s="299" t="str" cm="1">
        <f t="array" ref="G723">IFERROR(INDEX(import_data,MATCH($D$8&amp;"-"&amp;$B723,import_key,0),G$9),"")</f>
        <v/>
      </c>
      <c r="H723" s="322" t="str" cm="1">
        <f t="array" ref="H723">IFERROR(INDEX(import_data,MATCH($D$8&amp;"-"&amp;$B723,import_key,0),H$9),"")</f>
        <v/>
      </c>
      <c r="J723" s="334" t="str">
        <f t="shared" si="58"/>
        <v/>
      </c>
      <c r="K723" s="98" t="s">
        <v>0</v>
      </c>
      <c r="L723" s="334" t="str">
        <f t="shared" si="59"/>
        <v/>
      </c>
      <c r="M723" s="98" t="s">
        <v>0</v>
      </c>
      <c r="N723" s="334" t="str">
        <f t="shared" si="60"/>
        <v/>
      </c>
      <c r="O723" s="98" t="s">
        <v>0</v>
      </c>
      <c r="P723" s="308">
        <f t="shared" si="56"/>
        <v>711</v>
      </c>
      <c r="R723" s="301" t="str" cm="1">
        <f t="array" ref="R723">IFERROR(INDEX(import_data,MATCH($R$8&amp;"-"&amp;$P723,import_key,0),R$9),"")</f>
        <v/>
      </c>
      <c r="S723" s="299" t="str" cm="1">
        <f t="array" ref="S723">IFERROR(INDEX(import_data,MATCH($R$8&amp;"-"&amp;$P723,import_key,0),S$9),"")</f>
        <v/>
      </c>
      <c r="T723" s="322" t="str" cm="1">
        <f t="array" ref="T723">IFERROR(INDEX(import_data,MATCH($R$8&amp;"-"&amp;$P723,import_key,0),T$9),"")</f>
        <v/>
      </c>
    </row>
    <row r="724" spans="2:20" x14ac:dyDescent="0.25">
      <c r="B724" s="308">
        <f t="shared" si="57"/>
        <v>712</v>
      </c>
      <c r="D724" s="301" t="str" cm="1">
        <f t="array" ref="D724">IFERROR(INDEX(import_data,MATCH($D$8&amp;"-"&amp;$B724,import_key,0),D$9),"")</f>
        <v/>
      </c>
      <c r="E724" s="299" t="str" cm="1">
        <f t="array" ref="E724">IFERROR(INDEX(import_data,MATCH($D$8&amp;"-"&amp;$B724,import_key,0),E$9),"")</f>
        <v/>
      </c>
      <c r="F724" s="299" t="str" cm="1">
        <f t="array" ref="F724">IFERROR(INDEX(import_data,MATCH($D$8&amp;"-"&amp;$B724,import_key,0),F$9),"")</f>
        <v/>
      </c>
      <c r="G724" s="299" t="str" cm="1">
        <f t="array" ref="G724">IFERROR(INDEX(import_data,MATCH($D$8&amp;"-"&amp;$B724,import_key,0),G$9),"")</f>
        <v/>
      </c>
      <c r="H724" s="322" t="str" cm="1">
        <f t="array" ref="H724">IFERROR(INDEX(import_data,MATCH($D$8&amp;"-"&amp;$B724,import_key,0),H$9),"")</f>
        <v/>
      </c>
      <c r="J724" s="334" t="str">
        <f t="shared" si="58"/>
        <v/>
      </c>
      <c r="K724" s="98" t="s">
        <v>0</v>
      </c>
      <c r="L724" s="334" t="str">
        <f t="shared" si="59"/>
        <v/>
      </c>
      <c r="M724" s="98" t="s">
        <v>0</v>
      </c>
      <c r="N724" s="334" t="str">
        <f t="shared" si="60"/>
        <v/>
      </c>
      <c r="O724" s="98" t="s">
        <v>0</v>
      </c>
      <c r="P724" s="308">
        <f t="shared" si="56"/>
        <v>712</v>
      </c>
      <c r="R724" s="301" t="str" cm="1">
        <f t="array" ref="R724">IFERROR(INDEX(import_data,MATCH($R$8&amp;"-"&amp;$P724,import_key,0),R$9),"")</f>
        <v/>
      </c>
      <c r="S724" s="299" t="str" cm="1">
        <f t="array" ref="S724">IFERROR(INDEX(import_data,MATCH($R$8&amp;"-"&amp;$P724,import_key,0),S$9),"")</f>
        <v/>
      </c>
      <c r="T724" s="322" t="str" cm="1">
        <f t="array" ref="T724">IFERROR(INDEX(import_data,MATCH($R$8&amp;"-"&amp;$P724,import_key,0),T$9),"")</f>
        <v/>
      </c>
    </row>
    <row r="725" spans="2:20" x14ac:dyDescent="0.25">
      <c r="B725" s="308">
        <f t="shared" si="57"/>
        <v>713</v>
      </c>
      <c r="D725" s="301" t="str" cm="1">
        <f t="array" ref="D725">IFERROR(INDEX(import_data,MATCH($D$8&amp;"-"&amp;$B725,import_key,0),D$9),"")</f>
        <v/>
      </c>
      <c r="E725" s="299" t="str" cm="1">
        <f t="array" ref="E725">IFERROR(INDEX(import_data,MATCH($D$8&amp;"-"&amp;$B725,import_key,0),E$9),"")</f>
        <v/>
      </c>
      <c r="F725" s="299" t="str" cm="1">
        <f t="array" ref="F725">IFERROR(INDEX(import_data,MATCH($D$8&amp;"-"&amp;$B725,import_key,0),F$9),"")</f>
        <v/>
      </c>
      <c r="G725" s="299" t="str" cm="1">
        <f t="array" ref="G725">IFERROR(INDEX(import_data,MATCH($D$8&amp;"-"&amp;$B725,import_key,0),G$9),"")</f>
        <v/>
      </c>
      <c r="H725" s="322" t="str" cm="1">
        <f t="array" ref="H725">IFERROR(INDEX(import_data,MATCH($D$8&amp;"-"&amp;$B725,import_key,0),H$9),"")</f>
        <v/>
      </c>
      <c r="J725" s="334" t="str">
        <f t="shared" si="58"/>
        <v/>
      </c>
      <c r="K725" s="98" t="s">
        <v>0</v>
      </c>
      <c r="L725" s="334" t="str">
        <f t="shared" si="59"/>
        <v/>
      </c>
      <c r="M725" s="98" t="s">
        <v>0</v>
      </c>
      <c r="N725" s="334" t="str">
        <f t="shared" si="60"/>
        <v/>
      </c>
      <c r="O725" s="98" t="s">
        <v>0</v>
      </c>
      <c r="P725" s="308">
        <f t="shared" si="56"/>
        <v>713</v>
      </c>
      <c r="R725" s="301" t="str" cm="1">
        <f t="array" ref="R725">IFERROR(INDEX(import_data,MATCH($R$8&amp;"-"&amp;$P725,import_key,0),R$9),"")</f>
        <v/>
      </c>
      <c r="S725" s="299" t="str" cm="1">
        <f t="array" ref="S725">IFERROR(INDEX(import_data,MATCH($R$8&amp;"-"&amp;$P725,import_key,0),S$9),"")</f>
        <v/>
      </c>
      <c r="T725" s="322" t="str" cm="1">
        <f t="array" ref="T725">IFERROR(INDEX(import_data,MATCH($R$8&amp;"-"&amp;$P725,import_key,0),T$9),"")</f>
        <v/>
      </c>
    </row>
    <row r="726" spans="2:20" x14ac:dyDescent="0.25">
      <c r="B726" s="308">
        <f t="shared" si="57"/>
        <v>714</v>
      </c>
      <c r="D726" s="301" t="str" cm="1">
        <f t="array" ref="D726">IFERROR(INDEX(import_data,MATCH($D$8&amp;"-"&amp;$B726,import_key,0),D$9),"")</f>
        <v/>
      </c>
      <c r="E726" s="299" t="str" cm="1">
        <f t="array" ref="E726">IFERROR(INDEX(import_data,MATCH($D$8&amp;"-"&amp;$B726,import_key,0),E$9),"")</f>
        <v/>
      </c>
      <c r="F726" s="299" t="str" cm="1">
        <f t="array" ref="F726">IFERROR(INDEX(import_data,MATCH($D$8&amp;"-"&amp;$B726,import_key,0),F$9),"")</f>
        <v/>
      </c>
      <c r="G726" s="299" t="str" cm="1">
        <f t="array" ref="G726">IFERROR(INDEX(import_data,MATCH($D$8&amp;"-"&amp;$B726,import_key,0),G$9),"")</f>
        <v/>
      </c>
      <c r="H726" s="322" t="str" cm="1">
        <f t="array" ref="H726">IFERROR(INDEX(import_data,MATCH($D$8&amp;"-"&amp;$B726,import_key,0),H$9),"")</f>
        <v/>
      </c>
      <c r="J726" s="334" t="str">
        <f t="shared" si="58"/>
        <v/>
      </c>
      <c r="K726" s="98" t="s">
        <v>0</v>
      </c>
      <c r="L726" s="334" t="str">
        <f t="shared" si="59"/>
        <v/>
      </c>
      <c r="M726" s="98" t="s">
        <v>0</v>
      </c>
      <c r="N726" s="334" t="str">
        <f t="shared" si="60"/>
        <v/>
      </c>
      <c r="O726" s="98" t="s">
        <v>0</v>
      </c>
      <c r="P726" s="308">
        <f t="shared" si="56"/>
        <v>714</v>
      </c>
      <c r="R726" s="301" t="str" cm="1">
        <f t="array" ref="R726">IFERROR(INDEX(import_data,MATCH($R$8&amp;"-"&amp;$P726,import_key,0),R$9),"")</f>
        <v/>
      </c>
      <c r="S726" s="299" t="str" cm="1">
        <f t="array" ref="S726">IFERROR(INDEX(import_data,MATCH($R$8&amp;"-"&amp;$P726,import_key,0),S$9),"")</f>
        <v/>
      </c>
      <c r="T726" s="322" t="str" cm="1">
        <f t="array" ref="T726">IFERROR(INDEX(import_data,MATCH($R$8&amp;"-"&amp;$P726,import_key,0),T$9),"")</f>
        <v/>
      </c>
    </row>
    <row r="727" spans="2:20" x14ac:dyDescent="0.25">
      <c r="B727" s="308">
        <f t="shared" si="57"/>
        <v>715</v>
      </c>
      <c r="D727" s="301" t="str" cm="1">
        <f t="array" ref="D727">IFERROR(INDEX(import_data,MATCH($D$8&amp;"-"&amp;$B727,import_key,0),D$9),"")</f>
        <v/>
      </c>
      <c r="E727" s="299" t="str" cm="1">
        <f t="array" ref="E727">IFERROR(INDEX(import_data,MATCH($D$8&amp;"-"&amp;$B727,import_key,0),E$9),"")</f>
        <v/>
      </c>
      <c r="F727" s="299" t="str" cm="1">
        <f t="array" ref="F727">IFERROR(INDEX(import_data,MATCH($D$8&amp;"-"&amp;$B727,import_key,0),F$9),"")</f>
        <v/>
      </c>
      <c r="G727" s="299" t="str" cm="1">
        <f t="array" ref="G727">IFERROR(INDEX(import_data,MATCH($D$8&amp;"-"&amp;$B727,import_key,0),G$9),"")</f>
        <v/>
      </c>
      <c r="H727" s="322" t="str" cm="1">
        <f t="array" ref="H727">IFERROR(INDEX(import_data,MATCH($D$8&amp;"-"&amp;$B727,import_key,0),H$9),"")</f>
        <v/>
      </c>
      <c r="J727" s="334" t="str">
        <f t="shared" si="58"/>
        <v/>
      </c>
      <c r="K727" s="98" t="s">
        <v>0</v>
      </c>
      <c r="L727" s="334" t="str">
        <f t="shared" si="59"/>
        <v/>
      </c>
      <c r="M727" s="98" t="s">
        <v>0</v>
      </c>
      <c r="N727" s="334" t="str">
        <f t="shared" si="60"/>
        <v/>
      </c>
      <c r="O727" s="98" t="s">
        <v>0</v>
      </c>
      <c r="P727" s="308">
        <f t="shared" si="56"/>
        <v>715</v>
      </c>
      <c r="R727" s="301" t="str" cm="1">
        <f t="array" ref="R727">IFERROR(INDEX(import_data,MATCH($R$8&amp;"-"&amp;$P727,import_key,0),R$9),"")</f>
        <v/>
      </c>
      <c r="S727" s="299" t="str" cm="1">
        <f t="array" ref="S727">IFERROR(INDEX(import_data,MATCH($R$8&amp;"-"&amp;$P727,import_key,0),S$9),"")</f>
        <v/>
      </c>
      <c r="T727" s="322" t="str" cm="1">
        <f t="array" ref="T727">IFERROR(INDEX(import_data,MATCH($R$8&amp;"-"&amp;$P727,import_key,0),T$9),"")</f>
        <v/>
      </c>
    </row>
    <row r="728" spans="2:20" x14ac:dyDescent="0.25">
      <c r="B728" s="308">
        <f t="shared" si="57"/>
        <v>716</v>
      </c>
      <c r="D728" s="301" t="str" cm="1">
        <f t="array" ref="D728">IFERROR(INDEX(import_data,MATCH($D$8&amp;"-"&amp;$B728,import_key,0),D$9),"")</f>
        <v/>
      </c>
      <c r="E728" s="299" t="str" cm="1">
        <f t="array" ref="E728">IFERROR(INDEX(import_data,MATCH($D$8&amp;"-"&amp;$B728,import_key,0),E$9),"")</f>
        <v/>
      </c>
      <c r="F728" s="299" t="str" cm="1">
        <f t="array" ref="F728">IFERROR(INDEX(import_data,MATCH($D$8&amp;"-"&amp;$B728,import_key,0),F$9),"")</f>
        <v/>
      </c>
      <c r="G728" s="299" t="str" cm="1">
        <f t="array" ref="G728">IFERROR(INDEX(import_data,MATCH($D$8&amp;"-"&amp;$B728,import_key,0),G$9),"")</f>
        <v/>
      </c>
      <c r="H728" s="322" t="str" cm="1">
        <f t="array" ref="H728">IFERROR(INDEX(import_data,MATCH($D$8&amp;"-"&amp;$B728,import_key,0),H$9),"")</f>
        <v/>
      </c>
      <c r="J728" s="334" t="str">
        <f t="shared" si="58"/>
        <v/>
      </c>
      <c r="K728" s="98" t="s">
        <v>0</v>
      </c>
      <c r="L728" s="334" t="str">
        <f t="shared" si="59"/>
        <v/>
      </c>
      <c r="M728" s="98" t="s">
        <v>0</v>
      </c>
      <c r="N728" s="334" t="str">
        <f t="shared" si="60"/>
        <v/>
      </c>
      <c r="O728" s="98" t="s">
        <v>0</v>
      </c>
      <c r="P728" s="308">
        <f t="shared" si="56"/>
        <v>716</v>
      </c>
      <c r="R728" s="301" t="str" cm="1">
        <f t="array" ref="R728">IFERROR(INDEX(import_data,MATCH($R$8&amp;"-"&amp;$P728,import_key,0),R$9),"")</f>
        <v/>
      </c>
      <c r="S728" s="299" t="str" cm="1">
        <f t="array" ref="S728">IFERROR(INDEX(import_data,MATCH($R$8&amp;"-"&amp;$P728,import_key,0),S$9),"")</f>
        <v/>
      </c>
      <c r="T728" s="322" t="str" cm="1">
        <f t="array" ref="T728">IFERROR(INDEX(import_data,MATCH($R$8&amp;"-"&amp;$P728,import_key,0),T$9),"")</f>
        <v/>
      </c>
    </row>
    <row r="729" spans="2:20" x14ac:dyDescent="0.25">
      <c r="B729" s="308">
        <f t="shared" si="57"/>
        <v>717</v>
      </c>
      <c r="D729" s="301" t="str" cm="1">
        <f t="array" ref="D729">IFERROR(INDEX(import_data,MATCH($D$8&amp;"-"&amp;$B729,import_key,0),D$9),"")</f>
        <v/>
      </c>
      <c r="E729" s="299" t="str" cm="1">
        <f t="array" ref="E729">IFERROR(INDEX(import_data,MATCH($D$8&amp;"-"&amp;$B729,import_key,0),E$9),"")</f>
        <v/>
      </c>
      <c r="F729" s="299" t="str" cm="1">
        <f t="array" ref="F729">IFERROR(INDEX(import_data,MATCH($D$8&amp;"-"&amp;$B729,import_key,0),F$9),"")</f>
        <v/>
      </c>
      <c r="G729" s="299" t="str" cm="1">
        <f t="array" ref="G729">IFERROR(INDEX(import_data,MATCH($D$8&amp;"-"&amp;$B729,import_key,0),G$9),"")</f>
        <v/>
      </c>
      <c r="H729" s="322" t="str" cm="1">
        <f t="array" ref="H729">IFERROR(INDEX(import_data,MATCH($D$8&amp;"-"&amp;$B729,import_key,0),H$9),"")</f>
        <v/>
      </c>
      <c r="J729" s="334" t="str">
        <f t="shared" si="58"/>
        <v/>
      </c>
      <c r="K729" s="98" t="s">
        <v>0</v>
      </c>
      <c r="L729" s="334" t="str">
        <f t="shared" si="59"/>
        <v/>
      </c>
      <c r="M729" s="98" t="s">
        <v>0</v>
      </c>
      <c r="N729" s="334" t="str">
        <f t="shared" si="60"/>
        <v/>
      </c>
      <c r="O729" s="98" t="s">
        <v>0</v>
      </c>
      <c r="P729" s="308">
        <f t="shared" si="56"/>
        <v>717</v>
      </c>
      <c r="R729" s="301" t="str" cm="1">
        <f t="array" ref="R729">IFERROR(INDEX(import_data,MATCH($R$8&amp;"-"&amp;$P729,import_key,0),R$9),"")</f>
        <v/>
      </c>
      <c r="S729" s="299" t="str" cm="1">
        <f t="array" ref="S729">IFERROR(INDEX(import_data,MATCH($R$8&amp;"-"&amp;$P729,import_key,0),S$9),"")</f>
        <v/>
      </c>
      <c r="T729" s="322" t="str" cm="1">
        <f t="array" ref="T729">IFERROR(INDEX(import_data,MATCH($R$8&amp;"-"&amp;$P729,import_key,0),T$9),"")</f>
        <v/>
      </c>
    </row>
    <row r="730" spans="2:20" x14ac:dyDescent="0.25">
      <c r="B730" s="308">
        <f t="shared" si="57"/>
        <v>718</v>
      </c>
      <c r="D730" s="301" t="str" cm="1">
        <f t="array" ref="D730">IFERROR(INDEX(import_data,MATCH($D$8&amp;"-"&amp;$B730,import_key,0),D$9),"")</f>
        <v/>
      </c>
      <c r="E730" s="299" t="str" cm="1">
        <f t="array" ref="E730">IFERROR(INDEX(import_data,MATCH($D$8&amp;"-"&amp;$B730,import_key,0),E$9),"")</f>
        <v/>
      </c>
      <c r="F730" s="299" t="str" cm="1">
        <f t="array" ref="F730">IFERROR(INDEX(import_data,MATCH($D$8&amp;"-"&amp;$B730,import_key,0),F$9),"")</f>
        <v/>
      </c>
      <c r="G730" s="299" t="str" cm="1">
        <f t="array" ref="G730">IFERROR(INDEX(import_data,MATCH($D$8&amp;"-"&amp;$B730,import_key,0),G$9),"")</f>
        <v/>
      </c>
      <c r="H730" s="322" t="str" cm="1">
        <f t="array" ref="H730">IFERROR(INDEX(import_data,MATCH($D$8&amp;"-"&amp;$B730,import_key,0),H$9),"")</f>
        <v/>
      </c>
      <c r="J730" s="334" t="str">
        <f t="shared" si="58"/>
        <v/>
      </c>
      <c r="K730" s="98" t="s">
        <v>0</v>
      </c>
      <c r="L730" s="334" t="str">
        <f t="shared" si="59"/>
        <v/>
      </c>
      <c r="M730" s="98" t="s">
        <v>0</v>
      </c>
      <c r="N730" s="334" t="str">
        <f t="shared" si="60"/>
        <v/>
      </c>
      <c r="O730" s="98" t="s">
        <v>0</v>
      </c>
      <c r="P730" s="308">
        <f t="shared" si="56"/>
        <v>718</v>
      </c>
      <c r="R730" s="301" t="str" cm="1">
        <f t="array" ref="R730">IFERROR(INDEX(import_data,MATCH($R$8&amp;"-"&amp;$P730,import_key,0),R$9),"")</f>
        <v/>
      </c>
      <c r="S730" s="299" t="str" cm="1">
        <f t="array" ref="S730">IFERROR(INDEX(import_data,MATCH($R$8&amp;"-"&amp;$P730,import_key,0),S$9),"")</f>
        <v/>
      </c>
      <c r="T730" s="322" t="str" cm="1">
        <f t="array" ref="T730">IFERROR(INDEX(import_data,MATCH($R$8&amp;"-"&amp;$P730,import_key,0),T$9),"")</f>
        <v/>
      </c>
    </row>
    <row r="731" spans="2:20" x14ac:dyDescent="0.25">
      <c r="B731" s="308">
        <f t="shared" si="57"/>
        <v>719</v>
      </c>
      <c r="D731" s="301" t="str" cm="1">
        <f t="array" ref="D731">IFERROR(INDEX(import_data,MATCH($D$8&amp;"-"&amp;$B731,import_key,0),D$9),"")</f>
        <v/>
      </c>
      <c r="E731" s="299" t="str" cm="1">
        <f t="array" ref="E731">IFERROR(INDEX(import_data,MATCH($D$8&amp;"-"&amp;$B731,import_key,0),E$9),"")</f>
        <v/>
      </c>
      <c r="F731" s="299" t="str" cm="1">
        <f t="array" ref="F731">IFERROR(INDEX(import_data,MATCH($D$8&amp;"-"&amp;$B731,import_key,0),F$9),"")</f>
        <v/>
      </c>
      <c r="G731" s="299" t="str" cm="1">
        <f t="array" ref="G731">IFERROR(INDEX(import_data,MATCH($D$8&amp;"-"&amp;$B731,import_key,0),G$9),"")</f>
        <v/>
      </c>
      <c r="H731" s="322" t="str" cm="1">
        <f t="array" ref="H731">IFERROR(INDEX(import_data,MATCH($D$8&amp;"-"&amp;$B731,import_key,0),H$9),"")</f>
        <v/>
      </c>
      <c r="J731" s="334" t="str">
        <f t="shared" si="58"/>
        <v/>
      </c>
      <c r="K731" s="98" t="s">
        <v>0</v>
      </c>
      <c r="L731" s="334" t="str">
        <f t="shared" si="59"/>
        <v/>
      </c>
      <c r="M731" s="98" t="s">
        <v>0</v>
      </c>
      <c r="N731" s="334" t="str">
        <f t="shared" si="60"/>
        <v/>
      </c>
      <c r="O731" s="98" t="s">
        <v>0</v>
      </c>
      <c r="P731" s="308">
        <f t="shared" si="56"/>
        <v>719</v>
      </c>
      <c r="R731" s="301" t="str" cm="1">
        <f t="array" ref="R731">IFERROR(INDEX(import_data,MATCH($R$8&amp;"-"&amp;$P731,import_key,0),R$9),"")</f>
        <v/>
      </c>
      <c r="S731" s="299" t="str" cm="1">
        <f t="array" ref="S731">IFERROR(INDEX(import_data,MATCH($R$8&amp;"-"&amp;$P731,import_key,0),S$9),"")</f>
        <v/>
      </c>
      <c r="T731" s="322" t="str" cm="1">
        <f t="array" ref="T731">IFERROR(INDEX(import_data,MATCH($R$8&amp;"-"&amp;$P731,import_key,0),T$9),"")</f>
        <v/>
      </c>
    </row>
    <row r="732" spans="2:20" x14ac:dyDescent="0.25">
      <c r="B732" s="308">
        <f t="shared" si="57"/>
        <v>720</v>
      </c>
      <c r="D732" s="301" t="str" cm="1">
        <f t="array" ref="D732">IFERROR(INDEX(import_data,MATCH($D$8&amp;"-"&amp;$B732,import_key,0),D$9),"")</f>
        <v/>
      </c>
      <c r="E732" s="299" t="str" cm="1">
        <f t="array" ref="E732">IFERROR(INDEX(import_data,MATCH($D$8&amp;"-"&amp;$B732,import_key,0),E$9),"")</f>
        <v/>
      </c>
      <c r="F732" s="299" t="str" cm="1">
        <f t="array" ref="F732">IFERROR(INDEX(import_data,MATCH($D$8&amp;"-"&amp;$B732,import_key,0),F$9),"")</f>
        <v/>
      </c>
      <c r="G732" s="299" t="str" cm="1">
        <f t="array" ref="G732">IFERROR(INDEX(import_data,MATCH($D$8&amp;"-"&amp;$B732,import_key,0),G$9),"")</f>
        <v/>
      </c>
      <c r="H732" s="322" t="str" cm="1">
        <f t="array" ref="H732">IFERROR(INDEX(import_data,MATCH($D$8&amp;"-"&amp;$B732,import_key,0),H$9),"")</f>
        <v/>
      </c>
      <c r="J732" s="334" t="str">
        <f t="shared" si="58"/>
        <v/>
      </c>
      <c r="K732" s="98" t="s">
        <v>0</v>
      </c>
      <c r="L732" s="334" t="str">
        <f t="shared" si="59"/>
        <v/>
      </c>
      <c r="M732" s="98" t="s">
        <v>0</v>
      </c>
      <c r="N732" s="334" t="str">
        <f t="shared" si="60"/>
        <v/>
      </c>
      <c r="O732" s="98" t="s">
        <v>0</v>
      </c>
      <c r="P732" s="308">
        <f t="shared" si="56"/>
        <v>720</v>
      </c>
      <c r="R732" s="301" t="str" cm="1">
        <f t="array" ref="R732">IFERROR(INDEX(import_data,MATCH($R$8&amp;"-"&amp;$P732,import_key,0),R$9),"")</f>
        <v/>
      </c>
      <c r="S732" s="299" t="str" cm="1">
        <f t="array" ref="S732">IFERROR(INDEX(import_data,MATCH($R$8&amp;"-"&amp;$P732,import_key,0),S$9),"")</f>
        <v/>
      </c>
      <c r="T732" s="322" t="str" cm="1">
        <f t="array" ref="T732">IFERROR(INDEX(import_data,MATCH($R$8&amp;"-"&amp;$P732,import_key,0),T$9),"")</f>
        <v/>
      </c>
    </row>
    <row r="733" spans="2:20" x14ac:dyDescent="0.25">
      <c r="B733" s="308">
        <f t="shared" si="57"/>
        <v>721</v>
      </c>
      <c r="D733" s="301" t="str" cm="1">
        <f t="array" ref="D733">IFERROR(INDEX(import_data,MATCH($D$8&amp;"-"&amp;$B733,import_key,0),D$9),"")</f>
        <v/>
      </c>
      <c r="E733" s="299" t="str" cm="1">
        <f t="array" ref="E733">IFERROR(INDEX(import_data,MATCH($D$8&amp;"-"&amp;$B733,import_key,0),E$9),"")</f>
        <v/>
      </c>
      <c r="F733" s="299" t="str" cm="1">
        <f t="array" ref="F733">IFERROR(INDEX(import_data,MATCH($D$8&amp;"-"&amp;$B733,import_key,0),F$9),"")</f>
        <v/>
      </c>
      <c r="G733" s="299" t="str" cm="1">
        <f t="array" ref="G733">IFERROR(INDEX(import_data,MATCH($D$8&amp;"-"&amp;$B733,import_key,0),G$9),"")</f>
        <v/>
      </c>
      <c r="H733" s="322" t="str" cm="1">
        <f t="array" ref="H733">IFERROR(INDEX(import_data,MATCH($D$8&amp;"-"&amp;$B733,import_key,0),H$9),"")</f>
        <v/>
      </c>
      <c r="J733" s="334" t="str">
        <f t="shared" si="58"/>
        <v/>
      </c>
      <c r="K733" s="98" t="s">
        <v>0</v>
      </c>
      <c r="L733" s="334" t="str">
        <f t="shared" si="59"/>
        <v/>
      </c>
      <c r="M733" s="98" t="s">
        <v>0</v>
      </c>
      <c r="N733" s="334" t="str">
        <f t="shared" si="60"/>
        <v/>
      </c>
      <c r="O733" s="98" t="s">
        <v>0</v>
      </c>
      <c r="P733" s="308">
        <f t="shared" si="56"/>
        <v>721</v>
      </c>
      <c r="R733" s="301" t="str" cm="1">
        <f t="array" ref="R733">IFERROR(INDEX(import_data,MATCH($R$8&amp;"-"&amp;$P733,import_key,0),R$9),"")</f>
        <v/>
      </c>
      <c r="S733" s="299" t="str" cm="1">
        <f t="array" ref="S733">IFERROR(INDEX(import_data,MATCH($R$8&amp;"-"&amp;$P733,import_key,0),S$9),"")</f>
        <v/>
      </c>
      <c r="T733" s="322" t="str" cm="1">
        <f t="array" ref="T733">IFERROR(INDEX(import_data,MATCH($R$8&amp;"-"&amp;$P733,import_key,0),T$9),"")</f>
        <v/>
      </c>
    </row>
    <row r="734" spans="2:20" x14ac:dyDescent="0.25">
      <c r="B734" s="308">
        <f t="shared" si="57"/>
        <v>722</v>
      </c>
      <c r="D734" s="301" t="str" cm="1">
        <f t="array" ref="D734">IFERROR(INDEX(import_data,MATCH($D$8&amp;"-"&amp;$B734,import_key,0),D$9),"")</f>
        <v/>
      </c>
      <c r="E734" s="299" t="str" cm="1">
        <f t="array" ref="E734">IFERROR(INDEX(import_data,MATCH($D$8&amp;"-"&amp;$B734,import_key,0),E$9),"")</f>
        <v/>
      </c>
      <c r="F734" s="299" t="str" cm="1">
        <f t="array" ref="F734">IFERROR(INDEX(import_data,MATCH($D$8&amp;"-"&amp;$B734,import_key,0),F$9),"")</f>
        <v/>
      </c>
      <c r="G734" s="299" t="str" cm="1">
        <f t="array" ref="G734">IFERROR(INDEX(import_data,MATCH($D$8&amp;"-"&amp;$B734,import_key,0),G$9),"")</f>
        <v/>
      </c>
      <c r="H734" s="322" t="str" cm="1">
        <f t="array" ref="H734">IFERROR(INDEX(import_data,MATCH($D$8&amp;"-"&amp;$B734,import_key,0),H$9),"")</f>
        <v/>
      </c>
      <c r="J734" s="334" t="str">
        <f t="shared" si="58"/>
        <v/>
      </c>
      <c r="K734" s="98" t="s">
        <v>0</v>
      </c>
      <c r="L734" s="334" t="str">
        <f t="shared" si="59"/>
        <v/>
      </c>
      <c r="M734" s="98" t="s">
        <v>0</v>
      </c>
      <c r="N734" s="334" t="str">
        <f t="shared" si="60"/>
        <v/>
      </c>
      <c r="O734" s="98" t="s">
        <v>0</v>
      </c>
      <c r="P734" s="308">
        <f t="shared" si="56"/>
        <v>722</v>
      </c>
      <c r="R734" s="301" t="str" cm="1">
        <f t="array" ref="R734">IFERROR(INDEX(import_data,MATCH($R$8&amp;"-"&amp;$P734,import_key,0),R$9),"")</f>
        <v/>
      </c>
      <c r="S734" s="299" t="str" cm="1">
        <f t="array" ref="S734">IFERROR(INDEX(import_data,MATCH($R$8&amp;"-"&amp;$P734,import_key,0),S$9),"")</f>
        <v/>
      </c>
      <c r="T734" s="322" t="str" cm="1">
        <f t="array" ref="T734">IFERROR(INDEX(import_data,MATCH($R$8&amp;"-"&amp;$P734,import_key,0),T$9),"")</f>
        <v/>
      </c>
    </row>
    <row r="735" spans="2:20" x14ac:dyDescent="0.25">
      <c r="B735" s="308">
        <f t="shared" si="57"/>
        <v>723</v>
      </c>
      <c r="D735" s="301" t="str" cm="1">
        <f t="array" ref="D735">IFERROR(INDEX(import_data,MATCH($D$8&amp;"-"&amp;$B735,import_key,0),D$9),"")</f>
        <v/>
      </c>
      <c r="E735" s="299" t="str" cm="1">
        <f t="array" ref="E735">IFERROR(INDEX(import_data,MATCH($D$8&amp;"-"&amp;$B735,import_key,0),E$9),"")</f>
        <v/>
      </c>
      <c r="F735" s="299" t="str" cm="1">
        <f t="array" ref="F735">IFERROR(INDEX(import_data,MATCH($D$8&amp;"-"&amp;$B735,import_key,0),F$9),"")</f>
        <v/>
      </c>
      <c r="G735" s="299" t="str" cm="1">
        <f t="array" ref="G735">IFERROR(INDEX(import_data,MATCH($D$8&amp;"-"&amp;$B735,import_key,0),G$9),"")</f>
        <v/>
      </c>
      <c r="H735" s="322" t="str" cm="1">
        <f t="array" ref="H735">IFERROR(INDEX(import_data,MATCH($D$8&amp;"-"&amp;$B735,import_key,0),H$9),"")</f>
        <v/>
      </c>
      <c r="J735" s="334" t="str">
        <f t="shared" si="58"/>
        <v/>
      </c>
      <c r="K735" s="98" t="s">
        <v>0</v>
      </c>
      <c r="L735" s="334" t="str">
        <f t="shared" si="59"/>
        <v/>
      </c>
      <c r="M735" s="98" t="s">
        <v>0</v>
      </c>
      <c r="N735" s="334" t="str">
        <f t="shared" si="60"/>
        <v/>
      </c>
      <c r="O735" s="98" t="s">
        <v>0</v>
      </c>
      <c r="P735" s="308">
        <f t="shared" si="56"/>
        <v>723</v>
      </c>
      <c r="R735" s="301" t="str" cm="1">
        <f t="array" ref="R735">IFERROR(INDEX(import_data,MATCH($R$8&amp;"-"&amp;$P735,import_key,0),R$9),"")</f>
        <v/>
      </c>
      <c r="S735" s="299" t="str" cm="1">
        <f t="array" ref="S735">IFERROR(INDEX(import_data,MATCH($R$8&amp;"-"&amp;$P735,import_key,0),S$9),"")</f>
        <v/>
      </c>
      <c r="T735" s="322" t="str" cm="1">
        <f t="array" ref="T735">IFERROR(INDEX(import_data,MATCH($R$8&amp;"-"&amp;$P735,import_key,0),T$9),"")</f>
        <v/>
      </c>
    </row>
    <row r="736" spans="2:20" x14ac:dyDescent="0.25">
      <c r="B736" s="308">
        <f t="shared" si="57"/>
        <v>724</v>
      </c>
      <c r="D736" s="301" t="str" cm="1">
        <f t="array" ref="D736">IFERROR(INDEX(import_data,MATCH($D$8&amp;"-"&amp;$B736,import_key,0),D$9),"")</f>
        <v/>
      </c>
      <c r="E736" s="299" t="str" cm="1">
        <f t="array" ref="E736">IFERROR(INDEX(import_data,MATCH($D$8&amp;"-"&amp;$B736,import_key,0),E$9),"")</f>
        <v/>
      </c>
      <c r="F736" s="299" t="str" cm="1">
        <f t="array" ref="F736">IFERROR(INDEX(import_data,MATCH($D$8&amp;"-"&amp;$B736,import_key,0),F$9),"")</f>
        <v/>
      </c>
      <c r="G736" s="299" t="str" cm="1">
        <f t="array" ref="G736">IFERROR(INDEX(import_data,MATCH($D$8&amp;"-"&amp;$B736,import_key,0),G$9),"")</f>
        <v/>
      </c>
      <c r="H736" s="322" t="str" cm="1">
        <f t="array" ref="H736">IFERROR(INDEX(import_data,MATCH($D$8&amp;"-"&amp;$B736,import_key,0),H$9),"")</f>
        <v/>
      </c>
      <c r="J736" s="334" t="str">
        <f t="shared" si="58"/>
        <v/>
      </c>
      <c r="K736" s="98" t="s">
        <v>0</v>
      </c>
      <c r="L736" s="334" t="str">
        <f t="shared" si="59"/>
        <v/>
      </c>
      <c r="M736" s="98" t="s">
        <v>0</v>
      </c>
      <c r="N736" s="334" t="str">
        <f t="shared" si="60"/>
        <v/>
      </c>
      <c r="O736" s="98" t="s">
        <v>0</v>
      </c>
      <c r="P736" s="308">
        <f t="shared" si="56"/>
        <v>724</v>
      </c>
      <c r="R736" s="301" t="str" cm="1">
        <f t="array" ref="R736">IFERROR(INDEX(import_data,MATCH($R$8&amp;"-"&amp;$P736,import_key,0),R$9),"")</f>
        <v/>
      </c>
      <c r="S736" s="299" t="str" cm="1">
        <f t="array" ref="S736">IFERROR(INDEX(import_data,MATCH($R$8&amp;"-"&amp;$P736,import_key,0),S$9),"")</f>
        <v/>
      </c>
      <c r="T736" s="322" t="str" cm="1">
        <f t="array" ref="T736">IFERROR(INDEX(import_data,MATCH($R$8&amp;"-"&amp;$P736,import_key,0),T$9),"")</f>
        <v/>
      </c>
    </row>
    <row r="737" spans="2:20" x14ac:dyDescent="0.25">
      <c r="B737" s="308">
        <f t="shared" si="57"/>
        <v>725</v>
      </c>
      <c r="D737" s="301" t="str" cm="1">
        <f t="array" ref="D737">IFERROR(INDEX(import_data,MATCH($D$8&amp;"-"&amp;$B737,import_key,0),D$9),"")</f>
        <v/>
      </c>
      <c r="E737" s="299" t="str" cm="1">
        <f t="array" ref="E737">IFERROR(INDEX(import_data,MATCH($D$8&amp;"-"&amp;$B737,import_key,0),E$9),"")</f>
        <v/>
      </c>
      <c r="F737" s="299" t="str" cm="1">
        <f t="array" ref="F737">IFERROR(INDEX(import_data,MATCH($D$8&amp;"-"&amp;$B737,import_key,0),F$9),"")</f>
        <v/>
      </c>
      <c r="G737" s="299" t="str" cm="1">
        <f t="array" ref="G737">IFERROR(INDEX(import_data,MATCH($D$8&amp;"-"&amp;$B737,import_key,0),G$9),"")</f>
        <v/>
      </c>
      <c r="H737" s="322" t="str" cm="1">
        <f t="array" ref="H737">IFERROR(INDEX(import_data,MATCH($D$8&amp;"-"&amp;$B737,import_key,0),H$9),"")</f>
        <v/>
      </c>
      <c r="J737" s="334" t="str">
        <f t="shared" si="58"/>
        <v/>
      </c>
      <c r="K737" s="98" t="s">
        <v>0</v>
      </c>
      <c r="L737" s="334" t="str">
        <f t="shared" si="59"/>
        <v/>
      </c>
      <c r="M737" s="98" t="s">
        <v>0</v>
      </c>
      <c r="N737" s="334" t="str">
        <f t="shared" si="60"/>
        <v/>
      </c>
      <c r="O737" s="98" t="s">
        <v>0</v>
      </c>
      <c r="P737" s="308">
        <f t="shared" si="56"/>
        <v>725</v>
      </c>
      <c r="R737" s="301" t="str" cm="1">
        <f t="array" ref="R737">IFERROR(INDEX(import_data,MATCH($R$8&amp;"-"&amp;$P737,import_key,0),R$9),"")</f>
        <v/>
      </c>
      <c r="S737" s="299" t="str" cm="1">
        <f t="array" ref="S737">IFERROR(INDEX(import_data,MATCH($R$8&amp;"-"&amp;$P737,import_key,0),S$9),"")</f>
        <v/>
      </c>
      <c r="T737" s="322" t="str" cm="1">
        <f t="array" ref="T737">IFERROR(INDEX(import_data,MATCH($R$8&amp;"-"&amp;$P737,import_key,0),T$9),"")</f>
        <v/>
      </c>
    </row>
    <row r="738" spans="2:20" x14ac:dyDescent="0.25">
      <c r="B738" s="308">
        <f t="shared" si="57"/>
        <v>726</v>
      </c>
      <c r="D738" s="301" t="str" cm="1">
        <f t="array" ref="D738">IFERROR(INDEX(import_data,MATCH($D$8&amp;"-"&amp;$B738,import_key,0),D$9),"")</f>
        <v/>
      </c>
      <c r="E738" s="299" t="str" cm="1">
        <f t="array" ref="E738">IFERROR(INDEX(import_data,MATCH($D$8&amp;"-"&amp;$B738,import_key,0),E$9),"")</f>
        <v/>
      </c>
      <c r="F738" s="299" t="str" cm="1">
        <f t="array" ref="F738">IFERROR(INDEX(import_data,MATCH($D$8&amp;"-"&amp;$B738,import_key,0),F$9),"")</f>
        <v/>
      </c>
      <c r="G738" s="299" t="str" cm="1">
        <f t="array" ref="G738">IFERROR(INDEX(import_data,MATCH($D$8&amp;"-"&amp;$B738,import_key,0),G$9),"")</f>
        <v/>
      </c>
      <c r="H738" s="322" t="str" cm="1">
        <f t="array" ref="H738">IFERROR(INDEX(import_data,MATCH($D$8&amp;"-"&amp;$B738,import_key,0),H$9),"")</f>
        <v/>
      </c>
      <c r="J738" s="334" t="str">
        <f t="shared" si="58"/>
        <v/>
      </c>
      <c r="K738" s="98" t="s">
        <v>0</v>
      </c>
      <c r="L738" s="334" t="str">
        <f t="shared" si="59"/>
        <v/>
      </c>
      <c r="M738" s="98" t="s">
        <v>0</v>
      </c>
      <c r="N738" s="334" t="str">
        <f t="shared" si="60"/>
        <v/>
      </c>
      <c r="O738" s="98" t="s">
        <v>0</v>
      </c>
      <c r="P738" s="308">
        <f t="shared" si="56"/>
        <v>726</v>
      </c>
      <c r="R738" s="301" t="str" cm="1">
        <f t="array" ref="R738">IFERROR(INDEX(import_data,MATCH($R$8&amp;"-"&amp;$P738,import_key,0),R$9),"")</f>
        <v/>
      </c>
      <c r="S738" s="299" t="str" cm="1">
        <f t="array" ref="S738">IFERROR(INDEX(import_data,MATCH($R$8&amp;"-"&amp;$P738,import_key,0),S$9),"")</f>
        <v/>
      </c>
      <c r="T738" s="322" t="str" cm="1">
        <f t="array" ref="T738">IFERROR(INDEX(import_data,MATCH($R$8&amp;"-"&amp;$P738,import_key,0),T$9),"")</f>
        <v/>
      </c>
    </row>
    <row r="739" spans="2:20" x14ac:dyDescent="0.25">
      <c r="B739" s="308">
        <f t="shared" si="57"/>
        <v>727</v>
      </c>
      <c r="D739" s="301" t="str" cm="1">
        <f t="array" ref="D739">IFERROR(INDEX(import_data,MATCH($D$8&amp;"-"&amp;$B739,import_key,0),D$9),"")</f>
        <v/>
      </c>
      <c r="E739" s="299" t="str" cm="1">
        <f t="array" ref="E739">IFERROR(INDEX(import_data,MATCH($D$8&amp;"-"&amp;$B739,import_key,0),E$9),"")</f>
        <v/>
      </c>
      <c r="F739" s="299" t="str" cm="1">
        <f t="array" ref="F739">IFERROR(INDEX(import_data,MATCH($D$8&amp;"-"&amp;$B739,import_key,0),F$9),"")</f>
        <v/>
      </c>
      <c r="G739" s="299" t="str" cm="1">
        <f t="array" ref="G739">IFERROR(INDEX(import_data,MATCH($D$8&amp;"-"&amp;$B739,import_key,0),G$9),"")</f>
        <v/>
      </c>
      <c r="H739" s="322" t="str" cm="1">
        <f t="array" ref="H739">IFERROR(INDEX(import_data,MATCH($D$8&amp;"-"&amp;$B739,import_key,0),H$9),"")</f>
        <v/>
      </c>
      <c r="J739" s="334" t="str">
        <f t="shared" si="58"/>
        <v/>
      </c>
      <c r="K739" s="98" t="s">
        <v>0</v>
      </c>
      <c r="L739" s="334" t="str">
        <f t="shared" si="59"/>
        <v/>
      </c>
      <c r="M739" s="98" t="s">
        <v>0</v>
      </c>
      <c r="N739" s="334" t="str">
        <f t="shared" si="60"/>
        <v/>
      </c>
      <c r="O739" s="98" t="s">
        <v>0</v>
      </c>
      <c r="P739" s="308">
        <f t="shared" si="56"/>
        <v>727</v>
      </c>
      <c r="R739" s="301" t="str" cm="1">
        <f t="array" ref="R739">IFERROR(INDEX(import_data,MATCH($R$8&amp;"-"&amp;$P739,import_key,0),R$9),"")</f>
        <v/>
      </c>
      <c r="S739" s="299" t="str" cm="1">
        <f t="array" ref="S739">IFERROR(INDEX(import_data,MATCH($R$8&amp;"-"&amp;$P739,import_key,0),S$9),"")</f>
        <v/>
      </c>
      <c r="T739" s="322" t="str" cm="1">
        <f t="array" ref="T739">IFERROR(INDEX(import_data,MATCH($R$8&amp;"-"&amp;$P739,import_key,0),T$9),"")</f>
        <v/>
      </c>
    </row>
    <row r="740" spans="2:20" x14ac:dyDescent="0.25">
      <c r="B740" s="308">
        <f t="shared" si="57"/>
        <v>728</v>
      </c>
      <c r="D740" s="301" t="str" cm="1">
        <f t="array" ref="D740">IFERROR(INDEX(import_data,MATCH($D$8&amp;"-"&amp;$B740,import_key,0),D$9),"")</f>
        <v/>
      </c>
      <c r="E740" s="299" t="str" cm="1">
        <f t="array" ref="E740">IFERROR(INDEX(import_data,MATCH($D$8&amp;"-"&amp;$B740,import_key,0),E$9),"")</f>
        <v/>
      </c>
      <c r="F740" s="299" t="str" cm="1">
        <f t="array" ref="F740">IFERROR(INDEX(import_data,MATCH($D$8&amp;"-"&amp;$B740,import_key,0),F$9),"")</f>
        <v/>
      </c>
      <c r="G740" s="299" t="str" cm="1">
        <f t="array" ref="G740">IFERROR(INDEX(import_data,MATCH($D$8&amp;"-"&amp;$B740,import_key,0),G$9),"")</f>
        <v/>
      </c>
      <c r="H740" s="322" t="str" cm="1">
        <f t="array" ref="H740">IFERROR(INDEX(import_data,MATCH($D$8&amp;"-"&amp;$B740,import_key,0),H$9),"")</f>
        <v/>
      </c>
      <c r="J740" s="334" t="str">
        <f t="shared" si="58"/>
        <v/>
      </c>
      <c r="K740" s="98" t="s">
        <v>0</v>
      </c>
      <c r="L740" s="334" t="str">
        <f t="shared" si="59"/>
        <v/>
      </c>
      <c r="M740" s="98" t="s">
        <v>0</v>
      </c>
      <c r="N740" s="334" t="str">
        <f t="shared" si="60"/>
        <v/>
      </c>
      <c r="O740" s="98" t="s">
        <v>0</v>
      </c>
      <c r="P740" s="308">
        <f t="shared" si="56"/>
        <v>728</v>
      </c>
      <c r="R740" s="301" t="str" cm="1">
        <f t="array" ref="R740">IFERROR(INDEX(import_data,MATCH($R$8&amp;"-"&amp;$P740,import_key,0),R$9),"")</f>
        <v/>
      </c>
      <c r="S740" s="299" t="str" cm="1">
        <f t="array" ref="S740">IFERROR(INDEX(import_data,MATCH($R$8&amp;"-"&amp;$P740,import_key,0),S$9),"")</f>
        <v/>
      </c>
      <c r="T740" s="322" t="str" cm="1">
        <f t="array" ref="T740">IFERROR(INDEX(import_data,MATCH($R$8&amp;"-"&amp;$P740,import_key,0),T$9),"")</f>
        <v/>
      </c>
    </row>
    <row r="741" spans="2:20" x14ac:dyDescent="0.25">
      <c r="B741" s="308">
        <f t="shared" si="57"/>
        <v>729</v>
      </c>
      <c r="D741" s="301" t="str" cm="1">
        <f t="array" ref="D741">IFERROR(INDEX(import_data,MATCH($D$8&amp;"-"&amp;$B741,import_key,0),D$9),"")</f>
        <v/>
      </c>
      <c r="E741" s="299" t="str" cm="1">
        <f t="array" ref="E741">IFERROR(INDEX(import_data,MATCH($D$8&amp;"-"&amp;$B741,import_key,0),E$9),"")</f>
        <v/>
      </c>
      <c r="F741" s="299" t="str" cm="1">
        <f t="array" ref="F741">IFERROR(INDEX(import_data,MATCH($D$8&amp;"-"&amp;$B741,import_key,0),F$9),"")</f>
        <v/>
      </c>
      <c r="G741" s="299" t="str" cm="1">
        <f t="array" ref="G741">IFERROR(INDEX(import_data,MATCH($D$8&amp;"-"&amp;$B741,import_key,0),G$9),"")</f>
        <v/>
      </c>
      <c r="H741" s="322" t="str" cm="1">
        <f t="array" ref="H741">IFERROR(INDEX(import_data,MATCH($D$8&amp;"-"&amp;$B741,import_key,0),H$9),"")</f>
        <v/>
      </c>
      <c r="J741" s="334" t="str">
        <f t="shared" si="58"/>
        <v/>
      </c>
      <c r="K741" s="98" t="s">
        <v>0</v>
      </c>
      <c r="L741" s="334" t="str">
        <f t="shared" si="59"/>
        <v/>
      </c>
      <c r="M741" s="98" t="s">
        <v>0</v>
      </c>
      <c r="N741" s="334" t="str">
        <f t="shared" si="60"/>
        <v/>
      </c>
      <c r="O741" s="98" t="s">
        <v>0</v>
      </c>
      <c r="P741" s="308">
        <f t="shared" si="56"/>
        <v>729</v>
      </c>
      <c r="R741" s="301" t="str" cm="1">
        <f t="array" ref="R741">IFERROR(INDEX(import_data,MATCH($R$8&amp;"-"&amp;$P741,import_key,0),R$9),"")</f>
        <v/>
      </c>
      <c r="S741" s="299" t="str" cm="1">
        <f t="array" ref="S741">IFERROR(INDEX(import_data,MATCH($R$8&amp;"-"&amp;$P741,import_key,0),S$9),"")</f>
        <v/>
      </c>
      <c r="T741" s="322" t="str" cm="1">
        <f t="array" ref="T741">IFERROR(INDEX(import_data,MATCH($R$8&amp;"-"&amp;$P741,import_key,0),T$9),"")</f>
        <v/>
      </c>
    </row>
    <row r="742" spans="2:20" x14ac:dyDescent="0.25">
      <c r="B742" s="308">
        <f t="shared" si="57"/>
        <v>730</v>
      </c>
      <c r="D742" s="301" t="str" cm="1">
        <f t="array" ref="D742">IFERROR(INDEX(import_data,MATCH($D$8&amp;"-"&amp;$B742,import_key,0),D$9),"")</f>
        <v/>
      </c>
      <c r="E742" s="299" t="str" cm="1">
        <f t="array" ref="E742">IFERROR(INDEX(import_data,MATCH($D$8&amp;"-"&amp;$B742,import_key,0),E$9),"")</f>
        <v/>
      </c>
      <c r="F742" s="299" t="str" cm="1">
        <f t="array" ref="F742">IFERROR(INDEX(import_data,MATCH($D$8&amp;"-"&amp;$B742,import_key,0),F$9),"")</f>
        <v/>
      </c>
      <c r="G742" s="299" t="str" cm="1">
        <f t="array" ref="G742">IFERROR(INDEX(import_data,MATCH($D$8&amp;"-"&amp;$B742,import_key,0),G$9),"")</f>
        <v/>
      </c>
      <c r="H742" s="322" t="str" cm="1">
        <f t="array" ref="H742">IFERROR(INDEX(import_data,MATCH($D$8&amp;"-"&amp;$B742,import_key,0),H$9),"")</f>
        <v/>
      </c>
      <c r="J742" s="334" t="str">
        <f t="shared" si="58"/>
        <v/>
      </c>
      <c r="K742" s="98" t="s">
        <v>0</v>
      </c>
      <c r="L742" s="334" t="str">
        <f t="shared" si="59"/>
        <v/>
      </c>
      <c r="M742" s="98" t="s">
        <v>0</v>
      </c>
      <c r="N742" s="334" t="str">
        <f t="shared" si="60"/>
        <v/>
      </c>
      <c r="O742" s="98" t="s">
        <v>0</v>
      </c>
      <c r="P742" s="308">
        <f t="shared" si="56"/>
        <v>730</v>
      </c>
      <c r="R742" s="301" t="str" cm="1">
        <f t="array" ref="R742">IFERROR(INDEX(import_data,MATCH($R$8&amp;"-"&amp;$P742,import_key,0),R$9),"")</f>
        <v/>
      </c>
      <c r="S742" s="299" t="str" cm="1">
        <f t="array" ref="S742">IFERROR(INDEX(import_data,MATCH($R$8&amp;"-"&amp;$P742,import_key,0),S$9),"")</f>
        <v/>
      </c>
      <c r="T742" s="322" t="str" cm="1">
        <f t="array" ref="T742">IFERROR(INDEX(import_data,MATCH($R$8&amp;"-"&amp;$P742,import_key,0),T$9),"")</f>
        <v/>
      </c>
    </row>
    <row r="743" spans="2:20" x14ac:dyDescent="0.25">
      <c r="B743" s="308">
        <f t="shared" si="57"/>
        <v>731</v>
      </c>
      <c r="D743" s="301" t="str" cm="1">
        <f t="array" ref="D743">IFERROR(INDEX(import_data,MATCH($D$8&amp;"-"&amp;$B743,import_key,0),D$9),"")</f>
        <v/>
      </c>
      <c r="E743" s="299" t="str" cm="1">
        <f t="array" ref="E743">IFERROR(INDEX(import_data,MATCH($D$8&amp;"-"&amp;$B743,import_key,0),E$9),"")</f>
        <v/>
      </c>
      <c r="F743" s="299" t="str" cm="1">
        <f t="array" ref="F743">IFERROR(INDEX(import_data,MATCH($D$8&amp;"-"&amp;$B743,import_key,0),F$9),"")</f>
        <v/>
      </c>
      <c r="G743" s="299" t="str" cm="1">
        <f t="array" ref="G743">IFERROR(INDEX(import_data,MATCH($D$8&amp;"-"&amp;$B743,import_key,0),G$9),"")</f>
        <v/>
      </c>
      <c r="H743" s="322" t="str" cm="1">
        <f t="array" ref="H743">IFERROR(INDEX(import_data,MATCH($D$8&amp;"-"&amp;$B743,import_key,0),H$9),"")</f>
        <v/>
      </c>
      <c r="J743" s="334" t="str">
        <f t="shared" si="58"/>
        <v/>
      </c>
      <c r="K743" s="98" t="s">
        <v>0</v>
      </c>
      <c r="L743" s="334" t="str">
        <f t="shared" si="59"/>
        <v/>
      </c>
      <c r="M743" s="98" t="s">
        <v>0</v>
      </c>
      <c r="N743" s="334" t="str">
        <f t="shared" si="60"/>
        <v/>
      </c>
      <c r="O743" s="98" t="s">
        <v>0</v>
      </c>
      <c r="P743" s="308">
        <f t="shared" si="56"/>
        <v>731</v>
      </c>
      <c r="R743" s="301" t="str" cm="1">
        <f t="array" ref="R743">IFERROR(INDEX(import_data,MATCH($R$8&amp;"-"&amp;$P743,import_key,0),R$9),"")</f>
        <v/>
      </c>
      <c r="S743" s="299" t="str" cm="1">
        <f t="array" ref="S743">IFERROR(INDEX(import_data,MATCH($R$8&amp;"-"&amp;$P743,import_key,0),S$9),"")</f>
        <v/>
      </c>
      <c r="T743" s="322" t="str" cm="1">
        <f t="array" ref="T743">IFERROR(INDEX(import_data,MATCH($R$8&amp;"-"&amp;$P743,import_key,0),T$9),"")</f>
        <v/>
      </c>
    </row>
    <row r="744" spans="2:20" x14ac:dyDescent="0.25">
      <c r="B744" s="308">
        <f t="shared" si="57"/>
        <v>732</v>
      </c>
      <c r="D744" s="301" t="str" cm="1">
        <f t="array" ref="D744">IFERROR(INDEX(import_data,MATCH($D$8&amp;"-"&amp;$B744,import_key,0),D$9),"")</f>
        <v/>
      </c>
      <c r="E744" s="299" t="str" cm="1">
        <f t="array" ref="E744">IFERROR(INDEX(import_data,MATCH($D$8&amp;"-"&amp;$B744,import_key,0),E$9),"")</f>
        <v/>
      </c>
      <c r="F744" s="299" t="str" cm="1">
        <f t="array" ref="F744">IFERROR(INDEX(import_data,MATCH($D$8&amp;"-"&amp;$B744,import_key,0),F$9),"")</f>
        <v/>
      </c>
      <c r="G744" s="299" t="str" cm="1">
        <f t="array" ref="G744">IFERROR(INDEX(import_data,MATCH($D$8&amp;"-"&amp;$B744,import_key,0),G$9),"")</f>
        <v/>
      </c>
      <c r="H744" s="322" t="str" cm="1">
        <f t="array" ref="H744">IFERROR(INDEX(import_data,MATCH($D$8&amp;"-"&amp;$B744,import_key,0),H$9),"")</f>
        <v/>
      </c>
      <c r="J744" s="334" t="str">
        <f t="shared" si="58"/>
        <v/>
      </c>
      <c r="K744" s="98" t="s">
        <v>0</v>
      </c>
      <c r="L744" s="334" t="str">
        <f t="shared" si="59"/>
        <v/>
      </c>
      <c r="M744" s="98" t="s">
        <v>0</v>
      </c>
      <c r="N744" s="334" t="str">
        <f t="shared" si="60"/>
        <v/>
      </c>
      <c r="O744" s="98" t="s">
        <v>0</v>
      </c>
      <c r="P744" s="308">
        <f t="shared" si="56"/>
        <v>732</v>
      </c>
      <c r="R744" s="301" t="str" cm="1">
        <f t="array" ref="R744">IFERROR(INDEX(import_data,MATCH($R$8&amp;"-"&amp;$P744,import_key,0),R$9),"")</f>
        <v/>
      </c>
      <c r="S744" s="299" t="str" cm="1">
        <f t="array" ref="S744">IFERROR(INDEX(import_data,MATCH($R$8&amp;"-"&amp;$P744,import_key,0),S$9),"")</f>
        <v/>
      </c>
      <c r="T744" s="322" t="str" cm="1">
        <f t="array" ref="T744">IFERROR(INDEX(import_data,MATCH($R$8&amp;"-"&amp;$P744,import_key,0),T$9),"")</f>
        <v/>
      </c>
    </row>
    <row r="745" spans="2:20" x14ac:dyDescent="0.25">
      <c r="B745" s="308">
        <f t="shared" si="57"/>
        <v>733</v>
      </c>
      <c r="D745" s="301" t="str" cm="1">
        <f t="array" ref="D745">IFERROR(INDEX(import_data,MATCH($D$8&amp;"-"&amp;$B745,import_key,0),D$9),"")</f>
        <v/>
      </c>
      <c r="E745" s="299" t="str" cm="1">
        <f t="array" ref="E745">IFERROR(INDEX(import_data,MATCH($D$8&amp;"-"&amp;$B745,import_key,0),E$9),"")</f>
        <v/>
      </c>
      <c r="F745" s="299" t="str" cm="1">
        <f t="array" ref="F745">IFERROR(INDEX(import_data,MATCH($D$8&amp;"-"&amp;$B745,import_key,0),F$9),"")</f>
        <v/>
      </c>
      <c r="G745" s="299" t="str" cm="1">
        <f t="array" ref="G745">IFERROR(INDEX(import_data,MATCH($D$8&amp;"-"&amp;$B745,import_key,0),G$9),"")</f>
        <v/>
      </c>
      <c r="H745" s="322" t="str" cm="1">
        <f t="array" ref="H745">IFERROR(INDEX(import_data,MATCH($D$8&amp;"-"&amp;$B745,import_key,0),H$9),"")</f>
        <v/>
      </c>
      <c r="J745" s="334" t="str">
        <f t="shared" si="58"/>
        <v/>
      </c>
      <c r="K745" s="98" t="s">
        <v>0</v>
      </c>
      <c r="L745" s="334" t="str">
        <f t="shared" si="59"/>
        <v/>
      </c>
      <c r="M745" s="98" t="s">
        <v>0</v>
      </c>
      <c r="N745" s="334" t="str">
        <f t="shared" si="60"/>
        <v/>
      </c>
      <c r="O745" s="98" t="s">
        <v>0</v>
      </c>
      <c r="P745" s="308">
        <f t="shared" si="56"/>
        <v>733</v>
      </c>
      <c r="R745" s="301" t="str" cm="1">
        <f t="array" ref="R745">IFERROR(INDEX(import_data,MATCH($R$8&amp;"-"&amp;$P745,import_key,0),R$9),"")</f>
        <v/>
      </c>
      <c r="S745" s="299" t="str" cm="1">
        <f t="array" ref="S745">IFERROR(INDEX(import_data,MATCH($R$8&amp;"-"&amp;$P745,import_key,0),S$9),"")</f>
        <v/>
      </c>
      <c r="T745" s="322" t="str" cm="1">
        <f t="array" ref="T745">IFERROR(INDEX(import_data,MATCH($R$8&amp;"-"&amp;$P745,import_key,0),T$9),"")</f>
        <v/>
      </c>
    </row>
    <row r="746" spans="2:20" x14ac:dyDescent="0.25">
      <c r="B746" s="308">
        <f t="shared" si="57"/>
        <v>734</v>
      </c>
      <c r="D746" s="301" t="str" cm="1">
        <f t="array" ref="D746">IFERROR(INDEX(import_data,MATCH($D$8&amp;"-"&amp;$B746,import_key,0),D$9),"")</f>
        <v/>
      </c>
      <c r="E746" s="299" t="str" cm="1">
        <f t="array" ref="E746">IFERROR(INDEX(import_data,MATCH($D$8&amp;"-"&amp;$B746,import_key,0),E$9),"")</f>
        <v/>
      </c>
      <c r="F746" s="299" t="str" cm="1">
        <f t="array" ref="F746">IFERROR(INDEX(import_data,MATCH($D$8&amp;"-"&amp;$B746,import_key,0),F$9),"")</f>
        <v/>
      </c>
      <c r="G746" s="299" t="str" cm="1">
        <f t="array" ref="G746">IFERROR(INDEX(import_data,MATCH($D$8&amp;"-"&amp;$B746,import_key,0),G$9),"")</f>
        <v/>
      </c>
      <c r="H746" s="322" t="str" cm="1">
        <f t="array" ref="H746">IFERROR(INDEX(import_data,MATCH($D$8&amp;"-"&amp;$B746,import_key,0),H$9),"")</f>
        <v/>
      </c>
      <c r="J746" s="334" t="str">
        <f t="shared" si="58"/>
        <v/>
      </c>
      <c r="K746" s="98" t="s">
        <v>0</v>
      </c>
      <c r="L746" s="334" t="str">
        <f t="shared" si="59"/>
        <v/>
      </c>
      <c r="M746" s="98" t="s">
        <v>0</v>
      </c>
      <c r="N746" s="334" t="str">
        <f t="shared" si="60"/>
        <v/>
      </c>
      <c r="O746" s="98" t="s">
        <v>0</v>
      </c>
      <c r="P746" s="308">
        <f t="shared" si="56"/>
        <v>734</v>
      </c>
      <c r="R746" s="301" t="str" cm="1">
        <f t="array" ref="R746">IFERROR(INDEX(import_data,MATCH($R$8&amp;"-"&amp;$P746,import_key,0),R$9),"")</f>
        <v/>
      </c>
      <c r="S746" s="299" t="str" cm="1">
        <f t="array" ref="S746">IFERROR(INDEX(import_data,MATCH($R$8&amp;"-"&amp;$P746,import_key,0),S$9),"")</f>
        <v/>
      </c>
      <c r="T746" s="322" t="str" cm="1">
        <f t="array" ref="T746">IFERROR(INDEX(import_data,MATCH($R$8&amp;"-"&amp;$P746,import_key,0),T$9),"")</f>
        <v/>
      </c>
    </row>
    <row r="747" spans="2:20" x14ac:dyDescent="0.25">
      <c r="B747" s="308">
        <f t="shared" si="57"/>
        <v>735</v>
      </c>
      <c r="D747" s="301" t="str" cm="1">
        <f t="array" ref="D747">IFERROR(INDEX(import_data,MATCH($D$8&amp;"-"&amp;$B747,import_key,0),D$9),"")</f>
        <v/>
      </c>
      <c r="E747" s="299" t="str" cm="1">
        <f t="array" ref="E747">IFERROR(INDEX(import_data,MATCH($D$8&amp;"-"&amp;$B747,import_key,0),E$9),"")</f>
        <v/>
      </c>
      <c r="F747" s="299" t="str" cm="1">
        <f t="array" ref="F747">IFERROR(INDEX(import_data,MATCH($D$8&amp;"-"&amp;$B747,import_key,0),F$9),"")</f>
        <v/>
      </c>
      <c r="G747" s="299" t="str" cm="1">
        <f t="array" ref="G747">IFERROR(INDEX(import_data,MATCH($D$8&amp;"-"&amp;$B747,import_key,0),G$9),"")</f>
        <v/>
      </c>
      <c r="H747" s="322" t="str" cm="1">
        <f t="array" ref="H747">IFERROR(INDEX(import_data,MATCH($D$8&amp;"-"&amp;$B747,import_key,0),H$9),"")</f>
        <v/>
      </c>
      <c r="J747" s="334" t="str">
        <f t="shared" si="58"/>
        <v/>
      </c>
      <c r="K747" s="98" t="s">
        <v>0</v>
      </c>
      <c r="L747" s="334" t="str">
        <f t="shared" si="59"/>
        <v/>
      </c>
      <c r="M747" s="98" t="s">
        <v>0</v>
      </c>
      <c r="N747" s="334" t="str">
        <f t="shared" si="60"/>
        <v/>
      </c>
      <c r="O747" s="98" t="s">
        <v>0</v>
      </c>
      <c r="P747" s="308">
        <f t="shared" si="56"/>
        <v>735</v>
      </c>
      <c r="R747" s="301" t="str" cm="1">
        <f t="array" ref="R747">IFERROR(INDEX(import_data,MATCH($R$8&amp;"-"&amp;$P747,import_key,0),R$9),"")</f>
        <v/>
      </c>
      <c r="S747" s="299" t="str" cm="1">
        <f t="array" ref="S747">IFERROR(INDEX(import_data,MATCH($R$8&amp;"-"&amp;$P747,import_key,0),S$9),"")</f>
        <v/>
      </c>
      <c r="T747" s="322" t="str" cm="1">
        <f t="array" ref="T747">IFERROR(INDEX(import_data,MATCH($R$8&amp;"-"&amp;$P747,import_key,0),T$9),"")</f>
        <v/>
      </c>
    </row>
    <row r="748" spans="2:20" x14ac:dyDescent="0.25">
      <c r="B748" s="308">
        <f t="shared" si="57"/>
        <v>736</v>
      </c>
      <c r="D748" s="301" t="str" cm="1">
        <f t="array" ref="D748">IFERROR(INDEX(import_data,MATCH($D$8&amp;"-"&amp;$B748,import_key,0),D$9),"")</f>
        <v/>
      </c>
      <c r="E748" s="299" t="str" cm="1">
        <f t="array" ref="E748">IFERROR(INDEX(import_data,MATCH($D$8&amp;"-"&amp;$B748,import_key,0),E$9),"")</f>
        <v/>
      </c>
      <c r="F748" s="299" t="str" cm="1">
        <f t="array" ref="F748">IFERROR(INDEX(import_data,MATCH($D$8&amp;"-"&amp;$B748,import_key,0),F$9),"")</f>
        <v/>
      </c>
      <c r="G748" s="299" t="str" cm="1">
        <f t="array" ref="G748">IFERROR(INDEX(import_data,MATCH($D$8&amp;"-"&amp;$B748,import_key,0),G$9),"")</f>
        <v/>
      </c>
      <c r="H748" s="322" t="str" cm="1">
        <f t="array" ref="H748">IFERROR(INDEX(import_data,MATCH($D$8&amp;"-"&amp;$B748,import_key,0),H$9),"")</f>
        <v/>
      </c>
      <c r="J748" s="334" t="str">
        <f t="shared" si="58"/>
        <v/>
      </c>
      <c r="K748" s="98" t="s">
        <v>0</v>
      </c>
      <c r="L748" s="334" t="str">
        <f t="shared" si="59"/>
        <v/>
      </c>
      <c r="M748" s="98" t="s">
        <v>0</v>
      </c>
      <c r="N748" s="334" t="str">
        <f t="shared" si="60"/>
        <v/>
      </c>
      <c r="O748" s="98" t="s">
        <v>0</v>
      </c>
      <c r="P748" s="308">
        <f t="shared" si="56"/>
        <v>736</v>
      </c>
      <c r="R748" s="301" t="str" cm="1">
        <f t="array" ref="R748">IFERROR(INDEX(import_data,MATCH($R$8&amp;"-"&amp;$P748,import_key,0),R$9),"")</f>
        <v/>
      </c>
      <c r="S748" s="299" t="str" cm="1">
        <f t="array" ref="S748">IFERROR(INDEX(import_data,MATCH($R$8&amp;"-"&amp;$P748,import_key,0),S$9),"")</f>
        <v/>
      </c>
      <c r="T748" s="322" t="str" cm="1">
        <f t="array" ref="T748">IFERROR(INDEX(import_data,MATCH($R$8&amp;"-"&amp;$P748,import_key,0),T$9),"")</f>
        <v/>
      </c>
    </row>
    <row r="749" spans="2:20" x14ac:dyDescent="0.25">
      <c r="B749" s="308">
        <f t="shared" si="57"/>
        <v>737</v>
      </c>
      <c r="D749" s="301" t="str" cm="1">
        <f t="array" ref="D749">IFERROR(INDEX(import_data,MATCH($D$8&amp;"-"&amp;$B749,import_key,0),D$9),"")</f>
        <v/>
      </c>
      <c r="E749" s="299" t="str" cm="1">
        <f t="array" ref="E749">IFERROR(INDEX(import_data,MATCH($D$8&amp;"-"&amp;$B749,import_key,0),E$9),"")</f>
        <v/>
      </c>
      <c r="F749" s="299" t="str" cm="1">
        <f t="array" ref="F749">IFERROR(INDEX(import_data,MATCH($D$8&amp;"-"&amp;$B749,import_key,0),F$9),"")</f>
        <v/>
      </c>
      <c r="G749" s="299" t="str" cm="1">
        <f t="array" ref="G749">IFERROR(INDEX(import_data,MATCH($D$8&amp;"-"&amp;$B749,import_key,0),G$9),"")</f>
        <v/>
      </c>
      <c r="H749" s="322" t="str" cm="1">
        <f t="array" ref="H749">IFERROR(INDEX(import_data,MATCH($D$8&amp;"-"&amp;$B749,import_key,0),H$9),"")</f>
        <v/>
      </c>
      <c r="J749" s="334" t="str">
        <f t="shared" si="58"/>
        <v/>
      </c>
      <c r="K749" s="98" t="s">
        <v>0</v>
      </c>
      <c r="L749" s="334" t="str">
        <f t="shared" si="59"/>
        <v/>
      </c>
      <c r="M749" s="98" t="s">
        <v>0</v>
      </c>
      <c r="N749" s="334" t="str">
        <f t="shared" si="60"/>
        <v/>
      </c>
      <c r="O749" s="98" t="s">
        <v>0</v>
      </c>
      <c r="P749" s="308">
        <f t="shared" si="56"/>
        <v>737</v>
      </c>
      <c r="R749" s="301" t="str" cm="1">
        <f t="array" ref="R749">IFERROR(INDEX(import_data,MATCH($R$8&amp;"-"&amp;$P749,import_key,0),R$9),"")</f>
        <v/>
      </c>
      <c r="S749" s="299" t="str" cm="1">
        <f t="array" ref="S749">IFERROR(INDEX(import_data,MATCH($R$8&amp;"-"&amp;$P749,import_key,0),S$9),"")</f>
        <v/>
      </c>
      <c r="T749" s="322" t="str" cm="1">
        <f t="array" ref="T749">IFERROR(INDEX(import_data,MATCH($R$8&amp;"-"&amp;$P749,import_key,0),T$9),"")</f>
        <v/>
      </c>
    </row>
    <row r="750" spans="2:20" x14ac:dyDescent="0.25">
      <c r="B750" s="308">
        <f t="shared" si="57"/>
        <v>738</v>
      </c>
      <c r="D750" s="301" t="str" cm="1">
        <f t="array" ref="D750">IFERROR(INDEX(import_data,MATCH($D$8&amp;"-"&amp;$B750,import_key,0),D$9),"")</f>
        <v/>
      </c>
      <c r="E750" s="299" t="str" cm="1">
        <f t="array" ref="E750">IFERROR(INDEX(import_data,MATCH($D$8&amp;"-"&amp;$B750,import_key,0),E$9),"")</f>
        <v/>
      </c>
      <c r="F750" s="299" t="str" cm="1">
        <f t="array" ref="F750">IFERROR(INDEX(import_data,MATCH($D$8&amp;"-"&amp;$B750,import_key,0),F$9),"")</f>
        <v/>
      </c>
      <c r="G750" s="299" t="str" cm="1">
        <f t="array" ref="G750">IFERROR(INDEX(import_data,MATCH($D$8&amp;"-"&amp;$B750,import_key,0),G$9),"")</f>
        <v/>
      </c>
      <c r="H750" s="322" t="str" cm="1">
        <f t="array" ref="H750">IFERROR(INDEX(import_data,MATCH($D$8&amp;"-"&amp;$B750,import_key,0),H$9),"")</f>
        <v/>
      </c>
      <c r="J750" s="334" t="str">
        <f t="shared" si="58"/>
        <v/>
      </c>
      <c r="K750" s="98" t="s">
        <v>0</v>
      </c>
      <c r="L750" s="334" t="str">
        <f t="shared" si="59"/>
        <v/>
      </c>
      <c r="M750" s="98" t="s">
        <v>0</v>
      </c>
      <c r="N750" s="334" t="str">
        <f t="shared" si="60"/>
        <v/>
      </c>
      <c r="O750" s="98" t="s">
        <v>0</v>
      </c>
      <c r="P750" s="308">
        <f t="shared" si="56"/>
        <v>738</v>
      </c>
      <c r="R750" s="301" t="str" cm="1">
        <f t="array" ref="R750">IFERROR(INDEX(import_data,MATCH($R$8&amp;"-"&amp;$P750,import_key,0),R$9),"")</f>
        <v/>
      </c>
      <c r="S750" s="299" t="str" cm="1">
        <f t="array" ref="S750">IFERROR(INDEX(import_data,MATCH($R$8&amp;"-"&amp;$P750,import_key,0),S$9),"")</f>
        <v/>
      </c>
      <c r="T750" s="322" t="str" cm="1">
        <f t="array" ref="T750">IFERROR(INDEX(import_data,MATCH($R$8&amp;"-"&amp;$P750,import_key,0),T$9),"")</f>
        <v/>
      </c>
    </row>
    <row r="751" spans="2:20" x14ac:dyDescent="0.25">
      <c r="B751" s="308">
        <f t="shared" si="57"/>
        <v>739</v>
      </c>
      <c r="D751" s="301" t="str" cm="1">
        <f t="array" ref="D751">IFERROR(INDEX(import_data,MATCH($D$8&amp;"-"&amp;$B751,import_key,0),D$9),"")</f>
        <v/>
      </c>
      <c r="E751" s="299" t="str" cm="1">
        <f t="array" ref="E751">IFERROR(INDEX(import_data,MATCH($D$8&amp;"-"&amp;$B751,import_key,0),E$9),"")</f>
        <v/>
      </c>
      <c r="F751" s="299" t="str" cm="1">
        <f t="array" ref="F751">IFERROR(INDEX(import_data,MATCH($D$8&amp;"-"&amp;$B751,import_key,0),F$9),"")</f>
        <v/>
      </c>
      <c r="G751" s="299" t="str" cm="1">
        <f t="array" ref="G751">IFERROR(INDEX(import_data,MATCH($D$8&amp;"-"&amp;$B751,import_key,0),G$9),"")</f>
        <v/>
      </c>
      <c r="H751" s="322" t="str" cm="1">
        <f t="array" ref="H751">IFERROR(INDEX(import_data,MATCH($D$8&amp;"-"&amp;$B751,import_key,0),H$9),"")</f>
        <v/>
      </c>
      <c r="J751" s="334" t="str">
        <f t="shared" si="58"/>
        <v/>
      </c>
      <c r="K751" s="98" t="s">
        <v>0</v>
      </c>
      <c r="L751" s="334" t="str">
        <f t="shared" si="59"/>
        <v/>
      </c>
      <c r="M751" s="98" t="s">
        <v>0</v>
      </c>
      <c r="N751" s="334" t="str">
        <f t="shared" si="60"/>
        <v/>
      </c>
      <c r="O751" s="98" t="s">
        <v>0</v>
      </c>
      <c r="P751" s="308">
        <f t="shared" si="56"/>
        <v>739</v>
      </c>
      <c r="R751" s="301" t="str" cm="1">
        <f t="array" ref="R751">IFERROR(INDEX(import_data,MATCH($R$8&amp;"-"&amp;$P751,import_key,0),R$9),"")</f>
        <v/>
      </c>
      <c r="S751" s="299" t="str" cm="1">
        <f t="array" ref="S751">IFERROR(INDEX(import_data,MATCH($R$8&amp;"-"&amp;$P751,import_key,0),S$9),"")</f>
        <v/>
      </c>
      <c r="T751" s="322" t="str" cm="1">
        <f t="array" ref="T751">IFERROR(INDEX(import_data,MATCH($R$8&amp;"-"&amp;$P751,import_key,0),T$9),"")</f>
        <v/>
      </c>
    </row>
    <row r="752" spans="2:20" x14ac:dyDescent="0.25">
      <c r="B752" s="308">
        <f t="shared" si="57"/>
        <v>740</v>
      </c>
      <c r="D752" s="301" t="str" cm="1">
        <f t="array" ref="D752">IFERROR(INDEX(import_data,MATCH($D$8&amp;"-"&amp;$B752,import_key,0),D$9),"")</f>
        <v/>
      </c>
      <c r="E752" s="299" t="str" cm="1">
        <f t="array" ref="E752">IFERROR(INDEX(import_data,MATCH($D$8&amp;"-"&amp;$B752,import_key,0),E$9),"")</f>
        <v/>
      </c>
      <c r="F752" s="299" t="str" cm="1">
        <f t="array" ref="F752">IFERROR(INDEX(import_data,MATCH($D$8&amp;"-"&amp;$B752,import_key,0),F$9),"")</f>
        <v/>
      </c>
      <c r="G752" s="299" t="str" cm="1">
        <f t="array" ref="G752">IFERROR(INDEX(import_data,MATCH($D$8&amp;"-"&amp;$B752,import_key,0),G$9),"")</f>
        <v/>
      </c>
      <c r="H752" s="322" t="str" cm="1">
        <f t="array" ref="H752">IFERROR(INDEX(import_data,MATCH($D$8&amp;"-"&amp;$B752,import_key,0),H$9),"")</f>
        <v/>
      </c>
      <c r="J752" s="334" t="str">
        <f t="shared" si="58"/>
        <v/>
      </c>
      <c r="K752" s="98" t="s">
        <v>0</v>
      </c>
      <c r="L752" s="334" t="str">
        <f t="shared" si="59"/>
        <v/>
      </c>
      <c r="M752" s="98" t="s">
        <v>0</v>
      </c>
      <c r="N752" s="334" t="str">
        <f t="shared" si="60"/>
        <v/>
      </c>
      <c r="O752" s="98" t="s">
        <v>0</v>
      </c>
      <c r="P752" s="308">
        <f t="shared" si="56"/>
        <v>740</v>
      </c>
      <c r="R752" s="301" t="str" cm="1">
        <f t="array" ref="R752">IFERROR(INDEX(import_data,MATCH($R$8&amp;"-"&amp;$P752,import_key,0),R$9),"")</f>
        <v/>
      </c>
      <c r="S752" s="299" t="str" cm="1">
        <f t="array" ref="S752">IFERROR(INDEX(import_data,MATCH($R$8&amp;"-"&amp;$P752,import_key,0),S$9),"")</f>
        <v/>
      </c>
      <c r="T752" s="322" t="str" cm="1">
        <f t="array" ref="T752">IFERROR(INDEX(import_data,MATCH($R$8&amp;"-"&amp;$P752,import_key,0),T$9),"")</f>
        <v/>
      </c>
    </row>
    <row r="753" spans="2:20" x14ac:dyDescent="0.25">
      <c r="B753" s="308">
        <f t="shared" si="57"/>
        <v>741</v>
      </c>
      <c r="D753" s="301" t="str" cm="1">
        <f t="array" ref="D753">IFERROR(INDEX(import_data,MATCH($D$8&amp;"-"&amp;$B753,import_key,0),D$9),"")</f>
        <v/>
      </c>
      <c r="E753" s="299" t="str" cm="1">
        <f t="array" ref="E753">IFERROR(INDEX(import_data,MATCH($D$8&amp;"-"&amp;$B753,import_key,0),E$9),"")</f>
        <v/>
      </c>
      <c r="F753" s="299" t="str" cm="1">
        <f t="array" ref="F753">IFERROR(INDEX(import_data,MATCH($D$8&amp;"-"&amp;$B753,import_key,0),F$9),"")</f>
        <v/>
      </c>
      <c r="G753" s="299" t="str" cm="1">
        <f t="array" ref="G753">IFERROR(INDEX(import_data,MATCH($D$8&amp;"-"&amp;$B753,import_key,0),G$9),"")</f>
        <v/>
      </c>
      <c r="H753" s="322" t="str" cm="1">
        <f t="array" ref="H753">IFERROR(INDEX(import_data,MATCH($D$8&amp;"-"&amp;$B753,import_key,0),H$9),"")</f>
        <v/>
      </c>
      <c r="J753" s="334" t="str">
        <f t="shared" si="58"/>
        <v/>
      </c>
      <c r="K753" s="98" t="s">
        <v>0</v>
      </c>
      <c r="L753" s="334" t="str">
        <f t="shared" si="59"/>
        <v/>
      </c>
      <c r="M753" s="98" t="s">
        <v>0</v>
      </c>
      <c r="N753" s="334" t="str">
        <f t="shared" si="60"/>
        <v/>
      </c>
      <c r="O753" s="98" t="s">
        <v>0</v>
      </c>
      <c r="P753" s="308">
        <f t="shared" si="56"/>
        <v>741</v>
      </c>
      <c r="R753" s="301" t="str" cm="1">
        <f t="array" ref="R753">IFERROR(INDEX(import_data,MATCH($R$8&amp;"-"&amp;$P753,import_key,0),R$9),"")</f>
        <v/>
      </c>
      <c r="S753" s="299" t="str" cm="1">
        <f t="array" ref="S753">IFERROR(INDEX(import_data,MATCH($R$8&amp;"-"&amp;$P753,import_key,0),S$9),"")</f>
        <v/>
      </c>
      <c r="T753" s="322" t="str" cm="1">
        <f t="array" ref="T753">IFERROR(INDEX(import_data,MATCH($R$8&amp;"-"&amp;$P753,import_key,0),T$9),"")</f>
        <v/>
      </c>
    </row>
    <row r="754" spans="2:20" x14ac:dyDescent="0.25">
      <c r="B754" s="308">
        <f t="shared" si="57"/>
        <v>742</v>
      </c>
      <c r="D754" s="301" t="str" cm="1">
        <f t="array" ref="D754">IFERROR(INDEX(import_data,MATCH($D$8&amp;"-"&amp;$B754,import_key,0),D$9),"")</f>
        <v/>
      </c>
      <c r="E754" s="299" t="str" cm="1">
        <f t="array" ref="E754">IFERROR(INDEX(import_data,MATCH($D$8&amp;"-"&amp;$B754,import_key,0),E$9),"")</f>
        <v/>
      </c>
      <c r="F754" s="299" t="str" cm="1">
        <f t="array" ref="F754">IFERROR(INDEX(import_data,MATCH($D$8&amp;"-"&amp;$B754,import_key,0),F$9),"")</f>
        <v/>
      </c>
      <c r="G754" s="299" t="str" cm="1">
        <f t="array" ref="G754">IFERROR(INDEX(import_data,MATCH($D$8&amp;"-"&amp;$B754,import_key,0),G$9),"")</f>
        <v/>
      </c>
      <c r="H754" s="322" t="str" cm="1">
        <f t="array" ref="H754">IFERROR(INDEX(import_data,MATCH($D$8&amp;"-"&amp;$B754,import_key,0),H$9),"")</f>
        <v/>
      </c>
      <c r="J754" s="334" t="str">
        <f t="shared" si="58"/>
        <v/>
      </c>
      <c r="K754" s="98" t="s">
        <v>0</v>
      </c>
      <c r="L754" s="334" t="str">
        <f t="shared" si="59"/>
        <v/>
      </c>
      <c r="M754" s="98" t="s">
        <v>0</v>
      </c>
      <c r="N754" s="334" t="str">
        <f t="shared" si="60"/>
        <v/>
      </c>
      <c r="O754" s="98" t="s">
        <v>0</v>
      </c>
      <c r="P754" s="308">
        <f t="shared" si="56"/>
        <v>742</v>
      </c>
      <c r="R754" s="301" t="str" cm="1">
        <f t="array" ref="R754">IFERROR(INDEX(import_data,MATCH($R$8&amp;"-"&amp;$P754,import_key,0),R$9),"")</f>
        <v/>
      </c>
      <c r="S754" s="299" t="str" cm="1">
        <f t="array" ref="S754">IFERROR(INDEX(import_data,MATCH($R$8&amp;"-"&amp;$P754,import_key,0),S$9),"")</f>
        <v/>
      </c>
      <c r="T754" s="322" t="str" cm="1">
        <f t="array" ref="T754">IFERROR(INDEX(import_data,MATCH($R$8&amp;"-"&amp;$P754,import_key,0),T$9),"")</f>
        <v/>
      </c>
    </row>
    <row r="755" spans="2:20" x14ac:dyDescent="0.25">
      <c r="B755" s="308">
        <f t="shared" si="57"/>
        <v>743</v>
      </c>
      <c r="D755" s="301" t="str" cm="1">
        <f t="array" ref="D755">IFERROR(INDEX(import_data,MATCH($D$8&amp;"-"&amp;$B755,import_key,0),D$9),"")</f>
        <v/>
      </c>
      <c r="E755" s="299" t="str" cm="1">
        <f t="array" ref="E755">IFERROR(INDEX(import_data,MATCH($D$8&amp;"-"&amp;$B755,import_key,0),E$9),"")</f>
        <v/>
      </c>
      <c r="F755" s="299" t="str" cm="1">
        <f t="array" ref="F755">IFERROR(INDEX(import_data,MATCH($D$8&amp;"-"&amp;$B755,import_key,0),F$9),"")</f>
        <v/>
      </c>
      <c r="G755" s="299" t="str" cm="1">
        <f t="array" ref="G755">IFERROR(INDEX(import_data,MATCH($D$8&amp;"-"&amp;$B755,import_key,0),G$9),"")</f>
        <v/>
      </c>
      <c r="H755" s="322" t="str" cm="1">
        <f t="array" ref="H755">IFERROR(INDEX(import_data,MATCH($D$8&amp;"-"&amp;$B755,import_key,0),H$9),"")</f>
        <v/>
      </c>
      <c r="J755" s="334" t="str">
        <f t="shared" si="58"/>
        <v/>
      </c>
      <c r="K755" s="98" t="s">
        <v>0</v>
      </c>
      <c r="L755" s="334" t="str">
        <f t="shared" si="59"/>
        <v/>
      </c>
      <c r="M755" s="98" t="s">
        <v>0</v>
      </c>
      <c r="N755" s="334" t="str">
        <f t="shared" si="60"/>
        <v/>
      </c>
      <c r="O755" s="98" t="s">
        <v>0</v>
      </c>
      <c r="P755" s="308">
        <f t="shared" si="56"/>
        <v>743</v>
      </c>
      <c r="R755" s="301" t="str" cm="1">
        <f t="array" ref="R755">IFERROR(INDEX(import_data,MATCH($R$8&amp;"-"&amp;$P755,import_key,0),R$9),"")</f>
        <v/>
      </c>
      <c r="S755" s="299" t="str" cm="1">
        <f t="array" ref="S755">IFERROR(INDEX(import_data,MATCH($R$8&amp;"-"&amp;$P755,import_key,0),S$9),"")</f>
        <v/>
      </c>
      <c r="T755" s="322" t="str" cm="1">
        <f t="array" ref="T755">IFERROR(INDEX(import_data,MATCH($R$8&amp;"-"&amp;$P755,import_key,0),T$9),"")</f>
        <v/>
      </c>
    </row>
    <row r="756" spans="2:20" x14ac:dyDescent="0.25">
      <c r="B756" s="308">
        <f t="shared" si="57"/>
        <v>744</v>
      </c>
      <c r="D756" s="301" t="str" cm="1">
        <f t="array" ref="D756">IFERROR(INDEX(import_data,MATCH($D$8&amp;"-"&amp;$B756,import_key,0),D$9),"")</f>
        <v/>
      </c>
      <c r="E756" s="299" t="str" cm="1">
        <f t="array" ref="E756">IFERROR(INDEX(import_data,MATCH($D$8&amp;"-"&amp;$B756,import_key,0),E$9),"")</f>
        <v/>
      </c>
      <c r="F756" s="299" t="str" cm="1">
        <f t="array" ref="F756">IFERROR(INDEX(import_data,MATCH($D$8&amp;"-"&amp;$B756,import_key,0),F$9),"")</f>
        <v/>
      </c>
      <c r="G756" s="299" t="str" cm="1">
        <f t="array" ref="G756">IFERROR(INDEX(import_data,MATCH($D$8&amp;"-"&amp;$B756,import_key,0),G$9),"")</f>
        <v/>
      </c>
      <c r="H756" s="322" t="str" cm="1">
        <f t="array" ref="H756">IFERROR(INDEX(import_data,MATCH($D$8&amp;"-"&amp;$B756,import_key,0),H$9),"")</f>
        <v/>
      </c>
      <c r="J756" s="334" t="str">
        <f t="shared" si="58"/>
        <v/>
      </c>
      <c r="K756" s="98" t="s">
        <v>0</v>
      </c>
      <c r="L756" s="334" t="str">
        <f t="shared" si="59"/>
        <v/>
      </c>
      <c r="M756" s="98" t="s">
        <v>0</v>
      </c>
      <c r="N756" s="334" t="str">
        <f t="shared" si="60"/>
        <v/>
      </c>
      <c r="O756" s="98" t="s">
        <v>0</v>
      </c>
      <c r="P756" s="308">
        <f t="shared" si="56"/>
        <v>744</v>
      </c>
      <c r="R756" s="301" t="str" cm="1">
        <f t="array" ref="R756">IFERROR(INDEX(import_data,MATCH($R$8&amp;"-"&amp;$P756,import_key,0),R$9),"")</f>
        <v/>
      </c>
      <c r="S756" s="299" t="str" cm="1">
        <f t="array" ref="S756">IFERROR(INDEX(import_data,MATCH($R$8&amp;"-"&amp;$P756,import_key,0),S$9),"")</f>
        <v/>
      </c>
      <c r="T756" s="322" t="str" cm="1">
        <f t="array" ref="T756">IFERROR(INDEX(import_data,MATCH($R$8&amp;"-"&amp;$P756,import_key,0),T$9),"")</f>
        <v/>
      </c>
    </row>
    <row r="757" spans="2:20" x14ac:dyDescent="0.25">
      <c r="B757" s="308">
        <f t="shared" si="57"/>
        <v>745</v>
      </c>
      <c r="D757" s="301" t="str" cm="1">
        <f t="array" ref="D757">IFERROR(INDEX(import_data,MATCH($D$8&amp;"-"&amp;$B757,import_key,0),D$9),"")</f>
        <v/>
      </c>
      <c r="E757" s="299" t="str" cm="1">
        <f t="array" ref="E757">IFERROR(INDEX(import_data,MATCH($D$8&amp;"-"&amp;$B757,import_key,0),E$9),"")</f>
        <v/>
      </c>
      <c r="F757" s="299" t="str" cm="1">
        <f t="array" ref="F757">IFERROR(INDEX(import_data,MATCH($D$8&amp;"-"&amp;$B757,import_key,0),F$9),"")</f>
        <v/>
      </c>
      <c r="G757" s="299" t="str" cm="1">
        <f t="array" ref="G757">IFERROR(INDEX(import_data,MATCH($D$8&amp;"-"&amp;$B757,import_key,0),G$9),"")</f>
        <v/>
      </c>
      <c r="H757" s="322" t="str" cm="1">
        <f t="array" ref="H757">IFERROR(INDEX(import_data,MATCH($D$8&amp;"-"&amp;$B757,import_key,0),H$9),"")</f>
        <v/>
      </c>
      <c r="J757" s="334" t="str">
        <f t="shared" si="58"/>
        <v/>
      </c>
      <c r="K757" s="98" t="s">
        <v>0</v>
      </c>
      <c r="L757" s="334" t="str">
        <f t="shared" si="59"/>
        <v/>
      </c>
      <c r="M757" s="98" t="s">
        <v>0</v>
      </c>
      <c r="N757" s="334" t="str">
        <f t="shared" si="60"/>
        <v/>
      </c>
      <c r="O757" s="98" t="s">
        <v>0</v>
      </c>
      <c r="P757" s="308">
        <f t="shared" si="56"/>
        <v>745</v>
      </c>
      <c r="R757" s="301" t="str" cm="1">
        <f t="array" ref="R757">IFERROR(INDEX(import_data,MATCH($R$8&amp;"-"&amp;$P757,import_key,0),R$9),"")</f>
        <v/>
      </c>
      <c r="S757" s="299" t="str" cm="1">
        <f t="array" ref="S757">IFERROR(INDEX(import_data,MATCH($R$8&amp;"-"&amp;$P757,import_key,0),S$9),"")</f>
        <v/>
      </c>
      <c r="T757" s="322" t="str" cm="1">
        <f t="array" ref="T757">IFERROR(INDEX(import_data,MATCH($R$8&amp;"-"&amp;$P757,import_key,0),T$9),"")</f>
        <v/>
      </c>
    </row>
    <row r="758" spans="2:20" x14ac:dyDescent="0.25">
      <c r="B758" s="308">
        <f t="shared" si="57"/>
        <v>746</v>
      </c>
      <c r="D758" s="301" t="str" cm="1">
        <f t="array" ref="D758">IFERROR(INDEX(import_data,MATCH($D$8&amp;"-"&amp;$B758,import_key,0),D$9),"")</f>
        <v/>
      </c>
      <c r="E758" s="299" t="str" cm="1">
        <f t="array" ref="E758">IFERROR(INDEX(import_data,MATCH($D$8&amp;"-"&amp;$B758,import_key,0),E$9),"")</f>
        <v/>
      </c>
      <c r="F758" s="299" t="str" cm="1">
        <f t="array" ref="F758">IFERROR(INDEX(import_data,MATCH($D$8&amp;"-"&amp;$B758,import_key,0),F$9),"")</f>
        <v/>
      </c>
      <c r="G758" s="299" t="str" cm="1">
        <f t="array" ref="G758">IFERROR(INDEX(import_data,MATCH($D$8&amp;"-"&amp;$B758,import_key,0),G$9),"")</f>
        <v/>
      </c>
      <c r="H758" s="322" t="str" cm="1">
        <f t="array" ref="H758">IFERROR(INDEX(import_data,MATCH($D$8&amp;"-"&amp;$B758,import_key,0),H$9),"")</f>
        <v/>
      </c>
      <c r="J758" s="334" t="str">
        <f t="shared" si="58"/>
        <v/>
      </c>
      <c r="K758" s="98" t="s">
        <v>0</v>
      </c>
      <c r="L758" s="334" t="str">
        <f t="shared" si="59"/>
        <v/>
      </c>
      <c r="M758" s="98" t="s">
        <v>0</v>
      </c>
      <c r="N758" s="334" t="str">
        <f t="shared" si="60"/>
        <v/>
      </c>
      <c r="O758" s="98" t="s">
        <v>0</v>
      </c>
      <c r="P758" s="308">
        <f t="shared" si="56"/>
        <v>746</v>
      </c>
      <c r="R758" s="301" t="str" cm="1">
        <f t="array" ref="R758">IFERROR(INDEX(import_data,MATCH($R$8&amp;"-"&amp;$P758,import_key,0),R$9),"")</f>
        <v/>
      </c>
      <c r="S758" s="299" t="str" cm="1">
        <f t="array" ref="S758">IFERROR(INDEX(import_data,MATCH($R$8&amp;"-"&amp;$P758,import_key,0),S$9),"")</f>
        <v/>
      </c>
      <c r="T758" s="322" t="str" cm="1">
        <f t="array" ref="T758">IFERROR(INDEX(import_data,MATCH($R$8&amp;"-"&amp;$P758,import_key,0),T$9),"")</f>
        <v/>
      </c>
    </row>
    <row r="759" spans="2:20" x14ac:dyDescent="0.25">
      <c r="B759" s="308">
        <f t="shared" si="57"/>
        <v>747</v>
      </c>
      <c r="D759" s="301" t="str" cm="1">
        <f t="array" ref="D759">IFERROR(INDEX(import_data,MATCH($D$8&amp;"-"&amp;$B759,import_key,0),D$9),"")</f>
        <v/>
      </c>
      <c r="E759" s="299" t="str" cm="1">
        <f t="array" ref="E759">IFERROR(INDEX(import_data,MATCH($D$8&amp;"-"&amp;$B759,import_key,0),E$9),"")</f>
        <v/>
      </c>
      <c r="F759" s="299" t="str" cm="1">
        <f t="array" ref="F759">IFERROR(INDEX(import_data,MATCH($D$8&amp;"-"&amp;$B759,import_key,0),F$9),"")</f>
        <v/>
      </c>
      <c r="G759" s="299" t="str" cm="1">
        <f t="array" ref="G759">IFERROR(INDEX(import_data,MATCH($D$8&amp;"-"&amp;$B759,import_key,0),G$9),"")</f>
        <v/>
      </c>
      <c r="H759" s="322" t="str" cm="1">
        <f t="array" ref="H759">IFERROR(INDEX(import_data,MATCH($D$8&amp;"-"&amp;$B759,import_key,0),H$9),"")</f>
        <v/>
      </c>
      <c r="J759" s="334" t="str">
        <f t="shared" si="58"/>
        <v/>
      </c>
      <c r="K759" s="98" t="s">
        <v>0</v>
      </c>
      <c r="L759" s="334" t="str">
        <f t="shared" si="59"/>
        <v/>
      </c>
      <c r="M759" s="98" t="s">
        <v>0</v>
      </c>
      <c r="N759" s="334" t="str">
        <f t="shared" si="60"/>
        <v/>
      </c>
      <c r="O759" s="98" t="s">
        <v>0</v>
      </c>
      <c r="P759" s="308">
        <f t="shared" si="56"/>
        <v>747</v>
      </c>
      <c r="R759" s="301" t="str" cm="1">
        <f t="array" ref="R759">IFERROR(INDEX(import_data,MATCH($R$8&amp;"-"&amp;$P759,import_key,0),R$9),"")</f>
        <v/>
      </c>
      <c r="S759" s="299" t="str" cm="1">
        <f t="array" ref="S759">IFERROR(INDEX(import_data,MATCH($R$8&amp;"-"&amp;$P759,import_key,0),S$9),"")</f>
        <v/>
      </c>
      <c r="T759" s="322" t="str" cm="1">
        <f t="array" ref="T759">IFERROR(INDEX(import_data,MATCH($R$8&amp;"-"&amp;$P759,import_key,0),T$9),"")</f>
        <v/>
      </c>
    </row>
    <row r="760" spans="2:20" x14ac:dyDescent="0.25">
      <c r="B760" s="308">
        <f t="shared" si="57"/>
        <v>748</v>
      </c>
      <c r="D760" s="301" t="str" cm="1">
        <f t="array" ref="D760">IFERROR(INDEX(import_data,MATCH($D$8&amp;"-"&amp;$B760,import_key,0),D$9),"")</f>
        <v/>
      </c>
      <c r="E760" s="299" t="str" cm="1">
        <f t="array" ref="E760">IFERROR(INDEX(import_data,MATCH($D$8&amp;"-"&amp;$B760,import_key,0),E$9),"")</f>
        <v/>
      </c>
      <c r="F760" s="299" t="str" cm="1">
        <f t="array" ref="F760">IFERROR(INDEX(import_data,MATCH($D$8&amp;"-"&amp;$B760,import_key,0),F$9),"")</f>
        <v/>
      </c>
      <c r="G760" s="299" t="str" cm="1">
        <f t="array" ref="G760">IFERROR(INDEX(import_data,MATCH($D$8&amp;"-"&amp;$B760,import_key,0),G$9),"")</f>
        <v/>
      </c>
      <c r="H760" s="322" t="str" cm="1">
        <f t="array" ref="H760">IFERROR(INDEX(import_data,MATCH($D$8&amp;"-"&amp;$B760,import_key,0),H$9),"")</f>
        <v/>
      </c>
      <c r="J760" s="334" t="str">
        <f t="shared" si="58"/>
        <v/>
      </c>
      <c r="K760" s="98" t="s">
        <v>0</v>
      </c>
      <c r="L760" s="334" t="str">
        <f t="shared" si="59"/>
        <v/>
      </c>
      <c r="M760" s="98" t="s">
        <v>0</v>
      </c>
      <c r="N760" s="334" t="str">
        <f t="shared" si="60"/>
        <v/>
      </c>
      <c r="O760" s="98" t="s">
        <v>0</v>
      </c>
      <c r="P760" s="308">
        <f t="shared" si="56"/>
        <v>748</v>
      </c>
      <c r="R760" s="301" t="str" cm="1">
        <f t="array" ref="R760">IFERROR(INDEX(import_data,MATCH($R$8&amp;"-"&amp;$P760,import_key,0),R$9),"")</f>
        <v/>
      </c>
      <c r="S760" s="299" t="str" cm="1">
        <f t="array" ref="S760">IFERROR(INDEX(import_data,MATCH($R$8&amp;"-"&amp;$P760,import_key,0),S$9),"")</f>
        <v/>
      </c>
      <c r="T760" s="322" t="str" cm="1">
        <f t="array" ref="T760">IFERROR(INDEX(import_data,MATCH($R$8&amp;"-"&amp;$P760,import_key,0),T$9),"")</f>
        <v/>
      </c>
    </row>
    <row r="761" spans="2:20" x14ac:dyDescent="0.25">
      <c r="B761" s="308">
        <f t="shared" si="57"/>
        <v>749</v>
      </c>
      <c r="D761" s="301" t="str" cm="1">
        <f t="array" ref="D761">IFERROR(INDEX(import_data,MATCH($D$8&amp;"-"&amp;$B761,import_key,0),D$9),"")</f>
        <v/>
      </c>
      <c r="E761" s="299" t="str" cm="1">
        <f t="array" ref="E761">IFERROR(INDEX(import_data,MATCH($D$8&amp;"-"&amp;$B761,import_key,0),E$9),"")</f>
        <v/>
      </c>
      <c r="F761" s="299" t="str" cm="1">
        <f t="array" ref="F761">IFERROR(INDEX(import_data,MATCH($D$8&amp;"-"&amp;$B761,import_key,0),F$9),"")</f>
        <v/>
      </c>
      <c r="G761" s="299" t="str" cm="1">
        <f t="array" ref="G761">IFERROR(INDEX(import_data,MATCH($D$8&amp;"-"&amp;$B761,import_key,0),G$9),"")</f>
        <v/>
      </c>
      <c r="H761" s="322" t="str" cm="1">
        <f t="array" ref="H761">IFERROR(INDEX(import_data,MATCH($D$8&amp;"-"&amp;$B761,import_key,0),H$9),"")</f>
        <v/>
      </c>
      <c r="J761" s="334" t="str">
        <f t="shared" si="58"/>
        <v/>
      </c>
      <c r="K761" s="98" t="s">
        <v>0</v>
      </c>
      <c r="L761" s="334" t="str">
        <f t="shared" si="59"/>
        <v/>
      </c>
      <c r="M761" s="98" t="s">
        <v>0</v>
      </c>
      <c r="N761" s="334" t="str">
        <f t="shared" si="60"/>
        <v/>
      </c>
      <c r="O761" s="98" t="s">
        <v>0</v>
      </c>
      <c r="P761" s="308">
        <f t="shared" si="56"/>
        <v>749</v>
      </c>
      <c r="R761" s="301" t="str" cm="1">
        <f t="array" ref="R761">IFERROR(INDEX(import_data,MATCH($R$8&amp;"-"&amp;$P761,import_key,0),R$9),"")</f>
        <v/>
      </c>
      <c r="S761" s="299" t="str" cm="1">
        <f t="array" ref="S761">IFERROR(INDEX(import_data,MATCH($R$8&amp;"-"&amp;$P761,import_key,0),S$9),"")</f>
        <v/>
      </c>
      <c r="T761" s="322" t="str" cm="1">
        <f t="array" ref="T761">IFERROR(INDEX(import_data,MATCH($R$8&amp;"-"&amp;$P761,import_key,0),T$9),"")</f>
        <v/>
      </c>
    </row>
    <row r="762" spans="2:20" x14ac:dyDescent="0.25">
      <c r="B762" s="308">
        <f t="shared" si="57"/>
        <v>750</v>
      </c>
      <c r="D762" s="301" t="str" cm="1">
        <f t="array" ref="D762">IFERROR(INDEX(import_data,MATCH($D$8&amp;"-"&amp;$B762,import_key,0),D$9),"")</f>
        <v/>
      </c>
      <c r="E762" s="299" t="str" cm="1">
        <f t="array" ref="E762">IFERROR(INDEX(import_data,MATCH($D$8&amp;"-"&amp;$B762,import_key,0),E$9),"")</f>
        <v/>
      </c>
      <c r="F762" s="299" t="str" cm="1">
        <f t="array" ref="F762">IFERROR(INDEX(import_data,MATCH($D$8&amp;"-"&amp;$B762,import_key,0),F$9),"")</f>
        <v/>
      </c>
      <c r="G762" s="299" t="str" cm="1">
        <f t="array" ref="G762">IFERROR(INDEX(import_data,MATCH($D$8&amp;"-"&amp;$B762,import_key,0),G$9),"")</f>
        <v/>
      </c>
      <c r="H762" s="322" t="str" cm="1">
        <f t="array" ref="H762">IFERROR(INDEX(import_data,MATCH($D$8&amp;"-"&amp;$B762,import_key,0),H$9),"")</f>
        <v/>
      </c>
      <c r="J762" s="334" t="str">
        <f t="shared" si="58"/>
        <v/>
      </c>
      <c r="K762" s="98" t="s">
        <v>0</v>
      </c>
      <c r="L762" s="334" t="str">
        <f t="shared" si="59"/>
        <v/>
      </c>
      <c r="M762" s="98" t="s">
        <v>0</v>
      </c>
      <c r="N762" s="334" t="str">
        <f t="shared" si="60"/>
        <v/>
      </c>
      <c r="O762" s="98" t="s">
        <v>0</v>
      </c>
      <c r="P762" s="308">
        <f t="shared" si="56"/>
        <v>750</v>
      </c>
      <c r="R762" s="301" t="str" cm="1">
        <f t="array" ref="R762">IFERROR(INDEX(import_data,MATCH($R$8&amp;"-"&amp;$P762,import_key,0),R$9),"")</f>
        <v/>
      </c>
      <c r="S762" s="299" t="str" cm="1">
        <f t="array" ref="S762">IFERROR(INDEX(import_data,MATCH($R$8&amp;"-"&amp;$P762,import_key,0),S$9),"")</f>
        <v/>
      </c>
      <c r="T762" s="322" t="str" cm="1">
        <f t="array" ref="T762">IFERROR(INDEX(import_data,MATCH($R$8&amp;"-"&amp;$P762,import_key,0),T$9),"")</f>
        <v/>
      </c>
    </row>
    <row r="763" spans="2:20" x14ac:dyDescent="0.25">
      <c r="B763" s="308">
        <f t="shared" si="57"/>
        <v>751</v>
      </c>
      <c r="D763" s="301" t="str" cm="1">
        <f t="array" ref="D763">IFERROR(INDEX(import_data,MATCH($D$8&amp;"-"&amp;$B763,import_key,0),D$9),"")</f>
        <v/>
      </c>
      <c r="E763" s="299" t="str" cm="1">
        <f t="array" ref="E763">IFERROR(INDEX(import_data,MATCH($D$8&amp;"-"&amp;$B763,import_key,0),E$9),"")</f>
        <v/>
      </c>
      <c r="F763" s="299" t="str" cm="1">
        <f t="array" ref="F763">IFERROR(INDEX(import_data,MATCH($D$8&amp;"-"&amp;$B763,import_key,0),F$9),"")</f>
        <v/>
      </c>
      <c r="G763" s="299" t="str" cm="1">
        <f t="array" ref="G763">IFERROR(INDEX(import_data,MATCH($D$8&amp;"-"&amp;$B763,import_key,0),G$9),"")</f>
        <v/>
      </c>
      <c r="H763" s="322" t="str" cm="1">
        <f t="array" ref="H763">IFERROR(INDEX(import_data,MATCH($D$8&amp;"-"&amp;$B763,import_key,0),H$9),"")</f>
        <v/>
      </c>
      <c r="J763" s="334" t="str">
        <f t="shared" si="58"/>
        <v/>
      </c>
      <c r="K763" s="98" t="s">
        <v>0</v>
      </c>
      <c r="L763" s="334" t="str">
        <f t="shared" si="59"/>
        <v/>
      </c>
      <c r="M763" s="98" t="s">
        <v>0</v>
      </c>
      <c r="N763" s="334" t="str">
        <f t="shared" si="60"/>
        <v/>
      </c>
      <c r="O763" s="98" t="s">
        <v>0</v>
      </c>
      <c r="P763" s="308">
        <f t="shared" si="56"/>
        <v>751</v>
      </c>
      <c r="R763" s="301" t="str" cm="1">
        <f t="array" ref="R763">IFERROR(INDEX(import_data,MATCH($R$8&amp;"-"&amp;$P763,import_key,0),R$9),"")</f>
        <v/>
      </c>
      <c r="S763" s="299" t="str" cm="1">
        <f t="array" ref="S763">IFERROR(INDEX(import_data,MATCH($R$8&amp;"-"&amp;$P763,import_key,0),S$9),"")</f>
        <v/>
      </c>
      <c r="T763" s="322" t="str" cm="1">
        <f t="array" ref="T763">IFERROR(INDEX(import_data,MATCH($R$8&amp;"-"&amp;$P763,import_key,0),T$9),"")</f>
        <v/>
      </c>
    </row>
    <row r="764" spans="2:20" x14ac:dyDescent="0.25">
      <c r="B764" s="308">
        <f t="shared" si="57"/>
        <v>752</v>
      </c>
      <c r="D764" s="301" t="str" cm="1">
        <f t="array" ref="D764">IFERROR(INDEX(import_data,MATCH($D$8&amp;"-"&amp;$B764,import_key,0),D$9),"")</f>
        <v/>
      </c>
      <c r="E764" s="299" t="str" cm="1">
        <f t="array" ref="E764">IFERROR(INDEX(import_data,MATCH($D$8&amp;"-"&amp;$B764,import_key,0),E$9),"")</f>
        <v/>
      </c>
      <c r="F764" s="299" t="str" cm="1">
        <f t="array" ref="F764">IFERROR(INDEX(import_data,MATCH($D$8&amp;"-"&amp;$B764,import_key,0),F$9),"")</f>
        <v/>
      </c>
      <c r="G764" s="299" t="str" cm="1">
        <f t="array" ref="G764">IFERROR(INDEX(import_data,MATCH($D$8&amp;"-"&amp;$B764,import_key,0),G$9),"")</f>
        <v/>
      </c>
      <c r="H764" s="322" t="str" cm="1">
        <f t="array" ref="H764">IFERROR(INDEX(import_data,MATCH($D$8&amp;"-"&amp;$B764,import_key,0),H$9),"")</f>
        <v/>
      </c>
      <c r="J764" s="334" t="str">
        <f t="shared" si="58"/>
        <v/>
      </c>
      <c r="K764" s="98" t="s">
        <v>0</v>
      </c>
      <c r="L764" s="334" t="str">
        <f t="shared" si="59"/>
        <v/>
      </c>
      <c r="M764" s="98" t="s">
        <v>0</v>
      </c>
      <c r="N764" s="334" t="str">
        <f t="shared" si="60"/>
        <v/>
      </c>
      <c r="O764" s="98" t="s">
        <v>0</v>
      </c>
      <c r="P764" s="308">
        <f t="shared" si="56"/>
        <v>752</v>
      </c>
      <c r="R764" s="301" t="str" cm="1">
        <f t="array" ref="R764">IFERROR(INDEX(import_data,MATCH($R$8&amp;"-"&amp;$P764,import_key,0),R$9),"")</f>
        <v/>
      </c>
      <c r="S764" s="299" t="str" cm="1">
        <f t="array" ref="S764">IFERROR(INDEX(import_data,MATCH($R$8&amp;"-"&amp;$P764,import_key,0),S$9),"")</f>
        <v/>
      </c>
      <c r="T764" s="322" t="str" cm="1">
        <f t="array" ref="T764">IFERROR(INDEX(import_data,MATCH($R$8&amp;"-"&amp;$P764,import_key,0),T$9),"")</f>
        <v/>
      </c>
    </row>
    <row r="765" spans="2:20" x14ac:dyDescent="0.25">
      <c r="B765" s="308">
        <f t="shared" si="57"/>
        <v>753</v>
      </c>
      <c r="D765" s="301" t="str" cm="1">
        <f t="array" ref="D765">IFERROR(INDEX(import_data,MATCH($D$8&amp;"-"&amp;$B765,import_key,0),D$9),"")</f>
        <v/>
      </c>
      <c r="E765" s="299" t="str" cm="1">
        <f t="array" ref="E765">IFERROR(INDEX(import_data,MATCH($D$8&amp;"-"&amp;$B765,import_key,0),E$9),"")</f>
        <v/>
      </c>
      <c r="F765" s="299" t="str" cm="1">
        <f t="array" ref="F765">IFERROR(INDEX(import_data,MATCH($D$8&amp;"-"&amp;$B765,import_key,0),F$9),"")</f>
        <v/>
      </c>
      <c r="G765" s="299" t="str" cm="1">
        <f t="array" ref="G765">IFERROR(INDEX(import_data,MATCH($D$8&amp;"-"&amp;$B765,import_key,0),G$9),"")</f>
        <v/>
      </c>
      <c r="H765" s="322" t="str" cm="1">
        <f t="array" ref="H765">IFERROR(INDEX(import_data,MATCH($D$8&amp;"-"&amp;$B765,import_key,0),H$9),"")</f>
        <v/>
      </c>
      <c r="J765" s="334" t="str">
        <f t="shared" si="58"/>
        <v/>
      </c>
      <c r="K765" s="98" t="s">
        <v>0</v>
      </c>
      <c r="L765" s="334" t="str">
        <f t="shared" si="59"/>
        <v/>
      </c>
      <c r="M765" s="98" t="s">
        <v>0</v>
      </c>
      <c r="N765" s="334" t="str">
        <f t="shared" si="60"/>
        <v/>
      </c>
      <c r="O765" s="98" t="s">
        <v>0</v>
      </c>
      <c r="P765" s="308">
        <f t="shared" si="56"/>
        <v>753</v>
      </c>
      <c r="R765" s="301" t="str" cm="1">
        <f t="array" ref="R765">IFERROR(INDEX(import_data,MATCH($R$8&amp;"-"&amp;$P765,import_key,0),R$9),"")</f>
        <v/>
      </c>
      <c r="S765" s="299" t="str" cm="1">
        <f t="array" ref="S765">IFERROR(INDEX(import_data,MATCH($R$8&amp;"-"&amp;$P765,import_key,0),S$9),"")</f>
        <v/>
      </c>
      <c r="T765" s="322" t="str" cm="1">
        <f t="array" ref="T765">IFERROR(INDEX(import_data,MATCH($R$8&amp;"-"&amp;$P765,import_key,0),T$9),"")</f>
        <v/>
      </c>
    </row>
    <row r="766" spans="2:20" x14ac:dyDescent="0.25">
      <c r="B766" s="308">
        <f t="shared" si="57"/>
        <v>754</v>
      </c>
      <c r="D766" s="301" t="str" cm="1">
        <f t="array" ref="D766">IFERROR(INDEX(import_data,MATCH($D$8&amp;"-"&amp;$B766,import_key,0),D$9),"")</f>
        <v/>
      </c>
      <c r="E766" s="299" t="str" cm="1">
        <f t="array" ref="E766">IFERROR(INDEX(import_data,MATCH($D$8&amp;"-"&amp;$B766,import_key,0),E$9),"")</f>
        <v/>
      </c>
      <c r="F766" s="299" t="str" cm="1">
        <f t="array" ref="F766">IFERROR(INDEX(import_data,MATCH($D$8&amp;"-"&amp;$B766,import_key,0),F$9),"")</f>
        <v/>
      </c>
      <c r="G766" s="299" t="str" cm="1">
        <f t="array" ref="G766">IFERROR(INDEX(import_data,MATCH($D$8&amp;"-"&amp;$B766,import_key,0),G$9),"")</f>
        <v/>
      </c>
      <c r="H766" s="322" t="str" cm="1">
        <f t="array" ref="H766">IFERROR(INDEX(import_data,MATCH($D$8&amp;"-"&amp;$B766,import_key,0),H$9),"")</f>
        <v/>
      </c>
      <c r="J766" s="334" t="str">
        <f t="shared" si="58"/>
        <v/>
      </c>
      <c r="K766" s="98" t="s">
        <v>0</v>
      </c>
      <c r="L766" s="334" t="str">
        <f t="shared" si="59"/>
        <v/>
      </c>
      <c r="M766" s="98" t="s">
        <v>0</v>
      </c>
      <c r="N766" s="334" t="str">
        <f t="shared" si="60"/>
        <v/>
      </c>
      <c r="O766" s="98" t="s">
        <v>0</v>
      </c>
      <c r="P766" s="308">
        <f t="shared" si="56"/>
        <v>754</v>
      </c>
      <c r="R766" s="301" t="str" cm="1">
        <f t="array" ref="R766">IFERROR(INDEX(import_data,MATCH($R$8&amp;"-"&amp;$P766,import_key,0),R$9),"")</f>
        <v/>
      </c>
      <c r="S766" s="299" t="str" cm="1">
        <f t="array" ref="S766">IFERROR(INDEX(import_data,MATCH($R$8&amp;"-"&amp;$P766,import_key,0),S$9),"")</f>
        <v/>
      </c>
      <c r="T766" s="322" t="str" cm="1">
        <f t="array" ref="T766">IFERROR(INDEX(import_data,MATCH($R$8&amp;"-"&amp;$P766,import_key,0),T$9),"")</f>
        <v/>
      </c>
    </row>
    <row r="767" spans="2:20" x14ac:dyDescent="0.25">
      <c r="B767" s="308">
        <f t="shared" si="57"/>
        <v>755</v>
      </c>
      <c r="D767" s="301" t="str" cm="1">
        <f t="array" ref="D767">IFERROR(INDEX(import_data,MATCH($D$8&amp;"-"&amp;$B767,import_key,0),D$9),"")</f>
        <v/>
      </c>
      <c r="E767" s="299" t="str" cm="1">
        <f t="array" ref="E767">IFERROR(INDEX(import_data,MATCH($D$8&amp;"-"&amp;$B767,import_key,0),E$9),"")</f>
        <v/>
      </c>
      <c r="F767" s="299" t="str" cm="1">
        <f t="array" ref="F767">IFERROR(INDEX(import_data,MATCH($D$8&amp;"-"&amp;$B767,import_key,0),F$9),"")</f>
        <v/>
      </c>
      <c r="G767" s="299" t="str" cm="1">
        <f t="array" ref="G767">IFERROR(INDEX(import_data,MATCH($D$8&amp;"-"&amp;$B767,import_key,0),G$9),"")</f>
        <v/>
      </c>
      <c r="H767" s="322" t="str" cm="1">
        <f t="array" ref="H767">IFERROR(INDEX(import_data,MATCH($D$8&amp;"-"&amp;$B767,import_key,0),H$9),"")</f>
        <v/>
      </c>
      <c r="J767" s="334" t="str">
        <f t="shared" si="58"/>
        <v/>
      </c>
      <c r="K767" s="98" t="s">
        <v>0</v>
      </c>
      <c r="L767" s="334" t="str">
        <f t="shared" si="59"/>
        <v/>
      </c>
      <c r="M767" s="98" t="s">
        <v>0</v>
      </c>
      <c r="N767" s="334" t="str">
        <f t="shared" si="60"/>
        <v/>
      </c>
      <c r="O767" s="98" t="s">
        <v>0</v>
      </c>
      <c r="P767" s="308">
        <f t="shared" si="56"/>
        <v>755</v>
      </c>
      <c r="R767" s="301" t="str" cm="1">
        <f t="array" ref="R767">IFERROR(INDEX(import_data,MATCH($R$8&amp;"-"&amp;$P767,import_key,0),R$9),"")</f>
        <v/>
      </c>
      <c r="S767" s="299" t="str" cm="1">
        <f t="array" ref="S767">IFERROR(INDEX(import_data,MATCH($R$8&amp;"-"&amp;$P767,import_key,0),S$9),"")</f>
        <v/>
      </c>
      <c r="T767" s="322" t="str" cm="1">
        <f t="array" ref="T767">IFERROR(INDEX(import_data,MATCH($R$8&amp;"-"&amp;$P767,import_key,0),T$9),"")</f>
        <v/>
      </c>
    </row>
    <row r="768" spans="2:20" x14ac:dyDescent="0.25">
      <c r="B768" s="308">
        <f t="shared" si="57"/>
        <v>756</v>
      </c>
      <c r="D768" s="301" t="str" cm="1">
        <f t="array" ref="D768">IFERROR(INDEX(import_data,MATCH($D$8&amp;"-"&amp;$B768,import_key,0),D$9),"")</f>
        <v/>
      </c>
      <c r="E768" s="299" t="str" cm="1">
        <f t="array" ref="E768">IFERROR(INDEX(import_data,MATCH($D$8&amp;"-"&amp;$B768,import_key,0),E$9),"")</f>
        <v/>
      </c>
      <c r="F768" s="299" t="str" cm="1">
        <f t="array" ref="F768">IFERROR(INDEX(import_data,MATCH($D$8&amp;"-"&amp;$B768,import_key,0),F$9),"")</f>
        <v/>
      </c>
      <c r="G768" s="299" t="str" cm="1">
        <f t="array" ref="G768">IFERROR(INDEX(import_data,MATCH($D$8&amp;"-"&amp;$B768,import_key,0),G$9),"")</f>
        <v/>
      </c>
      <c r="H768" s="322" t="str" cm="1">
        <f t="array" ref="H768">IFERROR(INDEX(import_data,MATCH($D$8&amp;"-"&amp;$B768,import_key,0),H$9),"")</f>
        <v/>
      </c>
      <c r="J768" s="334" t="str">
        <f t="shared" si="58"/>
        <v/>
      </c>
      <c r="K768" s="98" t="s">
        <v>0</v>
      </c>
      <c r="L768" s="334" t="str">
        <f t="shared" si="59"/>
        <v/>
      </c>
      <c r="M768" s="98" t="s">
        <v>0</v>
      </c>
      <c r="N768" s="334" t="str">
        <f t="shared" si="60"/>
        <v/>
      </c>
      <c r="O768" s="98" t="s">
        <v>0</v>
      </c>
      <c r="P768" s="308">
        <f t="shared" si="56"/>
        <v>756</v>
      </c>
      <c r="R768" s="301" t="str" cm="1">
        <f t="array" ref="R768">IFERROR(INDEX(import_data,MATCH($R$8&amp;"-"&amp;$P768,import_key,0),R$9),"")</f>
        <v/>
      </c>
      <c r="S768" s="299" t="str" cm="1">
        <f t="array" ref="S768">IFERROR(INDEX(import_data,MATCH($R$8&amp;"-"&amp;$P768,import_key,0),S$9),"")</f>
        <v/>
      </c>
      <c r="T768" s="322" t="str" cm="1">
        <f t="array" ref="T768">IFERROR(INDEX(import_data,MATCH($R$8&amp;"-"&amp;$P768,import_key,0),T$9),"")</f>
        <v/>
      </c>
    </row>
    <row r="769" spans="2:20" x14ac:dyDescent="0.25">
      <c r="B769" s="308">
        <f t="shared" si="57"/>
        <v>757</v>
      </c>
      <c r="D769" s="301" t="str" cm="1">
        <f t="array" ref="D769">IFERROR(INDEX(import_data,MATCH($D$8&amp;"-"&amp;$B769,import_key,0),D$9),"")</f>
        <v/>
      </c>
      <c r="E769" s="299" t="str" cm="1">
        <f t="array" ref="E769">IFERROR(INDEX(import_data,MATCH($D$8&amp;"-"&amp;$B769,import_key,0),E$9),"")</f>
        <v/>
      </c>
      <c r="F769" s="299" t="str" cm="1">
        <f t="array" ref="F769">IFERROR(INDEX(import_data,MATCH($D$8&amp;"-"&amp;$B769,import_key,0),F$9),"")</f>
        <v/>
      </c>
      <c r="G769" s="299" t="str" cm="1">
        <f t="array" ref="G769">IFERROR(INDEX(import_data,MATCH($D$8&amp;"-"&amp;$B769,import_key,0),G$9),"")</f>
        <v/>
      </c>
      <c r="H769" s="322" t="str" cm="1">
        <f t="array" ref="H769">IFERROR(INDEX(import_data,MATCH($D$8&amp;"-"&amp;$B769,import_key,0),H$9),"")</f>
        <v/>
      </c>
      <c r="J769" s="334" t="str">
        <f t="shared" si="58"/>
        <v/>
      </c>
      <c r="K769" s="98" t="s">
        <v>0</v>
      </c>
      <c r="L769" s="334" t="str">
        <f t="shared" si="59"/>
        <v/>
      </c>
      <c r="M769" s="98" t="s">
        <v>0</v>
      </c>
      <c r="N769" s="334" t="str">
        <f t="shared" si="60"/>
        <v/>
      </c>
      <c r="O769" s="98" t="s">
        <v>0</v>
      </c>
      <c r="P769" s="308">
        <f t="shared" si="56"/>
        <v>757</v>
      </c>
      <c r="R769" s="301" t="str" cm="1">
        <f t="array" ref="R769">IFERROR(INDEX(import_data,MATCH($R$8&amp;"-"&amp;$P769,import_key,0),R$9),"")</f>
        <v/>
      </c>
      <c r="S769" s="299" t="str" cm="1">
        <f t="array" ref="S769">IFERROR(INDEX(import_data,MATCH($R$8&amp;"-"&amp;$P769,import_key,0),S$9),"")</f>
        <v/>
      </c>
      <c r="T769" s="322" t="str" cm="1">
        <f t="array" ref="T769">IFERROR(INDEX(import_data,MATCH($R$8&amp;"-"&amp;$P769,import_key,0),T$9),"")</f>
        <v/>
      </c>
    </row>
    <row r="770" spans="2:20" x14ac:dyDescent="0.25">
      <c r="B770" s="308">
        <f t="shared" si="57"/>
        <v>758</v>
      </c>
      <c r="D770" s="301" t="str" cm="1">
        <f t="array" ref="D770">IFERROR(INDEX(import_data,MATCH($D$8&amp;"-"&amp;$B770,import_key,0),D$9),"")</f>
        <v/>
      </c>
      <c r="E770" s="299" t="str" cm="1">
        <f t="array" ref="E770">IFERROR(INDEX(import_data,MATCH($D$8&amp;"-"&amp;$B770,import_key,0),E$9),"")</f>
        <v/>
      </c>
      <c r="F770" s="299" t="str" cm="1">
        <f t="array" ref="F770">IFERROR(INDEX(import_data,MATCH($D$8&amp;"-"&amp;$B770,import_key,0),F$9),"")</f>
        <v/>
      </c>
      <c r="G770" s="299" t="str" cm="1">
        <f t="array" ref="G770">IFERROR(INDEX(import_data,MATCH($D$8&amp;"-"&amp;$B770,import_key,0),G$9),"")</f>
        <v/>
      </c>
      <c r="H770" s="322" t="str" cm="1">
        <f t="array" ref="H770">IFERROR(INDEX(import_data,MATCH($D$8&amp;"-"&amp;$B770,import_key,0),H$9),"")</f>
        <v/>
      </c>
      <c r="J770" s="334" t="str">
        <f t="shared" si="58"/>
        <v/>
      </c>
      <c r="K770" s="98" t="s">
        <v>0</v>
      </c>
      <c r="L770" s="334" t="str">
        <f t="shared" si="59"/>
        <v/>
      </c>
      <c r="M770" s="98" t="s">
        <v>0</v>
      </c>
      <c r="N770" s="334" t="str">
        <f t="shared" si="60"/>
        <v/>
      </c>
      <c r="O770" s="98" t="s">
        <v>0</v>
      </c>
      <c r="P770" s="308">
        <f t="shared" si="56"/>
        <v>758</v>
      </c>
      <c r="R770" s="301" t="str" cm="1">
        <f t="array" ref="R770">IFERROR(INDEX(import_data,MATCH($R$8&amp;"-"&amp;$P770,import_key,0),R$9),"")</f>
        <v/>
      </c>
      <c r="S770" s="299" t="str" cm="1">
        <f t="array" ref="S770">IFERROR(INDEX(import_data,MATCH($R$8&amp;"-"&amp;$P770,import_key,0),S$9),"")</f>
        <v/>
      </c>
      <c r="T770" s="322" t="str" cm="1">
        <f t="array" ref="T770">IFERROR(INDEX(import_data,MATCH($R$8&amp;"-"&amp;$P770,import_key,0),T$9),"")</f>
        <v/>
      </c>
    </row>
    <row r="771" spans="2:20" x14ac:dyDescent="0.25">
      <c r="B771" s="308">
        <f t="shared" si="57"/>
        <v>759</v>
      </c>
      <c r="D771" s="301" t="str" cm="1">
        <f t="array" ref="D771">IFERROR(INDEX(import_data,MATCH($D$8&amp;"-"&amp;$B771,import_key,0),D$9),"")</f>
        <v/>
      </c>
      <c r="E771" s="299" t="str" cm="1">
        <f t="array" ref="E771">IFERROR(INDEX(import_data,MATCH($D$8&amp;"-"&amp;$B771,import_key,0),E$9),"")</f>
        <v/>
      </c>
      <c r="F771" s="299" t="str" cm="1">
        <f t="array" ref="F771">IFERROR(INDEX(import_data,MATCH($D$8&amp;"-"&amp;$B771,import_key,0),F$9),"")</f>
        <v/>
      </c>
      <c r="G771" s="299" t="str" cm="1">
        <f t="array" ref="G771">IFERROR(INDEX(import_data,MATCH($D$8&amp;"-"&amp;$B771,import_key,0),G$9),"")</f>
        <v/>
      </c>
      <c r="H771" s="322" t="str" cm="1">
        <f t="array" ref="H771">IFERROR(INDEX(import_data,MATCH($D$8&amp;"-"&amp;$B771,import_key,0),H$9),"")</f>
        <v/>
      </c>
      <c r="J771" s="334" t="str">
        <f t="shared" si="58"/>
        <v/>
      </c>
      <c r="K771" s="98" t="s">
        <v>0</v>
      </c>
      <c r="L771" s="334" t="str">
        <f t="shared" si="59"/>
        <v/>
      </c>
      <c r="M771" s="98" t="s">
        <v>0</v>
      </c>
      <c r="N771" s="334" t="str">
        <f t="shared" si="60"/>
        <v/>
      </c>
      <c r="O771" s="98" t="s">
        <v>0</v>
      </c>
      <c r="P771" s="308">
        <f t="shared" si="56"/>
        <v>759</v>
      </c>
      <c r="R771" s="301" t="str" cm="1">
        <f t="array" ref="R771">IFERROR(INDEX(import_data,MATCH($R$8&amp;"-"&amp;$P771,import_key,0),R$9),"")</f>
        <v/>
      </c>
      <c r="S771" s="299" t="str" cm="1">
        <f t="array" ref="S771">IFERROR(INDEX(import_data,MATCH($R$8&amp;"-"&amp;$P771,import_key,0),S$9),"")</f>
        <v/>
      </c>
      <c r="T771" s="322" t="str" cm="1">
        <f t="array" ref="T771">IFERROR(INDEX(import_data,MATCH($R$8&amp;"-"&amp;$P771,import_key,0),T$9),"")</f>
        <v/>
      </c>
    </row>
    <row r="772" spans="2:20" x14ac:dyDescent="0.25">
      <c r="B772" s="308">
        <f t="shared" si="57"/>
        <v>760</v>
      </c>
      <c r="D772" s="301" t="str" cm="1">
        <f t="array" ref="D772">IFERROR(INDEX(import_data,MATCH($D$8&amp;"-"&amp;$B772,import_key,0),D$9),"")</f>
        <v/>
      </c>
      <c r="E772" s="299" t="str" cm="1">
        <f t="array" ref="E772">IFERROR(INDEX(import_data,MATCH($D$8&amp;"-"&amp;$B772,import_key,0),E$9),"")</f>
        <v/>
      </c>
      <c r="F772" s="299" t="str" cm="1">
        <f t="array" ref="F772">IFERROR(INDEX(import_data,MATCH($D$8&amp;"-"&amp;$B772,import_key,0),F$9),"")</f>
        <v/>
      </c>
      <c r="G772" s="299" t="str" cm="1">
        <f t="array" ref="G772">IFERROR(INDEX(import_data,MATCH($D$8&amp;"-"&amp;$B772,import_key,0),G$9),"")</f>
        <v/>
      </c>
      <c r="H772" s="322" t="str" cm="1">
        <f t="array" ref="H772">IFERROR(INDEX(import_data,MATCH($D$8&amp;"-"&amp;$B772,import_key,0),H$9),"")</f>
        <v/>
      </c>
      <c r="J772" s="334" t="str">
        <f t="shared" si="58"/>
        <v/>
      </c>
      <c r="K772" s="98" t="s">
        <v>0</v>
      </c>
      <c r="L772" s="334" t="str">
        <f t="shared" si="59"/>
        <v/>
      </c>
      <c r="M772" s="98" t="s">
        <v>0</v>
      </c>
      <c r="N772" s="334" t="str">
        <f t="shared" si="60"/>
        <v/>
      </c>
      <c r="O772" s="98" t="s">
        <v>0</v>
      </c>
      <c r="P772" s="308">
        <f t="shared" si="56"/>
        <v>760</v>
      </c>
      <c r="R772" s="301" t="str" cm="1">
        <f t="array" ref="R772">IFERROR(INDEX(import_data,MATCH($R$8&amp;"-"&amp;$P772,import_key,0),R$9),"")</f>
        <v/>
      </c>
      <c r="S772" s="299" t="str" cm="1">
        <f t="array" ref="S772">IFERROR(INDEX(import_data,MATCH($R$8&amp;"-"&amp;$P772,import_key,0),S$9),"")</f>
        <v/>
      </c>
      <c r="T772" s="322" t="str" cm="1">
        <f t="array" ref="T772">IFERROR(INDEX(import_data,MATCH($R$8&amp;"-"&amp;$P772,import_key,0),T$9),"")</f>
        <v/>
      </c>
    </row>
    <row r="773" spans="2:20" x14ac:dyDescent="0.25">
      <c r="B773" s="308">
        <f t="shared" si="57"/>
        <v>761</v>
      </c>
      <c r="D773" s="301" t="str" cm="1">
        <f t="array" ref="D773">IFERROR(INDEX(import_data,MATCH($D$8&amp;"-"&amp;$B773,import_key,0),D$9),"")</f>
        <v/>
      </c>
      <c r="E773" s="299" t="str" cm="1">
        <f t="array" ref="E773">IFERROR(INDEX(import_data,MATCH($D$8&amp;"-"&amp;$B773,import_key,0),E$9),"")</f>
        <v/>
      </c>
      <c r="F773" s="299" t="str" cm="1">
        <f t="array" ref="F773">IFERROR(INDEX(import_data,MATCH($D$8&amp;"-"&amp;$B773,import_key,0),F$9),"")</f>
        <v/>
      </c>
      <c r="G773" s="299" t="str" cm="1">
        <f t="array" ref="G773">IFERROR(INDEX(import_data,MATCH($D$8&amp;"-"&amp;$B773,import_key,0),G$9),"")</f>
        <v/>
      </c>
      <c r="H773" s="322" t="str" cm="1">
        <f t="array" ref="H773">IFERROR(INDEX(import_data,MATCH($D$8&amp;"-"&amp;$B773,import_key,0),H$9),"")</f>
        <v/>
      </c>
      <c r="J773" s="334" t="str">
        <f t="shared" si="58"/>
        <v/>
      </c>
      <c r="K773" s="98" t="s">
        <v>0</v>
      </c>
      <c r="L773" s="334" t="str">
        <f t="shared" si="59"/>
        <v/>
      </c>
      <c r="M773" s="98" t="s">
        <v>0</v>
      </c>
      <c r="N773" s="334" t="str">
        <f t="shared" si="60"/>
        <v/>
      </c>
      <c r="O773" s="98" t="s">
        <v>0</v>
      </c>
      <c r="P773" s="308">
        <f t="shared" si="56"/>
        <v>761</v>
      </c>
      <c r="R773" s="301" t="str" cm="1">
        <f t="array" ref="R773">IFERROR(INDEX(import_data,MATCH($R$8&amp;"-"&amp;$P773,import_key,0),R$9),"")</f>
        <v/>
      </c>
      <c r="S773" s="299" t="str" cm="1">
        <f t="array" ref="S773">IFERROR(INDEX(import_data,MATCH($R$8&amp;"-"&amp;$P773,import_key,0),S$9),"")</f>
        <v/>
      </c>
      <c r="T773" s="322" t="str" cm="1">
        <f t="array" ref="T773">IFERROR(INDEX(import_data,MATCH($R$8&amp;"-"&amp;$P773,import_key,0),T$9),"")</f>
        <v/>
      </c>
    </row>
    <row r="774" spans="2:20" x14ac:dyDescent="0.25">
      <c r="B774" s="308">
        <f t="shared" si="57"/>
        <v>762</v>
      </c>
      <c r="D774" s="301" t="str" cm="1">
        <f t="array" ref="D774">IFERROR(INDEX(import_data,MATCH($D$8&amp;"-"&amp;$B774,import_key,0),D$9),"")</f>
        <v/>
      </c>
      <c r="E774" s="299" t="str" cm="1">
        <f t="array" ref="E774">IFERROR(INDEX(import_data,MATCH($D$8&amp;"-"&amp;$B774,import_key,0),E$9),"")</f>
        <v/>
      </c>
      <c r="F774" s="299" t="str" cm="1">
        <f t="array" ref="F774">IFERROR(INDEX(import_data,MATCH($D$8&amp;"-"&amp;$B774,import_key,0),F$9),"")</f>
        <v/>
      </c>
      <c r="G774" s="299" t="str" cm="1">
        <f t="array" ref="G774">IFERROR(INDEX(import_data,MATCH($D$8&amp;"-"&amp;$B774,import_key,0),G$9),"")</f>
        <v/>
      </c>
      <c r="H774" s="322" t="str" cm="1">
        <f t="array" ref="H774">IFERROR(INDEX(import_data,MATCH($D$8&amp;"-"&amp;$B774,import_key,0),H$9),"")</f>
        <v/>
      </c>
      <c r="J774" s="334" t="str">
        <f t="shared" si="58"/>
        <v/>
      </c>
      <c r="K774" s="98" t="s">
        <v>0</v>
      </c>
      <c r="L774" s="334" t="str">
        <f t="shared" si="59"/>
        <v/>
      </c>
      <c r="M774" s="98" t="s">
        <v>0</v>
      </c>
      <c r="N774" s="334" t="str">
        <f t="shared" si="60"/>
        <v/>
      </c>
      <c r="O774" s="98" t="s">
        <v>0</v>
      </c>
      <c r="P774" s="308">
        <f t="shared" si="56"/>
        <v>762</v>
      </c>
      <c r="R774" s="301" t="str" cm="1">
        <f t="array" ref="R774">IFERROR(INDEX(import_data,MATCH($R$8&amp;"-"&amp;$P774,import_key,0),R$9),"")</f>
        <v/>
      </c>
      <c r="S774" s="299" t="str" cm="1">
        <f t="array" ref="S774">IFERROR(INDEX(import_data,MATCH($R$8&amp;"-"&amp;$P774,import_key,0),S$9),"")</f>
        <v/>
      </c>
      <c r="T774" s="322" t="str" cm="1">
        <f t="array" ref="T774">IFERROR(INDEX(import_data,MATCH($R$8&amp;"-"&amp;$P774,import_key,0),T$9),"")</f>
        <v/>
      </c>
    </row>
    <row r="775" spans="2:20" x14ac:dyDescent="0.25">
      <c r="B775" s="308">
        <f t="shared" si="57"/>
        <v>763</v>
      </c>
      <c r="D775" s="301" t="str" cm="1">
        <f t="array" ref="D775">IFERROR(INDEX(import_data,MATCH($D$8&amp;"-"&amp;$B775,import_key,0),D$9),"")</f>
        <v/>
      </c>
      <c r="E775" s="299" t="str" cm="1">
        <f t="array" ref="E775">IFERROR(INDEX(import_data,MATCH($D$8&amp;"-"&amp;$B775,import_key,0),E$9),"")</f>
        <v/>
      </c>
      <c r="F775" s="299" t="str" cm="1">
        <f t="array" ref="F775">IFERROR(INDEX(import_data,MATCH($D$8&amp;"-"&amp;$B775,import_key,0),F$9),"")</f>
        <v/>
      </c>
      <c r="G775" s="299" t="str" cm="1">
        <f t="array" ref="G775">IFERROR(INDEX(import_data,MATCH($D$8&amp;"-"&amp;$B775,import_key,0),G$9),"")</f>
        <v/>
      </c>
      <c r="H775" s="322" t="str" cm="1">
        <f t="array" ref="H775">IFERROR(INDEX(import_data,MATCH($D$8&amp;"-"&amp;$B775,import_key,0),H$9),"")</f>
        <v/>
      </c>
      <c r="J775" s="334" t="str">
        <f t="shared" si="58"/>
        <v/>
      </c>
      <c r="K775" s="98" t="s">
        <v>0</v>
      </c>
      <c r="L775" s="334" t="str">
        <f t="shared" si="59"/>
        <v/>
      </c>
      <c r="M775" s="98" t="s">
        <v>0</v>
      </c>
      <c r="N775" s="334" t="str">
        <f t="shared" si="60"/>
        <v/>
      </c>
      <c r="O775" s="98" t="s">
        <v>0</v>
      </c>
      <c r="P775" s="308">
        <f t="shared" si="56"/>
        <v>763</v>
      </c>
      <c r="R775" s="301" t="str" cm="1">
        <f t="array" ref="R775">IFERROR(INDEX(import_data,MATCH($R$8&amp;"-"&amp;$P775,import_key,0),R$9),"")</f>
        <v/>
      </c>
      <c r="S775" s="299" t="str" cm="1">
        <f t="array" ref="S775">IFERROR(INDEX(import_data,MATCH($R$8&amp;"-"&amp;$P775,import_key,0),S$9),"")</f>
        <v/>
      </c>
      <c r="T775" s="322" t="str" cm="1">
        <f t="array" ref="T775">IFERROR(INDEX(import_data,MATCH($R$8&amp;"-"&amp;$P775,import_key,0),T$9),"")</f>
        <v/>
      </c>
    </row>
    <row r="776" spans="2:20" x14ac:dyDescent="0.25">
      <c r="B776" s="308">
        <f t="shared" si="57"/>
        <v>764</v>
      </c>
      <c r="D776" s="301" t="str" cm="1">
        <f t="array" ref="D776">IFERROR(INDEX(import_data,MATCH($D$8&amp;"-"&amp;$B776,import_key,0),D$9),"")</f>
        <v/>
      </c>
      <c r="E776" s="299" t="str" cm="1">
        <f t="array" ref="E776">IFERROR(INDEX(import_data,MATCH($D$8&amp;"-"&amp;$B776,import_key,0),E$9),"")</f>
        <v/>
      </c>
      <c r="F776" s="299" t="str" cm="1">
        <f t="array" ref="F776">IFERROR(INDEX(import_data,MATCH($D$8&amp;"-"&amp;$B776,import_key,0),F$9),"")</f>
        <v/>
      </c>
      <c r="G776" s="299" t="str" cm="1">
        <f t="array" ref="G776">IFERROR(INDEX(import_data,MATCH($D$8&amp;"-"&amp;$B776,import_key,0),G$9),"")</f>
        <v/>
      </c>
      <c r="H776" s="322" t="str" cm="1">
        <f t="array" ref="H776">IFERROR(INDEX(import_data,MATCH($D$8&amp;"-"&amp;$B776,import_key,0),H$9),"")</f>
        <v/>
      </c>
      <c r="J776" s="334" t="str">
        <f t="shared" si="58"/>
        <v/>
      </c>
      <c r="K776" s="98" t="s">
        <v>0</v>
      </c>
      <c r="L776" s="334" t="str">
        <f t="shared" si="59"/>
        <v/>
      </c>
      <c r="M776" s="98" t="s">
        <v>0</v>
      </c>
      <c r="N776" s="334" t="str">
        <f t="shared" si="60"/>
        <v/>
      </c>
      <c r="O776" s="98" t="s">
        <v>0</v>
      </c>
      <c r="P776" s="308">
        <f t="shared" si="56"/>
        <v>764</v>
      </c>
      <c r="R776" s="301" t="str" cm="1">
        <f t="array" ref="R776">IFERROR(INDEX(import_data,MATCH($R$8&amp;"-"&amp;$P776,import_key,0),R$9),"")</f>
        <v/>
      </c>
      <c r="S776" s="299" t="str" cm="1">
        <f t="array" ref="S776">IFERROR(INDEX(import_data,MATCH($R$8&amp;"-"&amp;$P776,import_key,0),S$9),"")</f>
        <v/>
      </c>
      <c r="T776" s="322" t="str" cm="1">
        <f t="array" ref="T776">IFERROR(INDEX(import_data,MATCH($R$8&amp;"-"&amp;$P776,import_key,0),T$9),"")</f>
        <v/>
      </c>
    </row>
    <row r="777" spans="2:20" x14ac:dyDescent="0.25">
      <c r="B777" s="308">
        <f t="shared" si="57"/>
        <v>765</v>
      </c>
      <c r="D777" s="301" t="str" cm="1">
        <f t="array" ref="D777">IFERROR(INDEX(import_data,MATCH($D$8&amp;"-"&amp;$B777,import_key,0),D$9),"")</f>
        <v/>
      </c>
      <c r="E777" s="299" t="str" cm="1">
        <f t="array" ref="E777">IFERROR(INDEX(import_data,MATCH($D$8&amp;"-"&amp;$B777,import_key,0),E$9),"")</f>
        <v/>
      </c>
      <c r="F777" s="299" t="str" cm="1">
        <f t="array" ref="F777">IFERROR(INDEX(import_data,MATCH($D$8&amp;"-"&amp;$B777,import_key,0),F$9),"")</f>
        <v/>
      </c>
      <c r="G777" s="299" t="str" cm="1">
        <f t="array" ref="G777">IFERROR(INDEX(import_data,MATCH($D$8&amp;"-"&amp;$B777,import_key,0),G$9),"")</f>
        <v/>
      </c>
      <c r="H777" s="322" t="str" cm="1">
        <f t="array" ref="H777">IFERROR(INDEX(import_data,MATCH($D$8&amp;"-"&amp;$B777,import_key,0),H$9),"")</f>
        <v/>
      </c>
      <c r="J777" s="334" t="str">
        <f t="shared" si="58"/>
        <v/>
      </c>
      <c r="K777" s="98" t="s">
        <v>0</v>
      </c>
      <c r="L777" s="334" t="str">
        <f t="shared" si="59"/>
        <v/>
      </c>
      <c r="M777" s="98" t="s">
        <v>0</v>
      </c>
      <c r="N777" s="334" t="str">
        <f t="shared" si="60"/>
        <v/>
      </c>
      <c r="O777" s="98" t="s">
        <v>0</v>
      </c>
      <c r="P777" s="308">
        <f t="shared" si="56"/>
        <v>765</v>
      </c>
      <c r="R777" s="301" t="str" cm="1">
        <f t="array" ref="R777">IFERROR(INDEX(import_data,MATCH($R$8&amp;"-"&amp;$P777,import_key,0),R$9),"")</f>
        <v/>
      </c>
      <c r="S777" s="299" t="str" cm="1">
        <f t="array" ref="S777">IFERROR(INDEX(import_data,MATCH($R$8&amp;"-"&amp;$P777,import_key,0),S$9),"")</f>
        <v/>
      </c>
      <c r="T777" s="322" t="str" cm="1">
        <f t="array" ref="T777">IFERROR(INDEX(import_data,MATCH($R$8&amp;"-"&amp;$P777,import_key,0),T$9),"")</f>
        <v/>
      </c>
    </row>
    <row r="778" spans="2:20" x14ac:dyDescent="0.25">
      <c r="B778" s="308">
        <f t="shared" si="57"/>
        <v>766</v>
      </c>
      <c r="D778" s="301" t="str" cm="1">
        <f t="array" ref="D778">IFERROR(INDEX(import_data,MATCH($D$8&amp;"-"&amp;$B778,import_key,0),D$9),"")</f>
        <v/>
      </c>
      <c r="E778" s="299" t="str" cm="1">
        <f t="array" ref="E778">IFERROR(INDEX(import_data,MATCH($D$8&amp;"-"&amp;$B778,import_key,0),E$9),"")</f>
        <v/>
      </c>
      <c r="F778" s="299" t="str" cm="1">
        <f t="array" ref="F778">IFERROR(INDEX(import_data,MATCH($D$8&amp;"-"&amp;$B778,import_key,0),F$9),"")</f>
        <v/>
      </c>
      <c r="G778" s="299" t="str" cm="1">
        <f t="array" ref="G778">IFERROR(INDEX(import_data,MATCH($D$8&amp;"-"&amp;$B778,import_key,0),G$9),"")</f>
        <v/>
      </c>
      <c r="H778" s="322" t="str" cm="1">
        <f t="array" ref="H778">IFERROR(INDEX(import_data,MATCH($D$8&amp;"-"&amp;$B778,import_key,0),H$9),"")</f>
        <v/>
      </c>
      <c r="J778" s="334" t="str">
        <f t="shared" si="58"/>
        <v/>
      </c>
      <c r="K778" s="98" t="s">
        <v>0</v>
      </c>
      <c r="L778" s="334" t="str">
        <f t="shared" si="59"/>
        <v/>
      </c>
      <c r="M778" s="98" t="s">
        <v>0</v>
      </c>
      <c r="N778" s="334" t="str">
        <f t="shared" si="60"/>
        <v/>
      </c>
      <c r="O778" s="98" t="s">
        <v>0</v>
      </c>
      <c r="P778" s="308">
        <f t="shared" si="56"/>
        <v>766</v>
      </c>
      <c r="R778" s="301" t="str" cm="1">
        <f t="array" ref="R778">IFERROR(INDEX(import_data,MATCH($R$8&amp;"-"&amp;$P778,import_key,0),R$9),"")</f>
        <v/>
      </c>
      <c r="S778" s="299" t="str" cm="1">
        <f t="array" ref="S778">IFERROR(INDEX(import_data,MATCH($R$8&amp;"-"&amp;$P778,import_key,0),S$9),"")</f>
        <v/>
      </c>
      <c r="T778" s="322" t="str" cm="1">
        <f t="array" ref="T778">IFERROR(INDEX(import_data,MATCH($R$8&amp;"-"&amp;$P778,import_key,0),T$9),"")</f>
        <v/>
      </c>
    </row>
    <row r="779" spans="2:20" x14ac:dyDescent="0.25">
      <c r="B779" s="308">
        <f t="shared" si="57"/>
        <v>767</v>
      </c>
      <c r="D779" s="301" t="str" cm="1">
        <f t="array" ref="D779">IFERROR(INDEX(import_data,MATCH($D$8&amp;"-"&amp;$B779,import_key,0),D$9),"")</f>
        <v/>
      </c>
      <c r="E779" s="299" t="str" cm="1">
        <f t="array" ref="E779">IFERROR(INDEX(import_data,MATCH($D$8&amp;"-"&amp;$B779,import_key,0),E$9),"")</f>
        <v/>
      </c>
      <c r="F779" s="299" t="str" cm="1">
        <f t="array" ref="F779">IFERROR(INDEX(import_data,MATCH($D$8&amp;"-"&amp;$B779,import_key,0),F$9),"")</f>
        <v/>
      </c>
      <c r="G779" s="299" t="str" cm="1">
        <f t="array" ref="G779">IFERROR(INDEX(import_data,MATCH($D$8&amp;"-"&amp;$B779,import_key,0),G$9),"")</f>
        <v/>
      </c>
      <c r="H779" s="322" t="str" cm="1">
        <f t="array" ref="H779">IFERROR(INDEX(import_data,MATCH($D$8&amp;"-"&amp;$B779,import_key,0),H$9),"")</f>
        <v/>
      </c>
      <c r="J779" s="334" t="str">
        <f t="shared" si="58"/>
        <v/>
      </c>
      <c r="K779" s="98" t="s">
        <v>0</v>
      </c>
      <c r="L779" s="334" t="str">
        <f t="shared" si="59"/>
        <v/>
      </c>
      <c r="M779" s="98" t="s">
        <v>0</v>
      </c>
      <c r="N779" s="334" t="str">
        <f t="shared" si="60"/>
        <v/>
      </c>
      <c r="O779" s="98" t="s">
        <v>0</v>
      </c>
      <c r="P779" s="308">
        <f t="shared" si="56"/>
        <v>767</v>
      </c>
      <c r="R779" s="301" t="str" cm="1">
        <f t="array" ref="R779">IFERROR(INDEX(import_data,MATCH($R$8&amp;"-"&amp;$P779,import_key,0),R$9),"")</f>
        <v/>
      </c>
      <c r="S779" s="299" t="str" cm="1">
        <f t="array" ref="S779">IFERROR(INDEX(import_data,MATCH($R$8&amp;"-"&amp;$P779,import_key,0),S$9),"")</f>
        <v/>
      </c>
      <c r="T779" s="322" t="str" cm="1">
        <f t="array" ref="T779">IFERROR(INDEX(import_data,MATCH($R$8&amp;"-"&amp;$P779,import_key,0),T$9),"")</f>
        <v/>
      </c>
    </row>
    <row r="780" spans="2:20" x14ac:dyDescent="0.25">
      <c r="B780" s="308">
        <f t="shared" si="57"/>
        <v>768</v>
      </c>
      <c r="D780" s="301" t="str" cm="1">
        <f t="array" ref="D780">IFERROR(INDEX(import_data,MATCH($D$8&amp;"-"&amp;$B780,import_key,0),D$9),"")</f>
        <v/>
      </c>
      <c r="E780" s="299" t="str" cm="1">
        <f t="array" ref="E780">IFERROR(INDEX(import_data,MATCH($D$8&amp;"-"&amp;$B780,import_key,0),E$9),"")</f>
        <v/>
      </c>
      <c r="F780" s="299" t="str" cm="1">
        <f t="array" ref="F780">IFERROR(INDEX(import_data,MATCH($D$8&amp;"-"&amp;$B780,import_key,0),F$9),"")</f>
        <v/>
      </c>
      <c r="G780" s="299" t="str" cm="1">
        <f t="array" ref="G780">IFERROR(INDEX(import_data,MATCH($D$8&amp;"-"&amp;$B780,import_key,0),G$9),"")</f>
        <v/>
      </c>
      <c r="H780" s="322" t="str" cm="1">
        <f t="array" ref="H780">IFERROR(INDEX(import_data,MATCH($D$8&amp;"-"&amp;$B780,import_key,0),H$9),"")</f>
        <v/>
      </c>
      <c r="J780" s="334" t="str">
        <f t="shared" si="58"/>
        <v/>
      </c>
      <c r="K780" s="98" t="s">
        <v>0</v>
      </c>
      <c r="L780" s="334" t="str">
        <f t="shared" si="59"/>
        <v/>
      </c>
      <c r="M780" s="98" t="s">
        <v>0</v>
      </c>
      <c r="N780" s="334" t="str">
        <f t="shared" si="60"/>
        <v/>
      </c>
      <c r="O780" s="98" t="s">
        <v>0</v>
      </c>
      <c r="P780" s="308">
        <f t="shared" si="56"/>
        <v>768</v>
      </c>
      <c r="R780" s="301" t="str" cm="1">
        <f t="array" ref="R780">IFERROR(INDEX(import_data,MATCH($R$8&amp;"-"&amp;$P780,import_key,0),R$9),"")</f>
        <v/>
      </c>
      <c r="S780" s="299" t="str" cm="1">
        <f t="array" ref="S780">IFERROR(INDEX(import_data,MATCH($R$8&amp;"-"&amp;$P780,import_key,0),S$9),"")</f>
        <v/>
      </c>
      <c r="T780" s="322" t="str" cm="1">
        <f t="array" ref="T780">IFERROR(INDEX(import_data,MATCH($R$8&amp;"-"&amp;$P780,import_key,0),T$9),"")</f>
        <v/>
      </c>
    </row>
    <row r="781" spans="2:20" x14ac:dyDescent="0.25">
      <c r="B781" s="308">
        <f t="shared" si="57"/>
        <v>769</v>
      </c>
      <c r="D781" s="301" t="str" cm="1">
        <f t="array" ref="D781">IFERROR(INDEX(import_data,MATCH($D$8&amp;"-"&amp;$B781,import_key,0),D$9),"")</f>
        <v/>
      </c>
      <c r="E781" s="299" t="str" cm="1">
        <f t="array" ref="E781">IFERROR(INDEX(import_data,MATCH($D$8&amp;"-"&amp;$B781,import_key,0),E$9),"")</f>
        <v/>
      </c>
      <c r="F781" s="299" t="str" cm="1">
        <f t="array" ref="F781">IFERROR(INDEX(import_data,MATCH($D$8&amp;"-"&amp;$B781,import_key,0),F$9),"")</f>
        <v/>
      </c>
      <c r="G781" s="299" t="str" cm="1">
        <f t="array" ref="G781">IFERROR(INDEX(import_data,MATCH($D$8&amp;"-"&amp;$B781,import_key,0),G$9),"")</f>
        <v/>
      </c>
      <c r="H781" s="322" t="str" cm="1">
        <f t="array" ref="H781">IFERROR(INDEX(import_data,MATCH($D$8&amp;"-"&amp;$B781,import_key,0),H$9),"")</f>
        <v/>
      </c>
      <c r="J781" s="334" t="str">
        <f t="shared" si="58"/>
        <v/>
      </c>
      <c r="K781" s="98" t="s">
        <v>0</v>
      </c>
      <c r="L781" s="334" t="str">
        <f t="shared" si="59"/>
        <v/>
      </c>
      <c r="M781" s="98" t="s">
        <v>0</v>
      </c>
      <c r="N781" s="334" t="str">
        <f t="shared" si="60"/>
        <v/>
      </c>
      <c r="O781" s="98" t="s">
        <v>0</v>
      </c>
      <c r="P781" s="308">
        <f t="shared" ref="P781:P844" si="61">P780+1</f>
        <v>769</v>
      </c>
      <c r="R781" s="301" t="str" cm="1">
        <f t="array" ref="R781">IFERROR(INDEX(import_data,MATCH($R$8&amp;"-"&amp;$P781,import_key,0),R$9),"")</f>
        <v/>
      </c>
      <c r="S781" s="299" t="str" cm="1">
        <f t="array" ref="S781">IFERROR(INDEX(import_data,MATCH($R$8&amp;"-"&amp;$P781,import_key,0),S$9),"")</f>
        <v/>
      </c>
      <c r="T781" s="322" t="str" cm="1">
        <f t="array" ref="T781">IFERROR(INDEX(import_data,MATCH($R$8&amp;"-"&amp;$P781,import_key,0),T$9),"")</f>
        <v/>
      </c>
    </row>
    <row r="782" spans="2:20" x14ac:dyDescent="0.25">
      <c r="B782" s="308">
        <f t="shared" ref="B782:B845" si="62">B781+1</f>
        <v>770</v>
      </c>
      <c r="D782" s="301" t="str" cm="1">
        <f t="array" ref="D782">IFERROR(INDEX(import_data,MATCH($D$8&amp;"-"&amp;$B782,import_key,0),D$9),"")</f>
        <v/>
      </c>
      <c r="E782" s="299" t="str" cm="1">
        <f t="array" ref="E782">IFERROR(INDEX(import_data,MATCH($D$8&amp;"-"&amp;$B782,import_key,0),E$9),"")</f>
        <v/>
      </c>
      <c r="F782" s="299" t="str" cm="1">
        <f t="array" ref="F782">IFERROR(INDEX(import_data,MATCH($D$8&amp;"-"&amp;$B782,import_key,0),F$9),"")</f>
        <v/>
      </c>
      <c r="G782" s="299" t="str" cm="1">
        <f t="array" ref="G782">IFERROR(INDEX(import_data,MATCH($D$8&amp;"-"&amp;$B782,import_key,0),G$9),"")</f>
        <v/>
      </c>
      <c r="H782" s="322" t="str" cm="1">
        <f t="array" ref="H782">IFERROR(INDEX(import_data,MATCH($D$8&amp;"-"&amp;$B782,import_key,0),H$9),"")</f>
        <v/>
      </c>
      <c r="J782" s="334" t="str">
        <f t="shared" ref="J782:J845" si="63">IF(E782="","",E782) &amp; IF(F782="",""," – " &amp; F782) &amp; IF(G782="",""," – " &amp; G782) &amp; IF(H782="",""," – " &amp; H782)</f>
        <v/>
      </c>
      <c r="K782" s="98" t="s">
        <v>0</v>
      </c>
      <c r="L782" s="334" t="str">
        <f t="shared" ref="L782:L845" si="64">IF(E782="","",E782) &amp; IF(F782="",""," – " &amp; F782) &amp; IF(G782="",""," – " &amp; G782)</f>
        <v/>
      </c>
      <c r="M782" s="98" t="s">
        <v>0</v>
      </c>
      <c r="N782" s="334" t="str">
        <f t="shared" ref="N782:N845" si="65">IF(E782="","",E782) &amp; IF(F782="",""," – " &amp; F782)</f>
        <v/>
      </c>
      <c r="O782" s="98" t="s">
        <v>0</v>
      </c>
      <c r="P782" s="308">
        <f t="shared" si="61"/>
        <v>770</v>
      </c>
      <c r="R782" s="301" t="str" cm="1">
        <f t="array" ref="R782">IFERROR(INDEX(import_data,MATCH($R$8&amp;"-"&amp;$P782,import_key,0),R$9),"")</f>
        <v/>
      </c>
      <c r="S782" s="299" t="str" cm="1">
        <f t="array" ref="S782">IFERROR(INDEX(import_data,MATCH($R$8&amp;"-"&amp;$P782,import_key,0),S$9),"")</f>
        <v/>
      </c>
      <c r="T782" s="322" t="str" cm="1">
        <f t="array" ref="T782">IFERROR(INDEX(import_data,MATCH($R$8&amp;"-"&amp;$P782,import_key,0),T$9),"")</f>
        <v/>
      </c>
    </row>
    <row r="783" spans="2:20" x14ac:dyDescent="0.25">
      <c r="B783" s="308">
        <f t="shared" si="62"/>
        <v>771</v>
      </c>
      <c r="D783" s="301" t="str" cm="1">
        <f t="array" ref="D783">IFERROR(INDEX(import_data,MATCH($D$8&amp;"-"&amp;$B783,import_key,0),D$9),"")</f>
        <v/>
      </c>
      <c r="E783" s="299" t="str" cm="1">
        <f t="array" ref="E783">IFERROR(INDEX(import_data,MATCH($D$8&amp;"-"&amp;$B783,import_key,0),E$9),"")</f>
        <v/>
      </c>
      <c r="F783" s="299" t="str" cm="1">
        <f t="array" ref="F783">IFERROR(INDEX(import_data,MATCH($D$8&amp;"-"&amp;$B783,import_key,0),F$9),"")</f>
        <v/>
      </c>
      <c r="G783" s="299" t="str" cm="1">
        <f t="array" ref="G783">IFERROR(INDEX(import_data,MATCH($D$8&amp;"-"&amp;$B783,import_key,0),G$9),"")</f>
        <v/>
      </c>
      <c r="H783" s="322" t="str" cm="1">
        <f t="array" ref="H783">IFERROR(INDEX(import_data,MATCH($D$8&amp;"-"&amp;$B783,import_key,0),H$9),"")</f>
        <v/>
      </c>
      <c r="J783" s="334" t="str">
        <f t="shared" si="63"/>
        <v/>
      </c>
      <c r="K783" s="98" t="s">
        <v>0</v>
      </c>
      <c r="L783" s="334" t="str">
        <f t="shared" si="64"/>
        <v/>
      </c>
      <c r="M783" s="98" t="s">
        <v>0</v>
      </c>
      <c r="N783" s="334" t="str">
        <f t="shared" si="65"/>
        <v/>
      </c>
      <c r="O783" s="98" t="s">
        <v>0</v>
      </c>
      <c r="P783" s="308">
        <f t="shared" si="61"/>
        <v>771</v>
      </c>
      <c r="R783" s="301" t="str" cm="1">
        <f t="array" ref="R783">IFERROR(INDEX(import_data,MATCH($R$8&amp;"-"&amp;$P783,import_key,0),R$9),"")</f>
        <v/>
      </c>
      <c r="S783" s="299" t="str" cm="1">
        <f t="array" ref="S783">IFERROR(INDEX(import_data,MATCH($R$8&amp;"-"&amp;$P783,import_key,0),S$9),"")</f>
        <v/>
      </c>
      <c r="T783" s="322" t="str" cm="1">
        <f t="array" ref="T783">IFERROR(INDEX(import_data,MATCH($R$8&amp;"-"&amp;$P783,import_key,0),T$9),"")</f>
        <v/>
      </c>
    </row>
    <row r="784" spans="2:20" x14ac:dyDescent="0.25">
      <c r="B784" s="308">
        <f t="shared" si="62"/>
        <v>772</v>
      </c>
      <c r="D784" s="301" t="str" cm="1">
        <f t="array" ref="D784">IFERROR(INDEX(import_data,MATCH($D$8&amp;"-"&amp;$B784,import_key,0),D$9),"")</f>
        <v/>
      </c>
      <c r="E784" s="299" t="str" cm="1">
        <f t="array" ref="E784">IFERROR(INDEX(import_data,MATCH($D$8&amp;"-"&amp;$B784,import_key,0),E$9),"")</f>
        <v/>
      </c>
      <c r="F784" s="299" t="str" cm="1">
        <f t="array" ref="F784">IFERROR(INDEX(import_data,MATCH($D$8&amp;"-"&amp;$B784,import_key,0),F$9),"")</f>
        <v/>
      </c>
      <c r="G784" s="299" t="str" cm="1">
        <f t="array" ref="G784">IFERROR(INDEX(import_data,MATCH($D$8&amp;"-"&amp;$B784,import_key,0),G$9),"")</f>
        <v/>
      </c>
      <c r="H784" s="322" t="str" cm="1">
        <f t="array" ref="H784">IFERROR(INDEX(import_data,MATCH($D$8&amp;"-"&amp;$B784,import_key,0),H$9),"")</f>
        <v/>
      </c>
      <c r="J784" s="334" t="str">
        <f t="shared" si="63"/>
        <v/>
      </c>
      <c r="K784" s="98" t="s">
        <v>0</v>
      </c>
      <c r="L784" s="334" t="str">
        <f t="shared" si="64"/>
        <v/>
      </c>
      <c r="M784" s="98" t="s">
        <v>0</v>
      </c>
      <c r="N784" s="334" t="str">
        <f t="shared" si="65"/>
        <v/>
      </c>
      <c r="O784" s="98" t="s">
        <v>0</v>
      </c>
      <c r="P784" s="308">
        <f t="shared" si="61"/>
        <v>772</v>
      </c>
      <c r="R784" s="301" t="str" cm="1">
        <f t="array" ref="R784">IFERROR(INDEX(import_data,MATCH($R$8&amp;"-"&amp;$P784,import_key,0),R$9),"")</f>
        <v/>
      </c>
      <c r="S784" s="299" t="str" cm="1">
        <f t="array" ref="S784">IFERROR(INDEX(import_data,MATCH($R$8&amp;"-"&amp;$P784,import_key,0),S$9),"")</f>
        <v/>
      </c>
      <c r="T784" s="322" t="str" cm="1">
        <f t="array" ref="T784">IFERROR(INDEX(import_data,MATCH($R$8&amp;"-"&amp;$P784,import_key,0),T$9),"")</f>
        <v/>
      </c>
    </row>
    <row r="785" spans="2:20" x14ac:dyDescent="0.25">
      <c r="B785" s="308">
        <f t="shared" si="62"/>
        <v>773</v>
      </c>
      <c r="D785" s="301" t="str" cm="1">
        <f t="array" ref="D785">IFERROR(INDEX(import_data,MATCH($D$8&amp;"-"&amp;$B785,import_key,0),D$9),"")</f>
        <v/>
      </c>
      <c r="E785" s="299" t="str" cm="1">
        <f t="array" ref="E785">IFERROR(INDEX(import_data,MATCH($D$8&amp;"-"&amp;$B785,import_key,0),E$9),"")</f>
        <v/>
      </c>
      <c r="F785" s="299" t="str" cm="1">
        <f t="array" ref="F785">IFERROR(INDEX(import_data,MATCH($D$8&amp;"-"&amp;$B785,import_key,0),F$9),"")</f>
        <v/>
      </c>
      <c r="G785" s="299" t="str" cm="1">
        <f t="array" ref="G785">IFERROR(INDEX(import_data,MATCH($D$8&amp;"-"&amp;$B785,import_key,0),G$9),"")</f>
        <v/>
      </c>
      <c r="H785" s="322" t="str" cm="1">
        <f t="array" ref="H785">IFERROR(INDEX(import_data,MATCH($D$8&amp;"-"&amp;$B785,import_key,0),H$9),"")</f>
        <v/>
      </c>
      <c r="J785" s="334" t="str">
        <f t="shared" si="63"/>
        <v/>
      </c>
      <c r="K785" s="98" t="s">
        <v>0</v>
      </c>
      <c r="L785" s="334" t="str">
        <f t="shared" si="64"/>
        <v/>
      </c>
      <c r="M785" s="98" t="s">
        <v>0</v>
      </c>
      <c r="N785" s="334" t="str">
        <f t="shared" si="65"/>
        <v/>
      </c>
      <c r="O785" s="98" t="s">
        <v>0</v>
      </c>
      <c r="P785" s="308">
        <f t="shared" si="61"/>
        <v>773</v>
      </c>
      <c r="R785" s="301" t="str" cm="1">
        <f t="array" ref="R785">IFERROR(INDEX(import_data,MATCH($R$8&amp;"-"&amp;$P785,import_key,0),R$9),"")</f>
        <v/>
      </c>
      <c r="S785" s="299" t="str" cm="1">
        <f t="array" ref="S785">IFERROR(INDEX(import_data,MATCH($R$8&amp;"-"&amp;$P785,import_key,0),S$9),"")</f>
        <v/>
      </c>
      <c r="T785" s="322" t="str" cm="1">
        <f t="array" ref="T785">IFERROR(INDEX(import_data,MATCH($R$8&amp;"-"&amp;$P785,import_key,0),T$9),"")</f>
        <v/>
      </c>
    </row>
    <row r="786" spans="2:20" x14ac:dyDescent="0.25">
      <c r="B786" s="308">
        <f t="shared" si="62"/>
        <v>774</v>
      </c>
      <c r="D786" s="301" t="str" cm="1">
        <f t="array" ref="D786">IFERROR(INDEX(import_data,MATCH($D$8&amp;"-"&amp;$B786,import_key,0),D$9),"")</f>
        <v/>
      </c>
      <c r="E786" s="299" t="str" cm="1">
        <f t="array" ref="E786">IFERROR(INDEX(import_data,MATCH($D$8&amp;"-"&amp;$B786,import_key,0),E$9),"")</f>
        <v/>
      </c>
      <c r="F786" s="299" t="str" cm="1">
        <f t="array" ref="F786">IFERROR(INDEX(import_data,MATCH($D$8&amp;"-"&amp;$B786,import_key,0),F$9),"")</f>
        <v/>
      </c>
      <c r="G786" s="299" t="str" cm="1">
        <f t="array" ref="G786">IFERROR(INDEX(import_data,MATCH($D$8&amp;"-"&amp;$B786,import_key,0),G$9),"")</f>
        <v/>
      </c>
      <c r="H786" s="322" t="str" cm="1">
        <f t="array" ref="H786">IFERROR(INDEX(import_data,MATCH($D$8&amp;"-"&amp;$B786,import_key,0),H$9),"")</f>
        <v/>
      </c>
      <c r="J786" s="334" t="str">
        <f t="shared" si="63"/>
        <v/>
      </c>
      <c r="K786" s="98" t="s">
        <v>0</v>
      </c>
      <c r="L786" s="334" t="str">
        <f t="shared" si="64"/>
        <v/>
      </c>
      <c r="M786" s="98" t="s">
        <v>0</v>
      </c>
      <c r="N786" s="334" t="str">
        <f t="shared" si="65"/>
        <v/>
      </c>
      <c r="O786" s="98" t="s">
        <v>0</v>
      </c>
      <c r="P786" s="308">
        <f t="shared" si="61"/>
        <v>774</v>
      </c>
      <c r="R786" s="301" t="str" cm="1">
        <f t="array" ref="R786">IFERROR(INDEX(import_data,MATCH($R$8&amp;"-"&amp;$P786,import_key,0),R$9),"")</f>
        <v/>
      </c>
      <c r="S786" s="299" t="str" cm="1">
        <f t="array" ref="S786">IFERROR(INDEX(import_data,MATCH($R$8&amp;"-"&amp;$P786,import_key,0),S$9),"")</f>
        <v/>
      </c>
      <c r="T786" s="322" t="str" cm="1">
        <f t="array" ref="T786">IFERROR(INDEX(import_data,MATCH($R$8&amp;"-"&amp;$P786,import_key,0),T$9),"")</f>
        <v/>
      </c>
    </row>
    <row r="787" spans="2:20" x14ac:dyDescent="0.25">
      <c r="B787" s="308">
        <f t="shared" si="62"/>
        <v>775</v>
      </c>
      <c r="D787" s="301" t="str" cm="1">
        <f t="array" ref="D787">IFERROR(INDEX(import_data,MATCH($D$8&amp;"-"&amp;$B787,import_key,0),D$9),"")</f>
        <v/>
      </c>
      <c r="E787" s="299" t="str" cm="1">
        <f t="array" ref="E787">IFERROR(INDEX(import_data,MATCH($D$8&amp;"-"&amp;$B787,import_key,0),E$9),"")</f>
        <v/>
      </c>
      <c r="F787" s="299" t="str" cm="1">
        <f t="array" ref="F787">IFERROR(INDEX(import_data,MATCH($D$8&amp;"-"&amp;$B787,import_key,0),F$9),"")</f>
        <v/>
      </c>
      <c r="G787" s="299" t="str" cm="1">
        <f t="array" ref="G787">IFERROR(INDEX(import_data,MATCH($D$8&amp;"-"&amp;$B787,import_key,0),G$9),"")</f>
        <v/>
      </c>
      <c r="H787" s="322" t="str" cm="1">
        <f t="array" ref="H787">IFERROR(INDEX(import_data,MATCH($D$8&amp;"-"&amp;$B787,import_key,0),H$9),"")</f>
        <v/>
      </c>
      <c r="J787" s="334" t="str">
        <f t="shared" si="63"/>
        <v/>
      </c>
      <c r="K787" s="98" t="s">
        <v>0</v>
      </c>
      <c r="L787" s="334" t="str">
        <f t="shared" si="64"/>
        <v/>
      </c>
      <c r="M787" s="98" t="s">
        <v>0</v>
      </c>
      <c r="N787" s="334" t="str">
        <f t="shared" si="65"/>
        <v/>
      </c>
      <c r="O787" s="98" t="s">
        <v>0</v>
      </c>
      <c r="P787" s="308">
        <f t="shared" si="61"/>
        <v>775</v>
      </c>
      <c r="R787" s="301" t="str" cm="1">
        <f t="array" ref="R787">IFERROR(INDEX(import_data,MATCH($R$8&amp;"-"&amp;$P787,import_key,0),R$9),"")</f>
        <v/>
      </c>
      <c r="S787" s="299" t="str" cm="1">
        <f t="array" ref="S787">IFERROR(INDEX(import_data,MATCH($R$8&amp;"-"&amp;$P787,import_key,0),S$9),"")</f>
        <v/>
      </c>
      <c r="T787" s="322" t="str" cm="1">
        <f t="array" ref="T787">IFERROR(INDEX(import_data,MATCH($R$8&amp;"-"&amp;$P787,import_key,0),T$9),"")</f>
        <v/>
      </c>
    </row>
    <row r="788" spans="2:20" x14ac:dyDescent="0.25">
      <c r="B788" s="308">
        <f t="shared" si="62"/>
        <v>776</v>
      </c>
      <c r="D788" s="301" t="str" cm="1">
        <f t="array" ref="D788">IFERROR(INDEX(import_data,MATCH($D$8&amp;"-"&amp;$B788,import_key,0),D$9),"")</f>
        <v/>
      </c>
      <c r="E788" s="299" t="str" cm="1">
        <f t="array" ref="E788">IFERROR(INDEX(import_data,MATCH($D$8&amp;"-"&amp;$B788,import_key,0),E$9),"")</f>
        <v/>
      </c>
      <c r="F788" s="299" t="str" cm="1">
        <f t="array" ref="F788">IFERROR(INDEX(import_data,MATCH($D$8&amp;"-"&amp;$B788,import_key,0),F$9),"")</f>
        <v/>
      </c>
      <c r="G788" s="299" t="str" cm="1">
        <f t="array" ref="G788">IFERROR(INDEX(import_data,MATCH($D$8&amp;"-"&amp;$B788,import_key,0),G$9),"")</f>
        <v/>
      </c>
      <c r="H788" s="322" t="str" cm="1">
        <f t="array" ref="H788">IFERROR(INDEX(import_data,MATCH($D$8&amp;"-"&amp;$B788,import_key,0),H$9),"")</f>
        <v/>
      </c>
      <c r="J788" s="334" t="str">
        <f t="shared" si="63"/>
        <v/>
      </c>
      <c r="K788" s="98" t="s">
        <v>0</v>
      </c>
      <c r="L788" s="334" t="str">
        <f t="shared" si="64"/>
        <v/>
      </c>
      <c r="M788" s="98" t="s">
        <v>0</v>
      </c>
      <c r="N788" s="334" t="str">
        <f t="shared" si="65"/>
        <v/>
      </c>
      <c r="O788" s="98" t="s">
        <v>0</v>
      </c>
      <c r="P788" s="308">
        <f t="shared" si="61"/>
        <v>776</v>
      </c>
      <c r="R788" s="301" t="str" cm="1">
        <f t="array" ref="R788">IFERROR(INDEX(import_data,MATCH($R$8&amp;"-"&amp;$P788,import_key,0),R$9),"")</f>
        <v/>
      </c>
      <c r="S788" s="299" t="str" cm="1">
        <f t="array" ref="S788">IFERROR(INDEX(import_data,MATCH($R$8&amp;"-"&amp;$P788,import_key,0),S$9),"")</f>
        <v/>
      </c>
      <c r="T788" s="322" t="str" cm="1">
        <f t="array" ref="T788">IFERROR(INDEX(import_data,MATCH($R$8&amp;"-"&amp;$P788,import_key,0),T$9),"")</f>
        <v/>
      </c>
    </row>
    <row r="789" spans="2:20" x14ac:dyDescent="0.25">
      <c r="B789" s="308">
        <f t="shared" si="62"/>
        <v>777</v>
      </c>
      <c r="D789" s="301" t="str" cm="1">
        <f t="array" ref="D789">IFERROR(INDEX(import_data,MATCH($D$8&amp;"-"&amp;$B789,import_key,0),D$9),"")</f>
        <v/>
      </c>
      <c r="E789" s="299" t="str" cm="1">
        <f t="array" ref="E789">IFERROR(INDEX(import_data,MATCH($D$8&amp;"-"&amp;$B789,import_key,0),E$9),"")</f>
        <v/>
      </c>
      <c r="F789" s="299" t="str" cm="1">
        <f t="array" ref="F789">IFERROR(INDEX(import_data,MATCH($D$8&amp;"-"&amp;$B789,import_key,0),F$9),"")</f>
        <v/>
      </c>
      <c r="G789" s="299" t="str" cm="1">
        <f t="array" ref="G789">IFERROR(INDEX(import_data,MATCH($D$8&amp;"-"&amp;$B789,import_key,0),G$9),"")</f>
        <v/>
      </c>
      <c r="H789" s="322" t="str" cm="1">
        <f t="array" ref="H789">IFERROR(INDEX(import_data,MATCH($D$8&amp;"-"&amp;$B789,import_key,0),H$9),"")</f>
        <v/>
      </c>
      <c r="J789" s="334" t="str">
        <f t="shared" si="63"/>
        <v/>
      </c>
      <c r="K789" s="98" t="s">
        <v>0</v>
      </c>
      <c r="L789" s="334" t="str">
        <f t="shared" si="64"/>
        <v/>
      </c>
      <c r="M789" s="98" t="s">
        <v>0</v>
      </c>
      <c r="N789" s="334" t="str">
        <f t="shared" si="65"/>
        <v/>
      </c>
      <c r="O789" s="98" t="s">
        <v>0</v>
      </c>
      <c r="P789" s="308">
        <f t="shared" si="61"/>
        <v>777</v>
      </c>
      <c r="R789" s="301" t="str" cm="1">
        <f t="array" ref="R789">IFERROR(INDEX(import_data,MATCH($R$8&amp;"-"&amp;$P789,import_key,0),R$9),"")</f>
        <v/>
      </c>
      <c r="S789" s="299" t="str" cm="1">
        <f t="array" ref="S789">IFERROR(INDEX(import_data,MATCH($R$8&amp;"-"&amp;$P789,import_key,0),S$9),"")</f>
        <v/>
      </c>
      <c r="T789" s="322" t="str" cm="1">
        <f t="array" ref="T789">IFERROR(INDEX(import_data,MATCH($R$8&amp;"-"&amp;$P789,import_key,0),T$9),"")</f>
        <v/>
      </c>
    </row>
    <row r="790" spans="2:20" x14ac:dyDescent="0.25">
      <c r="B790" s="308">
        <f t="shared" si="62"/>
        <v>778</v>
      </c>
      <c r="D790" s="301" t="str" cm="1">
        <f t="array" ref="D790">IFERROR(INDEX(import_data,MATCH($D$8&amp;"-"&amp;$B790,import_key,0),D$9),"")</f>
        <v/>
      </c>
      <c r="E790" s="299" t="str" cm="1">
        <f t="array" ref="E790">IFERROR(INDEX(import_data,MATCH($D$8&amp;"-"&amp;$B790,import_key,0),E$9),"")</f>
        <v/>
      </c>
      <c r="F790" s="299" t="str" cm="1">
        <f t="array" ref="F790">IFERROR(INDEX(import_data,MATCH($D$8&amp;"-"&amp;$B790,import_key,0),F$9),"")</f>
        <v/>
      </c>
      <c r="G790" s="299" t="str" cm="1">
        <f t="array" ref="G790">IFERROR(INDEX(import_data,MATCH($D$8&amp;"-"&amp;$B790,import_key,0),G$9),"")</f>
        <v/>
      </c>
      <c r="H790" s="322" t="str" cm="1">
        <f t="array" ref="H790">IFERROR(INDEX(import_data,MATCH($D$8&amp;"-"&amp;$B790,import_key,0),H$9),"")</f>
        <v/>
      </c>
      <c r="J790" s="334" t="str">
        <f t="shared" si="63"/>
        <v/>
      </c>
      <c r="K790" s="98" t="s">
        <v>0</v>
      </c>
      <c r="L790" s="334" t="str">
        <f t="shared" si="64"/>
        <v/>
      </c>
      <c r="M790" s="98" t="s">
        <v>0</v>
      </c>
      <c r="N790" s="334" t="str">
        <f t="shared" si="65"/>
        <v/>
      </c>
      <c r="O790" s="98" t="s">
        <v>0</v>
      </c>
      <c r="P790" s="308">
        <f t="shared" si="61"/>
        <v>778</v>
      </c>
      <c r="R790" s="301" t="str" cm="1">
        <f t="array" ref="R790">IFERROR(INDEX(import_data,MATCH($R$8&amp;"-"&amp;$P790,import_key,0),R$9),"")</f>
        <v/>
      </c>
      <c r="S790" s="299" t="str" cm="1">
        <f t="array" ref="S790">IFERROR(INDEX(import_data,MATCH($R$8&amp;"-"&amp;$P790,import_key,0),S$9),"")</f>
        <v/>
      </c>
      <c r="T790" s="322" t="str" cm="1">
        <f t="array" ref="T790">IFERROR(INDEX(import_data,MATCH($R$8&amp;"-"&amp;$P790,import_key,0),T$9),"")</f>
        <v/>
      </c>
    </row>
    <row r="791" spans="2:20" x14ac:dyDescent="0.25">
      <c r="B791" s="308">
        <f t="shared" si="62"/>
        <v>779</v>
      </c>
      <c r="D791" s="301" t="str" cm="1">
        <f t="array" ref="D791">IFERROR(INDEX(import_data,MATCH($D$8&amp;"-"&amp;$B791,import_key,0),D$9),"")</f>
        <v/>
      </c>
      <c r="E791" s="299" t="str" cm="1">
        <f t="array" ref="E791">IFERROR(INDEX(import_data,MATCH($D$8&amp;"-"&amp;$B791,import_key,0),E$9),"")</f>
        <v/>
      </c>
      <c r="F791" s="299" t="str" cm="1">
        <f t="array" ref="F791">IFERROR(INDEX(import_data,MATCH($D$8&amp;"-"&amp;$B791,import_key,0),F$9),"")</f>
        <v/>
      </c>
      <c r="G791" s="299" t="str" cm="1">
        <f t="array" ref="G791">IFERROR(INDEX(import_data,MATCH($D$8&amp;"-"&amp;$B791,import_key,0),G$9),"")</f>
        <v/>
      </c>
      <c r="H791" s="322" t="str" cm="1">
        <f t="array" ref="H791">IFERROR(INDEX(import_data,MATCH($D$8&amp;"-"&amp;$B791,import_key,0),H$9),"")</f>
        <v/>
      </c>
      <c r="J791" s="334" t="str">
        <f t="shared" si="63"/>
        <v/>
      </c>
      <c r="K791" s="98" t="s">
        <v>0</v>
      </c>
      <c r="L791" s="334" t="str">
        <f t="shared" si="64"/>
        <v/>
      </c>
      <c r="M791" s="98" t="s">
        <v>0</v>
      </c>
      <c r="N791" s="334" t="str">
        <f t="shared" si="65"/>
        <v/>
      </c>
      <c r="O791" s="98" t="s">
        <v>0</v>
      </c>
      <c r="P791" s="308">
        <f t="shared" si="61"/>
        <v>779</v>
      </c>
      <c r="R791" s="301" t="str" cm="1">
        <f t="array" ref="R791">IFERROR(INDEX(import_data,MATCH($R$8&amp;"-"&amp;$P791,import_key,0),R$9),"")</f>
        <v/>
      </c>
      <c r="S791" s="299" t="str" cm="1">
        <f t="array" ref="S791">IFERROR(INDEX(import_data,MATCH($R$8&amp;"-"&amp;$P791,import_key,0),S$9),"")</f>
        <v/>
      </c>
      <c r="T791" s="322" t="str" cm="1">
        <f t="array" ref="T791">IFERROR(INDEX(import_data,MATCH($R$8&amp;"-"&amp;$P791,import_key,0),T$9),"")</f>
        <v/>
      </c>
    </row>
    <row r="792" spans="2:20" x14ac:dyDescent="0.25">
      <c r="B792" s="308">
        <f t="shared" si="62"/>
        <v>780</v>
      </c>
      <c r="D792" s="301" t="str" cm="1">
        <f t="array" ref="D792">IFERROR(INDEX(import_data,MATCH($D$8&amp;"-"&amp;$B792,import_key,0),D$9),"")</f>
        <v/>
      </c>
      <c r="E792" s="299" t="str" cm="1">
        <f t="array" ref="E792">IFERROR(INDEX(import_data,MATCH($D$8&amp;"-"&amp;$B792,import_key,0),E$9),"")</f>
        <v/>
      </c>
      <c r="F792" s="299" t="str" cm="1">
        <f t="array" ref="F792">IFERROR(INDEX(import_data,MATCH($D$8&amp;"-"&amp;$B792,import_key,0),F$9),"")</f>
        <v/>
      </c>
      <c r="G792" s="299" t="str" cm="1">
        <f t="array" ref="G792">IFERROR(INDEX(import_data,MATCH($D$8&amp;"-"&amp;$B792,import_key,0),G$9),"")</f>
        <v/>
      </c>
      <c r="H792" s="322" t="str" cm="1">
        <f t="array" ref="H792">IFERROR(INDEX(import_data,MATCH($D$8&amp;"-"&amp;$B792,import_key,0),H$9),"")</f>
        <v/>
      </c>
      <c r="J792" s="334" t="str">
        <f t="shared" si="63"/>
        <v/>
      </c>
      <c r="K792" s="98" t="s">
        <v>0</v>
      </c>
      <c r="L792" s="334" t="str">
        <f t="shared" si="64"/>
        <v/>
      </c>
      <c r="M792" s="98" t="s">
        <v>0</v>
      </c>
      <c r="N792" s="334" t="str">
        <f t="shared" si="65"/>
        <v/>
      </c>
      <c r="O792" s="98" t="s">
        <v>0</v>
      </c>
      <c r="P792" s="308">
        <f t="shared" si="61"/>
        <v>780</v>
      </c>
      <c r="R792" s="301" t="str" cm="1">
        <f t="array" ref="R792">IFERROR(INDEX(import_data,MATCH($R$8&amp;"-"&amp;$P792,import_key,0),R$9),"")</f>
        <v/>
      </c>
      <c r="S792" s="299" t="str" cm="1">
        <f t="array" ref="S792">IFERROR(INDEX(import_data,MATCH($R$8&amp;"-"&amp;$P792,import_key,0),S$9),"")</f>
        <v/>
      </c>
      <c r="T792" s="322" t="str" cm="1">
        <f t="array" ref="T792">IFERROR(INDEX(import_data,MATCH($R$8&amp;"-"&amp;$P792,import_key,0),T$9),"")</f>
        <v/>
      </c>
    </row>
    <row r="793" spans="2:20" x14ac:dyDescent="0.25">
      <c r="B793" s="308">
        <f t="shared" si="62"/>
        <v>781</v>
      </c>
      <c r="D793" s="301" t="str" cm="1">
        <f t="array" ref="D793">IFERROR(INDEX(import_data,MATCH($D$8&amp;"-"&amp;$B793,import_key,0),D$9),"")</f>
        <v/>
      </c>
      <c r="E793" s="299" t="str" cm="1">
        <f t="array" ref="E793">IFERROR(INDEX(import_data,MATCH($D$8&amp;"-"&amp;$B793,import_key,0),E$9),"")</f>
        <v/>
      </c>
      <c r="F793" s="299" t="str" cm="1">
        <f t="array" ref="F793">IFERROR(INDEX(import_data,MATCH($D$8&amp;"-"&amp;$B793,import_key,0),F$9),"")</f>
        <v/>
      </c>
      <c r="G793" s="299" t="str" cm="1">
        <f t="array" ref="G793">IFERROR(INDEX(import_data,MATCH($D$8&amp;"-"&amp;$B793,import_key,0),G$9),"")</f>
        <v/>
      </c>
      <c r="H793" s="322" t="str" cm="1">
        <f t="array" ref="H793">IFERROR(INDEX(import_data,MATCH($D$8&amp;"-"&amp;$B793,import_key,0),H$9),"")</f>
        <v/>
      </c>
      <c r="J793" s="334" t="str">
        <f t="shared" si="63"/>
        <v/>
      </c>
      <c r="K793" s="98" t="s">
        <v>0</v>
      </c>
      <c r="L793" s="334" t="str">
        <f t="shared" si="64"/>
        <v/>
      </c>
      <c r="M793" s="98" t="s">
        <v>0</v>
      </c>
      <c r="N793" s="334" t="str">
        <f t="shared" si="65"/>
        <v/>
      </c>
      <c r="O793" s="98" t="s">
        <v>0</v>
      </c>
      <c r="P793" s="308">
        <f t="shared" si="61"/>
        <v>781</v>
      </c>
      <c r="R793" s="301" t="str" cm="1">
        <f t="array" ref="R793">IFERROR(INDEX(import_data,MATCH($R$8&amp;"-"&amp;$P793,import_key,0),R$9),"")</f>
        <v/>
      </c>
      <c r="S793" s="299" t="str" cm="1">
        <f t="array" ref="S793">IFERROR(INDEX(import_data,MATCH($R$8&amp;"-"&amp;$P793,import_key,0),S$9),"")</f>
        <v/>
      </c>
      <c r="T793" s="322" t="str" cm="1">
        <f t="array" ref="T793">IFERROR(INDEX(import_data,MATCH($R$8&amp;"-"&amp;$P793,import_key,0),T$9),"")</f>
        <v/>
      </c>
    </row>
    <row r="794" spans="2:20" x14ac:dyDescent="0.25">
      <c r="B794" s="308">
        <f t="shared" si="62"/>
        <v>782</v>
      </c>
      <c r="D794" s="301" t="str" cm="1">
        <f t="array" ref="D794">IFERROR(INDEX(import_data,MATCH($D$8&amp;"-"&amp;$B794,import_key,0),D$9),"")</f>
        <v/>
      </c>
      <c r="E794" s="299" t="str" cm="1">
        <f t="array" ref="E794">IFERROR(INDEX(import_data,MATCH($D$8&amp;"-"&amp;$B794,import_key,0),E$9),"")</f>
        <v/>
      </c>
      <c r="F794" s="299" t="str" cm="1">
        <f t="array" ref="F794">IFERROR(INDEX(import_data,MATCH($D$8&amp;"-"&amp;$B794,import_key,0),F$9),"")</f>
        <v/>
      </c>
      <c r="G794" s="299" t="str" cm="1">
        <f t="array" ref="G794">IFERROR(INDEX(import_data,MATCH($D$8&amp;"-"&amp;$B794,import_key,0),G$9),"")</f>
        <v/>
      </c>
      <c r="H794" s="322" t="str" cm="1">
        <f t="array" ref="H794">IFERROR(INDEX(import_data,MATCH($D$8&amp;"-"&amp;$B794,import_key,0),H$9),"")</f>
        <v/>
      </c>
      <c r="J794" s="334" t="str">
        <f t="shared" si="63"/>
        <v/>
      </c>
      <c r="K794" s="98" t="s">
        <v>0</v>
      </c>
      <c r="L794" s="334" t="str">
        <f t="shared" si="64"/>
        <v/>
      </c>
      <c r="M794" s="98" t="s">
        <v>0</v>
      </c>
      <c r="N794" s="334" t="str">
        <f t="shared" si="65"/>
        <v/>
      </c>
      <c r="O794" s="98" t="s">
        <v>0</v>
      </c>
      <c r="P794" s="308">
        <f t="shared" si="61"/>
        <v>782</v>
      </c>
      <c r="R794" s="301" t="str" cm="1">
        <f t="array" ref="R794">IFERROR(INDEX(import_data,MATCH($R$8&amp;"-"&amp;$P794,import_key,0),R$9),"")</f>
        <v/>
      </c>
      <c r="S794" s="299" t="str" cm="1">
        <f t="array" ref="S794">IFERROR(INDEX(import_data,MATCH($R$8&amp;"-"&amp;$P794,import_key,0),S$9),"")</f>
        <v/>
      </c>
      <c r="T794" s="322" t="str" cm="1">
        <f t="array" ref="T794">IFERROR(INDEX(import_data,MATCH($R$8&amp;"-"&amp;$P794,import_key,0),T$9),"")</f>
        <v/>
      </c>
    </row>
    <row r="795" spans="2:20" x14ac:dyDescent="0.25">
      <c r="B795" s="308">
        <f t="shared" si="62"/>
        <v>783</v>
      </c>
      <c r="D795" s="301" t="str" cm="1">
        <f t="array" ref="D795">IFERROR(INDEX(import_data,MATCH($D$8&amp;"-"&amp;$B795,import_key,0),D$9),"")</f>
        <v/>
      </c>
      <c r="E795" s="299" t="str" cm="1">
        <f t="array" ref="E795">IFERROR(INDEX(import_data,MATCH($D$8&amp;"-"&amp;$B795,import_key,0),E$9),"")</f>
        <v/>
      </c>
      <c r="F795" s="299" t="str" cm="1">
        <f t="array" ref="F795">IFERROR(INDEX(import_data,MATCH($D$8&amp;"-"&amp;$B795,import_key,0),F$9),"")</f>
        <v/>
      </c>
      <c r="G795" s="299" t="str" cm="1">
        <f t="array" ref="G795">IFERROR(INDEX(import_data,MATCH($D$8&amp;"-"&amp;$B795,import_key,0),G$9),"")</f>
        <v/>
      </c>
      <c r="H795" s="322" t="str" cm="1">
        <f t="array" ref="H795">IFERROR(INDEX(import_data,MATCH($D$8&amp;"-"&amp;$B795,import_key,0),H$9),"")</f>
        <v/>
      </c>
      <c r="J795" s="334" t="str">
        <f t="shared" si="63"/>
        <v/>
      </c>
      <c r="K795" s="98" t="s">
        <v>0</v>
      </c>
      <c r="L795" s="334" t="str">
        <f t="shared" si="64"/>
        <v/>
      </c>
      <c r="M795" s="98" t="s">
        <v>0</v>
      </c>
      <c r="N795" s="334" t="str">
        <f t="shared" si="65"/>
        <v/>
      </c>
      <c r="O795" s="98" t="s">
        <v>0</v>
      </c>
      <c r="P795" s="308">
        <f t="shared" si="61"/>
        <v>783</v>
      </c>
      <c r="R795" s="301" t="str" cm="1">
        <f t="array" ref="R795">IFERROR(INDEX(import_data,MATCH($R$8&amp;"-"&amp;$P795,import_key,0),R$9),"")</f>
        <v/>
      </c>
      <c r="S795" s="299" t="str" cm="1">
        <f t="array" ref="S795">IFERROR(INDEX(import_data,MATCH($R$8&amp;"-"&amp;$P795,import_key,0),S$9),"")</f>
        <v/>
      </c>
      <c r="T795" s="322" t="str" cm="1">
        <f t="array" ref="T795">IFERROR(INDEX(import_data,MATCH($R$8&amp;"-"&amp;$P795,import_key,0),T$9),"")</f>
        <v/>
      </c>
    </row>
    <row r="796" spans="2:20" x14ac:dyDescent="0.25">
      <c r="B796" s="308">
        <f t="shared" si="62"/>
        <v>784</v>
      </c>
      <c r="D796" s="301" t="str" cm="1">
        <f t="array" ref="D796">IFERROR(INDEX(import_data,MATCH($D$8&amp;"-"&amp;$B796,import_key,0),D$9),"")</f>
        <v/>
      </c>
      <c r="E796" s="299" t="str" cm="1">
        <f t="array" ref="E796">IFERROR(INDEX(import_data,MATCH($D$8&amp;"-"&amp;$B796,import_key,0),E$9),"")</f>
        <v/>
      </c>
      <c r="F796" s="299" t="str" cm="1">
        <f t="array" ref="F796">IFERROR(INDEX(import_data,MATCH($D$8&amp;"-"&amp;$B796,import_key,0),F$9),"")</f>
        <v/>
      </c>
      <c r="G796" s="299" t="str" cm="1">
        <f t="array" ref="G796">IFERROR(INDEX(import_data,MATCH($D$8&amp;"-"&amp;$B796,import_key,0),G$9),"")</f>
        <v/>
      </c>
      <c r="H796" s="322" t="str" cm="1">
        <f t="array" ref="H796">IFERROR(INDEX(import_data,MATCH($D$8&amp;"-"&amp;$B796,import_key,0),H$9),"")</f>
        <v/>
      </c>
      <c r="J796" s="334" t="str">
        <f t="shared" si="63"/>
        <v/>
      </c>
      <c r="K796" s="98" t="s">
        <v>0</v>
      </c>
      <c r="L796" s="334" t="str">
        <f t="shared" si="64"/>
        <v/>
      </c>
      <c r="M796" s="98" t="s">
        <v>0</v>
      </c>
      <c r="N796" s="334" t="str">
        <f t="shared" si="65"/>
        <v/>
      </c>
      <c r="O796" s="98" t="s">
        <v>0</v>
      </c>
      <c r="P796" s="308">
        <f t="shared" si="61"/>
        <v>784</v>
      </c>
      <c r="R796" s="301" t="str" cm="1">
        <f t="array" ref="R796">IFERROR(INDEX(import_data,MATCH($R$8&amp;"-"&amp;$P796,import_key,0),R$9),"")</f>
        <v/>
      </c>
      <c r="S796" s="299" t="str" cm="1">
        <f t="array" ref="S796">IFERROR(INDEX(import_data,MATCH($R$8&amp;"-"&amp;$P796,import_key,0),S$9),"")</f>
        <v/>
      </c>
      <c r="T796" s="322" t="str" cm="1">
        <f t="array" ref="T796">IFERROR(INDEX(import_data,MATCH($R$8&amp;"-"&amp;$P796,import_key,0),T$9),"")</f>
        <v/>
      </c>
    </row>
    <row r="797" spans="2:20" x14ac:dyDescent="0.25">
      <c r="B797" s="308">
        <f t="shared" si="62"/>
        <v>785</v>
      </c>
      <c r="D797" s="301" t="str" cm="1">
        <f t="array" ref="D797">IFERROR(INDEX(import_data,MATCH($D$8&amp;"-"&amp;$B797,import_key,0),D$9),"")</f>
        <v/>
      </c>
      <c r="E797" s="299" t="str" cm="1">
        <f t="array" ref="E797">IFERROR(INDEX(import_data,MATCH($D$8&amp;"-"&amp;$B797,import_key,0),E$9),"")</f>
        <v/>
      </c>
      <c r="F797" s="299" t="str" cm="1">
        <f t="array" ref="F797">IFERROR(INDEX(import_data,MATCH($D$8&amp;"-"&amp;$B797,import_key,0),F$9),"")</f>
        <v/>
      </c>
      <c r="G797" s="299" t="str" cm="1">
        <f t="array" ref="G797">IFERROR(INDEX(import_data,MATCH($D$8&amp;"-"&amp;$B797,import_key,0),G$9),"")</f>
        <v/>
      </c>
      <c r="H797" s="322" t="str" cm="1">
        <f t="array" ref="H797">IFERROR(INDEX(import_data,MATCH($D$8&amp;"-"&amp;$B797,import_key,0),H$9),"")</f>
        <v/>
      </c>
      <c r="J797" s="334" t="str">
        <f t="shared" si="63"/>
        <v/>
      </c>
      <c r="K797" s="98" t="s">
        <v>0</v>
      </c>
      <c r="L797" s="334" t="str">
        <f t="shared" si="64"/>
        <v/>
      </c>
      <c r="M797" s="98" t="s">
        <v>0</v>
      </c>
      <c r="N797" s="334" t="str">
        <f t="shared" si="65"/>
        <v/>
      </c>
      <c r="O797" s="98" t="s">
        <v>0</v>
      </c>
      <c r="P797" s="308">
        <f t="shared" si="61"/>
        <v>785</v>
      </c>
      <c r="R797" s="301" t="str" cm="1">
        <f t="array" ref="R797">IFERROR(INDEX(import_data,MATCH($R$8&amp;"-"&amp;$P797,import_key,0),R$9),"")</f>
        <v/>
      </c>
      <c r="S797" s="299" t="str" cm="1">
        <f t="array" ref="S797">IFERROR(INDEX(import_data,MATCH($R$8&amp;"-"&amp;$P797,import_key,0),S$9),"")</f>
        <v/>
      </c>
      <c r="T797" s="322" t="str" cm="1">
        <f t="array" ref="T797">IFERROR(INDEX(import_data,MATCH($R$8&amp;"-"&amp;$P797,import_key,0),T$9),"")</f>
        <v/>
      </c>
    </row>
    <row r="798" spans="2:20" x14ac:dyDescent="0.25">
      <c r="B798" s="308">
        <f t="shared" si="62"/>
        <v>786</v>
      </c>
      <c r="D798" s="301" t="str" cm="1">
        <f t="array" ref="D798">IFERROR(INDEX(import_data,MATCH($D$8&amp;"-"&amp;$B798,import_key,0),D$9),"")</f>
        <v/>
      </c>
      <c r="E798" s="299" t="str" cm="1">
        <f t="array" ref="E798">IFERROR(INDEX(import_data,MATCH($D$8&amp;"-"&amp;$B798,import_key,0),E$9),"")</f>
        <v/>
      </c>
      <c r="F798" s="299" t="str" cm="1">
        <f t="array" ref="F798">IFERROR(INDEX(import_data,MATCH($D$8&amp;"-"&amp;$B798,import_key,0),F$9),"")</f>
        <v/>
      </c>
      <c r="G798" s="299" t="str" cm="1">
        <f t="array" ref="G798">IFERROR(INDEX(import_data,MATCH($D$8&amp;"-"&amp;$B798,import_key,0),G$9),"")</f>
        <v/>
      </c>
      <c r="H798" s="322" t="str" cm="1">
        <f t="array" ref="H798">IFERROR(INDEX(import_data,MATCH($D$8&amp;"-"&amp;$B798,import_key,0),H$9),"")</f>
        <v/>
      </c>
      <c r="J798" s="334" t="str">
        <f t="shared" si="63"/>
        <v/>
      </c>
      <c r="K798" s="98" t="s">
        <v>0</v>
      </c>
      <c r="L798" s="334" t="str">
        <f t="shared" si="64"/>
        <v/>
      </c>
      <c r="M798" s="98" t="s">
        <v>0</v>
      </c>
      <c r="N798" s="334" t="str">
        <f t="shared" si="65"/>
        <v/>
      </c>
      <c r="O798" s="98" t="s">
        <v>0</v>
      </c>
      <c r="P798" s="308">
        <f t="shared" si="61"/>
        <v>786</v>
      </c>
      <c r="R798" s="301" t="str" cm="1">
        <f t="array" ref="R798">IFERROR(INDEX(import_data,MATCH($R$8&amp;"-"&amp;$P798,import_key,0),R$9),"")</f>
        <v/>
      </c>
      <c r="S798" s="299" t="str" cm="1">
        <f t="array" ref="S798">IFERROR(INDEX(import_data,MATCH($R$8&amp;"-"&amp;$P798,import_key,0),S$9),"")</f>
        <v/>
      </c>
      <c r="T798" s="322" t="str" cm="1">
        <f t="array" ref="T798">IFERROR(INDEX(import_data,MATCH($R$8&amp;"-"&amp;$P798,import_key,0),T$9),"")</f>
        <v/>
      </c>
    </row>
    <row r="799" spans="2:20" x14ac:dyDescent="0.25">
      <c r="B799" s="308">
        <f t="shared" si="62"/>
        <v>787</v>
      </c>
      <c r="D799" s="301" t="str" cm="1">
        <f t="array" ref="D799">IFERROR(INDEX(import_data,MATCH($D$8&amp;"-"&amp;$B799,import_key,0),D$9),"")</f>
        <v/>
      </c>
      <c r="E799" s="299" t="str" cm="1">
        <f t="array" ref="E799">IFERROR(INDEX(import_data,MATCH($D$8&amp;"-"&amp;$B799,import_key,0),E$9),"")</f>
        <v/>
      </c>
      <c r="F799" s="299" t="str" cm="1">
        <f t="array" ref="F799">IFERROR(INDEX(import_data,MATCH($D$8&amp;"-"&amp;$B799,import_key,0),F$9),"")</f>
        <v/>
      </c>
      <c r="G799" s="299" t="str" cm="1">
        <f t="array" ref="G799">IFERROR(INDEX(import_data,MATCH($D$8&amp;"-"&amp;$B799,import_key,0),G$9),"")</f>
        <v/>
      </c>
      <c r="H799" s="322" t="str" cm="1">
        <f t="array" ref="H799">IFERROR(INDEX(import_data,MATCH($D$8&amp;"-"&amp;$B799,import_key,0),H$9),"")</f>
        <v/>
      </c>
      <c r="J799" s="334" t="str">
        <f t="shared" si="63"/>
        <v/>
      </c>
      <c r="K799" s="98" t="s">
        <v>0</v>
      </c>
      <c r="L799" s="334" t="str">
        <f t="shared" si="64"/>
        <v/>
      </c>
      <c r="M799" s="98" t="s">
        <v>0</v>
      </c>
      <c r="N799" s="334" t="str">
        <f t="shared" si="65"/>
        <v/>
      </c>
      <c r="O799" s="98" t="s">
        <v>0</v>
      </c>
      <c r="P799" s="308">
        <f t="shared" si="61"/>
        <v>787</v>
      </c>
      <c r="R799" s="301" t="str" cm="1">
        <f t="array" ref="R799">IFERROR(INDEX(import_data,MATCH($R$8&amp;"-"&amp;$P799,import_key,0),R$9),"")</f>
        <v/>
      </c>
      <c r="S799" s="299" t="str" cm="1">
        <f t="array" ref="S799">IFERROR(INDEX(import_data,MATCH($R$8&amp;"-"&amp;$P799,import_key,0),S$9),"")</f>
        <v/>
      </c>
      <c r="T799" s="322" t="str" cm="1">
        <f t="array" ref="T799">IFERROR(INDEX(import_data,MATCH($R$8&amp;"-"&amp;$P799,import_key,0),T$9),"")</f>
        <v/>
      </c>
    </row>
    <row r="800" spans="2:20" x14ac:dyDescent="0.25">
      <c r="B800" s="308">
        <f t="shared" si="62"/>
        <v>788</v>
      </c>
      <c r="D800" s="301" t="str" cm="1">
        <f t="array" ref="D800">IFERROR(INDEX(import_data,MATCH($D$8&amp;"-"&amp;$B800,import_key,0),D$9),"")</f>
        <v/>
      </c>
      <c r="E800" s="299" t="str" cm="1">
        <f t="array" ref="E800">IFERROR(INDEX(import_data,MATCH($D$8&amp;"-"&amp;$B800,import_key,0),E$9),"")</f>
        <v/>
      </c>
      <c r="F800" s="299" t="str" cm="1">
        <f t="array" ref="F800">IFERROR(INDEX(import_data,MATCH($D$8&amp;"-"&amp;$B800,import_key,0),F$9),"")</f>
        <v/>
      </c>
      <c r="G800" s="299" t="str" cm="1">
        <f t="array" ref="G800">IFERROR(INDEX(import_data,MATCH($D$8&amp;"-"&amp;$B800,import_key,0),G$9),"")</f>
        <v/>
      </c>
      <c r="H800" s="322" t="str" cm="1">
        <f t="array" ref="H800">IFERROR(INDEX(import_data,MATCH($D$8&amp;"-"&amp;$B800,import_key,0),H$9),"")</f>
        <v/>
      </c>
      <c r="J800" s="334" t="str">
        <f t="shared" si="63"/>
        <v/>
      </c>
      <c r="K800" s="98" t="s">
        <v>0</v>
      </c>
      <c r="L800" s="334" t="str">
        <f t="shared" si="64"/>
        <v/>
      </c>
      <c r="M800" s="98" t="s">
        <v>0</v>
      </c>
      <c r="N800" s="334" t="str">
        <f t="shared" si="65"/>
        <v/>
      </c>
      <c r="O800" s="98" t="s">
        <v>0</v>
      </c>
      <c r="P800" s="308">
        <f t="shared" si="61"/>
        <v>788</v>
      </c>
      <c r="R800" s="301" t="str" cm="1">
        <f t="array" ref="R800">IFERROR(INDEX(import_data,MATCH($R$8&amp;"-"&amp;$P800,import_key,0),R$9),"")</f>
        <v/>
      </c>
      <c r="S800" s="299" t="str" cm="1">
        <f t="array" ref="S800">IFERROR(INDEX(import_data,MATCH($R$8&amp;"-"&amp;$P800,import_key,0),S$9),"")</f>
        <v/>
      </c>
      <c r="T800" s="322" t="str" cm="1">
        <f t="array" ref="T800">IFERROR(INDEX(import_data,MATCH($R$8&amp;"-"&amp;$P800,import_key,0),T$9),"")</f>
        <v/>
      </c>
    </row>
    <row r="801" spans="2:20" x14ac:dyDescent="0.25">
      <c r="B801" s="308">
        <f t="shared" si="62"/>
        <v>789</v>
      </c>
      <c r="D801" s="301" t="str" cm="1">
        <f t="array" ref="D801">IFERROR(INDEX(import_data,MATCH($D$8&amp;"-"&amp;$B801,import_key,0),D$9),"")</f>
        <v/>
      </c>
      <c r="E801" s="299" t="str" cm="1">
        <f t="array" ref="E801">IFERROR(INDEX(import_data,MATCH($D$8&amp;"-"&amp;$B801,import_key,0),E$9),"")</f>
        <v/>
      </c>
      <c r="F801" s="299" t="str" cm="1">
        <f t="array" ref="F801">IFERROR(INDEX(import_data,MATCH($D$8&amp;"-"&amp;$B801,import_key,0),F$9),"")</f>
        <v/>
      </c>
      <c r="G801" s="299" t="str" cm="1">
        <f t="array" ref="G801">IFERROR(INDEX(import_data,MATCH($D$8&amp;"-"&amp;$B801,import_key,0),G$9),"")</f>
        <v/>
      </c>
      <c r="H801" s="322" t="str" cm="1">
        <f t="array" ref="H801">IFERROR(INDEX(import_data,MATCH($D$8&amp;"-"&amp;$B801,import_key,0),H$9),"")</f>
        <v/>
      </c>
      <c r="J801" s="334" t="str">
        <f t="shared" si="63"/>
        <v/>
      </c>
      <c r="K801" s="98" t="s">
        <v>0</v>
      </c>
      <c r="L801" s="334" t="str">
        <f t="shared" si="64"/>
        <v/>
      </c>
      <c r="M801" s="98" t="s">
        <v>0</v>
      </c>
      <c r="N801" s="334" t="str">
        <f t="shared" si="65"/>
        <v/>
      </c>
      <c r="O801" s="98" t="s">
        <v>0</v>
      </c>
      <c r="P801" s="308">
        <f t="shared" si="61"/>
        <v>789</v>
      </c>
      <c r="R801" s="301" t="str" cm="1">
        <f t="array" ref="R801">IFERROR(INDEX(import_data,MATCH($R$8&amp;"-"&amp;$P801,import_key,0),R$9),"")</f>
        <v/>
      </c>
      <c r="S801" s="299" t="str" cm="1">
        <f t="array" ref="S801">IFERROR(INDEX(import_data,MATCH($R$8&amp;"-"&amp;$P801,import_key,0),S$9),"")</f>
        <v/>
      </c>
      <c r="T801" s="322" t="str" cm="1">
        <f t="array" ref="T801">IFERROR(INDEX(import_data,MATCH($R$8&amp;"-"&amp;$P801,import_key,0),T$9),"")</f>
        <v/>
      </c>
    </row>
    <row r="802" spans="2:20" x14ac:dyDescent="0.25">
      <c r="B802" s="308">
        <f t="shared" si="62"/>
        <v>790</v>
      </c>
      <c r="D802" s="301" t="str" cm="1">
        <f t="array" ref="D802">IFERROR(INDEX(import_data,MATCH($D$8&amp;"-"&amp;$B802,import_key,0),D$9),"")</f>
        <v/>
      </c>
      <c r="E802" s="299" t="str" cm="1">
        <f t="array" ref="E802">IFERROR(INDEX(import_data,MATCH($D$8&amp;"-"&amp;$B802,import_key,0),E$9),"")</f>
        <v/>
      </c>
      <c r="F802" s="299" t="str" cm="1">
        <f t="array" ref="F802">IFERROR(INDEX(import_data,MATCH($D$8&amp;"-"&amp;$B802,import_key,0),F$9),"")</f>
        <v/>
      </c>
      <c r="G802" s="299" t="str" cm="1">
        <f t="array" ref="G802">IFERROR(INDEX(import_data,MATCH($D$8&amp;"-"&amp;$B802,import_key,0),G$9),"")</f>
        <v/>
      </c>
      <c r="H802" s="322" t="str" cm="1">
        <f t="array" ref="H802">IFERROR(INDEX(import_data,MATCH($D$8&amp;"-"&amp;$B802,import_key,0),H$9),"")</f>
        <v/>
      </c>
      <c r="J802" s="334" t="str">
        <f t="shared" si="63"/>
        <v/>
      </c>
      <c r="K802" s="98" t="s">
        <v>0</v>
      </c>
      <c r="L802" s="334" t="str">
        <f t="shared" si="64"/>
        <v/>
      </c>
      <c r="M802" s="98" t="s">
        <v>0</v>
      </c>
      <c r="N802" s="334" t="str">
        <f t="shared" si="65"/>
        <v/>
      </c>
      <c r="O802" s="98" t="s">
        <v>0</v>
      </c>
      <c r="P802" s="308">
        <f t="shared" si="61"/>
        <v>790</v>
      </c>
      <c r="R802" s="301" t="str" cm="1">
        <f t="array" ref="R802">IFERROR(INDEX(import_data,MATCH($R$8&amp;"-"&amp;$P802,import_key,0),R$9),"")</f>
        <v/>
      </c>
      <c r="S802" s="299" t="str" cm="1">
        <f t="array" ref="S802">IFERROR(INDEX(import_data,MATCH($R$8&amp;"-"&amp;$P802,import_key,0),S$9),"")</f>
        <v/>
      </c>
      <c r="T802" s="322" t="str" cm="1">
        <f t="array" ref="T802">IFERROR(INDEX(import_data,MATCH($R$8&amp;"-"&amp;$P802,import_key,0),T$9),"")</f>
        <v/>
      </c>
    </row>
    <row r="803" spans="2:20" x14ac:dyDescent="0.25">
      <c r="B803" s="308">
        <f t="shared" si="62"/>
        <v>791</v>
      </c>
      <c r="D803" s="301" t="str" cm="1">
        <f t="array" ref="D803">IFERROR(INDEX(import_data,MATCH($D$8&amp;"-"&amp;$B803,import_key,0),D$9),"")</f>
        <v/>
      </c>
      <c r="E803" s="299" t="str" cm="1">
        <f t="array" ref="E803">IFERROR(INDEX(import_data,MATCH($D$8&amp;"-"&amp;$B803,import_key,0),E$9),"")</f>
        <v/>
      </c>
      <c r="F803" s="299" t="str" cm="1">
        <f t="array" ref="F803">IFERROR(INDEX(import_data,MATCH($D$8&amp;"-"&amp;$B803,import_key,0),F$9),"")</f>
        <v/>
      </c>
      <c r="G803" s="299" t="str" cm="1">
        <f t="array" ref="G803">IFERROR(INDEX(import_data,MATCH($D$8&amp;"-"&amp;$B803,import_key,0),G$9),"")</f>
        <v/>
      </c>
      <c r="H803" s="322" t="str" cm="1">
        <f t="array" ref="H803">IFERROR(INDEX(import_data,MATCH($D$8&amp;"-"&amp;$B803,import_key,0),H$9),"")</f>
        <v/>
      </c>
      <c r="J803" s="334" t="str">
        <f t="shared" si="63"/>
        <v/>
      </c>
      <c r="K803" s="98" t="s">
        <v>0</v>
      </c>
      <c r="L803" s="334" t="str">
        <f t="shared" si="64"/>
        <v/>
      </c>
      <c r="M803" s="98" t="s">
        <v>0</v>
      </c>
      <c r="N803" s="334" t="str">
        <f t="shared" si="65"/>
        <v/>
      </c>
      <c r="O803" s="98" t="s">
        <v>0</v>
      </c>
      <c r="P803" s="308">
        <f t="shared" si="61"/>
        <v>791</v>
      </c>
      <c r="R803" s="301" t="str" cm="1">
        <f t="array" ref="R803">IFERROR(INDEX(import_data,MATCH($R$8&amp;"-"&amp;$P803,import_key,0),R$9),"")</f>
        <v/>
      </c>
      <c r="S803" s="299" t="str" cm="1">
        <f t="array" ref="S803">IFERROR(INDEX(import_data,MATCH($R$8&amp;"-"&amp;$P803,import_key,0),S$9),"")</f>
        <v/>
      </c>
      <c r="T803" s="322" t="str" cm="1">
        <f t="array" ref="T803">IFERROR(INDEX(import_data,MATCH($R$8&amp;"-"&amp;$P803,import_key,0),T$9),"")</f>
        <v/>
      </c>
    </row>
    <row r="804" spans="2:20" x14ac:dyDescent="0.25">
      <c r="B804" s="308">
        <f t="shared" si="62"/>
        <v>792</v>
      </c>
      <c r="D804" s="301" t="str" cm="1">
        <f t="array" ref="D804">IFERROR(INDEX(import_data,MATCH($D$8&amp;"-"&amp;$B804,import_key,0),D$9),"")</f>
        <v/>
      </c>
      <c r="E804" s="299" t="str" cm="1">
        <f t="array" ref="E804">IFERROR(INDEX(import_data,MATCH($D$8&amp;"-"&amp;$B804,import_key,0),E$9),"")</f>
        <v/>
      </c>
      <c r="F804" s="299" t="str" cm="1">
        <f t="array" ref="F804">IFERROR(INDEX(import_data,MATCH($D$8&amp;"-"&amp;$B804,import_key,0),F$9),"")</f>
        <v/>
      </c>
      <c r="G804" s="299" t="str" cm="1">
        <f t="array" ref="G804">IFERROR(INDEX(import_data,MATCH($D$8&amp;"-"&amp;$B804,import_key,0),G$9),"")</f>
        <v/>
      </c>
      <c r="H804" s="322" t="str" cm="1">
        <f t="array" ref="H804">IFERROR(INDEX(import_data,MATCH($D$8&amp;"-"&amp;$B804,import_key,0),H$9),"")</f>
        <v/>
      </c>
      <c r="J804" s="334" t="str">
        <f t="shared" si="63"/>
        <v/>
      </c>
      <c r="K804" s="98" t="s">
        <v>0</v>
      </c>
      <c r="L804" s="334" t="str">
        <f t="shared" si="64"/>
        <v/>
      </c>
      <c r="M804" s="98" t="s">
        <v>0</v>
      </c>
      <c r="N804" s="334" t="str">
        <f t="shared" si="65"/>
        <v/>
      </c>
      <c r="O804" s="98" t="s">
        <v>0</v>
      </c>
      <c r="P804" s="308">
        <f t="shared" si="61"/>
        <v>792</v>
      </c>
      <c r="R804" s="301" t="str" cm="1">
        <f t="array" ref="R804">IFERROR(INDEX(import_data,MATCH($R$8&amp;"-"&amp;$P804,import_key,0),R$9),"")</f>
        <v/>
      </c>
      <c r="S804" s="299" t="str" cm="1">
        <f t="array" ref="S804">IFERROR(INDEX(import_data,MATCH($R$8&amp;"-"&amp;$P804,import_key,0),S$9),"")</f>
        <v/>
      </c>
      <c r="T804" s="322" t="str" cm="1">
        <f t="array" ref="T804">IFERROR(INDEX(import_data,MATCH($R$8&amp;"-"&amp;$P804,import_key,0),T$9),"")</f>
        <v/>
      </c>
    </row>
    <row r="805" spans="2:20" x14ac:dyDescent="0.25">
      <c r="B805" s="308">
        <f t="shared" si="62"/>
        <v>793</v>
      </c>
      <c r="D805" s="301" t="str" cm="1">
        <f t="array" ref="D805">IFERROR(INDEX(import_data,MATCH($D$8&amp;"-"&amp;$B805,import_key,0),D$9),"")</f>
        <v/>
      </c>
      <c r="E805" s="299" t="str" cm="1">
        <f t="array" ref="E805">IFERROR(INDEX(import_data,MATCH($D$8&amp;"-"&amp;$B805,import_key,0),E$9),"")</f>
        <v/>
      </c>
      <c r="F805" s="299" t="str" cm="1">
        <f t="array" ref="F805">IFERROR(INDEX(import_data,MATCH($D$8&amp;"-"&amp;$B805,import_key,0),F$9),"")</f>
        <v/>
      </c>
      <c r="G805" s="299" t="str" cm="1">
        <f t="array" ref="G805">IFERROR(INDEX(import_data,MATCH($D$8&amp;"-"&amp;$B805,import_key,0),G$9),"")</f>
        <v/>
      </c>
      <c r="H805" s="322" t="str" cm="1">
        <f t="array" ref="H805">IFERROR(INDEX(import_data,MATCH($D$8&amp;"-"&amp;$B805,import_key,0),H$9),"")</f>
        <v/>
      </c>
      <c r="J805" s="334" t="str">
        <f t="shared" si="63"/>
        <v/>
      </c>
      <c r="K805" s="98" t="s">
        <v>0</v>
      </c>
      <c r="L805" s="334" t="str">
        <f t="shared" si="64"/>
        <v/>
      </c>
      <c r="M805" s="98" t="s">
        <v>0</v>
      </c>
      <c r="N805" s="334" t="str">
        <f t="shared" si="65"/>
        <v/>
      </c>
      <c r="O805" s="98" t="s">
        <v>0</v>
      </c>
      <c r="P805" s="308">
        <f t="shared" si="61"/>
        <v>793</v>
      </c>
      <c r="R805" s="301" t="str" cm="1">
        <f t="array" ref="R805">IFERROR(INDEX(import_data,MATCH($R$8&amp;"-"&amp;$P805,import_key,0),R$9),"")</f>
        <v/>
      </c>
      <c r="S805" s="299" t="str" cm="1">
        <f t="array" ref="S805">IFERROR(INDEX(import_data,MATCH($R$8&amp;"-"&amp;$P805,import_key,0),S$9),"")</f>
        <v/>
      </c>
      <c r="T805" s="322" t="str" cm="1">
        <f t="array" ref="T805">IFERROR(INDEX(import_data,MATCH($R$8&amp;"-"&amp;$P805,import_key,0),T$9),"")</f>
        <v/>
      </c>
    </row>
    <row r="806" spans="2:20" x14ac:dyDescent="0.25">
      <c r="B806" s="308">
        <f t="shared" si="62"/>
        <v>794</v>
      </c>
      <c r="D806" s="301" t="str" cm="1">
        <f t="array" ref="D806">IFERROR(INDEX(import_data,MATCH($D$8&amp;"-"&amp;$B806,import_key,0),D$9),"")</f>
        <v/>
      </c>
      <c r="E806" s="299" t="str" cm="1">
        <f t="array" ref="E806">IFERROR(INDEX(import_data,MATCH($D$8&amp;"-"&amp;$B806,import_key,0),E$9),"")</f>
        <v/>
      </c>
      <c r="F806" s="299" t="str" cm="1">
        <f t="array" ref="F806">IFERROR(INDEX(import_data,MATCH($D$8&amp;"-"&amp;$B806,import_key,0),F$9),"")</f>
        <v/>
      </c>
      <c r="G806" s="299" t="str" cm="1">
        <f t="array" ref="G806">IFERROR(INDEX(import_data,MATCH($D$8&amp;"-"&amp;$B806,import_key,0),G$9),"")</f>
        <v/>
      </c>
      <c r="H806" s="322" t="str" cm="1">
        <f t="array" ref="H806">IFERROR(INDEX(import_data,MATCH($D$8&amp;"-"&amp;$B806,import_key,0),H$9),"")</f>
        <v/>
      </c>
      <c r="J806" s="334" t="str">
        <f t="shared" si="63"/>
        <v/>
      </c>
      <c r="K806" s="98" t="s">
        <v>0</v>
      </c>
      <c r="L806" s="334" t="str">
        <f t="shared" si="64"/>
        <v/>
      </c>
      <c r="M806" s="98" t="s">
        <v>0</v>
      </c>
      <c r="N806" s="334" t="str">
        <f t="shared" si="65"/>
        <v/>
      </c>
      <c r="O806" s="98" t="s">
        <v>0</v>
      </c>
      <c r="P806" s="308">
        <f t="shared" si="61"/>
        <v>794</v>
      </c>
      <c r="R806" s="301" t="str" cm="1">
        <f t="array" ref="R806">IFERROR(INDEX(import_data,MATCH($R$8&amp;"-"&amp;$P806,import_key,0),R$9),"")</f>
        <v/>
      </c>
      <c r="S806" s="299" t="str" cm="1">
        <f t="array" ref="S806">IFERROR(INDEX(import_data,MATCH($R$8&amp;"-"&amp;$P806,import_key,0),S$9),"")</f>
        <v/>
      </c>
      <c r="T806" s="322" t="str" cm="1">
        <f t="array" ref="T806">IFERROR(INDEX(import_data,MATCH($R$8&amp;"-"&amp;$P806,import_key,0),T$9),"")</f>
        <v/>
      </c>
    </row>
    <row r="807" spans="2:20" x14ac:dyDescent="0.25">
      <c r="B807" s="308">
        <f t="shared" si="62"/>
        <v>795</v>
      </c>
      <c r="D807" s="301" t="str" cm="1">
        <f t="array" ref="D807">IFERROR(INDEX(import_data,MATCH($D$8&amp;"-"&amp;$B807,import_key,0),D$9),"")</f>
        <v/>
      </c>
      <c r="E807" s="299" t="str" cm="1">
        <f t="array" ref="E807">IFERROR(INDEX(import_data,MATCH($D$8&amp;"-"&amp;$B807,import_key,0),E$9),"")</f>
        <v/>
      </c>
      <c r="F807" s="299" t="str" cm="1">
        <f t="array" ref="F807">IFERROR(INDEX(import_data,MATCH($D$8&amp;"-"&amp;$B807,import_key,0),F$9),"")</f>
        <v/>
      </c>
      <c r="G807" s="299" t="str" cm="1">
        <f t="array" ref="G807">IFERROR(INDEX(import_data,MATCH($D$8&amp;"-"&amp;$B807,import_key,0),G$9),"")</f>
        <v/>
      </c>
      <c r="H807" s="322" t="str" cm="1">
        <f t="array" ref="H807">IFERROR(INDEX(import_data,MATCH($D$8&amp;"-"&amp;$B807,import_key,0),H$9),"")</f>
        <v/>
      </c>
      <c r="J807" s="334" t="str">
        <f t="shared" si="63"/>
        <v/>
      </c>
      <c r="K807" s="98" t="s">
        <v>0</v>
      </c>
      <c r="L807" s="334" t="str">
        <f t="shared" si="64"/>
        <v/>
      </c>
      <c r="M807" s="98" t="s">
        <v>0</v>
      </c>
      <c r="N807" s="334" t="str">
        <f t="shared" si="65"/>
        <v/>
      </c>
      <c r="O807" s="98" t="s">
        <v>0</v>
      </c>
      <c r="P807" s="308">
        <f t="shared" si="61"/>
        <v>795</v>
      </c>
      <c r="R807" s="301" t="str" cm="1">
        <f t="array" ref="R807">IFERROR(INDEX(import_data,MATCH($R$8&amp;"-"&amp;$P807,import_key,0),R$9),"")</f>
        <v/>
      </c>
      <c r="S807" s="299" t="str" cm="1">
        <f t="array" ref="S807">IFERROR(INDEX(import_data,MATCH($R$8&amp;"-"&amp;$P807,import_key,0),S$9),"")</f>
        <v/>
      </c>
      <c r="T807" s="322" t="str" cm="1">
        <f t="array" ref="T807">IFERROR(INDEX(import_data,MATCH($R$8&amp;"-"&amp;$P807,import_key,0),T$9),"")</f>
        <v/>
      </c>
    </row>
    <row r="808" spans="2:20" x14ac:dyDescent="0.25">
      <c r="B808" s="308">
        <f t="shared" si="62"/>
        <v>796</v>
      </c>
      <c r="D808" s="301" t="str" cm="1">
        <f t="array" ref="D808">IFERROR(INDEX(import_data,MATCH($D$8&amp;"-"&amp;$B808,import_key,0),D$9),"")</f>
        <v/>
      </c>
      <c r="E808" s="299" t="str" cm="1">
        <f t="array" ref="E808">IFERROR(INDEX(import_data,MATCH($D$8&amp;"-"&amp;$B808,import_key,0),E$9),"")</f>
        <v/>
      </c>
      <c r="F808" s="299" t="str" cm="1">
        <f t="array" ref="F808">IFERROR(INDEX(import_data,MATCH($D$8&amp;"-"&amp;$B808,import_key,0),F$9),"")</f>
        <v/>
      </c>
      <c r="G808" s="299" t="str" cm="1">
        <f t="array" ref="G808">IFERROR(INDEX(import_data,MATCH($D$8&amp;"-"&amp;$B808,import_key,0),G$9),"")</f>
        <v/>
      </c>
      <c r="H808" s="322" t="str" cm="1">
        <f t="array" ref="H808">IFERROR(INDEX(import_data,MATCH($D$8&amp;"-"&amp;$B808,import_key,0),H$9),"")</f>
        <v/>
      </c>
      <c r="J808" s="334" t="str">
        <f t="shared" si="63"/>
        <v/>
      </c>
      <c r="K808" s="98" t="s">
        <v>0</v>
      </c>
      <c r="L808" s="334" t="str">
        <f t="shared" si="64"/>
        <v/>
      </c>
      <c r="M808" s="98" t="s">
        <v>0</v>
      </c>
      <c r="N808" s="334" t="str">
        <f t="shared" si="65"/>
        <v/>
      </c>
      <c r="O808" s="98" t="s">
        <v>0</v>
      </c>
      <c r="P808" s="308">
        <f t="shared" si="61"/>
        <v>796</v>
      </c>
      <c r="R808" s="301" t="str" cm="1">
        <f t="array" ref="R808">IFERROR(INDEX(import_data,MATCH($R$8&amp;"-"&amp;$P808,import_key,0),R$9),"")</f>
        <v/>
      </c>
      <c r="S808" s="299" t="str" cm="1">
        <f t="array" ref="S808">IFERROR(INDEX(import_data,MATCH($R$8&amp;"-"&amp;$P808,import_key,0),S$9),"")</f>
        <v/>
      </c>
      <c r="T808" s="322" t="str" cm="1">
        <f t="array" ref="T808">IFERROR(INDEX(import_data,MATCH($R$8&amp;"-"&amp;$P808,import_key,0),T$9),"")</f>
        <v/>
      </c>
    </row>
    <row r="809" spans="2:20" x14ac:dyDescent="0.25">
      <c r="B809" s="308">
        <f t="shared" si="62"/>
        <v>797</v>
      </c>
      <c r="D809" s="301" t="str" cm="1">
        <f t="array" ref="D809">IFERROR(INDEX(import_data,MATCH($D$8&amp;"-"&amp;$B809,import_key,0),D$9),"")</f>
        <v/>
      </c>
      <c r="E809" s="299" t="str" cm="1">
        <f t="array" ref="E809">IFERROR(INDEX(import_data,MATCH($D$8&amp;"-"&amp;$B809,import_key,0),E$9),"")</f>
        <v/>
      </c>
      <c r="F809" s="299" t="str" cm="1">
        <f t="array" ref="F809">IFERROR(INDEX(import_data,MATCH($D$8&amp;"-"&amp;$B809,import_key,0),F$9),"")</f>
        <v/>
      </c>
      <c r="G809" s="299" t="str" cm="1">
        <f t="array" ref="G809">IFERROR(INDEX(import_data,MATCH($D$8&amp;"-"&amp;$B809,import_key,0),G$9),"")</f>
        <v/>
      </c>
      <c r="H809" s="322" t="str" cm="1">
        <f t="array" ref="H809">IFERROR(INDEX(import_data,MATCH($D$8&amp;"-"&amp;$B809,import_key,0),H$9),"")</f>
        <v/>
      </c>
      <c r="J809" s="334" t="str">
        <f t="shared" si="63"/>
        <v/>
      </c>
      <c r="K809" s="98" t="s">
        <v>0</v>
      </c>
      <c r="L809" s="334" t="str">
        <f t="shared" si="64"/>
        <v/>
      </c>
      <c r="M809" s="98" t="s">
        <v>0</v>
      </c>
      <c r="N809" s="334" t="str">
        <f t="shared" si="65"/>
        <v/>
      </c>
      <c r="O809" s="98" t="s">
        <v>0</v>
      </c>
      <c r="P809" s="308">
        <f t="shared" si="61"/>
        <v>797</v>
      </c>
      <c r="R809" s="301" t="str" cm="1">
        <f t="array" ref="R809">IFERROR(INDEX(import_data,MATCH($R$8&amp;"-"&amp;$P809,import_key,0),R$9),"")</f>
        <v/>
      </c>
      <c r="S809" s="299" t="str" cm="1">
        <f t="array" ref="S809">IFERROR(INDEX(import_data,MATCH($R$8&amp;"-"&amp;$P809,import_key,0),S$9),"")</f>
        <v/>
      </c>
      <c r="T809" s="322" t="str" cm="1">
        <f t="array" ref="T809">IFERROR(INDEX(import_data,MATCH($R$8&amp;"-"&amp;$P809,import_key,0),T$9),"")</f>
        <v/>
      </c>
    </row>
    <row r="810" spans="2:20" x14ac:dyDescent="0.25">
      <c r="B810" s="308">
        <f t="shared" si="62"/>
        <v>798</v>
      </c>
      <c r="D810" s="301" t="str" cm="1">
        <f t="array" ref="D810">IFERROR(INDEX(import_data,MATCH($D$8&amp;"-"&amp;$B810,import_key,0),D$9),"")</f>
        <v/>
      </c>
      <c r="E810" s="299" t="str" cm="1">
        <f t="array" ref="E810">IFERROR(INDEX(import_data,MATCH($D$8&amp;"-"&amp;$B810,import_key,0),E$9),"")</f>
        <v/>
      </c>
      <c r="F810" s="299" t="str" cm="1">
        <f t="array" ref="F810">IFERROR(INDEX(import_data,MATCH($D$8&amp;"-"&amp;$B810,import_key,0),F$9),"")</f>
        <v/>
      </c>
      <c r="G810" s="299" t="str" cm="1">
        <f t="array" ref="G810">IFERROR(INDEX(import_data,MATCH($D$8&amp;"-"&amp;$B810,import_key,0),G$9),"")</f>
        <v/>
      </c>
      <c r="H810" s="322" t="str" cm="1">
        <f t="array" ref="H810">IFERROR(INDEX(import_data,MATCH($D$8&amp;"-"&amp;$B810,import_key,0),H$9),"")</f>
        <v/>
      </c>
      <c r="J810" s="334" t="str">
        <f t="shared" si="63"/>
        <v/>
      </c>
      <c r="K810" s="98" t="s">
        <v>0</v>
      </c>
      <c r="L810" s="334" t="str">
        <f t="shared" si="64"/>
        <v/>
      </c>
      <c r="M810" s="98" t="s">
        <v>0</v>
      </c>
      <c r="N810" s="334" t="str">
        <f t="shared" si="65"/>
        <v/>
      </c>
      <c r="O810" s="98" t="s">
        <v>0</v>
      </c>
      <c r="P810" s="308">
        <f t="shared" si="61"/>
        <v>798</v>
      </c>
      <c r="R810" s="301" t="str" cm="1">
        <f t="array" ref="R810">IFERROR(INDEX(import_data,MATCH($R$8&amp;"-"&amp;$P810,import_key,0),R$9),"")</f>
        <v/>
      </c>
      <c r="S810" s="299" t="str" cm="1">
        <f t="array" ref="S810">IFERROR(INDEX(import_data,MATCH($R$8&amp;"-"&amp;$P810,import_key,0),S$9),"")</f>
        <v/>
      </c>
      <c r="T810" s="322" t="str" cm="1">
        <f t="array" ref="T810">IFERROR(INDEX(import_data,MATCH($R$8&amp;"-"&amp;$P810,import_key,0),T$9),"")</f>
        <v/>
      </c>
    </row>
    <row r="811" spans="2:20" x14ac:dyDescent="0.25">
      <c r="B811" s="308">
        <f t="shared" si="62"/>
        <v>799</v>
      </c>
      <c r="D811" s="301" t="str" cm="1">
        <f t="array" ref="D811">IFERROR(INDEX(import_data,MATCH($D$8&amp;"-"&amp;$B811,import_key,0),D$9),"")</f>
        <v/>
      </c>
      <c r="E811" s="299" t="str" cm="1">
        <f t="array" ref="E811">IFERROR(INDEX(import_data,MATCH($D$8&amp;"-"&amp;$B811,import_key,0),E$9),"")</f>
        <v/>
      </c>
      <c r="F811" s="299" t="str" cm="1">
        <f t="array" ref="F811">IFERROR(INDEX(import_data,MATCH($D$8&amp;"-"&amp;$B811,import_key,0),F$9),"")</f>
        <v/>
      </c>
      <c r="G811" s="299" t="str" cm="1">
        <f t="array" ref="G811">IFERROR(INDEX(import_data,MATCH($D$8&amp;"-"&amp;$B811,import_key,0),G$9),"")</f>
        <v/>
      </c>
      <c r="H811" s="322" t="str" cm="1">
        <f t="array" ref="H811">IFERROR(INDEX(import_data,MATCH($D$8&amp;"-"&amp;$B811,import_key,0),H$9),"")</f>
        <v/>
      </c>
      <c r="J811" s="334" t="str">
        <f t="shared" si="63"/>
        <v/>
      </c>
      <c r="K811" s="98" t="s">
        <v>0</v>
      </c>
      <c r="L811" s="334" t="str">
        <f t="shared" si="64"/>
        <v/>
      </c>
      <c r="M811" s="98" t="s">
        <v>0</v>
      </c>
      <c r="N811" s="334" t="str">
        <f t="shared" si="65"/>
        <v/>
      </c>
      <c r="O811" s="98" t="s">
        <v>0</v>
      </c>
      <c r="P811" s="308">
        <f t="shared" si="61"/>
        <v>799</v>
      </c>
      <c r="R811" s="301" t="str" cm="1">
        <f t="array" ref="R811">IFERROR(INDEX(import_data,MATCH($R$8&amp;"-"&amp;$P811,import_key,0),R$9),"")</f>
        <v/>
      </c>
      <c r="S811" s="299" t="str" cm="1">
        <f t="array" ref="S811">IFERROR(INDEX(import_data,MATCH($R$8&amp;"-"&amp;$P811,import_key,0),S$9),"")</f>
        <v/>
      </c>
      <c r="T811" s="322" t="str" cm="1">
        <f t="array" ref="T811">IFERROR(INDEX(import_data,MATCH($R$8&amp;"-"&amp;$P811,import_key,0),T$9),"")</f>
        <v/>
      </c>
    </row>
    <row r="812" spans="2:20" x14ac:dyDescent="0.25">
      <c r="B812" s="308">
        <f t="shared" si="62"/>
        <v>800</v>
      </c>
      <c r="D812" s="301" t="str" cm="1">
        <f t="array" ref="D812">IFERROR(INDEX(import_data,MATCH($D$8&amp;"-"&amp;$B812,import_key,0),D$9),"")</f>
        <v/>
      </c>
      <c r="E812" s="299" t="str" cm="1">
        <f t="array" ref="E812">IFERROR(INDEX(import_data,MATCH($D$8&amp;"-"&amp;$B812,import_key,0),E$9),"")</f>
        <v/>
      </c>
      <c r="F812" s="299" t="str" cm="1">
        <f t="array" ref="F812">IFERROR(INDEX(import_data,MATCH($D$8&amp;"-"&amp;$B812,import_key,0),F$9),"")</f>
        <v/>
      </c>
      <c r="G812" s="299" t="str" cm="1">
        <f t="array" ref="G812">IFERROR(INDEX(import_data,MATCH($D$8&amp;"-"&amp;$B812,import_key,0),G$9),"")</f>
        <v/>
      </c>
      <c r="H812" s="322" t="str" cm="1">
        <f t="array" ref="H812">IFERROR(INDEX(import_data,MATCH($D$8&amp;"-"&amp;$B812,import_key,0),H$9),"")</f>
        <v/>
      </c>
      <c r="J812" s="334" t="str">
        <f t="shared" si="63"/>
        <v/>
      </c>
      <c r="K812" s="98" t="s">
        <v>0</v>
      </c>
      <c r="L812" s="334" t="str">
        <f t="shared" si="64"/>
        <v/>
      </c>
      <c r="M812" s="98" t="s">
        <v>0</v>
      </c>
      <c r="N812" s="334" t="str">
        <f t="shared" si="65"/>
        <v/>
      </c>
      <c r="O812" s="98" t="s">
        <v>0</v>
      </c>
      <c r="P812" s="308">
        <f t="shared" si="61"/>
        <v>800</v>
      </c>
      <c r="R812" s="301" t="str" cm="1">
        <f t="array" ref="R812">IFERROR(INDEX(import_data,MATCH($R$8&amp;"-"&amp;$P812,import_key,0),R$9),"")</f>
        <v/>
      </c>
      <c r="S812" s="299" t="str" cm="1">
        <f t="array" ref="S812">IFERROR(INDEX(import_data,MATCH($R$8&amp;"-"&amp;$P812,import_key,0),S$9),"")</f>
        <v/>
      </c>
      <c r="T812" s="322" t="str" cm="1">
        <f t="array" ref="T812">IFERROR(INDEX(import_data,MATCH($R$8&amp;"-"&amp;$P812,import_key,0),T$9),"")</f>
        <v/>
      </c>
    </row>
    <row r="813" spans="2:20" x14ac:dyDescent="0.25">
      <c r="B813" s="308">
        <f t="shared" si="62"/>
        <v>801</v>
      </c>
      <c r="D813" s="301" t="str" cm="1">
        <f t="array" ref="D813">IFERROR(INDEX(import_data,MATCH($D$8&amp;"-"&amp;$B813,import_key,0),D$9),"")</f>
        <v/>
      </c>
      <c r="E813" s="299" t="str" cm="1">
        <f t="array" ref="E813">IFERROR(INDEX(import_data,MATCH($D$8&amp;"-"&amp;$B813,import_key,0),E$9),"")</f>
        <v/>
      </c>
      <c r="F813" s="299" t="str" cm="1">
        <f t="array" ref="F813">IFERROR(INDEX(import_data,MATCH($D$8&amp;"-"&amp;$B813,import_key,0),F$9),"")</f>
        <v/>
      </c>
      <c r="G813" s="299" t="str" cm="1">
        <f t="array" ref="G813">IFERROR(INDEX(import_data,MATCH($D$8&amp;"-"&amp;$B813,import_key,0),G$9),"")</f>
        <v/>
      </c>
      <c r="H813" s="322" t="str" cm="1">
        <f t="array" ref="H813">IFERROR(INDEX(import_data,MATCH($D$8&amp;"-"&amp;$B813,import_key,0),H$9),"")</f>
        <v/>
      </c>
      <c r="J813" s="334" t="str">
        <f t="shared" si="63"/>
        <v/>
      </c>
      <c r="K813" s="98" t="s">
        <v>0</v>
      </c>
      <c r="L813" s="334" t="str">
        <f t="shared" si="64"/>
        <v/>
      </c>
      <c r="M813" s="98" t="s">
        <v>0</v>
      </c>
      <c r="N813" s="334" t="str">
        <f t="shared" si="65"/>
        <v/>
      </c>
      <c r="O813" s="98" t="s">
        <v>0</v>
      </c>
      <c r="P813" s="308">
        <f t="shared" si="61"/>
        <v>801</v>
      </c>
      <c r="R813" s="301" t="str" cm="1">
        <f t="array" ref="R813">IFERROR(INDEX(import_data,MATCH($R$8&amp;"-"&amp;$P813,import_key,0),R$9),"")</f>
        <v/>
      </c>
      <c r="S813" s="299" t="str" cm="1">
        <f t="array" ref="S813">IFERROR(INDEX(import_data,MATCH($R$8&amp;"-"&amp;$P813,import_key,0),S$9),"")</f>
        <v/>
      </c>
      <c r="T813" s="322" t="str" cm="1">
        <f t="array" ref="T813">IFERROR(INDEX(import_data,MATCH($R$8&amp;"-"&amp;$P813,import_key,0),T$9),"")</f>
        <v/>
      </c>
    </row>
    <row r="814" spans="2:20" x14ac:dyDescent="0.25">
      <c r="B814" s="308">
        <f t="shared" si="62"/>
        <v>802</v>
      </c>
      <c r="D814" s="301" t="str" cm="1">
        <f t="array" ref="D814">IFERROR(INDEX(import_data,MATCH($D$8&amp;"-"&amp;$B814,import_key,0),D$9),"")</f>
        <v/>
      </c>
      <c r="E814" s="299" t="str" cm="1">
        <f t="array" ref="E814">IFERROR(INDEX(import_data,MATCH($D$8&amp;"-"&amp;$B814,import_key,0),E$9),"")</f>
        <v/>
      </c>
      <c r="F814" s="299" t="str" cm="1">
        <f t="array" ref="F814">IFERROR(INDEX(import_data,MATCH($D$8&amp;"-"&amp;$B814,import_key,0),F$9),"")</f>
        <v/>
      </c>
      <c r="G814" s="299" t="str" cm="1">
        <f t="array" ref="G814">IFERROR(INDEX(import_data,MATCH($D$8&amp;"-"&amp;$B814,import_key,0),G$9),"")</f>
        <v/>
      </c>
      <c r="H814" s="322" t="str" cm="1">
        <f t="array" ref="H814">IFERROR(INDEX(import_data,MATCH($D$8&amp;"-"&amp;$B814,import_key,0),H$9),"")</f>
        <v/>
      </c>
      <c r="J814" s="334" t="str">
        <f t="shared" si="63"/>
        <v/>
      </c>
      <c r="K814" s="98" t="s">
        <v>0</v>
      </c>
      <c r="L814" s="334" t="str">
        <f t="shared" si="64"/>
        <v/>
      </c>
      <c r="M814" s="98" t="s">
        <v>0</v>
      </c>
      <c r="N814" s="334" t="str">
        <f t="shared" si="65"/>
        <v/>
      </c>
      <c r="O814" s="98" t="s">
        <v>0</v>
      </c>
      <c r="P814" s="308">
        <f t="shared" si="61"/>
        <v>802</v>
      </c>
      <c r="R814" s="301" t="str" cm="1">
        <f t="array" ref="R814">IFERROR(INDEX(import_data,MATCH($R$8&amp;"-"&amp;$P814,import_key,0),R$9),"")</f>
        <v/>
      </c>
      <c r="S814" s="299" t="str" cm="1">
        <f t="array" ref="S814">IFERROR(INDEX(import_data,MATCH($R$8&amp;"-"&amp;$P814,import_key,0),S$9),"")</f>
        <v/>
      </c>
      <c r="T814" s="322" t="str" cm="1">
        <f t="array" ref="T814">IFERROR(INDEX(import_data,MATCH($R$8&amp;"-"&amp;$P814,import_key,0),T$9),"")</f>
        <v/>
      </c>
    </row>
    <row r="815" spans="2:20" x14ac:dyDescent="0.25">
      <c r="B815" s="308">
        <f t="shared" si="62"/>
        <v>803</v>
      </c>
      <c r="D815" s="301" t="str" cm="1">
        <f t="array" ref="D815">IFERROR(INDEX(import_data,MATCH($D$8&amp;"-"&amp;$B815,import_key,0),D$9),"")</f>
        <v/>
      </c>
      <c r="E815" s="299" t="str" cm="1">
        <f t="array" ref="E815">IFERROR(INDEX(import_data,MATCH($D$8&amp;"-"&amp;$B815,import_key,0),E$9),"")</f>
        <v/>
      </c>
      <c r="F815" s="299" t="str" cm="1">
        <f t="array" ref="F815">IFERROR(INDEX(import_data,MATCH($D$8&amp;"-"&amp;$B815,import_key,0),F$9),"")</f>
        <v/>
      </c>
      <c r="G815" s="299" t="str" cm="1">
        <f t="array" ref="G815">IFERROR(INDEX(import_data,MATCH($D$8&amp;"-"&amp;$B815,import_key,0),G$9),"")</f>
        <v/>
      </c>
      <c r="H815" s="322" t="str" cm="1">
        <f t="array" ref="H815">IFERROR(INDEX(import_data,MATCH($D$8&amp;"-"&amp;$B815,import_key,0),H$9),"")</f>
        <v/>
      </c>
      <c r="J815" s="334" t="str">
        <f t="shared" si="63"/>
        <v/>
      </c>
      <c r="K815" s="98" t="s">
        <v>0</v>
      </c>
      <c r="L815" s="334" t="str">
        <f t="shared" si="64"/>
        <v/>
      </c>
      <c r="M815" s="98" t="s">
        <v>0</v>
      </c>
      <c r="N815" s="334" t="str">
        <f t="shared" si="65"/>
        <v/>
      </c>
      <c r="O815" s="98" t="s">
        <v>0</v>
      </c>
      <c r="P815" s="308">
        <f t="shared" si="61"/>
        <v>803</v>
      </c>
      <c r="R815" s="301" t="str" cm="1">
        <f t="array" ref="R815">IFERROR(INDEX(import_data,MATCH($R$8&amp;"-"&amp;$P815,import_key,0),R$9),"")</f>
        <v/>
      </c>
      <c r="S815" s="299" t="str" cm="1">
        <f t="array" ref="S815">IFERROR(INDEX(import_data,MATCH($R$8&amp;"-"&amp;$P815,import_key,0),S$9),"")</f>
        <v/>
      </c>
      <c r="T815" s="322" t="str" cm="1">
        <f t="array" ref="T815">IFERROR(INDEX(import_data,MATCH($R$8&amp;"-"&amp;$P815,import_key,0),T$9),"")</f>
        <v/>
      </c>
    </row>
    <row r="816" spans="2:20" x14ac:dyDescent="0.25">
      <c r="B816" s="308">
        <f t="shared" si="62"/>
        <v>804</v>
      </c>
      <c r="D816" s="301" t="str" cm="1">
        <f t="array" ref="D816">IFERROR(INDEX(import_data,MATCH($D$8&amp;"-"&amp;$B816,import_key,0),D$9),"")</f>
        <v/>
      </c>
      <c r="E816" s="299" t="str" cm="1">
        <f t="array" ref="E816">IFERROR(INDEX(import_data,MATCH($D$8&amp;"-"&amp;$B816,import_key,0),E$9),"")</f>
        <v/>
      </c>
      <c r="F816" s="299" t="str" cm="1">
        <f t="array" ref="F816">IFERROR(INDEX(import_data,MATCH($D$8&amp;"-"&amp;$B816,import_key,0),F$9),"")</f>
        <v/>
      </c>
      <c r="G816" s="299" t="str" cm="1">
        <f t="array" ref="G816">IFERROR(INDEX(import_data,MATCH($D$8&amp;"-"&amp;$B816,import_key,0),G$9),"")</f>
        <v/>
      </c>
      <c r="H816" s="322" t="str" cm="1">
        <f t="array" ref="H816">IFERROR(INDEX(import_data,MATCH($D$8&amp;"-"&amp;$B816,import_key,0),H$9),"")</f>
        <v/>
      </c>
      <c r="J816" s="334" t="str">
        <f t="shared" si="63"/>
        <v/>
      </c>
      <c r="K816" s="98" t="s">
        <v>0</v>
      </c>
      <c r="L816" s="334" t="str">
        <f t="shared" si="64"/>
        <v/>
      </c>
      <c r="M816" s="98" t="s">
        <v>0</v>
      </c>
      <c r="N816" s="334" t="str">
        <f t="shared" si="65"/>
        <v/>
      </c>
      <c r="O816" s="98" t="s">
        <v>0</v>
      </c>
      <c r="P816" s="308">
        <f t="shared" si="61"/>
        <v>804</v>
      </c>
      <c r="R816" s="301" t="str" cm="1">
        <f t="array" ref="R816">IFERROR(INDEX(import_data,MATCH($R$8&amp;"-"&amp;$P816,import_key,0),R$9),"")</f>
        <v/>
      </c>
      <c r="S816" s="299" t="str" cm="1">
        <f t="array" ref="S816">IFERROR(INDEX(import_data,MATCH($R$8&amp;"-"&amp;$P816,import_key,0),S$9),"")</f>
        <v/>
      </c>
      <c r="T816" s="322" t="str" cm="1">
        <f t="array" ref="T816">IFERROR(INDEX(import_data,MATCH($R$8&amp;"-"&amp;$P816,import_key,0),T$9),"")</f>
        <v/>
      </c>
    </row>
    <row r="817" spans="2:20" x14ac:dyDescent="0.25">
      <c r="B817" s="308">
        <f t="shared" si="62"/>
        <v>805</v>
      </c>
      <c r="D817" s="301" t="str" cm="1">
        <f t="array" ref="D817">IFERROR(INDEX(import_data,MATCH($D$8&amp;"-"&amp;$B817,import_key,0),D$9),"")</f>
        <v/>
      </c>
      <c r="E817" s="299" t="str" cm="1">
        <f t="array" ref="E817">IFERROR(INDEX(import_data,MATCH($D$8&amp;"-"&amp;$B817,import_key,0),E$9),"")</f>
        <v/>
      </c>
      <c r="F817" s="299" t="str" cm="1">
        <f t="array" ref="F817">IFERROR(INDEX(import_data,MATCH($D$8&amp;"-"&amp;$B817,import_key,0),F$9),"")</f>
        <v/>
      </c>
      <c r="G817" s="299" t="str" cm="1">
        <f t="array" ref="G817">IFERROR(INDEX(import_data,MATCH($D$8&amp;"-"&amp;$B817,import_key,0),G$9),"")</f>
        <v/>
      </c>
      <c r="H817" s="322" t="str" cm="1">
        <f t="array" ref="H817">IFERROR(INDEX(import_data,MATCH($D$8&amp;"-"&amp;$B817,import_key,0),H$9),"")</f>
        <v/>
      </c>
      <c r="J817" s="334" t="str">
        <f t="shared" si="63"/>
        <v/>
      </c>
      <c r="K817" s="98" t="s">
        <v>0</v>
      </c>
      <c r="L817" s="334" t="str">
        <f t="shared" si="64"/>
        <v/>
      </c>
      <c r="M817" s="98" t="s">
        <v>0</v>
      </c>
      <c r="N817" s="334" t="str">
        <f t="shared" si="65"/>
        <v/>
      </c>
      <c r="O817" s="98" t="s">
        <v>0</v>
      </c>
      <c r="P817" s="308">
        <f t="shared" si="61"/>
        <v>805</v>
      </c>
      <c r="R817" s="301" t="str" cm="1">
        <f t="array" ref="R817">IFERROR(INDEX(import_data,MATCH($R$8&amp;"-"&amp;$P817,import_key,0),R$9),"")</f>
        <v/>
      </c>
      <c r="S817" s="299" t="str" cm="1">
        <f t="array" ref="S817">IFERROR(INDEX(import_data,MATCH($R$8&amp;"-"&amp;$P817,import_key,0),S$9),"")</f>
        <v/>
      </c>
      <c r="T817" s="322" t="str" cm="1">
        <f t="array" ref="T817">IFERROR(INDEX(import_data,MATCH($R$8&amp;"-"&amp;$P817,import_key,0),T$9),"")</f>
        <v/>
      </c>
    </row>
    <row r="818" spans="2:20" x14ac:dyDescent="0.25">
      <c r="B818" s="308">
        <f t="shared" si="62"/>
        <v>806</v>
      </c>
      <c r="D818" s="301" t="str" cm="1">
        <f t="array" ref="D818">IFERROR(INDEX(import_data,MATCH($D$8&amp;"-"&amp;$B818,import_key,0),D$9),"")</f>
        <v/>
      </c>
      <c r="E818" s="299" t="str" cm="1">
        <f t="array" ref="E818">IFERROR(INDEX(import_data,MATCH($D$8&amp;"-"&amp;$B818,import_key,0),E$9),"")</f>
        <v/>
      </c>
      <c r="F818" s="299" t="str" cm="1">
        <f t="array" ref="F818">IFERROR(INDEX(import_data,MATCH($D$8&amp;"-"&amp;$B818,import_key,0),F$9),"")</f>
        <v/>
      </c>
      <c r="G818" s="299" t="str" cm="1">
        <f t="array" ref="G818">IFERROR(INDEX(import_data,MATCH($D$8&amp;"-"&amp;$B818,import_key,0),G$9),"")</f>
        <v/>
      </c>
      <c r="H818" s="322" t="str" cm="1">
        <f t="array" ref="H818">IFERROR(INDEX(import_data,MATCH($D$8&amp;"-"&amp;$B818,import_key,0),H$9),"")</f>
        <v/>
      </c>
      <c r="J818" s="334" t="str">
        <f t="shared" si="63"/>
        <v/>
      </c>
      <c r="K818" s="98" t="s">
        <v>0</v>
      </c>
      <c r="L818" s="334" t="str">
        <f t="shared" si="64"/>
        <v/>
      </c>
      <c r="M818" s="98" t="s">
        <v>0</v>
      </c>
      <c r="N818" s="334" t="str">
        <f t="shared" si="65"/>
        <v/>
      </c>
      <c r="O818" s="98" t="s">
        <v>0</v>
      </c>
      <c r="P818" s="308">
        <f t="shared" si="61"/>
        <v>806</v>
      </c>
      <c r="R818" s="301" t="str" cm="1">
        <f t="array" ref="R818">IFERROR(INDEX(import_data,MATCH($R$8&amp;"-"&amp;$P818,import_key,0),R$9),"")</f>
        <v/>
      </c>
      <c r="S818" s="299" t="str" cm="1">
        <f t="array" ref="S818">IFERROR(INDEX(import_data,MATCH($R$8&amp;"-"&amp;$P818,import_key,0),S$9),"")</f>
        <v/>
      </c>
      <c r="T818" s="322" t="str" cm="1">
        <f t="array" ref="T818">IFERROR(INDEX(import_data,MATCH($R$8&amp;"-"&amp;$P818,import_key,0),T$9),"")</f>
        <v/>
      </c>
    </row>
    <row r="819" spans="2:20" x14ac:dyDescent="0.25">
      <c r="B819" s="308">
        <f t="shared" si="62"/>
        <v>807</v>
      </c>
      <c r="D819" s="301" t="str" cm="1">
        <f t="array" ref="D819">IFERROR(INDEX(import_data,MATCH($D$8&amp;"-"&amp;$B819,import_key,0),D$9),"")</f>
        <v/>
      </c>
      <c r="E819" s="299" t="str" cm="1">
        <f t="array" ref="E819">IFERROR(INDEX(import_data,MATCH($D$8&amp;"-"&amp;$B819,import_key,0),E$9),"")</f>
        <v/>
      </c>
      <c r="F819" s="299" t="str" cm="1">
        <f t="array" ref="F819">IFERROR(INDEX(import_data,MATCH($D$8&amp;"-"&amp;$B819,import_key,0),F$9),"")</f>
        <v/>
      </c>
      <c r="G819" s="299" t="str" cm="1">
        <f t="array" ref="G819">IFERROR(INDEX(import_data,MATCH($D$8&amp;"-"&amp;$B819,import_key,0),G$9),"")</f>
        <v/>
      </c>
      <c r="H819" s="322" t="str" cm="1">
        <f t="array" ref="H819">IFERROR(INDEX(import_data,MATCH($D$8&amp;"-"&amp;$B819,import_key,0),H$9),"")</f>
        <v/>
      </c>
      <c r="J819" s="334" t="str">
        <f t="shared" si="63"/>
        <v/>
      </c>
      <c r="K819" s="98" t="s">
        <v>0</v>
      </c>
      <c r="L819" s="334" t="str">
        <f t="shared" si="64"/>
        <v/>
      </c>
      <c r="M819" s="98" t="s">
        <v>0</v>
      </c>
      <c r="N819" s="334" t="str">
        <f t="shared" si="65"/>
        <v/>
      </c>
      <c r="O819" s="98" t="s">
        <v>0</v>
      </c>
      <c r="P819" s="308">
        <f t="shared" si="61"/>
        <v>807</v>
      </c>
      <c r="R819" s="301" t="str" cm="1">
        <f t="array" ref="R819">IFERROR(INDEX(import_data,MATCH($R$8&amp;"-"&amp;$P819,import_key,0),R$9),"")</f>
        <v/>
      </c>
      <c r="S819" s="299" t="str" cm="1">
        <f t="array" ref="S819">IFERROR(INDEX(import_data,MATCH($R$8&amp;"-"&amp;$P819,import_key,0),S$9),"")</f>
        <v/>
      </c>
      <c r="T819" s="322" t="str" cm="1">
        <f t="array" ref="T819">IFERROR(INDEX(import_data,MATCH($R$8&amp;"-"&amp;$P819,import_key,0),T$9),"")</f>
        <v/>
      </c>
    </row>
    <row r="820" spans="2:20" x14ac:dyDescent="0.25">
      <c r="B820" s="308">
        <f t="shared" si="62"/>
        <v>808</v>
      </c>
      <c r="D820" s="301" t="str" cm="1">
        <f t="array" ref="D820">IFERROR(INDEX(import_data,MATCH($D$8&amp;"-"&amp;$B820,import_key,0),D$9),"")</f>
        <v/>
      </c>
      <c r="E820" s="299" t="str" cm="1">
        <f t="array" ref="E820">IFERROR(INDEX(import_data,MATCH($D$8&amp;"-"&amp;$B820,import_key,0),E$9),"")</f>
        <v/>
      </c>
      <c r="F820" s="299" t="str" cm="1">
        <f t="array" ref="F820">IFERROR(INDEX(import_data,MATCH($D$8&amp;"-"&amp;$B820,import_key,0),F$9),"")</f>
        <v/>
      </c>
      <c r="G820" s="299" t="str" cm="1">
        <f t="array" ref="G820">IFERROR(INDEX(import_data,MATCH($D$8&amp;"-"&amp;$B820,import_key,0),G$9),"")</f>
        <v/>
      </c>
      <c r="H820" s="322" t="str" cm="1">
        <f t="array" ref="H820">IFERROR(INDEX(import_data,MATCH($D$8&amp;"-"&amp;$B820,import_key,0),H$9),"")</f>
        <v/>
      </c>
      <c r="J820" s="334" t="str">
        <f t="shared" si="63"/>
        <v/>
      </c>
      <c r="K820" s="98" t="s">
        <v>0</v>
      </c>
      <c r="L820" s="334" t="str">
        <f t="shared" si="64"/>
        <v/>
      </c>
      <c r="M820" s="98" t="s">
        <v>0</v>
      </c>
      <c r="N820" s="334" t="str">
        <f t="shared" si="65"/>
        <v/>
      </c>
      <c r="O820" s="98" t="s">
        <v>0</v>
      </c>
      <c r="P820" s="308">
        <f t="shared" si="61"/>
        <v>808</v>
      </c>
      <c r="R820" s="301" t="str" cm="1">
        <f t="array" ref="R820">IFERROR(INDEX(import_data,MATCH($R$8&amp;"-"&amp;$P820,import_key,0),R$9),"")</f>
        <v/>
      </c>
      <c r="S820" s="299" t="str" cm="1">
        <f t="array" ref="S820">IFERROR(INDEX(import_data,MATCH($R$8&amp;"-"&amp;$P820,import_key,0),S$9),"")</f>
        <v/>
      </c>
      <c r="T820" s="322" t="str" cm="1">
        <f t="array" ref="T820">IFERROR(INDEX(import_data,MATCH($R$8&amp;"-"&amp;$P820,import_key,0),T$9),"")</f>
        <v/>
      </c>
    </row>
    <row r="821" spans="2:20" x14ac:dyDescent="0.25">
      <c r="B821" s="308">
        <f t="shared" si="62"/>
        <v>809</v>
      </c>
      <c r="D821" s="301" t="str" cm="1">
        <f t="array" ref="D821">IFERROR(INDEX(import_data,MATCH($D$8&amp;"-"&amp;$B821,import_key,0),D$9),"")</f>
        <v/>
      </c>
      <c r="E821" s="299" t="str" cm="1">
        <f t="array" ref="E821">IFERROR(INDEX(import_data,MATCH($D$8&amp;"-"&amp;$B821,import_key,0),E$9),"")</f>
        <v/>
      </c>
      <c r="F821" s="299" t="str" cm="1">
        <f t="array" ref="F821">IFERROR(INDEX(import_data,MATCH($D$8&amp;"-"&amp;$B821,import_key,0),F$9),"")</f>
        <v/>
      </c>
      <c r="G821" s="299" t="str" cm="1">
        <f t="array" ref="G821">IFERROR(INDEX(import_data,MATCH($D$8&amp;"-"&amp;$B821,import_key,0),G$9),"")</f>
        <v/>
      </c>
      <c r="H821" s="322" t="str" cm="1">
        <f t="array" ref="H821">IFERROR(INDEX(import_data,MATCH($D$8&amp;"-"&amp;$B821,import_key,0),H$9),"")</f>
        <v/>
      </c>
      <c r="J821" s="334" t="str">
        <f t="shared" si="63"/>
        <v/>
      </c>
      <c r="K821" s="98" t="s">
        <v>0</v>
      </c>
      <c r="L821" s="334" t="str">
        <f t="shared" si="64"/>
        <v/>
      </c>
      <c r="M821" s="98" t="s">
        <v>0</v>
      </c>
      <c r="N821" s="334" t="str">
        <f t="shared" si="65"/>
        <v/>
      </c>
      <c r="O821" s="98" t="s">
        <v>0</v>
      </c>
      <c r="P821" s="308">
        <f t="shared" si="61"/>
        <v>809</v>
      </c>
      <c r="R821" s="301" t="str" cm="1">
        <f t="array" ref="R821">IFERROR(INDEX(import_data,MATCH($R$8&amp;"-"&amp;$P821,import_key,0),R$9),"")</f>
        <v/>
      </c>
      <c r="S821" s="323" t="str" cm="1">
        <f t="array" ref="S821">IFERROR(INDEX(import_data,MATCH($R$8&amp;"-"&amp;$P821,import_key,0),S$9),"")</f>
        <v/>
      </c>
      <c r="T821" s="322" t="str" cm="1">
        <f t="array" ref="T821">IFERROR(INDEX(import_data,MATCH($R$8&amp;"-"&amp;$P821,import_key,0),T$9),"")</f>
        <v/>
      </c>
    </row>
    <row r="822" spans="2:20" x14ac:dyDescent="0.25">
      <c r="B822" s="308">
        <f t="shared" si="62"/>
        <v>810</v>
      </c>
      <c r="D822" s="301" t="str" cm="1">
        <f t="array" ref="D822">IFERROR(INDEX(import_data,MATCH($D$8&amp;"-"&amp;$B822,import_key,0),D$9),"")</f>
        <v/>
      </c>
      <c r="E822" s="299" t="str" cm="1">
        <f t="array" ref="E822">IFERROR(INDEX(import_data,MATCH($D$8&amp;"-"&amp;$B822,import_key,0),E$9),"")</f>
        <v/>
      </c>
      <c r="F822" s="299" t="str" cm="1">
        <f t="array" ref="F822">IFERROR(INDEX(import_data,MATCH($D$8&amp;"-"&amp;$B822,import_key,0),F$9),"")</f>
        <v/>
      </c>
      <c r="G822" s="299" t="str" cm="1">
        <f t="array" ref="G822">IFERROR(INDEX(import_data,MATCH($D$8&amp;"-"&amp;$B822,import_key,0),G$9),"")</f>
        <v/>
      </c>
      <c r="H822" s="322" t="str" cm="1">
        <f t="array" ref="H822">IFERROR(INDEX(import_data,MATCH($D$8&amp;"-"&amp;$B822,import_key,0),H$9),"")</f>
        <v/>
      </c>
      <c r="J822" s="334" t="str">
        <f t="shared" si="63"/>
        <v/>
      </c>
      <c r="K822" s="98" t="s">
        <v>0</v>
      </c>
      <c r="L822" s="334" t="str">
        <f t="shared" si="64"/>
        <v/>
      </c>
      <c r="M822" s="98" t="s">
        <v>0</v>
      </c>
      <c r="N822" s="334" t="str">
        <f t="shared" si="65"/>
        <v/>
      </c>
      <c r="O822" s="98" t="s">
        <v>0</v>
      </c>
      <c r="P822" s="308">
        <f t="shared" si="61"/>
        <v>810</v>
      </c>
      <c r="R822" s="301" t="str" cm="1">
        <f t="array" ref="R822">IFERROR(INDEX(import_data,MATCH($R$8&amp;"-"&amp;$P822,import_key,0),R$9),"")</f>
        <v/>
      </c>
      <c r="S822" s="299" t="str" cm="1">
        <f t="array" ref="S822">IFERROR(INDEX(import_data,MATCH($R$8&amp;"-"&amp;$P822,import_key,0),S$9),"")</f>
        <v/>
      </c>
      <c r="T822" s="322" t="str" cm="1">
        <f t="array" ref="T822">IFERROR(INDEX(import_data,MATCH($R$8&amp;"-"&amp;$P822,import_key,0),T$9),"")</f>
        <v/>
      </c>
    </row>
    <row r="823" spans="2:20" x14ac:dyDescent="0.25">
      <c r="B823" s="308">
        <f t="shared" si="62"/>
        <v>811</v>
      </c>
      <c r="D823" s="301" t="str" cm="1">
        <f t="array" ref="D823">IFERROR(INDEX(import_data,MATCH($D$8&amp;"-"&amp;$B823,import_key,0),D$9),"")</f>
        <v/>
      </c>
      <c r="E823" s="299" t="str" cm="1">
        <f t="array" ref="E823">IFERROR(INDEX(import_data,MATCH($D$8&amp;"-"&amp;$B823,import_key,0),E$9),"")</f>
        <v/>
      </c>
      <c r="F823" s="299" t="str" cm="1">
        <f t="array" ref="F823">IFERROR(INDEX(import_data,MATCH($D$8&amp;"-"&amp;$B823,import_key,0),F$9),"")</f>
        <v/>
      </c>
      <c r="G823" s="299" t="str" cm="1">
        <f t="array" ref="G823">IFERROR(INDEX(import_data,MATCH($D$8&amp;"-"&amp;$B823,import_key,0),G$9),"")</f>
        <v/>
      </c>
      <c r="H823" s="322" t="str" cm="1">
        <f t="array" ref="H823">IFERROR(INDEX(import_data,MATCH($D$8&amp;"-"&amp;$B823,import_key,0),H$9),"")</f>
        <v/>
      </c>
      <c r="J823" s="334" t="str">
        <f t="shared" si="63"/>
        <v/>
      </c>
      <c r="K823" s="98" t="s">
        <v>0</v>
      </c>
      <c r="L823" s="334" t="str">
        <f t="shared" si="64"/>
        <v/>
      </c>
      <c r="M823" s="98" t="s">
        <v>0</v>
      </c>
      <c r="N823" s="334" t="str">
        <f t="shared" si="65"/>
        <v/>
      </c>
      <c r="O823" s="98" t="s">
        <v>0</v>
      </c>
      <c r="P823" s="308">
        <f t="shared" si="61"/>
        <v>811</v>
      </c>
      <c r="R823" s="301" t="str" cm="1">
        <f t="array" ref="R823">IFERROR(INDEX(import_data,MATCH($R$8&amp;"-"&amp;$P823,import_key,0),R$9),"")</f>
        <v/>
      </c>
      <c r="S823" s="299" t="str" cm="1">
        <f t="array" ref="S823">IFERROR(INDEX(import_data,MATCH($R$8&amp;"-"&amp;$P823,import_key,0),S$9),"")</f>
        <v/>
      </c>
      <c r="T823" s="322" t="str" cm="1">
        <f t="array" ref="T823">IFERROR(INDEX(import_data,MATCH($R$8&amp;"-"&amp;$P823,import_key,0),T$9),"")</f>
        <v/>
      </c>
    </row>
    <row r="824" spans="2:20" x14ac:dyDescent="0.25">
      <c r="B824" s="308">
        <f t="shared" si="62"/>
        <v>812</v>
      </c>
      <c r="D824" s="301" t="str" cm="1">
        <f t="array" ref="D824">IFERROR(INDEX(import_data,MATCH($D$8&amp;"-"&amp;$B824,import_key,0),D$9),"")</f>
        <v/>
      </c>
      <c r="E824" s="299" t="str" cm="1">
        <f t="array" ref="E824">IFERROR(INDEX(import_data,MATCH($D$8&amp;"-"&amp;$B824,import_key,0),E$9),"")</f>
        <v/>
      </c>
      <c r="F824" s="299" t="str" cm="1">
        <f t="array" ref="F824">IFERROR(INDEX(import_data,MATCH($D$8&amp;"-"&amp;$B824,import_key,0),F$9),"")</f>
        <v/>
      </c>
      <c r="G824" s="299" t="str" cm="1">
        <f t="array" ref="G824">IFERROR(INDEX(import_data,MATCH($D$8&amp;"-"&amp;$B824,import_key,0),G$9),"")</f>
        <v/>
      </c>
      <c r="H824" s="322" t="str" cm="1">
        <f t="array" ref="H824">IFERROR(INDEX(import_data,MATCH($D$8&amp;"-"&amp;$B824,import_key,0),H$9),"")</f>
        <v/>
      </c>
      <c r="J824" s="334" t="str">
        <f t="shared" si="63"/>
        <v/>
      </c>
      <c r="K824" s="98" t="s">
        <v>0</v>
      </c>
      <c r="L824" s="334" t="str">
        <f t="shared" si="64"/>
        <v/>
      </c>
      <c r="M824" s="98" t="s">
        <v>0</v>
      </c>
      <c r="N824" s="334" t="str">
        <f t="shared" si="65"/>
        <v/>
      </c>
      <c r="O824" s="98" t="s">
        <v>0</v>
      </c>
      <c r="P824" s="308">
        <f t="shared" si="61"/>
        <v>812</v>
      </c>
      <c r="R824" s="301" t="str" cm="1">
        <f t="array" ref="R824">IFERROR(INDEX(import_data,MATCH($R$8&amp;"-"&amp;$P824,import_key,0),R$9),"")</f>
        <v/>
      </c>
      <c r="S824" s="299" t="str" cm="1">
        <f t="array" ref="S824">IFERROR(INDEX(import_data,MATCH($R$8&amp;"-"&amp;$P824,import_key,0),S$9),"")</f>
        <v/>
      </c>
      <c r="T824" s="322" t="str" cm="1">
        <f t="array" ref="T824">IFERROR(INDEX(import_data,MATCH($R$8&amp;"-"&amp;$P824,import_key,0),T$9),"")</f>
        <v/>
      </c>
    </row>
    <row r="825" spans="2:20" x14ac:dyDescent="0.25">
      <c r="B825" s="308">
        <f t="shared" si="62"/>
        <v>813</v>
      </c>
      <c r="D825" s="301" t="str" cm="1">
        <f t="array" ref="D825">IFERROR(INDEX(import_data,MATCH($D$8&amp;"-"&amp;$B825,import_key,0),D$9),"")</f>
        <v/>
      </c>
      <c r="E825" s="299" t="str" cm="1">
        <f t="array" ref="E825">IFERROR(INDEX(import_data,MATCH($D$8&amp;"-"&amp;$B825,import_key,0),E$9),"")</f>
        <v/>
      </c>
      <c r="F825" s="299" t="str" cm="1">
        <f t="array" ref="F825">IFERROR(INDEX(import_data,MATCH($D$8&amp;"-"&amp;$B825,import_key,0),F$9),"")</f>
        <v/>
      </c>
      <c r="G825" s="299" t="str" cm="1">
        <f t="array" ref="G825">IFERROR(INDEX(import_data,MATCH($D$8&amp;"-"&amp;$B825,import_key,0),G$9),"")</f>
        <v/>
      </c>
      <c r="H825" s="322" t="str" cm="1">
        <f t="array" ref="H825">IFERROR(INDEX(import_data,MATCH($D$8&amp;"-"&amp;$B825,import_key,0),H$9),"")</f>
        <v/>
      </c>
      <c r="J825" s="334" t="str">
        <f t="shared" si="63"/>
        <v/>
      </c>
      <c r="K825" s="98" t="s">
        <v>0</v>
      </c>
      <c r="L825" s="334" t="str">
        <f t="shared" si="64"/>
        <v/>
      </c>
      <c r="M825" s="98" t="s">
        <v>0</v>
      </c>
      <c r="N825" s="334" t="str">
        <f t="shared" si="65"/>
        <v/>
      </c>
      <c r="O825" s="98" t="s">
        <v>0</v>
      </c>
      <c r="P825" s="308">
        <f t="shared" si="61"/>
        <v>813</v>
      </c>
      <c r="R825" s="301" t="str" cm="1">
        <f t="array" ref="R825">IFERROR(INDEX(import_data,MATCH($R$8&amp;"-"&amp;$P825,import_key,0),R$9),"")</f>
        <v/>
      </c>
      <c r="S825" s="299" t="str" cm="1">
        <f t="array" ref="S825">IFERROR(INDEX(import_data,MATCH($R$8&amp;"-"&amp;$P825,import_key,0),S$9),"")</f>
        <v/>
      </c>
      <c r="T825" s="322" t="str" cm="1">
        <f t="array" ref="T825">IFERROR(INDEX(import_data,MATCH($R$8&amp;"-"&amp;$P825,import_key,0),T$9),"")</f>
        <v/>
      </c>
    </row>
    <row r="826" spans="2:20" x14ac:dyDescent="0.25">
      <c r="B826" s="308">
        <f t="shared" si="62"/>
        <v>814</v>
      </c>
      <c r="D826" s="301" t="str" cm="1">
        <f t="array" ref="D826">IFERROR(INDEX(import_data,MATCH($D$8&amp;"-"&amp;$B826,import_key,0),D$9),"")</f>
        <v/>
      </c>
      <c r="E826" s="299" t="str" cm="1">
        <f t="array" ref="E826">IFERROR(INDEX(import_data,MATCH($D$8&amp;"-"&amp;$B826,import_key,0),E$9),"")</f>
        <v/>
      </c>
      <c r="F826" s="299" t="str" cm="1">
        <f t="array" ref="F826">IFERROR(INDEX(import_data,MATCH($D$8&amp;"-"&amp;$B826,import_key,0),F$9),"")</f>
        <v/>
      </c>
      <c r="G826" s="299" t="str" cm="1">
        <f t="array" ref="G826">IFERROR(INDEX(import_data,MATCH($D$8&amp;"-"&amp;$B826,import_key,0),G$9),"")</f>
        <v/>
      </c>
      <c r="H826" s="322" t="str" cm="1">
        <f t="array" ref="H826">IFERROR(INDEX(import_data,MATCH($D$8&amp;"-"&amp;$B826,import_key,0),H$9),"")</f>
        <v/>
      </c>
      <c r="J826" s="334" t="str">
        <f t="shared" si="63"/>
        <v/>
      </c>
      <c r="K826" s="98" t="s">
        <v>0</v>
      </c>
      <c r="L826" s="334" t="str">
        <f t="shared" si="64"/>
        <v/>
      </c>
      <c r="M826" s="98" t="s">
        <v>0</v>
      </c>
      <c r="N826" s="334" t="str">
        <f t="shared" si="65"/>
        <v/>
      </c>
      <c r="O826" s="98" t="s">
        <v>0</v>
      </c>
      <c r="P826" s="308">
        <f t="shared" si="61"/>
        <v>814</v>
      </c>
      <c r="R826" s="301" t="str" cm="1">
        <f t="array" ref="R826">IFERROR(INDEX(import_data,MATCH($R$8&amp;"-"&amp;$P826,import_key,0),R$9),"")</f>
        <v/>
      </c>
      <c r="S826" s="299" t="str" cm="1">
        <f t="array" ref="S826">IFERROR(INDEX(import_data,MATCH($R$8&amp;"-"&amp;$P826,import_key,0),S$9),"")</f>
        <v/>
      </c>
      <c r="T826" s="322" t="str" cm="1">
        <f t="array" ref="T826">IFERROR(INDEX(import_data,MATCH($R$8&amp;"-"&amp;$P826,import_key,0),T$9),"")</f>
        <v/>
      </c>
    </row>
    <row r="827" spans="2:20" x14ac:dyDescent="0.25">
      <c r="B827" s="308">
        <f t="shared" si="62"/>
        <v>815</v>
      </c>
      <c r="D827" s="301" t="str" cm="1">
        <f t="array" ref="D827">IFERROR(INDEX(import_data,MATCH($D$8&amp;"-"&amp;$B827,import_key,0),D$9),"")</f>
        <v/>
      </c>
      <c r="E827" s="299" t="str" cm="1">
        <f t="array" ref="E827">IFERROR(INDEX(import_data,MATCH($D$8&amp;"-"&amp;$B827,import_key,0),E$9),"")</f>
        <v/>
      </c>
      <c r="F827" s="299" t="str" cm="1">
        <f t="array" ref="F827">IFERROR(INDEX(import_data,MATCH($D$8&amp;"-"&amp;$B827,import_key,0),F$9),"")</f>
        <v/>
      </c>
      <c r="G827" s="299" t="str" cm="1">
        <f t="array" ref="G827">IFERROR(INDEX(import_data,MATCH($D$8&amp;"-"&amp;$B827,import_key,0),G$9),"")</f>
        <v/>
      </c>
      <c r="H827" s="322" t="str" cm="1">
        <f t="array" ref="H827">IFERROR(INDEX(import_data,MATCH($D$8&amp;"-"&amp;$B827,import_key,0),H$9),"")</f>
        <v/>
      </c>
      <c r="J827" s="334" t="str">
        <f t="shared" si="63"/>
        <v/>
      </c>
      <c r="K827" s="98" t="s">
        <v>0</v>
      </c>
      <c r="L827" s="334" t="str">
        <f t="shared" si="64"/>
        <v/>
      </c>
      <c r="M827" s="98" t="s">
        <v>0</v>
      </c>
      <c r="N827" s="334" t="str">
        <f t="shared" si="65"/>
        <v/>
      </c>
      <c r="O827" s="98" t="s">
        <v>0</v>
      </c>
      <c r="P827" s="308">
        <f t="shared" si="61"/>
        <v>815</v>
      </c>
      <c r="R827" s="301" t="str" cm="1">
        <f t="array" ref="R827">IFERROR(INDEX(import_data,MATCH($R$8&amp;"-"&amp;$P827,import_key,0),R$9),"")</f>
        <v/>
      </c>
      <c r="S827" s="299" t="str" cm="1">
        <f t="array" ref="S827">IFERROR(INDEX(import_data,MATCH($R$8&amp;"-"&amp;$P827,import_key,0),S$9),"")</f>
        <v/>
      </c>
      <c r="T827" s="322" t="str" cm="1">
        <f t="array" ref="T827">IFERROR(INDEX(import_data,MATCH($R$8&amp;"-"&amp;$P827,import_key,0),T$9),"")</f>
        <v/>
      </c>
    </row>
    <row r="828" spans="2:20" x14ac:dyDescent="0.25">
      <c r="B828" s="308">
        <f t="shared" si="62"/>
        <v>816</v>
      </c>
      <c r="D828" s="301" t="str" cm="1">
        <f t="array" ref="D828">IFERROR(INDEX(import_data,MATCH($D$8&amp;"-"&amp;$B828,import_key,0),D$9),"")</f>
        <v/>
      </c>
      <c r="E828" s="299" t="str" cm="1">
        <f t="array" ref="E828">IFERROR(INDEX(import_data,MATCH($D$8&amp;"-"&amp;$B828,import_key,0),E$9),"")</f>
        <v/>
      </c>
      <c r="F828" s="299" t="str" cm="1">
        <f t="array" ref="F828">IFERROR(INDEX(import_data,MATCH($D$8&amp;"-"&amp;$B828,import_key,0),F$9),"")</f>
        <v/>
      </c>
      <c r="G828" s="299" t="str" cm="1">
        <f t="array" ref="G828">IFERROR(INDEX(import_data,MATCH($D$8&amp;"-"&amp;$B828,import_key,0),G$9),"")</f>
        <v/>
      </c>
      <c r="H828" s="322" t="str" cm="1">
        <f t="array" ref="H828">IFERROR(INDEX(import_data,MATCH($D$8&amp;"-"&amp;$B828,import_key,0),H$9),"")</f>
        <v/>
      </c>
      <c r="J828" s="334" t="str">
        <f t="shared" si="63"/>
        <v/>
      </c>
      <c r="K828" s="98" t="s">
        <v>0</v>
      </c>
      <c r="L828" s="334" t="str">
        <f t="shared" si="64"/>
        <v/>
      </c>
      <c r="M828" s="98" t="s">
        <v>0</v>
      </c>
      <c r="N828" s="334" t="str">
        <f t="shared" si="65"/>
        <v/>
      </c>
      <c r="O828" s="98" t="s">
        <v>0</v>
      </c>
      <c r="P828" s="308">
        <f t="shared" si="61"/>
        <v>816</v>
      </c>
      <c r="R828" s="301" t="str" cm="1">
        <f t="array" ref="R828">IFERROR(INDEX(import_data,MATCH($R$8&amp;"-"&amp;$P828,import_key,0),R$9),"")</f>
        <v/>
      </c>
      <c r="S828" s="299" t="str" cm="1">
        <f t="array" ref="S828">IFERROR(INDEX(import_data,MATCH($R$8&amp;"-"&amp;$P828,import_key,0),S$9),"")</f>
        <v/>
      </c>
      <c r="T828" s="322" t="str" cm="1">
        <f t="array" ref="T828">IFERROR(INDEX(import_data,MATCH($R$8&amp;"-"&amp;$P828,import_key,0),T$9),"")</f>
        <v/>
      </c>
    </row>
    <row r="829" spans="2:20" x14ac:dyDescent="0.25">
      <c r="B829" s="308">
        <f t="shared" si="62"/>
        <v>817</v>
      </c>
      <c r="D829" s="301" t="str" cm="1">
        <f t="array" ref="D829">IFERROR(INDEX(import_data,MATCH($D$8&amp;"-"&amp;$B829,import_key,0),D$9),"")</f>
        <v/>
      </c>
      <c r="E829" s="299" t="str" cm="1">
        <f t="array" ref="E829">IFERROR(INDEX(import_data,MATCH($D$8&amp;"-"&amp;$B829,import_key,0),E$9),"")</f>
        <v/>
      </c>
      <c r="F829" s="299" t="str" cm="1">
        <f t="array" ref="F829">IFERROR(INDEX(import_data,MATCH($D$8&amp;"-"&amp;$B829,import_key,0),F$9),"")</f>
        <v/>
      </c>
      <c r="G829" s="299" t="str" cm="1">
        <f t="array" ref="G829">IFERROR(INDEX(import_data,MATCH($D$8&amp;"-"&amp;$B829,import_key,0),G$9),"")</f>
        <v/>
      </c>
      <c r="H829" s="322" t="str" cm="1">
        <f t="array" ref="H829">IFERROR(INDEX(import_data,MATCH($D$8&amp;"-"&amp;$B829,import_key,0),H$9),"")</f>
        <v/>
      </c>
      <c r="J829" s="334" t="str">
        <f t="shared" si="63"/>
        <v/>
      </c>
      <c r="K829" s="98" t="s">
        <v>0</v>
      </c>
      <c r="L829" s="334" t="str">
        <f t="shared" si="64"/>
        <v/>
      </c>
      <c r="M829" s="98" t="s">
        <v>0</v>
      </c>
      <c r="N829" s="334" t="str">
        <f t="shared" si="65"/>
        <v/>
      </c>
      <c r="O829" s="98" t="s">
        <v>0</v>
      </c>
      <c r="P829" s="308">
        <f t="shared" si="61"/>
        <v>817</v>
      </c>
      <c r="R829" s="301" t="str" cm="1">
        <f t="array" ref="R829">IFERROR(INDEX(import_data,MATCH($R$8&amp;"-"&amp;$P829,import_key,0),R$9),"")</f>
        <v/>
      </c>
      <c r="S829" s="299" t="str" cm="1">
        <f t="array" ref="S829">IFERROR(INDEX(import_data,MATCH($R$8&amp;"-"&amp;$P829,import_key,0),S$9),"")</f>
        <v/>
      </c>
      <c r="T829" s="322" t="str" cm="1">
        <f t="array" ref="T829">IFERROR(INDEX(import_data,MATCH($R$8&amp;"-"&amp;$P829,import_key,0),T$9),"")</f>
        <v/>
      </c>
    </row>
    <row r="830" spans="2:20" x14ac:dyDescent="0.25">
      <c r="B830" s="308">
        <f t="shared" si="62"/>
        <v>818</v>
      </c>
      <c r="D830" s="301" t="str" cm="1">
        <f t="array" ref="D830">IFERROR(INDEX(import_data,MATCH($D$8&amp;"-"&amp;$B830,import_key,0),D$9),"")</f>
        <v/>
      </c>
      <c r="E830" s="299" t="str" cm="1">
        <f t="array" ref="E830">IFERROR(INDEX(import_data,MATCH($D$8&amp;"-"&amp;$B830,import_key,0),E$9),"")</f>
        <v/>
      </c>
      <c r="F830" s="299" t="str" cm="1">
        <f t="array" ref="F830">IFERROR(INDEX(import_data,MATCH($D$8&amp;"-"&amp;$B830,import_key,0),F$9),"")</f>
        <v/>
      </c>
      <c r="G830" s="299" t="str" cm="1">
        <f t="array" ref="G830">IFERROR(INDEX(import_data,MATCH($D$8&amp;"-"&amp;$B830,import_key,0),G$9),"")</f>
        <v/>
      </c>
      <c r="H830" s="322" t="str" cm="1">
        <f t="array" ref="H830">IFERROR(INDEX(import_data,MATCH($D$8&amp;"-"&amp;$B830,import_key,0),H$9),"")</f>
        <v/>
      </c>
      <c r="J830" s="334" t="str">
        <f t="shared" si="63"/>
        <v/>
      </c>
      <c r="K830" s="98" t="s">
        <v>0</v>
      </c>
      <c r="L830" s="334" t="str">
        <f t="shared" si="64"/>
        <v/>
      </c>
      <c r="M830" s="98" t="s">
        <v>0</v>
      </c>
      <c r="N830" s="334" t="str">
        <f t="shared" si="65"/>
        <v/>
      </c>
      <c r="O830" s="98" t="s">
        <v>0</v>
      </c>
      <c r="P830" s="308">
        <f t="shared" si="61"/>
        <v>818</v>
      </c>
      <c r="R830" s="301" t="str" cm="1">
        <f t="array" ref="R830">IFERROR(INDEX(import_data,MATCH($R$8&amp;"-"&amp;$P830,import_key,0),R$9),"")</f>
        <v/>
      </c>
      <c r="S830" s="299" t="str" cm="1">
        <f t="array" ref="S830">IFERROR(INDEX(import_data,MATCH($R$8&amp;"-"&amp;$P830,import_key,0),S$9),"")</f>
        <v/>
      </c>
      <c r="T830" s="322" t="str" cm="1">
        <f t="array" ref="T830">IFERROR(INDEX(import_data,MATCH($R$8&amp;"-"&amp;$P830,import_key,0),T$9),"")</f>
        <v/>
      </c>
    </row>
    <row r="831" spans="2:20" x14ac:dyDescent="0.25">
      <c r="B831" s="308">
        <f t="shared" si="62"/>
        <v>819</v>
      </c>
      <c r="D831" s="301" t="str" cm="1">
        <f t="array" ref="D831">IFERROR(INDEX(import_data,MATCH($D$8&amp;"-"&amp;$B831,import_key,0),D$9),"")</f>
        <v/>
      </c>
      <c r="E831" s="299" t="str" cm="1">
        <f t="array" ref="E831">IFERROR(INDEX(import_data,MATCH($D$8&amp;"-"&amp;$B831,import_key,0),E$9),"")</f>
        <v/>
      </c>
      <c r="F831" s="299" t="str" cm="1">
        <f t="array" ref="F831">IFERROR(INDEX(import_data,MATCH($D$8&amp;"-"&amp;$B831,import_key,0),F$9),"")</f>
        <v/>
      </c>
      <c r="G831" s="299" t="str" cm="1">
        <f t="array" ref="G831">IFERROR(INDEX(import_data,MATCH($D$8&amp;"-"&amp;$B831,import_key,0),G$9),"")</f>
        <v/>
      </c>
      <c r="H831" s="322" t="str" cm="1">
        <f t="array" ref="H831">IFERROR(INDEX(import_data,MATCH($D$8&amp;"-"&amp;$B831,import_key,0),H$9),"")</f>
        <v/>
      </c>
      <c r="J831" s="334" t="str">
        <f t="shared" si="63"/>
        <v/>
      </c>
      <c r="K831" s="98" t="s">
        <v>0</v>
      </c>
      <c r="L831" s="334" t="str">
        <f t="shared" si="64"/>
        <v/>
      </c>
      <c r="M831" s="98" t="s">
        <v>0</v>
      </c>
      <c r="N831" s="334" t="str">
        <f t="shared" si="65"/>
        <v/>
      </c>
      <c r="O831" s="98" t="s">
        <v>0</v>
      </c>
      <c r="P831" s="308">
        <f t="shared" si="61"/>
        <v>819</v>
      </c>
      <c r="R831" s="301" t="str" cm="1">
        <f t="array" ref="R831">IFERROR(INDEX(import_data,MATCH($R$8&amp;"-"&amp;$P831,import_key,0),R$9),"")</f>
        <v/>
      </c>
      <c r="S831" s="299" t="str" cm="1">
        <f t="array" ref="S831">IFERROR(INDEX(import_data,MATCH($R$8&amp;"-"&amp;$P831,import_key,0),S$9),"")</f>
        <v/>
      </c>
      <c r="T831" s="322" t="str" cm="1">
        <f t="array" ref="T831">IFERROR(INDEX(import_data,MATCH($R$8&amp;"-"&amp;$P831,import_key,0),T$9),"")</f>
        <v/>
      </c>
    </row>
    <row r="832" spans="2:20" x14ac:dyDescent="0.25">
      <c r="B832" s="308">
        <f t="shared" si="62"/>
        <v>820</v>
      </c>
      <c r="D832" s="301" t="str" cm="1">
        <f t="array" ref="D832">IFERROR(INDEX(import_data,MATCH($D$8&amp;"-"&amp;$B832,import_key,0),D$9),"")</f>
        <v/>
      </c>
      <c r="E832" s="299" t="str" cm="1">
        <f t="array" ref="E832">IFERROR(INDEX(import_data,MATCH($D$8&amp;"-"&amp;$B832,import_key,0),E$9),"")</f>
        <v/>
      </c>
      <c r="F832" s="299" t="str" cm="1">
        <f t="array" ref="F832">IFERROR(INDEX(import_data,MATCH($D$8&amp;"-"&amp;$B832,import_key,0),F$9),"")</f>
        <v/>
      </c>
      <c r="G832" s="299" t="str" cm="1">
        <f t="array" ref="G832">IFERROR(INDEX(import_data,MATCH($D$8&amp;"-"&amp;$B832,import_key,0),G$9),"")</f>
        <v/>
      </c>
      <c r="H832" s="322" t="str" cm="1">
        <f t="array" ref="H832">IFERROR(INDEX(import_data,MATCH($D$8&amp;"-"&amp;$B832,import_key,0),H$9),"")</f>
        <v/>
      </c>
      <c r="J832" s="334" t="str">
        <f t="shared" si="63"/>
        <v/>
      </c>
      <c r="K832" s="98" t="s">
        <v>0</v>
      </c>
      <c r="L832" s="334" t="str">
        <f t="shared" si="64"/>
        <v/>
      </c>
      <c r="M832" s="98" t="s">
        <v>0</v>
      </c>
      <c r="N832" s="334" t="str">
        <f t="shared" si="65"/>
        <v/>
      </c>
      <c r="O832" s="98" t="s">
        <v>0</v>
      </c>
      <c r="P832" s="308">
        <f t="shared" si="61"/>
        <v>820</v>
      </c>
      <c r="R832" s="301" t="str" cm="1">
        <f t="array" ref="R832">IFERROR(INDEX(import_data,MATCH($R$8&amp;"-"&amp;$P832,import_key,0),R$9),"")</f>
        <v/>
      </c>
      <c r="S832" s="299" t="str" cm="1">
        <f t="array" ref="S832">IFERROR(INDEX(import_data,MATCH($R$8&amp;"-"&amp;$P832,import_key,0),S$9),"")</f>
        <v/>
      </c>
      <c r="T832" s="322" t="str" cm="1">
        <f t="array" ref="T832">IFERROR(INDEX(import_data,MATCH($R$8&amp;"-"&amp;$P832,import_key,0),T$9),"")</f>
        <v/>
      </c>
    </row>
    <row r="833" spans="2:20" x14ac:dyDescent="0.25">
      <c r="B833" s="308">
        <f t="shared" si="62"/>
        <v>821</v>
      </c>
      <c r="D833" s="301" t="str" cm="1">
        <f t="array" ref="D833">IFERROR(INDEX(import_data,MATCH($D$8&amp;"-"&amp;$B833,import_key,0),D$9),"")</f>
        <v/>
      </c>
      <c r="E833" s="299" t="str" cm="1">
        <f t="array" ref="E833">IFERROR(INDEX(import_data,MATCH($D$8&amp;"-"&amp;$B833,import_key,0),E$9),"")</f>
        <v/>
      </c>
      <c r="F833" s="299" t="str" cm="1">
        <f t="array" ref="F833">IFERROR(INDEX(import_data,MATCH($D$8&amp;"-"&amp;$B833,import_key,0),F$9),"")</f>
        <v/>
      </c>
      <c r="G833" s="299" t="str" cm="1">
        <f t="array" ref="G833">IFERROR(INDEX(import_data,MATCH($D$8&amp;"-"&amp;$B833,import_key,0),G$9),"")</f>
        <v/>
      </c>
      <c r="H833" s="322" t="str" cm="1">
        <f t="array" ref="H833">IFERROR(INDEX(import_data,MATCH($D$8&amp;"-"&amp;$B833,import_key,0),H$9),"")</f>
        <v/>
      </c>
      <c r="J833" s="334" t="str">
        <f t="shared" si="63"/>
        <v/>
      </c>
      <c r="K833" s="98" t="s">
        <v>0</v>
      </c>
      <c r="L833" s="334" t="str">
        <f t="shared" si="64"/>
        <v/>
      </c>
      <c r="M833" s="98" t="s">
        <v>0</v>
      </c>
      <c r="N833" s="334" t="str">
        <f t="shared" si="65"/>
        <v/>
      </c>
      <c r="O833" s="98" t="s">
        <v>0</v>
      </c>
      <c r="P833" s="308">
        <f t="shared" si="61"/>
        <v>821</v>
      </c>
      <c r="R833" s="301" t="str" cm="1">
        <f t="array" ref="R833">IFERROR(INDEX(import_data,MATCH($R$8&amp;"-"&amp;$P833,import_key,0),R$9),"")</f>
        <v/>
      </c>
      <c r="S833" s="299" t="str" cm="1">
        <f t="array" ref="S833">IFERROR(INDEX(import_data,MATCH($R$8&amp;"-"&amp;$P833,import_key,0),S$9),"")</f>
        <v/>
      </c>
      <c r="T833" s="322" t="str" cm="1">
        <f t="array" ref="T833">IFERROR(INDEX(import_data,MATCH($R$8&amp;"-"&amp;$P833,import_key,0),T$9),"")</f>
        <v/>
      </c>
    </row>
    <row r="834" spans="2:20" x14ac:dyDescent="0.25">
      <c r="B834" s="308">
        <f t="shared" si="62"/>
        <v>822</v>
      </c>
      <c r="D834" s="301" t="str" cm="1">
        <f t="array" ref="D834">IFERROR(INDEX(import_data,MATCH($D$8&amp;"-"&amp;$B834,import_key,0),D$9),"")</f>
        <v/>
      </c>
      <c r="E834" s="299" t="str" cm="1">
        <f t="array" ref="E834">IFERROR(INDEX(import_data,MATCH($D$8&amp;"-"&amp;$B834,import_key,0),E$9),"")</f>
        <v/>
      </c>
      <c r="F834" s="299" t="str" cm="1">
        <f t="array" ref="F834">IFERROR(INDEX(import_data,MATCH($D$8&amp;"-"&amp;$B834,import_key,0),F$9),"")</f>
        <v/>
      </c>
      <c r="G834" s="299" t="str" cm="1">
        <f t="array" ref="G834">IFERROR(INDEX(import_data,MATCH($D$8&amp;"-"&amp;$B834,import_key,0),G$9),"")</f>
        <v/>
      </c>
      <c r="H834" s="322" t="str" cm="1">
        <f t="array" ref="H834">IFERROR(INDEX(import_data,MATCH($D$8&amp;"-"&amp;$B834,import_key,0),H$9),"")</f>
        <v/>
      </c>
      <c r="J834" s="334" t="str">
        <f t="shared" si="63"/>
        <v/>
      </c>
      <c r="K834" s="98" t="s">
        <v>0</v>
      </c>
      <c r="L834" s="334" t="str">
        <f t="shared" si="64"/>
        <v/>
      </c>
      <c r="M834" s="98" t="s">
        <v>0</v>
      </c>
      <c r="N834" s="334" t="str">
        <f t="shared" si="65"/>
        <v/>
      </c>
      <c r="O834" s="98" t="s">
        <v>0</v>
      </c>
      <c r="P834" s="308">
        <f t="shared" si="61"/>
        <v>822</v>
      </c>
      <c r="R834" s="301" t="str" cm="1">
        <f t="array" ref="R834">IFERROR(INDEX(import_data,MATCH($R$8&amp;"-"&amp;$P834,import_key,0),R$9),"")</f>
        <v/>
      </c>
      <c r="S834" s="299" t="str" cm="1">
        <f t="array" ref="S834">IFERROR(INDEX(import_data,MATCH($R$8&amp;"-"&amp;$P834,import_key,0),S$9),"")</f>
        <v/>
      </c>
      <c r="T834" s="322" t="str" cm="1">
        <f t="array" ref="T834">IFERROR(INDEX(import_data,MATCH($R$8&amp;"-"&amp;$P834,import_key,0),T$9),"")</f>
        <v/>
      </c>
    </row>
    <row r="835" spans="2:20" x14ac:dyDescent="0.25">
      <c r="B835" s="308">
        <f t="shared" si="62"/>
        <v>823</v>
      </c>
      <c r="D835" s="301" t="str" cm="1">
        <f t="array" ref="D835">IFERROR(INDEX(import_data,MATCH($D$8&amp;"-"&amp;$B835,import_key,0),D$9),"")</f>
        <v/>
      </c>
      <c r="E835" s="299" t="str" cm="1">
        <f t="array" ref="E835">IFERROR(INDEX(import_data,MATCH($D$8&amp;"-"&amp;$B835,import_key,0),E$9),"")</f>
        <v/>
      </c>
      <c r="F835" s="299" t="str" cm="1">
        <f t="array" ref="F835">IFERROR(INDEX(import_data,MATCH($D$8&amp;"-"&amp;$B835,import_key,0),F$9),"")</f>
        <v/>
      </c>
      <c r="G835" s="299" t="str" cm="1">
        <f t="array" ref="G835">IFERROR(INDEX(import_data,MATCH($D$8&amp;"-"&amp;$B835,import_key,0),G$9),"")</f>
        <v/>
      </c>
      <c r="H835" s="322" t="str" cm="1">
        <f t="array" ref="H835">IFERROR(INDEX(import_data,MATCH($D$8&amp;"-"&amp;$B835,import_key,0),H$9),"")</f>
        <v/>
      </c>
      <c r="J835" s="334" t="str">
        <f t="shared" si="63"/>
        <v/>
      </c>
      <c r="K835" s="98" t="s">
        <v>0</v>
      </c>
      <c r="L835" s="334" t="str">
        <f t="shared" si="64"/>
        <v/>
      </c>
      <c r="M835" s="98" t="s">
        <v>0</v>
      </c>
      <c r="N835" s="334" t="str">
        <f t="shared" si="65"/>
        <v/>
      </c>
      <c r="O835" s="98" t="s">
        <v>0</v>
      </c>
      <c r="P835" s="308">
        <f t="shared" si="61"/>
        <v>823</v>
      </c>
      <c r="R835" s="301" t="str" cm="1">
        <f t="array" ref="R835">IFERROR(INDEX(import_data,MATCH($R$8&amp;"-"&amp;$P835,import_key,0),R$9),"")</f>
        <v/>
      </c>
      <c r="S835" s="299" t="str" cm="1">
        <f t="array" ref="S835">IFERROR(INDEX(import_data,MATCH($R$8&amp;"-"&amp;$P835,import_key,0),S$9),"")</f>
        <v/>
      </c>
      <c r="T835" s="322" t="str" cm="1">
        <f t="array" ref="T835">IFERROR(INDEX(import_data,MATCH($R$8&amp;"-"&amp;$P835,import_key,0),T$9),"")</f>
        <v/>
      </c>
    </row>
    <row r="836" spans="2:20" x14ac:dyDescent="0.25">
      <c r="B836" s="308">
        <f t="shared" si="62"/>
        <v>824</v>
      </c>
      <c r="D836" s="301" t="str" cm="1">
        <f t="array" ref="D836">IFERROR(INDEX(import_data,MATCH($D$8&amp;"-"&amp;$B836,import_key,0),D$9),"")</f>
        <v/>
      </c>
      <c r="E836" s="299" t="str" cm="1">
        <f t="array" ref="E836">IFERROR(INDEX(import_data,MATCH($D$8&amp;"-"&amp;$B836,import_key,0),E$9),"")</f>
        <v/>
      </c>
      <c r="F836" s="299" t="str" cm="1">
        <f t="array" ref="F836">IFERROR(INDEX(import_data,MATCH($D$8&amp;"-"&amp;$B836,import_key,0),F$9),"")</f>
        <v/>
      </c>
      <c r="G836" s="299" t="str" cm="1">
        <f t="array" ref="G836">IFERROR(INDEX(import_data,MATCH($D$8&amp;"-"&amp;$B836,import_key,0),G$9),"")</f>
        <v/>
      </c>
      <c r="H836" s="322" t="str" cm="1">
        <f t="array" ref="H836">IFERROR(INDEX(import_data,MATCH($D$8&amp;"-"&amp;$B836,import_key,0),H$9),"")</f>
        <v/>
      </c>
      <c r="J836" s="334" t="str">
        <f t="shared" si="63"/>
        <v/>
      </c>
      <c r="K836" s="98" t="s">
        <v>0</v>
      </c>
      <c r="L836" s="334" t="str">
        <f t="shared" si="64"/>
        <v/>
      </c>
      <c r="M836" s="98" t="s">
        <v>0</v>
      </c>
      <c r="N836" s="334" t="str">
        <f t="shared" si="65"/>
        <v/>
      </c>
      <c r="O836" s="98" t="s">
        <v>0</v>
      </c>
      <c r="P836" s="308">
        <f t="shared" si="61"/>
        <v>824</v>
      </c>
      <c r="R836" s="301" t="str" cm="1">
        <f t="array" ref="R836">IFERROR(INDEX(import_data,MATCH($R$8&amp;"-"&amp;$P836,import_key,0),R$9),"")</f>
        <v/>
      </c>
      <c r="S836" s="299" t="str" cm="1">
        <f t="array" ref="S836">IFERROR(INDEX(import_data,MATCH($R$8&amp;"-"&amp;$P836,import_key,0),S$9),"")</f>
        <v/>
      </c>
      <c r="T836" s="322" t="str" cm="1">
        <f t="array" ref="T836">IFERROR(INDEX(import_data,MATCH($R$8&amp;"-"&amp;$P836,import_key,0),T$9),"")</f>
        <v/>
      </c>
    </row>
    <row r="837" spans="2:20" x14ac:dyDescent="0.25">
      <c r="B837" s="308">
        <f t="shared" si="62"/>
        <v>825</v>
      </c>
      <c r="D837" s="301" t="str" cm="1">
        <f t="array" ref="D837">IFERROR(INDEX(import_data,MATCH($D$8&amp;"-"&amp;$B837,import_key,0),D$9),"")</f>
        <v/>
      </c>
      <c r="E837" s="299" t="str" cm="1">
        <f t="array" ref="E837">IFERROR(INDEX(import_data,MATCH($D$8&amp;"-"&amp;$B837,import_key,0),E$9),"")</f>
        <v/>
      </c>
      <c r="F837" s="299" t="str" cm="1">
        <f t="array" ref="F837">IFERROR(INDEX(import_data,MATCH($D$8&amp;"-"&amp;$B837,import_key,0),F$9),"")</f>
        <v/>
      </c>
      <c r="G837" s="299" t="str" cm="1">
        <f t="array" ref="G837">IFERROR(INDEX(import_data,MATCH($D$8&amp;"-"&amp;$B837,import_key,0),G$9),"")</f>
        <v/>
      </c>
      <c r="H837" s="322" t="str" cm="1">
        <f t="array" ref="H837">IFERROR(INDEX(import_data,MATCH($D$8&amp;"-"&amp;$B837,import_key,0),H$9),"")</f>
        <v/>
      </c>
      <c r="J837" s="334" t="str">
        <f t="shared" si="63"/>
        <v/>
      </c>
      <c r="K837" s="98" t="s">
        <v>0</v>
      </c>
      <c r="L837" s="334" t="str">
        <f t="shared" si="64"/>
        <v/>
      </c>
      <c r="M837" s="98" t="s">
        <v>0</v>
      </c>
      <c r="N837" s="334" t="str">
        <f t="shared" si="65"/>
        <v/>
      </c>
      <c r="O837" s="98" t="s">
        <v>0</v>
      </c>
      <c r="P837" s="308">
        <f t="shared" si="61"/>
        <v>825</v>
      </c>
      <c r="R837" s="301" t="str" cm="1">
        <f t="array" ref="R837">IFERROR(INDEX(import_data,MATCH($R$8&amp;"-"&amp;$P837,import_key,0),R$9),"")</f>
        <v/>
      </c>
      <c r="S837" s="299" t="str" cm="1">
        <f t="array" ref="S837">IFERROR(INDEX(import_data,MATCH($R$8&amp;"-"&amp;$P837,import_key,0),S$9),"")</f>
        <v/>
      </c>
      <c r="T837" s="322" t="str" cm="1">
        <f t="array" ref="T837">IFERROR(INDEX(import_data,MATCH($R$8&amp;"-"&amp;$P837,import_key,0),T$9),"")</f>
        <v/>
      </c>
    </row>
    <row r="838" spans="2:20" x14ac:dyDescent="0.25">
      <c r="B838" s="308">
        <f t="shared" si="62"/>
        <v>826</v>
      </c>
      <c r="D838" s="301" t="str" cm="1">
        <f t="array" ref="D838">IFERROR(INDEX(import_data,MATCH($D$8&amp;"-"&amp;$B838,import_key,0),D$9),"")</f>
        <v/>
      </c>
      <c r="E838" s="299" t="str" cm="1">
        <f t="array" ref="E838">IFERROR(INDEX(import_data,MATCH($D$8&amp;"-"&amp;$B838,import_key,0),E$9),"")</f>
        <v/>
      </c>
      <c r="F838" s="299" t="str" cm="1">
        <f t="array" ref="F838">IFERROR(INDEX(import_data,MATCH($D$8&amp;"-"&amp;$B838,import_key,0),F$9),"")</f>
        <v/>
      </c>
      <c r="G838" s="299" t="str" cm="1">
        <f t="array" ref="G838">IFERROR(INDEX(import_data,MATCH($D$8&amp;"-"&amp;$B838,import_key,0),G$9),"")</f>
        <v/>
      </c>
      <c r="H838" s="322" t="str" cm="1">
        <f t="array" ref="H838">IFERROR(INDEX(import_data,MATCH($D$8&amp;"-"&amp;$B838,import_key,0),H$9),"")</f>
        <v/>
      </c>
      <c r="J838" s="334" t="str">
        <f t="shared" si="63"/>
        <v/>
      </c>
      <c r="K838" s="98" t="s">
        <v>0</v>
      </c>
      <c r="L838" s="334" t="str">
        <f t="shared" si="64"/>
        <v/>
      </c>
      <c r="M838" s="98" t="s">
        <v>0</v>
      </c>
      <c r="N838" s="334" t="str">
        <f t="shared" si="65"/>
        <v/>
      </c>
      <c r="O838" s="98" t="s">
        <v>0</v>
      </c>
      <c r="P838" s="308">
        <f t="shared" si="61"/>
        <v>826</v>
      </c>
      <c r="R838" s="301" t="str" cm="1">
        <f t="array" ref="R838">IFERROR(INDEX(import_data,MATCH($R$8&amp;"-"&amp;$P838,import_key,0),R$9),"")</f>
        <v/>
      </c>
      <c r="S838" s="299" t="str" cm="1">
        <f t="array" ref="S838">IFERROR(INDEX(import_data,MATCH($R$8&amp;"-"&amp;$P838,import_key,0),S$9),"")</f>
        <v/>
      </c>
      <c r="T838" s="322" t="str" cm="1">
        <f t="array" ref="T838">IFERROR(INDEX(import_data,MATCH($R$8&amp;"-"&amp;$P838,import_key,0),T$9),"")</f>
        <v/>
      </c>
    </row>
    <row r="839" spans="2:20" x14ac:dyDescent="0.25">
      <c r="B839" s="308">
        <f t="shared" si="62"/>
        <v>827</v>
      </c>
      <c r="D839" s="301" t="str" cm="1">
        <f t="array" ref="D839">IFERROR(INDEX(import_data,MATCH($D$8&amp;"-"&amp;$B839,import_key,0),D$9),"")</f>
        <v/>
      </c>
      <c r="E839" s="299" t="str" cm="1">
        <f t="array" ref="E839">IFERROR(INDEX(import_data,MATCH($D$8&amp;"-"&amp;$B839,import_key,0),E$9),"")</f>
        <v/>
      </c>
      <c r="F839" s="299" t="str" cm="1">
        <f t="array" ref="F839">IFERROR(INDEX(import_data,MATCH($D$8&amp;"-"&amp;$B839,import_key,0),F$9),"")</f>
        <v/>
      </c>
      <c r="G839" s="299" t="str" cm="1">
        <f t="array" ref="G839">IFERROR(INDEX(import_data,MATCH($D$8&amp;"-"&amp;$B839,import_key,0),G$9),"")</f>
        <v/>
      </c>
      <c r="H839" s="322" t="str" cm="1">
        <f t="array" ref="H839">IFERROR(INDEX(import_data,MATCH($D$8&amp;"-"&amp;$B839,import_key,0),H$9),"")</f>
        <v/>
      </c>
      <c r="J839" s="334" t="str">
        <f t="shared" si="63"/>
        <v/>
      </c>
      <c r="K839" s="98" t="s">
        <v>0</v>
      </c>
      <c r="L839" s="334" t="str">
        <f t="shared" si="64"/>
        <v/>
      </c>
      <c r="M839" s="98" t="s">
        <v>0</v>
      </c>
      <c r="N839" s="334" t="str">
        <f t="shared" si="65"/>
        <v/>
      </c>
      <c r="O839" s="98" t="s">
        <v>0</v>
      </c>
      <c r="P839" s="308">
        <f t="shared" si="61"/>
        <v>827</v>
      </c>
      <c r="R839" s="301" t="str" cm="1">
        <f t="array" ref="R839">IFERROR(INDEX(import_data,MATCH($R$8&amp;"-"&amp;$P839,import_key,0),R$9),"")</f>
        <v/>
      </c>
      <c r="S839" s="299" t="str" cm="1">
        <f t="array" ref="S839">IFERROR(INDEX(import_data,MATCH($R$8&amp;"-"&amp;$P839,import_key,0),S$9),"")</f>
        <v/>
      </c>
      <c r="T839" s="322" t="str" cm="1">
        <f t="array" ref="T839">IFERROR(INDEX(import_data,MATCH($R$8&amp;"-"&amp;$P839,import_key,0),T$9),"")</f>
        <v/>
      </c>
    </row>
    <row r="840" spans="2:20" x14ac:dyDescent="0.25">
      <c r="B840" s="308">
        <f t="shared" si="62"/>
        <v>828</v>
      </c>
      <c r="D840" s="301" t="str" cm="1">
        <f t="array" ref="D840">IFERROR(INDEX(import_data,MATCH($D$8&amp;"-"&amp;$B840,import_key,0),D$9),"")</f>
        <v/>
      </c>
      <c r="E840" s="299" t="str" cm="1">
        <f t="array" ref="E840">IFERROR(INDEX(import_data,MATCH($D$8&amp;"-"&amp;$B840,import_key,0),E$9),"")</f>
        <v/>
      </c>
      <c r="F840" s="299" t="str" cm="1">
        <f t="array" ref="F840">IFERROR(INDEX(import_data,MATCH($D$8&amp;"-"&amp;$B840,import_key,0),F$9),"")</f>
        <v/>
      </c>
      <c r="G840" s="299" t="str" cm="1">
        <f t="array" ref="G840">IFERROR(INDEX(import_data,MATCH($D$8&amp;"-"&amp;$B840,import_key,0),G$9),"")</f>
        <v/>
      </c>
      <c r="H840" s="322" t="str" cm="1">
        <f t="array" ref="H840">IFERROR(INDEX(import_data,MATCH($D$8&amp;"-"&amp;$B840,import_key,0),H$9),"")</f>
        <v/>
      </c>
      <c r="J840" s="334" t="str">
        <f t="shared" si="63"/>
        <v/>
      </c>
      <c r="K840" s="98" t="s">
        <v>0</v>
      </c>
      <c r="L840" s="334" t="str">
        <f t="shared" si="64"/>
        <v/>
      </c>
      <c r="M840" s="98" t="s">
        <v>0</v>
      </c>
      <c r="N840" s="334" t="str">
        <f t="shared" si="65"/>
        <v/>
      </c>
      <c r="O840" s="98" t="s">
        <v>0</v>
      </c>
      <c r="P840" s="308">
        <f t="shared" si="61"/>
        <v>828</v>
      </c>
      <c r="R840" s="301" t="str" cm="1">
        <f t="array" ref="R840">IFERROR(INDEX(import_data,MATCH($R$8&amp;"-"&amp;$P840,import_key,0),R$9),"")</f>
        <v/>
      </c>
      <c r="S840" s="299" t="str" cm="1">
        <f t="array" ref="S840">IFERROR(INDEX(import_data,MATCH($R$8&amp;"-"&amp;$P840,import_key,0),S$9),"")</f>
        <v/>
      </c>
      <c r="T840" s="322" t="str" cm="1">
        <f t="array" ref="T840">IFERROR(INDEX(import_data,MATCH($R$8&amp;"-"&amp;$P840,import_key,0),T$9),"")</f>
        <v/>
      </c>
    </row>
    <row r="841" spans="2:20" x14ac:dyDescent="0.25">
      <c r="B841" s="308">
        <f t="shared" si="62"/>
        <v>829</v>
      </c>
      <c r="D841" s="301" t="str" cm="1">
        <f t="array" ref="D841">IFERROR(INDEX(import_data,MATCH($D$8&amp;"-"&amp;$B841,import_key,0),D$9),"")</f>
        <v/>
      </c>
      <c r="E841" s="299" t="str" cm="1">
        <f t="array" ref="E841">IFERROR(INDEX(import_data,MATCH($D$8&amp;"-"&amp;$B841,import_key,0),E$9),"")</f>
        <v/>
      </c>
      <c r="F841" s="299" t="str" cm="1">
        <f t="array" ref="F841">IFERROR(INDEX(import_data,MATCH($D$8&amp;"-"&amp;$B841,import_key,0),F$9),"")</f>
        <v/>
      </c>
      <c r="G841" s="299" t="str" cm="1">
        <f t="array" ref="G841">IFERROR(INDEX(import_data,MATCH($D$8&amp;"-"&amp;$B841,import_key,0),G$9),"")</f>
        <v/>
      </c>
      <c r="H841" s="322" t="str" cm="1">
        <f t="array" ref="H841">IFERROR(INDEX(import_data,MATCH($D$8&amp;"-"&amp;$B841,import_key,0),H$9),"")</f>
        <v/>
      </c>
      <c r="J841" s="334" t="str">
        <f t="shared" si="63"/>
        <v/>
      </c>
      <c r="K841" s="98" t="s">
        <v>0</v>
      </c>
      <c r="L841" s="334" t="str">
        <f t="shared" si="64"/>
        <v/>
      </c>
      <c r="M841" s="98" t="s">
        <v>0</v>
      </c>
      <c r="N841" s="334" t="str">
        <f t="shared" si="65"/>
        <v/>
      </c>
      <c r="O841" s="98" t="s">
        <v>0</v>
      </c>
      <c r="P841" s="308">
        <f t="shared" si="61"/>
        <v>829</v>
      </c>
      <c r="R841" s="301" t="str" cm="1">
        <f t="array" ref="R841">IFERROR(INDEX(import_data,MATCH($R$8&amp;"-"&amp;$P841,import_key,0),R$9),"")</f>
        <v/>
      </c>
      <c r="S841" s="299" t="str" cm="1">
        <f t="array" ref="S841">IFERROR(INDEX(import_data,MATCH($R$8&amp;"-"&amp;$P841,import_key,0),S$9),"")</f>
        <v/>
      </c>
      <c r="T841" s="322" t="str" cm="1">
        <f t="array" ref="T841">IFERROR(INDEX(import_data,MATCH($R$8&amp;"-"&amp;$P841,import_key,0),T$9),"")</f>
        <v/>
      </c>
    </row>
    <row r="842" spans="2:20" x14ac:dyDescent="0.25">
      <c r="B842" s="308">
        <f t="shared" si="62"/>
        <v>830</v>
      </c>
      <c r="D842" s="301" t="str" cm="1">
        <f t="array" ref="D842">IFERROR(INDEX(import_data,MATCH($D$8&amp;"-"&amp;$B842,import_key,0),D$9),"")</f>
        <v/>
      </c>
      <c r="E842" s="299" t="str" cm="1">
        <f t="array" ref="E842">IFERROR(INDEX(import_data,MATCH($D$8&amp;"-"&amp;$B842,import_key,0),E$9),"")</f>
        <v/>
      </c>
      <c r="F842" s="299" t="str" cm="1">
        <f t="array" ref="F842">IFERROR(INDEX(import_data,MATCH($D$8&amp;"-"&amp;$B842,import_key,0),F$9),"")</f>
        <v/>
      </c>
      <c r="G842" s="299" t="str" cm="1">
        <f t="array" ref="G842">IFERROR(INDEX(import_data,MATCH($D$8&amp;"-"&amp;$B842,import_key,0),G$9),"")</f>
        <v/>
      </c>
      <c r="H842" s="322" t="str" cm="1">
        <f t="array" ref="H842">IFERROR(INDEX(import_data,MATCH($D$8&amp;"-"&amp;$B842,import_key,0),H$9),"")</f>
        <v/>
      </c>
      <c r="J842" s="334" t="str">
        <f t="shared" si="63"/>
        <v/>
      </c>
      <c r="K842" s="98" t="s">
        <v>0</v>
      </c>
      <c r="L842" s="334" t="str">
        <f t="shared" si="64"/>
        <v/>
      </c>
      <c r="M842" s="98" t="s">
        <v>0</v>
      </c>
      <c r="N842" s="334" t="str">
        <f t="shared" si="65"/>
        <v/>
      </c>
      <c r="O842" s="98" t="s">
        <v>0</v>
      </c>
      <c r="P842" s="308">
        <f t="shared" si="61"/>
        <v>830</v>
      </c>
      <c r="R842" s="301" t="str" cm="1">
        <f t="array" ref="R842">IFERROR(INDEX(import_data,MATCH($R$8&amp;"-"&amp;$P842,import_key,0),R$9),"")</f>
        <v/>
      </c>
      <c r="S842" s="299" t="str" cm="1">
        <f t="array" ref="S842">IFERROR(INDEX(import_data,MATCH($R$8&amp;"-"&amp;$P842,import_key,0),S$9),"")</f>
        <v/>
      </c>
      <c r="T842" s="322" t="str" cm="1">
        <f t="array" ref="T842">IFERROR(INDEX(import_data,MATCH($R$8&amp;"-"&amp;$P842,import_key,0),T$9),"")</f>
        <v/>
      </c>
    </row>
    <row r="843" spans="2:20" x14ac:dyDescent="0.25">
      <c r="B843" s="308">
        <f t="shared" si="62"/>
        <v>831</v>
      </c>
      <c r="D843" s="301" t="str" cm="1">
        <f t="array" ref="D843">IFERROR(INDEX(import_data,MATCH($D$8&amp;"-"&amp;$B843,import_key,0),D$9),"")</f>
        <v/>
      </c>
      <c r="E843" s="299" t="str" cm="1">
        <f t="array" ref="E843">IFERROR(INDEX(import_data,MATCH($D$8&amp;"-"&amp;$B843,import_key,0),E$9),"")</f>
        <v/>
      </c>
      <c r="F843" s="299" t="str" cm="1">
        <f t="array" ref="F843">IFERROR(INDEX(import_data,MATCH($D$8&amp;"-"&amp;$B843,import_key,0),F$9),"")</f>
        <v/>
      </c>
      <c r="G843" s="299" t="str" cm="1">
        <f t="array" ref="G843">IFERROR(INDEX(import_data,MATCH($D$8&amp;"-"&amp;$B843,import_key,0),G$9),"")</f>
        <v/>
      </c>
      <c r="H843" s="322" t="str" cm="1">
        <f t="array" ref="H843">IFERROR(INDEX(import_data,MATCH($D$8&amp;"-"&amp;$B843,import_key,0),H$9),"")</f>
        <v/>
      </c>
      <c r="J843" s="334" t="str">
        <f t="shared" si="63"/>
        <v/>
      </c>
      <c r="K843" s="98" t="s">
        <v>0</v>
      </c>
      <c r="L843" s="334" t="str">
        <f t="shared" si="64"/>
        <v/>
      </c>
      <c r="M843" s="98" t="s">
        <v>0</v>
      </c>
      <c r="N843" s="334" t="str">
        <f t="shared" si="65"/>
        <v/>
      </c>
      <c r="O843" s="98" t="s">
        <v>0</v>
      </c>
      <c r="P843" s="308">
        <f t="shared" si="61"/>
        <v>831</v>
      </c>
      <c r="R843" s="301" t="str" cm="1">
        <f t="array" ref="R843">IFERROR(INDEX(import_data,MATCH($R$8&amp;"-"&amp;$P843,import_key,0),R$9),"")</f>
        <v/>
      </c>
      <c r="S843" s="299" t="str" cm="1">
        <f t="array" ref="S843">IFERROR(INDEX(import_data,MATCH($R$8&amp;"-"&amp;$P843,import_key,0),S$9),"")</f>
        <v/>
      </c>
      <c r="T843" s="322" t="str" cm="1">
        <f t="array" ref="T843">IFERROR(INDEX(import_data,MATCH($R$8&amp;"-"&amp;$P843,import_key,0),T$9),"")</f>
        <v/>
      </c>
    </row>
    <row r="844" spans="2:20" x14ac:dyDescent="0.25">
      <c r="B844" s="308">
        <f t="shared" si="62"/>
        <v>832</v>
      </c>
      <c r="D844" s="301" t="str" cm="1">
        <f t="array" ref="D844">IFERROR(INDEX(import_data,MATCH($D$8&amp;"-"&amp;$B844,import_key,0),D$9),"")</f>
        <v/>
      </c>
      <c r="E844" s="299" t="str" cm="1">
        <f t="array" ref="E844">IFERROR(INDEX(import_data,MATCH($D$8&amp;"-"&amp;$B844,import_key,0),E$9),"")</f>
        <v/>
      </c>
      <c r="F844" s="299" t="str" cm="1">
        <f t="array" ref="F844">IFERROR(INDEX(import_data,MATCH($D$8&amp;"-"&amp;$B844,import_key,0),F$9),"")</f>
        <v/>
      </c>
      <c r="G844" s="299" t="str" cm="1">
        <f t="array" ref="G844">IFERROR(INDEX(import_data,MATCH($D$8&amp;"-"&amp;$B844,import_key,0),G$9),"")</f>
        <v/>
      </c>
      <c r="H844" s="322" t="str" cm="1">
        <f t="array" ref="H844">IFERROR(INDEX(import_data,MATCH($D$8&amp;"-"&amp;$B844,import_key,0),H$9),"")</f>
        <v/>
      </c>
      <c r="J844" s="334" t="str">
        <f t="shared" si="63"/>
        <v/>
      </c>
      <c r="K844" s="98" t="s">
        <v>0</v>
      </c>
      <c r="L844" s="334" t="str">
        <f t="shared" si="64"/>
        <v/>
      </c>
      <c r="M844" s="98" t="s">
        <v>0</v>
      </c>
      <c r="N844" s="334" t="str">
        <f t="shared" si="65"/>
        <v/>
      </c>
      <c r="O844" s="98" t="s">
        <v>0</v>
      </c>
      <c r="P844" s="308">
        <f t="shared" si="61"/>
        <v>832</v>
      </c>
      <c r="R844" s="301" t="str" cm="1">
        <f t="array" ref="R844">IFERROR(INDEX(import_data,MATCH($R$8&amp;"-"&amp;$P844,import_key,0),R$9),"")</f>
        <v/>
      </c>
      <c r="S844" s="299" t="str" cm="1">
        <f t="array" ref="S844">IFERROR(INDEX(import_data,MATCH($R$8&amp;"-"&amp;$P844,import_key,0),S$9),"")</f>
        <v/>
      </c>
      <c r="T844" s="322" t="str" cm="1">
        <f t="array" ref="T844">IFERROR(INDEX(import_data,MATCH($R$8&amp;"-"&amp;$P844,import_key,0),T$9),"")</f>
        <v/>
      </c>
    </row>
    <row r="845" spans="2:20" x14ac:dyDescent="0.25">
      <c r="B845" s="308">
        <f t="shared" si="62"/>
        <v>833</v>
      </c>
      <c r="D845" s="301" t="str" cm="1">
        <f t="array" ref="D845">IFERROR(INDEX(import_data,MATCH($D$8&amp;"-"&amp;$B845,import_key,0),D$9),"")</f>
        <v/>
      </c>
      <c r="E845" s="299" t="str" cm="1">
        <f t="array" ref="E845">IFERROR(INDEX(import_data,MATCH($D$8&amp;"-"&amp;$B845,import_key,0),E$9),"")</f>
        <v/>
      </c>
      <c r="F845" s="299" t="str" cm="1">
        <f t="array" ref="F845">IFERROR(INDEX(import_data,MATCH($D$8&amp;"-"&amp;$B845,import_key,0),F$9),"")</f>
        <v/>
      </c>
      <c r="G845" s="299" t="str" cm="1">
        <f t="array" ref="G845">IFERROR(INDEX(import_data,MATCH($D$8&amp;"-"&amp;$B845,import_key,0),G$9),"")</f>
        <v/>
      </c>
      <c r="H845" s="322" t="str" cm="1">
        <f t="array" ref="H845">IFERROR(INDEX(import_data,MATCH($D$8&amp;"-"&amp;$B845,import_key,0),H$9),"")</f>
        <v/>
      </c>
      <c r="J845" s="334" t="str">
        <f t="shared" si="63"/>
        <v/>
      </c>
      <c r="K845" s="98" t="s">
        <v>0</v>
      </c>
      <c r="L845" s="334" t="str">
        <f t="shared" si="64"/>
        <v/>
      </c>
      <c r="M845" s="98" t="s">
        <v>0</v>
      </c>
      <c r="N845" s="334" t="str">
        <f t="shared" si="65"/>
        <v/>
      </c>
      <c r="O845" s="98" t="s">
        <v>0</v>
      </c>
      <c r="P845" s="308">
        <f t="shared" ref="P845:P908" si="66">P844+1</f>
        <v>833</v>
      </c>
      <c r="R845" s="301" t="str" cm="1">
        <f t="array" ref="R845">IFERROR(INDEX(import_data,MATCH($R$8&amp;"-"&amp;$P845,import_key,0),R$9),"")</f>
        <v/>
      </c>
      <c r="S845" s="299" t="str" cm="1">
        <f t="array" ref="S845">IFERROR(INDEX(import_data,MATCH($R$8&amp;"-"&amp;$P845,import_key,0),S$9),"")</f>
        <v/>
      </c>
      <c r="T845" s="322" t="str" cm="1">
        <f t="array" ref="T845">IFERROR(INDEX(import_data,MATCH($R$8&amp;"-"&amp;$P845,import_key,0),T$9),"")</f>
        <v/>
      </c>
    </row>
    <row r="846" spans="2:20" x14ac:dyDescent="0.25">
      <c r="B846" s="308">
        <f t="shared" ref="B846:B909" si="67">B845+1</f>
        <v>834</v>
      </c>
      <c r="D846" s="301" t="str" cm="1">
        <f t="array" ref="D846">IFERROR(INDEX(import_data,MATCH($D$8&amp;"-"&amp;$B846,import_key,0),D$9),"")</f>
        <v/>
      </c>
      <c r="E846" s="299" t="str" cm="1">
        <f t="array" ref="E846">IFERROR(INDEX(import_data,MATCH($D$8&amp;"-"&amp;$B846,import_key,0),E$9),"")</f>
        <v/>
      </c>
      <c r="F846" s="299" t="str" cm="1">
        <f t="array" ref="F846">IFERROR(INDEX(import_data,MATCH($D$8&amp;"-"&amp;$B846,import_key,0),F$9),"")</f>
        <v/>
      </c>
      <c r="G846" s="299" t="str" cm="1">
        <f t="array" ref="G846">IFERROR(INDEX(import_data,MATCH($D$8&amp;"-"&amp;$B846,import_key,0),G$9),"")</f>
        <v/>
      </c>
      <c r="H846" s="322" t="str" cm="1">
        <f t="array" ref="H846">IFERROR(INDEX(import_data,MATCH($D$8&amp;"-"&amp;$B846,import_key,0),H$9),"")</f>
        <v/>
      </c>
      <c r="J846" s="334" t="str">
        <f t="shared" ref="J846:J907" si="68">IF(E846="","",E846) &amp; IF(F846="",""," – " &amp; F846) &amp; IF(G846="",""," – " &amp; G846) &amp; IF(H846="",""," – " &amp; H846)</f>
        <v/>
      </c>
      <c r="K846" s="98" t="s">
        <v>0</v>
      </c>
      <c r="L846" s="334" t="str">
        <f t="shared" ref="L846:L907" si="69">IF(E846="","",E846) &amp; IF(F846="",""," – " &amp; F846) &amp; IF(G846="",""," – " &amp; G846)</f>
        <v/>
      </c>
      <c r="M846" s="98" t="s">
        <v>0</v>
      </c>
      <c r="N846" s="334" t="str">
        <f t="shared" ref="N846:N907" si="70">IF(E846="","",E846) &amp; IF(F846="",""," – " &amp; F846)</f>
        <v/>
      </c>
      <c r="O846" s="98" t="s">
        <v>0</v>
      </c>
      <c r="P846" s="308">
        <f t="shared" si="66"/>
        <v>834</v>
      </c>
      <c r="R846" s="301" t="str" cm="1">
        <f t="array" ref="R846">IFERROR(INDEX(import_data,MATCH($R$8&amp;"-"&amp;$P846,import_key,0),R$9),"")</f>
        <v/>
      </c>
      <c r="S846" s="299" t="str" cm="1">
        <f t="array" ref="S846">IFERROR(INDEX(import_data,MATCH($R$8&amp;"-"&amp;$P846,import_key,0),S$9),"")</f>
        <v/>
      </c>
      <c r="T846" s="322" t="str" cm="1">
        <f t="array" ref="T846">IFERROR(INDEX(import_data,MATCH($R$8&amp;"-"&amp;$P846,import_key,0),T$9),"")</f>
        <v/>
      </c>
    </row>
    <row r="847" spans="2:20" x14ac:dyDescent="0.25">
      <c r="B847" s="308">
        <f t="shared" si="67"/>
        <v>835</v>
      </c>
      <c r="D847" s="301" t="str" cm="1">
        <f t="array" ref="D847">IFERROR(INDEX(import_data,MATCH($D$8&amp;"-"&amp;$B847,import_key,0),D$9),"")</f>
        <v/>
      </c>
      <c r="E847" s="299" t="str" cm="1">
        <f t="array" ref="E847">IFERROR(INDEX(import_data,MATCH($D$8&amp;"-"&amp;$B847,import_key,0),E$9),"")</f>
        <v/>
      </c>
      <c r="F847" s="299" t="str" cm="1">
        <f t="array" ref="F847">IFERROR(INDEX(import_data,MATCH($D$8&amp;"-"&amp;$B847,import_key,0),F$9),"")</f>
        <v/>
      </c>
      <c r="G847" s="299" t="str" cm="1">
        <f t="array" ref="G847">IFERROR(INDEX(import_data,MATCH($D$8&amp;"-"&amp;$B847,import_key,0),G$9),"")</f>
        <v/>
      </c>
      <c r="H847" s="322" t="str" cm="1">
        <f t="array" ref="H847">IFERROR(INDEX(import_data,MATCH($D$8&amp;"-"&amp;$B847,import_key,0),H$9),"")</f>
        <v/>
      </c>
      <c r="J847" s="334" t="str">
        <f t="shared" si="68"/>
        <v/>
      </c>
      <c r="K847" s="98" t="s">
        <v>0</v>
      </c>
      <c r="L847" s="334" t="str">
        <f t="shared" si="69"/>
        <v/>
      </c>
      <c r="M847" s="98" t="s">
        <v>0</v>
      </c>
      <c r="N847" s="334" t="str">
        <f t="shared" si="70"/>
        <v/>
      </c>
      <c r="O847" s="98" t="s">
        <v>0</v>
      </c>
      <c r="P847" s="308">
        <f t="shared" si="66"/>
        <v>835</v>
      </c>
      <c r="R847" s="301" t="str" cm="1">
        <f t="array" ref="R847">IFERROR(INDEX(import_data,MATCH($R$8&amp;"-"&amp;$P847,import_key,0),R$9),"")</f>
        <v/>
      </c>
      <c r="S847" s="299" t="str" cm="1">
        <f t="array" ref="S847">IFERROR(INDEX(import_data,MATCH($R$8&amp;"-"&amp;$P847,import_key,0),S$9),"")</f>
        <v/>
      </c>
      <c r="T847" s="322" t="str" cm="1">
        <f t="array" ref="T847">IFERROR(INDEX(import_data,MATCH($R$8&amp;"-"&amp;$P847,import_key,0),T$9),"")</f>
        <v/>
      </c>
    </row>
    <row r="848" spans="2:20" x14ac:dyDescent="0.25">
      <c r="B848" s="308">
        <f t="shared" si="67"/>
        <v>836</v>
      </c>
      <c r="D848" s="301" t="str" cm="1">
        <f t="array" ref="D848">IFERROR(INDEX(import_data,MATCH($D$8&amp;"-"&amp;$B848,import_key,0),D$9),"")</f>
        <v/>
      </c>
      <c r="E848" s="299" t="str" cm="1">
        <f t="array" ref="E848">IFERROR(INDEX(import_data,MATCH($D$8&amp;"-"&amp;$B848,import_key,0),E$9),"")</f>
        <v/>
      </c>
      <c r="F848" s="299" t="str" cm="1">
        <f t="array" ref="F848">IFERROR(INDEX(import_data,MATCH($D$8&amp;"-"&amp;$B848,import_key,0),F$9),"")</f>
        <v/>
      </c>
      <c r="G848" s="299" t="str" cm="1">
        <f t="array" ref="G848">IFERROR(INDEX(import_data,MATCH($D$8&amp;"-"&amp;$B848,import_key,0),G$9),"")</f>
        <v/>
      </c>
      <c r="H848" s="322" t="str" cm="1">
        <f t="array" ref="H848">IFERROR(INDEX(import_data,MATCH($D$8&amp;"-"&amp;$B848,import_key,0),H$9),"")</f>
        <v/>
      </c>
      <c r="J848" s="334" t="str">
        <f t="shared" si="68"/>
        <v/>
      </c>
      <c r="K848" s="98" t="s">
        <v>0</v>
      </c>
      <c r="L848" s="334" t="str">
        <f t="shared" si="69"/>
        <v/>
      </c>
      <c r="M848" s="98" t="s">
        <v>0</v>
      </c>
      <c r="N848" s="334" t="str">
        <f t="shared" si="70"/>
        <v/>
      </c>
      <c r="O848" s="98" t="s">
        <v>0</v>
      </c>
      <c r="P848" s="308">
        <f t="shared" si="66"/>
        <v>836</v>
      </c>
      <c r="R848" s="301" t="str" cm="1">
        <f t="array" ref="R848">IFERROR(INDEX(import_data,MATCH($R$8&amp;"-"&amp;$P848,import_key,0),R$9),"")</f>
        <v/>
      </c>
      <c r="S848" s="299" t="str" cm="1">
        <f t="array" ref="S848">IFERROR(INDEX(import_data,MATCH($R$8&amp;"-"&amp;$P848,import_key,0),S$9),"")</f>
        <v/>
      </c>
      <c r="T848" s="322" t="str" cm="1">
        <f t="array" ref="T848">IFERROR(INDEX(import_data,MATCH($R$8&amp;"-"&amp;$P848,import_key,0),T$9),"")</f>
        <v/>
      </c>
    </row>
    <row r="849" spans="2:20" x14ac:dyDescent="0.25">
      <c r="B849" s="308">
        <f t="shared" si="67"/>
        <v>837</v>
      </c>
      <c r="D849" s="301" t="str" cm="1">
        <f t="array" ref="D849">IFERROR(INDEX(import_data,MATCH($D$8&amp;"-"&amp;$B849,import_key,0),D$9),"")</f>
        <v/>
      </c>
      <c r="E849" s="299" t="str" cm="1">
        <f t="array" ref="E849">IFERROR(INDEX(import_data,MATCH($D$8&amp;"-"&amp;$B849,import_key,0),E$9),"")</f>
        <v/>
      </c>
      <c r="F849" s="299" t="str" cm="1">
        <f t="array" ref="F849">IFERROR(INDEX(import_data,MATCH($D$8&amp;"-"&amp;$B849,import_key,0),F$9),"")</f>
        <v/>
      </c>
      <c r="G849" s="299" t="str" cm="1">
        <f t="array" ref="G849">IFERROR(INDEX(import_data,MATCH($D$8&amp;"-"&amp;$B849,import_key,0),G$9),"")</f>
        <v/>
      </c>
      <c r="H849" s="322" t="str" cm="1">
        <f t="array" ref="H849">IFERROR(INDEX(import_data,MATCH($D$8&amp;"-"&amp;$B849,import_key,0),H$9),"")</f>
        <v/>
      </c>
      <c r="J849" s="334" t="str">
        <f t="shared" si="68"/>
        <v/>
      </c>
      <c r="K849" s="98" t="s">
        <v>0</v>
      </c>
      <c r="L849" s="334" t="str">
        <f t="shared" si="69"/>
        <v/>
      </c>
      <c r="M849" s="98" t="s">
        <v>0</v>
      </c>
      <c r="N849" s="334" t="str">
        <f t="shared" si="70"/>
        <v/>
      </c>
      <c r="O849" s="98" t="s">
        <v>0</v>
      </c>
      <c r="P849" s="308">
        <f t="shared" si="66"/>
        <v>837</v>
      </c>
      <c r="R849" s="301" t="str" cm="1">
        <f t="array" ref="R849">IFERROR(INDEX(import_data,MATCH($R$8&amp;"-"&amp;$P849,import_key,0),R$9),"")</f>
        <v/>
      </c>
      <c r="S849" s="299" t="str" cm="1">
        <f t="array" ref="S849">IFERROR(INDEX(import_data,MATCH($R$8&amp;"-"&amp;$P849,import_key,0),S$9),"")</f>
        <v/>
      </c>
      <c r="T849" s="322" t="str" cm="1">
        <f t="array" ref="T849">IFERROR(INDEX(import_data,MATCH($R$8&amp;"-"&amp;$P849,import_key,0),T$9),"")</f>
        <v/>
      </c>
    </row>
    <row r="850" spans="2:20" x14ac:dyDescent="0.25">
      <c r="B850" s="308">
        <f t="shared" si="67"/>
        <v>838</v>
      </c>
      <c r="D850" s="301" t="str" cm="1">
        <f t="array" ref="D850">IFERROR(INDEX(import_data,MATCH($D$8&amp;"-"&amp;$B850,import_key,0),D$9),"")</f>
        <v/>
      </c>
      <c r="E850" s="299" t="str" cm="1">
        <f t="array" ref="E850">IFERROR(INDEX(import_data,MATCH($D$8&amp;"-"&amp;$B850,import_key,0),E$9),"")</f>
        <v/>
      </c>
      <c r="F850" s="299" t="str" cm="1">
        <f t="array" ref="F850">IFERROR(INDEX(import_data,MATCH($D$8&amp;"-"&amp;$B850,import_key,0),F$9),"")</f>
        <v/>
      </c>
      <c r="G850" s="299" t="str" cm="1">
        <f t="array" ref="G850">IFERROR(INDEX(import_data,MATCH($D$8&amp;"-"&amp;$B850,import_key,0),G$9),"")</f>
        <v/>
      </c>
      <c r="H850" s="322" t="str" cm="1">
        <f t="array" ref="H850">IFERROR(INDEX(import_data,MATCH($D$8&amp;"-"&amp;$B850,import_key,0),H$9),"")</f>
        <v/>
      </c>
      <c r="J850" s="334" t="str">
        <f t="shared" si="68"/>
        <v/>
      </c>
      <c r="K850" s="98" t="s">
        <v>0</v>
      </c>
      <c r="L850" s="334" t="str">
        <f t="shared" si="69"/>
        <v/>
      </c>
      <c r="M850" s="98" t="s">
        <v>0</v>
      </c>
      <c r="N850" s="334" t="str">
        <f t="shared" si="70"/>
        <v/>
      </c>
      <c r="O850" s="98" t="s">
        <v>0</v>
      </c>
      <c r="P850" s="308">
        <f t="shared" si="66"/>
        <v>838</v>
      </c>
      <c r="R850" s="301" t="str" cm="1">
        <f t="array" ref="R850">IFERROR(INDEX(import_data,MATCH($R$8&amp;"-"&amp;$P850,import_key,0),R$9),"")</f>
        <v/>
      </c>
      <c r="S850" s="299" t="str" cm="1">
        <f t="array" ref="S850">IFERROR(INDEX(import_data,MATCH($R$8&amp;"-"&amp;$P850,import_key,0),S$9),"")</f>
        <v/>
      </c>
      <c r="T850" s="322" t="str" cm="1">
        <f t="array" ref="T850">IFERROR(INDEX(import_data,MATCH($R$8&amp;"-"&amp;$P850,import_key,0),T$9),"")</f>
        <v/>
      </c>
    </row>
    <row r="851" spans="2:20" x14ac:dyDescent="0.25">
      <c r="B851" s="308">
        <f t="shared" si="67"/>
        <v>839</v>
      </c>
      <c r="D851" s="301" t="str" cm="1">
        <f t="array" ref="D851">IFERROR(INDEX(import_data,MATCH($D$8&amp;"-"&amp;$B851,import_key,0),D$9),"")</f>
        <v/>
      </c>
      <c r="E851" s="299" t="str" cm="1">
        <f t="array" ref="E851">IFERROR(INDEX(import_data,MATCH($D$8&amp;"-"&amp;$B851,import_key,0),E$9),"")</f>
        <v/>
      </c>
      <c r="F851" s="299" t="str" cm="1">
        <f t="array" ref="F851">IFERROR(INDEX(import_data,MATCH($D$8&amp;"-"&amp;$B851,import_key,0),F$9),"")</f>
        <v/>
      </c>
      <c r="G851" s="299" t="str" cm="1">
        <f t="array" ref="G851">IFERROR(INDEX(import_data,MATCH($D$8&amp;"-"&amp;$B851,import_key,0),G$9),"")</f>
        <v/>
      </c>
      <c r="H851" s="322" t="str" cm="1">
        <f t="array" ref="H851">IFERROR(INDEX(import_data,MATCH($D$8&amp;"-"&amp;$B851,import_key,0),H$9),"")</f>
        <v/>
      </c>
      <c r="J851" s="334" t="str">
        <f t="shared" si="68"/>
        <v/>
      </c>
      <c r="K851" s="98" t="s">
        <v>0</v>
      </c>
      <c r="L851" s="334" t="str">
        <f t="shared" si="69"/>
        <v/>
      </c>
      <c r="M851" s="98" t="s">
        <v>0</v>
      </c>
      <c r="N851" s="334" t="str">
        <f t="shared" si="70"/>
        <v/>
      </c>
      <c r="O851" s="98" t="s">
        <v>0</v>
      </c>
      <c r="P851" s="308">
        <f t="shared" si="66"/>
        <v>839</v>
      </c>
      <c r="R851" s="301" t="str" cm="1">
        <f t="array" ref="R851">IFERROR(INDEX(import_data,MATCH($R$8&amp;"-"&amp;$P851,import_key,0),R$9),"")</f>
        <v/>
      </c>
      <c r="S851" s="299" t="str" cm="1">
        <f t="array" ref="S851">IFERROR(INDEX(import_data,MATCH($R$8&amp;"-"&amp;$P851,import_key,0),S$9),"")</f>
        <v/>
      </c>
      <c r="T851" s="322" t="str" cm="1">
        <f t="array" ref="T851">IFERROR(INDEX(import_data,MATCH($R$8&amp;"-"&amp;$P851,import_key,0),T$9),"")</f>
        <v/>
      </c>
    </row>
    <row r="852" spans="2:20" x14ac:dyDescent="0.25">
      <c r="B852" s="308">
        <f t="shared" si="67"/>
        <v>840</v>
      </c>
      <c r="D852" s="301" t="str" cm="1">
        <f t="array" ref="D852">IFERROR(INDEX(import_data,MATCH($D$8&amp;"-"&amp;$B852,import_key,0),D$9),"")</f>
        <v/>
      </c>
      <c r="E852" s="299" t="str" cm="1">
        <f t="array" ref="E852">IFERROR(INDEX(import_data,MATCH($D$8&amp;"-"&amp;$B852,import_key,0),E$9),"")</f>
        <v/>
      </c>
      <c r="F852" s="299" t="str" cm="1">
        <f t="array" ref="F852">IFERROR(INDEX(import_data,MATCH($D$8&amp;"-"&amp;$B852,import_key,0),F$9),"")</f>
        <v/>
      </c>
      <c r="G852" s="299" t="str" cm="1">
        <f t="array" ref="G852">IFERROR(INDEX(import_data,MATCH($D$8&amp;"-"&amp;$B852,import_key,0),G$9),"")</f>
        <v/>
      </c>
      <c r="H852" s="322" t="str" cm="1">
        <f t="array" ref="H852">IFERROR(INDEX(import_data,MATCH($D$8&amp;"-"&amp;$B852,import_key,0),H$9),"")</f>
        <v/>
      </c>
      <c r="J852" s="334" t="str">
        <f t="shared" si="68"/>
        <v/>
      </c>
      <c r="K852" s="98" t="s">
        <v>0</v>
      </c>
      <c r="L852" s="334" t="str">
        <f t="shared" si="69"/>
        <v/>
      </c>
      <c r="M852" s="98" t="s">
        <v>0</v>
      </c>
      <c r="N852" s="334" t="str">
        <f t="shared" si="70"/>
        <v/>
      </c>
      <c r="O852" s="98" t="s">
        <v>0</v>
      </c>
      <c r="P852" s="308">
        <f t="shared" si="66"/>
        <v>840</v>
      </c>
      <c r="R852" s="301" t="str" cm="1">
        <f t="array" ref="R852">IFERROR(INDEX(import_data,MATCH($R$8&amp;"-"&amp;$P852,import_key,0),R$9),"")</f>
        <v/>
      </c>
      <c r="S852" s="299" t="str" cm="1">
        <f t="array" ref="S852">IFERROR(INDEX(import_data,MATCH($R$8&amp;"-"&amp;$P852,import_key,0),S$9),"")</f>
        <v/>
      </c>
      <c r="T852" s="322" t="str" cm="1">
        <f t="array" ref="T852">IFERROR(INDEX(import_data,MATCH($R$8&amp;"-"&amp;$P852,import_key,0),T$9),"")</f>
        <v/>
      </c>
    </row>
    <row r="853" spans="2:20" x14ac:dyDescent="0.25">
      <c r="B853" s="308">
        <f t="shared" si="67"/>
        <v>841</v>
      </c>
      <c r="D853" s="301" t="str" cm="1">
        <f t="array" ref="D853">IFERROR(INDEX(import_data,MATCH($D$8&amp;"-"&amp;$B853,import_key,0),D$9),"")</f>
        <v/>
      </c>
      <c r="E853" s="299" t="str" cm="1">
        <f t="array" ref="E853">IFERROR(INDEX(import_data,MATCH($D$8&amp;"-"&amp;$B853,import_key,0),E$9),"")</f>
        <v/>
      </c>
      <c r="F853" s="299" t="str" cm="1">
        <f t="array" ref="F853">IFERROR(INDEX(import_data,MATCH($D$8&amp;"-"&amp;$B853,import_key,0),F$9),"")</f>
        <v/>
      </c>
      <c r="G853" s="299" t="str" cm="1">
        <f t="array" ref="G853">IFERROR(INDEX(import_data,MATCH($D$8&amp;"-"&amp;$B853,import_key,0),G$9),"")</f>
        <v/>
      </c>
      <c r="H853" s="322" t="str" cm="1">
        <f t="array" ref="H853">IFERROR(INDEX(import_data,MATCH($D$8&amp;"-"&amp;$B853,import_key,0),H$9),"")</f>
        <v/>
      </c>
      <c r="J853" s="334" t="str">
        <f t="shared" si="68"/>
        <v/>
      </c>
      <c r="K853" s="98" t="s">
        <v>0</v>
      </c>
      <c r="L853" s="334" t="str">
        <f t="shared" si="69"/>
        <v/>
      </c>
      <c r="M853" s="98" t="s">
        <v>0</v>
      </c>
      <c r="N853" s="334" t="str">
        <f t="shared" si="70"/>
        <v/>
      </c>
      <c r="O853" s="98" t="s">
        <v>0</v>
      </c>
      <c r="P853" s="308">
        <f t="shared" si="66"/>
        <v>841</v>
      </c>
      <c r="R853" s="301" t="str" cm="1">
        <f t="array" ref="R853">IFERROR(INDEX(import_data,MATCH($R$8&amp;"-"&amp;$P853,import_key,0),R$9),"")</f>
        <v/>
      </c>
      <c r="S853" s="299" t="str" cm="1">
        <f t="array" ref="S853">IFERROR(INDEX(import_data,MATCH($R$8&amp;"-"&amp;$P853,import_key,0),S$9),"")</f>
        <v/>
      </c>
      <c r="T853" s="322" t="str" cm="1">
        <f t="array" ref="T853">IFERROR(INDEX(import_data,MATCH($R$8&amp;"-"&amp;$P853,import_key,0),T$9),"")</f>
        <v/>
      </c>
    </row>
    <row r="854" spans="2:20" x14ac:dyDescent="0.25">
      <c r="B854" s="308">
        <f t="shared" si="67"/>
        <v>842</v>
      </c>
      <c r="D854" s="301" t="str" cm="1">
        <f t="array" ref="D854">IFERROR(INDEX(import_data,MATCH($D$8&amp;"-"&amp;$B854,import_key,0),D$9),"")</f>
        <v/>
      </c>
      <c r="E854" s="299" t="str" cm="1">
        <f t="array" ref="E854">IFERROR(INDEX(import_data,MATCH($D$8&amp;"-"&amp;$B854,import_key,0),E$9),"")</f>
        <v/>
      </c>
      <c r="F854" s="299" t="str" cm="1">
        <f t="array" ref="F854">IFERROR(INDEX(import_data,MATCH($D$8&amp;"-"&amp;$B854,import_key,0),F$9),"")</f>
        <v/>
      </c>
      <c r="G854" s="299" t="str" cm="1">
        <f t="array" ref="G854">IFERROR(INDEX(import_data,MATCH($D$8&amp;"-"&amp;$B854,import_key,0),G$9),"")</f>
        <v/>
      </c>
      <c r="H854" s="322" t="str" cm="1">
        <f t="array" ref="H854">IFERROR(INDEX(import_data,MATCH($D$8&amp;"-"&amp;$B854,import_key,0),H$9),"")</f>
        <v/>
      </c>
      <c r="J854" s="334" t="str">
        <f t="shared" si="68"/>
        <v/>
      </c>
      <c r="K854" s="98" t="s">
        <v>0</v>
      </c>
      <c r="L854" s="334" t="str">
        <f t="shared" si="69"/>
        <v/>
      </c>
      <c r="M854" s="98" t="s">
        <v>0</v>
      </c>
      <c r="N854" s="334" t="str">
        <f t="shared" si="70"/>
        <v/>
      </c>
      <c r="O854" s="98" t="s">
        <v>0</v>
      </c>
      <c r="P854" s="308">
        <f t="shared" si="66"/>
        <v>842</v>
      </c>
      <c r="R854" s="301" t="str" cm="1">
        <f t="array" ref="R854">IFERROR(INDEX(import_data,MATCH($R$8&amp;"-"&amp;$P854,import_key,0),R$9),"")</f>
        <v/>
      </c>
      <c r="S854" s="299" t="str" cm="1">
        <f t="array" ref="S854">IFERROR(INDEX(import_data,MATCH($R$8&amp;"-"&amp;$P854,import_key,0),S$9),"")</f>
        <v/>
      </c>
      <c r="T854" s="322" t="str" cm="1">
        <f t="array" ref="T854">IFERROR(INDEX(import_data,MATCH($R$8&amp;"-"&amp;$P854,import_key,0),T$9),"")</f>
        <v/>
      </c>
    </row>
    <row r="855" spans="2:20" x14ac:dyDescent="0.25">
      <c r="B855" s="308">
        <f t="shared" si="67"/>
        <v>843</v>
      </c>
      <c r="D855" s="301" t="str" cm="1">
        <f t="array" ref="D855">IFERROR(INDEX(import_data,MATCH($D$8&amp;"-"&amp;$B855,import_key,0),D$9),"")</f>
        <v/>
      </c>
      <c r="E855" s="299" t="str" cm="1">
        <f t="array" ref="E855">IFERROR(INDEX(import_data,MATCH($D$8&amp;"-"&amp;$B855,import_key,0),E$9),"")</f>
        <v/>
      </c>
      <c r="F855" s="299" t="str" cm="1">
        <f t="array" ref="F855">IFERROR(INDEX(import_data,MATCH($D$8&amp;"-"&amp;$B855,import_key,0),F$9),"")</f>
        <v/>
      </c>
      <c r="G855" s="299" t="str" cm="1">
        <f t="array" ref="G855">IFERROR(INDEX(import_data,MATCH($D$8&amp;"-"&amp;$B855,import_key,0),G$9),"")</f>
        <v/>
      </c>
      <c r="H855" s="322" t="str" cm="1">
        <f t="array" ref="H855">IFERROR(INDEX(import_data,MATCH($D$8&amp;"-"&amp;$B855,import_key,0),H$9),"")</f>
        <v/>
      </c>
      <c r="J855" s="334" t="str">
        <f t="shared" si="68"/>
        <v/>
      </c>
      <c r="K855" s="98" t="s">
        <v>0</v>
      </c>
      <c r="L855" s="334" t="str">
        <f t="shared" si="69"/>
        <v/>
      </c>
      <c r="M855" s="98" t="s">
        <v>0</v>
      </c>
      <c r="N855" s="334" t="str">
        <f t="shared" si="70"/>
        <v/>
      </c>
      <c r="O855" s="98" t="s">
        <v>0</v>
      </c>
      <c r="P855" s="308">
        <f t="shared" si="66"/>
        <v>843</v>
      </c>
      <c r="R855" s="301" t="str" cm="1">
        <f t="array" ref="R855">IFERROR(INDEX(import_data,MATCH($R$8&amp;"-"&amp;$P855,import_key,0),R$9),"")</f>
        <v/>
      </c>
      <c r="S855" s="299" t="str" cm="1">
        <f t="array" ref="S855">IFERROR(INDEX(import_data,MATCH($R$8&amp;"-"&amp;$P855,import_key,0),S$9),"")</f>
        <v/>
      </c>
      <c r="T855" s="322" t="str" cm="1">
        <f t="array" ref="T855">IFERROR(INDEX(import_data,MATCH($R$8&amp;"-"&amp;$P855,import_key,0),T$9),"")</f>
        <v/>
      </c>
    </row>
    <row r="856" spans="2:20" x14ac:dyDescent="0.25">
      <c r="B856" s="308">
        <f t="shared" si="67"/>
        <v>844</v>
      </c>
      <c r="D856" s="301" t="str" cm="1">
        <f t="array" ref="D856">IFERROR(INDEX(import_data,MATCH($D$8&amp;"-"&amp;$B856,import_key,0),D$9),"")</f>
        <v/>
      </c>
      <c r="E856" s="299" t="str" cm="1">
        <f t="array" ref="E856">IFERROR(INDEX(import_data,MATCH($D$8&amp;"-"&amp;$B856,import_key,0),E$9),"")</f>
        <v/>
      </c>
      <c r="F856" s="299" t="str" cm="1">
        <f t="array" ref="F856">IFERROR(INDEX(import_data,MATCH($D$8&amp;"-"&amp;$B856,import_key,0),F$9),"")</f>
        <v/>
      </c>
      <c r="G856" s="299" t="str" cm="1">
        <f t="array" ref="G856">IFERROR(INDEX(import_data,MATCH($D$8&amp;"-"&amp;$B856,import_key,0),G$9),"")</f>
        <v/>
      </c>
      <c r="H856" s="322" t="str" cm="1">
        <f t="array" ref="H856">IFERROR(INDEX(import_data,MATCH($D$8&amp;"-"&amp;$B856,import_key,0),H$9),"")</f>
        <v/>
      </c>
      <c r="J856" s="334" t="str">
        <f t="shared" si="68"/>
        <v/>
      </c>
      <c r="K856" s="98" t="s">
        <v>0</v>
      </c>
      <c r="L856" s="334" t="str">
        <f t="shared" si="69"/>
        <v/>
      </c>
      <c r="M856" s="98" t="s">
        <v>0</v>
      </c>
      <c r="N856" s="334" t="str">
        <f t="shared" si="70"/>
        <v/>
      </c>
      <c r="O856" s="98" t="s">
        <v>0</v>
      </c>
      <c r="P856" s="308">
        <f t="shared" si="66"/>
        <v>844</v>
      </c>
      <c r="R856" s="301" t="str" cm="1">
        <f t="array" ref="R856">IFERROR(INDEX(import_data,MATCH($R$8&amp;"-"&amp;$P856,import_key,0),R$9),"")</f>
        <v/>
      </c>
      <c r="S856" s="299" t="str" cm="1">
        <f t="array" ref="S856">IFERROR(INDEX(import_data,MATCH($R$8&amp;"-"&amp;$P856,import_key,0),S$9),"")</f>
        <v/>
      </c>
      <c r="T856" s="322" t="str" cm="1">
        <f t="array" ref="T856">IFERROR(INDEX(import_data,MATCH($R$8&amp;"-"&amp;$P856,import_key,0),T$9),"")</f>
        <v/>
      </c>
    </row>
    <row r="857" spans="2:20" x14ac:dyDescent="0.25">
      <c r="B857" s="308">
        <f t="shared" si="67"/>
        <v>845</v>
      </c>
      <c r="D857" s="301" t="str" cm="1">
        <f t="array" ref="D857">IFERROR(INDEX(import_data,MATCH($D$8&amp;"-"&amp;$B857,import_key,0),D$9),"")</f>
        <v/>
      </c>
      <c r="E857" s="299" t="str" cm="1">
        <f t="array" ref="E857">IFERROR(INDEX(import_data,MATCH($D$8&amp;"-"&amp;$B857,import_key,0),E$9),"")</f>
        <v/>
      </c>
      <c r="F857" s="299" t="str" cm="1">
        <f t="array" ref="F857">IFERROR(INDEX(import_data,MATCH($D$8&amp;"-"&amp;$B857,import_key,0),F$9),"")</f>
        <v/>
      </c>
      <c r="G857" s="299" t="str" cm="1">
        <f t="array" ref="G857">IFERROR(INDEX(import_data,MATCH($D$8&amp;"-"&amp;$B857,import_key,0),G$9),"")</f>
        <v/>
      </c>
      <c r="H857" s="322" t="str" cm="1">
        <f t="array" ref="H857">IFERROR(INDEX(import_data,MATCH($D$8&amp;"-"&amp;$B857,import_key,0),H$9),"")</f>
        <v/>
      </c>
      <c r="J857" s="334" t="str">
        <f t="shared" si="68"/>
        <v/>
      </c>
      <c r="K857" s="98" t="s">
        <v>0</v>
      </c>
      <c r="L857" s="334" t="str">
        <f t="shared" si="69"/>
        <v/>
      </c>
      <c r="M857" s="98" t="s">
        <v>0</v>
      </c>
      <c r="N857" s="334" t="str">
        <f t="shared" si="70"/>
        <v/>
      </c>
      <c r="O857" s="98" t="s">
        <v>0</v>
      </c>
      <c r="P857" s="308">
        <f t="shared" si="66"/>
        <v>845</v>
      </c>
      <c r="R857" s="301" t="str" cm="1">
        <f t="array" ref="R857">IFERROR(INDEX(import_data,MATCH($R$8&amp;"-"&amp;$P857,import_key,0),R$9),"")</f>
        <v/>
      </c>
      <c r="S857" s="299" t="str" cm="1">
        <f t="array" ref="S857">IFERROR(INDEX(import_data,MATCH($R$8&amp;"-"&amp;$P857,import_key,0),S$9),"")</f>
        <v/>
      </c>
      <c r="T857" s="322" t="str" cm="1">
        <f t="array" ref="T857">IFERROR(INDEX(import_data,MATCH($R$8&amp;"-"&amp;$P857,import_key,0),T$9),"")</f>
        <v/>
      </c>
    </row>
    <row r="858" spans="2:20" x14ac:dyDescent="0.25">
      <c r="B858" s="308">
        <f t="shared" si="67"/>
        <v>846</v>
      </c>
      <c r="D858" s="301" t="str" cm="1">
        <f t="array" ref="D858">IFERROR(INDEX(import_data,MATCH($D$8&amp;"-"&amp;$B858,import_key,0),D$9),"")</f>
        <v/>
      </c>
      <c r="E858" s="299" t="str" cm="1">
        <f t="array" ref="E858">IFERROR(INDEX(import_data,MATCH($D$8&amp;"-"&amp;$B858,import_key,0),E$9),"")</f>
        <v/>
      </c>
      <c r="F858" s="299" t="str" cm="1">
        <f t="array" ref="F858">IFERROR(INDEX(import_data,MATCH($D$8&amp;"-"&amp;$B858,import_key,0),F$9),"")</f>
        <v/>
      </c>
      <c r="G858" s="299" t="str" cm="1">
        <f t="array" ref="G858">IFERROR(INDEX(import_data,MATCH($D$8&amp;"-"&amp;$B858,import_key,0),G$9),"")</f>
        <v/>
      </c>
      <c r="H858" s="322" t="str" cm="1">
        <f t="array" ref="H858">IFERROR(INDEX(import_data,MATCH($D$8&amp;"-"&amp;$B858,import_key,0),H$9),"")</f>
        <v/>
      </c>
      <c r="J858" s="334" t="str">
        <f t="shared" si="68"/>
        <v/>
      </c>
      <c r="K858" s="98" t="s">
        <v>0</v>
      </c>
      <c r="L858" s="334" t="str">
        <f t="shared" si="69"/>
        <v/>
      </c>
      <c r="M858" s="98" t="s">
        <v>0</v>
      </c>
      <c r="N858" s="334" t="str">
        <f t="shared" si="70"/>
        <v/>
      </c>
      <c r="O858" s="98" t="s">
        <v>0</v>
      </c>
      <c r="P858" s="308">
        <f t="shared" si="66"/>
        <v>846</v>
      </c>
      <c r="R858" s="301" t="str" cm="1">
        <f t="array" ref="R858">IFERROR(INDEX(import_data,MATCH($R$8&amp;"-"&amp;$P858,import_key,0),R$9),"")</f>
        <v/>
      </c>
      <c r="S858" s="299" t="str" cm="1">
        <f t="array" ref="S858">IFERROR(INDEX(import_data,MATCH($R$8&amp;"-"&amp;$P858,import_key,0),S$9),"")</f>
        <v/>
      </c>
      <c r="T858" s="322" t="str" cm="1">
        <f t="array" ref="T858">IFERROR(INDEX(import_data,MATCH($R$8&amp;"-"&amp;$P858,import_key,0),T$9),"")</f>
        <v/>
      </c>
    </row>
    <row r="859" spans="2:20" x14ac:dyDescent="0.25">
      <c r="B859" s="308">
        <f t="shared" si="67"/>
        <v>847</v>
      </c>
      <c r="D859" s="301" t="str" cm="1">
        <f t="array" ref="D859">IFERROR(INDEX(import_data,MATCH($D$8&amp;"-"&amp;$B859,import_key,0),D$9),"")</f>
        <v/>
      </c>
      <c r="E859" s="299" t="str" cm="1">
        <f t="array" ref="E859">IFERROR(INDEX(import_data,MATCH($D$8&amp;"-"&amp;$B859,import_key,0),E$9),"")</f>
        <v/>
      </c>
      <c r="F859" s="299" t="str" cm="1">
        <f t="array" ref="F859">IFERROR(INDEX(import_data,MATCH($D$8&amp;"-"&amp;$B859,import_key,0),F$9),"")</f>
        <v/>
      </c>
      <c r="G859" s="299" t="str" cm="1">
        <f t="array" ref="G859">IFERROR(INDEX(import_data,MATCH($D$8&amp;"-"&amp;$B859,import_key,0),G$9),"")</f>
        <v/>
      </c>
      <c r="H859" s="322" t="str" cm="1">
        <f t="array" ref="H859">IFERROR(INDEX(import_data,MATCH($D$8&amp;"-"&amp;$B859,import_key,0),H$9),"")</f>
        <v/>
      </c>
      <c r="J859" s="334" t="str">
        <f t="shared" si="68"/>
        <v/>
      </c>
      <c r="K859" s="98" t="s">
        <v>0</v>
      </c>
      <c r="L859" s="334" t="str">
        <f t="shared" si="69"/>
        <v/>
      </c>
      <c r="M859" s="98" t="s">
        <v>0</v>
      </c>
      <c r="N859" s="334" t="str">
        <f t="shared" si="70"/>
        <v/>
      </c>
      <c r="O859" s="98" t="s">
        <v>0</v>
      </c>
      <c r="P859" s="308">
        <f t="shared" si="66"/>
        <v>847</v>
      </c>
      <c r="R859" s="301" t="str" cm="1">
        <f t="array" ref="R859">IFERROR(INDEX(import_data,MATCH($R$8&amp;"-"&amp;$P859,import_key,0),R$9),"")</f>
        <v/>
      </c>
      <c r="S859" s="299" t="str" cm="1">
        <f t="array" ref="S859">IFERROR(INDEX(import_data,MATCH($R$8&amp;"-"&amp;$P859,import_key,0),S$9),"")</f>
        <v/>
      </c>
      <c r="T859" s="322" t="str" cm="1">
        <f t="array" ref="T859">IFERROR(INDEX(import_data,MATCH($R$8&amp;"-"&amp;$P859,import_key,0),T$9),"")</f>
        <v/>
      </c>
    </row>
    <row r="860" spans="2:20" x14ac:dyDescent="0.25">
      <c r="B860" s="308">
        <f t="shared" si="67"/>
        <v>848</v>
      </c>
      <c r="D860" s="301" t="str" cm="1">
        <f t="array" ref="D860">IFERROR(INDEX(import_data,MATCH($D$8&amp;"-"&amp;$B860,import_key,0),D$9),"")</f>
        <v/>
      </c>
      <c r="E860" s="299" t="str" cm="1">
        <f t="array" ref="E860">IFERROR(INDEX(import_data,MATCH($D$8&amp;"-"&amp;$B860,import_key,0),E$9),"")</f>
        <v/>
      </c>
      <c r="F860" s="299" t="str" cm="1">
        <f t="array" ref="F860">IFERROR(INDEX(import_data,MATCH($D$8&amp;"-"&amp;$B860,import_key,0),F$9),"")</f>
        <v/>
      </c>
      <c r="G860" s="299" t="str" cm="1">
        <f t="array" ref="G860">IFERROR(INDEX(import_data,MATCH($D$8&amp;"-"&amp;$B860,import_key,0),G$9),"")</f>
        <v/>
      </c>
      <c r="H860" s="322" t="str" cm="1">
        <f t="array" ref="H860">IFERROR(INDEX(import_data,MATCH($D$8&amp;"-"&amp;$B860,import_key,0),H$9),"")</f>
        <v/>
      </c>
      <c r="J860" s="334" t="str">
        <f t="shared" si="68"/>
        <v/>
      </c>
      <c r="K860" s="98" t="s">
        <v>0</v>
      </c>
      <c r="L860" s="334" t="str">
        <f t="shared" si="69"/>
        <v/>
      </c>
      <c r="M860" s="98" t="s">
        <v>0</v>
      </c>
      <c r="N860" s="334" t="str">
        <f t="shared" si="70"/>
        <v/>
      </c>
      <c r="O860" s="98" t="s">
        <v>0</v>
      </c>
      <c r="P860" s="308">
        <f t="shared" si="66"/>
        <v>848</v>
      </c>
      <c r="R860" s="301" t="str" cm="1">
        <f t="array" ref="R860">IFERROR(INDEX(import_data,MATCH($R$8&amp;"-"&amp;$P860,import_key,0),R$9),"")</f>
        <v/>
      </c>
      <c r="S860" s="299" t="str" cm="1">
        <f t="array" ref="S860">IFERROR(INDEX(import_data,MATCH($R$8&amp;"-"&amp;$P860,import_key,0),S$9),"")</f>
        <v/>
      </c>
      <c r="T860" s="322" t="str" cm="1">
        <f t="array" ref="T860">IFERROR(INDEX(import_data,MATCH($R$8&amp;"-"&amp;$P860,import_key,0),T$9),"")</f>
        <v/>
      </c>
    </row>
    <row r="861" spans="2:20" x14ac:dyDescent="0.25">
      <c r="B861" s="308">
        <f t="shared" si="67"/>
        <v>849</v>
      </c>
      <c r="D861" s="301" t="str" cm="1">
        <f t="array" ref="D861">IFERROR(INDEX(import_data,MATCH($D$8&amp;"-"&amp;$B861,import_key,0),D$9),"")</f>
        <v/>
      </c>
      <c r="E861" s="299" t="str" cm="1">
        <f t="array" ref="E861">IFERROR(INDEX(import_data,MATCH($D$8&amp;"-"&amp;$B861,import_key,0),E$9),"")</f>
        <v/>
      </c>
      <c r="F861" s="299" t="str" cm="1">
        <f t="array" ref="F861">IFERROR(INDEX(import_data,MATCH($D$8&amp;"-"&amp;$B861,import_key,0),F$9),"")</f>
        <v/>
      </c>
      <c r="G861" s="299" t="str" cm="1">
        <f t="array" ref="G861">IFERROR(INDEX(import_data,MATCH($D$8&amp;"-"&amp;$B861,import_key,0),G$9),"")</f>
        <v/>
      </c>
      <c r="H861" s="322" t="str" cm="1">
        <f t="array" ref="H861">IFERROR(INDEX(import_data,MATCH($D$8&amp;"-"&amp;$B861,import_key,0),H$9),"")</f>
        <v/>
      </c>
      <c r="J861" s="334" t="str">
        <f t="shared" si="68"/>
        <v/>
      </c>
      <c r="K861" s="98" t="s">
        <v>0</v>
      </c>
      <c r="L861" s="334" t="str">
        <f t="shared" si="69"/>
        <v/>
      </c>
      <c r="M861" s="98" t="s">
        <v>0</v>
      </c>
      <c r="N861" s="334" t="str">
        <f t="shared" si="70"/>
        <v/>
      </c>
      <c r="O861" s="98" t="s">
        <v>0</v>
      </c>
      <c r="P861" s="308">
        <f t="shared" si="66"/>
        <v>849</v>
      </c>
      <c r="R861" s="301" t="str" cm="1">
        <f t="array" ref="R861">IFERROR(INDEX(import_data,MATCH($R$8&amp;"-"&amp;$P861,import_key,0),R$9),"")</f>
        <v/>
      </c>
      <c r="S861" s="299" t="str" cm="1">
        <f t="array" ref="S861">IFERROR(INDEX(import_data,MATCH($R$8&amp;"-"&amp;$P861,import_key,0),S$9),"")</f>
        <v/>
      </c>
      <c r="T861" s="322" t="str" cm="1">
        <f t="array" ref="T861">IFERROR(INDEX(import_data,MATCH($R$8&amp;"-"&amp;$P861,import_key,0),T$9),"")</f>
        <v/>
      </c>
    </row>
    <row r="862" spans="2:20" x14ac:dyDescent="0.25">
      <c r="B862" s="308">
        <f t="shared" si="67"/>
        <v>850</v>
      </c>
      <c r="D862" s="301" t="str" cm="1">
        <f t="array" ref="D862">IFERROR(INDEX(import_data,MATCH($D$8&amp;"-"&amp;$B862,import_key,0),D$9),"")</f>
        <v/>
      </c>
      <c r="E862" s="299" t="str" cm="1">
        <f t="array" ref="E862">IFERROR(INDEX(import_data,MATCH($D$8&amp;"-"&amp;$B862,import_key,0),E$9),"")</f>
        <v/>
      </c>
      <c r="F862" s="299" t="str" cm="1">
        <f t="array" ref="F862">IFERROR(INDEX(import_data,MATCH($D$8&amp;"-"&amp;$B862,import_key,0),F$9),"")</f>
        <v/>
      </c>
      <c r="G862" s="299" t="str" cm="1">
        <f t="array" ref="G862">IFERROR(INDEX(import_data,MATCH($D$8&amp;"-"&amp;$B862,import_key,0),G$9),"")</f>
        <v/>
      </c>
      <c r="H862" s="322" t="str" cm="1">
        <f t="array" ref="H862">IFERROR(INDEX(import_data,MATCH($D$8&amp;"-"&amp;$B862,import_key,0),H$9),"")</f>
        <v/>
      </c>
      <c r="J862" s="334" t="str">
        <f t="shared" si="68"/>
        <v/>
      </c>
      <c r="K862" s="98" t="s">
        <v>0</v>
      </c>
      <c r="L862" s="334" t="str">
        <f t="shared" si="69"/>
        <v/>
      </c>
      <c r="M862" s="98" t="s">
        <v>0</v>
      </c>
      <c r="N862" s="334" t="str">
        <f t="shared" si="70"/>
        <v/>
      </c>
      <c r="O862" s="98" t="s">
        <v>0</v>
      </c>
      <c r="P862" s="308">
        <f t="shared" si="66"/>
        <v>850</v>
      </c>
      <c r="R862" s="301" t="str" cm="1">
        <f t="array" ref="R862">IFERROR(INDEX(import_data,MATCH($R$8&amp;"-"&amp;$P862,import_key,0),R$9),"")</f>
        <v/>
      </c>
      <c r="S862" s="299" t="str" cm="1">
        <f t="array" ref="S862">IFERROR(INDEX(import_data,MATCH($R$8&amp;"-"&amp;$P862,import_key,0),S$9),"")</f>
        <v/>
      </c>
      <c r="T862" s="322" t="str" cm="1">
        <f t="array" ref="T862">IFERROR(INDEX(import_data,MATCH($R$8&amp;"-"&amp;$P862,import_key,0),T$9),"")</f>
        <v/>
      </c>
    </row>
    <row r="863" spans="2:20" x14ac:dyDescent="0.25">
      <c r="B863" s="308">
        <f t="shared" si="67"/>
        <v>851</v>
      </c>
      <c r="D863" s="301" t="str" cm="1">
        <f t="array" ref="D863">IFERROR(INDEX(import_data,MATCH($D$8&amp;"-"&amp;$B863,import_key,0),D$9),"")</f>
        <v/>
      </c>
      <c r="E863" s="299" t="str" cm="1">
        <f t="array" ref="E863">IFERROR(INDEX(import_data,MATCH($D$8&amp;"-"&amp;$B863,import_key,0),E$9),"")</f>
        <v/>
      </c>
      <c r="F863" s="299" t="str" cm="1">
        <f t="array" ref="F863">IFERROR(INDEX(import_data,MATCH($D$8&amp;"-"&amp;$B863,import_key,0),F$9),"")</f>
        <v/>
      </c>
      <c r="G863" s="299" t="str" cm="1">
        <f t="array" ref="G863">IFERROR(INDEX(import_data,MATCH($D$8&amp;"-"&amp;$B863,import_key,0),G$9),"")</f>
        <v/>
      </c>
      <c r="H863" s="322" t="str" cm="1">
        <f t="array" ref="H863">IFERROR(INDEX(import_data,MATCH($D$8&amp;"-"&amp;$B863,import_key,0),H$9),"")</f>
        <v/>
      </c>
      <c r="J863" s="334" t="str">
        <f t="shared" si="68"/>
        <v/>
      </c>
      <c r="K863" s="98" t="s">
        <v>0</v>
      </c>
      <c r="L863" s="334" t="str">
        <f t="shared" si="69"/>
        <v/>
      </c>
      <c r="M863" s="98" t="s">
        <v>0</v>
      </c>
      <c r="N863" s="334" t="str">
        <f t="shared" si="70"/>
        <v/>
      </c>
      <c r="O863" s="98" t="s">
        <v>0</v>
      </c>
      <c r="P863" s="308">
        <f t="shared" si="66"/>
        <v>851</v>
      </c>
      <c r="R863" s="301" t="str" cm="1">
        <f t="array" ref="R863">IFERROR(INDEX(import_data,MATCH($R$8&amp;"-"&amp;$P863,import_key,0),R$9),"")</f>
        <v/>
      </c>
      <c r="S863" s="299" t="str" cm="1">
        <f t="array" ref="S863">IFERROR(INDEX(import_data,MATCH($R$8&amp;"-"&amp;$P863,import_key,0),S$9),"")</f>
        <v/>
      </c>
      <c r="T863" s="322" t="str" cm="1">
        <f t="array" ref="T863">IFERROR(INDEX(import_data,MATCH($R$8&amp;"-"&amp;$P863,import_key,0),T$9),"")</f>
        <v/>
      </c>
    </row>
    <row r="864" spans="2:20" x14ac:dyDescent="0.25">
      <c r="B864" s="308">
        <f t="shared" si="67"/>
        <v>852</v>
      </c>
      <c r="D864" s="301" t="str" cm="1">
        <f t="array" ref="D864">IFERROR(INDEX(import_data,MATCH($D$8&amp;"-"&amp;$B864,import_key,0),D$9),"")</f>
        <v/>
      </c>
      <c r="E864" s="299" t="str" cm="1">
        <f t="array" ref="E864">IFERROR(INDEX(import_data,MATCH($D$8&amp;"-"&amp;$B864,import_key,0),E$9),"")</f>
        <v/>
      </c>
      <c r="F864" s="299" t="str" cm="1">
        <f t="array" ref="F864">IFERROR(INDEX(import_data,MATCH($D$8&amp;"-"&amp;$B864,import_key,0),F$9),"")</f>
        <v/>
      </c>
      <c r="G864" s="299" t="str" cm="1">
        <f t="array" ref="G864">IFERROR(INDEX(import_data,MATCH($D$8&amp;"-"&amp;$B864,import_key,0),G$9),"")</f>
        <v/>
      </c>
      <c r="H864" s="322" t="str" cm="1">
        <f t="array" ref="H864">IFERROR(INDEX(import_data,MATCH($D$8&amp;"-"&amp;$B864,import_key,0),H$9),"")</f>
        <v/>
      </c>
      <c r="J864" s="334" t="str">
        <f t="shared" si="68"/>
        <v/>
      </c>
      <c r="K864" s="98" t="s">
        <v>0</v>
      </c>
      <c r="L864" s="334" t="str">
        <f t="shared" si="69"/>
        <v/>
      </c>
      <c r="M864" s="98" t="s">
        <v>0</v>
      </c>
      <c r="N864" s="334" t="str">
        <f t="shared" si="70"/>
        <v/>
      </c>
      <c r="O864" s="98" t="s">
        <v>0</v>
      </c>
      <c r="P864" s="308">
        <f t="shared" si="66"/>
        <v>852</v>
      </c>
      <c r="R864" s="301" t="str" cm="1">
        <f t="array" ref="R864">IFERROR(INDEX(import_data,MATCH($R$8&amp;"-"&amp;$P864,import_key,0),R$9),"")</f>
        <v/>
      </c>
      <c r="S864" s="299" t="str" cm="1">
        <f t="array" ref="S864">IFERROR(INDEX(import_data,MATCH($R$8&amp;"-"&amp;$P864,import_key,0),S$9),"")</f>
        <v/>
      </c>
      <c r="T864" s="322" t="str" cm="1">
        <f t="array" ref="T864">IFERROR(INDEX(import_data,MATCH($R$8&amp;"-"&amp;$P864,import_key,0),T$9),"")</f>
        <v/>
      </c>
    </row>
    <row r="865" spans="2:20" x14ac:dyDescent="0.25">
      <c r="B865" s="308">
        <f t="shared" si="67"/>
        <v>853</v>
      </c>
      <c r="D865" s="301" t="str" cm="1">
        <f t="array" ref="D865">IFERROR(INDEX(import_data,MATCH($D$8&amp;"-"&amp;$B865,import_key,0),D$9),"")</f>
        <v/>
      </c>
      <c r="E865" s="299" t="str" cm="1">
        <f t="array" ref="E865">IFERROR(INDEX(import_data,MATCH($D$8&amp;"-"&amp;$B865,import_key,0),E$9),"")</f>
        <v/>
      </c>
      <c r="F865" s="299" t="str" cm="1">
        <f t="array" ref="F865">IFERROR(INDEX(import_data,MATCH($D$8&amp;"-"&amp;$B865,import_key,0),F$9),"")</f>
        <v/>
      </c>
      <c r="G865" s="299" t="str" cm="1">
        <f t="array" ref="G865">IFERROR(INDEX(import_data,MATCH($D$8&amp;"-"&amp;$B865,import_key,0),G$9),"")</f>
        <v/>
      </c>
      <c r="H865" s="322" t="str" cm="1">
        <f t="array" ref="H865">IFERROR(INDEX(import_data,MATCH($D$8&amp;"-"&amp;$B865,import_key,0),H$9),"")</f>
        <v/>
      </c>
      <c r="J865" s="334" t="str">
        <f t="shared" si="68"/>
        <v/>
      </c>
      <c r="K865" s="98" t="s">
        <v>0</v>
      </c>
      <c r="L865" s="334" t="str">
        <f t="shared" si="69"/>
        <v/>
      </c>
      <c r="M865" s="98" t="s">
        <v>0</v>
      </c>
      <c r="N865" s="334" t="str">
        <f t="shared" si="70"/>
        <v/>
      </c>
      <c r="O865" s="98" t="s">
        <v>0</v>
      </c>
      <c r="P865" s="308">
        <f t="shared" si="66"/>
        <v>853</v>
      </c>
      <c r="R865" s="301" t="str" cm="1">
        <f t="array" ref="R865">IFERROR(INDEX(import_data,MATCH($R$8&amp;"-"&amp;$P865,import_key,0),R$9),"")</f>
        <v/>
      </c>
      <c r="S865" s="299" t="str" cm="1">
        <f t="array" ref="S865">IFERROR(INDEX(import_data,MATCH($R$8&amp;"-"&amp;$P865,import_key,0),S$9),"")</f>
        <v/>
      </c>
      <c r="T865" s="322" t="str" cm="1">
        <f t="array" ref="T865">IFERROR(INDEX(import_data,MATCH($R$8&amp;"-"&amp;$P865,import_key,0),T$9),"")</f>
        <v/>
      </c>
    </row>
    <row r="866" spans="2:20" x14ac:dyDescent="0.25">
      <c r="B866" s="308">
        <f t="shared" si="67"/>
        <v>854</v>
      </c>
      <c r="D866" s="301" t="str" cm="1">
        <f t="array" ref="D866">IFERROR(INDEX(import_data,MATCH($D$8&amp;"-"&amp;$B866,import_key,0),D$9),"")</f>
        <v/>
      </c>
      <c r="E866" s="299" t="str" cm="1">
        <f t="array" ref="E866">IFERROR(INDEX(import_data,MATCH($D$8&amp;"-"&amp;$B866,import_key,0),E$9),"")</f>
        <v/>
      </c>
      <c r="F866" s="299" t="str" cm="1">
        <f t="array" ref="F866">IFERROR(INDEX(import_data,MATCH($D$8&amp;"-"&amp;$B866,import_key,0),F$9),"")</f>
        <v/>
      </c>
      <c r="G866" s="299" t="str" cm="1">
        <f t="array" ref="G866">IFERROR(INDEX(import_data,MATCH($D$8&amp;"-"&amp;$B866,import_key,0),G$9),"")</f>
        <v/>
      </c>
      <c r="H866" s="322" t="str" cm="1">
        <f t="array" ref="H866">IFERROR(INDEX(import_data,MATCH($D$8&amp;"-"&amp;$B866,import_key,0),H$9),"")</f>
        <v/>
      </c>
      <c r="J866" s="334" t="str">
        <f t="shared" si="68"/>
        <v/>
      </c>
      <c r="K866" s="98" t="s">
        <v>0</v>
      </c>
      <c r="L866" s="334" t="str">
        <f t="shared" si="69"/>
        <v/>
      </c>
      <c r="M866" s="98" t="s">
        <v>0</v>
      </c>
      <c r="N866" s="334" t="str">
        <f t="shared" si="70"/>
        <v/>
      </c>
      <c r="O866" s="98" t="s">
        <v>0</v>
      </c>
      <c r="P866" s="308">
        <f t="shared" si="66"/>
        <v>854</v>
      </c>
      <c r="R866" s="301" t="str" cm="1">
        <f t="array" ref="R866">IFERROR(INDEX(import_data,MATCH($R$8&amp;"-"&amp;$P866,import_key,0),R$9),"")</f>
        <v/>
      </c>
      <c r="S866" s="299" t="str" cm="1">
        <f t="array" ref="S866">IFERROR(INDEX(import_data,MATCH($R$8&amp;"-"&amp;$P866,import_key,0),S$9),"")</f>
        <v/>
      </c>
      <c r="T866" s="322" t="str" cm="1">
        <f t="array" ref="T866">IFERROR(INDEX(import_data,MATCH($R$8&amp;"-"&amp;$P866,import_key,0),T$9),"")</f>
        <v/>
      </c>
    </row>
    <row r="867" spans="2:20" x14ac:dyDescent="0.25">
      <c r="B867" s="308">
        <f t="shared" si="67"/>
        <v>855</v>
      </c>
      <c r="D867" s="301" t="str" cm="1">
        <f t="array" ref="D867">IFERROR(INDEX(import_data,MATCH($D$8&amp;"-"&amp;$B867,import_key,0),D$9),"")</f>
        <v/>
      </c>
      <c r="E867" s="299" t="str" cm="1">
        <f t="array" ref="E867">IFERROR(INDEX(import_data,MATCH($D$8&amp;"-"&amp;$B867,import_key,0),E$9),"")</f>
        <v/>
      </c>
      <c r="F867" s="299" t="str" cm="1">
        <f t="array" ref="F867">IFERROR(INDEX(import_data,MATCH($D$8&amp;"-"&amp;$B867,import_key,0),F$9),"")</f>
        <v/>
      </c>
      <c r="G867" s="299" t="str" cm="1">
        <f t="array" ref="G867">IFERROR(INDEX(import_data,MATCH($D$8&amp;"-"&amp;$B867,import_key,0),G$9),"")</f>
        <v/>
      </c>
      <c r="H867" s="322" t="str" cm="1">
        <f t="array" ref="H867">IFERROR(INDEX(import_data,MATCH($D$8&amp;"-"&amp;$B867,import_key,0),H$9),"")</f>
        <v/>
      </c>
      <c r="J867" s="334" t="str">
        <f t="shared" si="68"/>
        <v/>
      </c>
      <c r="K867" s="98" t="s">
        <v>0</v>
      </c>
      <c r="L867" s="334" t="str">
        <f t="shared" si="69"/>
        <v/>
      </c>
      <c r="M867" s="98" t="s">
        <v>0</v>
      </c>
      <c r="N867" s="334" t="str">
        <f t="shared" si="70"/>
        <v/>
      </c>
      <c r="O867" s="98" t="s">
        <v>0</v>
      </c>
      <c r="P867" s="308">
        <f t="shared" si="66"/>
        <v>855</v>
      </c>
      <c r="R867" s="301" t="str" cm="1">
        <f t="array" ref="R867">IFERROR(INDEX(import_data,MATCH($R$8&amp;"-"&amp;$P867,import_key,0),R$9),"")</f>
        <v/>
      </c>
      <c r="S867" s="299" t="str" cm="1">
        <f t="array" ref="S867">IFERROR(INDEX(import_data,MATCH($R$8&amp;"-"&amp;$P867,import_key,0),S$9),"")</f>
        <v/>
      </c>
      <c r="T867" s="322" t="str" cm="1">
        <f t="array" ref="T867">IFERROR(INDEX(import_data,MATCH($R$8&amp;"-"&amp;$P867,import_key,0),T$9),"")</f>
        <v/>
      </c>
    </row>
    <row r="868" spans="2:20" x14ac:dyDescent="0.25">
      <c r="B868" s="308">
        <f t="shared" si="67"/>
        <v>856</v>
      </c>
      <c r="D868" s="301" t="str" cm="1">
        <f t="array" ref="D868">IFERROR(INDEX(import_data,MATCH($D$8&amp;"-"&amp;$B868,import_key,0),D$9),"")</f>
        <v/>
      </c>
      <c r="E868" s="299" t="str" cm="1">
        <f t="array" ref="E868">IFERROR(INDEX(import_data,MATCH($D$8&amp;"-"&amp;$B868,import_key,0),E$9),"")</f>
        <v/>
      </c>
      <c r="F868" s="299" t="str" cm="1">
        <f t="array" ref="F868">IFERROR(INDEX(import_data,MATCH($D$8&amp;"-"&amp;$B868,import_key,0),F$9),"")</f>
        <v/>
      </c>
      <c r="G868" s="299" t="str" cm="1">
        <f t="array" ref="G868">IFERROR(INDEX(import_data,MATCH($D$8&amp;"-"&amp;$B868,import_key,0),G$9),"")</f>
        <v/>
      </c>
      <c r="H868" s="322" t="str" cm="1">
        <f t="array" ref="H868">IFERROR(INDEX(import_data,MATCH($D$8&amp;"-"&amp;$B868,import_key,0),H$9),"")</f>
        <v/>
      </c>
      <c r="J868" s="334" t="str">
        <f t="shared" si="68"/>
        <v/>
      </c>
      <c r="K868" s="98" t="s">
        <v>0</v>
      </c>
      <c r="L868" s="334" t="str">
        <f t="shared" si="69"/>
        <v/>
      </c>
      <c r="M868" s="98" t="s">
        <v>0</v>
      </c>
      <c r="N868" s="334" t="str">
        <f t="shared" si="70"/>
        <v/>
      </c>
      <c r="O868" s="98" t="s">
        <v>0</v>
      </c>
      <c r="P868" s="308">
        <f t="shared" si="66"/>
        <v>856</v>
      </c>
      <c r="R868" s="301" t="str" cm="1">
        <f t="array" ref="R868">IFERROR(INDEX(import_data,MATCH($R$8&amp;"-"&amp;$P868,import_key,0),R$9),"")</f>
        <v/>
      </c>
      <c r="S868" s="299" t="str" cm="1">
        <f t="array" ref="S868">IFERROR(INDEX(import_data,MATCH($R$8&amp;"-"&amp;$P868,import_key,0),S$9),"")</f>
        <v/>
      </c>
      <c r="T868" s="322" t="str" cm="1">
        <f t="array" ref="T868">IFERROR(INDEX(import_data,MATCH($R$8&amp;"-"&amp;$P868,import_key,0),T$9),"")</f>
        <v/>
      </c>
    </row>
    <row r="869" spans="2:20" x14ac:dyDescent="0.25">
      <c r="B869" s="308">
        <f t="shared" si="67"/>
        <v>857</v>
      </c>
      <c r="D869" s="301" t="str" cm="1">
        <f t="array" ref="D869">IFERROR(INDEX(import_data,MATCH($D$8&amp;"-"&amp;$B869,import_key,0),D$9),"")</f>
        <v/>
      </c>
      <c r="E869" s="299" t="str" cm="1">
        <f t="array" ref="E869">IFERROR(INDEX(import_data,MATCH($D$8&amp;"-"&amp;$B869,import_key,0),E$9),"")</f>
        <v/>
      </c>
      <c r="F869" s="299" t="str" cm="1">
        <f t="array" ref="F869">IFERROR(INDEX(import_data,MATCH($D$8&amp;"-"&amp;$B869,import_key,0),F$9),"")</f>
        <v/>
      </c>
      <c r="G869" s="299" t="str" cm="1">
        <f t="array" ref="G869">IFERROR(INDEX(import_data,MATCH($D$8&amp;"-"&amp;$B869,import_key,0),G$9),"")</f>
        <v/>
      </c>
      <c r="H869" s="322" t="str" cm="1">
        <f t="array" ref="H869">IFERROR(INDEX(import_data,MATCH($D$8&amp;"-"&amp;$B869,import_key,0),H$9),"")</f>
        <v/>
      </c>
      <c r="J869" s="334" t="str">
        <f t="shared" si="68"/>
        <v/>
      </c>
      <c r="K869" s="98" t="s">
        <v>0</v>
      </c>
      <c r="L869" s="334" t="str">
        <f t="shared" si="69"/>
        <v/>
      </c>
      <c r="M869" s="98" t="s">
        <v>0</v>
      </c>
      <c r="N869" s="334" t="str">
        <f t="shared" si="70"/>
        <v/>
      </c>
      <c r="O869" s="98" t="s">
        <v>0</v>
      </c>
      <c r="P869" s="308">
        <f t="shared" si="66"/>
        <v>857</v>
      </c>
      <c r="R869" s="301" t="str" cm="1">
        <f t="array" ref="R869">IFERROR(INDEX(import_data,MATCH($R$8&amp;"-"&amp;$P869,import_key,0),R$9),"")</f>
        <v/>
      </c>
      <c r="S869" s="299" t="str" cm="1">
        <f t="array" ref="S869">IFERROR(INDEX(import_data,MATCH($R$8&amp;"-"&amp;$P869,import_key,0),S$9),"")</f>
        <v/>
      </c>
      <c r="T869" s="322" t="str" cm="1">
        <f t="array" ref="T869">IFERROR(INDEX(import_data,MATCH($R$8&amp;"-"&amp;$P869,import_key,0),T$9),"")</f>
        <v/>
      </c>
    </row>
    <row r="870" spans="2:20" x14ac:dyDescent="0.25">
      <c r="B870" s="308">
        <f t="shared" si="67"/>
        <v>858</v>
      </c>
      <c r="D870" s="301" t="str" cm="1">
        <f t="array" ref="D870">IFERROR(INDEX(import_data,MATCH($D$8&amp;"-"&amp;$B870,import_key,0),D$9),"")</f>
        <v/>
      </c>
      <c r="E870" s="299" t="str" cm="1">
        <f t="array" ref="E870">IFERROR(INDEX(import_data,MATCH($D$8&amp;"-"&amp;$B870,import_key,0),E$9),"")</f>
        <v/>
      </c>
      <c r="F870" s="299" t="str" cm="1">
        <f t="array" ref="F870">IFERROR(INDEX(import_data,MATCH($D$8&amp;"-"&amp;$B870,import_key,0),F$9),"")</f>
        <v/>
      </c>
      <c r="G870" s="299" t="str" cm="1">
        <f t="array" ref="G870">IFERROR(INDEX(import_data,MATCH($D$8&amp;"-"&amp;$B870,import_key,0),G$9),"")</f>
        <v/>
      </c>
      <c r="H870" s="322" t="str" cm="1">
        <f t="array" ref="H870">IFERROR(INDEX(import_data,MATCH($D$8&amp;"-"&amp;$B870,import_key,0),H$9),"")</f>
        <v/>
      </c>
      <c r="J870" s="334" t="str">
        <f t="shared" si="68"/>
        <v/>
      </c>
      <c r="K870" s="98" t="s">
        <v>0</v>
      </c>
      <c r="L870" s="334" t="str">
        <f t="shared" si="69"/>
        <v/>
      </c>
      <c r="M870" s="98" t="s">
        <v>0</v>
      </c>
      <c r="N870" s="334" t="str">
        <f t="shared" si="70"/>
        <v/>
      </c>
      <c r="O870" s="98" t="s">
        <v>0</v>
      </c>
      <c r="P870" s="308">
        <f t="shared" si="66"/>
        <v>858</v>
      </c>
      <c r="R870" s="301" t="str" cm="1">
        <f t="array" ref="R870">IFERROR(INDEX(import_data,MATCH($R$8&amp;"-"&amp;$P870,import_key,0),R$9),"")</f>
        <v/>
      </c>
      <c r="S870" s="299" t="str" cm="1">
        <f t="array" ref="S870">IFERROR(INDEX(import_data,MATCH($R$8&amp;"-"&amp;$P870,import_key,0),S$9),"")</f>
        <v/>
      </c>
      <c r="T870" s="322" t="str" cm="1">
        <f t="array" ref="T870">IFERROR(INDEX(import_data,MATCH($R$8&amp;"-"&amp;$P870,import_key,0),T$9),"")</f>
        <v/>
      </c>
    </row>
    <row r="871" spans="2:20" x14ac:dyDescent="0.25">
      <c r="B871" s="308">
        <f t="shared" si="67"/>
        <v>859</v>
      </c>
      <c r="D871" s="301" t="str" cm="1">
        <f t="array" ref="D871">IFERROR(INDEX(import_data,MATCH($D$8&amp;"-"&amp;$B871,import_key,0),D$9),"")</f>
        <v/>
      </c>
      <c r="E871" s="299" t="str" cm="1">
        <f t="array" ref="E871">IFERROR(INDEX(import_data,MATCH($D$8&amp;"-"&amp;$B871,import_key,0),E$9),"")</f>
        <v/>
      </c>
      <c r="F871" s="299" t="str" cm="1">
        <f t="array" ref="F871">IFERROR(INDEX(import_data,MATCH($D$8&amp;"-"&amp;$B871,import_key,0),F$9),"")</f>
        <v/>
      </c>
      <c r="G871" s="299" t="str" cm="1">
        <f t="array" ref="G871">IFERROR(INDEX(import_data,MATCH($D$8&amp;"-"&amp;$B871,import_key,0),G$9),"")</f>
        <v/>
      </c>
      <c r="H871" s="322" t="str" cm="1">
        <f t="array" ref="H871">IFERROR(INDEX(import_data,MATCH($D$8&amp;"-"&amp;$B871,import_key,0),H$9),"")</f>
        <v/>
      </c>
      <c r="J871" s="334" t="str">
        <f t="shared" si="68"/>
        <v/>
      </c>
      <c r="K871" s="98" t="s">
        <v>0</v>
      </c>
      <c r="L871" s="334" t="str">
        <f t="shared" si="69"/>
        <v/>
      </c>
      <c r="M871" s="98" t="s">
        <v>0</v>
      </c>
      <c r="N871" s="334" t="str">
        <f t="shared" si="70"/>
        <v/>
      </c>
      <c r="O871" s="98" t="s">
        <v>0</v>
      </c>
      <c r="P871" s="308">
        <f t="shared" si="66"/>
        <v>859</v>
      </c>
      <c r="R871" s="301" t="str" cm="1">
        <f t="array" ref="R871">IFERROR(INDEX(import_data,MATCH($R$8&amp;"-"&amp;$P871,import_key,0),R$9),"")</f>
        <v/>
      </c>
      <c r="S871" s="299" t="str" cm="1">
        <f t="array" ref="S871">IFERROR(INDEX(import_data,MATCH($R$8&amp;"-"&amp;$P871,import_key,0),S$9),"")</f>
        <v/>
      </c>
      <c r="T871" s="322" t="str" cm="1">
        <f t="array" ref="T871">IFERROR(INDEX(import_data,MATCH($R$8&amp;"-"&amp;$P871,import_key,0),T$9),"")</f>
        <v/>
      </c>
    </row>
    <row r="872" spans="2:20" x14ac:dyDescent="0.25">
      <c r="B872" s="308">
        <f t="shared" si="67"/>
        <v>860</v>
      </c>
      <c r="D872" s="301" t="str" cm="1">
        <f t="array" ref="D872">IFERROR(INDEX(import_data,MATCH($D$8&amp;"-"&amp;$B872,import_key,0),D$9),"")</f>
        <v/>
      </c>
      <c r="E872" s="299" t="str" cm="1">
        <f t="array" ref="E872">IFERROR(INDEX(import_data,MATCH($D$8&amp;"-"&amp;$B872,import_key,0),E$9),"")</f>
        <v/>
      </c>
      <c r="F872" s="299" t="str" cm="1">
        <f t="array" ref="F872">IFERROR(INDEX(import_data,MATCH($D$8&amp;"-"&amp;$B872,import_key,0),F$9),"")</f>
        <v/>
      </c>
      <c r="G872" s="299" t="str" cm="1">
        <f t="array" ref="G872">IFERROR(INDEX(import_data,MATCH($D$8&amp;"-"&amp;$B872,import_key,0),G$9),"")</f>
        <v/>
      </c>
      <c r="H872" s="322" t="str" cm="1">
        <f t="array" ref="H872">IFERROR(INDEX(import_data,MATCH($D$8&amp;"-"&amp;$B872,import_key,0),H$9),"")</f>
        <v/>
      </c>
      <c r="J872" s="334" t="str">
        <f t="shared" si="68"/>
        <v/>
      </c>
      <c r="K872" s="98" t="s">
        <v>0</v>
      </c>
      <c r="L872" s="334" t="str">
        <f t="shared" si="69"/>
        <v/>
      </c>
      <c r="M872" s="98" t="s">
        <v>0</v>
      </c>
      <c r="N872" s="334" t="str">
        <f t="shared" si="70"/>
        <v/>
      </c>
      <c r="O872" s="98" t="s">
        <v>0</v>
      </c>
      <c r="P872" s="308">
        <f t="shared" si="66"/>
        <v>860</v>
      </c>
      <c r="R872" s="301" t="str" cm="1">
        <f t="array" ref="R872">IFERROR(INDEX(import_data,MATCH($R$8&amp;"-"&amp;$P872,import_key,0),R$9),"")</f>
        <v/>
      </c>
      <c r="S872" s="299" t="str" cm="1">
        <f t="array" ref="S872">IFERROR(INDEX(import_data,MATCH($R$8&amp;"-"&amp;$P872,import_key,0),S$9),"")</f>
        <v/>
      </c>
      <c r="T872" s="322" t="str" cm="1">
        <f t="array" ref="T872">IFERROR(INDEX(import_data,MATCH($R$8&amp;"-"&amp;$P872,import_key,0),T$9),"")</f>
        <v/>
      </c>
    </row>
    <row r="873" spans="2:20" x14ac:dyDescent="0.25">
      <c r="B873" s="308">
        <f t="shared" si="67"/>
        <v>861</v>
      </c>
      <c r="D873" s="301" t="str" cm="1">
        <f t="array" ref="D873">IFERROR(INDEX(import_data,MATCH($D$8&amp;"-"&amp;$B873,import_key,0),D$9),"")</f>
        <v/>
      </c>
      <c r="E873" s="299" t="str" cm="1">
        <f t="array" ref="E873">IFERROR(INDEX(import_data,MATCH($D$8&amp;"-"&amp;$B873,import_key,0),E$9),"")</f>
        <v/>
      </c>
      <c r="F873" s="299" t="str" cm="1">
        <f t="array" ref="F873">IFERROR(INDEX(import_data,MATCH($D$8&amp;"-"&amp;$B873,import_key,0),F$9),"")</f>
        <v/>
      </c>
      <c r="G873" s="299" t="str" cm="1">
        <f t="array" ref="G873">IFERROR(INDEX(import_data,MATCH($D$8&amp;"-"&amp;$B873,import_key,0),G$9),"")</f>
        <v/>
      </c>
      <c r="H873" s="322" t="str" cm="1">
        <f t="array" ref="H873">IFERROR(INDEX(import_data,MATCH($D$8&amp;"-"&amp;$B873,import_key,0),H$9),"")</f>
        <v/>
      </c>
      <c r="J873" s="334" t="str">
        <f t="shared" si="68"/>
        <v/>
      </c>
      <c r="K873" s="98" t="s">
        <v>0</v>
      </c>
      <c r="L873" s="334" t="str">
        <f t="shared" si="69"/>
        <v/>
      </c>
      <c r="M873" s="98" t="s">
        <v>0</v>
      </c>
      <c r="N873" s="334" t="str">
        <f t="shared" si="70"/>
        <v/>
      </c>
      <c r="O873" s="98" t="s">
        <v>0</v>
      </c>
      <c r="P873" s="308">
        <f t="shared" si="66"/>
        <v>861</v>
      </c>
      <c r="R873" s="301" t="str" cm="1">
        <f t="array" ref="R873">IFERROR(INDEX(import_data,MATCH($R$8&amp;"-"&amp;$P873,import_key,0),R$9),"")</f>
        <v/>
      </c>
      <c r="S873" s="299" t="str" cm="1">
        <f t="array" ref="S873">IFERROR(INDEX(import_data,MATCH($R$8&amp;"-"&amp;$P873,import_key,0),S$9),"")</f>
        <v/>
      </c>
      <c r="T873" s="322" t="str" cm="1">
        <f t="array" ref="T873">IFERROR(INDEX(import_data,MATCH($R$8&amp;"-"&amp;$P873,import_key,0),T$9),"")</f>
        <v/>
      </c>
    </row>
    <row r="874" spans="2:20" x14ac:dyDescent="0.25">
      <c r="B874" s="308">
        <f t="shared" si="67"/>
        <v>862</v>
      </c>
      <c r="D874" s="301" t="str" cm="1">
        <f t="array" ref="D874">IFERROR(INDEX(import_data,MATCH($D$8&amp;"-"&amp;$B874,import_key,0),D$9),"")</f>
        <v/>
      </c>
      <c r="E874" s="299" t="str" cm="1">
        <f t="array" ref="E874">IFERROR(INDEX(import_data,MATCH($D$8&amp;"-"&amp;$B874,import_key,0),E$9),"")</f>
        <v/>
      </c>
      <c r="F874" s="299" t="str" cm="1">
        <f t="array" ref="F874">IFERROR(INDEX(import_data,MATCH($D$8&amp;"-"&amp;$B874,import_key,0),F$9),"")</f>
        <v/>
      </c>
      <c r="G874" s="299" t="str" cm="1">
        <f t="array" ref="G874">IFERROR(INDEX(import_data,MATCH($D$8&amp;"-"&amp;$B874,import_key,0),G$9),"")</f>
        <v/>
      </c>
      <c r="H874" s="322" t="str" cm="1">
        <f t="array" ref="H874">IFERROR(INDEX(import_data,MATCH($D$8&amp;"-"&amp;$B874,import_key,0),H$9),"")</f>
        <v/>
      </c>
      <c r="J874" s="334" t="str">
        <f t="shared" si="68"/>
        <v/>
      </c>
      <c r="K874" s="98" t="s">
        <v>0</v>
      </c>
      <c r="L874" s="334" t="str">
        <f t="shared" si="69"/>
        <v/>
      </c>
      <c r="M874" s="98" t="s">
        <v>0</v>
      </c>
      <c r="N874" s="334" t="str">
        <f t="shared" si="70"/>
        <v/>
      </c>
      <c r="O874" s="98" t="s">
        <v>0</v>
      </c>
      <c r="P874" s="308">
        <f t="shared" si="66"/>
        <v>862</v>
      </c>
      <c r="R874" s="301" t="str" cm="1">
        <f t="array" ref="R874">IFERROR(INDEX(import_data,MATCH($R$8&amp;"-"&amp;$P874,import_key,0),R$9),"")</f>
        <v/>
      </c>
      <c r="S874" s="299" t="str" cm="1">
        <f t="array" ref="S874">IFERROR(INDEX(import_data,MATCH($R$8&amp;"-"&amp;$P874,import_key,0),S$9),"")</f>
        <v/>
      </c>
      <c r="T874" s="322" t="str" cm="1">
        <f t="array" ref="T874">IFERROR(INDEX(import_data,MATCH($R$8&amp;"-"&amp;$P874,import_key,0),T$9),"")</f>
        <v/>
      </c>
    </row>
    <row r="875" spans="2:20" x14ac:dyDescent="0.25">
      <c r="B875" s="308">
        <f t="shared" si="67"/>
        <v>863</v>
      </c>
      <c r="D875" s="301" t="str" cm="1">
        <f t="array" ref="D875">IFERROR(INDEX(import_data,MATCH($D$8&amp;"-"&amp;$B875,import_key,0),D$9),"")</f>
        <v/>
      </c>
      <c r="E875" s="299" t="str" cm="1">
        <f t="array" ref="E875">IFERROR(INDEX(import_data,MATCH($D$8&amp;"-"&amp;$B875,import_key,0),E$9),"")</f>
        <v/>
      </c>
      <c r="F875" s="299" t="str" cm="1">
        <f t="array" ref="F875">IFERROR(INDEX(import_data,MATCH($D$8&amp;"-"&amp;$B875,import_key,0),F$9),"")</f>
        <v/>
      </c>
      <c r="G875" s="299" t="str" cm="1">
        <f t="array" ref="G875">IFERROR(INDEX(import_data,MATCH($D$8&amp;"-"&amp;$B875,import_key,0),G$9),"")</f>
        <v/>
      </c>
      <c r="H875" s="322" t="str" cm="1">
        <f t="array" ref="H875">IFERROR(INDEX(import_data,MATCH($D$8&amp;"-"&amp;$B875,import_key,0),H$9),"")</f>
        <v/>
      </c>
      <c r="J875" s="334" t="str">
        <f t="shared" si="68"/>
        <v/>
      </c>
      <c r="K875" s="98" t="s">
        <v>0</v>
      </c>
      <c r="L875" s="334" t="str">
        <f t="shared" si="69"/>
        <v/>
      </c>
      <c r="M875" s="98" t="s">
        <v>0</v>
      </c>
      <c r="N875" s="334" t="str">
        <f t="shared" si="70"/>
        <v/>
      </c>
      <c r="O875" s="98" t="s">
        <v>0</v>
      </c>
      <c r="P875" s="308">
        <f t="shared" si="66"/>
        <v>863</v>
      </c>
      <c r="R875" s="301" t="str" cm="1">
        <f t="array" ref="R875">IFERROR(INDEX(import_data,MATCH($R$8&amp;"-"&amp;$P875,import_key,0),R$9),"")</f>
        <v/>
      </c>
      <c r="S875" s="299" t="str" cm="1">
        <f t="array" ref="S875">IFERROR(INDEX(import_data,MATCH($R$8&amp;"-"&amp;$P875,import_key,0),S$9),"")</f>
        <v/>
      </c>
      <c r="T875" s="322" t="str" cm="1">
        <f t="array" ref="T875">IFERROR(INDEX(import_data,MATCH($R$8&amp;"-"&amp;$P875,import_key,0),T$9),"")</f>
        <v/>
      </c>
    </row>
    <row r="876" spans="2:20" x14ac:dyDescent="0.25">
      <c r="B876" s="308">
        <f t="shared" si="67"/>
        <v>864</v>
      </c>
      <c r="D876" s="301" t="str" cm="1">
        <f t="array" ref="D876">IFERROR(INDEX(import_data,MATCH($D$8&amp;"-"&amp;$B876,import_key,0),D$9),"")</f>
        <v/>
      </c>
      <c r="E876" s="299" t="str" cm="1">
        <f t="array" ref="E876">IFERROR(INDEX(import_data,MATCH($D$8&amp;"-"&amp;$B876,import_key,0),E$9),"")</f>
        <v/>
      </c>
      <c r="F876" s="299" t="str" cm="1">
        <f t="array" ref="F876">IFERROR(INDEX(import_data,MATCH($D$8&amp;"-"&amp;$B876,import_key,0),F$9),"")</f>
        <v/>
      </c>
      <c r="G876" s="299" t="str" cm="1">
        <f t="array" ref="G876">IFERROR(INDEX(import_data,MATCH($D$8&amp;"-"&amp;$B876,import_key,0),G$9),"")</f>
        <v/>
      </c>
      <c r="H876" s="322" t="str" cm="1">
        <f t="array" ref="H876">IFERROR(INDEX(import_data,MATCH($D$8&amp;"-"&amp;$B876,import_key,0),H$9),"")</f>
        <v/>
      </c>
      <c r="J876" s="334" t="str">
        <f t="shared" si="68"/>
        <v/>
      </c>
      <c r="K876" s="98" t="s">
        <v>0</v>
      </c>
      <c r="L876" s="334" t="str">
        <f t="shared" si="69"/>
        <v/>
      </c>
      <c r="M876" s="98" t="s">
        <v>0</v>
      </c>
      <c r="N876" s="334" t="str">
        <f t="shared" si="70"/>
        <v/>
      </c>
      <c r="O876" s="98" t="s">
        <v>0</v>
      </c>
      <c r="P876" s="308">
        <f t="shared" si="66"/>
        <v>864</v>
      </c>
      <c r="R876" s="301" t="str" cm="1">
        <f t="array" ref="R876">IFERROR(INDEX(import_data,MATCH($R$8&amp;"-"&amp;$P876,import_key,0),R$9),"")</f>
        <v/>
      </c>
      <c r="S876" s="299" t="str" cm="1">
        <f t="array" ref="S876">IFERROR(INDEX(import_data,MATCH($R$8&amp;"-"&amp;$P876,import_key,0),S$9),"")</f>
        <v/>
      </c>
      <c r="T876" s="322" t="str" cm="1">
        <f t="array" ref="T876">IFERROR(INDEX(import_data,MATCH($R$8&amp;"-"&amp;$P876,import_key,0),T$9),"")</f>
        <v/>
      </c>
    </row>
    <row r="877" spans="2:20" x14ac:dyDescent="0.25">
      <c r="B877" s="308">
        <f t="shared" si="67"/>
        <v>865</v>
      </c>
      <c r="D877" s="301" t="str" cm="1">
        <f t="array" ref="D877">IFERROR(INDEX(import_data,MATCH($D$8&amp;"-"&amp;$B877,import_key,0),D$9),"")</f>
        <v/>
      </c>
      <c r="E877" s="299" t="str" cm="1">
        <f t="array" ref="E877">IFERROR(INDEX(import_data,MATCH($D$8&amp;"-"&amp;$B877,import_key,0),E$9),"")</f>
        <v/>
      </c>
      <c r="F877" s="299" t="str" cm="1">
        <f t="array" ref="F877">IFERROR(INDEX(import_data,MATCH($D$8&amp;"-"&amp;$B877,import_key,0),F$9),"")</f>
        <v/>
      </c>
      <c r="G877" s="299" t="str" cm="1">
        <f t="array" ref="G877">IFERROR(INDEX(import_data,MATCH($D$8&amp;"-"&amp;$B877,import_key,0),G$9),"")</f>
        <v/>
      </c>
      <c r="H877" s="322" t="str" cm="1">
        <f t="array" ref="H877">IFERROR(INDEX(import_data,MATCH($D$8&amp;"-"&amp;$B877,import_key,0),H$9),"")</f>
        <v/>
      </c>
      <c r="J877" s="334" t="str">
        <f t="shared" si="68"/>
        <v/>
      </c>
      <c r="K877" s="98" t="s">
        <v>0</v>
      </c>
      <c r="L877" s="334" t="str">
        <f t="shared" si="69"/>
        <v/>
      </c>
      <c r="M877" s="98" t="s">
        <v>0</v>
      </c>
      <c r="N877" s="334" t="str">
        <f t="shared" si="70"/>
        <v/>
      </c>
      <c r="O877" s="98" t="s">
        <v>0</v>
      </c>
      <c r="P877" s="308">
        <f t="shared" si="66"/>
        <v>865</v>
      </c>
      <c r="R877" s="301" t="str" cm="1">
        <f t="array" ref="R877">IFERROR(INDEX(import_data,MATCH($R$8&amp;"-"&amp;$P877,import_key,0),R$9),"")</f>
        <v/>
      </c>
      <c r="S877" s="299" t="str" cm="1">
        <f t="array" ref="S877">IFERROR(INDEX(import_data,MATCH($R$8&amp;"-"&amp;$P877,import_key,0),S$9),"")</f>
        <v/>
      </c>
      <c r="T877" s="322" t="str" cm="1">
        <f t="array" ref="T877">IFERROR(INDEX(import_data,MATCH($R$8&amp;"-"&amp;$P877,import_key,0),T$9),"")</f>
        <v/>
      </c>
    </row>
    <row r="878" spans="2:20" x14ac:dyDescent="0.25">
      <c r="B878" s="308">
        <f t="shared" si="67"/>
        <v>866</v>
      </c>
      <c r="D878" s="301" t="str" cm="1">
        <f t="array" ref="D878">IFERROR(INDEX(import_data,MATCH($D$8&amp;"-"&amp;$B878,import_key,0),D$9),"")</f>
        <v/>
      </c>
      <c r="E878" s="299" t="str" cm="1">
        <f t="array" ref="E878">IFERROR(INDEX(import_data,MATCH($D$8&amp;"-"&amp;$B878,import_key,0),E$9),"")</f>
        <v/>
      </c>
      <c r="F878" s="299" t="str" cm="1">
        <f t="array" ref="F878">IFERROR(INDEX(import_data,MATCH($D$8&amp;"-"&amp;$B878,import_key,0),F$9),"")</f>
        <v/>
      </c>
      <c r="G878" s="299" t="str" cm="1">
        <f t="array" ref="G878">IFERROR(INDEX(import_data,MATCH($D$8&amp;"-"&amp;$B878,import_key,0),G$9),"")</f>
        <v/>
      </c>
      <c r="H878" s="322" t="str" cm="1">
        <f t="array" ref="H878">IFERROR(INDEX(import_data,MATCH($D$8&amp;"-"&amp;$B878,import_key,0),H$9),"")</f>
        <v/>
      </c>
      <c r="J878" s="334" t="str">
        <f t="shared" si="68"/>
        <v/>
      </c>
      <c r="K878" s="98" t="s">
        <v>0</v>
      </c>
      <c r="L878" s="334" t="str">
        <f t="shared" si="69"/>
        <v/>
      </c>
      <c r="M878" s="98" t="s">
        <v>0</v>
      </c>
      <c r="N878" s="334" t="str">
        <f t="shared" si="70"/>
        <v/>
      </c>
      <c r="O878" s="98" t="s">
        <v>0</v>
      </c>
      <c r="P878" s="308">
        <f t="shared" si="66"/>
        <v>866</v>
      </c>
      <c r="R878" s="301" t="str" cm="1">
        <f t="array" ref="R878">IFERROR(INDEX(import_data,MATCH($R$8&amp;"-"&amp;$P878,import_key,0),R$9),"")</f>
        <v/>
      </c>
      <c r="S878" s="299" t="str" cm="1">
        <f t="array" ref="S878">IFERROR(INDEX(import_data,MATCH($R$8&amp;"-"&amp;$P878,import_key,0),S$9),"")</f>
        <v/>
      </c>
      <c r="T878" s="322" t="str" cm="1">
        <f t="array" ref="T878">IFERROR(INDEX(import_data,MATCH($R$8&amp;"-"&amp;$P878,import_key,0),T$9),"")</f>
        <v/>
      </c>
    </row>
    <row r="879" spans="2:20" x14ac:dyDescent="0.25">
      <c r="B879" s="308">
        <f t="shared" si="67"/>
        <v>867</v>
      </c>
      <c r="D879" s="301" t="str" cm="1">
        <f t="array" ref="D879">IFERROR(INDEX(import_data,MATCH($D$8&amp;"-"&amp;$B879,import_key,0),D$9),"")</f>
        <v/>
      </c>
      <c r="E879" s="299" t="str" cm="1">
        <f t="array" ref="E879">IFERROR(INDEX(import_data,MATCH($D$8&amp;"-"&amp;$B879,import_key,0),E$9),"")</f>
        <v/>
      </c>
      <c r="F879" s="299" t="str" cm="1">
        <f t="array" ref="F879">IFERROR(INDEX(import_data,MATCH($D$8&amp;"-"&amp;$B879,import_key,0),F$9),"")</f>
        <v/>
      </c>
      <c r="G879" s="299" t="str" cm="1">
        <f t="array" ref="G879">IFERROR(INDEX(import_data,MATCH($D$8&amp;"-"&amp;$B879,import_key,0),G$9),"")</f>
        <v/>
      </c>
      <c r="H879" s="322" t="str" cm="1">
        <f t="array" ref="H879">IFERROR(INDEX(import_data,MATCH($D$8&amp;"-"&amp;$B879,import_key,0),H$9),"")</f>
        <v/>
      </c>
      <c r="J879" s="334" t="str">
        <f t="shared" si="68"/>
        <v/>
      </c>
      <c r="K879" s="98" t="s">
        <v>0</v>
      </c>
      <c r="L879" s="334" t="str">
        <f t="shared" si="69"/>
        <v/>
      </c>
      <c r="M879" s="98" t="s">
        <v>0</v>
      </c>
      <c r="N879" s="334" t="str">
        <f t="shared" si="70"/>
        <v/>
      </c>
      <c r="O879" s="98" t="s">
        <v>0</v>
      </c>
      <c r="P879" s="308">
        <f t="shared" si="66"/>
        <v>867</v>
      </c>
      <c r="R879" s="301" t="str" cm="1">
        <f t="array" ref="R879">IFERROR(INDEX(import_data,MATCH($R$8&amp;"-"&amp;$P879,import_key,0),R$9),"")</f>
        <v/>
      </c>
      <c r="S879" s="299" t="str" cm="1">
        <f t="array" ref="S879">IFERROR(INDEX(import_data,MATCH($R$8&amp;"-"&amp;$P879,import_key,0),S$9),"")</f>
        <v/>
      </c>
      <c r="T879" s="322" t="str" cm="1">
        <f t="array" ref="T879">IFERROR(INDEX(import_data,MATCH($R$8&amp;"-"&amp;$P879,import_key,0),T$9),"")</f>
        <v/>
      </c>
    </row>
    <row r="880" spans="2:20" x14ac:dyDescent="0.25">
      <c r="B880" s="308">
        <f t="shared" si="67"/>
        <v>868</v>
      </c>
      <c r="D880" s="301" t="str" cm="1">
        <f t="array" ref="D880">IFERROR(INDEX(import_data,MATCH($D$8&amp;"-"&amp;$B880,import_key,0),D$9),"")</f>
        <v/>
      </c>
      <c r="E880" s="299" t="str" cm="1">
        <f t="array" ref="E880">IFERROR(INDEX(import_data,MATCH($D$8&amp;"-"&amp;$B880,import_key,0),E$9),"")</f>
        <v/>
      </c>
      <c r="F880" s="299" t="str" cm="1">
        <f t="array" ref="F880">IFERROR(INDEX(import_data,MATCH($D$8&amp;"-"&amp;$B880,import_key,0),F$9),"")</f>
        <v/>
      </c>
      <c r="G880" s="299" t="str" cm="1">
        <f t="array" ref="G880">IFERROR(INDEX(import_data,MATCH($D$8&amp;"-"&amp;$B880,import_key,0),G$9),"")</f>
        <v/>
      </c>
      <c r="H880" s="322" t="str" cm="1">
        <f t="array" ref="H880">IFERROR(INDEX(import_data,MATCH($D$8&amp;"-"&amp;$B880,import_key,0),H$9),"")</f>
        <v/>
      </c>
      <c r="J880" s="334" t="str">
        <f t="shared" si="68"/>
        <v/>
      </c>
      <c r="K880" s="98" t="s">
        <v>0</v>
      </c>
      <c r="L880" s="334" t="str">
        <f t="shared" si="69"/>
        <v/>
      </c>
      <c r="M880" s="98" t="s">
        <v>0</v>
      </c>
      <c r="N880" s="334" t="str">
        <f t="shared" si="70"/>
        <v/>
      </c>
      <c r="O880" s="98" t="s">
        <v>0</v>
      </c>
      <c r="P880" s="308">
        <f t="shared" si="66"/>
        <v>868</v>
      </c>
      <c r="R880" s="301" t="str" cm="1">
        <f t="array" ref="R880">IFERROR(INDEX(import_data,MATCH($R$8&amp;"-"&amp;$P880,import_key,0),R$9),"")</f>
        <v/>
      </c>
      <c r="S880" s="299" t="str" cm="1">
        <f t="array" ref="S880">IFERROR(INDEX(import_data,MATCH($R$8&amp;"-"&amp;$P880,import_key,0),S$9),"")</f>
        <v/>
      </c>
      <c r="T880" s="322" t="str" cm="1">
        <f t="array" ref="T880">IFERROR(INDEX(import_data,MATCH($R$8&amp;"-"&amp;$P880,import_key,0),T$9),"")</f>
        <v/>
      </c>
    </row>
    <row r="881" spans="2:20" x14ac:dyDescent="0.25">
      <c r="B881" s="308">
        <f t="shared" si="67"/>
        <v>869</v>
      </c>
      <c r="D881" s="301" t="str" cm="1">
        <f t="array" ref="D881">IFERROR(INDEX(import_data,MATCH($D$8&amp;"-"&amp;$B881,import_key,0),D$9),"")</f>
        <v/>
      </c>
      <c r="E881" s="299" t="str" cm="1">
        <f t="array" ref="E881">IFERROR(INDEX(import_data,MATCH($D$8&amp;"-"&amp;$B881,import_key,0),E$9),"")</f>
        <v/>
      </c>
      <c r="F881" s="299" t="str" cm="1">
        <f t="array" ref="F881">IFERROR(INDEX(import_data,MATCH($D$8&amp;"-"&amp;$B881,import_key,0),F$9),"")</f>
        <v/>
      </c>
      <c r="G881" s="299" t="str" cm="1">
        <f t="array" ref="G881">IFERROR(INDEX(import_data,MATCH($D$8&amp;"-"&amp;$B881,import_key,0),G$9),"")</f>
        <v/>
      </c>
      <c r="H881" s="322" t="str" cm="1">
        <f t="array" ref="H881">IFERROR(INDEX(import_data,MATCH($D$8&amp;"-"&amp;$B881,import_key,0),H$9),"")</f>
        <v/>
      </c>
      <c r="J881" s="334" t="str">
        <f t="shared" si="68"/>
        <v/>
      </c>
      <c r="K881" s="98" t="s">
        <v>0</v>
      </c>
      <c r="L881" s="334" t="str">
        <f t="shared" si="69"/>
        <v/>
      </c>
      <c r="M881" s="98" t="s">
        <v>0</v>
      </c>
      <c r="N881" s="334" t="str">
        <f t="shared" si="70"/>
        <v/>
      </c>
      <c r="O881" s="98" t="s">
        <v>0</v>
      </c>
      <c r="P881" s="308">
        <f t="shared" si="66"/>
        <v>869</v>
      </c>
      <c r="R881" s="301" t="str" cm="1">
        <f t="array" ref="R881">IFERROR(INDEX(import_data,MATCH($R$8&amp;"-"&amp;$P881,import_key,0),R$9),"")</f>
        <v/>
      </c>
      <c r="S881" s="299" t="str" cm="1">
        <f t="array" ref="S881">IFERROR(INDEX(import_data,MATCH($R$8&amp;"-"&amp;$P881,import_key,0),S$9),"")</f>
        <v/>
      </c>
      <c r="T881" s="322" t="str" cm="1">
        <f t="array" ref="T881">IFERROR(INDEX(import_data,MATCH($R$8&amp;"-"&amp;$P881,import_key,0),T$9),"")</f>
        <v/>
      </c>
    </row>
    <row r="882" spans="2:20" x14ac:dyDescent="0.25">
      <c r="B882" s="308">
        <f t="shared" si="67"/>
        <v>870</v>
      </c>
      <c r="D882" s="301" t="str" cm="1">
        <f t="array" ref="D882">IFERROR(INDEX(import_data,MATCH($D$8&amp;"-"&amp;$B882,import_key,0),D$9),"")</f>
        <v/>
      </c>
      <c r="E882" s="299" t="str" cm="1">
        <f t="array" ref="E882">IFERROR(INDEX(import_data,MATCH($D$8&amp;"-"&amp;$B882,import_key,0),E$9),"")</f>
        <v/>
      </c>
      <c r="F882" s="299" t="str" cm="1">
        <f t="array" ref="F882">IFERROR(INDEX(import_data,MATCH($D$8&amp;"-"&amp;$B882,import_key,0),F$9),"")</f>
        <v/>
      </c>
      <c r="G882" s="299" t="str" cm="1">
        <f t="array" ref="G882">IFERROR(INDEX(import_data,MATCH($D$8&amp;"-"&amp;$B882,import_key,0),G$9),"")</f>
        <v/>
      </c>
      <c r="H882" s="322" t="str" cm="1">
        <f t="array" ref="H882">IFERROR(INDEX(import_data,MATCH($D$8&amp;"-"&amp;$B882,import_key,0),H$9),"")</f>
        <v/>
      </c>
      <c r="J882" s="334" t="str">
        <f t="shared" si="68"/>
        <v/>
      </c>
      <c r="K882" s="98" t="s">
        <v>0</v>
      </c>
      <c r="L882" s="334" t="str">
        <f t="shared" si="69"/>
        <v/>
      </c>
      <c r="M882" s="98" t="s">
        <v>0</v>
      </c>
      <c r="N882" s="334" t="str">
        <f t="shared" si="70"/>
        <v/>
      </c>
      <c r="O882" s="98" t="s">
        <v>0</v>
      </c>
      <c r="P882" s="308">
        <f t="shared" si="66"/>
        <v>870</v>
      </c>
      <c r="R882" s="301" t="str" cm="1">
        <f t="array" ref="R882">IFERROR(INDEX(import_data,MATCH($R$8&amp;"-"&amp;$P882,import_key,0),R$9),"")</f>
        <v/>
      </c>
      <c r="S882" s="299" t="str" cm="1">
        <f t="array" ref="S882">IFERROR(INDEX(import_data,MATCH($R$8&amp;"-"&amp;$P882,import_key,0),S$9),"")</f>
        <v/>
      </c>
      <c r="T882" s="322" t="str" cm="1">
        <f t="array" ref="T882">IFERROR(INDEX(import_data,MATCH($R$8&amp;"-"&amp;$P882,import_key,0),T$9),"")</f>
        <v/>
      </c>
    </row>
    <row r="883" spans="2:20" x14ac:dyDescent="0.25">
      <c r="B883" s="308">
        <f t="shared" si="67"/>
        <v>871</v>
      </c>
      <c r="D883" s="301" t="str" cm="1">
        <f t="array" ref="D883">IFERROR(INDEX(import_data,MATCH($D$8&amp;"-"&amp;$B883,import_key,0),D$9),"")</f>
        <v/>
      </c>
      <c r="E883" s="299" t="str" cm="1">
        <f t="array" ref="E883">IFERROR(INDEX(import_data,MATCH($D$8&amp;"-"&amp;$B883,import_key,0),E$9),"")</f>
        <v/>
      </c>
      <c r="F883" s="299" t="str" cm="1">
        <f t="array" ref="F883">IFERROR(INDEX(import_data,MATCH($D$8&amp;"-"&amp;$B883,import_key,0),F$9),"")</f>
        <v/>
      </c>
      <c r="G883" s="299" t="str" cm="1">
        <f t="array" ref="G883">IFERROR(INDEX(import_data,MATCH($D$8&amp;"-"&amp;$B883,import_key,0),G$9),"")</f>
        <v/>
      </c>
      <c r="H883" s="322" t="str" cm="1">
        <f t="array" ref="H883">IFERROR(INDEX(import_data,MATCH($D$8&amp;"-"&amp;$B883,import_key,0),H$9),"")</f>
        <v/>
      </c>
      <c r="J883" s="334" t="str">
        <f t="shared" si="68"/>
        <v/>
      </c>
      <c r="K883" s="98" t="s">
        <v>0</v>
      </c>
      <c r="L883" s="334" t="str">
        <f t="shared" si="69"/>
        <v/>
      </c>
      <c r="M883" s="98" t="s">
        <v>0</v>
      </c>
      <c r="N883" s="334" t="str">
        <f t="shared" si="70"/>
        <v/>
      </c>
      <c r="O883" s="98" t="s">
        <v>0</v>
      </c>
      <c r="P883" s="308">
        <f t="shared" si="66"/>
        <v>871</v>
      </c>
      <c r="R883" s="301" t="str" cm="1">
        <f t="array" ref="R883">IFERROR(INDEX(import_data,MATCH($R$8&amp;"-"&amp;$P883,import_key,0),R$9),"")</f>
        <v/>
      </c>
      <c r="S883" s="299" t="str" cm="1">
        <f t="array" ref="S883">IFERROR(INDEX(import_data,MATCH($R$8&amp;"-"&amp;$P883,import_key,0),S$9),"")</f>
        <v/>
      </c>
      <c r="T883" s="322" t="str" cm="1">
        <f t="array" ref="T883">IFERROR(INDEX(import_data,MATCH($R$8&amp;"-"&amp;$P883,import_key,0),T$9),"")</f>
        <v/>
      </c>
    </row>
    <row r="884" spans="2:20" x14ac:dyDescent="0.25">
      <c r="B884" s="308">
        <f t="shared" si="67"/>
        <v>872</v>
      </c>
      <c r="D884" s="301" t="str" cm="1">
        <f t="array" ref="D884">IFERROR(INDEX(import_data,MATCH($D$8&amp;"-"&amp;$B884,import_key,0),D$9),"")</f>
        <v/>
      </c>
      <c r="E884" s="299" t="str" cm="1">
        <f t="array" ref="E884">IFERROR(INDEX(import_data,MATCH($D$8&amp;"-"&amp;$B884,import_key,0),E$9),"")</f>
        <v/>
      </c>
      <c r="F884" s="299" t="str" cm="1">
        <f t="array" ref="F884">IFERROR(INDEX(import_data,MATCH($D$8&amp;"-"&amp;$B884,import_key,0),F$9),"")</f>
        <v/>
      </c>
      <c r="G884" s="299" t="str" cm="1">
        <f t="array" ref="G884">IFERROR(INDEX(import_data,MATCH($D$8&amp;"-"&amp;$B884,import_key,0),G$9),"")</f>
        <v/>
      </c>
      <c r="H884" s="322" t="str" cm="1">
        <f t="array" ref="H884">IFERROR(INDEX(import_data,MATCH($D$8&amp;"-"&amp;$B884,import_key,0),H$9),"")</f>
        <v/>
      </c>
      <c r="J884" s="334" t="str">
        <f t="shared" si="68"/>
        <v/>
      </c>
      <c r="K884" s="98" t="s">
        <v>0</v>
      </c>
      <c r="L884" s="334" t="str">
        <f t="shared" si="69"/>
        <v/>
      </c>
      <c r="M884" s="98" t="s">
        <v>0</v>
      </c>
      <c r="N884" s="334" t="str">
        <f t="shared" si="70"/>
        <v/>
      </c>
      <c r="O884" s="98" t="s">
        <v>0</v>
      </c>
      <c r="P884" s="308">
        <f t="shared" si="66"/>
        <v>872</v>
      </c>
      <c r="R884" s="301" t="str" cm="1">
        <f t="array" ref="R884">IFERROR(INDEX(import_data,MATCH($R$8&amp;"-"&amp;$P884,import_key,0),R$9),"")</f>
        <v/>
      </c>
      <c r="S884" s="299" t="str" cm="1">
        <f t="array" ref="S884">IFERROR(INDEX(import_data,MATCH($R$8&amp;"-"&amp;$P884,import_key,0),S$9),"")</f>
        <v/>
      </c>
      <c r="T884" s="322" t="str" cm="1">
        <f t="array" ref="T884">IFERROR(INDEX(import_data,MATCH($R$8&amp;"-"&amp;$P884,import_key,0),T$9),"")</f>
        <v/>
      </c>
    </row>
    <row r="885" spans="2:20" x14ac:dyDescent="0.25">
      <c r="B885" s="308">
        <f t="shared" si="67"/>
        <v>873</v>
      </c>
      <c r="D885" s="301" t="str" cm="1">
        <f t="array" ref="D885">IFERROR(INDEX(import_data,MATCH($D$8&amp;"-"&amp;$B885,import_key,0),D$9),"")</f>
        <v/>
      </c>
      <c r="E885" s="299" t="str" cm="1">
        <f t="array" ref="E885">IFERROR(INDEX(import_data,MATCH($D$8&amp;"-"&amp;$B885,import_key,0),E$9),"")</f>
        <v/>
      </c>
      <c r="F885" s="299" t="str" cm="1">
        <f t="array" ref="F885">IFERROR(INDEX(import_data,MATCH($D$8&amp;"-"&amp;$B885,import_key,0),F$9),"")</f>
        <v/>
      </c>
      <c r="G885" s="299" t="str" cm="1">
        <f t="array" ref="G885">IFERROR(INDEX(import_data,MATCH($D$8&amp;"-"&amp;$B885,import_key,0),G$9),"")</f>
        <v/>
      </c>
      <c r="H885" s="322" t="str" cm="1">
        <f t="array" ref="H885">IFERROR(INDEX(import_data,MATCH($D$8&amp;"-"&amp;$B885,import_key,0),H$9),"")</f>
        <v/>
      </c>
      <c r="J885" s="334" t="str">
        <f t="shared" si="68"/>
        <v/>
      </c>
      <c r="K885" s="98" t="s">
        <v>0</v>
      </c>
      <c r="L885" s="334" t="str">
        <f t="shared" si="69"/>
        <v/>
      </c>
      <c r="M885" s="98" t="s">
        <v>0</v>
      </c>
      <c r="N885" s="334" t="str">
        <f t="shared" si="70"/>
        <v/>
      </c>
      <c r="O885" s="98" t="s">
        <v>0</v>
      </c>
      <c r="P885" s="308">
        <f t="shared" si="66"/>
        <v>873</v>
      </c>
      <c r="R885" s="301" t="str" cm="1">
        <f t="array" ref="R885">IFERROR(INDEX(import_data,MATCH($R$8&amp;"-"&amp;$P885,import_key,0),R$9),"")</f>
        <v/>
      </c>
      <c r="S885" s="299" t="str" cm="1">
        <f t="array" ref="S885">IFERROR(INDEX(import_data,MATCH($R$8&amp;"-"&amp;$P885,import_key,0),S$9),"")</f>
        <v/>
      </c>
      <c r="T885" s="322" t="str" cm="1">
        <f t="array" ref="T885">IFERROR(INDEX(import_data,MATCH($R$8&amp;"-"&amp;$P885,import_key,0),T$9),"")</f>
        <v/>
      </c>
    </row>
    <row r="886" spans="2:20" x14ac:dyDescent="0.25">
      <c r="B886" s="308">
        <f t="shared" si="67"/>
        <v>874</v>
      </c>
      <c r="D886" s="301" t="str" cm="1">
        <f t="array" ref="D886">IFERROR(INDEX(import_data,MATCH($D$8&amp;"-"&amp;$B886,import_key,0),D$9),"")</f>
        <v/>
      </c>
      <c r="E886" s="299" t="str" cm="1">
        <f t="array" ref="E886">IFERROR(INDEX(import_data,MATCH($D$8&amp;"-"&amp;$B886,import_key,0),E$9),"")</f>
        <v/>
      </c>
      <c r="F886" s="299" t="str" cm="1">
        <f t="array" ref="F886">IFERROR(INDEX(import_data,MATCH($D$8&amp;"-"&amp;$B886,import_key,0),F$9),"")</f>
        <v/>
      </c>
      <c r="G886" s="299" t="str" cm="1">
        <f t="array" ref="G886">IFERROR(INDEX(import_data,MATCH($D$8&amp;"-"&amp;$B886,import_key,0),G$9),"")</f>
        <v/>
      </c>
      <c r="H886" s="322" t="str" cm="1">
        <f t="array" ref="H886">IFERROR(INDEX(import_data,MATCH($D$8&amp;"-"&amp;$B886,import_key,0),H$9),"")</f>
        <v/>
      </c>
      <c r="J886" s="334" t="str">
        <f t="shared" si="68"/>
        <v/>
      </c>
      <c r="K886" s="98" t="s">
        <v>0</v>
      </c>
      <c r="L886" s="334" t="str">
        <f t="shared" si="69"/>
        <v/>
      </c>
      <c r="M886" s="98" t="s">
        <v>0</v>
      </c>
      <c r="N886" s="334" t="str">
        <f t="shared" si="70"/>
        <v/>
      </c>
      <c r="O886" s="98" t="s">
        <v>0</v>
      </c>
      <c r="P886" s="308">
        <f t="shared" si="66"/>
        <v>874</v>
      </c>
      <c r="R886" s="301" t="str" cm="1">
        <f t="array" ref="R886">IFERROR(INDEX(import_data,MATCH($R$8&amp;"-"&amp;$P886,import_key,0),R$9),"")</f>
        <v/>
      </c>
      <c r="S886" s="299" t="str" cm="1">
        <f t="array" ref="S886">IFERROR(INDEX(import_data,MATCH($R$8&amp;"-"&amp;$P886,import_key,0),S$9),"")</f>
        <v/>
      </c>
      <c r="T886" s="322" t="str" cm="1">
        <f t="array" ref="T886">IFERROR(INDEX(import_data,MATCH($R$8&amp;"-"&amp;$P886,import_key,0),T$9),"")</f>
        <v/>
      </c>
    </row>
    <row r="887" spans="2:20" x14ac:dyDescent="0.25">
      <c r="B887" s="308">
        <f t="shared" si="67"/>
        <v>875</v>
      </c>
      <c r="D887" s="301" t="str" cm="1">
        <f t="array" ref="D887">IFERROR(INDEX(import_data,MATCH($D$8&amp;"-"&amp;$B887,import_key,0),D$9),"")</f>
        <v/>
      </c>
      <c r="E887" s="299" t="str" cm="1">
        <f t="array" ref="E887">IFERROR(INDEX(import_data,MATCH($D$8&amp;"-"&amp;$B887,import_key,0),E$9),"")</f>
        <v/>
      </c>
      <c r="F887" s="299" t="str" cm="1">
        <f t="array" ref="F887">IFERROR(INDEX(import_data,MATCH($D$8&amp;"-"&amp;$B887,import_key,0),F$9),"")</f>
        <v/>
      </c>
      <c r="G887" s="299" t="str" cm="1">
        <f t="array" ref="G887">IFERROR(INDEX(import_data,MATCH($D$8&amp;"-"&amp;$B887,import_key,0),G$9),"")</f>
        <v/>
      </c>
      <c r="H887" s="322" t="str" cm="1">
        <f t="array" ref="H887">IFERROR(INDEX(import_data,MATCH($D$8&amp;"-"&amp;$B887,import_key,0),H$9),"")</f>
        <v/>
      </c>
      <c r="J887" s="334" t="str">
        <f t="shared" si="68"/>
        <v/>
      </c>
      <c r="K887" s="98" t="s">
        <v>0</v>
      </c>
      <c r="L887" s="334" t="str">
        <f t="shared" si="69"/>
        <v/>
      </c>
      <c r="M887" s="98" t="s">
        <v>0</v>
      </c>
      <c r="N887" s="334" t="str">
        <f t="shared" si="70"/>
        <v/>
      </c>
      <c r="O887" s="98" t="s">
        <v>0</v>
      </c>
      <c r="P887" s="308">
        <f t="shared" si="66"/>
        <v>875</v>
      </c>
      <c r="R887" s="301" t="str" cm="1">
        <f t="array" ref="R887">IFERROR(INDEX(import_data,MATCH($R$8&amp;"-"&amp;$P887,import_key,0),R$9),"")</f>
        <v/>
      </c>
      <c r="S887" s="299" t="str" cm="1">
        <f t="array" ref="S887">IFERROR(INDEX(import_data,MATCH($R$8&amp;"-"&amp;$P887,import_key,0),S$9),"")</f>
        <v/>
      </c>
      <c r="T887" s="322" t="str" cm="1">
        <f t="array" ref="T887">IFERROR(INDEX(import_data,MATCH($R$8&amp;"-"&amp;$P887,import_key,0),T$9),"")</f>
        <v/>
      </c>
    </row>
    <row r="888" spans="2:20" x14ac:dyDescent="0.25">
      <c r="B888" s="308">
        <f t="shared" si="67"/>
        <v>876</v>
      </c>
      <c r="D888" s="301" t="str" cm="1">
        <f t="array" ref="D888">IFERROR(INDEX(import_data,MATCH($D$8&amp;"-"&amp;$B888,import_key,0),D$9),"")</f>
        <v/>
      </c>
      <c r="E888" s="299" t="str" cm="1">
        <f t="array" ref="E888">IFERROR(INDEX(import_data,MATCH($D$8&amp;"-"&amp;$B888,import_key,0),E$9),"")</f>
        <v/>
      </c>
      <c r="F888" s="299" t="str" cm="1">
        <f t="array" ref="F888">IFERROR(INDEX(import_data,MATCH($D$8&amp;"-"&amp;$B888,import_key,0),F$9),"")</f>
        <v/>
      </c>
      <c r="G888" s="299" t="str" cm="1">
        <f t="array" ref="G888">IFERROR(INDEX(import_data,MATCH($D$8&amp;"-"&amp;$B888,import_key,0),G$9),"")</f>
        <v/>
      </c>
      <c r="H888" s="322" t="str" cm="1">
        <f t="array" ref="H888">IFERROR(INDEX(import_data,MATCH($D$8&amp;"-"&amp;$B888,import_key,0),H$9),"")</f>
        <v/>
      </c>
      <c r="J888" s="334" t="str">
        <f t="shared" si="68"/>
        <v/>
      </c>
      <c r="K888" s="98" t="s">
        <v>0</v>
      </c>
      <c r="L888" s="334" t="str">
        <f t="shared" si="69"/>
        <v/>
      </c>
      <c r="M888" s="98" t="s">
        <v>0</v>
      </c>
      <c r="N888" s="334" t="str">
        <f t="shared" si="70"/>
        <v/>
      </c>
      <c r="O888" s="98" t="s">
        <v>0</v>
      </c>
      <c r="P888" s="308">
        <f t="shared" si="66"/>
        <v>876</v>
      </c>
      <c r="R888" s="301" t="str" cm="1">
        <f t="array" ref="R888">IFERROR(INDEX(import_data,MATCH($R$8&amp;"-"&amp;$P888,import_key,0),R$9),"")</f>
        <v/>
      </c>
      <c r="S888" s="299" t="str" cm="1">
        <f t="array" ref="S888">IFERROR(INDEX(import_data,MATCH($R$8&amp;"-"&amp;$P888,import_key,0),S$9),"")</f>
        <v/>
      </c>
      <c r="T888" s="322" t="str" cm="1">
        <f t="array" ref="T888">IFERROR(INDEX(import_data,MATCH($R$8&amp;"-"&amp;$P888,import_key,0),T$9),"")</f>
        <v/>
      </c>
    </row>
    <row r="889" spans="2:20" x14ac:dyDescent="0.25">
      <c r="B889" s="308">
        <f t="shared" si="67"/>
        <v>877</v>
      </c>
      <c r="D889" s="301" t="str" cm="1">
        <f t="array" ref="D889">IFERROR(INDEX(import_data,MATCH($D$8&amp;"-"&amp;$B889,import_key,0),D$9),"")</f>
        <v/>
      </c>
      <c r="E889" s="299" t="str" cm="1">
        <f t="array" ref="E889">IFERROR(INDEX(import_data,MATCH($D$8&amp;"-"&amp;$B889,import_key,0),E$9),"")</f>
        <v/>
      </c>
      <c r="F889" s="299" t="str" cm="1">
        <f t="array" ref="F889">IFERROR(INDEX(import_data,MATCH($D$8&amp;"-"&amp;$B889,import_key,0),F$9),"")</f>
        <v/>
      </c>
      <c r="G889" s="299" t="str" cm="1">
        <f t="array" ref="G889">IFERROR(INDEX(import_data,MATCH($D$8&amp;"-"&amp;$B889,import_key,0),G$9),"")</f>
        <v/>
      </c>
      <c r="H889" s="322" t="str" cm="1">
        <f t="array" ref="H889">IFERROR(INDEX(import_data,MATCH($D$8&amp;"-"&amp;$B889,import_key,0),H$9),"")</f>
        <v/>
      </c>
      <c r="J889" s="334" t="str">
        <f t="shared" si="68"/>
        <v/>
      </c>
      <c r="K889" s="98" t="s">
        <v>0</v>
      </c>
      <c r="L889" s="334" t="str">
        <f t="shared" si="69"/>
        <v/>
      </c>
      <c r="M889" s="98" t="s">
        <v>0</v>
      </c>
      <c r="N889" s="334" t="str">
        <f t="shared" si="70"/>
        <v/>
      </c>
      <c r="O889" s="98" t="s">
        <v>0</v>
      </c>
      <c r="P889" s="308">
        <f t="shared" si="66"/>
        <v>877</v>
      </c>
      <c r="R889" s="301" t="str" cm="1">
        <f t="array" ref="R889">IFERROR(INDEX(import_data,MATCH($R$8&amp;"-"&amp;$P889,import_key,0),R$9),"")</f>
        <v/>
      </c>
      <c r="S889" s="299" t="str" cm="1">
        <f t="array" ref="S889">IFERROR(INDEX(import_data,MATCH($R$8&amp;"-"&amp;$P889,import_key,0),S$9),"")</f>
        <v/>
      </c>
      <c r="T889" s="322" t="str" cm="1">
        <f t="array" ref="T889">IFERROR(INDEX(import_data,MATCH($R$8&amp;"-"&amp;$P889,import_key,0),T$9),"")</f>
        <v/>
      </c>
    </row>
    <row r="890" spans="2:20" x14ac:dyDescent="0.25">
      <c r="B890" s="308">
        <f t="shared" si="67"/>
        <v>878</v>
      </c>
      <c r="D890" s="301" t="str" cm="1">
        <f t="array" ref="D890">IFERROR(INDEX(import_data,MATCH($D$8&amp;"-"&amp;$B890,import_key,0),D$9),"")</f>
        <v/>
      </c>
      <c r="E890" s="299" t="str" cm="1">
        <f t="array" ref="E890">IFERROR(INDEX(import_data,MATCH($D$8&amp;"-"&amp;$B890,import_key,0),E$9),"")</f>
        <v/>
      </c>
      <c r="F890" s="299" t="str" cm="1">
        <f t="array" ref="F890">IFERROR(INDEX(import_data,MATCH($D$8&amp;"-"&amp;$B890,import_key,0),F$9),"")</f>
        <v/>
      </c>
      <c r="G890" s="299" t="str" cm="1">
        <f t="array" ref="G890">IFERROR(INDEX(import_data,MATCH($D$8&amp;"-"&amp;$B890,import_key,0),G$9),"")</f>
        <v/>
      </c>
      <c r="H890" s="322" t="str" cm="1">
        <f t="array" ref="H890">IFERROR(INDEX(import_data,MATCH($D$8&amp;"-"&amp;$B890,import_key,0),H$9),"")</f>
        <v/>
      </c>
      <c r="J890" s="334" t="str">
        <f t="shared" si="68"/>
        <v/>
      </c>
      <c r="K890" s="98" t="s">
        <v>0</v>
      </c>
      <c r="L890" s="334" t="str">
        <f t="shared" si="69"/>
        <v/>
      </c>
      <c r="M890" s="98" t="s">
        <v>0</v>
      </c>
      <c r="N890" s="334" t="str">
        <f t="shared" si="70"/>
        <v/>
      </c>
      <c r="O890" s="98" t="s">
        <v>0</v>
      </c>
      <c r="P890" s="308">
        <f t="shared" si="66"/>
        <v>878</v>
      </c>
      <c r="R890" s="301" t="str" cm="1">
        <f t="array" ref="R890">IFERROR(INDEX(import_data,MATCH($R$8&amp;"-"&amp;$P890,import_key,0),R$9),"")</f>
        <v/>
      </c>
      <c r="S890" s="299" t="str" cm="1">
        <f t="array" ref="S890">IFERROR(INDEX(import_data,MATCH($R$8&amp;"-"&amp;$P890,import_key,0),S$9),"")</f>
        <v/>
      </c>
      <c r="T890" s="322" t="str" cm="1">
        <f t="array" ref="T890">IFERROR(INDEX(import_data,MATCH($R$8&amp;"-"&amp;$P890,import_key,0),T$9),"")</f>
        <v/>
      </c>
    </row>
    <row r="891" spans="2:20" x14ac:dyDescent="0.25">
      <c r="B891" s="308">
        <f t="shared" si="67"/>
        <v>879</v>
      </c>
      <c r="D891" s="301" t="str" cm="1">
        <f t="array" ref="D891">IFERROR(INDEX(import_data,MATCH($D$8&amp;"-"&amp;$B891,import_key,0),D$9),"")</f>
        <v/>
      </c>
      <c r="E891" s="299" t="str" cm="1">
        <f t="array" ref="E891">IFERROR(INDEX(import_data,MATCH($D$8&amp;"-"&amp;$B891,import_key,0),E$9),"")</f>
        <v/>
      </c>
      <c r="F891" s="299" t="str" cm="1">
        <f t="array" ref="F891">IFERROR(INDEX(import_data,MATCH($D$8&amp;"-"&amp;$B891,import_key,0),F$9),"")</f>
        <v/>
      </c>
      <c r="G891" s="299" t="str" cm="1">
        <f t="array" ref="G891">IFERROR(INDEX(import_data,MATCH($D$8&amp;"-"&amp;$B891,import_key,0),G$9),"")</f>
        <v/>
      </c>
      <c r="H891" s="322" t="str" cm="1">
        <f t="array" ref="H891">IFERROR(INDEX(import_data,MATCH($D$8&amp;"-"&amp;$B891,import_key,0),H$9),"")</f>
        <v/>
      </c>
      <c r="J891" s="334" t="str">
        <f t="shared" si="68"/>
        <v/>
      </c>
      <c r="K891" s="98" t="s">
        <v>0</v>
      </c>
      <c r="L891" s="334" t="str">
        <f t="shared" si="69"/>
        <v/>
      </c>
      <c r="M891" s="98" t="s">
        <v>0</v>
      </c>
      <c r="N891" s="334" t="str">
        <f t="shared" si="70"/>
        <v/>
      </c>
      <c r="O891" s="98" t="s">
        <v>0</v>
      </c>
      <c r="P891" s="308">
        <f t="shared" si="66"/>
        <v>879</v>
      </c>
      <c r="R891" s="301" t="str" cm="1">
        <f t="array" ref="R891">IFERROR(INDEX(import_data,MATCH($R$8&amp;"-"&amp;$P891,import_key,0),R$9),"")</f>
        <v/>
      </c>
      <c r="S891" s="299" t="str" cm="1">
        <f t="array" ref="S891">IFERROR(INDEX(import_data,MATCH($R$8&amp;"-"&amp;$P891,import_key,0),S$9),"")</f>
        <v/>
      </c>
      <c r="T891" s="322" t="str" cm="1">
        <f t="array" ref="T891">IFERROR(INDEX(import_data,MATCH($R$8&amp;"-"&amp;$P891,import_key,0),T$9),"")</f>
        <v/>
      </c>
    </row>
    <row r="892" spans="2:20" x14ac:dyDescent="0.25">
      <c r="B892" s="308">
        <f t="shared" si="67"/>
        <v>880</v>
      </c>
      <c r="D892" s="301" t="str" cm="1">
        <f t="array" ref="D892">IFERROR(INDEX(import_data,MATCH($D$8&amp;"-"&amp;$B892,import_key,0),D$9),"")</f>
        <v/>
      </c>
      <c r="E892" s="299" t="str" cm="1">
        <f t="array" ref="E892">IFERROR(INDEX(import_data,MATCH($D$8&amp;"-"&amp;$B892,import_key,0),E$9),"")</f>
        <v/>
      </c>
      <c r="F892" s="299" t="str" cm="1">
        <f t="array" ref="F892">IFERROR(INDEX(import_data,MATCH($D$8&amp;"-"&amp;$B892,import_key,0),F$9),"")</f>
        <v/>
      </c>
      <c r="G892" s="299" t="str" cm="1">
        <f t="array" ref="G892">IFERROR(INDEX(import_data,MATCH($D$8&amp;"-"&amp;$B892,import_key,0),G$9),"")</f>
        <v/>
      </c>
      <c r="H892" s="322" t="str" cm="1">
        <f t="array" ref="H892">IFERROR(INDEX(import_data,MATCH($D$8&amp;"-"&amp;$B892,import_key,0),H$9),"")</f>
        <v/>
      </c>
      <c r="J892" s="334" t="str">
        <f t="shared" si="68"/>
        <v/>
      </c>
      <c r="K892" s="98" t="s">
        <v>0</v>
      </c>
      <c r="L892" s="334" t="str">
        <f t="shared" si="69"/>
        <v/>
      </c>
      <c r="M892" s="98" t="s">
        <v>0</v>
      </c>
      <c r="N892" s="334" t="str">
        <f t="shared" si="70"/>
        <v/>
      </c>
      <c r="O892" s="98" t="s">
        <v>0</v>
      </c>
      <c r="P892" s="308">
        <f t="shared" si="66"/>
        <v>880</v>
      </c>
      <c r="R892" s="301" t="str" cm="1">
        <f t="array" ref="R892">IFERROR(INDEX(import_data,MATCH($R$8&amp;"-"&amp;$P892,import_key,0),R$9),"")</f>
        <v/>
      </c>
      <c r="S892" s="299" t="str" cm="1">
        <f t="array" ref="S892">IFERROR(INDEX(import_data,MATCH($R$8&amp;"-"&amp;$P892,import_key,0),S$9),"")</f>
        <v/>
      </c>
      <c r="T892" s="322" t="str" cm="1">
        <f t="array" ref="T892">IFERROR(INDEX(import_data,MATCH($R$8&amp;"-"&amp;$P892,import_key,0),T$9),"")</f>
        <v/>
      </c>
    </row>
    <row r="893" spans="2:20" x14ac:dyDescent="0.25">
      <c r="B893" s="308">
        <f t="shared" si="67"/>
        <v>881</v>
      </c>
      <c r="D893" s="301" t="str" cm="1">
        <f t="array" ref="D893">IFERROR(INDEX(import_data,MATCH($D$8&amp;"-"&amp;$B893,import_key,0),D$9),"")</f>
        <v/>
      </c>
      <c r="E893" s="299" t="str" cm="1">
        <f t="array" ref="E893">IFERROR(INDEX(import_data,MATCH($D$8&amp;"-"&amp;$B893,import_key,0),E$9),"")</f>
        <v/>
      </c>
      <c r="F893" s="299" t="str" cm="1">
        <f t="array" ref="F893">IFERROR(INDEX(import_data,MATCH($D$8&amp;"-"&amp;$B893,import_key,0),F$9),"")</f>
        <v/>
      </c>
      <c r="G893" s="299" t="str" cm="1">
        <f t="array" ref="G893">IFERROR(INDEX(import_data,MATCH($D$8&amp;"-"&amp;$B893,import_key,0),G$9),"")</f>
        <v/>
      </c>
      <c r="H893" s="322" t="str" cm="1">
        <f t="array" ref="H893">IFERROR(INDEX(import_data,MATCH($D$8&amp;"-"&amp;$B893,import_key,0),H$9),"")</f>
        <v/>
      </c>
      <c r="J893" s="334" t="str">
        <f t="shared" si="68"/>
        <v/>
      </c>
      <c r="K893" s="98" t="s">
        <v>0</v>
      </c>
      <c r="L893" s="334" t="str">
        <f t="shared" si="69"/>
        <v/>
      </c>
      <c r="M893" s="98" t="s">
        <v>0</v>
      </c>
      <c r="N893" s="334" t="str">
        <f t="shared" si="70"/>
        <v/>
      </c>
      <c r="O893" s="98" t="s">
        <v>0</v>
      </c>
      <c r="P893" s="308">
        <f t="shared" si="66"/>
        <v>881</v>
      </c>
      <c r="R893" s="301" t="str" cm="1">
        <f t="array" ref="R893">IFERROR(INDEX(import_data,MATCH($R$8&amp;"-"&amp;$P893,import_key,0),R$9),"")</f>
        <v/>
      </c>
      <c r="S893" s="299" t="str" cm="1">
        <f t="array" ref="S893">IFERROR(INDEX(import_data,MATCH($R$8&amp;"-"&amp;$P893,import_key,0),S$9),"")</f>
        <v/>
      </c>
      <c r="T893" s="322" t="str" cm="1">
        <f t="array" ref="T893">IFERROR(INDEX(import_data,MATCH($R$8&amp;"-"&amp;$P893,import_key,0),T$9),"")</f>
        <v/>
      </c>
    </row>
    <row r="894" spans="2:20" x14ac:dyDescent="0.25">
      <c r="B894" s="308">
        <f t="shared" si="67"/>
        <v>882</v>
      </c>
      <c r="D894" s="301" t="str" cm="1">
        <f t="array" ref="D894">IFERROR(INDEX(import_data,MATCH($D$8&amp;"-"&amp;$B894,import_key,0),D$9),"")</f>
        <v/>
      </c>
      <c r="E894" s="299" t="str" cm="1">
        <f t="array" ref="E894">IFERROR(INDEX(import_data,MATCH($D$8&amp;"-"&amp;$B894,import_key,0),E$9),"")</f>
        <v/>
      </c>
      <c r="F894" s="299" t="str" cm="1">
        <f t="array" ref="F894">IFERROR(INDEX(import_data,MATCH($D$8&amp;"-"&amp;$B894,import_key,0),F$9),"")</f>
        <v/>
      </c>
      <c r="G894" s="299" t="str" cm="1">
        <f t="array" ref="G894">IFERROR(INDEX(import_data,MATCH($D$8&amp;"-"&amp;$B894,import_key,0),G$9),"")</f>
        <v/>
      </c>
      <c r="H894" s="322" t="str" cm="1">
        <f t="array" ref="H894">IFERROR(INDEX(import_data,MATCH($D$8&amp;"-"&amp;$B894,import_key,0),H$9),"")</f>
        <v/>
      </c>
      <c r="J894" s="334" t="str">
        <f t="shared" si="68"/>
        <v/>
      </c>
      <c r="K894" s="98" t="s">
        <v>0</v>
      </c>
      <c r="L894" s="334" t="str">
        <f t="shared" si="69"/>
        <v/>
      </c>
      <c r="M894" s="98" t="s">
        <v>0</v>
      </c>
      <c r="N894" s="334" t="str">
        <f t="shared" si="70"/>
        <v/>
      </c>
      <c r="O894" s="98" t="s">
        <v>0</v>
      </c>
      <c r="P894" s="308">
        <f t="shared" si="66"/>
        <v>882</v>
      </c>
      <c r="R894" s="301" t="str" cm="1">
        <f t="array" ref="R894">IFERROR(INDEX(import_data,MATCH($R$8&amp;"-"&amp;$P894,import_key,0),R$9),"")</f>
        <v/>
      </c>
      <c r="S894" s="299" t="str" cm="1">
        <f t="array" ref="S894">IFERROR(INDEX(import_data,MATCH($R$8&amp;"-"&amp;$P894,import_key,0),S$9),"")</f>
        <v/>
      </c>
      <c r="T894" s="322" t="str" cm="1">
        <f t="array" ref="T894">IFERROR(INDEX(import_data,MATCH($R$8&amp;"-"&amp;$P894,import_key,0),T$9),"")</f>
        <v/>
      </c>
    </row>
    <row r="895" spans="2:20" x14ac:dyDescent="0.25">
      <c r="B895" s="308">
        <f t="shared" si="67"/>
        <v>883</v>
      </c>
      <c r="D895" s="301" t="str" cm="1">
        <f t="array" ref="D895">IFERROR(INDEX(import_data,MATCH($D$8&amp;"-"&amp;$B895,import_key,0),D$9),"")</f>
        <v/>
      </c>
      <c r="E895" s="299" t="str" cm="1">
        <f t="array" ref="E895">IFERROR(INDEX(import_data,MATCH($D$8&amp;"-"&amp;$B895,import_key,0),E$9),"")</f>
        <v/>
      </c>
      <c r="F895" s="299" t="str" cm="1">
        <f t="array" ref="F895">IFERROR(INDEX(import_data,MATCH($D$8&amp;"-"&amp;$B895,import_key,0),F$9),"")</f>
        <v/>
      </c>
      <c r="G895" s="299" t="str" cm="1">
        <f t="array" ref="G895">IFERROR(INDEX(import_data,MATCH($D$8&amp;"-"&amp;$B895,import_key,0),G$9),"")</f>
        <v/>
      </c>
      <c r="H895" s="322" t="str" cm="1">
        <f t="array" ref="H895">IFERROR(INDEX(import_data,MATCH($D$8&amp;"-"&amp;$B895,import_key,0),H$9),"")</f>
        <v/>
      </c>
      <c r="J895" s="334" t="str">
        <f t="shared" si="68"/>
        <v/>
      </c>
      <c r="K895" s="98" t="s">
        <v>0</v>
      </c>
      <c r="L895" s="334" t="str">
        <f t="shared" si="69"/>
        <v/>
      </c>
      <c r="M895" s="98" t="s">
        <v>0</v>
      </c>
      <c r="N895" s="334" t="str">
        <f t="shared" si="70"/>
        <v/>
      </c>
      <c r="O895" s="98" t="s">
        <v>0</v>
      </c>
      <c r="P895" s="308">
        <f t="shared" si="66"/>
        <v>883</v>
      </c>
      <c r="R895" s="301" t="str" cm="1">
        <f t="array" ref="R895">IFERROR(INDEX(import_data,MATCH($R$8&amp;"-"&amp;$P895,import_key,0),R$9),"")</f>
        <v/>
      </c>
      <c r="S895" s="299" t="str" cm="1">
        <f t="array" ref="S895">IFERROR(INDEX(import_data,MATCH($R$8&amp;"-"&amp;$P895,import_key,0),S$9),"")</f>
        <v/>
      </c>
      <c r="T895" s="322" t="str" cm="1">
        <f t="array" ref="T895">IFERROR(INDEX(import_data,MATCH($R$8&amp;"-"&amp;$P895,import_key,0),T$9),"")</f>
        <v/>
      </c>
    </row>
    <row r="896" spans="2:20" x14ac:dyDescent="0.25">
      <c r="B896" s="308">
        <f t="shared" si="67"/>
        <v>884</v>
      </c>
      <c r="D896" s="301" t="str" cm="1">
        <f t="array" ref="D896">IFERROR(INDEX(import_data,MATCH($D$8&amp;"-"&amp;$B896,import_key,0),D$9),"")</f>
        <v/>
      </c>
      <c r="E896" s="299" t="str" cm="1">
        <f t="array" ref="E896">IFERROR(INDEX(import_data,MATCH($D$8&amp;"-"&amp;$B896,import_key,0),E$9),"")</f>
        <v/>
      </c>
      <c r="F896" s="299" t="str" cm="1">
        <f t="array" ref="F896">IFERROR(INDEX(import_data,MATCH($D$8&amp;"-"&amp;$B896,import_key,0),F$9),"")</f>
        <v/>
      </c>
      <c r="G896" s="299" t="str" cm="1">
        <f t="array" ref="G896">IFERROR(INDEX(import_data,MATCH($D$8&amp;"-"&amp;$B896,import_key,0),G$9),"")</f>
        <v/>
      </c>
      <c r="H896" s="322" t="str" cm="1">
        <f t="array" ref="H896">IFERROR(INDEX(import_data,MATCH($D$8&amp;"-"&amp;$B896,import_key,0),H$9),"")</f>
        <v/>
      </c>
      <c r="J896" s="334" t="str">
        <f t="shared" si="68"/>
        <v/>
      </c>
      <c r="K896" s="98" t="s">
        <v>0</v>
      </c>
      <c r="L896" s="334" t="str">
        <f t="shared" si="69"/>
        <v/>
      </c>
      <c r="M896" s="98" t="s">
        <v>0</v>
      </c>
      <c r="N896" s="334" t="str">
        <f t="shared" si="70"/>
        <v/>
      </c>
      <c r="O896" s="98" t="s">
        <v>0</v>
      </c>
      <c r="P896" s="308">
        <f t="shared" si="66"/>
        <v>884</v>
      </c>
      <c r="R896" s="301" t="str" cm="1">
        <f t="array" ref="R896">IFERROR(INDEX(import_data,MATCH($R$8&amp;"-"&amp;$P896,import_key,0),R$9),"")</f>
        <v/>
      </c>
      <c r="S896" s="299" t="str" cm="1">
        <f t="array" ref="S896">IFERROR(INDEX(import_data,MATCH($R$8&amp;"-"&amp;$P896,import_key,0),S$9),"")</f>
        <v/>
      </c>
      <c r="T896" s="322" t="str" cm="1">
        <f t="array" ref="T896">IFERROR(INDEX(import_data,MATCH($R$8&amp;"-"&amp;$P896,import_key,0),T$9),"")</f>
        <v/>
      </c>
    </row>
    <row r="897" spans="2:20" x14ac:dyDescent="0.25">
      <c r="B897" s="308">
        <f t="shared" si="67"/>
        <v>885</v>
      </c>
      <c r="D897" s="301" t="str" cm="1">
        <f t="array" ref="D897">IFERROR(INDEX(import_data,MATCH($D$8&amp;"-"&amp;$B897,import_key,0),D$9),"")</f>
        <v/>
      </c>
      <c r="E897" s="299" t="str" cm="1">
        <f t="array" ref="E897">IFERROR(INDEX(import_data,MATCH($D$8&amp;"-"&amp;$B897,import_key,0),E$9),"")</f>
        <v/>
      </c>
      <c r="F897" s="299" t="str" cm="1">
        <f t="array" ref="F897">IFERROR(INDEX(import_data,MATCH($D$8&amp;"-"&amp;$B897,import_key,0),F$9),"")</f>
        <v/>
      </c>
      <c r="G897" s="299" t="str" cm="1">
        <f t="array" ref="G897">IFERROR(INDEX(import_data,MATCH($D$8&amp;"-"&amp;$B897,import_key,0),G$9),"")</f>
        <v/>
      </c>
      <c r="H897" s="322" t="str" cm="1">
        <f t="array" ref="H897">IFERROR(INDEX(import_data,MATCH($D$8&amp;"-"&amp;$B897,import_key,0),H$9),"")</f>
        <v/>
      </c>
      <c r="J897" s="334" t="str">
        <f t="shared" si="68"/>
        <v/>
      </c>
      <c r="K897" s="98" t="s">
        <v>0</v>
      </c>
      <c r="L897" s="334" t="str">
        <f t="shared" si="69"/>
        <v/>
      </c>
      <c r="M897" s="98" t="s">
        <v>0</v>
      </c>
      <c r="N897" s="334" t="str">
        <f t="shared" si="70"/>
        <v/>
      </c>
      <c r="O897" s="98" t="s">
        <v>0</v>
      </c>
      <c r="P897" s="308">
        <f t="shared" si="66"/>
        <v>885</v>
      </c>
      <c r="R897" s="301" t="str" cm="1">
        <f t="array" ref="R897">IFERROR(INDEX(import_data,MATCH($R$8&amp;"-"&amp;$P897,import_key,0),R$9),"")</f>
        <v/>
      </c>
      <c r="S897" s="299" t="str" cm="1">
        <f t="array" ref="S897">IFERROR(INDEX(import_data,MATCH($R$8&amp;"-"&amp;$P897,import_key,0),S$9),"")</f>
        <v/>
      </c>
      <c r="T897" s="322" t="str" cm="1">
        <f t="array" ref="T897">IFERROR(INDEX(import_data,MATCH($R$8&amp;"-"&amp;$P897,import_key,0),T$9),"")</f>
        <v/>
      </c>
    </row>
    <row r="898" spans="2:20" x14ac:dyDescent="0.25">
      <c r="B898" s="308">
        <f t="shared" si="67"/>
        <v>886</v>
      </c>
      <c r="D898" s="301" t="str" cm="1">
        <f t="array" ref="D898">IFERROR(INDEX(import_data,MATCH($D$8&amp;"-"&amp;$B898,import_key,0),D$9),"")</f>
        <v/>
      </c>
      <c r="E898" s="299" t="str" cm="1">
        <f t="array" ref="E898">IFERROR(INDEX(import_data,MATCH($D$8&amp;"-"&amp;$B898,import_key,0),E$9),"")</f>
        <v/>
      </c>
      <c r="F898" s="299" t="str" cm="1">
        <f t="array" ref="F898">IFERROR(INDEX(import_data,MATCH($D$8&amp;"-"&amp;$B898,import_key,0),F$9),"")</f>
        <v/>
      </c>
      <c r="G898" s="299" t="str" cm="1">
        <f t="array" ref="G898">IFERROR(INDEX(import_data,MATCH($D$8&amp;"-"&amp;$B898,import_key,0),G$9),"")</f>
        <v/>
      </c>
      <c r="H898" s="322" t="str" cm="1">
        <f t="array" ref="H898">IFERROR(INDEX(import_data,MATCH($D$8&amp;"-"&amp;$B898,import_key,0),H$9),"")</f>
        <v/>
      </c>
      <c r="J898" s="334" t="str">
        <f t="shared" si="68"/>
        <v/>
      </c>
      <c r="K898" s="98" t="s">
        <v>0</v>
      </c>
      <c r="L898" s="334" t="str">
        <f t="shared" si="69"/>
        <v/>
      </c>
      <c r="M898" s="98" t="s">
        <v>0</v>
      </c>
      <c r="N898" s="334" t="str">
        <f t="shared" si="70"/>
        <v/>
      </c>
      <c r="O898" s="98" t="s">
        <v>0</v>
      </c>
      <c r="P898" s="308">
        <f t="shared" si="66"/>
        <v>886</v>
      </c>
      <c r="R898" s="301" t="str" cm="1">
        <f t="array" ref="R898">IFERROR(INDEX(import_data,MATCH($R$8&amp;"-"&amp;$P898,import_key,0),R$9),"")</f>
        <v/>
      </c>
      <c r="S898" s="299" t="str" cm="1">
        <f t="array" ref="S898">IFERROR(INDEX(import_data,MATCH($R$8&amp;"-"&amp;$P898,import_key,0),S$9),"")</f>
        <v/>
      </c>
      <c r="T898" s="322" t="str" cm="1">
        <f t="array" ref="T898">IFERROR(INDEX(import_data,MATCH($R$8&amp;"-"&amp;$P898,import_key,0),T$9),"")</f>
        <v/>
      </c>
    </row>
    <row r="899" spans="2:20" x14ac:dyDescent="0.25">
      <c r="B899" s="308">
        <f t="shared" si="67"/>
        <v>887</v>
      </c>
      <c r="D899" s="301" t="str" cm="1">
        <f t="array" ref="D899">IFERROR(INDEX(import_data,MATCH($D$8&amp;"-"&amp;$B899,import_key,0),D$9),"")</f>
        <v/>
      </c>
      <c r="E899" s="299" t="str" cm="1">
        <f t="array" ref="E899">IFERROR(INDEX(import_data,MATCH($D$8&amp;"-"&amp;$B899,import_key,0),E$9),"")</f>
        <v/>
      </c>
      <c r="F899" s="299" t="str" cm="1">
        <f t="array" ref="F899">IFERROR(INDEX(import_data,MATCH($D$8&amp;"-"&amp;$B899,import_key,0),F$9),"")</f>
        <v/>
      </c>
      <c r="G899" s="299" t="str" cm="1">
        <f t="array" ref="G899">IFERROR(INDEX(import_data,MATCH($D$8&amp;"-"&amp;$B899,import_key,0),G$9),"")</f>
        <v/>
      </c>
      <c r="H899" s="322" t="str" cm="1">
        <f t="array" ref="H899">IFERROR(INDEX(import_data,MATCH($D$8&amp;"-"&amp;$B899,import_key,0),H$9),"")</f>
        <v/>
      </c>
      <c r="J899" s="334" t="str">
        <f t="shared" si="68"/>
        <v/>
      </c>
      <c r="K899" s="98" t="s">
        <v>0</v>
      </c>
      <c r="L899" s="334" t="str">
        <f t="shared" si="69"/>
        <v/>
      </c>
      <c r="M899" s="98" t="s">
        <v>0</v>
      </c>
      <c r="N899" s="334" t="str">
        <f t="shared" si="70"/>
        <v/>
      </c>
      <c r="O899" s="98" t="s">
        <v>0</v>
      </c>
      <c r="P899" s="308">
        <f t="shared" si="66"/>
        <v>887</v>
      </c>
      <c r="R899" s="301" t="str" cm="1">
        <f t="array" ref="R899">IFERROR(INDEX(import_data,MATCH($R$8&amp;"-"&amp;$P899,import_key,0),R$9),"")</f>
        <v/>
      </c>
      <c r="S899" s="299" t="str" cm="1">
        <f t="array" ref="S899">IFERROR(INDEX(import_data,MATCH($R$8&amp;"-"&amp;$P899,import_key,0),S$9),"")</f>
        <v/>
      </c>
      <c r="T899" s="322" t="str" cm="1">
        <f t="array" ref="T899">IFERROR(INDEX(import_data,MATCH($R$8&amp;"-"&amp;$P899,import_key,0),T$9),"")</f>
        <v/>
      </c>
    </row>
    <row r="900" spans="2:20" x14ac:dyDescent="0.25">
      <c r="B900" s="308">
        <f t="shared" si="67"/>
        <v>888</v>
      </c>
      <c r="D900" s="301" t="str" cm="1">
        <f t="array" ref="D900">IFERROR(INDEX(import_data,MATCH($D$8&amp;"-"&amp;$B900,import_key,0),D$9),"")</f>
        <v/>
      </c>
      <c r="E900" s="299" t="str" cm="1">
        <f t="array" ref="E900">IFERROR(INDEX(import_data,MATCH($D$8&amp;"-"&amp;$B900,import_key,0),E$9),"")</f>
        <v/>
      </c>
      <c r="F900" s="299" t="str" cm="1">
        <f t="array" ref="F900">IFERROR(INDEX(import_data,MATCH($D$8&amp;"-"&amp;$B900,import_key,0),F$9),"")</f>
        <v/>
      </c>
      <c r="G900" s="299" t="str" cm="1">
        <f t="array" ref="G900">IFERROR(INDEX(import_data,MATCH($D$8&amp;"-"&amp;$B900,import_key,0),G$9),"")</f>
        <v/>
      </c>
      <c r="H900" s="322" t="str" cm="1">
        <f t="array" ref="H900">IFERROR(INDEX(import_data,MATCH($D$8&amp;"-"&amp;$B900,import_key,0),H$9),"")</f>
        <v/>
      </c>
      <c r="J900" s="334" t="str">
        <f t="shared" si="68"/>
        <v/>
      </c>
      <c r="K900" s="98" t="s">
        <v>0</v>
      </c>
      <c r="L900" s="334" t="str">
        <f t="shared" si="69"/>
        <v/>
      </c>
      <c r="M900" s="98" t="s">
        <v>0</v>
      </c>
      <c r="N900" s="334" t="str">
        <f t="shared" si="70"/>
        <v/>
      </c>
      <c r="O900" s="98" t="s">
        <v>0</v>
      </c>
      <c r="P900" s="308">
        <f t="shared" si="66"/>
        <v>888</v>
      </c>
      <c r="R900" s="301" t="str" cm="1">
        <f t="array" ref="R900">IFERROR(INDEX(import_data,MATCH($R$8&amp;"-"&amp;$P900,import_key,0),R$9),"")</f>
        <v/>
      </c>
      <c r="S900" s="299" t="str" cm="1">
        <f t="array" ref="S900">IFERROR(INDEX(import_data,MATCH($R$8&amp;"-"&amp;$P900,import_key,0),S$9),"")</f>
        <v/>
      </c>
      <c r="T900" s="322" t="str" cm="1">
        <f t="array" ref="T900">IFERROR(INDEX(import_data,MATCH($R$8&amp;"-"&amp;$P900,import_key,0),T$9),"")</f>
        <v/>
      </c>
    </row>
    <row r="901" spans="2:20" x14ac:dyDescent="0.25">
      <c r="B901" s="308">
        <f t="shared" si="67"/>
        <v>889</v>
      </c>
      <c r="D901" s="301" t="str" cm="1">
        <f t="array" ref="D901">IFERROR(INDEX(import_data,MATCH($D$8&amp;"-"&amp;$B901,import_key,0),D$9),"")</f>
        <v/>
      </c>
      <c r="E901" s="299" t="str" cm="1">
        <f t="array" ref="E901">IFERROR(INDEX(import_data,MATCH($D$8&amp;"-"&amp;$B901,import_key,0),E$9),"")</f>
        <v/>
      </c>
      <c r="F901" s="299" t="str" cm="1">
        <f t="array" ref="F901">IFERROR(INDEX(import_data,MATCH($D$8&amp;"-"&amp;$B901,import_key,0),F$9),"")</f>
        <v/>
      </c>
      <c r="G901" s="299" t="str" cm="1">
        <f t="array" ref="G901">IFERROR(INDEX(import_data,MATCH($D$8&amp;"-"&amp;$B901,import_key,0),G$9),"")</f>
        <v/>
      </c>
      <c r="H901" s="322" t="str" cm="1">
        <f t="array" ref="H901">IFERROR(INDEX(import_data,MATCH($D$8&amp;"-"&amp;$B901,import_key,0),H$9),"")</f>
        <v/>
      </c>
      <c r="J901" s="334" t="str">
        <f t="shared" si="68"/>
        <v/>
      </c>
      <c r="K901" s="98" t="s">
        <v>0</v>
      </c>
      <c r="L901" s="334" t="str">
        <f t="shared" si="69"/>
        <v/>
      </c>
      <c r="M901" s="98" t="s">
        <v>0</v>
      </c>
      <c r="N901" s="334" t="str">
        <f t="shared" si="70"/>
        <v/>
      </c>
      <c r="O901" s="98" t="s">
        <v>0</v>
      </c>
      <c r="P901" s="308">
        <f t="shared" si="66"/>
        <v>889</v>
      </c>
      <c r="R901" s="301" t="str" cm="1">
        <f t="array" ref="R901">IFERROR(INDEX(import_data,MATCH($R$8&amp;"-"&amp;$P901,import_key,0),R$9),"")</f>
        <v/>
      </c>
      <c r="S901" s="299" t="str" cm="1">
        <f t="array" ref="S901">IFERROR(INDEX(import_data,MATCH($R$8&amp;"-"&amp;$P901,import_key,0),S$9),"")</f>
        <v/>
      </c>
      <c r="T901" s="322" t="str" cm="1">
        <f t="array" ref="T901">IFERROR(INDEX(import_data,MATCH($R$8&amp;"-"&amp;$P901,import_key,0),T$9),"")</f>
        <v/>
      </c>
    </row>
    <row r="902" spans="2:20" x14ac:dyDescent="0.25">
      <c r="B902" s="308">
        <f t="shared" si="67"/>
        <v>890</v>
      </c>
      <c r="D902" s="301" t="str" cm="1">
        <f t="array" ref="D902">IFERROR(INDEX(import_data,MATCH($D$8&amp;"-"&amp;$B902,import_key,0),D$9),"")</f>
        <v/>
      </c>
      <c r="E902" s="299" t="str" cm="1">
        <f t="array" ref="E902">IFERROR(INDEX(import_data,MATCH($D$8&amp;"-"&amp;$B902,import_key,0),E$9),"")</f>
        <v/>
      </c>
      <c r="F902" s="299" t="str" cm="1">
        <f t="array" ref="F902">IFERROR(INDEX(import_data,MATCH($D$8&amp;"-"&amp;$B902,import_key,0),F$9),"")</f>
        <v/>
      </c>
      <c r="G902" s="299" t="str" cm="1">
        <f t="array" ref="G902">IFERROR(INDEX(import_data,MATCH($D$8&amp;"-"&amp;$B902,import_key,0),G$9),"")</f>
        <v/>
      </c>
      <c r="H902" s="322" t="str" cm="1">
        <f t="array" ref="H902">IFERROR(INDEX(import_data,MATCH($D$8&amp;"-"&amp;$B902,import_key,0),H$9),"")</f>
        <v/>
      </c>
      <c r="J902" s="334" t="str">
        <f t="shared" si="68"/>
        <v/>
      </c>
      <c r="K902" s="98" t="s">
        <v>0</v>
      </c>
      <c r="L902" s="334" t="str">
        <f t="shared" si="69"/>
        <v/>
      </c>
      <c r="M902" s="98" t="s">
        <v>0</v>
      </c>
      <c r="N902" s="334" t="str">
        <f t="shared" si="70"/>
        <v/>
      </c>
      <c r="O902" s="98" t="s">
        <v>0</v>
      </c>
      <c r="P902" s="308">
        <f t="shared" si="66"/>
        <v>890</v>
      </c>
      <c r="R902" s="301" t="str" cm="1">
        <f t="array" ref="R902">IFERROR(INDEX(import_data,MATCH($R$8&amp;"-"&amp;$P902,import_key,0),R$9),"")</f>
        <v/>
      </c>
      <c r="S902" s="299" t="str" cm="1">
        <f t="array" ref="S902">IFERROR(INDEX(import_data,MATCH($R$8&amp;"-"&amp;$P902,import_key,0),S$9),"")</f>
        <v/>
      </c>
      <c r="T902" s="322" t="str" cm="1">
        <f t="array" ref="T902">IFERROR(INDEX(import_data,MATCH($R$8&amp;"-"&amp;$P902,import_key,0),T$9),"")</f>
        <v/>
      </c>
    </row>
    <row r="903" spans="2:20" x14ac:dyDescent="0.25">
      <c r="B903" s="308">
        <f t="shared" si="67"/>
        <v>891</v>
      </c>
      <c r="D903" s="301" t="str" cm="1">
        <f t="array" ref="D903">IFERROR(INDEX(import_data,MATCH($D$8&amp;"-"&amp;$B903,import_key,0),D$9),"")</f>
        <v/>
      </c>
      <c r="E903" s="299" t="str" cm="1">
        <f t="array" ref="E903">IFERROR(INDEX(import_data,MATCH($D$8&amp;"-"&amp;$B903,import_key,0),E$9),"")</f>
        <v/>
      </c>
      <c r="F903" s="299" t="str" cm="1">
        <f t="array" ref="F903">IFERROR(INDEX(import_data,MATCH($D$8&amp;"-"&amp;$B903,import_key,0),F$9),"")</f>
        <v/>
      </c>
      <c r="G903" s="299" t="str" cm="1">
        <f t="array" ref="G903">IFERROR(INDEX(import_data,MATCH($D$8&amp;"-"&amp;$B903,import_key,0),G$9),"")</f>
        <v/>
      </c>
      <c r="H903" s="322" t="str" cm="1">
        <f t="array" ref="H903">IFERROR(INDEX(import_data,MATCH($D$8&amp;"-"&amp;$B903,import_key,0),H$9),"")</f>
        <v/>
      </c>
      <c r="J903" s="334" t="str">
        <f t="shared" si="68"/>
        <v/>
      </c>
      <c r="K903" s="98" t="s">
        <v>0</v>
      </c>
      <c r="L903" s="334" t="str">
        <f t="shared" si="69"/>
        <v/>
      </c>
      <c r="M903" s="98" t="s">
        <v>0</v>
      </c>
      <c r="N903" s="334" t="str">
        <f t="shared" si="70"/>
        <v/>
      </c>
      <c r="O903" s="98" t="s">
        <v>0</v>
      </c>
      <c r="P903" s="308">
        <f t="shared" si="66"/>
        <v>891</v>
      </c>
      <c r="R903" s="301" t="str" cm="1">
        <f t="array" ref="R903">IFERROR(INDEX(import_data,MATCH($R$8&amp;"-"&amp;$P903,import_key,0),R$9),"")</f>
        <v/>
      </c>
      <c r="S903" s="299" t="str" cm="1">
        <f t="array" ref="S903">IFERROR(INDEX(import_data,MATCH($R$8&amp;"-"&amp;$P903,import_key,0),S$9),"")</f>
        <v/>
      </c>
      <c r="T903" s="322" t="str" cm="1">
        <f t="array" ref="T903">IFERROR(INDEX(import_data,MATCH($R$8&amp;"-"&amp;$P903,import_key,0),T$9),"")</f>
        <v/>
      </c>
    </row>
    <row r="904" spans="2:20" x14ac:dyDescent="0.25">
      <c r="B904" s="308">
        <f t="shared" si="67"/>
        <v>892</v>
      </c>
      <c r="D904" s="301" t="str" cm="1">
        <f t="array" ref="D904">IFERROR(INDEX(import_data,MATCH($D$8&amp;"-"&amp;$B904,import_key,0),D$9),"")</f>
        <v/>
      </c>
      <c r="E904" s="299" t="str" cm="1">
        <f t="array" ref="E904">IFERROR(INDEX(import_data,MATCH($D$8&amp;"-"&amp;$B904,import_key,0),E$9),"")</f>
        <v/>
      </c>
      <c r="F904" s="299" t="str" cm="1">
        <f t="array" ref="F904">IFERROR(INDEX(import_data,MATCH($D$8&amp;"-"&amp;$B904,import_key,0),F$9),"")</f>
        <v/>
      </c>
      <c r="G904" s="299" t="str" cm="1">
        <f t="array" ref="G904">IFERROR(INDEX(import_data,MATCH($D$8&amp;"-"&amp;$B904,import_key,0),G$9),"")</f>
        <v/>
      </c>
      <c r="H904" s="322" t="str" cm="1">
        <f t="array" ref="H904">IFERROR(INDEX(import_data,MATCH($D$8&amp;"-"&amp;$B904,import_key,0),H$9),"")</f>
        <v/>
      </c>
      <c r="J904" s="334" t="str">
        <f t="shared" si="68"/>
        <v/>
      </c>
      <c r="K904" s="98" t="s">
        <v>0</v>
      </c>
      <c r="L904" s="334" t="str">
        <f t="shared" si="69"/>
        <v/>
      </c>
      <c r="M904" s="98" t="s">
        <v>0</v>
      </c>
      <c r="N904" s="334" t="str">
        <f t="shared" si="70"/>
        <v/>
      </c>
      <c r="O904" s="98" t="s">
        <v>0</v>
      </c>
      <c r="P904" s="308">
        <f t="shared" si="66"/>
        <v>892</v>
      </c>
      <c r="R904" s="301" t="str" cm="1">
        <f t="array" ref="R904">IFERROR(INDEX(import_data,MATCH($R$8&amp;"-"&amp;$P904,import_key,0),R$9),"")</f>
        <v/>
      </c>
      <c r="S904" s="299" t="str" cm="1">
        <f t="array" ref="S904">IFERROR(INDEX(import_data,MATCH($R$8&amp;"-"&amp;$P904,import_key,0),S$9),"")</f>
        <v/>
      </c>
      <c r="T904" s="322" t="str" cm="1">
        <f t="array" ref="T904">IFERROR(INDEX(import_data,MATCH($R$8&amp;"-"&amp;$P904,import_key,0),T$9),"")</f>
        <v/>
      </c>
    </row>
    <row r="905" spans="2:20" x14ac:dyDescent="0.25">
      <c r="B905" s="308">
        <f t="shared" si="67"/>
        <v>893</v>
      </c>
      <c r="D905" s="301" t="str" cm="1">
        <f t="array" ref="D905">IFERROR(INDEX(import_data,MATCH($D$8&amp;"-"&amp;$B905,import_key,0),D$9),"")</f>
        <v/>
      </c>
      <c r="E905" s="299" t="str" cm="1">
        <f t="array" ref="E905">IFERROR(INDEX(import_data,MATCH($D$8&amp;"-"&amp;$B905,import_key,0),E$9),"")</f>
        <v/>
      </c>
      <c r="F905" s="299" t="str" cm="1">
        <f t="array" ref="F905">IFERROR(INDEX(import_data,MATCH($D$8&amp;"-"&amp;$B905,import_key,0),F$9),"")</f>
        <v/>
      </c>
      <c r="G905" s="299" t="str" cm="1">
        <f t="array" ref="G905">IFERROR(INDEX(import_data,MATCH($D$8&amp;"-"&amp;$B905,import_key,0),G$9),"")</f>
        <v/>
      </c>
      <c r="H905" s="322" t="str" cm="1">
        <f t="array" ref="H905">IFERROR(INDEX(import_data,MATCH($D$8&amp;"-"&amp;$B905,import_key,0),H$9),"")</f>
        <v/>
      </c>
      <c r="J905" s="334" t="str">
        <f t="shared" si="68"/>
        <v/>
      </c>
      <c r="K905" s="98" t="s">
        <v>0</v>
      </c>
      <c r="L905" s="334" t="str">
        <f t="shared" si="69"/>
        <v/>
      </c>
      <c r="M905" s="98" t="s">
        <v>0</v>
      </c>
      <c r="N905" s="334" t="str">
        <f t="shared" si="70"/>
        <v/>
      </c>
      <c r="O905" s="98" t="s">
        <v>0</v>
      </c>
      <c r="P905" s="308">
        <f t="shared" si="66"/>
        <v>893</v>
      </c>
      <c r="R905" s="301" t="str" cm="1">
        <f t="array" ref="R905">IFERROR(INDEX(import_data,MATCH($R$8&amp;"-"&amp;$P905,import_key,0),R$9),"")</f>
        <v/>
      </c>
      <c r="S905" s="299" t="str" cm="1">
        <f t="array" ref="S905">IFERROR(INDEX(import_data,MATCH($R$8&amp;"-"&amp;$P905,import_key,0),S$9),"")</f>
        <v/>
      </c>
      <c r="T905" s="322" t="str" cm="1">
        <f t="array" ref="T905">IFERROR(INDEX(import_data,MATCH($R$8&amp;"-"&amp;$P905,import_key,0),T$9),"")</f>
        <v/>
      </c>
    </row>
    <row r="906" spans="2:20" x14ac:dyDescent="0.25">
      <c r="B906" s="308">
        <f t="shared" si="67"/>
        <v>894</v>
      </c>
      <c r="D906" s="301" t="str" cm="1">
        <f t="array" ref="D906">IFERROR(INDEX(import_data,MATCH($D$8&amp;"-"&amp;$B906,import_key,0),D$9),"")</f>
        <v/>
      </c>
      <c r="E906" s="299" t="str" cm="1">
        <f t="array" ref="E906">IFERROR(INDEX(import_data,MATCH($D$8&amp;"-"&amp;$B906,import_key,0),E$9),"")</f>
        <v/>
      </c>
      <c r="F906" s="299" t="str" cm="1">
        <f t="array" ref="F906">IFERROR(INDEX(import_data,MATCH($D$8&amp;"-"&amp;$B906,import_key,0),F$9),"")</f>
        <v/>
      </c>
      <c r="G906" s="299" t="str" cm="1">
        <f t="array" ref="G906">IFERROR(INDEX(import_data,MATCH($D$8&amp;"-"&amp;$B906,import_key,0),G$9),"")</f>
        <v/>
      </c>
      <c r="H906" s="322" t="str" cm="1">
        <f t="array" ref="H906">IFERROR(INDEX(import_data,MATCH($D$8&amp;"-"&amp;$B906,import_key,0),H$9),"")</f>
        <v/>
      </c>
      <c r="J906" s="334" t="str">
        <f t="shared" si="68"/>
        <v/>
      </c>
      <c r="K906" s="98" t="s">
        <v>0</v>
      </c>
      <c r="L906" s="334" t="str">
        <f t="shared" si="69"/>
        <v/>
      </c>
      <c r="M906" s="98" t="s">
        <v>0</v>
      </c>
      <c r="N906" s="334" t="str">
        <f t="shared" si="70"/>
        <v/>
      </c>
      <c r="O906" s="98" t="s">
        <v>0</v>
      </c>
      <c r="P906" s="308">
        <f t="shared" si="66"/>
        <v>894</v>
      </c>
      <c r="R906" s="301" t="str" cm="1">
        <f t="array" ref="R906">IFERROR(INDEX(import_data,MATCH($R$8&amp;"-"&amp;$P906,import_key,0),R$9),"")</f>
        <v/>
      </c>
      <c r="S906" s="299" t="str" cm="1">
        <f t="array" ref="S906">IFERROR(INDEX(import_data,MATCH($R$8&amp;"-"&amp;$P906,import_key,0),S$9),"")</f>
        <v/>
      </c>
      <c r="T906" s="322" t="str" cm="1">
        <f t="array" ref="T906">IFERROR(INDEX(import_data,MATCH($R$8&amp;"-"&amp;$P906,import_key,0),T$9),"")</f>
        <v/>
      </c>
    </row>
    <row r="907" spans="2:20" x14ac:dyDescent="0.25">
      <c r="B907" s="308">
        <f t="shared" si="67"/>
        <v>895</v>
      </c>
      <c r="D907" s="301" t="str" cm="1">
        <f t="array" ref="D907">IFERROR(INDEX(import_data,MATCH($D$8&amp;"-"&amp;$B907,import_key,0),D$9),"")</f>
        <v/>
      </c>
      <c r="E907" s="299" t="str" cm="1">
        <f t="array" ref="E907">IFERROR(INDEX(import_data,MATCH($D$8&amp;"-"&amp;$B907,import_key,0),E$9),"")</f>
        <v/>
      </c>
      <c r="F907" s="299" t="str" cm="1">
        <f t="array" ref="F907">IFERROR(INDEX(import_data,MATCH($D$8&amp;"-"&amp;$B907,import_key,0),F$9),"")</f>
        <v/>
      </c>
      <c r="G907" s="299" t="str" cm="1">
        <f t="array" ref="G907">IFERROR(INDEX(import_data,MATCH($D$8&amp;"-"&amp;$B907,import_key,0),G$9),"")</f>
        <v/>
      </c>
      <c r="H907" s="322" t="str" cm="1">
        <f t="array" ref="H907">IFERROR(INDEX(import_data,MATCH($D$8&amp;"-"&amp;$B907,import_key,0),H$9),"")</f>
        <v/>
      </c>
      <c r="J907" s="334" t="str">
        <f t="shared" si="68"/>
        <v/>
      </c>
      <c r="K907" s="98" t="s">
        <v>0</v>
      </c>
      <c r="L907" s="334" t="str">
        <f t="shared" si="69"/>
        <v/>
      </c>
      <c r="M907" s="98" t="s">
        <v>0</v>
      </c>
      <c r="N907" s="334" t="str">
        <f t="shared" si="70"/>
        <v/>
      </c>
      <c r="O907" s="98" t="s">
        <v>0</v>
      </c>
      <c r="P907" s="308">
        <f t="shared" si="66"/>
        <v>895</v>
      </c>
      <c r="R907" s="301" t="str" cm="1">
        <f t="array" ref="R907">IFERROR(INDEX(import_data,MATCH($R$8&amp;"-"&amp;$P907,import_key,0),R$9),"")</f>
        <v/>
      </c>
      <c r="S907" s="299" t="str" cm="1">
        <f t="array" ref="S907">IFERROR(INDEX(import_data,MATCH($R$8&amp;"-"&amp;$P907,import_key,0),S$9),"")</f>
        <v/>
      </c>
      <c r="T907" s="322" t="str" cm="1">
        <f t="array" ref="T907">IFERROR(INDEX(import_data,MATCH($R$8&amp;"-"&amp;$P907,import_key,0),T$9),"")</f>
        <v/>
      </c>
    </row>
    <row r="908" spans="2:20" x14ac:dyDescent="0.25">
      <c r="B908" s="308">
        <f t="shared" si="67"/>
        <v>896</v>
      </c>
      <c r="D908" s="301" t="str" cm="1">
        <f t="array" ref="D908">IFERROR(INDEX(import_data,MATCH($D$8&amp;"-"&amp;$B908,import_key,0),D$9),"")</f>
        <v/>
      </c>
      <c r="E908" s="299" t="str" cm="1">
        <f t="array" ref="E908">IFERROR(INDEX(import_data,MATCH($D$8&amp;"-"&amp;$B908,import_key,0),E$9),"")</f>
        <v/>
      </c>
      <c r="F908" s="299" t="str" cm="1">
        <f t="array" ref="F908">IFERROR(INDEX(import_data,MATCH($D$8&amp;"-"&amp;$B908,import_key,0),F$9),"")</f>
        <v/>
      </c>
      <c r="G908" s="299" t="str" cm="1">
        <f t="array" ref="G908">IFERROR(INDEX(import_data,MATCH($D$8&amp;"-"&amp;$B908,import_key,0),G$9),"")</f>
        <v/>
      </c>
      <c r="H908" s="322" t="str" cm="1">
        <f t="array" ref="H908">IFERROR(INDEX(import_data,MATCH($D$8&amp;"-"&amp;$B908,import_key,0),H$9),"")</f>
        <v/>
      </c>
      <c r="J908" s="334" t="str">
        <f t="shared" ref="J908:J971" si="71">IF(E908="","",E908) &amp; IF(F908="",""," – " &amp; F908) &amp; IF(G908="",""," – " &amp; G908) &amp; IF(H908="",""," – " &amp; H908)</f>
        <v/>
      </c>
      <c r="K908" s="98" t="s">
        <v>0</v>
      </c>
      <c r="L908" s="334" t="str">
        <f t="shared" ref="L908:L971" si="72">IF(E908="","",E908) &amp; IF(F908="",""," – " &amp; F908) &amp; IF(G908="",""," – " &amp; G908)</f>
        <v/>
      </c>
      <c r="M908" s="98" t="s">
        <v>0</v>
      </c>
      <c r="N908" s="334" t="str">
        <f t="shared" ref="N908:N971" si="73">IF(E908="","",E908) &amp; IF(F908="",""," – " &amp; F908)</f>
        <v/>
      </c>
      <c r="O908" s="98" t="s">
        <v>0</v>
      </c>
      <c r="P908" s="308">
        <f t="shared" si="66"/>
        <v>896</v>
      </c>
      <c r="R908" s="301" t="str" cm="1">
        <f t="array" ref="R908">IFERROR(INDEX(import_data,MATCH($R$8&amp;"-"&amp;$P908,import_key,0),R$9),"")</f>
        <v/>
      </c>
      <c r="S908" s="299" t="str" cm="1">
        <f t="array" ref="S908">IFERROR(INDEX(import_data,MATCH($R$8&amp;"-"&amp;$P908,import_key,0),S$9),"")</f>
        <v/>
      </c>
      <c r="T908" s="322" t="str" cm="1">
        <f t="array" ref="T908">IFERROR(INDEX(import_data,MATCH($R$8&amp;"-"&amp;$P908,import_key,0),T$9),"")</f>
        <v/>
      </c>
    </row>
    <row r="909" spans="2:20" x14ac:dyDescent="0.25">
      <c r="B909" s="308">
        <f t="shared" si="67"/>
        <v>897</v>
      </c>
      <c r="D909" s="301" t="str" cm="1">
        <f t="array" ref="D909">IFERROR(INDEX(import_data,MATCH($D$8&amp;"-"&amp;$B909,import_key,0),D$9),"")</f>
        <v/>
      </c>
      <c r="E909" s="299" t="str" cm="1">
        <f t="array" ref="E909">IFERROR(INDEX(import_data,MATCH($D$8&amp;"-"&amp;$B909,import_key,0),E$9),"")</f>
        <v/>
      </c>
      <c r="F909" s="299" t="str" cm="1">
        <f t="array" ref="F909">IFERROR(INDEX(import_data,MATCH($D$8&amp;"-"&amp;$B909,import_key,0),F$9),"")</f>
        <v/>
      </c>
      <c r="G909" s="299" t="str" cm="1">
        <f t="array" ref="G909">IFERROR(INDEX(import_data,MATCH($D$8&amp;"-"&amp;$B909,import_key,0),G$9),"")</f>
        <v/>
      </c>
      <c r="H909" s="322" t="str" cm="1">
        <f t="array" ref="H909">IFERROR(INDEX(import_data,MATCH($D$8&amp;"-"&amp;$B909,import_key,0),H$9),"")</f>
        <v/>
      </c>
      <c r="J909" s="334" t="str">
        <f t="shared" si="71"/>
        <v/>
      </c>
      <c r="K909" s="98" t="s">
        <v>0</v>
      </c>
      <c r="L909" s="334" t="str">
        <f t="shared" si="72"/>
        <v/>
      </c>
      <c r="M909" s="98" t="s">
        <v>0</v>
      </c>
      <c r="N909" s="334" t="str">
        <f t="shared" si="73"/>
        <v/>
      </c>
      <c r="O909" s="98" t="s">
        <v>0</v>
      </c>
      <c r="P909" s="308">
        <f t="shared" ref="P909:P972" si="74">P908+1</f>
        <v>897</v>
      </c>
      <c r="R909" s="301" t="str" cm="1">
        <f t="array" ref="R909">IFERROR(INDEX(import_data,MATCH($R$8&amp;"-"&amp;$P909,import_key,0),R$9),"")</f>
        <v/>
      </c>
      <c r="S909" s="299" t="str" cm="1">
        <f t="array" ref="S909">IFERROR(INDEX(import_data,MATCH($R$8&amp;"-"&amp;$P909,import_key,0),S$9),"")</f>
        <v/>
      </c>
      <c r="T909" s="322" t="str" cm="1">
        <f t="array" ref="T909">IFERROR(INDEX(import_data,MATCH($R$8&amp;"-"&amp;$P909,import_key,0),T$9),"")</f>
        <v/>
      </c>
    </row>
    <row r="910" spans="2:20" x14ac:dyDescent="0.25">
      <c r="B910" s="308">
        <f t="shared" ref="B910:B973" si="75">B909+1</f>
        <v>898</v>
      </c>
      <c r="D910" s="301" t="str" cm="1">
        <f t="array" ref="D910">IFERROR(INDEX(import_data,MATCH($D$8&amp;"-"&amp;$B910,import_key,0),D$9),"")</f>
        <v/>
      </c>
      <c r="E910" s="299" t="str" cm="1">
        <f t="array" ref="E910">IFERROR(INDEX(import_data,MATCH($D$8&amp;"-"&amp;$B910,import_key,0),E$9),"")</f>
        <v/>
      </c>
      <c r="F910" s="299" t="str" cm="1">
        <f t="array" ref="F910">IFERROR(INDEX(import_data,MATCH($D$8&amp;"-"&amp;$B910,import_key,0),F$9),"")</f>
        <v/>
      </c>
      <c r="G910" s="299" t="str" cm="1">
        <f t="array" ref="G910">IFERROR(INDEX(import_data,MATCH($D$8&amp;"-"&amp;$B910,import_key,0),G$9),"")</f>
        <v/>
      </c>
      <c r="H910" s="322" t="str" cm="1">
        <f t="array" ref="H910">IFERROR(INDEX(import_data,MATCH($D$8&amp;"-"&amp;$B910,import_key,0),H$9),"")</f>
        <v/>
      </c>
      <c r="J910" s="334" t="str">
        <f t="shared" si="71"/>
        <v/>
      </c>
      <c r="K910" s="98" t="s">
        <v>0</v>
      </c>
      <c r="L910" s="334" t="str">
        <f t="shared" si="72"/>
        <v/>
      </c>
      <c r="M910" s="98" t="s">
        <v>0</v>
      </c>
      <c r="N910" s="334" t="str">
        <f t="shared" si="73"/>
        <v/>
      </c>
      <c r="O910" s="98" t="s">
        <v>0</v>
      </c>
      <c r="P910" s="308">
        <f t="shared" si="74"/>
        <v>898</v>
      </c>
      <c r="R910" s="301" t="str" cm="1">
        <f t="array" ref="R910">IFERROR(INDEX(import_data,MATCH($R$8&amp;"-"&amp;$P910,import_key,0),R$9),"")</f>
        <v/>
      </c>
      <c r="S910" s="299" t="str" cm="1">
        <f t="array" ref="S910">IFERROR(INDEX(import_data,MATCH($R$8&amp;"-"&amp;$P910,import_key,0),S$9),"")</f>
        <v/>
      </c>
      <c r="T910" s="322" t="str" cm="1">
        <f t="array" ref="T910">IFERROR(INDEX(import_data,MATCH($R$8&amp;"-"&amp;$P910,import_key,0),T$9),"")</f>
        <v/>
      </c>
    </row>
    <row r="911" spans="2:20" x14ac:dyDescent="0.25">
      <c r="B911" s="308">
        <f t="shared" si="75"/>
        <v>899</v>
      </c>
      <c r="D911" s="301" t="str" cm="1">
        <f t="array" ref="D911">IFERROR(INDEX(import_data,MATCH($D$8&amp;"-"&amp;$B911,import_key,0),D$9),"")</f>
        <v/>
      </c>
      <c r="E911" s="299" t="str" cm="1">
        <f t="array" ref="E911">IFERROR(INDEX(import_data,MATCH($D$8&amp;"-"&amp;$B911,import_key,0),E$9),"")</f>
        <v/>
      </c>
      <c r="F911" s="299" t="str" cm="1">
        <f t="array" ref="F911">IFERROR(INDEX(import_data,MATCH($D$8&amp;"-"&amp;$B911,import_key,0),F$9),"")</f>
        <v/>
      </c>
      <c r="G911" s="299" t="str" cm="1">
        <f t="array" ref="G911">IFERROR(INDEX(import_data,MATCH($D$8&amp;"-"&amp;$B911,import_key,0),G$9),"")</f>
        <v/>
      </c>
      <c r="H911" s="322" t="str" cm="1">
        <f t="array" ref="H911">IFERROR(INDEX(import_data,MATCH($D$8&amp;"-"&amp;$B911,import_key,0),H$9),"")</f>
        <v/>
      </c>
      <c r="J911" s="334" t="str">
        <f t="shared" si="71"/>
        <v/>
      </c>
      <c r="K911" s="98" t="s">
        <v>0</v>
      </c>
      <c r="L911" s="334" t="str">
        <f t="shared" si="72"/>
        <v/>
      </c>
      <c r="M911" s="98" t="s">
        <v>0</v>
      </c>
      <c r="N911" s="334" t="str">
        <f t="shared" si="73"/>
        <v/>
      </c>
      <c r="O911" s="98" t="s">
        <v>0</v>
      </c>
      <c r="P911" s="308">
        <f t="shared" si="74"/>
        <v>899</v>
      </c>
      <c r="R911" s="301" t="str" cm="1">
        <f t="array" ref="R911">IFERROR(INDEX(import_data,MATCH($R$8&amp;"-"&amp;$P911,import_key,0),R$9),"")</f>
        <v/>
      </c>
      <c r="S911" s="299" t="str" cm="1">
        <f t="array" ref="S911">IFERROR(INDEX(import_data,MATCH($R$8&amp;"-"&amp;$P911,import_key,0),S$9),"")</f>
        <v/>
      </c>
      <c r="T911" s="322" t="str" cm="1">
        <f t="array" ref="T911">IFERROR(INDEX(import_data,MATCH($R$8&amp;"-"&amp;$P911,import_key,0),T$9),"")</f>
        <v/>
      </c>
    </row>
    <row r="912" spans="2:20" x14ac:dyDescent="0.25">
      <c r="B912" s="308">
        <f t="shared" si="75"/>
        <v>900</v>
      </c>
      <c r="D912" s="301" t="str" cm="1">
        <f t="array" ref="D912">IFERROR(INDEX(import_data,MATCH($D$8&amp;"-"&amp;$B912,import_key,0),D$9),"")</f>
        <v/>
      </c>
      <c r="E912" s="299" t="str" cm="1">
        <f t="array" ref="E912">IFERROR(INDEX(import_data,MATCH($D$8&amp;"-"&amp;$B912,import_key,0),E$9),"")</f>
        <v/>
      </c>
      <c r="F912" s="299" t="str" cm="1">
        <f t="array" ref="F912">IFERROR(INDEX(import_data,MATCH($D$8&amp;"-"&amp;$B912,import_key,0),F$9),"")</f>
        <v/>
      </c>
      <c r="G912" s="299" t="str" cm="1">
        <f t="array" ref="G912">IFERROR(INDEX(import_data,MATCH($D$8&amp;"-"&amp;$B912,import_key,0),G$9),"")</f>
        <v/>
      </c>
      <c r="H912" s="322" t="str" cm="1">
        <f t="array" ref="H912">IFERROR(INDEX(import_data,MATCH($D$8&amp;"-"&amp;$B912,import_key,0),H$9),"")</f>
        <v/>
      </c>
      <c r="J912" s="334" t="str">
        <f t="shared" si="71"/>
        <v/>
      </c>
      <c r="K912" s="98" t="s">
        <v>0</v>
      </c>
      <c r="L912" s="334" t="str">
        <f t="shared" si="72"/>
        <v/>
      </c>
      <c r="M912" s="98" t="s">
        <v>0</v>
      </c>
      <c r="N912" s="334" t="str">
        <f t="shared" si="73"/>
        <v/>
      </c>
      <c r="O912" s="98" t="s">
        <v>0</v>
      </c>
      <c r="P912" s="308">
        <f t="shared" si="74"/>
        <v>900</v>
      </c>
      <c r="R912" s="301" t="str" cm="1">
        <f t="array" ref="R912">IFERROR(INDEX(import_data,MATCH($R$8&amp;"-"&amp;$P912,import_key,0),R$9),"")</f>
        <v/>
      </c>
      <c r="S912" s="299" t="str" cm="1">
        <f t="array" ref="S912">IFERROR(INDEX(import_data,MATCH($R$8&amp;"-"&amp;$P912,import_key,0),S$9),"")</f>
        <v/>
      </c>
      <c r="T912" s="322" t="str" cm="1">
        <f t="array" ref="T912">IFERROR(INDEX(import_data,MATCH($R$8&amp;"-"&amp;$P912,import_key,0),T$9),"")</f>
        <v/>
      </c>
    </row>
    <row r="913" spans="2:20" x14ac:dyDescent="0.25">
      <c r="B913" s="308">
        <f t="shared" si="75"/>
        <v>901</v>
      </c>
      <c r="D913" s="301" t="str" cm="1">
        <f t="array" ref="D913">IFERROR(INDEX(import_data,MATCH($D$8&amp;"-"&amp;$B913,import_key,0),D$9),"")</f>
        <v/>
      </c>
      <c r="E913" s="299" t="str" cm="1">
        <f t="array" ref="E913">IFERROR(INDEX(import_data,MATCH($D$8&amp;"-"&amp;$B913,import_key,0),E$9),"")</f>
        <v/>
      </c>
      <c r="F913" s="299" t="str" cm="1">
        <f t="array" ref="F913">IFERROR(INDEX(import_data,MATCH($D$8&amp;"-"&amp;$B913,import_key,0),F$9),"")</f>
        <v/>
      </c>
      <c r="G913" s="299" t="str" cm="1">
        <f t="array" ref="G913">IFERROR(INDEX(import_data,MATCH($D$8&amp;"-"&amp;$B913,import_key,0),G$9),"")</f>
        <v/>
      </c>
      <c r="H913" s="322" t="str" cm="1">
        <f t="array" ref="H913">IFERROR(INDEX(import_data,MATCH($D$8&amp;"-"&amp;$B913,import_key,0),H$9),"")</f>
        <v/>
      </c>
      <c r="J913" s="334" t="str">
        <f t="shared" si="71"/>
        <v/>
      </c>
      <c r="K913" s="98" t="s">
        <v>0</v>
      </c>
      <c r="L913" s="334" t="str">
        <f t="shared" si="72"/>
        <v/>
      </c>
      <c r="M913" s="98" t="s">
        <v>0</v>
      </c>
      <c r="N913" s="334" t="str">
        <f t="shared" si="73"/>
        <v/>
      </c>
      <c r="O913" s="98" t="s">
        <v>0</v>
      </c>
      <c r="P913" s="308">
        <f t="shared" si="74"/>
        <v>901</v>
      </c>
      <c r="R913" s="301" t="str" cm="1">
        <f t="array" ref="R913">IFERROR(INDEX(import_data,MATCH($R$8&amp;"-"&amp;$P913,import_key,0),R$9),"")</f>
        <v/>
      </c>
      <c r="S913" s="299" t="str" cm="1">
        <f t="array" ref="S913">IFERROR(INDEX(import_data,MATCH($R$8&amp;"-"&amp;$P913,import_key,0),S$9),"")</f>
        <v/>
      </c>
      <c r="T913" s="322" t="str" cm="1">
        <f t="array" ref="T913">IFERROR(INDEX(import_data,MATCH($R$8&amp;"-"&amp;$P913,import_key,0),T$9),"")</f>
        <v/>
      </c>
    </row>
    <row r="914" spans="2:20" x14ac:dyDescent="0.25">
      <c r="B914" s="308">
        <f t="shared" si="75"/>
        <v>902</v>
      </c>
      <c r="D914" s="301" t="str" cm="1">
        <f t="array" ref="D914">IFERROR(INDEX(import_data,MATCH($D$8&amp;"-"&amp;$B914,import_key,0),D$9),"")</f>
        <v/>
      </c>
      <c r="E914" s="299" t="str" cm="1">
        <f t="array" ref="E914">IFERROR(INDEX(import_data,MATCH($D$8&amp;"-"&amp;$B914,import_key,0),E$9),"")</f>
        <v/>
      </c>
      <c r="F914" s="299" t="str" cm="1">
        <f t="array" ref="F914">IFERROR(INDEX(import_data,MATCH($D$8&amp;"-"&amp;$B914,import_key,0),F$9),"")</f>
        <v/>
      </c>
      <c r="G914" s="299" t="str" cm="1">
        <f t="array" ref="G914">IFERROR(INDEX(import_data,MATCH($D$8&amp;"-"&amp;$B914,import_key,0),G$9),"")</f>
        <v/>
      </c>
      <c r="H914" s="322" t="str" cm="1">
        <f t="array" ref="H914">IFERROR(INDEX(import_data,MATCH($D$8&amp;"-"&amp;$B914,import_key,0),H$9),"")</f>
        <v/>
      </c>
      <c r="J914" s="334" t="str">
        <f t="shared" si="71"/>
        <v/>
      </c>
      <c r="K914" s="98" t="s">
        <v>0</v>
      </c>
      <c r="L914" s="334" t="str">
        <f t="shared" si="72"/>
        <v/>
      </c>
      <c r="M914" s="98" t="s">
        <v>0</v>
      </c>
      <c r="N914" s="334" t="str">
        <f t="shared" si="73"/>
        <v/>
      </c>
      <c r="O914" s="98" t="s">
        <v>0</v>
      </c>
      <c r="P914" s="308">
        <f t="shared" si="74"/>
        <v>902</v>
      </c>
      <c r="R914" s="301" t="str" cm="1">
        <f t="array" ref="R914">IFERROR(INDEX(import_data,MATCH($R$8&amp;"-"&amp;$P914,import_key,0),R$9),"")</f>
        <v/>
      </c>
      <c r="S914" s="299" t="str" cm="1">
        <f t="array" ref="S914">IFERROR(INDEX(import_data,MATCH($R$8&amp;"-"&amp;$P914,import_key,0),S$9),"")</f>
        <v/>
      </c>
      <c r="T914" s="322" t="str" cm="1">
        <f t="array" ref="T914">IFERROR(INDEX(import_data,MATCH($R$8&amp;"-"&amp;$P914,import_key,0),T$9),"")</f>
        <v/>
      </c>
    </row>
    <row r="915" spans="2:20" x14ac:dyDescent="0.25">
      <c r="B915" s="308">
        <f t="shared" si="75"/>
        <v>903</v>
      </c>
      <c r="D915" s="301" t="str" cm="1">
        <f t="array" ref="D915">IFERROR(INDEX(import_data,MATCH($D$8&amp;"-"&amp;$B915,import_key,0),D$9),"")</f>
        <v/>
      </c>
      <c r="E915" s="299" t="str" cm="1">
        <f t="array" ref="E915">IFERROR(INDEX(import_data,MATCH($D$8&amp;"-"&amp;$B915,import_key,0),E$9),"")</f>
        <v/>
      </c>
      <c r="F915" s="299" t="str" cm="1">
        <f t="array" ref="F915">IFERROR(INDEX(import_data,MATCH($D$8&amp;"-"&amp;$B915,import_key,0),F$9),"")</f>
        <v/>
      </c>
      <c r="G915" s="299" t="str" cm="1">
        <f t="array" ref="G915">IFERROR(INDEX(import_data,MATCH($D$8&amp;"-"&amp;$B915,import_key,0),G$9),"")</f>
        <v/>
      </c>
      <c r="H915" s="322" t="str" cm="1">
        <f t="array" ref="H915">IFERROR(INDEX(import_data,MATCH($D$8&amp;"-"&amp;$B915,import_key,0),H$9),"")</f>
        <v/>
      </c>
      <c r="J915" s="334" t="str">
        <f t="shared" si="71"/>
        <v/>
      </c>
      <c r="K915" s="98" t="s">
        <v>0</v>
      </c>
      <c r="L915" s="334" t="str">
        <f t="shared" si="72"/>
        <v/>
      </c>
      <c r="M915" s="98" t="s">
        <v>0</v>
      </c>
      <c r="N915" s="334" t="str">
        <f t="shared" si="73"/>
        <v/>
      </c>
      <c r="O915" s="98" t="s">
        <v>0</v>
      </c>
      <c r="P915" s="308">
        <f t="shared" si="74"/>
        <v>903</v>
      </c>
      <c r="R915" s="301" t="str" cm="1">
        <f t="array" ref="R915">IFERROR(INDEX(import_data,MATCH($R$8&amp;"-"&amp;$P915,import_key,0),R$9),"")</f>
        <v/>
      </c>
      <c r="S915" s="299" t="str" cm="1">
        <f t="array" ref="S915">IFERROR(INDEX(import_data,MATCH($R$8&amp;"-"&amp;$P915,import_key,0),S$9),"")</f>
        <v/>
      </c>
      <c r="T915" s="322" t="str" cm="1">
        <f t="array" ref="T915">IFERROR(INDEX(import_data,MATCH($R$8&amp;"-"&amp;$P915,import_key,0),T$9),"")</f>
        <v/>
      </c>
    </row>
    <row r="916" spans="2:20" x14ac:dyDescent="0.25">
      <c r="B916" s="308">
        <f t="shared" si="75"/>
        <v>904</v>
      </c>
      <c r="D916" s="301" t="str" cm="1">
        <f t="array" ref="D916">IFERROR(INDEX(import_data,MATCH($D$8&amp;"-"&amp;$B916,import_key,0),D$9),"")</f>
        <v/>
      </c>
      <c r="E916" s="299" t="str" cm="1">
        <f t="array" ref="E916">IFERROR(INDEX(import_data,MATCH($D$8&amp;"-"&amp;$B916,import_key,0),E$9),"")</f>
        <v/>
      </c>
      <c r="F916" s="299" t="str" cm="1">
        <f t="array" ref="F916">IFERROR(INDEX(import_data,MATCH($D$8&amp;"-"&amp;$B916,import_key,0),F$9),"")</f>
        <v/>
      </c>
      <c r="G916" s="299" t="str" cm="1">
        <f t="array" ref="G916">IFERROR(INDEX(import_data,MATCH($D$8&amp;"-"&amp;$B916,import_key,0),G$9),"")</f>
        <v/>
      </c>
      <c r="H916" s="322" t="str" cm="1">
        <f t="array" ref="H916">IFERROR(INDEX(import_data,MATCH($D$8&amp;"-"&amp;$B916,import_key,0),H$9),"")</f>
        <v/>
      </c>
      <c r="J916" s="334" t="str">
        <f t="shared" si="71"/>
        <v/>
      </c>
      <c r="K916" s="98" t="s">
        <v>0</v>
      </c>
      <c r="L916" s="334" t="str">
        <f t="shared" si="72"/>
        <v/>
      </c>
      <c r="M916" s="98" t="s">
        <v>0</v>
      </c>
      <c r="N916" s="334" t="str">
        <f t="shared" si="73"/>
        <v/>
      </c>
      <c r="O916" s="98" t="s">
        <v>0</v>
      </c>
      <c r="P916" s="308">
        <f t="shared" si="74"/>
        <v>904</v>
      </c>
      <c r="R916" s="301" t="str" cm="1">
        <f t="array" ref="R916">IFERROR(INDEX(import_data,MATCH($R$8&amp;"-"&amp;$P916,import_key,0),R$9),"")</f>
        <v/>
      </c>
      <c r="S916" s="299" t="str" cm="1">
        <f t="array" ref="S916">IFERROR(INDEX(import_data,MATCH($R$8&amp;"-"&amp;$P916,import_key,0),S$9),"")</f>
        <v/>
      </c>
      <c r="T916" s="322" t="str" cm="1">
        <f t="array" ref="T916">IFERROR(INDEX(import_data,MATCH($R$8&amp;"-"&amp;$P916,import_key,0),T$9),"")</f>
        <v/>
      </c>
    </row>
    <row r="917" spans="2:20" x14ac:dyDescent="0.25">
      <c r="B917" s="308">
        <f t="shared" si="75"/>
        <v>905</v>
      </c>
      <c r="D917" s="301" t="str" cm="1">
        <f t="array" ref="D917">IFERROR(INDEX(import_data,MATCH($D$8&amp;"-"&amp;$B917,import_key,0),D$9),"")</f>
        <v/>
      </c>
      <c r="E917" s="299" t="str" cm="1">
        <f t="array" ref="E917">IFERROR(INDEX(import_data,MATCH($D$8&amp;"-"&amp;$B917,import_key,0),E$9),"")</f>
        <v/>
      </c>
      <c r="F917" s="299" t="str" cm="1">
        <f t="array" ref="F917">IFERROR(INDEX(import_data,MATCH($D$8&amp;"-"&amp;$B917,import_key,0),F$9),"")</f>
        <v/>
      </c>
      <c r="G917" s="299" t="str" cm="1">
        <f t="array" ref="G917">IFERROR(INDEX(import_data,MATCH($D$8&amp;"-"&amp;$B917,import_key,0),G$9),"")</f>
        <v/>
      </c>
      <c r="H917" s="322" t="str" cm="1">
        <f t="array" ref="H917">IFERROR(INDEX(import_data,MATCH($D$8&amp;"-"&amp;$B917,import_key,0),H$9),"")</f>
        <v/>
      </c>
      <c r="J917" s="334" t="str">
        <f t="shared" si="71"/>
        <v/>
      </c>
      <c r="K917" s="98" t="s">
        <v>0</v>
      </c>
      <c r="L917" s="334" t="str">
        <f t="shared" si="72"/>
        <v/>
      </c>
      <c r="M917" s="98" t="s">
        <v>0</v>
      </c>
      <c r="N917" s="334" t="str">
        <f t="shared" si="73"/>
        <v/>
      </c>
      <c r="O917" s="98" t="s">
        <v>0</v>
      </c>
      <c r="P917" s="308">
        <f t="shared" si="74"/>
        <v>905</v>
      </c>
      <c r="R917" s="301" t="str" cm="1">
        <f t="array" ref="R917">IFERROR(INDEX(import_data,MATCH($R$8&amp;"-"&amp;$P917,import_key,0),R$9),"")</f>
        <v/>
      </c>
      <c r="S917" s="299" t="str" cm="1">
        <f t="array" ref="S917">IFERROR(INDEX(import_data,MATCH($R$8&amp;"-"&amp;$P917,import_key,0),S$9),"")</f>
        <v/>
      </c>
      <c r="T917" s="322" t="str" cm="1">
        <f t="array" ref="T917">IFERROR(INDEX(import_data,MATCH($R$8&amp;"-"&amp;$P917,import_key,0),T$9),"")</f>
        <v/>
      </c>
    </row>
    <row r="918" spans="2:20" x14ac:dyDescent="0.25">
      <c r="B918" s="308">
        <f t="shared" si="75"/>
        <v>906</v>
      </c>
      <c r="D918" s="301" t="str" cm="1">
        <f t="array" ref="D918">IFERROR(INDEX(import_data,MATCH($D$8&amp;"-"&amp;$B918,import_key,0),D$9),"")</f>
        <v/>
      </c>
      <c r="E918" s="299" t="str" cm="1">
        <f t="array" ref="E918">IFERROR(INDEX(import_data,MATCH($D$8&amp;"-"&amp;$B918,import_key,0),E$9),"")</f>
        <v/>
      </c>
      <c r="F918" s="299" t="str" cm="1">
        <f t="array" ref="F918">IFERROR(INDEX(import_data,MATCH($D$8&amp;"-"&amp;$B918,import_key,0),F$9),"")</f>
        <v/>
      </c>
      <c r="G918" s="299" t="str" cm="1">
        <f t="array" ref="G918">IFERROR(INDEX(import_data,MATCH($D$8&amp;"-"&amp;$B918,import_key,0),G$9),"")</f>
        <v/>
      </c>
      <c r="H918" s="322" t="str" cm="1">
        <f t="array" ref="H918">IFERROR(INDEX(import_data,MATCH($D$8&amp;"-"&amp;$B918,import_key,0),H$9),"")</f>
        <v/>
      </c>
      <c r="J918" s="334" t="str">
        <f t="shared" si="71"/>
        <v/>
      </c>
      <c r="K918" s="98" t="s">
        <v>0</v>
      </c>
      <c r="L918" s="334" t="str">
        <f t="shared" si="72"/>
        <v/>
      </c>
      <c r="M918" s="98" t="s">
        <v>0</v>
      </c>
      <c r="N918" s="334" t="str">
        <f t="shared" si="73"/>
        <v/>
      </c>
      <c r="O918" s="98" t="s">
        <v>0</v>
      </c>
      <c r="P918" s="308">
        <f t="shared" si="74"/>
        <v>906</v>
      </c>
      <c r="R918" s="301" t="str" cm="1">
        <f t="array" ref="R918">IFERROR(INDEX(import_data,MATCH($R$8&amp;"-"&amp;$P918,import_key,0),R$9),"")</f>
        <v/>
      </c>
      <c r="S918" s="299" t="str" cm="1">
        <f t="array" ref="S918">IFERROR(INDEX(import_data,MATCH($R$8&amp;"-"&amp;$P918,import_key,0),S$9),"")</f>
        <v/>
      </c>
      <c r="T918" s="322" t="str" cm="1">
        <f t="array" ref="T918">IFERROR(INDEX(import_data,MATCH($R$8&amp;"-"&amp;$P918,import_key,0),T$9),"")</f>
        <v/>
      </c>
    </row>
    <row r="919" spans="2:20" x14ac:dyDescent="0.25">
      <c r="B919" s="308">
        <f t="shared" si="75"/>
        <v>907</v>
      </c>
      <c r="D919" s="301" t="str" cm="1">
        <f t="array" ref="D919">IFERROR(INDEX(import_data,MATCH($D$8&amp;"-"&amp;$B919,import_key,0),D$9),"")</f>
        <v/>
      </c>
      <c r="E919" s="299" t="str" cm="1">
        <f t="array" ref="E919">IFERROR(INDEX(import_data,MATCH($D$8&amp;"-"&amp;$B919,import_key,0),E$9),"")</f>
        <v/>
      </c>
      <c r="F919" s="299" t="str" cm="1">
        <f t="array" ref="F919">IFERROR(INDEX(import_data,MATCH($D$8&amp;"-"&amp;$B919,import_key,0),F$9),"")</f>
        <v/>
      </c>
      <c r="G919" s="299" t="str" cm="1">
        <f t="array" ref="G919">IFERROR(INDEX(import_data,MATCH($D$8&amp;"-"&amp;$B919,import_key,0),G$9),"")</f>
        <v/>
      </c>
      <c r="H919" s="322" t="str" cm="1">
        <f t="array" ref="H919">IFERROR(INDEX(import_data,MATCH($D$8&amp;"-"&amp;$B919,import_key,0),H$9),"")</f>
        <v/>
      </c>
      <c r="J919" s="334" t="str">
        <f t="shared" si="71"/>
        <v/>
      </c>
      <c r="K919" s="98" t="s">
        <v>0</v>
      </c>
      <c r="L919" s="334" t="str">
        <f t="shared" si="72"/>
        <v/>
      </c>
      <c r="M919" s="98" t="s">
        <v>0</v>
      </c>
      <c r="N919" s="334" t="str">
        <f t="shared" si="73"/>
        <v/>
      </c>
      <c r="O919" s="98" t="s">
        <v>0</v>
      </c>
      <c r="P919" s="308">
        <f t="shared" si="74"/>
        <v>907</v>
      </c>
      <c r="R919" s="301" t="str" cm="1">
        <f t="array" ref="R919">IFERROR(INDEX(import_data,MATCH($R$8&amp;"-"&amp;$P919,import_key,0),R$9),"")</f>
        <v/>
      </c>
      <c r="S919" s="299" t="str" cm="1">
        <f t="array" ref="S919">IFERROR(INDEX(import_data,MATCH($R$8&amp;"-"&amp;$P919,import_key,0),S$9),"")</f>
        <v/>
      </c>
      <c r="T919" s="322" t="str" cm="1">
        <f t="array" ref="T919">IFERROR(INDEX(import_data,MATCH($R$8&amp;"-"&amp;$P919,import_key,0),T$9),"")</f>
        <v/>
      </c>
    </row>
    <row r="920" spans="2:20" x14ac:dyDescent="0.25">
      <c r="B920" s="308">
        <f t="shared" si="75"/>
        <v>908</v>
      </c>
      <c r="D920" s="301" t="str" cm="1">
        <f t="array" ref="D920">IFERROR(INDEX(import_data,MATCH($D$8&amp;"-"&amp;$B920,import_key,0),D$9),"")</f>
        <v/>
      </c>
      <c r="E920" s="299" t="str" cm="1">
        <f t="array" ref="E920">IFERROR(INDEX(import_data,MATCH($D$8&amp;"-"&amp;$B920,import_key,0),E$9),"")</f>
        <v/>
      </c>
      <c r="F920" s="299" t="str" cm="1">
        <f t="array" ref="F920">IFERROR(INDEX(import_data,MATCH($D$8&amp;"-"&amp;$B920,import_key,0),F$9),"")</f>
        <v/>
      </c>
      <c r="G920" s="299" t="str" cm="1">
        <f t="array" ref="G920">IFERROR(INDEX(import_data,MATCH($D$8&amp;"-"&amp;$B920,import_key,0),G$9),"")</f>
        <v/>
      </c>
      <c r="H920" s="322" t="str" cm="1">
        <f t="array" ref="H920">IFERROR(INDEX(import_data,MATCH($D$8&amp;"-"&amp;$B920,import_key,0),H$9),"")</f>
        <v/>
      </c>
      <c r="J920" s="334" t="str">
        <f t="shared" si="71"/>
        <v/>
      </c>
      <c r="K920" s="98" t="s">
        <v>0</v>
      </c>
      <c r="L920" s="334" t="str">
        <f t="shared" si="72"/>
        <v/>
      </c>
      <c r="M920" s="98" t="s">
        <v>0</v>
      </c>
      <c r="N920" s="334" t="str">
        <f t="shared" si="73"/>
        <v/>
      </c>
      <c r="O920" s="98" t="s">
        <v>0</v>
      </c>
      <c r="P920" s="308">
        <f t="shared" si="74"/>
        <v>908</v>
      </c>
      <c r="R920" s="301" t="str" cm="1">
        <f t="array" ref="R920">IFERROR(INDEX(import_data,MATCH($R$8&amp;"-"&amp;$P920,import_key,0),R$9),"")</f>
        <v/>
      </c>
      <c r="S920" s="323" t="str" cm="1">
        <f t="array" ref="S920">IFERROR(INDEX(import_data,MATCH($R$8&amp;"-"&amp;$P920,import_key,0),S$9),"")</f>
        <v/>
      </c>
      <c r="T920" s="322" t="str" cm="1">
        <f t="array" ref="T920">IFERROR(INDEX(import_data,MATCH($R$8&amp;"-"&amp;$P920,import_key,0),T$9),"")</f>
        <v/>
      </c>
    </row>
    <row r="921" spans="2:20" x14ac:dyDescent="0.25">
      <c r="B921" s="308">
        <f t="shared" si="75"/>
        <v>909</v>
      </c>
      <c r="D921" s="301" t="str" cm="1">
        <f t="array" ref="D921">IFERROR(INDEX(import_data,MATCH($D$8&amp;"-"&amp;$B921,import_key,0),D$9),"")</f>
        <v/>
      </c>
      <c r="E921" s="299" t="str" cm="1">
        <f t="array" ref="E921">IFERROR(INDEX(import_data,MATCH($D$8&amp;"-"&amp;$B921,import_key,0),E$9),"")</f>
        <v/>
      </c>
      <c r="F921" s="299" t="str" cm="1">
        <f t="array" ref="F921">IFERROR(INDEX(import_data,MATCH($D$8&amp;"-"&amp;$B921,import_key,0),F$9),"")</f>
        <v/>
      </c>
      <c r="G921" s="299" t="str" cm="1">
        <f t="array" ref="G921">IFERROR(INDEX(import_data,MATCH($D$8&amp;"-"&amp;$B921,import_key,0),G$9),"")</f>
        <v/>
      </c>
      <c r="H921" s="322" t="str" cm="1">
        <f t="array" ref="H921">IFERROR(INDEX(import_data,MATCH($D$8&amp;"-"&amp;$B921,import_key,0),H$9),"")</f>
        <v/>
      </c>
      <c r="J921" s="334" t="str">
        <f t="shared" si="71"/>
        <v/>
      </c>
      <c r="K921" s="98" t="s">
        <v>0</v>
      </c>
      <c r="L921" s="334" t="str">
        <f t="shared" si="72"/>
        <v/>
      </c>
      <c r="M921" s="98" t="s">
        <v>0</v>
      </c>
      <c r="N921" s="334" t="str">
        <f t="shared" si="73"/>
        <v/>
      </c>
      <c r="O921" s="98" t="s">
        <v>0</v>
      </c>
      <c r="P921" s="308">
        <f t="shared" si="74"/>
        <v>909</v>
      </c>
      <c r="R921" s="301" t="str" cm="1">
        <f t="array" ref="R921">IFERROR(INDEX(import_data,MATCH($R$8&amp;"-"&amp;$P921,import_key,0),R$9),"")</f>
        <v/>
      </c>
      <c r="S921" s="299" t="str" cm="1">
        <f t="array" ref="S921">IFERROR(INDEX(import_data,MATCH($R$8&amp;"-"&amp;$P921,import_key,0),S$9),"")</f>
        <v/>
      </c>
      <c r="T921" s="322" t="str" cm="1">
        <f t="array" ref="T921">IFERROR(INDEX(import_data,MATCH($R$8&amp;"-"&amp;$P921,import_key,0),T$9),"")</f>
        <v/>
      </c>
    </row>
    <row r="922" spans="2:20" x14ac:dyDescent="0.25">
      <c r="B922" s="308">
        <f t="shared" si="75"/>
        <v>910</v>
      </c>
      <c r="D922" s="301" t="str" cm="1">
        <f t="array" ref="D922">IFERROR(INDEX(import_data,MATCH($D$8&amp;"-"&amp;$B922,import_key,0),D$9),"")</f>
        <v/>
      </c>
      <c r="E922" s="299" t="str" cm="1">
        <f t="array" ref="E922">IFERROR(INDEX(import_data,MATCH($D$8&amp;"-"&amp;$B922,import_key,0),E$9),"")</f>
        <v/>
      </c>
      <c r="F922" s="299" t="str" cm="1">
        <f t="array" ref="F922">IFERROR(INDEX(import_data,MATCH($D$8&amp;"-"&amp;$B922,import_key,0),F$9),"")</f>
        <v/>
      </c>
      <c r="G922" s="299" t="str" cm="1">
        <f t="array" ref="G922">IFERROR(INDEX(import_data,MATCH($D$8&amp;"-"&amp;$B922,import_key,0),G$9),"")</f>
        <v/>
      </c>
      <c r="H922" s="322" t="str" cm="1">
        <f t="array" ref="H922">IFERROR(INDEX(import_data,MATCH($D$8&amp;"-"&amp;$B922,import_key,0),H$9),"")</f>
        <v/>
      </c>
      <c r="J922" s="334" t="str">
        <f t="shared" si="71"/>
        <v/>
      </c>
      <c r="K922" s="98" t="s">
        <v>0</v>
      </c>
      <c r="L922" s="334" t="str">
        <f t="shared" si="72"/>
        <v/>
      </c>
      <c r="M922" s="98" t="s">
        <v>0</v>
      </c>
      <c r="N922" s="334" t="str">
        <f t="shared" si="73"/>
        <v/>
      </c>
      <c r="O922" s="98" t="s">
        <v>0</v>
      </c>
      <c r="P922" s="308">
        <f t="shared" si="74"/>
        <v>910</v>
      </c>
      <c r="R922" s="301" t="str" cm="1">
        <f t="array" ref="R922">IFERROR(INDEX(import_data,MATCH($R$8&amp;"-"&amp;$P922,import_key,0),R$9),"")</f>
        <v/>
      </c>
      <c r="S922" s="299" t="str" cm="1">
        <f t="array" ref="S922">IFERROR(INDEX(import_data,MATCH($R$8&amp;"-"&amp;$P922,import_key,0),S$9),"")</f>
        <v/>
      </c>
      <c r="T922" s="322" t="str" cm="1">
        <f t="array" ref="T922">IFERROR(INDEX(import_data,MATCH($R$8&amp;"-"&amp;$P922,import_key,0),T$9),"")</f>
        <v/>
      </c>
    </row>
    <row r="923" spans="2:20" x14ac:dyDescent="0.25">
      <c r="B923" s="308">
        <f t="shared" si="75"/>
        <v>911</v>
      </c>
      <c r="D923" s="301" t="str" cm="1">
        <f t="array" ref="D923">IFERROR(INDEX(import_data,MATCH($D$8&amp;"-"&amp;$B923,import_key,0),D$9),"")</f>
        <v/>
      </c>
      <c r="E923" s="299" t="str" cm="1">
        <f t="array" ref="E923">IFERROR(INDEX(import_data,MATCH($D$8&amp;"-"&amp;$B923,import_key,0),E$9),"")</f>
        <v/>
      </c>
      <c r="F923" s="299" t="str" cm="1">
        <f t="array" ref="F923">IFERROR(INDEX(import_data,MATCH($D$8&amp;"-"&amp;$B923,import_key,0),F$9),"")</f>
        <v/>
      </c>
      <c r="G923" s="299" t="str" cm="1">
        <f t="array" ref="G923">IFERROR(INDEX(import_data,MATCH($D$8&amp;"-"&amp;$B923,import_key,0),G$9),"")</f>
        <v/>
      </c>
      <c r="H923" s="322" t="str" cm="1">
        <f t="array" ref="H923">IFERROR(INDEX(import_data,MATCH($D$8&amp;"-"&amp;$B923,import_key,0),H$9),"")</f>
        <v/>
      </c>
      <c r="J923" s="334" t="str">
        <f t="shared" si="71"/>
        <v/>
      </c>
      <c r="K923" s="98" t="s">
        <v>0</v>
      </c>
      <c r="L923" s="334" t="str">
        <f t="shared" si="72"/>
        <v/>
      </c>
      <c r="M923" s="98" t="s">
        <v>0</v>
      </c>
      <c r="N923" s="334" t="str">
        <f t="shared" si="73"/>
        <v/>
      </c>
      <c r="O923" s="98" t="s">
        <v>0</v>
      </c>
      <c r="P923" s="308">
        <f t="shared" si="74"/>
        <v>911</v>
      </c>
      <c r="R923" s="301" t="str" cm="1">
        <f t="array" ref="R923">IFERROR(INDEX(import_data,MATCH($R$8&amp;"-"&amp;$P923,import_key,0),R$9),"")</f>
        <v/>
      </c>
      <c r="S923" s="299" t="str" cm="1">
        <f t="array" ref="S923">IFERROR(INDEX(import_data,MATCH($R$8&amp;"-"&amp;$P923,import_key,0),S$9),"")</f>
        <v/>
      </c>
      <c r="T923" s="322" t="str" cm="1">
        <f t="array" ref="T923">IFERROR(INDEX(import_data,MATCH($R$8&amp;"-"&amp;$P923,import_key,0),T$9),"")</f>
        <v/>
      </c>
    </row>
    <row r="924" spans="2:20" x14ac:dyDescent="0.25">
      <c r="B924" s="308">
        <f t="shared" si="75"/>
        <v>912</v>
      </c>
      <c r="D924" s="301" t="str" cm="1">
        <f t="array" ref="D924">IFERROR(INDEX(import_data,MATCH($D$8&amp;"-"&amp;$B924,import_key,0),D$9),"")</f>
        <v/>
      </c>
      <c r="E924" s="299" t="str" cm="1">
        <f t="array" ref="E924">IFERROR(INDEX(import_data,MATCH($D$8&amp;"-"&amp;$B924,import_key,0),E$9),"")</f>
        <v/>
      </c>
      <c r="F924" s="299" t="str" cm="1">
        <f t="array" ref="F924">IFERROR(INDEX(import_data,MATCH($D$8&amp;"-"&amp;$B924,import_key,0),F$9),"")</f>
        <v/>
      </c>
      <c r="G924" s="299" t="str" cm="1">
        <f t="array" ref="G924">IFERROR(INDEX(import_data,MATCH($D$8&amp;"-"&amp;$B924,import_key,0),G$9),"")</f>
        <v/>
      </c>
      <c r="H924" s="322" t="str" cm="1">
        <f t="array" ref="H924">IFERROR(INDEX(import_data,MATCH($D$8&amp;"-"&amp;$B924,import_key,0),H$9),"")</f>
        <v/>
      </c>
      <c r="J924" s="334" t="str">
        <f t="shared" si="71"/>
        <v/>
      </c>
      <c r="K924" s="98" t="s">
        <v>0</v>
      </c>
      <c r="L924" s="334" t="str">
        <f t="shared" si="72"/>
        <v/>
      </c>
      <c r="M924" s="98" t="s">
        <v>0</v>
      </c>
      <c r="N924" s="334" t="str">
        <f t="shared" si="73"/>
        <v/>
      </c>
      <c r="O924" s="98" t="s">
        <v>0</v>
      </c>
      <c r="P924" s="308">
        <f t="shared" si="74"/>
        <v>912</v>
      </c>
      <c r="R924" s="301" t="str" cm="1">
        <f t="array" ref="R924">IFERROR(INDEX(import_data,MATCH($R$8&amp;"-"&amp;$P924,import_key,0),R$9),"")</f>
        <v/>
      </c>
      <c r="S924" s="299" t="str" cm="1">
        <f t="array" ref="S924">IFERROR(INDEX(import_data,MATCH($R$8&amp;"-"&amp;$P924,import_key,0),S$9),"")</f>
        <v/>
      </c>
      <c r="T924" s="322" t="str" cm="1">
        <f t="array" ref="T924">IFERROR(INDEX(import_data,MATCH($R$8&amp;"-"&amp;$P924,import_key,0),T$9),"")</f>
        <v/>
      </c>
    </row>
    <row r="925" spans="2:20" x14ac:dyDescent="0.25">
      <c r="B925" s="308">
        <f t="shared" si="75"/>
        <v>913</v>
      </c>
      <c r="D925" s="301" t="str" cm="1">
        <f t="array" ref="D925">IFERROR(INDEX(import_data,MATCH($D$8&amp;"-"&amp;$B925,import_key,0),D$9),"")</f>
        <v/>
      </c>
      <c r="E925" s="299" t="str" cm="1">
        <f t="array" ref="E925">IFERROR(INDEX(import_data,MATCH($D$8&amp;"-"&amp;$B925,import_key,0),E$9),"")</f>
        <v/>
      </c>
      <c r="F925" s="299" t="str" cm="1">
        <f t="array" ref="F925">IFERROR(INDEX(import_data,MATCH($D$8&amp;"-"&amp;$B925,import_key,0),F$9),"")</f>
        <v/>
      </c>
      <c r="G925" s="299" t="str" cm="1">
        <f t="array" ref="G925">IFERROR(INDEX(import_data,MATCH($D$8&amp;"-"&amp;$B925,import_key,0),G$9),"")</f>
        <v/>
      </c>
      <c r="H925" s="322" t="str" cm="1">
        <f t="array" ref="H925">IFERROR(INDEX(import_data,MATCH($D$8&amp;"-"&amp;$B925,import_key,0),H$9),"")</f>
        <v/>
      </c>
      <c r="J925" s="334" t="str">
        <f t="shared" si="71"/>
        <v/>
      </c>
      <c r="K925" s="98" t="s">
        <v>0</v>
      </c>
      <c r="L925" s="334" t="str">
        <f t="shared" si="72"/>
        <v/>
      </c>
      <c r="M925" s="98" t="s">
        <v>0</v>
      </c>
      <c r="N925" s="334" t="str">
        <f t="shared" si="73"/>
        <v/>
      </c>
      <c r="O925" s="98" t="s">
        <v>0</v>
      </c>
      <c r="P925" s="308">
        <f t="shared" si="74"/>
        <v>913</v>
      </c>
      <c r="R925" s="301" t="str" cm="1">
        <f t="array" ref="R925">IFERROR(INDEX(import_data,MATCH($R$8&amp;"-"&amp;$P925,import_key,0),R$9),"")</f>
        <v/>
      </c>
      <c r="S925" s="299" t="str" cm="1">
        <f t="array" ref="S925">IFERROR(INDEX(import_data,MATCH($R$8&amp;"-"&amp;$P925,import_key,0),S$9),"")</f>
        <v/>
      </c>
      <c r="T925" s="322" t="str" cm="1">
        <f t="array" ref="T925">IFERROR(INDEX(import_data,MATCH($R$8&amp;"-"&amp;$P925,import_key,0),T$9),"")</f>
        <v/>
      </c>
    </row>
    <row r="926" spans="2:20" x14ac:dyDescent="0.25">
      <c r="B926" s="308">
        <f t="shared" si="75"/>
        <v>914</v>
      </c>
      <c r="D926" s="301" t="str" cm="1">
        <f t="array" ref="D926">IFERROR(INDEX(import_data,MATCH($D$8&amp;"-"&amp;$B926,import_key,0),D$9),"")</f>
        <v/>
      </c>
      <c r="E926" s="299" t="str" cm="1">
        <f t="array" ref="E926">IFERROR(INDEX(import_data,MATCH($D$8&amp;"-"&amp;$B926,import_key,0),E$9),"")</f>
        <v/>
      </c>
      <c r="F926" s="299" t="str" cm="1">
        <f t="array" ref="F926">IFERROR(INDEX(import_data,MATCH($D$8&amp;"-"&amp;$B926,import_key,0),F$9),"")</f>
        <v/>
      </c>
      <c r="G926" s="299" t="str" cm="1">
        <f t="array" ref="G926">IFERROR(INDEX(import_data,MATCH($D$8&amp;"-"&amp;$B926,import_key,0),G$9),"")</f>
        <v/>
      </c>
      <c r="H926" s="322" t="str" cm="1">
        <f t="array" ref="H926">IFERROR(INDEX(import_data,MATCH($D$8&amp;"-"&amp;$B926,import_key,0),H$9),"")</f>
        <v/>
      </c>
      <c r="J926" s="334" t="str">
        <f t="shared" si="71"/>
        <v/>
      </c>
      <c r="K926" s="98" t="s">
        <v>0</v>
      </c>
      <c r="L926" s="334" t="str">
        <f t="shared" si="72"/>
        <v/>
      </c>
      <c r="M926" s="98" t="s">
        <v>0</v>
      </c>
      <c r="N926" s="334" t="str">
        <f t="shared" si="73"/>
        <v/>
      </c>
      <c r="O926" s="98" t="s">
        <v>0</v>
      </c>
      <c r="P926" s="308">
        <f t="shared" si="74"/>
        <v>914</v>
      </c>
      <c r="R926" s="301" t="str" cm="1">
        <f t="array" ref="R926">IFERROR(INDEX(import_data,MATCH($R$8&amp;"-"&amp;$P926,import_key,0),R$9),"")</f>
        <v/>
      </c>
      <c r="S926" s="299" t="str" cm="1">
        <f t="array" ref="S926">IFERROR(INDEX(import_data,MATCH($R$8&amp;"-"&amp;$P926,import_key,0),S$9),"")</f>
        <v/>
      </c>
      <c r="T926" s="322" t="str" cm="1">
        <f t="array" ref="T926">IFERROR(INDEX(import_data,MATCH($R$8&amp;"-"&amp;$P926,import_key,0),T$9),"")</f>
        <v/>
      </c>
    </row>
    <row r="927" spans="2:20" x14ac:dyDescent="0.25">
      <c r="B927" s="308">
        <f t="shared" si="75"/>
        <v>915</v>
      </c>
      <c r="D927" s="301" t="str" cm="1">
        <f t="array" ref="D927">IFERROR(INDEX(import_data,MATCH($D$8&amp;"-"&amp;$B927,import_key,0),D$9),"")</f>
        <v/>
      </c>
      <c r="E927" s="299" t="str" cm="1">
        <f t="array" ref="E927">IFERROR(INDEX(import_data,MATCH($D$8&amp;"-"&amp;$B927,import_key,0),E$9),"")</f>
        <v/>
      </c>
      <c r="F927" s="299" t="str" cm="1">
        <f t="array" ref="F927">IFERROR(INDEX(import_data,MATCH($D$8&amp;"-"&amp;$B927,import_key,0),F$9),"")</f>
        <v/>
      </c>
      <c r="G927" s="299" t="str" cm="1">
        <f t="array" ref="G927">IFERROR(INDEX(import_data,MATCH($D$8&amp;"-"&amp;$B927,import_key,0),G$9),"")</f>
        <v/>
      </c>
      <c r="H927" s="322" t="str" cm="1">
        <f t="array" ref="H927">IFERROR(INDEX(import_data,MATCH($D$8&amp;"-"&amp;$B927,import_key,0),H$9),"")</f>
        <v/>
      </c>
      <c r="J927" s="334" t="str">
        <f t="shared" si="71"/>
        <v/>
      </c>
      <c r="K927" s="98" t="s">
        <v>0</v>
      </c>
      <c r="L927" s="334" t="str">
        <f t="shared" si="72"/>
        <v/>
      </c>
      <c r="M927" s="98" t="s">
        <v>0</v>
      </c>
      <c r="N927" s="334" t="str">
        <f t="shared" si="73"/>
        <v/>
      </c>
      <c r="O927" s="98" t="s">
        <v>0</v>
      </c>
      <c r="P927" s="308">
        <f t="shared" si="74"/>
        <v>915</v>
      </c>
      <c r="R927" s="301" t="str" cm="1">
        <f t="array" ref="R927">IFERROR(INDEX(import_data,MATCH($R$8&amp;"-"&amp;$P927,import_key,0),R$9),"")</f>
        <v/>
      </c>
      <c r="S927" s="299" t="str" cm="1">
        <f t="array" ref="S927">IFERROR(INDEX(import_data,MATCH($R$8&amp;"-"&amp;$P927,import_key,0),S$9),"")</f>
        <v/>
      </c>
      <c r="T927" s="322" t="str" cm="1">
        <f t="array" ref="T927">IFERROR(INDEX(import_data,MATCH($R$8&amp;"-"&amp;$P927,import_key,0),T$9),"")</f>
        <v/>
      </c>
    </row>
    <row r="928" spans="2:20" x14ac:dyDescent="0.25">
      <c r="B928" s="308">
        <f t="shared" si="75"/>
        <v>916</v>
      </c>
      <c r="D928" s="301" t="str" cm="1">
        <f t="array" ref="D928">IFERROR(INDEX(import_data,MATCH($D$8&amp;"-"&amp;$B928,import_key,0),D$9),"")</f>
        <v/>
      </c>
      <c r="E928" s="299" t="str" cm="1">
        <f t="array" ref="E928">IFERROR(INDEX(import_data,MATCH($D$8&amp;"-"&amp;$B928,import_key,0),E$9),"")</f>
        <v/>
      </c>
      <c r="F928" s="299" t="str" cm="1">
        <f t="array" ref="F928">IFERROR(INDEX(import_data,MATCH($D$8&amp;"-"&amp;$B928,import_key,0),F$9),"")</f>
        <v/>
      </c>
      <c r="G928" s="299" t="str" cm="1">
        <f t="array" ref="G928">IFERROR(INDEX(import_data,MATCH($D$8&amp;"-"&amp;$B928,import_key,0),G$9),"")</f>
        <v/>
      </c>
      <c r="H928" s="322" t="str" cm="1">
        <f t="array" ref="H928">IFERROR(INDEX(import_data,MATCH($D$8&amp;"-"&amp;$B928,import_key,0),H$9),"")</f>
        <v/>
      </c>
      <c r="J928" s="334" t="str">
        <f t="shared" si="71"/>
        <v/>
      </c>
      <c r="K928" s="98" t="s">
        <v>0</v>
      </c>
      <c r="L928" s="334" t="str">
        <f t="shared" si="72"/>
        <v/>
      </c>
      <c r="M928" s="98" t="s">
        <v>0</v>
      </c>
      <c r="N928" s="334" t="str">
        <f t="shared" si="73"/>
        <v/>
      </c>
      <c r="O928" s="98" t="s">
        <v>0</v>
      </c>
      <c r="P928" s="308">
        <f t="shared" si="74"/>
        <v>916</v>
      </c>
      <c r="R928" s="301" t="str" cm="1">
        <f t="array" ref="R928">IFERROR(INDEX(import_data,MATCH($R$8&amp;"-"&amp;$P928,import_key,0),R$9),"")</f>
        <v/>
      </c>
      <c r="S928" s="299" t="str" cm="1">
        <f t="array" ref="S928">IFERROR(INDEX(import_data,MATCH($R$8&amp;"-"&amp;$P928,import_key,0),S$9),"")</f>
        <v/>
      </c>
      <c r="T928" s="322" t="str" cm="1">
        <f t="array" ref="T928">IFERROR(INDEX(import_data,MATCH($R$8&amp;"-"&amp;$P928,import_key,0),T$9),"")</f>
        <v/>
      </c>
    </row>
    <row r="929" spans="2:20" x14ac:dyDescent="0.25">
      <c r="B929" s="308">
        <f t="shared" si="75"/>
        <v>917</v>
      </c>
      <c r="D929" s="301" t="str" cm="1">
        <f t="array" ref="D929">IFERROR(INDEX(import_data,MATCH($D$8&amp;"-"&amp;$B929,import_key,0),D$9),"")</f>
        <v/>
      </c>
      <c r="E929" s="299" t="str" cm="1">
        <f t="array" ref="E929">IFERROR(INDEX(import_data,MATCH($D$8&amp;"-"&amp;$B929,import_key,0),E$9),"")</f>
        <v/>
      </c>
      <c r="F929" s="299" t="str" cm="1">
        <f t="array" ref="F929">IFERROR(INDEX(import_data,MATCH($D$8&amp;"-"&amp;$B929,import_key,0),F$9),"")</f>
        <v/>
      </c>
      <c r="G929" s="299" t="str" cm="1">
        <f t="array" ref="G929">IFERROR(INDEX(import_data,MATCH($D$8&amp;"-"&amp;$B929,import_key,0),G$9),"")</f>
        <v/>
      </c>
      <c r="H929" s="322" t="str" cm="1">
        <f t="array" ref="H929">IFERROR(INDEX(import_data,MATCH($D$8&amp;"-"&amp;$B929,import_key,0),H$9),"")</f>
        <v/>
      </c>
      <c r="J929" s="334" t="str">
        <f t="shared" si="71"/>
        <v/>
      </c>
      <c r="K929" s="98" t="s">
        <v>0</v>
      </c>
      <c r="L929" s="334" t="str">
        <f t="shared" si="72"/>
        <v/>
      </c>
      <c r="M929" s="98" t="s">
        <v>0</v>
      </c>
      <c r="N929" s="334" t="str">
        <f t="shared" si="73"/>
        <v/>
      </c>
      <c r="O929" s="98" t="s">
        <v>0</v>
      </c>
      <c r="P929" s="308">
        <f t="shared" si="74"/>
        <v>917</v>
      </c>
      <c r="R929" s="301" t="str" cm="1">
        <f t="array" ref="R929">IFERROR(INDEX(import_data,MATCH($R$8&amp;"-"&amp;$P929,import_key,0),R$9),"")</f>
        <v/>
      </c>
      <c r="S929" s="299" t="str" cm="1">
        <f t="array" ref="S929">IFERROR(INDEX(import_data,MATCH($R$8&amp;"-"&amp;$P929,import_key,0),S$9),"")</f>
        <v/>
      </c>
      <c r="T929" s="322" t="str" cm="1">
        <f t="array" ref="T929">IFERROR(INDEX(import_data,MATCH($R$8&amp;"-"&amp;$P929,import_key,0),T$9),"")</f>
        <v/>
      </c>
    </row>
    <row r="930" spans="2:20" x14ac:dyDescent="0.25">
      <c r="B930" s="308">
        <f t="shared" si="75"/>
        <v>918</v>
      </c>
      <c r="D930" s="301" t="str" cm="1">
        <f t="array" ref="D930">IFERROR(INDEX(import_data,MATCH($D$8&amp;"-"&amp;$B930,import_key,0),D$9),"")</f>
        <v/>
      </c>
      <c r="E930" s="299" t="str" cm="1">
        <f t="array" ref="E930">IFERROR(INDEX(import_data,MATCH($D$8&amp;"-"&amp;$B930,import_key,0),E$9),"")</f>
        <v/>
      </c>
      <c r="F930" s="299" t="str" cm="1">
        <f t="array" ref="F930">IFERROR(INDEX(import_data,MATCH($D$8&amp;"-"&amp;$B930,import_key,0),F$9),"")</f>
        <v/>
      </c>
      <c r="G930" s="299" t="str" cm="1">
        <f t="array" ref="G930">IFERROR(INDEX(import_data,MATCH($D$8&amp;"-"&amp;$B930,import_key,0),G$9),"")</f>
        <v/>
      </c>
      <c r="H930" s="322" t="str" cm="1">
        <f t="array" ref="H930">IFERROR(INDEX(import_data,MATCH($D$8&amp;"-"&amp;$B930,import_key,0),H$9),"")</f>
        <v/>
      </c>
      <c r="J930" s="334" t="str">
        <f t="shared" si="71"/>
        <v/>
      </c>
      <c r="K930" s="98" t="s">
        <v>0</v>
      </c>
      <c r="L930" s="334" t="str">
        <f t="shared" si="72"/>
        <v/>
      </c>
      <c r="M930" s="98" t="s">
        <v>0</v>
      </c>
      <c r="N930" s="334" t="str">
        <f t="shared" si="73"/>
        <v/>
      </c>
      <c r="O930" s="98" t="s">
        <v>0</v>
      </c>
      <c r="P930" s="308">
        <f t="shared" si="74"/>
        <v>918</v>
      </c>
      <c r="R930" s="301" t="str" cm="1">
        <f t="array" ref="R930">IFERROR(INDEX(import_data,MATCH($R$8&amp;"-"&amp;$P930,import_key,0),R$9),"")</f>
        <v/>
      </c>
      <c r="S930" s="299" t="str" cm="1">
        <f t="array" ref="S930">IFERROR(INDEX(import_data,MATCH($R$8&amp;"-"&amp;$P930,import_key,0),S$9),"")</f>
        <v/>
      </c>
      <c r="T930" s="322" t="str" cm="1">
        <f t="array" ref="T930">IFERROR(INDEX(import_data,MATCH($R$8&amp;"-"&amp;$P930,import_key,0),T$9),"")</f>
        <v/>
      </c>
    </row>
    <row r="931" spans="2:20" x14ac:dyDescent="0.25">
      <c r="B931" s="308">
        <f t="shared" si="75"/>
        <v>919</v>
      </c>
      <c r="D931" s="301" t="str" cm="1">
        <f t="array" ref="D931">IFERROR(INDEX(import_data,MATCH($D$8&amp;"-"&amp;$B931,import_key,0),D$9),"")</f>
        <v/>
      </c>
      <c r="E931" s="299" t="str" cm="1">
        <f t="array" ref="E931">IFERROR(INDEX(import_data,MATCH($D$8&amp;"-"&amp;$B931,import_key,0),E$9),"")</f>
        <v/>
      </c>
      <c r="F931" s="299" t="str" cm="1">
        <f t="array" ref="F931">IFERROR(INDEX(import_data,MATCH($D$8&amp;"-"&amp;$B931,import_key,0),F$9),"")</f>
        <v/>
      </c>
      <c r="G931" s="299" t="str" cm="1">
        <f t="array" ref="G931">IFERROR(INDEX(import_data,MATCH($D$8&amp;"-"&amp;$B931,import_key,0),G$9),"")</f>
        <v/>
      </c>
      <c r="H931" s="322" t="str" cm="1">
        <f t="array" ref="H931">IFERROR(INDEX(import_data,MATCH($D$8&amp;"-"&amp;$B931,import_key,0),H$9),"")</f>
        <v/>
      </c>
      <c r="J931" s="334" t="str">
        <f t="shared" si="71"/>
        <v/>
      </c>
      <c r="K931" s="98" t="s">
        <v>0</v>
      </c>
      <c r="L931" s="334" t="str">
        <f t="shared" si="72"/>
        <v/>
      </c>
      <c r="M931" s="98" t="s">
        <v>0</v>
      </c>
      <c r="N931" s="334" t="str">
        <f t="shared" si="73"/>
        <v/>
      </c>
      <c r="O931" s="98" t="s">
        <v>0</v>
      </c>
      <c r="P931" s="308">
        <f t="shared" si="74"/>
        <v>919</v>
      </c>
      <c r="R931" s="301" t="str" cm="1">
        <f t="array" ref="R931">IFERROR(INDEX(import_data,MATCH($R$8&amp;"-"&amp;$P931,import_key,0),R$9),"")</f>
        <v/>
      </c>
      <c r="S931" s="299" t="str" cm="1">
        <f t="array" ref="S931">IFERROR(INDEX(import_data,MATCH($R$8&amp;"-"&amp;$P931,import_key,0),S$9),"")</f>
        <v/>
      </c>
      <c r="T931" s="322" t="str" cm="1">
        <f t="array" ref="T931">IFERROR(INDEX(import_data,MATCH($R$8&amp;"-"&amp;$P931,import_key,0),T$9),"")</f>
        <v/>
      </c>
    </row>
    <row r="932" spans="2:20" x14ac:dyDescent="0.25">
      <c r="B932" s="308">
        <f t="shared" si="75"/>
        <v>920</v>
      </c>
      <c r="D932" s="301" t="str" cm="1">
        <f t="array" ref="D932">IFERROR(INDEX(import_data,MATCH($D$8&amp;"-"&amp;$B932,import_key,0),D$9),"")</f>
        <v/>
      </c>
      <c r="E932" s="299" t="str" cm="1">
        <f t="array" ref="E932">IFERROR(INDEX(import_data,MATCH($D$8&amp;"-"&amp;$B932,import_key,0),E$9),"")</f>
        <v/>
      </c>
      <c r="F932" s="299" t="str" cm="1">
        <f t="array" ref="F932">IFERROR(INDEX(import_data,MATCH($D$8&amp;"-"&amp;$B932,import_key,0),F$9),"")</f>
        <v/>
      </c>
      <c r="G932" s="299" t="str" cm="1">
        <f t="array" ref="G932">IFERROR(INDEX(import_data,MATCH($D$8&amp;"-"&amp;$B932,import_key,0),G$9),"")</f>
        <v/>
      </c>
      <c r="H932" s="322" t="str" cm="1">
        <f t="array" ref="H932">IFERROR(INDEX(import_data,MATCH($D$8&amp;"-"&amp;$B932,import_key,0),H$9),"")</f>
        <v/>
      </c>
      <c r="J932" s="334" t="str">
        <f t="shared" si="71"/>
        <v/>
      </c>
      <c r="K932" s="98" t="s">
        <v>0</v>
      </c>
      <c r="L932" s="334" t="str">
        <f t="shared" si="72"/>
        <v/>
      </c>
      <c r="M932" s="98" t="s">
        <v>0</v>
      </c>
      <c r="N932" s="334" t="str">
        <f t="shared" si="73"/>
        <v/>
      </c>
      <c r="O932" s="98" t="s">
        <v>0</v>
      </c>
      <c r="P932" s="308">
        <f t="shared" si="74"/>
        <v>920</v>
      </c>
      <c r="R932" s="301" t="str" cm="1">
        <f t="array" ref="R932">IFERROR(INDEX(import_data,MATCH($R$8&amp;"-"&amp;$P932,import_key,0),R$9),"")</f>
        <v/>
      </c>
      <c r="S932" s="299" t="str" cm="1">
        <f t="array" ref="S932">IFERROR(INDEX(import_data,MATCH($R$8&amp;"-"&amp;$P932,import_key,0),S$9),"")</f>
        <v/>
      </c>
      <c r="T932" s="322" t="str" cm="1">
        <f t="array" ref="T932">IFERROR(INDEX(import_data,MATCH($R$8&amp;"-"&amp;$P932,import_key,0),T$9),"")</f>
        <v/>
      </c>
    </row>
    <row r="933" spans="2:20" x14ac:dyDescent="0.25">
      <c r="B933" s="308">
        <f t="shared" si="75"/>
        <v>921</v>
      </c>
      <c r="D933" s="301" t="str" cm="1">
        <f t="array" ref="D933">IFERROR(INDEX(import_data,MATCH($D$8&amp;"-"&amp;$B933,import_key,0),D$9),"")</f>
        <v/>
      </c>
      <c r="E933" s="299" t="str" cm="1">
        <f t="array" ref="E933">IFERROR(INDEX(import_data,MATCH($D$8&amp;"-"&amp;$B933,import_key,0),E$9),"")</f>
        <v/>
      </c>
      <c r="F933" s="299" t="str" cm="1">
        <f t="array" ref="F933">IFERROR(INDEX(import_data,MATCH($D$8&amp;"-"&amp;$B933,import_key,0),F$9),"")</f>
        <v/>
      </c>
      <c r="G933" s="299" t="str" cm="1">
        <f t="array" ref="G933">IFERROR(INDEX(import_data,MATCH($D$8&amp;"-"&amp;$B933,import_key,0),G$9),"")</f>
        <v/>
      </c>
      <c r="H933" s="322" t="str" cm="1">
        <f t="array" ref="H933">IFERROR(INDEX(import_data,MATCH($D$8&amp;"-"&amp;$B933,import_key,0),H$9),"")</f>
        <v/>
      </c>
      <c r="J933" s="334" t="str">
        <f t="shared" si="71"/>
        <v/>
      </c>
      <c r="K933" s="98" t="s">
        <v>0</v>
      </c>
      <c r="L933" s="334" t="str">
        <f t="shared" si="72"/>
        <v/>
      </c>
      <c r="M933" s="98" t="s">
        <v>0</v>
      </c>
      <c r="N933" s="334" t="str">
        <f t="shared" si="73"/>
        <v/>
      </c>
      <c r="O933" s="98" t="s">
        <v>0</v>
      </c>
      <c r="P933" s="308">
        <f t="shared" si="74"/>
        <v>921</v>
      </c>
      <c r="R933" s="301" t="str" cm="1">
        <f t="array" ref="R933">IFERROR(INDEX(import_data,MATCH($R$8&amp;"-"&amp;$P933,import_key,0),R$9),"")</f>
        <v/>
      </c>
      <c r="S933" s="299" t="str" cm="1">
        <f t="array" ref="S933">IFERROR(INDEX(import_data,MATCH($R$8&amp;"-"&amp;$P933,import_key,0),S$9),"")</f>
        <v/>
      </c>
      <c r="T933" s="322" t="str" cm="1">
        <f t="array" ref="T933">IFERROR(INDEX(import_data,MATCH($R$8&amp;"-"&amp;$P933,import_key,0),T$9),"")</f>
        <v/>
      </c>
    </row>
    <row r="934" spans="2:20" x14ac:dyDescent="0.25">
      <c r="B934" s="308">
        <f t="shared" si="75"/>
        <v>922</v>
      </c>
      <c r="D934" s="301" t="str" cm="1">
        <f t="array" ref="D934">IFERROR(INDEX(import_data,MATCH($D$8&amp;"-"&amp;$B934,import_key,0),D$9),"")</f>
        <v/>
      </c>
      <c r="E934" s="299" t="str" cm="1">
        <f t="array" ref="E934">IFERROR(INDEX(import_data,MATCH($D$8&amp;"-"&amp;$B934,import_key,0),E$9),"")</f>
        <v/>
      </c>
      <c r="F934" s="299" t="str" cm="1">
        <f t="array" ref="F934">IFERROR(INDEX(import_data,MATCH($D$8&amp;"-"&amp;$B934,import_key,0),F$9),"")</f>
        <v/>
      </c>
      <c r="G934" s="299" t="str" cm="1">
        <f t="array" ref="G934">IFERROR(INDEX(import_data,MATCH($D$8&amp;"-"&amp;$B934,import_key,0),G$9),"")</f>
        <v/>
      </c>
      <c r="H934" s="322" t="str" cm="1">
        <f t="array" ref="H934">IFERROR(INDEX(import_data,MATCH($D$8&amp;"-"&amp;$B934,import_key,0),H$9),"")</f>
        <v/>
      </c>
      <c r="J934" s="334" t="str">
        <f t="shared" si="71"/>
        <v/>
      </c>
      <c r="K934" s="98" t="s">
        <v>0</v>
      </c>
      <c r="L934" s="334" t="str">
        <f t="shared" si="72"/>
        <v/>
      </c>
      <c r="M934" s="98" t="s">
        <v>0</v>
      </c>
      <c r="N934" s="334" t="str">
        <f t="shared" si="73"/>
        <v/>
      </c>
      <c r="O934" s="98" t="s">
        <v>0</v>
      </c>
      <c r="P934" s="308">
        <f t="shared" si="74"/>
        <v>922</v>
      </c>
      <c r="R934" s="301" t="str" cm="1">
        <f t="array" ref="R934">IFERROR(INDEX(import_data,MATCH($R$8&amp;"-"&amp;$P934,import_key,0),R$9),"")</f>
        <v/>
      </c>
      <c r="S934" s="299" t="str" cm="1">
        <f t="array" ref="S934">IFERROR(INDEX(import_data,MATCH($R$8&amp;"-"&amp;$P934,import_key,0),S$9),"")</f>
        <v/>
      </c>
      <c r="T934" s="322" t="str" cm="1">
        <f t="array" ref="T934">IFERROR(INDEX(import_data,MATCH($R$8&amp;"-"&amp;$P934,import_key,0),T$9),"")</f>
        <v/>
      </c>
    </row>
    <row r="935" spans="2:20" x14ac:dyDescent="0.25">
      <c r="B935" s="308">
        <f t="shared" si="75"/>
        <v>923</v>
      </c>
      <c r="D935" s="301" t="str" cm="1">
        <f t="array" ref="D935">IFERROR(INDEX(import_data,MATCH($D$8&amp;"-"&amp;$B935,import_key,0),D$9),"")</f>
        <v/>
      </c>
      <c r="E935" s="299" t="str" cm="1">
        <f t="array" ref="E935">IFERROR(INDEX(import_data,MATCH($D$8&amp;"-"&amp;$B935,import_key,0),E$9),"")</f>
        <v/>
      </c>
      <c r="F935" s="299" t="str" cm="1">
        <f t="array" ref="F935">IFERROR(INDEX(import_data,MATCH($D$8&amp;"-"&amp;$B935,import_key,0),F$9),"")</f>
        <v/>
      </c>
      <c r="G935" s="299" t="str" cm="1">
        <f t="array" ref="G935">IFERROR(INDEX(import_data,MATCH($D$8&amp;"-"&amp;$B935,import_key,0),G$9),"")</f>
        <v/>
      </c>
      <c r="H935" s="322" t="str" cm="1">
        <f t="array" ref="H935">IFERROR(INDEX(import_data,MATCH($D$8&amp;"-"&amp;$B935,import_key,0),H$9),"")</f>
        <v/>
      </c>
      <c r="J935" s="334" t="str">
        <f t="shared" si="71"/>
        <v/>
      </c>
      <c r="K935" s="98" t="s">
        <v>0</v>
      </c>
      <c r="L935" s="334" t="str">
        <f t="shared" si="72"/>
        <v/>
      </c>
      <c r="M935" s="98" t="s">
        <v>0</v>
      </c>
      <c r="N935" s="334" t="str">
        <f t="shared" si="73"/>
        <v/>
      </c>
      <c r="O935" s="98" t="s">
        <v>0</v>
      </c>
      <c r="P935" s="308">
        <f t="shared" si="74"/>
        <v>923</v>
      </c>
      <c r="R935" s="301" t="str" cm="1">
        <f t="array" ref="R935">IFERROR(INDEX(import_data,MATCH($R$8&amp;"-"&amp;$P935,import_key,0),R$9),"")</f>
        <v/>
      </c>
      <c r="S935" s="299" t="str" cm="1">
        <f t="array" ref="S935">IFERROR(INDEX(import_data,MATCH($R$8&amp;"-"&amp;$P935,import_key,0),S$9),"")</f>
        <v/>
      </c>
      <c r="T935" s="322" t="str" cm="1">
        <f t="array" ref="T935">IFERROR(INDEX(import_data,MATCH($R$8&amp;"-"&amp;$P935,import_key,0),T$9),"")</f>
        <v/>
      </c>
    </row>
    <row r="936" spans="2:20" x14ac:dyDescent="0.25">
      <c r="B936" s="308">
        <f t="shared" si="75"/>
        <v>924</v>
      </c>
      <c r="D936" s="301" t="str" cm="1">
        <f t="array" ref="D936">IFERROR(INDEX(import_data,MATCH($D$8&amp;"-"&amp;$B936,import_key,0),D$9),"")</f>
        <v/>
      </c>
      <c r="E936" s="299" t="str" cm="1">
        <f t="array" ref="E936">IFERROR(INDEX(import_data,MATCH($D$8&amp;"-"&amp;$B936,import_key,0),E$9),"")</f>
        <v/>
      </c>
      <c r="F936" s="299" t="str" cm="1">
        <f t="array" ref="F936">IFERROR(INDEX(import_data,MATCH($D$8&amp;"-"&amp;$B936,import_key,0),F$9),"")</f>
        <v/>
      </c>
      <c r="G936" s="299" t="str" cm="1">
        <f t="array" ref="G936">IFERROR(INDEX(import_data,MATCH($D$8&amp;"-"&amp;$B936,import_key,0),G$9),"")</f>
        <v/>
      </c>
      <c r="H936" s="322" t="str" cm="1">
        <f t="array" ref="H936">IFERROR(INDEX(import_data,MATCH($D$8&amp;"-"&amp;$B936,import_key,0),H$9),"")</f>
        <v/>
      </c>
      <c r="J936" s="334" t="str">
        <f t="shared" si="71"/>
        <v/>
      </c>
      <c r="K936" s="98" t="s">
        <v>0</v>
      </c>
      <c r="L936" s="334" t="str">
        <f t="shared" si="72"/>
        <v/>
      </c>
      <c r="M936" s="98" t="s">
        <v>0</v>
      </c>
      <c r="N936" s="334" t="str">
        <f t="shared" si="73"/>
        <v/>
      </c>
      <c r="O936" s="98" t="s">
        <v>0</v>
      </c>
      <c r="P936" s="308">
        <f t="shared" si="74"/>
        <v>924</v>
      </c>
      <c r="R936" s="301" t="str" cm="1">
        <f t="array" ref="R936">IFERROR(INDEX(import_data,MATCH($R$8&amp;"-"&amp;$P936,import_key,0),R$9),"")</f>
        <v/>
      </c>
      <c r="S936" s="299" t="str" cm="1">
        <f t="array" ref="S936">IFERROR(INDEX(import_data,MATCH($R$8&amp;"-"&amp;$P936,import_key,0),S$9),"")</f>
        <v/>
      </c>
      <c r="T936" s="322" t="str" cm="1">
        <f t="array" ref="T936">IFERROR(INDEX(import_data,MATCH($R$8&amp;"-"&amp;$P936,import_key,0),T$9),"")</f>
        <v/>
      </c>
    </row>
    <row r="937" spans="2:20" x14ac:dyDescent="0.25">
      <c r="B937" s="308">
        <f t="shared" si="75"/>
        <v>925</v>
      </c>
      <c r="D937" s="301" t="str" cm="1">
        <f t="array" ref="D937">IFERROR(INDEX(import_data,MATCH($D$8&amp;"-"&amp;$B937,import_key,0),D$9),"")</f>
        <v/>
      </c>
      <c r="E937" s="299" t="str" cm="1">
        <f t="array" ref="E937">IFERROR(INDEX(import_data,MATCH($D$8&amp;"-"&amp;$B937,import_key,0),E$9),"")</f>
        <v/>
      </c>
      <c r="F937" s="299" t="str" cm="1">
        <f t="array" ref="F937">IFERROR(INDEX(import_data,MATCH($D$8&amp;"-"&amp;$B937,import_key,0),F$9),"")</f>
        <v/>
      </c>
      <c r="G937" s="299" t="str" cm="1">
        <f t="array" ref="G937">IFERROR(INDEX(import_data,MATCH($D$8&amp;"-"&amp;$B937,import_key,0),G$9),"")</f>
        <v/>
      </c>
      <c r="H937" s="322" t="str" cm="1">
        <f t="array" ref="H937">IFERROR(INDEX(import_data,MATCH($D$8&amp;"-"&amp;$B937,import_key,0),H$9),"")</f>
        <v/>
      </c>
      <c r="J937" s="334" t="str">
        <f t="shared" si="71"/>
        <v/>
      </c>
      <c r="K937" s="98" t="s">
        <v>0</v>
      </c>
      <c r="L937" s="334" t="str">
        <f t="shared" si="72"/>
        <v/>
      </c>
      <c r="M937" s="98" t="s">
        <v>0</v>
      </c>
      <c r="N937" s="334" t="str">
        <f t="shared" si="73"/>
        <v/>
      </c>
      <c r="O937" s="98" t="s">
        <v>0</v>
      </c>
      <c r="P937" s="308">
        <f t="shared" si="74"/>
        <v>925</v>
      </c>
      <c r="R937" s="301" t="str" cm="1">
        <f t="array" ref="R937">IFERROR(INDEX(import_data,MATCH($R$8&amp;"-"&amp;$P937,import_key,0),R$9),"")</f>
        <v/>
      </c>
      <c r="S937" s="299" t="str" cm="1">
        <f t="array" ref="S937">IFERROR(INDEX(import_data,MATCH($R$8&amp;"-"&amp;$P937,import_key,0),S$9),"")</f>
        <v/>
      </c>
      <c r="T937" s="322" t="str" cm="1">
        <f t="array" ref="T937">IFERROR(INDEX(import_data,MATCH($R$8&amp;"-"&amp;$P937,import_key,0),T$9),"")</f>
        <v/>
      </c>
    </row>
    <row r="938" spans="2:20" x14ac:dyDescent="0.25">
      <c r="B938" s="308">
        <f t="shared" si="75"/>
        <v>926</v>
      </c>
      <c r="D938" s="301" t="str" cm="1">
        <f t="array" ref="D938">IFERROR(INDEX(import_data,MATCH($D$8&amp;"-"&amp;$B938,import_key,0),D$9),"")</f>
        <v/>
      </c>
      <c r="E938" s="299" t="str" cm="1">
        <f t="array" ref="E938">IFERROR(INDEX(import_data,MATCH($D$8&amp;"-"&amp;$B938,import_key,0),E$9),"")</f>
        <v/>
      </c>
      <c r="F938" s="299" t="str" cm="1">
        <f t="array" ref="F938">IFERROR(INDEX(import_data,MATCH($D$8&amp;"-"&amp;$B938,import_key,0),F$9),"")</f>
        <v/>
      </c>
      <c r="G938" s="299" t="str" cm="1">
        <f t="array" ref="G938">IFERROR(INDEX(import_data,MATCH($D$8&amp;"-"&amp;$B938,import_key,0),G$9),"")</f>
        <v/>
      </c>
      <c r="H938" s="322" t="str" cm="1">
        <f t="array" ref="H938">IFERROR(INDEX(import_data,MATCH($D$8&amp;"-"&amp;$B938,import_key,0),H$9),"")</f>
        <v/>
      </c>
      <c r="J938" s="334" t="str">
        <f t="shared" si="71"/>
        <v/>
      </c>
      <c r="K938" s="98" t="s">
        <v>0</v>
      </c>
      <c r="L938" s="334" t="str">
        <f t="shared" si="72"/>
        <v/>
      </c>
      <c r="M938" s="98" t="s">
        <v>0</v>
      </c>
      <c r="N938" s="334" t="str">
        <f t="shared" si="73"/>
        <v/>
      </c>
      <c r="O938" s="98" t="s">
        <v>0</v>
      </c>
      <c r="P938" s="308">
        <f t="shared" si="74"/>
        <v>926</v>
      </c>
      <c r="R938" s="301" t="str" cm="1">
        <f t="array" ref="R938">IFERROR(INDEX(import_data,MATCH($R$8&amp;"-"&amp;$P938,import_key,0),R$9),"")</f>
        <v/>
      </c>
      <c r="S938" s="299" t="str" cm="1">
        <f t="array" ref="S938">IFERROR(INDEX(import_data,MATCH($R$8&amp;"-"&amp;$P938,import_key,0),S$9),"")</f>
        <v/>
      </c>
      <c r="T938" s="322" t="str" cm="1">
        <f t="array" ref="T938">IFERROR(INDEX(import_data,MATCH($R$8&amp;"-"&amp;$P938,import_key,0),T$9),"")</f>
        <v/>
      </c>
    </row>
    <row r="939" spans="2:20" x14ac:dyDescent="0.25">
      <c r="B939" s="308">
        <f t="shared" si="75"/>
        <v>927</v>
      </c>
      <c r="D939" s="301" t="str" cm="1">
        <f t="array" ref="D939">IFERROR(INDEX(import_data,MATCH($D$8&amp;"-"&amp;$B939,import_key,0),D$9),"")</f>
        <v/>
      </c>
      <c r="E939" s="299" t="str" cm="1">
        <f t="array" ref="E939">IFERROR(INDEX(import_data,MATCH($D$8&amp;"-"&amp;$B939,import_key,0),E$9),"")</f>
        <v/>
      </c>
      <c r="F939" s="299" t="str" cm="1">
        <f t="array" ref="F939">IFERROR(INDEX(import_data,MATCH($D$8&amp;"-"&amp;$B939,import_key,0),F$9),"")</f>
        <v/>
      </c>
      <c r="G939" s="299" t="str" cm="1">
        <f t="array" ref="G939">IFERROR(INDEX(import_data,MATCH($D$8&amp;"-"&amp;$B939,import_key,0),G$9),"")</f>
        <v/>
      </c>
      <c r="H939" s="322" t="str" cm="1">
        <f t="array" ref="H939">IFERROR(INDEX(import_data,MATCH($D$8&amp;"-"&amp;$B939,import_key,0),H$9),"")</f>
        <v/>
      </c>
      <c r="J939" s="334" t="str">
        <f t="shared" si="71"/>
        <v/>
      </c>
      <c r="K939" s="98" t="s">
        <v>0</v>
      </c>
      <c r="L939" s="334" t="str">
        <f t="shared" si="72"/>
        <v/>
      </c>
      <c r="M939" s="98" t="s">
        <v>0</v>
      </c>
      <c r="N939" s="334" t="str">
        <f t="shared" si="73"/>
        <v/>
      </c>
      <c r="O939" s="98" t="s">
        <v>0</v>
      </c>
      <c r="P939" s="308">
        <f t="shared" si="74"/>
        <v>927</v>
      </c>
      <c r="R939" s="301" t="str" cm="1">
        <f t="array" ref="R939">IFERROR(INDEX(import_data,MATCH($R$8&amp;"-"&amp;$P939,import_key,0),R$9),"")</f>
        <v/>
      </c>
      <c r="S939" s="299" t="str" cm="1">
        <f t="array" ref="S939">IFERROR(INDEX(import_data,MATCH($R$8&amp;"-"&amp;$P939,import_key,0),S$9),"")</f>
        <v/>
      </c>
      <c r="T939" s="322" t="str" cm="1">
        <f t="array" ref="T939">IFERROR(INDEX(import_data,MATCH($R$8&amp;"-"&amp;$P939,import_key,0),T$9),"")</f>
        <v/>
      </c>
    </row>
    <row r="940" spans="2:20" x14ac:dyDescent="0.25">
      <c r="B940" s="308">
        <f t="shared" si="75"/>
        <v>928</v>
      </c>
      <c r="D940" s="301" t="str" cm="1">
        <f t="array" ref="D940">IFERROR(INDEX(import_data,MATCH($D$8&amp;"-"&amp;$B940,import_key,0),D$9),"")</f>
        <v/>
      </c>
      <c r="E940" s="299" t="str" cm="1">
        <f t="array" ref="E940">IFERROR(INDEX(import_data,MATCH($D$8&amp;"-"&amp;$B940,import_key,0),E$9),"")</f>
        <v/>
      </c>
      <c r="F940" s="299" t="str" cm="1">
        <f t="array" ref="F940">IFERROR(INDEX(import_data,MATCH($D$8&amp;"-"&amp;$B940,import_key,0),F$9),"")</f>
        <v/>
      </c>
      <c r="G940" s="299" t="str" cm="1">
        <f t="array" ref="G940">IFERROR(INDEX(import_data,MATCH($D$8&amp;"-"&amp;$B940,import_key,0),G$9),"")</f>
        <v/>
      </c>
      <c r="H940" s="322" t="str" cm="1">
        <f t="array" ref="H940">IFERROR(INDEX(import_data,MATCH($D$8&amp;"-"&amp;$B940,import_key,0),H$9),"")</f>
        <v/>
      </c>
      <c r="J940" s="334" t="str">
        <f t="shared" si="71"/>
        <v/>
      </c>
      <c r="K940" s="98" t="s">
        <v>0</v>
      </c>
      <c r="L940" s="334" t="str">
        <f t="shared" si="72"/>
        <v/>
      </c>
      <c r="M940" s="98" t="s">
        <v>0</v>
      </c>
      <c r="N940" s="334" t="str">
        <f t="shared" si="73"/>
        <v/>
      </c>
      <c r="O940" s="98" t="s">
        <v>0</v>
      </c>
      <c r="P940" s="308">
        <f t="shared" si="74"/>
        <v>928</v>
      </c>
      <c r="R940" s="301" t="str" cm="1">
        <f t="array" ref="R940">IFERROR(INDEX(import_data,MATCH($R$8&amp;"-"&amp;$P940,import_key,0),R$9),"")</f>
        <v/>
      </c>
      <c r="S940" s="299" t="str" cm="1">
        <f t="array" ref="S940">IFERROR(INDEX(import_data,MATCH($R$8&amp;"-"&amp;$P940,import_key,0),S$9),"")</f>
        <v/>
      </c>
      <c r="T940" s="322" t="str" cm="1">
        <f t="array" ref="T940">IFERROR(INDEX(import_data,MATCH($R$8&amp;"-"&amp;$P940,import_key,0),T$9),"")</f>
        <v/>
      </c>
    </row>
    <row r="941" spans="2:20" x14ac:dyDescent="0.25">
      <c r="B941" s="308">
        <f t="shared" si="75"/>
        <v>929</v>
      </c>
      <c r="D941" s="301" t="str" cm="1">
        <f t="array" ref="D941">IFERROR(INDEX(import_data,MATCH($D$8&amp;"-"&amp;$B941,import_key,0),D$9),"")</f>
        <v/>
      </c>
      <c r="E941" s="299" t="str" cm="1">
        <f t="array" ref="E941">IFERROR(INDEX(import_data,MATCH($D$8&amp;"-"&amp;$B941,import_key,0),E$9),"")</f>
        <v/>
      </c>
      <c r="F941" s="299" t="str" cm="1">
        <f t="array" ref="F941">IFERROR(INDEX(import_data,MATCH($D$8&amp;"-"&amp;$B941,import_key,0),F$9),"")</f>
        <v/>
      </c>
      <c r="G941" s="299" t="str" cm="1">
        <f t="array" ref="G941">IFERROR(INDEX(import_data,MATCH($D$8&amp;"-"&amp;$B941,import_key,0),G$9),"")</f>
        <v/>
      </c>
      <c r="H941" s="322" t="str" cm="1">
        <f t="array" ref="H941">IFERROR(INDEX(import_data,MATCH($D$8&amp;"-"&amp;$B941,import_key,0),H$9),"")</f>
        <v/>
      </c>
      <c r="J941" s="334" t="str">
        <f t="shared" si="71"/>
        <v/>
      </c>
      <c r="K941" s="98" t="s">
        <v>0</v>
      </c>
      <c r="L941" s="334" t="str">
        <f t="shared" si="72"/>
        <v/>
      </c>
      <c r="M941" s="98" t="s">
        <v>0</v>
      </c>
      <c r="N941" s="334" t="str">
        <f t="shared" si="73"/>
        <v/>
      </c>
      <c r="O941" s="98" t="s">
        <v>0</v>
      </c>
      <c r="P941" s="308">
        <f t="shared" si="74"/>
        <v>929</v>
      </c>
      <c r="R941" s="301" t="str" cm="1">
        <f t="array" ref="R941">IFERROR(INDEX(import_data,MATCH($R$8&amp;"-"&amp;$P941,import_key,0),R$9),"")</f>
        <v/>
      </c>
      <c r="S941" s="299" t="str" cm="1">
        <f t="array" ref="S941">IFERROR(INDEX(import_data,MATCH($R$8&amp;"-"&amp;$P941,import_key,0),S$9),"")</f>
        <v/>
      </c>
      <c r="T941" s="322" t="str" cm="1">
        <f t="array" ref="T941">IFERROR(INDEX(import_data,MATCH($R$8&amp;"-"&amp;$P941,import_key,0),T$9),"")</f>
        <v/>
      </c>
    </row>
    <row r="942" spans="2:20" x14ac:dyDescent="0.25">
      <c r="B942" s="308">
        <f t="shared" si="75"/>
        <v>930</v>
      </c>
      <c r="D942" s="301" t="str" cm="1">
        <f t="array" ref="D942">IFERROR(INDEX(import_data,MATCH($D$8&amp;"-"&amp;$B942,import_key,0),D$9),"")</f>
        <v/>
      </c>
      <c r="E942" s="299" t="str" cm="1">
        <f t="array" ref="E942">IFERROR(INDEX(import_data,MATCH($D$8&amp;"-"&amp;$B942,import_key,0),E$9),"")</f>
        <v/>
      </c>
      <c r="F942" s="299" t="str" cm="1">
        <f t="array" ref="F942">IFERROR(INDEX(import_data,MATCH($D$8&amp;"-"&amp;$B942,import_key,0),F$9),"")</f>
        <v/>
      </c>
      <c r="G942" s="299" t="str" cm="1">
        <f t="array" ref="G942">IFERROR(INDEX(import_data,MATCH($D$8&amp;"-"&amp;$B942,import_key,0),G$9),"")</f>
        <v/>
      </c>
      <c r="H942" s="322" t="str" cm="1">
        <f t="array" ref="H942">IFERROR(INDEX(import_data,MATCH($D$8&amp;"-"&amp;$B942,import_key,0),H$9),"")</f>
        <v/>
      </c>
      <c r="J942" s="334" t="str">
        <f t="shared" si="71"/>
        <v/>
      </c>
      <c r="K942" s="98" t="s">
        <v>0</v>
      </c>
      <c r="L942" s="334" t="str">
        <f t="shared" si="72"/>
        <v/>
      </c>
      <c r="M942" s="98" t="s">
        <v>0</v>
      </c>
      <c r="N942" s="334" t="str">
        <f t="shared" si="73"/>
        <v/>
      </c>
      <c r="O942" s="98" t="s">
        <v>0</v>
      </c>
      <c r="P942" s="308">
        <f t="shared" si="74"/>
        <v>930</v>
      </c>
      <c r="R942" s="301" t="str" cm="1">
        <f t="array" ref="R942">IFERROR(INDEX(import_data,MATCH($R$8&amp;"-"&amp;$P942,import_key,0),R$9),"")</f>
        <v/>
      </c>
      <c r="S942" s="299" t="str" cm="1">
        <f t="array" ref="S942">IFERROR(INDEX(import_data,MATCH($R$8&amp;"-"&amp;$P942,import_key,0),S$9),"")</f>
        <v/>
      </c>
      <c r="T942" s="322" t="str" cm="1">
        <f t="array" ref="T942">IFERROR(INDEX(import_data,MATCH($R$8&amp;"-"&amp;$P942,import_key,0),T$9),"")</f>
        <v/>
      </c>
    </row>
    <row r="943" spans="2:20" x14ac:dyDescent="0.25">
      <c r="B943" s="308">
        <f t="shared" si="75"/>
        <v>931</v>
      </c>
      <c r="D943" s="301" t="str" cm="1">
        <f t="array" ref="D943">IFERROR(INDEX(import_data,MATCH($D$8&amp;"-"&amp;$B943,import_key,0),D$9),"")</f>
        <v/>
      </c>
      <c r="E943" s="299" t="str" cm="1">
        <f t="array" ref="E943">IFERROR(INDEX(import_data,MATCH($D$8&amp;"-"&amp;$B943,import_key,0),E$9),"")</f>
        <v/>
      </c>
      <c r="F943" s="299" t="str" cm="1">
        <f t="array" ref="F943">IFERROR(INDEX(import_data,MATCH($D$8&amp;"-"&amp;$B943,import_key,0),F$9),"")</f>
        <v/>
      </c>
      <c r="G943" s="299" t="str" cm="1">
        <f t="array" ref="G943">IFERROR(INDEX(import_data,MATCH($D$8&amp;"-"&amp;$B943,import_key,0),G$9),"")</f>
        <v/>
      </c>
      <c r="H943" s="322" t="str" cm="1">
        <f t="array" ref="H943">IFERROR(INDEX(import_data,MATCH($D$8&amp;"-"&amp;$B943,import_key,0),H$9),"")</f>
        <v/>
      </c>
      <c r="J943" s="334" t="str">
        <f t="shared" si="71"/>
        <v/>
      </c>
      <c r="K943" s="98" t="s">
        <v>0</v>
      </c>
      <c r="L943" s="334" t="str">
        <f t="shared" si="72"/>
        <v/>
      </c>
      <c r="M943" s="98" t="s">
        <v>0</v>
      </c>
      <c r="N943" s="334" t="str">
        <f t="shared" si="73"/>
        <v/>
      </c>
      <c r="O943" s="98" t="s">
        <v>0</v>
      </c>
      <c r="P943" s="308">
        <f t="shared" si="74"/>
        <v>931</v>
      </c>
      <c r="R943" s="301" t="str" cm="1">
        <f t="array" ref="R943">IFERROR(INDEX(import_data,MATCH($R$8&amp;"-"&amp;$P943,import_key,0),R$9),"")</f>
        <v/>
      </c>
      <c r="S943" s="299" t="str" cm="1">
        <f t="array" ref="S943">IFERROR(INDEX(import_data,MATCH($R$8&amp;"-"&amp;$P943,import_key,0),S$9),"")</f>
        <v/>
      </c>
      <c r="T943" s="322" t="str" cm="1">
        <f t="array" ref="T943">IFERROR(INDEX(import_data,MATCH($R$8&amp;"-"&amp;$P943,import_key,0),T$9),"")</f>
        <v/>
      </c>
    </row>
    <row r="944" spans="2:20" x14ac:dyDescent="0.25">
      <c r="B944" s="308">
        <f t="shared" si="75"/>
        <v>932</v>
      </c>
      <c r="D944" s="301" t="str" cm="1">
        <f t="array" ref="D944">IFERROR(INDEX(import_data,MATCH($D$8&amp;"-"&amp;$B944,import_key,0),D$9),"")</f>
        <v/>
      </c>
      <c r="E944" s="299" t="str" cm="1">
        <f t="array" ref="E944">IFERROR(INDEX(import_data,MATCH($D$8&amp;"-"&amp;$B944,import_key,0),E$9),"")</f>
        <v/>
      </c>
      <c r="F944" s="299" t="str" cm="1">
        <f t="array" ref="F944">IFERROR(INDEX(import_data,MATCH($D$8&amp;"-"&amp;$B944,import_key,0),F$9),"")</f>
        <v/>
      </c>
      <c r="G944" s="299" t="str" cm="1">
        <f t="array" ref="G944">IFERROR(INDEX(import_data,MATCH($D$8&amp;"-"&amp;$B944,import_key,0),G$9),"")</f>
        <v/>
      </c>
      <c r="H944" s="322" t="str" cm="1">
        <f t="array" ref="H944">IFERROR(INDEX(import_data,MATCH($D$8&amp;"-"&amp;$B944,import_key,0),H$9),"")</f>
        <v/>
      </c>
      <c r="J944" s="334" t="str">
        <f t="shared" si="71"/>
        <v/>
      </c>
      <c r="K944" s="98" t="s">
        <v>0</v>
      </c>
      <c r="L944" s="334" t="str">
        <f t="shared" si="72"/>
        <v/>
      </c>
      <c r="M944" s="98" t="s">
        <v>0</v>
      </c>
      <c r="N944" s="334" t="str">
        <f t="shared" si="73"/>
        <v/>
      </c>
      <c r="O944" s="98" t="s">
        <v>0</v>
      </c>
      <c r="P944" s="308">
        <f t="shared" si="74"/>
        <v>932</v>
      </c>
      <c r="R944" s="301" t="str" cm="1">
        <f t="array" ref="R944">IFERROR(INDEX(import_data,MATCH($R$8&amp;"-"&amp;$P944,import_key,0),R$9),"")</f>
        <v/>
      </c>
      <c r="S944" s="299" t="str" cm="1">
        <f t="array" ref="S944">IFERROR(INDEX(import_data,MATCH($R$8&amp;"-"&amp;$P944,import_key,0),S$9),"")</f>
        <v/>
      </c>
      <c r="T944" s="322" t="str" cm="1">
        <f t="array" ref="T944">IFERROR(INDEX(import_data,MATCH($R$8&amp;"-"&amp;$P944,import_key,0),T$9),"")</f>
        <v/>
      </c>
    </row>
    <row r="945" spans="2:20" x14ac:dyDescent="0.25">
      <c r="B945" s="308">
        <f t="shared" si="75"/>
        <v>933</v>
      </c>
      <c r="D945" s="301" t="str" cm="1">
        <f t="array" ref="D945">IFERROR(INDEX(import_data,MATCH($D$8&amp;"-"&amp;$B945,import_key,0),D$9),"")</f>
        <v/>
      </c>
      <c r="E945" s="299" t="str" cm="1">
        <f t="array" ref="E945">IFERROR(INDEX(import_data,MATCH($D$8&amp;"-"&amp;$B945,import_key,0),E$9),"")</f>
        <v/>
      </c>
      <c r="F945" s="299" t="str" cm="1">
        <f t="array" ref="F945">IFERROR(INDEX(import_data,MATCH($D$8&amp;"-"&amp;$B945,import_key,0),F$9),"")</f>
        <v/>
      </c>
      <c r="G945" s="299" t="str" cm="1">
        <f t="array" ref="G945">IFERROR(INDEX(import_data,MATCH($D$8&amp;"-"&amp;$B945,import_key,0),G$9),"")</f>
        <v/>
      </c>
      <c r="H945" s="322" t="str" cm="1">
        <f t="array" ref="H945">IFERROR(INDEX(import_data,MATCH($D$8&amp;"-"&amp;$B945,import_key,0),H$9),"")</f>
        <v/>
      </c>
      <c r="J945" s="334" t="str">
        <f t="shared" si="71"/>
        <v/>
      </c>
      <c r="K945" s="98" t="s">
        <v>0</v>
      </c>
      <c r="L945" s="334" t="str">
        <f t="shared" si="72"/>
        <v/>
      </c>
      <c r="M945" s="98" t="s">
        <v>0</v>
      </c>
      <c r="N945" s="334" t="str">
        <f t="shared" si="73"/>
        <v/>
      </c>
      <c r="O945" s="98" t="s">
        <v>0</v>
      </c>
      <c r="P945" s="308">
        <f t="shared" si="74"/>
        <v>933</v>
      </c>
      <c r="R945" s="301" t="str" cm="1">
        <f t="array" ref="R945">IFERROR(INDEX(import_data,MATCH($R$8&amp;"-"&amp;$P945,import_key,0),R$9),"")</f>
        <v/>
      </c>
      <c r="S945" s="299" t="str" cm="1">
        <f t="array" ref="S945">IFERROR(INDEX(import_data,MATCH($R$8&amp;"-"&amp;$P945,import_key,0),S$9),"")</f>
        <v/>
      </c>
      <c r="T945" s="322" t="str" cm="1">
        <f t="array" ref="T945">IFERROR(INDEX(import_data,MATCH($R$8&amp;"-"&amp;$P945,import_key,0),T$9),"")</f>
        <v/>
      </c>
    </row>
    <row r="946" spans="2:20" x14ac:dyDescent="0.25">
      <c r="B946" s="308">
        <f t="shared" si="75"/>
        <v>934</v>
      </c>
      <c r="D946" s="301" t="str" cm="1">
        <f t="array" ref="D946">IFERROR(INDEX(import_data,MATCH($D$8&amp;"-"&amp;$B946,import_key,0),D$9),"")</f>
        <v/>
      </c>
      <c r="E946" s="299" t="str" cm="1">
        <f t="array" ref="E946">IFERROR(INDEX(import_data,MATCH($D$8&amp;"-"&amp;$B946,import_key,0),E$9),"")</f>
        <v/>
      </c>
      <c r="F946" s="299" t="str" cm="1">
        <f t="array" ref="F946">IFERROR(INDEX(import_data,MATCH($D$8&amp;"-"&amp;$B946,import_key,0),F$9),"")</f>
        <v/>
      </c>
      <c r="G946" s="299" t="str" cm="1">
        <f t="array" ref="G946">IFERROR(INDEX(import_data,MATCH($D$8&amp;"-"&amp;$B946,import_key,0),G$9),"")</f>
        <v/>
      </c>
      <c r="H946" s="322" t="str" cm="1">
        <f t="array" ref="H946">IFERROR(INDEX(import_data,MATCH($D$8&amp;"-"&amp;$B946,import_key,0),H$9),"")</f>
        <v/>
      </c>
      <c r="J946" s="334" t="str">
        <f t="shared" si="71"/>
        <v/>
      </c>
      <c r="K946" s="98" t="s">
        <v>0</v>
      </c>
      <c r="L946" s="334" t="str">
        <f t="shared" si="72"/>
        <v/>
      </c>
      <c r="M946" s="98" t="s">
        <v>0</v>
      </c>
      <c r="N946" s="334" t="str">
        <f t="shared" si="73"/>
        <v/>
      </c>
      <c r="O946" s="98" t="s">
        <v>0</v>
      </c>
      <c r="P946" s="308">
        <f t="shared" si="74"/>
        <v>934</v>
      </c>
      <c r="R946" s="301" t="str" cm="1">
        <f t="array" ref="R946">IFERROR(INDEX(import_data,MATCH($R$8&amp;"-"&amp;$P946,import_key,0),R$9),"")</f>
        <v/>
      </c>
      <c r="S946" s="299" t="str" cm="1">
        <f t="array" ref="S946">IFERROR(INDEX(import_data,MATCH($R$8&amp;"-"&amp;$P946,import_key,0),S$9),"")</f>
        <v/>
      </c>
      <c r="T946" s="322" t="str" cm="1">
        <f t="array" ref="T946">IFERROR(INDEX(import_data,MATCH($R$8&amp;"-"&amp;$P946,import_key,0),T$9),"")</f>
        <v/>
      </c>
    </row>
    <row r="947" spans="2:20" x14ac:dyDescent="0.25">
      <c r="B947" s="308">
        <f t="shared" si="75"/>
        <v>935</v>
      </c>
      <c r="D947" s="301" t="str" cm="1">
        <f t="array" ref="D947">IFERROR(INDEX(import_data,MATCH($D$8&amp;"-"&amp;$B947,import_key,0),D$9),"")</f>
        <v/>
      </c>
      <c r="E947" s="299" t="str" cm="1">
        <f t="array" ref="E947">IFERROR(INDEX(import_data,MATCH($D$8&amp;"-"&amp;$B947,import_key,0),E$9),"")</f>
        <v/>
      </c>
      <c r="F947" s="299" t="str" cm="1">
        <f t="array" ref="F947">IFERROR(INDEX(import_data,MATCH($D$8&amp;"-"&amp;$B947,import_key,0),F$9),"")</f>
        <v/>
      </c>
      <c r="G947" s="299" t="str" cm="1">
        <f t="array" ref="G947">IFERROR(INDEX(import_data,MATCH($D$8&amp;"-"&amp;$B947,import_key,0),G$9),"")</f>
        <v/>
      </c>
      <c r="H947" s="322" t="str" cm="1">
        <f t="array" ref="H947">IFERROR(INDEX(import_data,MATCH($D$8&amp;"-"&amp;$B947,import_key,0),H$9),"")</f>
        <v/>
      </c>
      <c r="J947" s="334" t="str">
        <f t="shared" si="71"/>
        <v/>
      </c>
      <c r="K947" s="98" t="s">
        <v>0</v>
      </c>
      <c r="L947" s="334" t="str">
        <f t="shared" si="72"/>
        <v/>
      </c>
      <c r="M947" s="98" t="s">
        <v>0</v>
      </c>
      <c r="N947" s="334" t="str">
        <f t="shared" si="73"/>
        <v/>
      </c>
      <c r="O947" s="98" t="s">
        <v>0</v>
      </c>
      <c r="P947" s="308">
        <f t="shared" si="74"/>
        <v>935</v>
      </c>
      <c r="R947" s="301" t="str" cm="1">
        <f t="array" ref="R947">IFERROR(INDEX(import_data,MATCH($R$8&amp;"-"&amp;$P947,import_key,0),R$9),"")</f>
        <v/>
      </c>
      <c r="S947" s="299" t="str" cm="1">
        <f t="array" ref="S947">IFERROR(INDEX(import_data,MATCH($R$8&amp;"-"&amp;$P947,import_key,0),S$9),"")</f>
        <v/>
      </c>
      <c r="T947" s="322" t="str" cm="1">
        <f t="array" ref="T947">IFERROR(INDEX(import_data,MATCH($R$8&amp;"-"&amp;$P947,import_key,0),T$9),"")</f>
        <v/>
      </c>
    </row>
    <row r="948" spans="2:20" x14ac:dyDescent="0.25">
      <c r="B948" s="308">
        <f t="shared" si="75"/>
        <v>936</v>
      </c>
      <c r="D948" s="301" t="str" cm="1">
        <f t="array" ref="D948">IFERROR(INDEX(import_data,MATCH($D$8&amp;"-"&amp;$B948,import_key,0),D$9),"")</f>
        <v/>
      </c>
      <c r="E948" s="299" t="str" cm="1">
        <f t="array" ref="E948">IFERROR(INDEX(import_data,MATCH($D$8&amp;"-"&amp;$B948,import_key,0),E$9),"")</f>
        <v/>
      </c>
      <c r="F948" s="299" t="str" cm="1">
        <f t="array" ref="F948">IFERROR(INDEX(import_data,MATCH($D$8&amp;"-"&amp;$B948,import_key,0),F$9),"")</f>
        <v/>
      </c>
      <c r="G948" s="299" t="str" cm="1">
        <f t="array" ref="G948">IFERROR(INDEX(import_data,MATCH($D$8&amp;"-"&amp;$B948,import_key,0),G$9),"")</f>
        <v/>
      </c>
      <c r="H948" s="322" t="str" cm="1">
        <f t="array" ref="H948">IFERROR(INDEX(import_data,MATCH($D$8&amp;"-"&amp;$B948,import_key,0),H$9),"")</f>
        <v/>
      </c>
      <c r="J948" s="334" t="str">
        <f t="shared" si="71"/>
        <v/>
      </c>
      <c r="K948" s="98" t="s">
        <v>0</v>
      </c>
      <c r="L948" s="334" t="str">
        <f t="shared" si="72"/>
        <v/>
      </c>
      <c r="M948" s="98" t="s">
        <v>0</v>
      </c>
      <c r="N948" s="334" t="str">
        <f t="shared" si="73"/>
        <v/>
      </c>
      <c r="O948" s="98" t="s">
        <v>0</v>
      </c>
      <c r="P948" s="308">
        <f t="shared" si="74"/>
        <v>936</v>
      </c>
      <c r="R948" s="301" t="str" cm="1">
        <f t="array" ref="R948">IFERROR(INDEX(import_data,MATCH($R$8&amp;"-"&amp;$P948,import_key,0),R$9),"")</f>
        <v/>
      </c>
      <c r="S948" s="299" t="str" cm="1">
        <f t="array" ref="S948">IFERROR(INDEX(import_data,MATCH($R$8&amp;"-"&amp;$P948,import_key,0),S$9),"")</f>
        <v/>
      </c>
      <c r="T948" s="322" t="str" cm="1">
        <f t="array" ref="T948">IFERROR(INDEX(import_data,MATCH($R$8&amp;"-"&amp;$P948,import_key,0),T$9),"")</f>
        <v/>
      </c>
    </row>
    <row r="949" spans="2:20" x14ac:dyDescent="0.25">
      <c r="B949" s="308">
        <f t="shared" si="75"/>
        <v>937</v>
      </c>
      <c r="D949" s="301" t="str" cm="1">
        <f t="array" ref="D949">IFERROR(INDEX(import_data,MATCH($D$8&amp;"-"&amp;$B949,import_key,0),D$9),"")</f>
        <v/>
      </c>
      <c r="E949" s="299" t="str" cm="1">
        <f t="array" ref="E949">IFERROR(INDEX(import_data,MATCH($D$8&amp;"-"&amp;$B949,import_key,0),E$9),"")</f>
        <v/>
      </c>
      <c r="F949" s="299" t="str" cm="1">
        <f t="array" ref="F949">IFERROR(INDEX(import_data,MATCH($D$8&amp;"-"&amp;$B949,import_key,0),F$9),"")</f>
        <v/>
      </c>
      <c r="G949" s="299" t="str" cm="1">
        <f t="array" ref="G949">IFERROR(INDEX(import_data,MATCH($D$8&amp;"-"&amp;$B949,import_key,0),G$9),"")</f>
        <v/>
      </c>
      <c r="H949" s="322" t="str" cm="1">
        <f t="array" ref="H949">IFERROR(INDEX(import_data,MATCH($D$8&amp;"-"&amp;$B949,import_key,0),H$9),"")</f>
        <v/>
      </c>
      <c r="J949" s="334" t="str">
        <f t="shared" si="71"/>
        <v/>
      </c>
      <c r="K949" s="98" t="s">
        <v>0</v>
      </c>
      <c r="L949" s="334" t="str">
        <f t="shared" si="72"/>
        <v/>
      </c>
      <c r="M949" s="98" t="s">
        <v>0</v>
      </c>
      <c r="N949" s="334" t="str">
        <f t="shared" si="73"/>
        <v/>
      </c>
      <c r="O949" s="98" t="s">
        <v>0</v>
      </c>
      <c r="P949" s="308">
        <f t="shared" si="74"/>
        <v>937</v>
      </c>
      <c r="R949" s="301" t="str" cm="1">
        <f t="array" ref="R949">IFERROR(INDEX(import_data,MATCH($R$8&amp;"-"&amp;$P949,import_key,0),R$9),"")</f>
        <v/>
      </c>
      <c r="S949" s="299" t="str" cm="1">
        <f t="array" ref="S949">IFERROR(INDEX(import_data,MATCH($R$8&amp;"-"&amp;$P949,import_key,0),S$9),"")</f>
        <v/>
      </c>
      <c r="T949" s="322" t="str" cm="1">
        <f t="array" ref="T949">IFERROR(INDEX(import_data,MATCH($R$8&amp;"-"&amp;$P949,import_key,0),T$9),"")</f>
        <v/>
      </c>
    </row>
    <row r="950" spans="2:20" x14ac:dyDescent="0.25">
      <c r="B950" s="308">
        <f t="shared" si="75"/>
        <v>938</v>
      </c>
      <c r="D950" s="301" t="str" cm="1">
        <f t="array" ref="D950">IFERROR(INDEX(import_data,MATCH($D$8&amp;"-"&amp;$B950,import_key,0),D$9),"")</f>
        <v/>
      </c>
      <c r="E950" s="299" t="str" cm="1">
        <f t="array" ref="E950">IFERROR(INDEX(import_data,MATCH($D$8&amp;"-"&amp;$B950,import_key,0),E$9),"")</f>
        <v/>
      </c>
      <c r="F950" s="299" t="str" cm="1">
        <f t="array" ref="F950">IFERROR(INDEX(import_data,MATCH($D$8&amp;"-"&amp;$B950,import_key,0),F$9),"")</f>
        <v/>
      </c>
      <c r="G950" s="299" t="str" cm="1">
        <f t="array" ref="G950">IFERROR(INDEX(import_data,MATCH($D$8&amp;"-"&amp;$B950,import_key,0),G$9),"")</f>
        <v/>
      </c>
      <c r="H950" s="322" t="str" cm="1">
        <f t="array" ref="H950">IFERROR(INDEX(import_data,MATCH($D$8&amp;"-"&amp;$B950,import_key,0),H$9),"")</f>
        <v/>
      </c>
      <c r="J950" s="334" t="str">
        <f t="shared" si="71"/>
        <v/>
      </c>
      <c r="K950" s="98" t="s">
        <v>0</v>
      </c>
      <c r="L950" s="334" t="str">
        <f t="shared" si="72"/>
        <v/>
      </c>
      <c r="M950" s="98" t="s">
        <v>0</v>
      </c>
      <c r="N950" s="334" t="str">
        <f t="shared" si="73"/>
        <v/>
      </c>
      <c r="O950" s="98" t="s">
        <v>0</v>
      </c>
      <c r="P950" s="308">
        <f t="shared" si="74"/>
        <v>938</v>
      </c>
      <c r="R950" s="301" t="str" cm="1">
        <f t="array" ref="R950">IFERROR(INDEX(import_data,MATCH($R$8&amp;"-"&amp;$P950,import_key,0),R$9),"")</f>
        <v/>
      </c>
      <c r="S950" s="299" t="str" cm="1">
        <f t="array" ref="S950">IFERROR(INDEX(import_data,MATCH($R$8&amp;"-"&amp;$P950,import_key,0),S$9),"")</f>
        <v/>
      </c>
      <c r="T950" s="322" t="str" cm="1">
        <f t="array" ref="T950">IFERROR(INDEX(import_data,MATCH($R$8&amp;"-"&amp;$P950,import_key,0),T$9),"")</f>
        <v/>
      </c>
    </row>
    <row r="951" spans="2:20" x14ac:dyDescent="0.25">
      <c r="B951" s="308">
        <f t="shared" si="75"/>
        <v>939</v>
      </c>
      <c r="D951" s="301" t="str" cm="1">
        <f t="array" ref="D951">IFERROR(INDEX(import_data,MATCH($D$8&amp;"-"&amp;$B951,import_key,0),D$9),"")</f>
        <v/>
      </c>
      <c r="E951" s="299" t="str" cm="1">
        <f t="array" ref="E951">IFERROR(INDEX(import_data,MATCH($D$8&amp;"-"&amp;$B951,import_key,0),E$9),"")</f>
        <v/>
      </c>
      <c r="F951" s="299" t="str" cm="1">
        <f t="array" ref="F951">IFERROR(INDEX(import_data,MATCH($D$8&amp;"-"&amp;$B951,import_key,0),F$9),"")</f>
        <v/>
      </c>
      <c r="G951" s="299" t="str" cm="1">
        <f t="array" ref="G951">IFERROR(INDEX(import_data,MATCH($D$8&amp;"-"&amp;$B951,import_key,0),G$9),"")</f>
        <v/>
      </c>
      <c r="H951" s="322" t="str" cm="1">
        <f t="array" ref="H951">IFERROR(INDEX(import_data,MATCH($D$8&amp;"-"&amp;$B951,import_key,0),H$9),"")</f>
        <v/>
      </c>
      <c r="J951" s="334" t="str">
        <f t="shared" si="71"/>
        <v/>
      </c>
      <c r="K951" s="98" t="s">
        <v>0</v>
      </c>
      <c r="L951" s="334" t="str">
        <f t="shared" si="72"/>
        <v/>
      </c>
      <c r="M951" s="98" t="s">
        <v>0</v>
      </c>
      <c r="N951" s="334" t="str">
        <f t="shared" si="73"/>
        <v/>
      </c>
      <c r="O951" s="98" t="s">
        <v>0</v>
      </c>
      <c r="P951" s="308">
        <f t="shared" si="74"/>
        <v>939</v>
      </c>
      <c r="R951" s="301" t="str" cm="1">
        <f t="array" ref="R951">IFERROR(INDEX(import_data,MATCH($R$8&amp;"-"&amp;$P951,import_key,0),R$9),"")</f>
        <v/>
      </c>
      <c r="S951" s="299" t="str" cm="1">
        <f t="array" ref="S951">IFERROR(INDEX(import_data,MATCH($R$8&amp;"-"&amp;$P951,import_key,0),S$9),"")</f>
        <v/>
      </c>
      <c r="T951" s="322" t="str" cm="1">
        <f t="array" ref="T951">IFERROR(INDEX(import_data,MATCH($R$8&amp;"-"&amp;$P951,import_key,0),T$9),"")</f>
        <v/>
      </c>
    </row>
    <row r="952" spans="2:20" x14ac:dyDescent="0.25">
      <c r="B952" s="308">
        <f t="shared" si="75"/>
        <v>940</v>
      </c>
      <c r="D952" s="301" t="str" cm="1">
        <f t="array" ref="D952">IFERROR(INDEX(import_data,MATCH($D$8&amp;"-"&amp;$B952,import_key,0),D$9),"")</f>
        <v/>
      </c>
      <c r="E952" s="299" t="str" cm="1">
        <f t="array" ref="E952">IFERROR(INDEX(import_data,MATCH($D$8&amp;"-"&amp;$B952,import_key,0),E$9),"")</f>
        <v/>
      </c>
      <c r="F952" s="299" t="str" cm="1">
        <f t="array" ref="F952">IFERROR(INDEX(import_data,MATCH($D$8&amp;"-"&amp;$B952,import_key,0),F$9),"")</f>
        <v/>
      </c>
      <c r="G952" s="299" t="str" cm="1">
        <f t="array" ref="G952">IFERROR(INDEX(import_data,MATCH($D$8&amp;"-"&amp;$B952,import_key,0),G$9),"")</f>
        <v/>
      </c>
      <c r="H952" s="322" t="str" cm="1">
        <f t="array" ref="H952">IFERROR(INDEX(import_data,MATCH($D$8&amp;"-"&amp;$B952,import_key,0),H$9),"")</f>
        <v/>
      </c>
      <c r="J952" s="334" t="str">
        <f t="shared" si="71"/>
        <v/>
      </c>
      <c r="K952" s="98" t="s">
        <v>0</v>
      </c>
      <c r="L952" s="334" t="str">
        <f t="shared" si="72"/>
        <v/>
      </c>
      <c r="M952" s="98" t="s">
        <v>0</v>
      </c>
      <c r="N952" s="334" t="str">
        <f t="shared" si="73"/>
        <v/>
      </c>
      <c r="O952" s="98" t="s">
        <v>0</v>
      </c>
      <c r="P952" s="308">
        <f t="shared" si="74"/>
        <v>940</v>
      </c>
      <c r="R952" s="301" t="str" cm="1">
        <f t="array" ref="R952">IFERROR(INDEX(import_data,MATCH($R$8&amp;"-"&amp;$P952,import_key,0),R$9),"")</f>
        <v/>
      </c>
      <c r="S952" s="299" t="str" cm="1">
        <f t="array" ref="S952">IFERROR(INDEX(import_data,MATCH($R$8&amp;"-"&amp;$P952,import_key,0),S$9),"")</f>
        <v/>
      </c>
      <c r="T952" s="322" t="str" cm="1">
        <f t="array" ref="T952">IFERROR(INDEX(import_data,MATCH($R$8&amp;"-"&amp;$P952,import_key,0),T$9),"")</f>
        <v/>
      </c>
    </row>
    <row r="953" spans="2:20" x14ac:dyDescent="0.25">
      <c r="B953" s="308">
        <f t="shared" si="75"/>
        <v>941</v>
      </c>
      <c r="D953" s="301" t="str" cm="1">
        <f t="array" ref="D953">IFERROR(INDEX(import_data,MATCH($D$8&amp;"-"&amp;$B953,import_key,0),D$9),"")</f>
        <v/>
      </c>
      <c r="E953" s="299" t="str" cm="1">
        <f t="array" ref="E953">IFERROR(INDEX(import_data,MATCH($D$8&amp;"-"&amp;$B953,import_key,0),E$9),"")</f>
        <v/>
      </c>
      <c r="F953" s="299" t="str" cm="1">
        <f t="array" ref="F953">IFERROR(INDEX(import_data,MATCH($D$8&amp;"-"&amp;$B953,import_key,0),F$9),"")</f>
        <v/>
      </c>
      <c r="G953" s="299" t="str" cm="1">
        <f t="array" ref="G953">IFERROR(INDEX(import_data,MATCH($D$8&amp;"-"&amp;$B953,import_key,0),G$9),"")</f>
        <v/>
      </c>
      <c r="H953" s="322" t="str" cm="1">
        <f t="array" ref="H953">IFERROR(INDEX(import_data,MATCH($D$8&amp;"-"&amp;$B953,import_key,0),H$9),"")</f>
        <v/>
      </c>
      <c r="J953" s="334" t="str">
        <f t="shared" si="71"/>
        <v/>
      </c>
      <c r="K953" s="98" t="s">
        <v>0</v>
      </c>
      <c r="L953" s="334" t="str">
        <f t="shared" si="72"/>
        <v/>
      </c>
      <c r="M953" s="98" t="s">
        <v>0</v>
      </c>
      <c r="N953" s="334" t="str">
        <f t="shared" si="73"/>
        <v/>
      </c>
      <c r="O953" s="98" t="s">
        <v>0</v>
      </c>
      <c r="P953" s="308">
        <f t="shared" si="74"/>
        <v>941</v>
      </c>
      <c r="R953" s="301" t="str" cm="1">
        <f t="array" ref="R953">IFERROR(INDEX(import_data,MATCH($R$8&amp;"-"&amp;$P953,import_key,0),R$9),"")</f>
        <v/>
      </c>
      <c r="S953" s="299" t="str" cm="1">
        <f t="array" ref="S953">IFERROR(INDEX(import_data,MATCH($R$8&amp;"-"&amp;$P953,import_key,0),S$9),"")</f>
        <v/>
      </c>
      <c r="T953" s="322" t="str" cm="1">
        <f t="array" ref="T953">IFERROR(INDEX(import_data,MATCH($R$8&amp;"-"&amp;$P953,import_key,0),T$9),"")</f>
        <v/>
      </c>
    </row>
    <row r="954" spans="2:20" x14ac:dyDescent="0.25">
      <c r="B954" s="308">
        <f t="shared" si="75"/>
        <v>942</v>
      </c>
      <c r="D954" s="301" t="str" cm="1">
        <f t="array" ref="D954">IFERROR(INDEX(import_data,MATCH($D$8&amp;"-"&amp;$B954,import_key,0),D$9),"")</f>
        <v/>
      </c>
      <c r="E954" s="299" t="str" cm="1">
        <f t="array" ref="E954">IFERROR(INDEX(import_data,MATCH($D$8&amp;"-"&amp;$B954,import_key,0),E$9),"")</f>
        <v/>
      </c>
      <c r="F954" s="299" t="str" cm="1">
        <f t="array" ref="F954">IFERROR(INDEX(import_data,MATCH($D$8&amp;"-"&amp;$B954,import_key,0),F$9),"")</f>
        <v/>
      </c>
      <c r="G954" s="299" t="str" cm="1">
        <f t="array" ref="G954">IFERROR(INDEX(import_data,MATCH($D$8&amp;"-"&amp;$B954,import_key,0),G$9),"")</f>
        <v/>
      </c>
      <c r="H954" s="322" t="str" cm="1">
        <f t="array" ref="H954">IFERROR(INDEX(import_data,MATCH($D$8&amp;"-"&amp;$B954,import_key,0),H$9),"")</f>
        <v/>
      </c>
      <c r="J954" s="334" t="str">
        <f t="shared" si="71"/>
        <v/>
      </c>
      <c r="K954" s="98" t="s">
        <v>0</v>
      </c>
      <c r="L954" s="334" t="str">
        <f t="shared" si="72"/>
        <v/>
      </c>
      <c r="M954" s="98" t="s">
        <v>0</v>
      </c>
      <c r="N954" s="334" t="str">
        <f t="shared" si="73"/>
        <v/>
      </c>
      <c r="O954" s="98" t="s">
        <v>0</v>
      </c>
      <c r="P954" s="308">
        <f t="shared" si="74"/>
        <v>942</v>
      </c>
      <c r="R954" s="301" t="str" cm="1">
        <f t="array" ref="R954">IFERROR(INDEX(import_data,MATCH($R$8&amp;"-"&amp;$P954,import_key,0),R$9),"")</f>
        <v/>
      </c>
      <c r="S954" s="299" t="str" cm="1">
        <f t="array" ref="S954">IFERROR(INDEX(import_data,MATCH($R$8&amp;"-"&amp;$P954,import_key,0),S$9),"")</f>
        <v/>
      </c>
      <c r="T954" s="322" t="str" cm="1">
        <f t="array" ref="T954">IFERROR(INDEX(import_data,MATCH($R$8&amp;"-"&amp;$P954,import_key,0),T$9),"")</f>
        <v/>
      </c>
    </row>
    <row r="955" spans="2:20" x14ac:dyDescent="0.25">
      <c r="B955" s="308">
        <f t="shared" si="75"/>
        <v>943</v>
      </c>
      <c r="D955" s="301" t="str" cm="1">
        <f t="array" ref="D955">IFERROR(INDEX(import_data,MATCH($D$8&amp;"-"&amp;$B955,import_key,0),D$9),"")</f>
        <v/>
      </c>
      <c r="E955" s="299" t="str" cm="1">
        <f t="array" ref="E955">IFERROR(INDEX(import_data,MATCH($D$8&amp;"-"&amp;$B955,import_key,0),E$9),"")</f>
        <v/>
      </c>
      <c r="F955" s="299" t="str" cm="1">
        <f t="array" ref="F955">IFERROR(INDEX(import_data,MATCH($D$8&amp;"-"&amp;$B955,import_key,0),F$9),"")</f>
        <v/>
      </c>
      <c r="G955" s="299" t="str" cm="1">
        <f t="array" ref="G955">IFERROR(INDEX(import_data,MATCH($D$8&amp;"-"&amp;$B955,import_key,0),G$9),"")</f>
        <v/>
      </c>
      <c r="H955" s="322" t="str" cm="1">
        <f t="array" ref="H955">IFERROR(INDEX(import_data,MATCH($D$8&amp;"-"&amp;$B955,import_key,0),H$9),"")</f>
        <v/>
      </c>
      <c r="J955" s="334" t="str">
        <f t="shared" si="71"/>
        <v/>
      </c>
      <c r="K955" s="98" t="s">
        <v>0</v>
      </c>
      <c r="L955" s="334" t="str">
        <f t="shared" si="72"/>
        <v/>
      </c>
      <c r="M955" s="98" t="s">
        <v>0</v>
      </c>
      <c r="N955" s="334" t="str">
        <f t="shared" si="73"/>
        <v/>
      </c>
      <c r="O955" s="98" t="s">
        <v>0</v>
      </c>
      <c r="P955" s="308">
        <f t="shared" si="74"/>
        <v>943</v>
      </c>
      <c r="R955" s="301" t="str" cm="1">
        <f t="array" ref="R955">IFERROR(INDEX(import_data,MATCH($R$8&amp;"-"&amp;$P955,import_key,0),R$9),"")</f>
        <v/>
      </c>
      <c r="S955" s="299" t="str" cm="1">
        <f t="array" ref="S955">IFERROR(INDEX(import_data,MATCH($R$8&amp;"-"&amp;$P955,import_key,0),S$9),"")</f>
        <v/>
      </c>
      <c r="T955" s="322" t="str" cm="1">
        <f t="array" ref="T955">IFERROR(INDEX(import_data,MATCH($R$8&amp;"-"&amp;$P955,import_key,0),T$9),"")</f>
        <v/>
      </c>
    </row>
    <row r="956" spans="2:20" x14ac:dyDescent="0.25">
      <c r="B956" s="308">
        <f t="shared" si="75"/>
        <v>944</v>
      </c>
      <c r="D956" s="301" t="str" cm="1">
        <f t="array" ref="D956">IFERROR(INDEX(import_data,MATCH($D$8&amp;"-"&amp;$B956,import_key,0),D$9),"")</f>
        <v/>
      </c>
      <c r="E956" s="299" t="str" cm="1">
        <f t="array" ref="E956">IFERROR(INDEX(import_data,MATCH($D$8&amp;"-"&amp;$B956,import_key,0),E$9),"")</f>
        <v/>
      </c>
      <c r="F956" s="299" t="str" cm="1">
        <f t="array" ref="F956">IFERROR(INDEX(import_data,MATCH($D$8&amp;"-"&amp;$B956,import_key,0),F$9),"")</f>
        <v/>
      </c>
      <c r="G956" s="299" t="str" cm="1">
        <f t="array" ref="G956">IFERROR(INDEX(import_data,MATCH($D$8&amp;"-"&amp;$B956,import_key,0),G$9),"")</f>
        <v/>
      </c>
      <c r="H956" s="322" t="str" cm="1">
        <f t="array" ref="H956">IFERROR(INDEX(import_data,MATCH($D$8&amp;"-"&amp;$B956,import_key,0),H$9),"")</f>
        <v/>
      </c>
      <c r="J956" s="334" t="str">
        <f t="shared" si="71"/>
        <v/>
      </c>
      <c r="K956" s="98" t="s">
        <v>0</v>
      </c>
      <c r="L956" s="334" t="str">
        <f t="shared" si="72"/>
        <v/>
      </c>
      <c r="M956" s="98" t="s">
        <v>0</v>
      </c>
      <c r="N956" s="334" t="str">
        <f t="shared" si="73"/>
        <v/>
      </c>
      <c r="O956" s="98" t="s">
        <v>0</v>
      </c>
      <c r="P956" s="308">
        <f t="shared" si="74"/>
        <v>944</v>
      </c>
      <c r="R956" s="301" t="str" cm="1">
        <f t="array" ref="R956">IFERROR(INDEX(import_data,MATCH($R$8&amp;"-"&amp;$P956,import_key,0),R$9),"")</f>
        <v/>
      </c>
      <c r="S956" s="299" t="str" cm="1">
        <f t="array" ref="S956">IFERROR(INDEX(import_data,MATCH($R$8&amp;"-"&amp;$P956,import_key,0),S$9),"")</f>
        <v/>
      </c>
      <c r="T956" s="322" t="str" cm="1">
        <f t="array" ref="T956">IFERROR(INDEX(import_data,MATCH($R$8&amp;"-"&amp;$P956,import_key,0),T$9),"")</f>
        <v/>
      </c>
    </row>
    <row r="957" spans="2:20" x14ac:dyDescent="0.25">
      <c r="B957" s="308">
        <f t="shared" si="75"/>
        <v>945</v>
      </c>
      <c r="D957" s="301" t="str" cm="1">
        <f t="array" ref="D957">IFERROR(INDEX(import_data,MATCH($D$8&amp;"-"&amp;$B957,import_key,0),D$9),"")</f>
        <v/>
      </c>
      <c r="E957" s="299" t="str" cm="1">
        <f t="array" ref="E957">IFERROR(INDEX(import_data,MATCH($D$8&amp;"-"&amp;$B957,import_key,0),E$9),"")</f>
        <v/>
      </c>
      <c r="F957" s="299" t="str" cm="1">
        <f t="array" ref="F957">IFERROR(INDEX(import_data,MATCH($D$8&amp;"-"&amp;$B957,import_key,0),F$9),"")</f>
        <v/>
      </c>
      <c r="G957" s="299" t="str" cm="1">
        <f t="array" ref="G957">IFERROR(INDEX(import_data,MATCH($D$8&amp;"-"&amp;$B957,import_key,0),G$9),"")</f>
        <v/>
      </c>
      <c r="H957" s="322" t="str" cm="1">
        <f t="array" ref="H957">IFERROR(INDEX(import_data,MATCH($D$8&amp;"-"&amp;$B957,import_key,0),H$9),"")</f>
        <v/>
      </c>
      <c r="J957" s="334" t="str">
        <f t="shared" si="71"/>
        <v/>
      </c>
      <c r="K957" s="98" t="s">
        <v>0</v>
      </c>
      <c r="L957" s="334" t="str">
        <f t="shared" si="72"/>
        <v/>
      </c>
      <c r="M957" s="98" t="s">
        <v>0</v>
      </c>
      <c r="N957" s="334" t="str">
        <f t="shared" si="73"/>
        <v/>
      </c>
      <c r="O957" s="98" t="s">
        <v>0</v>
      </c>
      <c r="P957" s="308">
        <f t="shared" si="74"/>
        <v>945</v>
      </c>
      <c r="R957" s="301" t="str" cm="1">
        <f t="array" ref="R957">IFERROR(INDEX(import_data,MATCH($R$8&amp;"-"&amp;$P957,import_key,0),R$9),"")</f>
        <v/>
      </c>
      <c r="S957" s="299" t="str" cm="1">
        <f t="array" ref="S957">IFERROR(INDEX(import_data,MATCH($R$8&amp;"-"&amp;$P957,import_key,0),S$9),"")</f>
        <v/>
      </c>
      <c r="T957" s="322" t="str" cm="1">
        <f t="array" ref="T957">IFERROR(INDEX(import_data,MATCH($R$8&amp;"-"&amp;$P957,import_key,0),T$9),"")</f>
        <v/>
      </c>
    </row>
    <row r="958" spans="2:20" x14ac:dyDescent="0.25">
      <c r="B958" s="308">
        <f t="shared" si="75"/>
        <v>946</v>
      </c>
      <c r="D958" s="301" t="str" cm="1">
        <f t="array" ref="D958">IFERROR(INDEX(import_data,MATCH($D$8&amp;"-"&amp;$B958,import_key,0),D$9),"")</f>
        <v/>
      </c>
      <c r="E958" s="299" t="str" cm="1">
        <f t="array" ref="E958">IFERROR(INDEX(import_data,MATCH($D$8&amp;"-"&amp;$B958,import_key,0),E$9),"")</f>
        <v/>
      </c>
      <c r="F958" s="299" t="str" cm="1">
        <f t="array" ref="F958">IFERROR(INDEX(import_data,MATCH($D$8&amp;"-"&amp;$B958,import_key,0),F$9),"")</f>
        <v/>
      </c>
      <c r="G958" s="299" t="str" cm="1">
        <f t="array" ref="G958">IFERROR(INDEX(import_data,MATCH($D$8&amp;"-"&amp;$B958,import_key,0),G$9),"")</f>
        <v/>
      </c>
      <c r="H958" s="322" t="str" cm="1">
        <f t="array" ref="H958">IFERROR(INDEX(import_data,MATCH($D$8&amp;"-"&amp;$B958,import_key,0),H$9),"")</f>
        <v/>
      </c>
      <c r="J958" s="334" t="str">
        <f t="shared" si="71"/>
        <v/>
      </c>
      <c r="K958" s="98" t="s">
        <v>0</v>
      </c>
      <c r="L958" s="334" t="str">
        <f t="shared" si="72"/>
        <v/>
      </c>
      <c r="M958" s="98" t="s">
        <v>0</v>
      </c>
      <c r="N958" s="334" t="str">
        <f t="shared" si="73"/>
        <v/>
      </c>
      <c r="O958" s="98" t="s">
        <v>0</v>
      </c>
      <c r="P958" s="308">
        <f t="shared" si="74"/>
        <v>946</v>
      </c>
      <c r="R958" s="301" t="str" cm="1">
        <f t="array" ref="R958">IFERROR(INDEX(import_data,MATCH($R$8&amp;"-"&amp;$P958,import_key,0),R$9),"")</f>
        <v/>
      </c>
      <c r="S958" s="299" t="str" cm="1">
        <f t="array" ref="S958">IFERROR(INDEX(import_data,MATCH($R$8&amp;"-"&amp;$P958,import_key,0),S$9),"")</f>
        <v/>
      </c>
      <c r="T958" s="322" t="str" cm="1">
        <f t="array" ref="T958">IFERROR(INDEX(import_data,MATCH($R$8&amp;"-"&amp;$P958,import_key,0),T$9),"")</f>
        <v/>
      </c>
    </row>
    <row r="959" spans="2:20" x14ac:dyDescent="0.25">
      <c r="B959" s="308">
        <f t="shared" si="75"/>
        <v>947</v>
      </c>
      <c r="D959" s="301" t="str" cm="1">
        <f t="array" ref="D959">IFERROR(INDEX(import_data,MATCH($D$8&amp;"-"&amp;$B959,import_key,0),D$9),"")</f>
        <v/>
      </c>
      <c r="E959" s="299" t="str" cm="1">
        <f t="array" ref="E959">IFERROR(INDEX(import_data,MATCH($D$8&amp;"-"&amp;$B959,import_key,0),E$9),"")</f>
        <v/>
      </c>
      <c r="F959" s="299" t="str" cm="1">
        <f t="array" ref="F959">IFERROR(INDEX(import_data,MATCH($D$8&amp;"-"&amp;$B959,import_key,0),F$9),"")</f>
        <v/>
      </c>
      <c r="G959" s="299" t="str" cm="1">
        <f t="array" ref="G959">IFERROR(INDEX(import_data,MATCH($D$8&amp;"-"&amp;$B959,import_key,0),G$9),"")</f>
        <v/>
      </c>
      <c r="H959" s="322" t="str" cm="1">
        <f t="array" ref="H959">IFERROR(INDEX(import_data,MATCH($D$8&amp;"-"&amp;$B959,import_key,0),H$9),"")</f>
        <v/>
      </c>
      <c r="J959" s="334" t="str">
        <f t="shared" si="71"/>
        <v/>
      </c>
      <c r="K959" s="98" t="s">
        <v>0</v>
      </c>
      <c r="L959" s="334" t="str">
        <f t="shared" si="72"/>
        <v/>
      </c>
      <c r="M959" s="98" t="s">
        <v>0</v>
      </c>
      <c r="N959" s="334" t="str">
        <f t="shared" si="73"/>
        <v/>
      </c>
      <c r="O959" s="98" t="s">
        <v>0</v>
      </c>
      <c r="P959" s="308">
        <f t="shared" si="74"/>
        <v>947</v>
      </c>
      <c r="R959" s="301" t="str" cm="1">
        <f t="array" ref="R959">IFERROR(INDEX(import_data,MATCH($R$8&amp;"-"&amp;$P959,import_key,0),R$9),"")</f>
        <v/>
      </c>
      <c r="S959" s="299" t="str" cm="1">
        <f t="array" ref="S959">IFERROR(INDEX(import_data,MATCH($R$8&amp;"-"&amp;$P959,import_key,0),S$9),"")</f>
        <v/>
      </c>
      <c r="T959" s="322" t="str" cm="1">
        <f t="array" ref="T959">IFERROR(INDEX(import_data,MATCH($R$8&amp;"-"&amp;$P959,import_key,0),T$9),"")</f>
        <v/>
      </c>
    </row>
    <row r="960" spans="2:20" x14ac:dyDescent="0.25">
      <c r="B960" s="308">
        <f t="shared" si="75"/>
        <v>948</v>
      </c>
      <c r="D960" s="301" t="str" cm="1">
        <f t="array" ref="D960">IFERROR(INDEX(import_data,MATCH($D$8&amp;"-"&amp;$B960,import_key,0),D$9),"")</f>
        <v/>
      </c>
      <c r="E960" s="299" t="str" cm="1">
        <f t="array" ref="E960">IFERROR(INDEX(import_data,MATCH($D$8&amp;"-"&amp;$B960,import_key,0),E$9),"")</f>
        <v/>
      </c>
      <c r="F960" s="299" t="str" cm="1">
        <f t="array" ref="F960">IFERROR(INDEX(import_data,MATCH($D$8&amp;"-"&amp;$B960,import_key,0),F$9),"")</f>
        <v/>
      </c>
      <c r="G960" s="299" t="str" cm="1">
        <f t="array" ref="G960">IFERROR(INDEX(import_data,MATCH($D$8&amp;"-"&amp;$B960,import_key,0),G$9),"")</f>
        <v/>
      </c>
      <c r="H960" s="322" t="str" cm="1">
        <f t="array" ref="H960">IFERROR(INDEX(import_data,MATCH($D$8&amp;"-"&amp;$B960,import_key,0),H$9),"")</f>
        <v/>
      </c>
      <c r="J960" s="334" t="str">
        <f t="shared" si="71"/>
        <v/>
      </c>
      <c r="K960" s="98" t="s">
        <v>0</v>
      </c>
      <c r="L960" s="334" t="str">
        <f t="shared" si="72"/>
        <v/>
      </c>
      <c r="M960" s="98" t="s">
        <v>0</v>
      </c>
      <c r="N960" s="334" t="str">
        <f t="shared" si="73"/>
        <v/>
      </c>
      <c r="O960" s="98" t="s">
        <v>0</v>
      </c>
      <c r="P960" s="308">
        <f t="shared" si="74"/>
        <v>948</v>
      </c>
      <c r="R960" s="301" t="str" cm="1">
        <f t="array" ref="R960">IFERROR(INDEX(import_data,MATCH($R$8&amp;"-"&amp;$P960,import_key,0),R$9),"")</f>
        <v/>
      </c>
      <c r="S960" s="299" t="str" cm="1">
        <f t="array" ref="S960">IFERROR(INDEX(import_data,MATCH($R$8&amp;"-"&amp;$P960,import_key,0),S$9),"")</f>
        <v/>
      </c>
      <c r="T960" s="322" t="str" cm="1">
        <f t="array" ref="T960">IFERROR(INDEX(import_data,MATCH($R$8&amp;"-"&amp;$P960,import_key,0),T$9),"")</f>
        <v/>
      </c>
    </row>
    <row r="961" spans="2:20" x14ac:dyDescent="0.25">
      <c r="B961" s="308">
        <f t="shared" si="75"/>
        <v>949</v>
      </c>
      <c r="D961" s="301" t="str" cm="1">
        <f t="array" ref="D961">IFERROR(INDEX(import_data,MATCH($D$8&amp;"-"&amp;$B961,import_key,0),D$9),"")</f>
        <v/>
      </c>
      <c r="E961" s="299" t="str" cm="1">
        <f t="array" ref="E961">IFERROR(INDEX(import_data,MATCH($D$8&amp;"-"&amp;$B961,import_key,0),E$9),"")</f>
        <v/>
      </c>
      <c r="F961" s="299" t="str" cm="1">
        <f t="array" ref="F961">IFERROR(INDEX(import_data,MATCH($D$8&amp;"-"&amp;$B961,import_key,0),F$9),"")</f>
        <v/>
      </c>
      <c r="G961" s="299" t="str" cm="1">
        <f t="array" ref="G961">IFERROR(INDEX(import_data,MATCH($D$8&amp;"-"&amp;$B961,import_key,0),G$9),"")</f>
        <v/>
      </c>
      <c r="H961" s="322" t="str" cm="1">
        <f t="array" ref="H961">IFERROR(INDEX(import_data,MATCH($D$8&amp;"-"&amp;$B961,import_key,0),H$9),"")</f>
        <v/>
      </c>
      <c r="J961" s="334" t="str">
        <f t="shared" si="71"/>
        <v/>
      </c>
      <c r="K961" s="98" t="s">
        <v>0</v>
      </c>
      <c r="L961" s="334" t="str">
        <f t="shared" si="72"/>
        <v/>
      </c>
      <c r="M961" s="98" t="s">
        <v>0</v>
      </c>
      <c r="N961" s="334" t="str">
        <f t="shared" si="73"/>
        <v/>
      </c>
      <c r="O961" s="98" t="s">
        <v>0</v>
      </c>
      <c r="P961" s="308">
        <f t="shared" si="74"/>
        <v>949</v>
      </c>
      <c r="R961" s="301" t="str" cm="1">
        <f t="array" ref="R961">IFERROR(INDEX(import_data,MATCH($R$8&amp;"-"&amp;$P961,import_key,0),R$9),"")</f>
        <v/>
      </c>
      <c r="S961" s="299" t="str" cm="1">
        <f t="array" ref="S961">IFERROR(INDEX(import_data,MATCH($R$8&amp;"-"&amp;$P961,import_key,0),S$9),"")</f>
        <v/>
      </c>
      <c r="T961" s="322" t="str" cm="1">
        <f t="array" ref="T961">IFERROR(INDEX(import_data,MATCH($R$8&amp;"-"&amp;$P961,import_key,0),T$9),"")</f>
        <v/>
      </c>
    </row>
    <row r="962" spans="2:20" x14ac:dyDescent="0.25">
      <c r="B962" s="308">
        <f t="shared" si="75"/>
        <v>950</v>
      </c>
      <c r="D962" s="301" t="str" cm="1">
        <f t="array" ref="D962">IFERROR(INDEX(import_data,MATCH($D$8&amp;"-"&amp;$B962,import_key,0),D$9),"")</f>
        <v/>
      </c>
      <c r="E962" s="299" t="str" cm="1">
        <f t="array" ref="E962">IFERROR(INDEX(import_data,MATCH($D$8&amp;"-"&amp;$B962,import_key,0),E$9),"")</f>
        <v/>
      </c>
      <c r="F962" s="299" t="str" cm="1">
        <f t="array" ref="F962">IFERROR(INDEX(import_data,MATCH($D$8&amp;"-"&amp;$B962,import_key,0),F$9),"")</f>
        <v/>
      </c>
      <c r="G962" s="299" t="str" cm="1">
        <f t="array" ref="G962">IFERROR(INDEX(import_data,MATCH($D$8&amp;"-"&amp;$B962,import_key,0),G$9),"")</f>
        <v/>
      </c>
      <c r="H962" s="322" t="str" cm="1">
        <f t="array" ref="H962">IFERROR(INDEX(import_data,MATCH($D$8&amp;"-"&amp;$B962,import_key,0),H$9),"")</f>
        <v/>
      </c>
      <c r="J962" s="334" t="str">
        <f t="shared" si="71"/>
        <v/>
      </c>
      <c r="K962" s="98" t="s">
        <v>0</v>
      </c>
      <c r="L962" s="334" t="str">
        <f t="shared" si="72"/>
        <v/>
      </c>
      <c r="M962" s="98" t="s">
        <v>0</v>
      </c>
      <c r="N962" s="334" t="str">
        <f t="shared" si="73"/>
        <v/>
      </c>
      <c r="O962" s="98" t="s">
        <v>0</v>
      </c>
      <c r="P962" s="308">
        <f t="shared" si="74"/>
        <v>950</v>
      </c>
      <c r="R962" s="301" t="str" cm="1">
        <f t="array" ref="R962">IFERROR(INDEX(import_data,MATCH($R$8&amp;"-"&amp;$P962,import_key,0),R$9),"")</f>
        <v/>
      </c>
      <c r="S962" s="299" t="str" cm="1">
        <f t="array" ref="S962">IFERROR(INDEX(import_data,MATCH($R$8&amp;"-"&amp;$P962,import_key,0),S$9),"")</f>
        <v/>
      </c>
      <c r="T962" s="322" t="str" cm="1">
        <f t="array" ref="T962">IFERROR(INDEX(import_data,MATCH($R$8&amp;"-"&amp;$P962,import_key,0),T$9),"")</f>
        <v/>
      </c>
    </row>
    <row r="963" spans="2:20" x14ac:dyDescent="0.25">
      <c r="B963" s="308">
        <f t="shared" si="75"/>
        <v>951</v>
      </c>
      <c r="D963" s="301" t="str" cm="1">
        <f t="array" ref="D963">IFERROR(INDEX(import_data,MATCH($D$8&amp;"-"&amp;$B963,import_key,0),D$9),"")</f>
        <v/>
      </c>
      <c r="E963" s="299" t="str" cm="1">
        <f t="array" ref="E963">IFERROR(INDEX(import_data,MATCH($D$8&amp;"-"&amp;$B963,import_key,0),E$9),"")</f>
        <v/>
      </c>
      <c r="F963" s="299" t="str" cm="1">
        <f t="array" ref="F963">IFERROR(INDEX(import_data,MATCH($D$8&amp;"-"&amp;$B963,import_key,0),F$9),"")</f>
        <v/>
      </c>
      <c r="G963" s="299" t="str" cm="1">
        <f t="array" ref="G963">IFERROR(INDEX(import_data,MATCH($D$8&amp;"-"&amp;$B963,import_key,0),G$9),"")</f>
        <v/>
      </c>
      <c r="H963" s="322" t="str" cm="1">
        <f t="array" ref="H963">IFERROR(INDEX(import_data,MATCH($D$8&amp;"-"&amp;$B963,import_key,0),H$9),"")</f>
        <v/>
      </c>
      <c r="J963" s="334" t="str">
        <f t="shared" si="71"/>
        <v/>
      </c>
      <c r="K963" s="98" t="s">
        <v>0</v>
      </c>
      <c r="L963" s="334" t="str">
        <f t="shared" si="72"/>
        <v/>
      </c>
      <c r="M963" s="98" t="s">
        <v>0</v>
      </c>
      <c r="N963" s="334" t="str">
        <f t="shared" si="73"/>
        <v/>
      </c>
      <c r="O963" s="98" t="s">
        <v>0</v>
      </c>
      <c r="P963" s="308">
        <f t="shared" si="74"/>
        <v>951</v>
      </c>
      <c r="R963" s="301" t="str" cm="1">
        <f t="array" ref="R963">IFERROR(INDEX(import_data,MATCH($R$8&amp;"-"&amp;$P963,import_key,0),R$9),"")</f>
        <v/>
      </c>
      <c r="S963" s="299" t="str" cm="1">
        <f t="array" ref="S963">IFERROR(INDEX(import_data,MATCH($R$8&amp;"-"&amp;$P963,import_key,0),S$9),"")</f>
        <v/>
      </c>
      <c r="T963" s="322" t="str" cm="1">
        <f t="array" ref="T963">IFERROR(INDEX(import_data,MATCH($R$8&amp;"-"&amp;$P963,import_key,0),T$9),"")</f>
        <v/>
      </c>
    </row>
    <row r="964" spans="2:20" x14ac:dyDescent="0.25">
      <c r="B964" s="308">
        <f t="shared" si="75"/>
        <v>952</v>
      </c>
      <c r="D964" s="301" t="str" cm="1">
        <f t="array" ref="D964">IFERROR(INDEX(import_data,MATCH($D$8&amp;"-"&amp;$B964,import_key,0),D$9),"")</f>
        <v/>
      </c>
      <c r="E964" s="299" t="str" cm="1">
        <f t="array" ref="E964">IFERROR(INDEX(import_data,MATCH($D$8&amp;"-"&amp;$B964,import_key,0),E$9),"")</f>
        <v/>
      </c>
      <c r="F964" s="299" t="str" cm="1">
        <f t="array" ref="F964">IFERROR(INDEX(import_data,MATCH($D$8&amp;"-"&amp;$B964,import_key,0),F$9),"")</f>
        <v/>
      </c>
      <c r="G964" s="299" t="str" cm="1">
        <f t="array" ref="G964">IFERROR(INDEX(import_data,MATCH($D$8&amp;"-"&amp;$B964,import_key,0),G$9),"")</f>
        <v/>
      </c>
      <c r="H964" s="322" t="str" cm="1">
        <f t="array" ref="H964">IFERROR(INDEX(import_data,MATCH($D$8&amp;"-"&amp;$B964,import_key,0),H$9),"")</f>
        <v/>
      </c>
      <c r="J964" s="334" t="str">
        <f t="shared" si="71"/>
        <v/>
      </c>
      <c r="K964" s="98" t="s">
        <v>0</v>
      </c>
      <c r="L964" s="334" t="str">
        <f t="shared" si="72"/>
        <v/>
      </c>
      <c r="M964" s="98" t="s">
        <v>0</v>
      </c>
      <c r="N964" s="334" t="str">
        <f t="shared" si="73"/>
        <v/>
      </c>
      <c r="O964" s="98" t="s">
        <v>0</v>
      </c>
      <c r="P964" s="308">
        <f t="shared" si="74"/>
        <v>952</v>
      </c>
      <c r="R964" s="301" t="str" cm="1">
        <f t="array" ref="R964">IFERROR(INDEX(import_data,MATCH($R$8&amp;"-"&amp;$P964,import_key,0),R$9),"")</f>
        <v/>
      </c>
      <c r="S964" s="299" t="str" cm="1">
        <f t="array" ref="S964">IFERROR(INDEX(import_data,MATCH($R$8&amp;"-"&amp;$P964,import_key,0),S$9),"")</f>
        <v/>
      </c>
      <c r="T964" s="322" t="str" cm="1">
        <f t="array" ref="T964">IFERROR(INDEX(import_data,MATCH($R$8&amp;"-"&amp;$P964,import_key,0),T$9),"")</f>
        <v/>
      </c>
    </row>
    <row r="965" spans="2:20" x14ac:dyDescent="0.25">
      <c r="B965" s="308">
        <f t="shared" si="75"/>
        <v>953</v>
      </c>
      <c r="D965" s="301" t="str" cm="1">
        <f t="array" ref="D965">IFERROR(INDEX(import_data,MATCH($D$8&amp;"-"&amp;$B965,import_key,0),D$9),"")</f>
        <v/>
      </c>
      <c r="E965" s="299" t="str" cm="1">
        <f t="array" ref="E965">IFERROR(INDEX(import_data,MATCH($D$8&amp;"-"&amp;$B965,import_key,0),E$9),"")</f>
        <v/>
      </c>
      <c r="F965" s="299" t="str" cm="1">
        <f t="array" ref="F965">IFERROR(INDEX(import_data,MATCH($D$8&amp;"-"&amp;$B965,import_key,0),F$9),"")</f>
        <v/>
      </c>
      <c r="G965" s="299" t="str" cm="1">
        <f t="array" ref="G965">IFERROR(INDEX(import_data,MATCH($D$8&amp;"-"&amp;$B965,import_key,0),G$9),"")</f>
        <v/>
      </c>
      <c r="H965" s="322" t="str" cm="1">
        <f t="array" ref="H965">IFERROR(INDEX(import_data,MATCH($D$8&amp;"-"&amp;$B965,import_key,0),H$9),"")</f>
        <v/>
      </c>
      <c r="J965" s="334" t="str">
        <f t="shared" si="71"/>
        <v/>
      </c>
      <c r="K965" s="98" t="s">
        <v>0</v>
      </c>
      <c r="L965" s="334" t="str">
        <f t="shared" si="72"/>
        <v/>
      </c>
      <c r="M965" s="98" t="s">
        <v>0</v>
      </c>
      <c r="N965" s="334" t="str">
        <f t="shared" si="73"/>
        <v/>
      </c>
      <c r="O965" s="98" t="s">
        <v>0</v>
      </c>
      <c r="P965" s="308">
        <f t="shared" si="74"/>
        <v>953</v>
      </c>
      <c r="R965" s="301" t="str" cm="1">
        <f t="array" ref="R965">IFERROR(INDEX(import_data,MATCH($R$8&amp;"-"&amp;$P965,import_key,0),R$9),"")</f>
        <v/>
      </c>
      <c r="S965" s="299" t="str" cm="1">
        <f t="array" ref="S965">IFERROR(INDEX(import_data,MATCH($R$8&amp;"-"&amp;$P965,import_key,0),S$9),"")</f>
        <v/>
      </c>
      <c r="T965" s="322" t="str" cm="1">
        <f t="array" ref="T965">IFERROR(INDEX(import_data,MATCH($R$8&amp;"-"&amp;$P965,import_key,0),T$9),"")</f>
        <v/>
      </c>
    </row>
    <row r="966" spans="2:20" x14ac:dyDescent="0.25">
      <c r="B966" s="308">
        <f t="shared" si="75"/>
        <v>954</v>
      </c>
      <c r="D966" s="301" t="str" cm="1">
        <f t="array" ref="D966">IFERROR(INDEX(import_data,MATCH($D$8&amp;"-"&amp;$B966,import_key,0),D$9),"")</f>
        <v/>
      </c>
      <c r="E966" s="299" t="str" cm="1">
        <f t="array" ref="E966">IFERROR(INDEX(import_data,MATCH($D$8&amp;"-"&amp;$B966,import_key,0),E$9),"")</f>
        <v/>
      </c>
      <c r="F966" s="299" t="str" cm="1">
        <f t="array" ref="F966">IFERROR(INDEX(import_data,MATCH($D$8&amp;"-"&amp;$B966,import_key,0),F$9),"")</f>
        <v/>
      </c>
      <c r="G966" s="299" t="str" cm="1">
        <f t="array" ref="G966">IFERROR(INDEX(import_data,MATCH($D$8&amp;"-"&amp;$B966,import_key,0),G$9),"")</f>
        <v/>
      </c>
      <c r="H966" s="322" t="str" cm="1">
        <f t="array" ref="H966">IFERROR(INDEX(import_data,MATCH($D$8&amp;"-"&amp;$B966,import_key,0),H$9),"")</f>
        <v/>
      </c>
      <c r="J966" s="334" t="str">
        <f t="shared" si="71"/>
        <v/>
      </c>
      <c r="K966" s="98" t="s">
        <v>0</v>
      </c>
      <c r="L966" s="334" t="str">
        <f t="shared" si="72"/>
        <v/>
      </c>
      <c r="M966" s="98" t="s">
        <v>0</v>
      </c>
      <c r="N966" s="334" t="str">
        <f t="shared" si="73"/>
        <v/>
      </c>
      <c r="O966" s="98" t="s">
        <v>0</v>
      </c>
      <c r="P966" s="308">
        <f t="shared" si="74"/>
        <v>954</v>
      </c>
      <c r="R966" s="301" t="str" cm="1">
        <f t="array" ref="R966">IFERROR(INDEX(import_data,MATCH($R$8&amp;"-"&amp;$P966,import_key,0),R$9),"")</f>
        <v/>
      </c>
      <c r="S966" s="299" t="str" cm="1">
        <f t="array" ref="S966">IFERROR(INDEX(import_data,MATCH($R$8&amp;"-"&amp;$P966,import_key,0),S$9),"")</f>
        <v/>
      </c>
      <c r="T966" s="322" t="str" cm="1">
        <f t="array" ref="T966">IFERROR(INDEX(import_data,MATCH($R$8&amp;"-"&amp;$P966,import_key,0),T$9),"")</f>
        <v/>
      </c>
    </row>
    <row r="967" spans="2:20" x14ac:dyDescent="0.25">
      <c r="B967" s="308">
        <f t="shared" si="75"/>
        <v>955</v>
      </c>
      <c r="D967" s="301" t="str" cm="1">
        <f t="array" ref="D967">IFERROR(INDEX(import_data,MATCH($D$8&amp;"-"&amp;$B967,import_key,0),D$9),"")</f>
        <v/>
      </c>
      <c r="E967" s="299" t="str" cm="1">
        <f t="array" ref="E967">IFERROR(INDEX(import_data,MATCH($D$8&amp;"-"&amp;$B967,import_key,0),E$9),"")</f>
        <v/>
      </c>
      <c r="F967" s="299" t="str" cm="1">
        <f t="array" ref="F967">IFERROR(INDEX(import_data,MATCH($D$8&amp;"-"&amp;$B967,import_key,0),F$9),"")</f>
        <v/>
      </c>
      <c r="G967" s="299" t="str" cm="1">
        <f t="array" ref="G967">IFERROR(INDEX(import_data,MATCH($D$8&amp;"-"&amp;$B967,import_key,0),G$9),"")</f>
        <v/>
      </c>
      <c r="H967" s="322" t="str" cm="1">
        <f t="array" ref="H967">IFERROR(INDEX(import_data,MATCH($D$8&amp;"-"&amp;$B967,import_key,0),H$9),"")</f>
        <v/>
      </c>
      <c r="J967" s="334" t="str">
        <f t="shared" si="71"/>
        <v/>
      </c>
      <c r="K967" s="98" t="s">
        <v>0</v>
      </c>
      <c r="L967" s="334" t="str">
        <f t="shared" si="72"/>
        <v/>
      </c>
      <c r="M967" s="98" t="s">
        <v>0</v>
      </c>
      <c r="N967" s="334" t="str">
        <f t="shared" si="73"/>
        <v/>
      </c>
      <c r="O967" s="98" t="s">
        <v>0</v>
      </c>
      <c r="P967" s="308">
        <f t="shared" si="74"/>
        <v>955</v>
      </c>
      <c r="R967" s="301" t="str" cm="1">
        <f t="array" ref="R967">IFERROR(INDEX(import_data,MATCH($R$8&amp;"-"&amp;$P967,import_key,0),R$9),"")</f>
        <v/>
      </c>
      <c r="S967" s="299" t="str" cm="1">
        <f t="array" ref="S967">IFERROR(INDEX(import_data,MATCH($R$8&amp;"-"&amp;$P967,import_key,0),S$9),"")</f>
        <v/>
      </c>
      <c r="T967" s="322" t="str" cm="1">
        <f t="array" ref="T967">IFERROR(INDEX(import_data,MATCH($R$8&amp;"-"&amp;$P967,import_key,0),T$9),"")</f>
        <v/>
      </c>
    </row>
    <row r="968" spans="2:20" x14ac:dyDescent="0.25">
      <c r="B968" s="308">
        <f t="shared" si="75"/>
        <v>956</v>
      </c>
      <c r="D968" s="301" t="str" cm="1">
        <f t="array" ref="D968">IFERROR(INDEX(import_data,MATCH($D$8&amp;"-"&amp;$B968,import_key,0),D$9),"")</f>
        <v/>
      </c>
      <c r="E968" s="299" t="str" cm="1">
        <f t="array" ref="E968">IFERROR(INDEX(import_data,MATCH($D$8&amp;"-"&amp;$B968,import_key,0),E$9),"")</f>
        <v/>
      </c>
      <c r="F968" s="299" t="str" cm="1">
        <f t="array" ref="F968">IFERROR(INDEX(import_data,MATCH($D$8&amp;"-"&amp;$B968,import_key,0),F$9),"")</f>
        <v/>
      </c>
      <c r="G968" s="299" t="str" cm="1">
        <f t="array" ref="G968">IFERROR(INDEX(import_data,MATCH($D$8&amp;"-"&amp;$B968,import_key,0),G$9),"")</f>
        <v/>
      </c>
      <c r="H968" s="322" t="str" cm="1">
        <f t="array" ref="H968">IFERROR(INDEX(import_data,MATCH($D$8&amp;"-"&amp;$B968,import_key,0),H$9),"")</f>
        <v/>
      </c>
      <c r="J968" s="334" t="str">
        <f t="shared" si="71"/>
        <v/>
      </c>
      <c r="K968" s="98" t="s">
        <v>0</v>
      </c>
      <c r="L968" s="334" t="str">
        <f t="shared" si="72"/>
        <v/>
      </c>
      <c r="M968" s="98" t="s">
        <v>0</v>
      </c>
      <c r="N968" s="334" t="str">
        <f t="shared" si="73"/>
        <v/>
      </c>
      <c r="O968" s="98" t="s">
        <v>0</v>
      </c>
      <c r="P968" s="308">
        <f t="shared" si="74"/>
        <v>956</v>
      </c>
      <c r="R968" s="301" t="str" cm="1">
        <f t="array" ref="R968">IFERROR(INDEX(import_data,MATCH($R$8&amp;"-"&amp;$P968,import_key,0),R$9),"")</f>
        <v/>
      </c>
      <c r="S968" s="299" t="str" cm="1">
        <f t="array" ref="S968">IFERROR(INDEX(import_data,MATCH($R$8&amp;"-"&amp;$P968,import_key,0),S$9),"")</f>
        <v/>
      </c>
      <c r="T968" s="322" t="str" cm="1">
        <f t="array" ref="T968">IFERROR(INDEX(import_data,MATCH($R$8&amp;"-"&amp;$P968,import_key,0),T$9),"")</f>
        <v/>
      </c>
    </row>
    <row r="969" spans="2:20" x14ac:dyDescent="0.25">
      <c r="B969" s="308">
        <f t="shared" si="75"/>
        <v>957</v>
      </c>
      <c r="D969" s="301" t="str" cm="1">
        <f t="array" ref="D969">IFERROR(INDEX(import_data,MATCH($D$8&amp;"-"&amp;$B969,import_key,0),D$9),"")</f>
        <v/>
      </c>
      <c r="E969" s="299" t="str" cm="1">
        <f t="array" ref="E969">IFERROR(INDEX(import_data,MATCH($D$8&amp;"-"&amp;$B969,import_key,0),E$9),"")</f>
        <v/>
      </c>
      <c r="F969" s="299" t="str" cm="1">
        <f t="array" ref="F969">IFERROR(INDEX(import_data,MATCH($D$8&amp;"-"&amp;$B969,import_key,0),F$9),"")</f>
        <v/>
      </c>
      <c r="G969" s="299" t="str" cm="1">
        <f t="array" ref="G969">IFERROR(INDEX(import_data,MATCH($D$8&amp;"-"&amp;$B969,import_key,0),G$9),"")</f>
        <v/>
      </c>
      <c r="H969" s="322" t="str" cm="1">
        <f t="array" ref="H969">IFERROR(INDEX(import_data,MATCH($D$8&amp;"-"&amp;$B969,import_key,0),H$9),"")</f>
        <v/>
      </c>
      <c r="J969" s="334" t="str">
        <f t="shared" si="71"/>
        <v/>
      </c>
      <c r="K969" s="98" t="s">
        <v>0</v>
      </c>
      <c r="L969" s="334" t="str">
        <f t="shared" si="72"/>
        <v/>
      </c>
      <c r="M969" s="98" t="s">
        <v>0</v>
      </c>
      <c r="N969" s="334" t="str">
        <f t="shared" si="73"/>
        <v/>
      </c>
      <c r="O969" s="98" t="s">
        <v>0</v>
      </c>
      <c r="P969" s="308">
        <f t="shared" si="74"/>
        <v>957</v>
      </c>
      <c r="R969" s="301" t="str" cm="1">
        <f t="array" ref="R969">IFERROR(INDEX(import_data,MATCH($R$8&amp;"-"&amp;$P969,import_key,0),R$9),"")</f>
        <v/>
      </c>
      <c r="S969" s="299" t="str" cm="1">
        <f t="array" ref="S969">IFERROR(INDEX(import_data,MATCH($R$8&amp;"-"&amp;$P969,import_key,0),S$9),"")</f>
        <v/>
      </c>
      <c r="T969" s="322" t="str" cm="1">
        <f t="array" ref="T969">IFERROR(INDEX(import_data,MATCH($R$8&amp;"-"&amp;$P969,import_key,0),T$9),"")</f>
        <v/>
      </c>
    </row>
    <row r="970" spans="2:20" x14ac:dyDescent="0.25">
      <c r="B970" s="308">
        <f t="shared" si="75"/>
        <v>958</v>
      </c>
      <c r="D970" s="301" t="str" cm="1">
        <f t="array" ref="D970">IFERROR(INDEX(import_data,MATCH($D$8&amp;"-"&amp;$B970,import_key,0),D$9),"")</f>
        <v/>
      </c>
      <c r="E970" s="299" t="str" cm="1">
        <f t="array" ref="E970">IFERROR(INDEX(import_data,MATCH($D$8&amp;"-"&amp;$B970,import_key,0),E$9),"")</f>
        <v/>
      </c>
      <c r="F970" s="299" t="str" cm="1">
        <f t="array" ref="F970">IFERROR(INDEX(import_data,MATCH($D$8&amp;"-"&amp;$B970,import_key,0),F$9),"")</f>
        <v/>
      </c>
      <c r="G970" s="299" t="str" cm="1">
        <f t="array" ref="G970">IFERROR(INDEX(import_data,MATCH($D$8&amp;"-"&amp;$B970,import_key,0),G$9),"")</f>
        <v/>
      </c>
      <c r="H970" s="322" t="str" cm="1">
        <f t="array" ref="H970">IFERROR(INDEX(import_data,MATCH($D$8&amp;"-"&amp;$B970,import_key,0),H$9),"")</f>
        <v/>
      </c>
      <c r="J970" s="334" t="str">
        <f t="shared" si="71"/>
        <v/>
      </c>
      <c r="K970" s="98" t="s">
        <v>0</v>
      </c>
      <c r="L970" s="334" t="str">
        <f t="shared" si="72"/>
        <v/>
      </c>
      <c r="M970" s="98" t="s">
        <v>0</v>
      </c>
      <c r="N970" s="334" t="str">
        <f t="shared" si="73"/>
        <v/>
      </c>
      <c r="O970" s="98" t="s">
        <v>0</v>
      </c>
      <c r="P970" s="308">
        <f t="shared" si="74"/>
        <v>958</v>
      </c>
      <c r="R970" s="301" t="str" cm="1">
        <f t="array" ref="R970">IFERROR(INDEX(import_data,MATCH($R$8&amp;"-"&amp;$P970,import_key,0),R$9),"")</f>
        <v/>
      </c>
      <c r="S970" s="299" t="str" cm="1">
        <f t="array" ref="S970">IFERROR(INDEX(import_data,MATCH($R$8&amp;"-"&amp;$P970,import_key,0),S$9),"")</f>
        <v/>
      </c>
      <c r="T970" s="322" t="str" cm="1">
        <f t="array" ref="T970">IFERROR(INDEX(import_data,MATCH($R$8&amp;"-"&amp;$P970,import_key,0),T$9),"")</f>
        <v/>
      </c>
    </row>
    <row r="971" spans="2:20" x14ac:dyDescent="0.25">
      <c r="B971" s="308">
        <f t="shared" si="75"/>
        <v>959</v>
      </c>
      <c r="D971" s="301" t="str" cm="1">
        <f t="array" ref="D971">IFERROR(INDEX(import_data,MATCH($D$8&amp;"-"&amp;$B971,import_key,0),D$9),"")</f>
        <v/>
      </c>
      <c r="E971" s="299" t="str" cm="1">
        <f t="array" ref="E971">IFERROR(INDEX(import_data,MATCH($D$8&amp;"-"&amp;$B971,import_key,0),E$9),"")</f>
        <v/>
      </c>
      <c r="F971" s="299" t="str" cm="1">
        <f t="array" ref="F971">IFERROR(INDEX(import_data,MATCH($D$8&amp;"-"&amp;$B971,import_key,0),F$9),"")</f>
        <v/>
      </c>
      <c r="G971" s="299" t="str" cm="1">
        <f t="array" ref="G971">IFERROR(INDEX(import_data,MATCH($D$8&amp;"-"&amp;$B971,import_key,0),G$9),"")</f>
        <v/>
      </c>
      <c r="H971" s="322" t="str" cm="1">
        <f t="array" ref="H971">IFERROR(INDEX(import_data,MATCH($D$8&amp;"-"&amp;$B971,import_key,0),H$9),"")</f>
        <v/>
      </c>
      <c r="J971" s="334" t="str">
        <f t="shared" si="71"/>
        <v/>
      </c>
      <c r="K971" s="98" t="s">
        <v>0</v>
      </c>
      <c r="L971" s="334" t="str">
        <f t="shared" si="72"/>
        <v/>
      </c>
      <c r="M971" s="98" t="s">
        <v>0</v>
      </c>
      <c r="N971" s="334" t="str">
        <f t="shared" si="73"/>
        <v/>
      </c>
      <c r="O971" s="98" t="s">
        <v>0</v>
      </c>
      <c r="P971" s="308">
        <f t="shared" si="74"/>
        <v>959</v>
      </c>
      <c r="R971" s="301" t="str" cm="1">
        <f t="array" ref="R971">IFERROR(INDEX(import_data,MATCH($R$8&amp;"-"&amp;$P971,import_key,0),R$9),"")</f>
        <v/>
      </c>
      <c r="S971" s="299" t="str" cm="1">
        <f t="array" ref="S971">IFERROR(INDEX(import_data,MATCH($R$8&amp;"-"&amp;$P971,import_key,0),S$9),"")</f>
        <v/>
      </c>
      <c r="T971" s="322" t="str" cm="1">
        <f t="array" ref="T971">IFERROR(INDEX(import_data,MATCH($R$8&amp;"-"&amp;$P971,import_key,0),T$9),"")</f>
        <v/>
      </c>
    </row>
    <row r="972" spans="2:20" x14ac:dyDescent="0.25">
      <c r="B972" s="308">
        <f t="shared" si="75"/>
        <v>960</v>
      </c>
      <c r="D972" s="301" t="str" cm="1">
        <f t="array" ref="D972">IFERROR(INDEX(import_data,MATCH($D$8&amp;"-"&amp;$B972,import_key,0),D$9),"")</f>
        <v/>
      </c>
      <c r="E972" s="299" t="str" cm="1">
        <f t="array" ref="E972">IFERROR(INDEX(import_data,MATCH($D$8&amp;"-"&amp;$B972,import_key,0),E$9),"")</f>
        <v/>
      </c>
      <c r="F972" s="299" t="str" cm="1">
        <f t="array" ref="F972">IFERROR(INDEX(import_data,MATCH($D$8&amp;"-"&amp;$B972,import_key,0),F$9),"")</f>
        <v/>
      </c>
      <c r="G972" s="299" t="str" cm="1">
        <f t="array" ref="G972">IFERROR(INDEX(import_data,MATCH($D$8&amp;"-"&amp;$B972,import_key,0),G$9),"")</f>
        <v/>
      </c>
      <c r="H972" s="322" t="str" cm="1">
        <f t="array" ref="H972">IFERROR(INDEX(import_data,MATCH($D$8&amp;"-"&amp;$B972,import_key,0),H$9),"")</f>
        <v/>
      </c>
      <c r="J972" s="334" t="str">
        <f t="shared" ref="J972:J1035" si="76">IF(E972="","",E972) &amp; IF(F972="",""," – " &amp; F972) &amp; IF(G972="",""," – " &amp; G972) &amp; IF(H972="",""," – " &amp; H972)</f>
        <v/>
      </c>
      <c r="K972" s="98" t="s">
        <v>0</v>
      </c>
      <c r="L972" s="334" t="str">
        <f t="shared" ref="L972:L1035" si="77">IF(E972="","",E972) &amp; IF(F972="",""," – " &amp; F972) &amp; IF(G972="",""," – " &amp; G972)</f>
        <v/>
      </c>
      <c r="M972" s="98" t="s">
        <v>0</v>
      </c>
      <c r="N972" s="334" t="str">
        <f t="shared" ref="N972:N1035" si="78">IF(E972="","",E972) &amp; IF(F972="",""," – " &amp; F972)</f>
        <v/>
      </c>
      <c r="O972" s="98" t="s">
        <v>0</v>
      </c>
      <c r="P972" s="308">
        <f t="shared" si="74"/>
        <v>960</v>
      </c>
      <c r="R972" s="301" t="str" cm="1">
        <f t="array" ref="R972">IFERROR(INDEX(import_data,MATCH($R$8&amp;"-"&amp;$P972,import_key,0),R$9),"")</f>
        <v/>
      </c>
      <c r="S972" s="299" t="str" cm="1">
        <f t="array" ref="S972">IFERROR(INDEX(import_data,MATCH($R$8&amp;"-"&amp;$P972,import_key,0),S$9),"")</f>
        <v/>
      </c>
      <c r="T972" s="322" t="str" cm="1">
        <f t="array" ref="T972">IFERROR(INDEX(import_data,MATCH($R$8&amp;"-"&amp;$P972,import_key,0),T$9),"")</f>
        <v/>
      </c>
    </row>
    <row r="973" spans="2:20" x14ac:dyDescent="0.25">
      <c r="B973" s="308">
        <f t="shared" si="75"/>
        <v>961</v>
      </c>
      <c r="D973" s="301" t="str" cm="1">
        <f t="array" ref="D973">IFERROR(INDEX(import_data,MATCH($D$8&amp;"-"&amp;$B973,import_key,0),D$9),"")</f>
        <v/>
      </c>
      <c r="E973" s="299" t="str" cm="1">
        <f t="array" ref="E973">IFERROR(INDEX(import_data,MATCH($D$8&amp;"-"&amp;$B973,import_key,0),E$9),"")</f>
        <v/>
      </c>
      <c r="F973" s="299" t="str" cm="1">
        <f t="array" ref="F973">IFERROR(INDEX(import_data,MATCH($D$8&amp;"-"&amp;$B973,import_key,0),F$9),"")</f>
        <v/>
      </c>
      <c r="G973" s="299" t="str" cm="1">
        <f t="array" ref="G973">IFERROR(INDEX(import_data,MATCH($D$8&amp;"-"&amp;$B973,import_key,0),G$9),"")</f>
        <v/>
      </c>
      <c r="H973" s="322" t="str" cm="1">
        <f t="array" ref="H973">IFERROR(INDEX(import_data,MATCH($D$8&amp;"-"&amp;$B973,import_key,0),H$9),"")</f>
        <v/>
      </c>
      <c r="J973" s="334" t="str">
        <f t="shared" si="76"/>
        <v/>
      </c>
      <c r="K973" s="98" t="s">
        <v>0</v>
      </c>
      <c r="L973" s="334" t="str">
        <f t="shared" si="77"/>
        <v/>
      </c>
      <c r="M973" s="98" t="s">
        <v>0</v>
      </c>
      <c r="N973" s="334" t="str">
        <f t="shared" si="78"/>
        <v/>
      </c>
      <c r="O973" s="98" t="s">
        <v>0</v>
      </c>
      <c r="P973" s="308">
        <f t="shared" ref="P973:P1036" si="79">P972+1</f>
        <v>961</v>
      </c>
      <c r="R973" s="301" t="str" cm="1">
        <f t="array" ref="R973">IFERROR(INDEX(import_data,MATCH($R$8&amp;"-"&amp;$P973,import_key,0),R$9),"")</f>
        <v/>
      </c>
      <c r="S973" s="299" t="str" cm="1">
        <f t="array" ref="S973">IFERROR(INDEX(import_data,MATCH($R$8&amp;"-"&amp;$P973,import_key,0),S$9),"")</f>
        <v/>
      </c>
      <c r="T973" s="322" t="str" cm="1">
        <f t="array" ref="T973">IFERROR(INDEX(import_data,MATCH($R$8&amp;"-"&amp;$P973,import_key,0),T$9),"")</f>
        <v/>
      </c>
    </row>
    <row r="974" spans="2:20" x14ac:dyDescent="0.25">
      <c r="B974" s="308">
        <f t="shared" ref="B974:B1037" si="80">B973+1</f>
        <v>962</v>
      </c>
      <c r="D974" s="301" t="str" cm="1">
        <f t="array" ref="D974">IFERROR(INDEX(import_data,MATCH($D$8&amp;"-"&amp;$B974,import_key,0),D$9),"")</f>
        <v/>
      </c>
      <c r="E974" s="299" t="str" cm="1">
        <f t="array" ref="E974">IFERROR(INDEX(import_data,MATCH($D$8&amp;"-"&amp;$B974,import_key,0),E$9),"")</f>
        <v/>
      </c>
      <c r="F974" s="299" t="str" cm="1">
        <f t="array" ref="F974">IFERROR(INDEX(import_data,MATCH($D$8&amp;"-"&amp;$B974,import_key,0),F$9),"")</f>
        <v/>
      </c>
      <c r="G974" s="299" t="str" cm="1">
        <f t="array" ref="G974">IFERROR(INDEX(import_data,MATCH($D$8&amp;"-"&amp;$B974,import_key,0),G$9),"")</f>
        <v/>
      </c>
      <c r="H974" s="322" t="str" cm="1">
        <f t="array" ref="H974">IFERROR(INDEX(import_data,MATCH($D$8&amp;"-"&amp;$B974,import_key,0),H$9),"")</f>
        <v/>
      </c>
      <c r="J974" s="334" t="str">
        <f t="shared" si="76"/>
        <v/>
      </c>
      <c r="K974" s="98" t="s">
        <v>0</v>
      </c>
      <c r="L974" s="334" t="str">
        <f t="shared" si="77"/>
        <v/>
      </c>
      <c r="M974" s="98" t="s">
        <v>0</v>
      </c>
      <c r="N974" s="334" t="str">
        <f t="shared" si="78"/>
        <v/>
      </c>
      <c r="O974" s="98" t="s">
        <v>0</v>
      </c>
      <c r="P974" s="308">
        <f t="shared" si="79"/>
        <v>962</v>
      </c>
      <c r="R974" s="301" t="str" cm="1">
        <f t="array" ref="R974">IFERROR(INDEX(import_data,MATCH($R$8&amp;"-"&amp;$P974,import_key,0),R$9),"")</f>
        <v/>
      </c>
      <c r="S974" s="299" t="str" cm="1">
        <f t="array" ref="S974">IFERROR(INDEX(import_data,MATCH($R$8&amp;"-"&amp;$P974,import_key,0),S$9),"")</f>
        <v/>
      </c>
      <c r="T974" s="322" t="str" cm="1">
        <f t="array" ref="T974">IFERROR(INDEX(import_data,MATCH($R$8&amp;"-"&amp;$P974,import_key,0),T$9),"")</f>
        <v/>
      </c>
    </row>
    <row r="975" spans="2:20" x14ac:dyDescent="0.25">
      <c r="B975" s="308">
        <f t="shared" si="80"/>
        <v>963</v>
      </c>
      <c r="D975" s="301" t="str" cm="1">
        <f t="array" ref="D975">IFERROR(INDEX(import_data,MATCH($D$8&amp;"-"&amp;$B975,import_key,0),D$9),"")</f>
        <v/>
      </c>
      <c r="E975" s="299" t="str" cm="1">
        <f t="array" ref="E975">IFERROR(INDEX(import_data,MATCH($D$8&amp;"-"&amp;$B975,import_key,0),E$9),"")</f>
        <v/>
      </c>
      <c r="F975" s="299" t="str" cm="1">
        <f t="array" ref="F975">IFERROR(INDEX(import_data,MATCH($D$8&amp;"-"&amp;$B975,import_key,0),F$9),"")</f>
        <v/>
      </c>
      <c r="G975" s="299" t="str" cm="1">
        <f t="array" ref="G975">IFERROR(INDEX(import_data,MATCH($D$8&amp;"-"&amp;$B975,import_key,0),G$9),"")</f>
        <v/>
      </c>
      <c r="H975" s="322" t="str" cm="1">
        <f t="array" ref="H975">IFERROR(INDEX(import_data,MATCH($D$8&amp;"-"&amp;$B975,import_key,0),H$9),"")</f>
        <v/>
      </c>
      <c r="J975" s="334" t="str">
        <f t="shared" si="76"/>
        <v/>
      </c>
      <c r="K975" s="98" t="s">
        <v>0</v>
      </c>
      <c r="L975" s="334" t="str">
        <f t="shared" si="77"/>
        <v/>
      </c>
      <c r="M975" s="98" t="s">
        <v>0</v>
      </c>
      <c r="N975" s="334" t="str">
        <f t="shared" si="78"/>
        <v/>
      </c>
      <c r="O975" s="98" t="s">
        <v>0</v>
      </c>
      <c r="P975" s="308">
        <f t="shared" si="79"/>
        <v>963</v>
      </c>
      <c r="R975" s="301" t="str" cm="1">
        <f t="array" ref="R975">IFERROR(INDEX(import_data,MATCH($R$8&amp;"-"&amp;$P975,import_key,0),R$9),"")</f>
        <v/>
      </c>
      <c r="S975" s="299" t="str" cm="1">
        <f t="array" ref="S975">IFERROR(INDEX(import_data,MATCH($R$8&amp;"-"&amp;$P975,import_key,0),S$9),"")</f>
        <v/>
      </c>
      <c r="T975" s="322" t="str" cm="1">
        <f t="array" ref="T975">IFERROR(INDEX(import_data,MATCH($R$8&amp;"-"&amp;$P975,import_key,0),T$9),"")</f>
        <v/>
      </c>
    </row>
    <row r="976" spans="2:20" x14ac:dyDescent="0.25">
      <c r="B976" s="308">
        <f t="shared" si="80"/>
        <v>964</v>
      </c>
      <c r="D976" s="301" t="str" cm="1">
        <f t="array" ref="D976">IFERROR(INDEX(import_data,MATCH($D$8&amp;"-"&amp;$B976,import_key,0),D$9),"")</f>
        <v/>
      </c>
      <c r="E976" s="299" t="str" cm="1">
        <f t="array" ref="E976">IFERROR(INDEX(import_data,MATCH($D$8&amp;"-"&amp;$B976,import_key,0),E$9),"")</f>
        <v/>
      </c>
      <c r="F976" s="299" t="str" cm="1">
        <f t="array" ref="F976">IFERROR(INDEX(import_data,MATCH($D$8&amp;"-"&amp;$B976,import_key,0),F$9),"")</f>
        <v/>
      </c>
      <c r="G976" s="299" t="str" cm="1">
        <f t="array" ref="G976">IFERROR(INDEX(import_data,MATCH($D$8&amp;"-"&amp;$B976,import_key,0),G$9),"")</f>
        <v/>
      </c>
      <c r="H976" s="322" t="str" cm="1">
        <f t="array" ref="H976">IFERROR(INDEX(import_data,MATCH($D$8&amp;"-"&amp;$B976,import_key,0),H$9),"")</f>
        <v/>
      </c>
      <c r="J976" s="334" t="str">
        <f t="shared" si="76"/>
        <v/>
      </c>
      <c r="K976" s="98" t="s">
        <v>0</v>
      </c>
      <c r="L976" s="334" t="str">
        <f t="shared" si="77"/>
        <v/>
      </c>
      <c r="M976" s="98" t="s">
        <v>0</v>
      </c>
      <c r="N976" s="334" t="str">
        <f t="shared" si="78"/>
        <v/>
      </c>
      <c r="O976" s="98" t="s">
        <v>0</v>
      </c>
      <c r="P976" s="308">
        <f t="shared" si="79"/>
        <v>964</v>
      </c>
      <c r="R976" s="301" t="str" cm="1">
        <f t="array" ref="R976">IFERROR(INDEX(import_data,MATCH($R$8&amp;"-"&amp;$P976,import_key,0),R$9),"")</f>
        <v/>
      </c>
      <c r="S976" s="299" t="str" cm="1">
        <f t="array" ref="S976">IFERROR(INDEX(import_data,MATCH($R$8&amp;"-"&amp;$P976,import_key,0),S$9),"")</f>
        <v/>
      </c>
      <c r="T976" s="322" t="str" cm="1">
        <f t="array" ref="T976">IFERROR(INDEX(import_data,MATCH($R$8&amp;"-"&amp;$P976,import_key,0),T$9),"")</f>
        <v/>
      </c>
    </row>
    <row r="977" spans="2:20" x14ac:dyDescent="0.25">
      <c r="B977" s="308">
        <f t="shared" si="80"/>
        <v>965</v>
      </c>
      <c r="D977" s="301" t="str" cm="1">
        <f t="array" ref="D977">IFERROR(INDEX(import_data,MATCH($D$8&amp;"-"&amp;$B977,import_key,0),D$9),"")</f>
        <v/>
      </c>
      <c r="E977" s="299" t="str" cm="1">
        <f t="array" ref="E977">IFERROR(INDEX(import_data,MATCH($D$8&amp;"-"&amp;$B977,import_key,0),E$9),"")</f>
        <v/>
      </c>
      <c r="F977" s="299" t="str" cm="1">
        <f t="array" ref="F977">IFERROR(INDEX(import_data,MATCH($D$8&amp;"-"&amp;$B977,import_key,0),F$9),"")</f>
        <v/>
      </c>
      <c r="G977" s="299" t="str" cm="1">
        <f t="array" ref="G977">IFERROR(INDEX(import_data,MATCH($D$8&amp;"-"&amp;$B977,import_key,0),G$9),"")</f>
        <v/>
      </c>
      <c r="H977" s="322" t="str" cm="1">
        <f t="array" ref="H977">IFERROR(INDEX(import_data,MATCH($D$8&amp;"-"&amp;$B977,import_key,0),H$9),"")</f>
        <v/>
      </c>
      <c r="J977" s="334" t="str">
        <f t="shared" si="76"/>
        <v/>
      </c>
      <c r="K977" s="98" t="s">
        <v>0</v>
      </c>
      <c r="L977" s="334" t="str">
        <f t="shared" si="77"/>
        <v/>
      </c>
      <c r="M977" s="98" t="s">
        <v>0</v>
      </c>
      <c r="N977" s="334" t="str">
        <f t="shared" si="78"/>
        <v/>
      </c>
      <c r="O977" s="98" t="s">
        <v>0</v>
      </c>
      <c r="P977" s="308">
        <f t="shared" si="79"/>
        <v>965</v>
      </c>
      <c r="R977" s="301" t="str" cm="1">
        <f t="array" ref="R977">IFERROR(INDEX(import_data,MATCH($R$8&amp;"-"&amp;$P977,import_key,0),R$9),"")</f>
        <v/>
      </c>
      <c r="S977" s="299" t="str" cm="1">
        <f t="array" ref="S977">IFERROR(INDEX(import_data,MATCH($R$8&amp;"-"&amp;$P977,import_key,0),S$9),"")</f>
        <v/>
      </c>
      <c r="T977" s="322" t="str" cm="1">
        <f t="array" ref="T977">IFERROR(INDEX(import_data,MATCH($R$8&amp;"-"&amp;$P977,import_key,0),T$9),"")</f>
        <v/>
      </c>
    </row>
    <row r="978" spans="2:20" x14ac:dyDescent="0.25">
      <c r="B978" s="308">
        <f t="shared" si="80"/>
        <v>966</v>
      </c>
      <c r="D978" s="301" t="str" cm="1">
        <f t="array" ref="D978">IFERROR(INDEX(import_data,MATCH($D$8&amp;"-"&amp;$B978,import_key,0),D$9),"")</f>
        <v/>
      </c>
      <c r="E978" s="299" t="str" cm="1">
        <f t="array" ref="E978">IFERROR(INDEX(import_data,MATCH($D$8&amp;"-"&amp;$B978,import_key,0),E$9),"")</f>
        <v/>
      </c>
      <c r="F978" s="299" t="str" cm="1">
        <f t="array" ref="F978">IFERROR(INDEX(import_data,MATCH($D$8&amp;"-"&amp;$B978,import_key,0),F$9),"")</f>
        <v/>
      </c>
      <c r="G978" s="299" t="str" cm="1">
        <f t="array" ref="G978">IFERROR(INDEX(import_data,MATCH($D$8&amp;"-"&amp;$B978,import_key,0),G$9),"")</f>
        <v/>
      </c>
      <c r="H978" s="322" t="str" cm="1">
        <f t="array" ref="H978">IFERROR(INDEX(import_data,MATCH($D$8&amp;"-"&amp;$B978,import_key,0),H$9),"")</f>
        <v/>
      </c>
      <c r="J978" s="334" t="str">
        <f t="shared" si="76"/>
        <v/>
      </c>
      <c r="K978" s="98" t="s">
        <v>0</v>
      </c>
      <c r="L978" s="334" t="str">
        <f t="shared" si="77"/>
        <v/>
      </c>
      <c r="M978" s="98" t="s">
        <v>0</v>
      </c>
      <c r="N978" s="334" t="str">
        <f t="shared" si="78"/>
        <v/>
      </c>
      <c r="O978" s="98" t="s">
        <v>0</v>
      </c>
      <c r="P978" s="308">
        <f t="shared" si="79"/>
        <v>966</v>
      </c>
      <c r="R978" s="301" t="str" cm="1">
        <f t="array" ref="R978">IFERROR(INDEX(import_data,MATCH($R$8&amp;"-"&amp;$P978,import_key,0),R$9),"")</f>
        <v/>
      </c>
      <c r="S978" s="299" t="str" cm="1">
        <f t="array" ref="S978">IFERROR(INDEX(import_data,MATCH($R$8&amp;"-"&amp;$P978,import_key,0),S$9),"")</f>
        <v/>
      </c>
      <c r="T978" s="322" t="str" cm="1">
        <f t="array" ref="T978">IFERROR(INDEX(import_data,MATCH($R$8&amp;"-"&amp;$P978,import_key,0),T$9),"")</f>
        <v/>
      </c>
    </row>
    <row r="979" spans="2:20" x14ac:dyDescent="0.25">
      <c r="B979" s="308">
        <f t="shared" si="80"/>
        <v>967</v>
      </c>
      <c r="D979" s="301" t="str" cm="1">
        <f t="array" ref="D979">IFERROR(INDEX(import_data,MATCH($D$8&amp;"-"&amp;$B979,import_key,0),D$9),"")</f>
        <v/>
      </c>
      <c r="E979" s="299" t="str" cm="1">
        <f t="array" ref="E979">IFERROR(INDEX(import_data,MATCH($D$8&amp;"-"&amp;$B979,import_key,0),E$9),"")</f>
        <v/>
      </c>
      <c r="F979" s="299" t="str" cm="1">
        <f t="array" ref="F979">IFERROR(INDEX(import_data,MATCH($D$8&amp;"-"&amp;$B979,import_key,0),F$9),"")</f>
        <v/>
      </c>
      <c r="G979" s="299" t="str" cm="1">
        <f t="array" ref="G979">IFERROR(INDEX(import_data,MATCH($D$8&amp;"-"&amp;$B979,import_key,0),G$9),"")</f>
        <v/>
      </c>
      <c r="H979" s="322" t="str" cm="1">
        <f t="array" ref="H979">IFERROR(INDEX(import_data,MATCH($D$8&amp;"-"&amp;$B979,import_key,0),H$9),"")</f>
        <v/>
      </c>
      <c r="J979" s="334" t="str">
        <f t="shared" si="76"/>
        <v/>
      </c>
      <c r="K979" s="98" t="s">
        <v>0</v>
      </c>
      <c r="L979" s="334" t="str">
        <f t="shared" si="77"/>
        <v/>
      </c>
      <c r="M979" s="98" t="s">
        <v>0</v>
      </c>
      <c r="N979" s="334" t="str">
        <f t="shared" si="78"/>
        <v/>
      </c>
      <c r="O979" s="98" t="s">
        <v>0</v>
      </c>
      <c r="P979" s="308">
        <f t="shared" si="79"/>
        <v>967</v>
      </c>
      <c r="R979" s="301" t="str" cm="1">
        <f t="array" ref="R979">IFERROR(INDEX(import_data,MATCH($R$8&amp;"-"&amp;$P979,import_key,0),R$9),"")</f>
        <v/>
      </c>
      <c r="S979" s="299" t="str" cm="1">
        <f t="array" ref="S979">IFERROR(INDEX(import_data,MATCH($R$8&amp;"-"&amp;$P979,import_key,0),S$9),"")</f>
        <v/>
      </c>
      <c r="T979" s="322" t="str" cm="1">
        <f t="array" ref="T979">IFERROR(INDEX(import_data,MATCH($R$8&amp;"-"&amp;$P979,import_key,0),T$9),"")</f>
        <v/>
      </c>
    </row>
    <row r="980" spans="2:20" x14ac:dyDescent="0.25">
      <c r="B980" s="308">
        <f t="shared" si="80"/>
        <v>968</v>
      </c>
      <c r="D980" s="301" t="str" cm="1">
        <f t="array" ref="D980">IFERROR(INDEX(import_data,MATCH($D$8&amp;"-"&amp;$B980,import_key,0),D$9),"")</f>
        <v/>
      </c>
      <c r="E980" s="299" t="str" cm="1">
        <f t="array" ref="E980">IFERROR(INDEX(import_data,MATCH($D$8&amp;"-"&amp;$B980,import_key,0),E$9),"")</f>
        <v/>
      </c>
      <c r="F980" s="299" t="str" cm="1">
        <f t="array" ref="F980">IFERROR(INDEX(import_data,MATCH($D$8&amp;"-"&amp;$B980,import_key,0),F$9),"")</f>
        <v/>
      </c>
      <c r="G980" s="299" t="str" cm="1">
        <f t="array" ref="G980">IFERROR(INDEX(import_data,MATCH($D$8&amp;"-"&amp;$B980,import_key,0),G$9),"")</f>
        <v/>
      </c>
      <c r="H980" s="322" t="str" cm="1">
        <f t="array" ref="H980">IFERROR(INDEX(import_data,MATCH($D$8&amp;"-"&amp;$B980,import_key,0),H$9),"")</f>
        <v/>
      </c>
      <c r="J980" s="334" t="str">
        <f t="shared" si="76"/>
        <v/>
      </c>
      <c r="K980" s="98" t="s">
        <v>0</v>
      </c>
      <c r="L980" s="334" t="str">
        <f t="shared" si="77"/>
        <v/>
      </c>
      <c r="M980" s="98" t="s">
        <v>0</v>
      </c>
      <c r="N980" s="334" t="str">
        <f t="shared" si="78"/>
        <v/>
      </c>
      <c r="O980" s="98" t="s">
        <v>0</v>
      </c>
      <c r="P980" s="308">
        <f t="shared" si="79"/>
        <v>968</v>
      </c>
      <c r="R980" s="301" t="str" cm="1">
        <f t="array" ref="R980">IFERROR(INDEX(import_data,MATCH($R$8&amp;"-"&amp;$P980,import_key,0),R$9),"")</f>
        <v/>
      </c>
      <c r="S980" s="299" t="str" cm="1">
        <f t="array" ref="S980">IFERROR(INDEX(import_data,MATCH($R$8&amp;"-"&amp;$P980,import_key,0),S$9),"")</f>
        <v/>
      </c>
      <c r="T980" s="322" t="str" cm="1">
        <f t="array" ref="T980">IFERROR(INDEX(import_data,MATCH($R$8&amp;"-"&amp;$P980,import_key,0),T$9),"")</f>
        <v/>
      </c>
    </row>
    <row r="981" spans="2:20" x14ac:dyDescent="0.25">
      <c r="B981" s="308">
        <f t="shared" si="80"/>
        <v>969</v>
      </c>
      <c r="D981" s="301" t="str" cm="1">
        <f t="array" ref="D981">IFERROR(INDEX(import_data,MATCH($D$8&amp;"-"&amp;$B981,import_key,0),D$9),"")</f>
        <v/>
      </c>
      <c r="E981" s="299" t="str" cm="1">
        <f t="array" ref="E981">IFERROR(INDEX(import_data,MATCH($D$8&amp;"-"&amp;$B981,import_key,0),E$9),"")</f>
        <v/>
      </c>
      <c r="F981" s="299" t="str" cm="1">
        <f t="array" ref="F981">IFERROR(INDEX(import_data,MATCH($D$8&amp;"-"&amp;$B981,import_key,0),F$9),"")</f>
        <v/>
      </c>
      <c r="G981" s="299" t="str" cm="1">
        <f t="array" ref="G981">IFERROR(INDEX(import_data,MATCH($D$8&amp;"-"&amp;$B981,import_key,0),G$9),"")</f>
        <v/>
      </c>
      <c r="H981" s="322" t="str" cm="1">
        <f t="array" ref="H981">IFERROR(INDEX(import_data,MATCH($D$8&amp;"-"&amp;$B981,import_key,0),H$9),"")</f>
        <v/>
      </c>
      <c r="J981" s="334" t="str">
        <f t="shared" si="76"/>
        <v/>
      </c>
      <c r="K981" s="98" t="s">
        <v>0</v>
      </c>
      <c r="L981" s="334" t="str">
        <f t="shared" si="77"/>
        <v/>
      </c>
      <c r="M981" s="98" t="s">
        <v>0</v>
      </c>
      <c r="N981" s="334" t="str">
        <f t="shared" si="78"/>
        <v/>
      </c>
      <c r="O981" s="98" t="s">
        <v>0</v>
      </c>
      <c r="P981" s="308">
        <f t="shared" si="79"/>
        <v>969</v>
      </c>
      <c r="R981" s="301" t="str" cm="1">
        <f t="array" ref="R981">IFERROR(INDEX(import_data,MATCH($R$8&amp;"-"&amp;$P981,import_key,0),R$9),"")</f>
        <v/>
      </c>
      <c r="S981" s="299" t="str" cm="1">
        <f t="array" ref="S981">IFERROR(INDEX(import_data,MATCH($R$8&amp;"-"&amp;$P981,import_key,0),S$9),"")</f>
        <v/>
      </c>
      <c r="T981" s="322" t="str" cm="1">
        <f t="array" ref="T981">IFERROR(INDEX(import_data,MATCH($R$8&amp;"-"&amp;$P981,import_key,0),T$9),"")</f>
        <v/>
      </c>
    </row>
    <row r="982" spans="2:20" x14ac:dyDescent="0.25">
      <c r="B982" s="308">
        <f t="shared" si="80"/>
        <v>970</v>
      </c>
      <c r="D982" s="301" t="str" cm="1">
        <f t="array" ref="D982">IFERROR(INDEX(import_data,MATCH($D$8&amp;"-"&amp;$B982,import_key,0),D$9),"")</f>
        <v/>
      </c>
      <c r="E982" s="299" t="str" cm="1">
        <f t="array" ref="E982">IFERROR(INDEX(import_data,MATCH($D$8&amp;"-"&amp;$B982,import_key,0),E$9),"")</f>
        <v/>
      </c>
      <c r="F982" s="299" t="str" cm="1">
        <f t="array" ref="F982">IFERROR(INDEX(import_data,MATCH($D$8&amp;"-"&amp;$B982,import_key,0),F$9),"")</f>
        <v/>
      </c>
      <c r="G982" s="299" t="str" cm="1">
        <f t="array" ref="G982">IFERROR(INDEX(import_data,MATCH($D$8&amp;"-"&amp;$B982,import_key,0),G$9),"")</f>
        <v/>
      </c>
      <c r="H982" s="322" t="str" cm="1">
        <f t="array" ref="H982">IFERROR(INDEX(import_data,MATCH($D$8&amp;"-"&amp;$B982,import_key,0),H$9),"")</f>
        <v/>
      </c>
      <c r="J982" s="334" t="str">
        <f t="shared" si="76"/>
        <v/>
      </c>
      <c r="K982" s="98" t="s">
        <v>0</v>
      </c>
      <c r="L982" s="334" t="str">
        <f t="shared" si="77"/>
        <v/>
      </c>
      <c r="M982" s="98" t="s">
        <v>0</v>
      </c>
      <c r="N982" s="334" t="str">
        <f t="shared" si="78"/>
        <v/>
      </c>
      <c r="O982" s="98" t="s">
        <v>0</v>
      </c>
      <c r="P982" s="308">
        <f t="shared" si="79"/>
        <v>970</v>
      </c>
      <c r="R982" s="301" t="str" cm="1">
        <f t="array" ref="R982">IFERROR(INDEX(import_data,MATCH($R$8&amp;"-"&amp;$P982,import_key,0),R$9),"")</f>
        <v/>
      </c>
      <c r="S982" s="299" t="str" cm="1">
        <f t="array" ref="S982">IFERROR(INDEX(import_data,MATCH($R$8&amp;"-"&amp;$P982,import_key,0),S$9),"")</f>
        <v/>
      </c>
      <c r="T982" s="322" t="str" cm="1">
        <f t="array" ref="T982">IFERROR(INDEX(import_data,MATCH($R$8&amp;"-"&amp;$P982,import_key,0),T$9),"")</f>
        <v/>
      </c>
    </row>
    <row r="983" spans="2:20" x14ac:dyDescent="0.25">
      <c r="B983" s="308">
        <f t="shared" si="80"/>
        <v>971</v>
      </c>
      <c r="D983" s="301" t="str" cm="1">
        <f t="array" ref="D983">IFERROR(INDEX(import_data,MATCH($D$8&amp;"-"&amp;$B983,import_key,0),D$9),"")</f>
        <v/>
      </c>
      <c r="E983" s="299" t="str" cm="1">
        <f t="array" ref="E983">IFERROR(INDEX(import_data,MATCH($D$8&amp;"-"&amp;$B983,import_key,0),E$9),"")</f>
        <v/>
      </c>
      <c r="F983" s="299" t="str" cm="1">
        <f t="array" ref="F983">IFERROR(INDEX(import_data,MATCH($D$8&amp;"-"&amp;$B983,import_key,0),F$9),"")</f>
        <v/>
      </c>
      <c r="G983" s="299" t="str" cm="1">
        <f t="array" ref="G983">IFERROR(INDEX(import_data,MATCH($D$8&amp;"-"&amp;$B983,import_key,0),G$9),"")</f>
        <v/>
      </c>
      <c r="H983" s="322" t="str" cm="1">
        <f t="array" ref="H983">IFERROR(INDEX(import_data,MATCH($D$8&amp;"-"&amp;$B983,import_key,0),H$9),"")</f>
        <v/>
      </c>
      <c r="J983" s="334" t="str">
        <f t="shared" si="76"/>
        <v/>
      </c>
      <c r="K983" s="98" t="s">
        <v>0</v>
      </c>
      <c r="L983" s="334" t="str">
        <f t="shared" si="77"/>
        <v/>
      </c>
      <c r="M983" s="98" t="s">
        <v>0</v>
      </c>
      <c r="N983" s="334" t="str">
        <f t="shared" si="78"/>
        <v/>
      </c>
      <c r="O983" s="98" t="s">
        <v>0</v>
      </c>
      <c r="P983" s="308">
        <f t="shared" si="79"/>
        <v>971</v>
      </c>
      <c r="R983" s="301" t="str" cm="1">
        <f t="array" ref="R983">IFERROR(INDEX(import_data,MATCH($R$8&amp;"-"&amp;$P983,import_key,0),R$9),"")</f>
        <v/>
      </c>
      <c r="S983" s="299" t="str" cm="1">
        <f t="array" ref="S983">IFERROR(INDEX(import_data,MATCH($R$8&amp;"-"&amp;$P983,import_key,0),S$9),"")</f>
        <v/>
      </c>
      <c r="T983" s="322" t="str" cm="1">
        <f t="array" ref="T983">IFERROR(INDEX(import_data,MATCH($R$8&amp;"-"&amp;$P983,import_key,0),T$9),"")</f>
        <v/>
      </c>
    </row>
    <row r="984" spans="2:20" x14ac:dyDescent="0.25">
      <c r="B984" s="308">
        <f t="shared" si="80"/>
        <v>972</v>
      </c>
      <c r="D984" s="301" t="str" cm="1">
        <f t="array" ref="D984">IFERROR(INDEX(import_data,MATCH($D$8&amp;"-"&amp;$B984,import_key,0),D$9),"")</f>
        <v/>
      </c>
      <c r="E984" s="299" t="str" cm="1">
        <f t="array" ref="E984">IFERROR(INDEX(import_data,MATCH($D$8&amp;"-"&amp;$B984,import_key,0),E$9),"")</f>
        <v/>
      </c>
      <c r="F984" s="299" t="str" cm="1">
        <f t="array" ref="F984">IFERROR(INDEX(import_data,MATCH($D$8&amp;"-"&amp;$B984,import_key,0),F$9),"")</f>
        <v/>
      </c>
      <c r="G984" s="299" t="str" cm="1">
        <f t="array" ref="G984">IFERROR(INDEX(import_data,MATCH($D$8&amp;"-"&amp;$B984,import_key,0),G$9),"")</f>
        <v/>
      </c>
      <c r="H984" s="322" t="str" cm="1">
        <f t="array" ref="H984">IFERROR(INDEX(import_data,MATCH($D$8&amp;"-"&amp;$B984,import_key,0),H$9),"")</f>
        <v/>
      </c>
      <c r="J984" s="334" t="str">
        <f t="shared" si="76"/>
        <v/>
      </c>
      <c r="K984" s="98" t="s">
        <v>0</v>
      </c>
      <c r="L984" s="334" t="str">
        <f t="shared" si="77"/>
        <v/>
      </c>
      <c r="M984" s="98" t="s">
        <v>0</v>
      </c>
      <c r="N984" s="334" t="str">
        <f t="shared" si="78"/>
        <v/>
      </c>
      <c r="O984" s="98" t="s">
        <v>0</v>
      </c>
      <c r="P984" s="308">
        <f t="shared" si="79"/>
        <v>972</v>
      </c>
      <c r="R984" s="301" t="str" cm="1">
        <f t="array" ref="R984">IFERROR(INDEX(import_data,MATCH($R$8&amp;"-"&amp;$P984,import_key,0),R$9),"")</f>
        <v/>
      </c>
      <c r="S984" s="299" t="str" cm="1">
        <f t="array" ref="S984">IFERROR(INDEX(import_data,MATCH($R$8&amp;"-"&amp;$P984,import_key,0),S$9),"")</f>
        <v/>
      </c>
      <c r="T984" s="322" t="str" cm="1">
        <f t="array" ref="T984">IFERROR(INDEX(import_data,MATCH($R$8&amp;"-"&amp;$P984,import_key,0),T$9),"")</f>
        <v/>
      </c>
    </row>
    <row r="985" spans="2:20" x14ac:dyDescent="0.25">
      <c r="B985" s="308">
        <f t="shared" si="80"/>
        <v>973</v>
      </c>
      <c r="D985" s="301" t="str" cm="1">
        <f t="array" ref="D985">IFERROR(INDEX(import_data,MATCH($D$8&amp;"-"&amp;$B985,import_key,0),D$9),"")</f>
        <v/>
      </c>
      <c r="E985" s="299" t="str" cm="1">
        <f t="array" ref="E985">IFERROR(INDEX(import_data,MATCH($D$8&amp;"-"&amp;$B985,import_key,0),E$9),"")</f>
        <v/>
      </c>
      <c r="F985" s="299" t="str" cm="1">
        <f t="array" ref="F985">IFERROR(INDEX(import_data,MATCH($D$8&amp;"-"&amp;$B985,import_key,0),F$9),"")</f>
        <v/>
      </c>
      <c r="G985" s="299" t="str" cm="1">
        <f t="array" ref="G985">IFERROR(INDEX(import_data,MATCH($D$8&amp;"-"&amp;$B985,import_key,0),G$9),"")</f>
        <v/>
      </c>
      <c r="H985" s="322" t="str" cm="1">
        <f t="array" ref="H985">IFERROR(INDEX(import_data,MATCH($D$8&amp;"-"&amp;$B985,import_key,0),H$9),"")</f>
        <v/>
      </c>
      <c r="J985" s="334" t="str">
        <f t="shared" si="76"/>
        <v/>
      </c>
      <c r="K985" s="98" t="s">
        <v>0</v>
      </c>
      <c r="L985" s="334" t="str">
        <f t="shared" si="77"/>
        <v/>
      </c>
      <c r="M985" s="98" t="s">
        <v>0</v>
      </c>
      <c r="N985" s="334" t="str">
        <f t="shared" si="78"/>
        <v/>
      </c>
      <c r="O985" s="98" t="s">
        <v>0</v>
      </c>
      <c r="P985" s="308">
        <f t="shared" si="79"/>
        <v>973</v>
      </c>
      <c r="R985" s="301" t="str" cm="1">
        <f t="array" ref="R985">IFERROR(INDEX(import_data,MATCH($R$8&amp;"-"&amp;$P985,import_key,0),R$9),"")</f>
        <v/>
      </c>
      <c r="S985" s="299" t="str" cm="1">
        <f t="array" ref="S985">IFERROR(INDEX(import_data,MATCH($R$8&amp;"-"&amp;$P985,import_key,0),S$9),"")</f>
        <v/>
      </c>
      <c r="T985" s="322" t="str" cm="1">
        <f t="array" ref="T985">IFERROR(INDEX(import_data,MATCH($R$8&amp;"-"&amp;$P985,import_key,0),T$9),"")</f>
        <v/>
      </c>
    </row>
    <row r="986" spans="2:20" x14ac:dyDescent="0.25">
      <c r="B986" s="308">
        <f t="shared" si="80"/>
        <v>974</v>
      </c>
      <c r="D986" s="301" t="str" cm="1">
        <f t="array" ref="D986">IFERROR(INDEX(import_data,MATCH($D$8&amp;"-"&amp;$B986,import_key,0),D$9),"")</f>
        <v/>
      </c>
      <c r="E986" s="299" t="str" cm="1">
        <f t="array" ref="E986">IFERROR(INDEX(import_data,MATCH($D$8&amp;"-"&amp;$B986,import_key,0),E$9),"")</f>
        <v/>
      </c>
      <c r="F986" s="299" t="str" cm="1">
        <f t="array" ref="F986">IFERROR(INDEX(import_data,MATCH($D$8&amp;"-"&amp;$B986,import_key,0),F$9),"")</f>
        <v/>
      </c>
      <c r="G986" s="299" t="str" cm="1">
        <f t="array" ref="G986">IFERROR(INDEX(import_data,MATCH($D$8&amp;"-"&amp;$B986,import_key,0),G$9),"")</f>
        <v/>
      </c>
      <c r="H986" s="322" t="str" cm="1">
        <f t="array" ref="H986">IFERROR(INDEX(import_data,MATCH($D$8&amp;"-"&amp;$B986,import_key,0),H$9),"")</f>
        <v/>
      </c>
      <c r="J986" s="334" t="str">
        <f t="shared" si="76"/>
        <v/>
      </c>
      <c r="K986" s="98" t="s">
        <v>0</v>
      </c>
      <c r="L986" s="334" t="str">
        <f t="shared" si="77"/>
        <v/>
      </c>
      <c r="M986" s="98" t="s">
        <v>0</v>
      </c>
      <c r="N986" s="334" t="str">
        <f t="shared" si="78"/>
        <v/>
      </c>
      <c r="O986" s="98" t="s">
        <v>0</v>
      </c>
      <c r="P986" s="308">
        <f t="shared" si="79"/>
        <v>974</v>
      </c>
      <c r="R986" s="301" t="str" cm="1">
        <f t="array" ref="R986">IFERROR(INDEX(import_data,MATCH($R$8&amp;"-"&amp;$P986,import_key,0),R$9),"")</f>
        <v/>
      </c>
      <c r="S986" s="299" t="str" cm="1">
        <f t="array" ref="S986">IFERROR(INDEX(import_data,MATCH($R$8&amp;"-"&amp;$P986,import_key,0),S$9),"")</f>
        <v/>
      </c>
      <c r="T986" s="322" t="str" cm="1">
        <f t="array" ref="T986">IFERROR(INDEX(import_data,MATCH($R$8&amp;"-"&amp;$P986,import_key,0),T$9),"")</f>
        <v/>
      </c>
    </row>
    <row r="987" spans="2:20" x14ac:dyDescent="0.25">
      <c r="B987" s="308">
        <f t="shared" si="80"/>
        <v>975</v>
      </c>
      <c r="D987" s="301" t="str" cm="1">
        <f t="array" ref="D987">IFERROR(INDEX(import_data,MATCH($D$8&amp;"-"&amp;$B987,import_key,0),D$9),"")</f>
        <v/>
      </c>
      <c r="E987" s="299" t="str" cm="1">
        <f t="array" ref="E987">IFERROR(INDEX(import_data,MATCH($D$8&amp;"-"&amp;$B987,import_key,0),E$9),"")</f>
        <v/>
      </c>
      <c r="F987" s="299" t="str" cm="1">
        <f t="array" ref="F987">IFERROR(INDEX(import_data,MATCH($D$8&amp;"-"&amp;$B987,import_key,0),F$9),"")</f>
        <v/>
      </c>
      <c r="G987" s="299" t="str" cm="1">
        <f t="array" ref="G987">IFERROR(INDEX(import_data,MATCH($D$8&amp;"-"&amp;$B987,import_key,0),G$9),"")</f>
        <v/>
      </c>
      <c r="H987" s="322" t="str" cm="1">
        <f t="array" ref="H987">IFERROR(INDEX(import_data,MATCH($D$8&amp;"-"&amp;$B987,import_key,0),H$9),"")</f>
        <v/>
      </c>
      <c r="J987" s="334" t="str">
        <f t="shared" si="76"/>
        <v/>
      </c>
      <c r="K987" s="98" t="s">
        <v>0</v>
      </c>
      <c r="L987" s="334" t="str">
        <f t="shared" si="77"/>
        <v/>
      </c>
      <c r="M987" s="98" t="s">
        <v>0</v>
      </c>
      <c r="N987" s="334" t="str">
        <f t="shared" si="78"/>
        <v/>
      </c>
      <c r="O987" s="98" t="s">
        <v>0</v>
      </c>
      <c r="P987" s="308">
        <f t="shared" si="79"/>
        <v>975</v>
      </c>
      <c r="R987" s="301" t="str" cm="1">
        <f t="array" ref="R987">IFERROR(INDEX(import_data,MATCH($R$8&amp;"-"&amp;$P987,import_key,0),R$9),"")</f>
        <v/>
      </c>
      <c r="S987" s="299" t="str" cm="1">
        <f t="array" ref="S987">IFERROR(INDEX(import_data,MATCH($R$8&amp;"-"&amp;$P987,import_key,0),S$9),"")</f>
        <v/>
      </c>
      <c r="T987" s="322" t="str" cm="1">
        <f t="array" ref="T987">IFERROR(INDEX(import_data,MATCH($R$8&amp;"-"&amp;$P987,import_key,0),T$9),"")</f>
        <v/>
      </c>
    </row>
    <row r="988" spans="2:20" x14ac:dyDescent="0.25">
      <c r="B988" s="308">
        <f t="shared" si="80"/>
        <v>976</v>
      </c>
      <c r="D988" s="301" t="str" cm="1">
        <f t="array" ref="D988">IFERROR(INDEX(import_data,MATCH($D$8&amp;"-"&amp;$B988,import_key,0),D$9),"")</f>
        <v/>
      </c>
      <c r="E988" s="299" t="str" cm="1">
        <f t="array" ref="E988">IFERROR(INDEX(import_data,MATCH($D$8&amp;"-"&amp;$B988,import_key,0),E$9),"")</f>
        <v/>
      </c>
      <c r="F988" s="299" t="str" cm="1">
        <f t="array" ref="F988">IFERROR(INDEX(import_data,MATCH($D$8&amp;"-"&amp;$B988,import_key,0),F$9),"")</f>
        <v/>
      </c>
      <c r="G988" s="299" t="str" cm="1">
        <f t="array" ref="G988">IFERROR(INDEX(import_data,MATCH($D$8&amp;"-"&amp;$B988,import_key,0),G$9),"")</f>
        <v/>
      </c>
      <c r="H988" s="322" t="str" cm="1">
        <f t="array" ref="H988">IFERROR(INDEX(import_data,MATCH($D$8&amp;"-"&amp;$B988,import_key,0),H$9),"")</f>
        <v/>
      </c>
      <c r="J988" s="334" t="str">
        <f t="shared" si="76"/>
        <v/>
      </c>
      <c r="K988" s="98" t="s">
        <v>0</v>
      </c>
      <c r="L988" s="334" t="str">
        <f t="shared" si="77"/>
        <v/>
      </c>
      <c r="M988" s="98" t="s">
        <v>0</v>
      </c>
      <c r="N988" s="334" t="str">
        <f t="shared" si="78"/>
        <v/>
      </c>
      <c r="O988" s="98" t="s">
        <v>0</v>
      </c>
      <c r="P988" s="308">
        <f t="shared" si="79"/>
        <v>976</v>
      </c>
      <c r="R988" s="301" t="str" cm="1">
        <f t="array" ref="R988">IFERROR(INDEX(import_data,MATCH($R$8&amp;"-"&amp;$P988,import_key,0),R$9),"")</f>
        <v/>
      </c>
      <c r="S988" s="299" t="str" cm="1">
        <f t="array" ref="S988">IFERROR(INDEX(import_data,MATCH($R$8&amp;"-"&amp;$P988,import_key,0),S$9),"")</f>
        <v/>
      </c>
      <c r="T988" s="322" t="str" cm="1">
        <f t="array" ref="T988">IFERROR(INDEX(import_data,MATCH($R$8&amp;"-"&amp;$P988,import_key,0),T$9),"")</f>
        <v/>
      </c>
    </row>
    <row r="989" spans="2:20" x14ac:dyDescent="0.25">
      <c r="B989" s="308">
        <f t="shared" si="80"/>
        <v>977</v>
      </c>
      <c r="D989" s="301" t="str" cm="1">
        <f t="array" ref="D989">IFERROR(INDEX(import_data,MATCH($D$8&amp;"-"&amp;$B989,import_key,0),D$9),"")</f>
        <v/>
      </c>
      <c r="E989" s="299" t="str" cm="1">
        <f t="array" ref="E989">IFERROR(INDEX(import_data,MATCH($D$8&amp;"-"&amp;$B989,import_key,0),E$9),"")</f>
        <v/>
      </c>
      <c r="F989" s="299" t="str" cm="1">
        <f t="array" ref="F989">IFERROR(INDEX(import_data,MATCH($D$8&amp;"-"&amp;$B989,import_key,0),F$9),"")</f>
        <v/>
      </c>
      <c r="G989" s="299" t="str" cm="1">
        <f t="array" ref="G989">IFERROR(INDEX(import_data,MATCH($D$8&amp;"-"&amp;$B989,import_key,0),G$9),"")</f>
        <v/>
      </c>
      <c r="H989" s="322" t="str" cm="1">
        <f t="array" ref="H989">IFERROR(INDEX(import_data,MATCH($D$8&amp;"-"&amp;$B989,import_key,0),H$9),"")</f>
        <v/>
      </c>
      <c r="J989" s="334" t="str">
        <f t="shared" si="76"/>
        <v/>
      </c>
      <c r="K989" s="98" t="s">
        <v>0</v>
      </c>
      <c r="L989" s="334" t="str">
        <f t="shared" si="77"/>
        <v/>
      </c>
      <c r="M989" s="98" t="s">
        <v>0</v>
      </c>
      <c r="N989" s="334" t="str">
        <f t="shared" si="78"/>
        <v/>
      </c>
      <c r="O989" s="98" t="s">
        <v>0</v>
      </c>
      <c r="P989" s="308">
        <f t="shared" si="79"/>
        <v>977</v>
      </c>
      <c r="R989" s="301" t="str" cm="1">
        <f t="array" ref="R989">IFERROR(INDEX(import_data,MATCH($R$8&amp;"-"&amp;$P989,import_key,0),R$9),"")</f>
        <v/>
      </c>
      <c r="S989" s="299" t="str" cm="1">
        <f t="array" ref="S989">IFERROR(INDEX(import_data,MATCH($R$8&amp;"-"&amp;$P989,import_key,0),S$9),"")</f>
        <v/>
      </c>
      <c r="T989" s="322" t="str" cm="1">
        <f t="array" ref="T989">IFERROR(INDEX(import_data,MATCH($R$8&amp;"-"&amp;$P989,import_key,0),T$9),"")</f>
        <v/>
      </c>
    </row>
    <row r="990" spans="2:20" x14ac:dyDescent="0.25">
      <c r="B990" s="308">
        <f t="shared" si="80"/>
        <v>978</v>
      </c>
      <c r="D990" s="301" t="str" cm="1">
        <f t="array" ref="D990">IFERROR(INDEX(import_data,MATCH($D$8&amp;"-"&amp;$B990,import_key,0),D$9),"")</f>
        <v/>
      </c>
      <c r="E990" s="299" t="str" cm="1">
        <f t="array" ref="E990">IFERROR(INDEX(import_data,MATCH($D$8&amp;"-"&amp;$B990,import_key,0),E$9),"")</f>
        <v/>
      </c>
      <c r="F990" s="299" t="str" cm="1">
        <f t="array" ref="F990">IFERROR(INDEX(import_data,MATCH($D$8&amp;"-"&amp;$B990,import_key,0),F$9),"")</f>
        <v/>
      </c>
      <c r="G990" s="299" t="str" cm="1">
        <f t="array" ref="G990">IFERROR(INDEX(import_data,MATCH($D$8&amp;"-"&amp;$B990,import_key,0),G$9),"")</f>
        <v/>
      </c>
      <c r="H990" s="322" t="str" cm="1">
        <f t="array" ref="H990">IFERROR(INDEX(import_data,MATCH($D$8&amp;"-"&amp;$B990,import_key,0),H$9),"")</f>
        <v/>
      </c>
      <c r="J990" s="334" t="str">
        <f t="shared" si="76"/>
        <v/>
      </c>
      <c r="K990" s="98" t="s">
        <v>0</v>
      </c>
      <c r="L990" s="334" t="str">
        <f t="shared" si="77"/>
        <v/>
      </c>
      <c r="M990" s="98" t="s">
        <v>0</v>
      </c>
      <c r="N990" s="334" t="str">
        <f t="shared" si="78"/>
        <v/>
      </c>
      <c r="O990" s="98" t="s">
        <v>0</v>
      </c>
      <c r="P990" s="308">
        <f t="shared" si="79"/>
        <v>978</v>
      </c>
      <c r="R990" s="301" t="str" cm="1">
        <f t="array" ref="R990">IFERROR(INDEX(import_data,MATCH($R$8&amp;"-"&amp;$P990,import_key,0),R$9),"")</f>
        <v/>
      </c>
      <c r="S990" s="299" t="str" cm="1">
        <f t="array" ref="S990">IFERROR(INDEX(import_data,MATCH($R$8&amp;"-"&amp;$P990,import_key,0),S$9),"")</f>
        <v/>
      </c>
      <c r="T990" s="322" t="str" cm="1">
        <f t="array" ref="T990">IFERROR(INDEX(import_data,MATCH($R$8&amp;"-"&amp;$P990,import_key,0),T$9),"")</f>
        <v/>
      </c>
    </row>
    <row r="991" spans="2:20" x14ac:dyDescent="0.25">
      <c r="B991" s="308">
        <f t="shared" si="80"/>
        <v>979</v>
      </c>
      <c r="D991" s="301" t="str" cm="1">
        <f t="array" ref="D991">IFERROR(INDEX(import_data,MATCH($D$8&amp;"-"&amp;$B991,import_key,0),D$9),"")</f>
        <v/>
      </c>
      <c r="E991" s="299" t="str" cm="1">
        <f t="array" ref="E991">IFERROR(INDEX(import_data,MATCH($D$8&amp;"-"&amp;$B991,import_key,0),E$9),"")</f>
        <v/>
      </c>
      <c r="F991" s="299" t="str" cm="1">
        <f t="array" ref="F991">IFERROR(INDEX(import_data,MATCH($D$8&amp;"-"&amp;$B991,import_key,0),F$9),"")</f>
        <v/>
      </c>
      <c r="G991" s="299" t="str" cm="1">
        <f t="array" ref="G991">IFERROR(INDEX(import_data,MATCH($D$8&amp;"-"&amp;$B991,import_key,0),G$9),"")</f>
        <v/>
      </c>
      <c r="H991" s="322" t="str" cm="1">
        <f t="array" ref="H991">IFERROR(INDEX(import_data,MATCH($D$8&amp;"-"&amp;$B991,import_key,0),H$9),"")</f>
        <v/>
      </c>
      <c r="J991" s="334" t="str">
        <f t="shared" si="76"/>
        <v/>
      </c>
      <c r="K991" s="98" t="s">
        <v>0</v>
      </c>
      <c r="L991" s="334" t="str">
        <f t="shared" si="77"/>
        <v/>
      </c>
      <c r="M991" s="98" t="s">
        <v>0</v>
      </c>
      <c r="N991" s="334" t="str">
        <f t="shared" si="78"/>
        <v/>
      </c>
      <c r="O991" s="98" t="s">
        <v>0</v>
      </c>
      <c r="P991" s="308">
        <f t="shared" si="79"/>
        <v>979</v>
      </c>
      <c r="R991" s="301" t="str" cm="1">
        <f t="array" ref="R991">IFERROR(INDEX(import_data,MATCH($R$8&amp;"-"&amp;$P991,import_key,0),R$9),"")</f>
        <v/>
      </c>
      <c r="S991" s="299" t="str" cm="1">
        <f t="array" ref="S991">IFERROR(INDEX(import_data,MATCH($R$8&amp;"-"&amp;$P991,import_key,0),S$9),"")</f>
        <v/>
      </c>
      <c r="T991" s="322" t="str" cm="1">
        <f t="array" ref="T991">IFERROR(INDEX(import_data,MATCH($R$8&amp;"-"&amp;$P991,import_key,0),T$9),"")</f>
        <v/>
      </c>
    </row>
    <row r="992" spans="2:20" x14ac:dyDescent="0.25">
      <c r="B992" s="308">
        <f t="shared" si="80"/>
        <v>980</v>
      </c>
      <c r="D992" s="301" t="str" cm="1">
        <f t="array" ref="D992">IFERROR(INDEX(import_data,MATCH($D$8&amp;"-"&amp;$B992,import_key,0),D$9),"")</f>
        <v/>
      </c>
      <c r="E992" s="299" t="str" cm="1">
        <f t="array" ref="E992">IFERROR(INDEX(import_data,MATCH($D$8&amp;"-"&amp;$B992,import_key,0),E$9),"")</f>
        <v/>
      </c>
      <c r="F992" s="299" t="str" cm="1">
        <f t="array" ref="F992">IFERROR(INDEX(import_data,MATCH($D$8&amp;"-"&amp;$B992,import_key,0),F$9),"")</f>
        <v/>
      </c>
      <c r="G992" s="299" t="str" cm="1">
        <f t="array" ref="G992">IFERROR(INDEX(import_data,MATCH($D$8&amp;"-"&amp;$B992,import_key,0),G$9),"")</f>
        <v/>
      </c>
      <c r="H992" s="322" t="str" cm="1">
        <f t="array" ref="H992">IFERROR(INDEX(import_data,MATCH($D$8&amp;"-"&amp;$B992,import_key,0),H$9),"")</f>
        <v/>
      </c>
      <c r="J992" s="334" t="str">
        <f t="shared" si="76"/>
        <v/>
      </c>
      <c r="K992" s="98" t="s">
        <v>0</v>
      </c>
      <c r="L992" s="334" t="str">
        <f t="shared" si="77"/>
        <v/>
      </c>
      <c r="M992" s="98" t="s">
        <v>0</v>
      </c>
      <c r="N992" s="334" t="str">
        <f t="shared" si="78"/>
        <v/>
      </c>
      <c r="O992" s="98" t="s">
        <v>0</v>
      </c>
      <c r="P992" s="308">
        <f t="shared" si="79"/>
        <v>980</v>
      </c>
      <c r="R992" s="301" t="str" cm="1">
        <f t="array" ref="R992">IFERROR(INDEX(import_data,MATCH($R$8&amp;"-"&amp;$P992,import_key,0),R$9),"")</f>
        <v/>
      </c>
      <c r="S992" s="299" t="str" cm="1">
        <f t="array" ref="S992">IFERROR(INDEX(import_data,MATCH($R$8&amp;"-"&amp;$P992,import_key,0),S$9),"")</f>
        <v/>
      </c>
      <c r="T992" s="322" t="str" cm="1">
        <f t="array" ref="T992">IFERROR(INDEX(import_data,MATCH($R$8&amp;"-"&amp;$P992,import_key,0),T$9),"")</f>
        <v/>
      </c>
    </row>
    <row r="993" spans="2:20" x14ac:dyDescent="0.25">
      <c r="B993" s="308">
        <f t="shared" si="80"/>
        <v>981</v>
      </c>
      <c r="D993" s="301" t="str" cm="1">
        <f t="array" ref="D993">IFERROR(INDEX(import_data,MATCH($D$8&amp;"-"&amp;$B993,import_key,0),D$9),"")</f>
        <v/>
      </c>
      <c r="E993" s="299" t="str" cm="1">
        <f t="array" ref="E993">IFERROR(INDEX(import_data,MATCH($D$8&amp;"-"&amp;$B993,import_key,0),E$9),"")</f>
        <v/>
      </c>
      <c r="F993" s="299" t="str" cm="1">
        <f t="array" ref="F993">IFERROR(INDEX(import_data,MATCH($D$8&amp;"-"&amp;$B993,import_key,0),F$9),"")</f>
        <v/>
      </c>
      <c r="G993" s="299" t="str" cm="1">
        <f t="array" ref="G993">IFERROR(INDEX(import_data,MATCH($D$8&amp;"-"&amp;$B993,import_key,0),G$9),"")</f>
        <v/>
      </c>
      <c r="H993" s="322" t="str" cm="1">
        <f t="array" ref="H993">IFERROR(INDEX(import_data,MATCH($D$8&amp;"-"&amp;$B993,import_key,0),H$9),"")</f>
        <v/>
      </c>
      <c r="J993" s="334" t="str">
        <f t="shared" si="76"/>
        <v/>
      </c>
      <c r="K993" s="98" t="s">
        <v>0</v>
      </c>
      <c r="L993" s="334" t="str">
        <f t="shared" si="77"/>
        <v/>
      </c>
      <c r="M993" s="98" t="s">
        <v>0</v>
      </c>
      <c r="N993" s="334" t="str">
        <f t="shared" si="78"/>
        <v/>
      </c>
      <c r="O993" s="98" t="s">
        <v>0</v>
      </c>
      <c r="P993" s="308">
        <f t="shared" si="79"/>
        <v>981</v>
      </c>
      <c r="R993" s="301" t="str" cm="1">
        <f t="array" ref="R993">IFERROR(INDEX(import_data,MATCH($R$8&amp;"-"&amp;$P993,import_key,0),R$9),"")</f>
        <v/>
      </c>
      <c r="S993" s="299" t="str" cm="1">
        <f t="array" ref="S993">IFERROR(INDEX(import_data,MATCH($R$8&amp;"-"&amp;$P993,import_key,0),S$9),"")</f>
        <v/>
      </c>
      <c r="T993" s="322" t="str" cm="1">
        <f t="array" ref="T993">IFERROR(INDEX(import_data,MATCH($R$8&amp;"-"&amp;$P993,import_key,0),T$9),"")</f>
        <v/>
      </c>
    </row>
    <row r="994" spans="2:20" x14ac:dyDescent="0.25">
      <c r="B994" s="308">
        <f t="shared" si="80"/>
        <v>982</v>
      </c>
      <c r="D994" s="301" t="str" cm="1">
        <f t="array" ref="D994">IFERROR(INDEX(import_data,MATCH($D$8&amp;"-"&amp;$B994,import_key,0),D$9),"")</f>
        <v/>
      </c>
      <c r="E994" s="299" t="str" cm="1">
        <f t="array" ref="E994">IFERROR(INDEX(import_data,MATCH($D$8&amp;"-"&amp;$B994,import_key,0),E$9),"")</f>
        <v/>
      </c>
      <c r="F994" s="299" t="str" cm="1">
        <f t="array" ref="F994">IFERROR(INDEX(import_data,MATCH($D$8&amp;"-"&amp;$B994,import_key,0),F$9),"")</f>
        <v/>
      </c>
      <c r="G994" s="299" t="str" cm="1">
        <f t="array" ref="G994">IFERROR(INDEX(import_data,MATCH($D$8&amp;"-"&amp;$B994,import_key,0),G$9),"")</f>
        <v/>
      </c>
      <c r="H994" s="322" t="str" cm="1">
        <f t="array" ref="H994">IFERROR(INDEX(import_data,MATCH($D$8&amp;"-"&amp;$B994,import_key,0),H$9),"")</f>
        <v/>
      </c>
      <c r="J994" s="334" t="str">
        <f t="shared" si="76"/>
        <v/>
      </c>
      <c r="K994" s="98" t="s">
        <v>0</v>
      </c>
      <c r="L994" s="334" t="str">
        <f t="shared" si="77"/>
        <v/>
      </c>
      <c r="M994" s="98" t="s">
        <v>0</v>
      </c>
      <c r="N994" s="334" t="str">
        <f t="shared" si="78"/>
        <v/>
      </c>
      <c r="O994" s="98" t="s">
        <v>0</v>
      </c>
      <c r="P994" s="308">
        <f t="shared" si="79"/>
        <v>982</v>
      </c>
      <c r="R994" s="301" t="str" cm="1">
        <f t="array" ref="R994">IFERROR(INDEX(import_data,MATCH($R$8&amp;"-"&amp;$P994,import_key,0),R$9),"")</f>
        <v/>
      </c>
      <c r="S994" s="299" t="str" cm="1">
        <f t="array" ref="S994">IFERROR(INDEX(import_data,MATCH($R$8&amp;"-"&amp;$P994,import_key,0),S$9),"")</f>
        <v/>
      </c>
      <c r="T994" s="322" t="str" cm="1">
        <f t="array" ref="T994">IFERROR(INDEX(import_data,MATCH($R$8&amp;"-"&amp;$P994,import_key,0),T$9),"")</f>
        <v/>
      </c>
    </row>
    <row r="995" spans="2:20" x14ac:dyDescent="0.25">
      <c r="B995" s="308">
        <f t="shared" si="80"/>
        <v>983</v>
      </c>
      <c r="D995" s="301" t="str" cm="1">
        <f t="array" ref="D995">IFERROR(INDEX(import_data,MATCH($D$8&amp;"-"&amp;$B995,import_key,0),D$9),"")</f>
        <v/>
      </c>
      <c r="E995" s="299" t="str" cm="1">
        <f t="array" ref="E995">IFERROR(INDEX(import_data,MATCH($D$8&amp;"-"&amp;$B995,import_key,0),E$9),"")</f>
        <v/>
      </c>
      <c r="F995" s="299" t="str" cm="1">
        <f t="array" ref="F995">IFERROR(INDEX(import_data,MATCH($D$8&amp;"-"&amp;$B995,import_key,0),F$9),"")</f>
        <v/>
      </c>
      <c r="G995" s="299" t="str" cm="1">
        <f t="array" ref="G995">IFERROR(INDEX(import_data,MATCH($D$8&amp;"-"&amp;$B995,import_key,0),G$9),"")</f>
        <v/>
      </c>
      <c r="H995" s="322" t="str" cm="1">
        <f t="array" ref="H995">IFERROR(INDEX(import_data,MATCH($D$8&amp;"-"&amp;$B995,import_key,0),H$9),"")</f>
        <v/>
      </c>
      <c r="J995" s="334" t="str">
        <f t="shared" si="76"/>
        <v/>
      </c>
      <c r="K995" s="98" t="s">
        <v>0</v>
      </c>
      <c r="L995" s="334" t="str">
        <f t="shared" si="77"/>
        <v/>
      </c>
      <c r="M995" s="98" t="s">
        <v>0</v>
      </c>
      <c r="N995" s="334" t="str">
        <f t="shared" si="78"/>
        <v/>
      </c>
      <c r="O995" s="98" t="s">
        <v>0</v>
      </c>
      <c r="P995" s="308">
        <f t="shared" si="79"/>
        <v>983</v>
      </c>
      <c r="R995" s="301" t="str" cm="1">
        <f t="array" ref="R995">IFERROR(INDEX(import_data,MATCH($R$8&amp;"-"&amp;$P995,import_key,0),R$9),"")</f>
        <v/>
      </c>
      <c r="S995" s="299" t="str" cm="1">
        <f t="array" ref="S995">IFERROR(INDEX(import_data,MATCH($R$8&amp;"-"&amp;$P995,import_key,0),S$9),"")</f>
        <v/>
      </c>
      <c r="T995" s="322" t="str" cm="1">
        <f t="array" ref="T995">IFERROR(INDEX(import_data,MATCH($R$8&amp;"-"&amp;$P995,import_key,0),T$9),"")</f>
        <v/>
      </c>
    </row>
    <row r="996" spans="2:20" x14ac:dyDescent="0.25">
      <c r="B996" s="308">
        <f t="shared" si="80"/>
        <v>984</v>
      </c>
      <c r="D996" s="301" t="str" cm="1">
        <f t="array" ref="D996">IFERROR(INDEX(import_data,MATCH($D$8&amp;"-"&amp;$B996,import_key,0),D$9),"")</f>
        <v/>
      </c>
      <c r="E996" s="299" t="str" cm="1">
        <f t="array" ref="E996">IFERROR(INDEX(import_data,MATCH($D$8&amp;"-"&amp;$B996,import_key,0),E$9),"")</f>
        <v/>
      </c>
      <c r="F996" s="299" t="str" cm="1">
        <f t="array" ref="F996">IFERROR(INDEX(import_data,MATCH($D$8&amp;"-"&amp;$B996,import_key,0),F$9),"")</f>
        <v/>
      </c>
      <c r="G996" s="299" t="str" cm="1">
        <f t="array" ref="G996">IFERROR(INDEX(import_data,MATCH($D$8&amp;"-"&amp;$B996,import_key,0),G$9),"")</f>
        <v/>
      </c>
      <c r="H996" s="322" t="str" cm="1">
        <f t="array" ref="H996">IFERROR(INDEX(import_data,MATCH($D$8&amp;"-"&amp;$B996,import_key,0),H$9),"")</f>
        <v/>
      </c>
      <c r="J996" s="334" t="str">
        <f t="shared" si="76"/>
        <v/>
      </c>
      <c r="K996" s="98" t="s">
        <v>0</v>
      </c>
      <c r="L996" s="334" t="str">
        <f t="shared" si="77"/>
        <v/>
      </c>
      <c r="M996" s="98" t="s">
        <v>0</v>
      </c>
      <c r="N996" s="334" t="str">
        <f t="shared" si="78"/>
        <v/>
      </c>
      <c r="O996" s="98" t="s">
        <v>0</v>
      </c>
      <c r="P996" s="308">
        <f t="shared" si="79"/>
        <v>984</v>
      </c>
      <c r="R996" s="301" t="str" cm="1">
        <f t="array" ref="R996">IFERROR(INDEX(import_data,MATCH($R$8&amp;"-"&amp;$P996,import_key,0),R$9),"")</f>
        <v/>
      </c>
      <c r="S996" s="299" t="str" cm="1">
        <f t="array" ref="S996">IFERROR(INDEX(import_data,MATCH($R$8&amp;"-"&amp;$P996,import_key,0),S$9),"")</f>
        <v/>
      </c>
      <c r="T996" s="322" t="str" cm="1">
        <f t="array" ref="T996">IFERROR(INDEX(import_data,MATCH($R$8&amp;"-"&amp;$P996,import_key,0),T$9),"")</f>
        <v/>
      </c>
    </row>
    <row r="997" spans="2:20" x14ac:dyDescent="0.25">
      <c r="B997" s="308">
        <f t="shared" si="80"/>
        <v>985</v>
      </c>
      <c r="D997" s="301" t="str" cm="1">
        <f t="array" ref="D997">IFERROR(INDEX(import_data,MATCH($D$8&amp;"-"&amp;$B997,import_key,0),D$9),"")</f>
        <v/>
      </c>
      <c r="E997" s="299" t="str" cm="1">
        <f t="array" ref="E997">IFERROR(INDEX(import_data,MATCH($D$8&amp;"-"&amp;$B997,import_key,0),E$9),"")</f>
        <v/>
      </c>
      <c r="F997" s="299" t="str" cm="1">
        <f t="array" ref="F997">IFERROR(INDEX(import_data,MATCH($D$8&amp;"-"&amp;$B997,import_key,0),F$9),"")</f>
        <v/>
      </c>
      <c r="G997" s="299" t="str" cm="1">
        <f t="array" ref="G997">IFERROR(INDEX(import_data,MATCH($D$8&amp;"-"&amp;$B997,import_key,0),G$9),"")</f>
        <v/>
      </c>
      <c r="H997" s="322" t="str" cm="1">
        <f t="array" ref="H997">IFERROR(INDEX(import_data,MATCH($D$8&amp;"-"&amp;$B997,import_key,0),H$9),"")</f>
        <v/>
      </c>
      <c r="J997" s="334" t="str">
        <f t="shared" si="76"/>
        <v/>
      </c>
      <c r="K997" s="98" t="s">
        <v>0</v>
      </c>
      <c r="L997" s="334" t="str">
        <f t="shared" si="77"/>
        <v/>
      </c>
      <c r="M997" s="98" t="s">
        <v>0</v>
      </c>
      <c r="N997" s="334" t="str">
        <f t="shared" si="78"/>
        <v/>
      </c>
      <c r="O997" s="98" t="s">
        <v>0</v>
      </c>
      <c r="P997" s="308">
        <f t="shared" si="79"/>
        <v>985</v>
      </c>
      <c r="R997" s="301" t="str" cm="1">
        <f t="array" ref="R997">IFERROR(INDEX(import_data,MATCH($R$8&amp;"-"&amp;$P997,import_key,0),R$9),"")</f>
        <v/>
      </c>
      <c r="S997" s="299" t="str" cm="1">
        <f t="array" ref="S997">IFERROR(INDEX(import_data,MATCH($R$8&amp;"-"&amp;$P997,import_key,0),S$9),"")</f>
        <v/>
      </c>
      <c r="T997" s="322" t="str" cm="1">
        <f t="array" ref="T997">IFERROR(INDEX(import_data,MATCH($R$8&amp;"-"&amp;$P997,import_key,0),T$9),"")</f>
        <v/>
      </c>
    </row>
    <row r="998" spans="2:20" x14ac:dyDescent="0.25">
      <c r="B998" s="308">
        <f t="shared" si="80"/>
        <v>986</v>
      </c>
      <c r="D998" s="301" t="str" cm="1">
        <f t="array" ref="D998">IFERROR(INDEX(import_data,MATCH($D$8&amp;"-"&amp;$B998,import_key,0),D$9),"")</f>
        <v/>
      </c>
      <c r="E998" s="299" t="str" cm="1">
        <f t="array" ref="E998">IFERROR(INDEX(import_data,MATCH($D$8&amp;"-"&amp;$B998,import_key,0),E$9),"")</f>
        <v/>
      </c>
      <c r="F998" s="299" t="str" cm="1">
        <f t="array" ref="F998">IFERROR(INDEX(import_data,MATCH($D$8&amp;"-"&amp;$B998,import_key,0),F$9),"")</f>
        <v/>
      </c>
      <c r="G998" s="299" t="str" cm="1">
        <f t="array" ref="G998">IFERROR(INDEX(import_data,MATCH($D$8&amp;"-"&amp;$B998,import_key,0),G$9),"")</f>
        <v/>
      </c>
      <c r="H998" s="322" t="str" cm="1">
        <f t="array" ref="H998">IFERROR(INDEX(import_data,MATCH($D$8&amp;"-"&amp;$B998,import_key,0),H$9),"")</f>
        <v/>
      </c>
      <c r="J998" s="334" t="str">
        <f t="shared" si="76"/>
        <v/>
      </c>
      <c r="K998" s="98" t="s">
        <v>0</v>
      </c>
      <c r="L998" s="334" t="str">
        <f t="shared" si="77"/>
        <v/>
      </c>
      <c r="M998" s="98" t="s">
        <v>0</v>
      </c>
      <c r="N998" s="334" t="str">
        <f t="shared" si="78"/>
        <v/>
      </c>
      <c r="O998" s="98" t="s">
        <v>0</v>
      </c>
      <c r="P998" s="308">
        <f t="shared" si="79"/>
        <v>986</v>
      </c>
      <c r="R998" s="301" t="str" cm="1">
        <f t="array" ref="R998">IFERROR(INDEX(import_data,MATCH($R$8&amp;"-"&amp;$P998,import_key,0),R$9),"")</f>
        <v/>
      </c>
      <c r="S998" s="299" t="str" cm="1">
        <f t="array" ref="S998">IFERROR(INDEX(import_data,MATCH($R$8&amp;"-"&amp;$P998,import_key,0),S$9),"")</f>
        <v/>
      </c>
      <c r="T998" s="322" t="str" cm="1">
        <f t="array" ref="T998">IFERROR(INDEX(import_data,MATCH($R$8&amp;"-"&amp;$P998,import_key,0),T$9),"")</f>
        <v/>
      </c>
    </row>
    <row r="999" spans="2:20" x14ac:dyDescent="0.25">
      <c r="B999" s="308">
        <f t="shared" si="80"/>
        <v>987</v>
      </c>
      <c r="D999" s="301" t="str" cm="1">
        <f t="array" ref="D999">IFERROR(INDEX(import_data,MATCH($D$8&amp;"-"&amp;$B999,import_key,0),D$9),"")</f>
        <v/>
      </c>
      <c r="E999" s="299" t="str" cm="1">
        <f t="array" ref="E999">IFERROR(INDEX(import_data,MATCH($D$8&amp;"-"&amp;$B999,import_key,0),E$9),"")</f>
        <v/>
      </c>
      <c r="F999" s="299" t="str" cm="1">
        <f t="array" ref="F999">IFERROR(INDEX(import_data,MATCH($D$8&amp;"-"&amp;$B999,import_key,0),F$9),"")</f>
        <v/>
      </c>
      <c r="G999" s="299" t="str" cm="1">
        <f t="array" ref="G999">IFERROR(INDEX(import_data,MATCH($D$8&amp;"-"&amp;$B999,import_key,0),G$9),"")</f>
        <v/>
      </c>
      <c r="H999" s="322" t="str" cm="1">
        <f t="array" ref="H999">IFERROR(INDEX(import_data,MATCH($D$8&amp;"-"&amp;$B999,import_key,0),H$9),"")</f>
        <v/>
      </c>
      <c r="J999" s="334" t="str">
        <f t="shared" si="76"/>
        <v/>
      </c>
      <c r="K999" s="98" t="s">
        <v>0</v>
      </c>
      <c r="L999" s="334" t="str">
        <f t="shared" si="77"/>
        <v/>
      </c>
      <c r="M999" s="98" t="s">
        <v>0</v>
      </c>
      <c r="N999" s="334" t="str">
        <f t="shared" si="78"/>
        <v/>
      </c>
      <c r="O999" s="98" t="s">
        <v>0</v>
      </c>
      <c r="P999" s="308">
        <f t="shared" si="79"/>
        <v>987</v>
      </c>
      <c r="R999" s="301" t="str" cm="1">
        <f t="array" ref="R999">IFERROR(INDEX(import_data,MATCH($R$8&amp;"-"&amp;$P999,import_key,0),R$9),"")</f>
        <v/>
      </c>
      <c r="S999" s="299" t="str" cm="1">
        <f t="array" ref="S999">IFERROR(INDEX(import_data,MATCH($R$8&amp;"-"&amp;$P999,import_key,0),S$9),"")</f>
        <v/>
      </c>
      <c r="T999" s="322" t="str" cm="1">
        <f t="array" ref="T999">IFERROR(INDEX(import_data,MATCH($R$8&amp;"-"&amp;$P999,import_key,0),T$9),"")</f>
        <v/>
      </c>
    </row>
    <row r="1000" spans="2:20" x14ac:dyDescent="0.25">
      <c r="B1000" s="308">
        <f t="shared" si="80"/>
        <v>988</v>
      </c>
      <c r="D1000" s="301" t="str" cm="1">
        <f t="array" ref="D1000">IFERROR(INDEX(import_data,MATCH($D$8&amp;"-"&amp;$B1000,import_key,0),D$9),"")</f>
        <v/>
      </c>
      <c r="E1000" s="299" t="str" cm="1">
        <f t="array" ref="E1000">IFERROR(INDEX(import_data,MATCH($D$8&amp;"-"&amp;$B1000,import_key,0),E$9),"")</f>
        <v/>
      </c>
      <c r="F1000" s="299" t="str" cm="1">
        <f t="array" ref="F1000">IFERROR(INDEX(import_data,MATCH($D$8&amp;"-"&amp;$B1000,import_key,0),F$9),"")</f>
        <v/>
      </c>
      <c r="G1000" s="299" t="str" cm="1">
        <f t="array" ref="G1000">IFERROR(INDEX(import_data,MATCH($D$8&amp;"-"&amp;$B1000,import_key,0),G$9),"")</f>
        <v/>
      </c>
      <c r="H1000" s="322" t="str" cm="1">
        <f t="array" ref="H1000">IFERROR(INDEX(import_data,MATCH($D$8&amp;"-"&amp;$B1000,import_key,0),H$9),"")</f>
        <v/>
      </c>
      <c r="J1000" s="334" t="str">
        <f t="shared" si="76"/>
        <v/>
      </c>
      <c r="K1000" s="98" t="s">
        <v>0</v>
      </c>
      <c r="L1000" s="334" t="str">
        <f t="shared" si="77"/>
        <v/>
      </c>
      <c r="M1000" s="98" t="s">
        <v>0</v>
      </c>
      <c r="N1000" s="334" t="str">
        <f t="shared" si="78"/>
        <v/>
      </c>
      <c r="O1000" s="98" t="s">
        <v>0</v>
      </c>
      <c r="P1000" s="308">
        <f t="shared" si="79"/>
        <v>988</v>
      </c>
      <c r="R1000" s="301" t="str" cm="1">
        <f t="array" ref="R1000">IFERROR(INDEX(import_data,MATCH($R$8&amp;"-"&amp;$P1000,import_key,0),R$9),"")</f>
        <v/>
      </c>
      <c r="S1000" s="299" t="str" cm="1">
        <f t="array" ref="S1000">IFERROR(INDEX(import_data,MATCH($R$8&amp;"-"&amp;$P1000,import_key,0),S$9),"")</f>
        <v/>
      </c>
      <c r="T1000" s="322" t="str" cm="1">
        <f t="array" ref="T1000">IFERROR(INDEX(import_data,MATCH($R$8&amp;"-"&amp;$P1000,import_key,0),T$9),"")</f>
        <v/>
      </c>
    </row>
    <row r="1001" spans="2:20" x14ac:dyDescent="0.25">
      <c r="B1001" s="308">
        <f t="shared" si="80"/>
        <v>989</v>
      </c>
      <c r="D1001" s="301" t="str" cm="1">
        <f t="array" ref="D1001">IFERROR(INDEX(import_data,MATCH($D$8&amp;"-"&amp;$B1001,import_key,0),D$9),"")</f>
        <v/>
      </c>
      <c r="E1001" s="299" t="str" cm="1">
        <f t="array" ref="E1001">IFERROR(INDEX(import_data,MATCH($D$8&amp;"-"&amp;$B1001,import_key,0),E$9),"")</f>
        <v/>
      </c>
      <c r="F1001" s="299" t="str" cm="1">
        <f t="array" ref="F1001">IFERROR(INDEX(import_data,MATCH($D$8&amp;"-"&amp;$B1001,import_key,0),F$9),"")</f>
        <v/>
      </c>
      <c r="G1001" s="299" t="str" cm="1">
        <f t="array" ref="G1001">IFERROR(INDEX(import_data,MATCH($D$8&amp;"-"&amp;$B1001,import_key,0),G$9),"")</f>
        <v/>
      </c>
      <c r="H1001" s="322" t="str" cm="1">
        <f t="array" ref="H1001">IFERROR(INDEX(import_data,MATCH($D$8&amp;"-"&amp;$B1001,import_key,0),H$9),"")</f>
        <v/>
      </c>
      <c r="J1001" s="334" t="str">
        <f t="shared" si="76"/>
        <v/>
      </c>
      <c r="K1001" s="98" t="s">
        <v>0</v>
      </c>
      <c r="L1001" s="334" t="str">
        <f t="shared" si="77"/>
        <v/>
      </c>
      <c r="M1001" s="98" t="s">
        <v>0</v>
      </c>
      <c r="N1001" s="334" t="str">
        <f t="shared" si="78"/>
        <v/>
      </c>
      <c r="O1001" s="98" t="s">
        <v>0</v>
      </c>
      <c r="P1001" s="308">
        <f t="shared" si="79"/>
        <v>989</v>
      </c>
      <c r="R1001" s="301" t="str" cm="1">
        <f t="array" ref="R1001">IFERROR(INDEX(import_data,MATCH($R$8&amp;"-"&amp;$P1001,import_key,0),R$9),"")</f>
        <v/>
      </c>
      <c r="S1001" s="299" t="str" cm="1">
        <f t="array" ref="S1001">IFERROR(INDEX(import_data,MATCH($R$8&amp;"-"&amp;$P1001,import_key,0),S$9),"")</f>
        <v/>
      </c>
      <c r="T1001" s="322" t="str" cm="1">
        <f t="array" ref="T1001">IFERROR(INDEX(import_data,MATCH($R$8&amp;"-"&amp;$P1001,import_key,0),T$9),"")</f>
        <v/>
      </c>
    </row>
    <row r="1002" spans="2:20" x14ac:dyDescent="0.25">
      <c r="B1002" s="308">
        <f t="shared" si="80"/>
        <v>990</v>
      </c>
      <c r="D1002" s="301" t="str" cm="1">
        <f t="array" ref="D1002">IFERROR(INDEX(import_data,MATCH($D$8&amp;"-"&amp;$B1002,import_key,0),D$9),"")</f>
        <v/>
      </c>
      <c r="E1002" s="299" t="str" cm="1">
        <f t="array" ref="E1002">IFERROR(INDEX(import_data,MATCH($D$8&amp;"-"&amp;$B1002,import_key,0),E$9),"")</f>
        <v/>
      </c>
      <c r="F1002" s="299" t="str" cm="1">
        <f t="array" ref="F1002">IFERROR(INDEX(import_data,MATCH($D$8&amp;"-"&amp;$B1002,import_key,0),F$9),"")</f>
        <v/>
      </c>
      <c r="G1002" s="299" t="str" cm="1">
        <f t="array" ref="G1002">IFERROR(INDEX(import_data,MATCH($D$8&amp;"-"&amp;$B1002,import_key,0),G$9),"")</f>
        <v/>
      </c>
      <c r="H1002" s="322" t="str" cm="1">
        <f t="array" ref="H1002">IFERROR(INDEX(import_data,MATCH($D$8&amp;"-"&amp;$B1002,import_key,0),H$9),"")</f>
        <v/>
      </c>
      <c r="J1002" s="334" t="str">
        <f t="shared" si="76"/>
        <v/>
      </c>
      <c r="K1002" s="98" t="s">
        <v>0</v>
      </c>
      <c r="L1002" s="334" t="str">
        <f t="shared" si="77"/>
        <v/>
      </c>
      <c r="M1002" s="98" t="s">
        <v>0</v>
      </c>
      <c r="N1002" s="334" t="str">
        <f t="shared" si="78"/>
        <v/>
      </c>
      <c r="O1002" s="98" t="s">
        <v>0</v>
      </c>
      <c r="P1002" s="308">
        <f t="shared" si="79"/>
        <v>990</v>
      </c>
      <c r="R1002" s="301" t="str" cm="1">
        <f t="array" ref="R1002">IFERROR(INDEX(import_data,MATCH($R$8&amp;"-"&amp;$P1002,import_key,0),R$9),"")</f>
        <v/>
      </c>
      <c r="S1002" s="299" t="str" cm="1">
        <f t="array" ref="S1002">IFERROR(INDEX(import_data,MATCH($R$8&amp;"-"&amp;$P1002,import_key,0),S$9),"")</f>
        <v/>
      </c>
      <c r="T1002" s="322" t="str" cm="1">
        <f t="array" ref="T1002">IFERROR(INDEX(import_data,MATCH($R$8&amp;"-"&amp;$P1002,import_key,0),T$9),"")</f>
        <v/>
      </c>
    </row>
    <row r="1003" spans="2:20" x14ac:dyDescent="0.25">
      <c r="B1003" s="308">
        <f t="shared" si="80"/>
        <v>991</v>
      </c>
      <c r="D1003" s="301" t="str" cm="1">
        <f t="array" ref="D1003">IFERROR(INDEX(import_data,MATCH($D$8&amp;"-"&amp;$B1003,import_key,0),D$9),"")</f>
        <v/>
      </c>
      <c r="E1003" s="299" t="str" cm="1">
        <f t="array" ref="E1003">IFERROR(INDEX(import_data,MATCH($D$8&amp;"-"&amp;$B1003,import_key,0),E$9),"")</f>
        <v/>
      </c>
      <c r="F1003" s="299" t="str" cm="1">
        <f t="array" ref="F1003">IFERROR(INDEX(import_data,MATCH($D$8&amp;"-"&amp;$B1003,import_key,0),F$9),"")</f>
        <v/>
      </c>
      <c r="G1003" s="299" t="str" cm="1">
        <f t="array" ref="G1003">IFERROR(INDEX(import_data,MATCH($D$8&amp;"-"&amp;$B1003,import_key,0),G$9),"")</f>
        <v/>
      </c>
      <c r="H1003" s="322" t="str" cm="1">
        <f t="array" ref="H1003">IFERROR(INDEX(import_data,MATCH($D$8&amp;"-"&amp;$B1003,import_key,0),H$9),"")</f>
        <v/>
      </c>
      <c r="J1003" s="334" t="str">
        <f t="shared" si="76"/>
        <v/>
      </c>
      <c r="K1003" s="98" t="s">
        <v>0</v>
      </c>
      <c r="L1003" s="334" t="str">
        <f t="shared" si="77"/>
        <v/>
      </c>
      <c r="M1003" s="98" t="s">
        <v>0</v>
      </c>
      <c r="N1003" s="334" t="str">
        <f t="shared" si="78"/>
        <v/>
      </c>
      <c r="O1003" s="98" t="s">
        <v>0</v>
      </c>
      <c r="P1003" s="308">
        <f t="shared" si="79"/>
        <v>991</v>
      </c>
      <c r="R1003" s="301" t="str" cm="1">
        <f t="array" ref="R1003">IFERROR(INDEX(import_data,MATCH($R$8&amp;"-"&amp;$P1003,import_key,0),R$9),"")</f>
        <v/>
      </c>
      <c r="S1003" s="299" t="str" cm="1">
        <f t="array" ref="S1003">IFERROR(INDEX(import_data,MATCH($R$8&amp;"-"&amp;$P1003,import_key,0),S$9),"")</f>
        <v/>
      </c>
      <c r="T1003" s="322" t="str" cm="1">
        <f t="array" ref="T1003">IFERROR(INDEX(import_data,MATCH($R$8&amp;"-"&amp;$P1003,import_key,0),T$9),"")</f>
        <v/>
      </c>
    </row>
    <row r="1004" spans="2:20" x14ac:dyDescent="0.25">
      <c r="B1004" s="308">
        <f t="shared" si="80"/>
        <v>992</v>
      </c>
      <c r="D1004" s="301" t="str" cm="1">
        <f t="array" ref="D1004">IFERROR(INDEX(import_data,MATCH($D$8&amp;"-"&amp;$B1004,import_key,0),D$9),"")</f>
        <v/>
      </c>
      <c r="E1004" s="299" t="str" cm="1">
        <f t="array" ref="E1004">IFERROR(INDEX(import_data,MATCH($D$8&amp;"-"&amp;$B1004,import_key,0),E$9),"")</f>
        <v/>
      </c>
      <c r="F1004" s="299" t="str" cm="1">
        <f t="array" ref="F1004">IFERROR(INDEX(import_data,MATCH($D$8&amp;"-"&amp;$B1004,import_key,0),F$9),"")</f>
        <v/>
      </c>
      <c r="G1004" s="299" t="str" cm="1">
        <f t="array" ref="G1004">IFERROR(INDEX(import_data,MATCH($D$8&amp;"-"&amp;$B1004,import_key,0),G$9),"")</f>
        <v/>
      </c>
      <c r="H1004" s="322" t="str" cm="1">
        <f t="array" ref="H1004">IFERROR(INDEX(import_data,MATCH($D$8&amp;"-"&amp;$B1004,import_key,0),H$9),"")</f>
        <v/>
      </c>
      <c r="J1004" s="334" t="str">
        <f t="shared" si="76"/>
        <v/>
      </c>
      <c r="K1004" s="98" t="s">
        <v>0</v>
      </c>
      <c r="L1004" s="334" t="str">
        <f t="shared" si="77"/>
        <v/>
      </c>
      <c r="M1004" s="98" t="s">
        <v>0</v>
      </c>
      <c r="N1004" s="334" t="str">
        <f t="shared" si="78"/>
        <v/>
      </c>
      <c r="O1004" s="98" t="s">
        <v>0</v>
      </c>
      <c r="P1004" s="308">
        <f t="shared" si="79"/>
        <v>992</v>
      </c>
      <c r="R1004" s="301" t="str" cm="1">
        <f t="array" ref="R1004">IFERROR(INDEX(import_data,MATCH($R$8&amp;"-"&amp;$P1004,import_key,0),R$9),"")</f>
        <v/>
      </c>
      <c r="S1004" s="299" t="str" cm="1">
        <f t="array" ref="S1004">IFERROR(INDEX(import_data,MATCH($R$8&amp;"-"&amp;$P1004,import_key,0),S$9),"")</f>
        <v/>
      </c>
      <c r="T1004" s="322" t="str" cm="1">
        <f t="array" ref="T1004">IFERROR(INDEX(import_data,MATCH($R$8&amp;"-"&amp;$P1004,import_key,0),T$9),"")</f>
        <v/>
      </c>
    </row>
    <row r="1005" spans="2:20" x14ac:dyDescent="0.25">
      <c r="B1005" s="308">
        <f t="shared" si="80"/>
        <v>993</v>
      </c>
      <c r="D1005" s="301" t="str" cm="1">
        <f t="array" ref="D1005">IFERROR(INDEX(import_data,MATCH($D$8&amp;"-"&amp;$B1005,import_key,0),D$9),"")</f>
        <v/>
      </c>
      <c r="E1005" s="299" t="str" cm="1">
        <f t="array" ref="E1005">IFERROR(INDEX(import_data,MATCH($D$8&amp;"-"&amp;$B1005,import_key,0),E$9),"")</f>
        <v/>
      </c>
      <c r="F1005" s="299" t="str" cm="1">
        <f t="array" ref="F1005">IFERROR(INDEX(import_data,MATCH($D$8&amp;"-"&amp;$B1005,import_key,0),F$9),"")</f>
        <v/>
      </c>
      <c r="G1005" s="299" t="str" cm="1">
        <f t="array" ref="G1005">IFERROR(INDEX(import_data,MATCH($D$8&amp;"-"&amp;$B1005,import_key,0),G$9),"")</f>
        <v/>
      </c>
      <c r="H1005" s="322" t="str" cm="1">
        <f t="array" ref="H1005">IFERROR(INDEX(import_data,MATCH($D$8&amp;"-"&amp;$B1005,import_key,0),H$9),"")</f>
        <v/>
      </c>
      <c r="J1005" s="334" t="str">
        <f t="shared" si="76"/>
        <v/>
      </c>
      <c r="K1005" s="98" t="s">
        <v>0</v>
      </c>
      <c r="L1005" s="334" t="str">
        <f t="shared" si="77"/>
        <v/>
      </c>
      <c r="M1005" s="98" t="s">
        <v>0</v>
      </c>
      <c r="N1005" s="334" t="str">
        <f t="shared" si="78"/>
        <v/>
      </c>
      <c r="O1005" s="98" t="s">
        <v>0</v>
      </c>
      <c r="P1005" s="308">
        <f t="shared" si="79"/>
        <v>993</v>
      </c>
      <c r="R1005" s="301" t="str" cm="1">
        <f t="array" ref="R1005">IFERROR(INDEX(import_data,MATCH($R$8&amp;"-"&amp;$P1005,import_key,0),R$9),"")</f>
        <v/>
      </c>
      <c r="S1005" s="299" t="str" cm="1">
        <f t="array" ref="S1005">IFERROR(INDEX(import_data,MATCH($R$8&amp;"-"&amp;$P1005,import_key,0),S$9),"")</f>
        <v/>
      </c>
      <c r="T1005" s="322" t="str" cm="1">
        <f t="array" ref="T1005">IFERROR(INDEX(import_data,MATCH($R$8&amp;"-"&amp;$P1005,import_key,0),T$9),"")</f>
        <v/>
      </c>
    </row>
    <row r="1006" spans="2:20" x14ac:dyDescent="0.25">
      <c r="B1006" s="308">
        <f t="shared" si="80"/>
        <v>994</v>
      </c>
      <c r="D1006" s="301" t="str" cm="1">
        <f t="array" ref="D1006">IFERROR(INDEX(import_data,MATCH($D$8&amp;"-"&amp;$B1006,import_key,0),D$9),"")</f>
        <v/>
      </c>
      <c r="E1006" s="299" t="str" cm="1">
        <f t="array" ref="E1006">IFERROR(INDEX(import_data,MATCH($D$8&amp;"-"&amp;$B1006,import_key,0),E$9),"")</f>
        <v/>
      </c>
      <c r="F1006" s="299" t="str" cm="1">
        <f t="array" ref="F1006">IFERROR(INDEX(import_data,MATCH($D$8&amp;"-"&amp;$B1006,import_key,0),F$9),"")</f>
        <v/>
      </c>
      <c r="G1006" s="299" t="str" cm="1">
        <f t="array" ref="G1006">IFERROR(INDEX(import_data,MATCH($D$8&amp;"-"&amp;$B1006,import_key,0),G$9),"")</f>
        <v/>
      </c>
      <c r="H1006" s="322" t="str" cm="1">
        <f t="array" ref="H1006">IFERROR(INDEX(import_data,MATCH($D$8&amp;"-"&amp;$B1006,import_key,0),H$9),"")</f>
        <v/>
      </c>
      <c r="J1006" s="334" t="str">
        <f t="shared" si="76"/>
        <v/>
      </c>
      <c r="K1006" s="98" t="s">
        <v>0</v>
      </c>
      <c r="L1006" s="334" t="str">
        <f t="shared" si="77"/>
        <v/>
      </c>
      <c r="M1006" s="98" t="s">
        <v>0</v>
      </c>
      <c r="N1006" s="334" t="str">
        <f t="shared" si="78"/>
        <v/>
      </c>
      <c r="O1006" s="98" t="s">
        <v>0</v>
      </c>
      <c r="P1006" s="308">
        <f t="shared" si="79"/>
        <v>994</v>
      </c>
      <c r="R1006" s="301" t="str" cm="1">
        <f t="array" ref="R1006">IFERROR(INDEX(import_data,MATCH($R$8&amp;"-"&amp;$P1006,import_key,0),R$9),"")</f>
        <v/>
      </c>
      <c r="S1006" s="299" t="str" cm="1">
        <f t="array" ref="S1006">IFERROR(INDEX(import_data,MATCH($R$8&amp;"-"&amp;$P1006,import_key,0),S$9),"")</f>
        <v/>
      </c>
      <c r="T1006" s="322" t="str" cm="1">
        <f t="array" ref="T1006">IFERROR(INDEX(import_data,MATCH($R$8&amp;"-"&amp;$P1006,import_key,0),T$9),"")</f>
        <v/>
      </c>
    </row>
    <row r="1007" spans="2:20" x14ac:dyDescent="0.25">
      <c r="B1007" s="308">
        <f t="shared" si="80"/>
        <v>995</v>
      </c>
      <c r="D1007" s="301" t="str" cm="1">
        <f t="array" ref="D1007">IFERROR(INDEX(import_data,MATCH($D$8&amp;"-"&amp;$B1007,import_key,0),D$9),"")</f>
        <v/>
      </c>
      <c r="E1007" s="299" t="str" cm="1">
        <f t="array" ref="E1007">IFERROR(INDEX(import_data,MATCH($D$8&amp;"-"&amp;$B1007,import_key,0),E$9),"")</f>
        <v/>
      </c>
      <c r="F1007" s="299" t="str" cm="1">
        <f t="array" ref="F1007">IFERROR(INDEX(import_data,MATCH($D$8&amp;"-"&amp;$B1007,import_key,0),F$9),"")</f>
        <v/>
      </c>
      <c r="G1007" s="299" t="str" cm="1">
        <f t="array" ref="G1007">IFERROR(INDEX(import_data,MATCH($D$8&amp;"-"&amp;$B1007,import_key,0),G$9),"")</f>
        <v/>
      </c>
      <c r="H1007" s="322" t="str" cm="1">
        <f t="array" ref="H1007">IFERROR(INDEX(import_data,MATCH($D$8&amp;"-"&amp;$B1007,import_key,0),H$9),"")</f>
        <v/>
      </c>
      <c r="J1007" s="334" t="str">
        <f t="shared" si="76"/>
        <v/>
      </c>
      <c r="K1007" s="98" t="s">
        <v>0</v>
      </c>
      <c r="L1007" s="334" t="str">
        <f t="shared" si="77"/>
        <v/>
      </c>
      <c r="M1007" s="98" t="s">
        <v>0</v>
      </c>
      <c r="N1007" s="334" t="str">
        <f t="shared" si="78"/>
        <v/>
      </c>
      <c r="O1007" s="98" t="s">
        <v>0</v>
      </c>
      <c r="P1007" s="308">
        <f t="shared" si="79"/>
        <v>995</v>
      </c>
      <c r="R1007" s="301" t="str" cm="1">
        <f t="array" ref="R1007">IFERROR(INDEX(import_data,MATCH($R$8&amp;"-"&amp;$P1007,import_key,0),R$9),"")</f>
        <v/>
      </c>
      <c r="S1007" s="299" t="str" cm="1">
        <f t="array" ref="S1007">IFERROR(INDEX(import_data,MATCH($R$8&amp;"-"&amp;$P1007,import_key,0),S$9),"")</f>
        <v/>
      </c>
      <c r="T1007" s="322" t="str" cm="1">
        <f t="array" ref="T1007">IFERROR(INDEX(import_data,MATCH($R$8&amp;"-"&amp;$P1007,import_key,0),T$9),"")</f>
        <v/>
      </c>
    </row>
    <row r="1008" spans="2:20" x14ac:dyDescent="0.25">
      <c r="B1008" s="308">
        <f t="shared" si="80"/>
        <v>996</v>
      </c>
      <c r="D1008" s="301" t="str" cm="1">
        <f t="array" ref="D1008">IFERROR(INDEX(import_data,MATCH($D$8&amp;"-"&amp;$B1008,import_key,0),D$9),"")</f>
        <v/>
      </c>
      <c r="E1008" s="299" t="str" cm="1">
        <f t="array" ref="E1008">IFERROR(INDEX(import_data,MATCH($D$8&amp;"-"&amp;$B1008,import_key,0),E$9),"")</f>
        <v/>
      </c>
      <c r="F1008" s="299" t="str" cm="1">
        <f t="array" ref="F1008">IFERROR(INDEX(import_data,MATCH($D$8&amp;"-"&amp;$B1008,import_key,0),F$9),"")</f>
        <v/>
      </c>
      <c r="G1008" s="299" t="str" cm="1">
        <f t="array" ref="G1008">IFERROR(INDEX(import_data,MATCH($D$8&amp;"-"&amp;$B1008,import_key,0),G$9),"")</f>
        <v/>
      </c>
      <c r="H1008" s="322" t="str" cm="1">
        <f t="array" ref="H1008">IFERROR(INDEX(import_data,MATCH($D$8&amp;"-"&amp;$B1008,import_key,0),H$9),"")</f>
        <v/>
      </c>
      <c r="J1008" s="334" t="str">
        <f t="shared" si="76"/>
        <v/>
      </c>
      <c r="K1008" s="98" t="s">
        <v>0</v>
      </c>
      <c r="L1008" s="334" t="str">
        <f t="shared" si="77"/>
        <v/>
      </c>
      <c r="M1008" s="98" t="s">
        <v>0</v>
      </c>
      <c r="N1008" s="334" t="str">
        <f t="shared" si="78"/>
        <v/>
      </c>
      <c r="O1008" s="98" t="s">
        <v>0</v>
      </c>
      <c r="P1008" s="308">
        <f t="shared" si="79"/>
        <v>996</v>
      </c>
      <c r="R1008" s="301" t="str" cm="1">
        <f t="array" ref="R1008">IFERROR(INDEX(import_data,MATCH($R$8&amp;"-"&amp;$P1008,import_key,0),R$9),"")</f>
        <v/>
      </c>
      <c r="S1008" s="299" t="str" cm="1">
        <f t="array" ref="S1008">IFERROR(INDEX(import_data,MATCH($R$8&amp;"-"&amp;$P1008,import_key,0),S$9),"")</f>
        <v/>
      </c>
      <c r="T1008" s="322" t="str" cm="1">
        <f t="array" ref="T1008">IFERROR(INDEX(import_data,MATCH($R$8&amp;"-"&amp;$P1008,import_key,0),T$9),"")</f>
        <v/>
      </c>
    </row>
    <row r="1009" spans="2:20" x14ac:dyDescent="0.25">
      <c r="B1009" s="308">
        <f t="shared" si="80"/>
        <v>997</v>
      </c>
      <c r="D1009" s="301" t="str" cm="1">
        <f t="array" ref="D1009">IFERROR(INDEX(import_data,MATCH($D$8&amp;"-"&amp;$B1009,import_key,0),D$9),"")</f>
        <v/>
      </c>
      <c r="E1009" s="299" t="str" cm="1">
        <f t="array" ref="E1009">IFERROR(INDEX(import_data,MATCH($D$8&amp;"-"&amp;$B1009,import_key,0),E$9),"")</f>
        <v/>
      </c>
      <c r="F1009" s="299" t="str" cm="1">
        <f t="array" ref="F1009">IFERROR(INDEX(import_data,MATCH($D$8&amp;"-"&amp;$B1009,import_key,0),F$9),"")</f>
        <v/>
      </c>
      <c r="G1009" s="299" t="str" cm="1">
        <f t="array" ref="G1009">IFERROR(INDEX(import_data,MATCH($D$8&amp;"-"&amp;$B1009,import_key,0),G$9),"")</f>
        <v/>
      </c>
      <c r="H1009" s="322" t="str" cm="1">
        <f t="array" ref="H1009">IFERROR(INDEX(import_data,MATCH($D$8&amp;"-"&amp;$B1009,import_key,0),H$9),"")</f>
        <v/>
      </c>
      <c r="J1009" s="334" t="str">
        <f t="shared" si="76"/>
        <v/>
      </c>
      <c r="K1009" s="98" t="s">
        <v>0</v>
      </c>
      <c r="L1009" s="334" t="str">
        <f t="shared" si="77"/>
        <v/>
      </c>
      <c r="M1009" s="98" t="s">
        <v>0</v>
      </c>
      <c r="N1009" s="334" t="str">
        <f t="shared" si="78"/>
        <v/>
      </c>
      <c r="O1009" s="98" t="s">
        <v>0</v>
      </c>
      <c r="P1009" s="308">
        <f t="shared" si="79"/>
        <v>997</v>
      </c>
      <c r="R1009" s="301" t="str" cm="1">
        <f t="array" ref="R1009">IFERROR(INDEX(import_data,MATCH($R$8&amp;"-"&amp;$P1009,import_key,0),R$9),"")</f>
        <v/>
      </c>
      <c r="S1009" s="299" t="str" cm="1">
        <f t="array" ref="S1009">IFERROR(INDEX(import_data,MATCH($R$8&amp;"-"&amp;$P1009,import_key,0),S$9),"")</f>
        <v/>
      </c>
      <c r="T1009" s="322" t="str" cm="1">
        <f t="array" ref="T1009">IFERROR(INDEX(import_data,MATCH($R$8&amp;"-"&amp;$P1009,import_key,0),T$9),"")</f>
        <v/>
      </c>
    </row>
    <row r="1010" spans="2:20" x14ac:dyDescent="0.25">
      <c r="B1010" s="308">
        <f t="shared" si="80"/>
        <v>998</v>
      </c>
      <c r="D1010" s="301" t="str" cm="1">
        <f t="array" ref="D1010">IFERROR(INDEX(import_data,MATCH($D$8&amp;"-"&amp;$B1010,import_key,0),D$9),"")</f>
        <v/>
      </c>
      <c r="E1010" s="299" t="str" cm="1">
        <f t="array" ref="E1010">IFERROR(INDEX(import_data,MATCH($D$8&amp;"-"&amp;$B1010,import_key,0),E$9),"")</f>
        <v/>
      </c>
      <c r="F1010" s="299" t="str" cm="1">
        <f t="array" ref="F1010">IFERROR(INDEX(import_data,MATCH($D$8&amp;"-"&amp;$B1010,import_key,0),F$9),"")</f>
        <v/>
      </c>
      <c r="G1010" s="299" t="str" cm="1">
        <f t="array" ref="G1010">IFERROR(INDEX(import_data,MATCH($D$8&amp;"-"&amp;$B1010,import_key,0),G$9),"")</f>
        <v/>
      </c>
      <c r="H1010" s="322" t="str" cm="1">
        <f t="array" ref="H1010">IFERROR(INDEX(import_data,MATCH($D$8&amp;"-"&amp;$B1010,import_key,0),H$9),"")</f>
        <v/>
      </c>
      <c r="J1010" s="334" t="str">
        <f t="shared" si="76"/>
        <v/>
      </c>
      <c r="K1010" s="98" t="s">
        <v>0</v>
      </c>
      <c r="L1010" s="334" t="str">
        <f t="shared" si="77"/>
        <v/>
      </c>
      <c r="M1010" s="98" t="s">
        <v>0</v>
      </c>
      <c r="N1010" s="334" t="str">
        <f t="shared" si="78"/>
        <v/>
      </c>
      <c r="O1010" s="98" t="s">
        <v>0</v>
      </c>
      <c r="P1010" s="308">
        <f t="shared" si="79"/>
        <v>998</v>
      </c>
      <c r="R1010" s="301" t="str" cm="1">
        <f t="array" ref="R1010">IFERROR(INDEX(import_data,MATCH($R$8&amp;"-"&amp;$P1010,import_key,0),R$9),"")</f>
        <v/>
      </c>
      <c r="S1010" s="299" t="str" cm="1">
        <f t="array" ref="S1010">IFERROR(INDEX(import_data,MATCH($R$8&amp;"-"&amp;$P1010,import_key,0),S$9),"")</f>
        <v/>
      </c>
      <c r="T1010" s="322" t="str" cm="1">
        <f t="array" ref="T1010">IFERROR(INDEX(import_data,MATCH($R$8&amp;"-"&amp;$P1010,import_key,0),T$9),"")</f>
        <v/>
      </c>
    </row>
    <row r="1011" spans="2:20" x14ac:dyDescent="0.25">
      <c r="B1011" s="308">
        <f t="shared" si="80"/>
        <v>999</v>
      </c>
      <c r="D1011" s="301" t="str" cm="1">
        <f t="array" ref="D1011">IFERROR(INDEX(import_data,MATCH($D$8&amp;"-"&amp;$B1011,import_key,0),D$9),"")</f>
        <v/>
      </c>
      <c r="E1011" s="299" t="str" cm="1">
        <f t="array" ref="E1011">IFERROR(INDEX(import_data,MATCH($D$8&amp;"-"&amp;$B1011,import_key,0),E$9),"")</f>
        <v/>
      </c>
      <c r="F1011" s="299" t="str" cm="1">
        <f t="array" ref="F1011">IFERROR(INDEX(import_data,MATCH($D$8&amp;"-"&amp;$B1011,import_key,0),F$9),"")</f>
        <v/>
      </c>
      <c r="G1011" s="299" t="str" cm="1">
        <f t="array" ref="G1011">IFERROR(INDEX(import_data,MATCH($D$8&amp;"-"&amp;$B1011,import_key,0),G$9),"")</f>
        <v/>
      </c>
      <c r="H1011" s="322" t="str" cm="1">
        <f t="array" ref="H1011">IFERROR(INDEX(import_data,MATCH($D$8&amp;"-"&amp;$B1011,import_key,0),H$9),"")</f>
        <v/>
      </c>
      <c r="J1011" s="334" t="str">
        <f t="shared" si="76"/>
        <v/>
      </c>
      <c r="K1011" s="98" t="s">
        <v>0</v>
      </c>
      <c r="L1011" s="334" t="str">
        <f t="shared" si="77"/>
        <v/>
      </c>
      <c r="M1011" s="98" t="s">
        <v>0</v>
      </c>
      <c r="N1011" s="334" t="str">
        <f t="shared" si="78"/>
        <v/>
      </c>
      <c r="O1011" s="98" t="s">
        <v>0</v>
      </c>
      <c r="P1011" s="308">
        <f t="shared" si="79"/>
        <v>999</v>
      </c>
      <c r="R1011" s="301" t="str" cm="1">
        <f t="array" ref="R1011">IFERROR(INDEX(import_data,MATCH($R$8&amp;"-"&amp;$P1011,import_key,0),R$9),"")</f>
        <v/>
      </c>
      <c r="S1011" s="299" t="str" cm="1">
        <f t="array" ref="S1011">IFERROR(INDEX(import_data,MATCH($R$8&amp;"-"&amp;$P1011,import_key,0),S$9),"")</f>
        <v/>
      </c>
      <c r="T1011" s="322" t="str" cm="1">
        <f t="array" ref="T1011">IFERROR(INDEX(import_data,MATCH($R$8&amp;"-"&amp;$P1011,import_key,0),T$9),"")</f>
        <v/>
      </c>
    </row>
    <row r="1012" spans="2:20" x14ac:dyDescent="0.25">
      <c r="B1012" s="308">
        <f t="shared" si="80"/>
        <v>1000</v>
      </c>
      <c r="D1012" s="301" t="str" cm="1">
        <f t="array" ref="D1012">IFERROR(INDEX(import_data,MATCH($D$8&amp;"-"&amp;$B1012,import_key,0),D$9),"")</f>
        <v/>
      </c>
      <c r="E1012" s="299" t="str" cm="1">
        <f t="array" ref="E1012">IFERROR(INDEX(import_data,MATCH($D$8&amp;"-"&amp;$B1012,import_key,0),E$9),"")</f>
        <v/>
      </c>
      <c r="F1012" s="299" t="str" cm="1">
        <f t="array" ref="F1012">IFERROR(INDEX(import_data,MATCH($D$8&amp;"-"&amp;$B1012,import_key,0),F$9),"")</f>
        <v/>
      </c>
      <c r="G1012" s="299" t="str" cm="1">
        <f t="array" ref="G1012">IFERROR(INDEX(import_data,MATCH($D$8&amp;"-"&amp;$B1012,import_key,0),G$9),"")</f>
        <v/>
      </c>
      <c r="H1012" s="322" t="str" cm="1">
        <f t="array" ref="H1012">IFERROR(INDEX(import_data,MATCH($D$8&amp;"-"&amp;$B1012,import_key,0),H$9),"")</f>
        <v/>
      </c>
      <c r="J1012" s="334" t="str">
        <f t="shared" si="76"/>
        <v/>
      </c>
      <c r="K1012" s="98" t="s">
        <v>0</v>
      </c>
      <c r="L1012" s="334" t="str">
        <f t="shared" si="77"/>
        <v/>
      </c>
      <c r="M1012" s="98" t="s">
        <v>0</v>
      </c>
      <c r="N1012" s="334" t="str">
        <f t="shared" si="78"/>
        <v/>
      </c>
      <c r="O1012" s="98" t="s">
        <v>0</v>
      </c>
      <c r="P1012" s="308">
        <f t="shared" si="79"/>
        <v>1000</v>
      </c>
      <c r="R1012" s="301" t="str" cm="1">
        <f t="array" ref="R1012">IFERROR(INDEX(import_data,MATCH($R$8&amp;"-"&amp;$P1012,import_key,0),R$9),"")</f>
        <v/>
      </c>
      <c r="S1012" s="299" t="str" cm="1">
        <f t="array" ref="S1012">IFERROR(INDEX(import_data,MATCH($R$8&amp;"-"&amp;$P1012,import_key,0),S$9),"")</f>
        <v/>
      </c>
      <c r="T1012" s="322" t="str" cm="1">
        <f t="array" ref="T1012">IFERROR(INDEX(import_data,MATCH($R$8&amp;"-"&amp;$P1012,import_key,0),T$9),"")</f>
        <v/>
      </c>
    </row>
    <row r="1013" spans="2:20" x14ac:dyDescent="0.25">
      <c r="B1013" s="308">
        <f t="shared" si="80"/>
        <v>1001</v>
      </c>
      <c r="D1013" s="301" t="str" cm="1">
        <f t="array" ref="D1013">IFERROR(INDEX(import_data,MATCH($D$8&amp;"-"&amp;$B1013,import_key,0),D$9),"")</f>
        <v/>
      </c>
      <c r="E1013" s="299" t="str" cm="1">
        <f t="array" ref="E1013">IFERROR(INDEX(import_data,MATCH($D$8&amp;"-"&amp;$B1013,import_key,0),E$9),"")</f>
        <v/>
      </c>
      <c r="F1013" s="299" t="str" cm="1">
        <f t="array" ref="F1013">IFERROR(INDEX(import_data,MATCH($D$8&amp;"-"&amp;$B1013,import_key,0),F$9),"")</f>
        <v/>
      </c>
      <c r="G1013" s="299" t="str" cm="1">
        <f t="array" ref="G1013">IFERROR(INDEX(import_data,MATCH($D$8&amp;"-"&amp;$B1013,import_key,0),G$9),"")</f>
        <v/>
      </c>
      <c r="H1013" s="322" t="str" cm="1">
        <f t="array" ref="H1013">IFERROR(INDEX(import_data,MATCH($D$8&amp;"-"&amp;$B1013,import_key,0),H$9),"")</f>
        <v/>
      </c>
      <c r="J1013" s="334" t="str">
        <f t="shared" si="76"/>
        <v/>
      </c>
      <c r="K1013" s="98" t="s">
        <v>0</v>
      </c>
      <c r="L1013" s="334" t="str">
        <f t="shared" si="77"/>
        <v/>
      </c>
      <c r="M1013" s="98" t="s">
        <v>0</v>
      </c>
      <c r="N1013" s="334" t="str">
        <f t="shared" si="78"/>
        <v/>
      </c>
      <c r="O1013" s="98" t="s">
        <v>0</v>
      </c>
      <c r="P1013" s="308">
        <f t="shared" si="79"/>
        <v>1001</v>
      </c>
      <c r="R1013" s="301" t="str" cm="1">
        <f t="array" ref="R1013">IFERROR(INDEX(import_data,MATCH($R$8&amp;"-"&amp;$P1013,import_key,0),R$9),"")</f>
        <v/>
      </c>
      <c r="S1013" s="299" t="str" cm="1">
        <f t="array" ref="S1013">IFERROR(INDEX(import_data,MATCH($R$8&amp;"-"&amp;$P1013,import_key,0),S$9),"")</f>
        <v/>
      </c>
      <c r="T1013" s="322" t="str" cm="1">
        <f t="array" ref="T1013">IFERROR(INDEX(import_data,MATCH($R$8&amp;"-"&amp;$P1013,import_key,0),T$9),"")</f>
        <v/>
      </c>
    </row>
    <row r="1014" spans="2:20" x14ac:dyDescent="0.25">
      <c r="B1014" s="308">
        <f t="shared" si="80"/>
        <v>1002</v>
      </c>
      <c r="D1014" s="301" t="str" cm="1">
        <f t="array" ref="D1014">IFERROR(INDEX(import_data,MATCH($D$8&amp;"-"&amp;$B1014,import_key,0),D$9),"")</f>
        <v/>
      </c>
      <c r="E1014" s="299" t="str" cm="1">
        <f t="array" ref="E1014">IFERROR(INDEX(import_data,MATCH($D$8&amp;"-"&amp;$B1014,import_key,0),E$9),"")</f>
        <v/>
      </c>
      <c r="F1014" s="299" t="str" cm="1">
        <f t="array" ref="F1014">IFERROR(INDEX(import_data,MATCH($D$8&amp;"-"&amp;$B1014,import_key,0),F$9),"")</f>
        <v/>
      </c>
      <c r="G1014" s="299" t="str" cm="1">
        <f t="array" ref="G1014">IFERROR(INDEX(import_data,MATCH($D$8&amp;"-"&amp;$B1014,import_key,0),G$9),"")</f>
        <v/>
      </c>
      <c r="H1014" s="322" t="str" cm="1">
        <f t="array" ref="H1014">IFERROR(INDEX(import_data,MATCH($D$8&amp;"-"&amp;$B1014,import_key,0),H$9),"")</f>
        <v/>
      </c>
      <c r="J1014" s="334" t="str">
        <f t="shared" si="76"/>
        <v/>
      </c>
      <c r="K1014" s="98" t="s">
        <v>0</v>
      </c>
      <c r="L1014" s="334" t="str">
        <f t="shared" si="77"/>
        <v/>
      </c>
      <c r="M1014" s="98" t="s">
        <v>0</v>
      </c>
      <c r="N1014" s="334" t="str">
        <f t="shared" si="78"/>
        <v/>
      </c>
      <c r="O1014" s="98" t="s">
        <v>0</v>
      </c>
      <c r="P1014" s="308">
        <f t="shared" si="79"/>
        <v>1002</v>
      </c>
      <c r="R1014" s="301" t="str" cm="1">
        <f t="array" ref="R1014">IFERROR(INDEX(import_data,MATCH($R$8&amp;"-"&amp;$P1014,import_key,0),R$9),"")</f>
        <v/>
      </c>
      <c r="S1014" s="299" t="str" cm="1">
        <f t="array" ref="S1014">IFERROR(INDEX(import_data,MATCH($R$8&amp;"-"&amp;$P1014,import_key,0),S$9),"")</f>
        <v/>
      </c>
      <c r="T1014" s="322" t="str" cm="1">
        <f t="array" ref="T1014">IFERROR(INDEX(import_data,MATCH($R$8&amp;"-"&amp;$P1014,import_key,0),T$9),"")</f>
        <v/>
      </c>
    </row>
    <row r="1015" spans="2:20" x14ac:dyDescent="0.25">
      <c r="B1015" s="308">
        <f t="shared" si="80"/>
        <v>1003</v>
      </c>
      <c r="D1015" s="301" t="str" cm="1">
        <f t="array" ref="D1015">IFERROR(INDEX(import_data,MATCH($D$8&amp;"-"&amp;$B1015,import_key,0),D$9),"")</f>
        <v/>
      </c>
      <c r="E1015" s="299" t="str" cm="1">
        <f t="array" ref="E1015">IFERROR(INDEX(import_data,MATCH($D$8&amp;"-"&amp;$B1015,import_key,0),E$9),"")</f>
        <v/>
      </c>
      <c r="F1015" s="299" t="str" cm="1">
        <f t="array" ref="F1015">IFERROR(INDEX(import_data,MATCH($D$8&amp;"-"&amp;$B1015,import_key,0),F$9),"")</f>
        <v/>
      </c>
      <c r="G1015" s="299" t="str" cm="1">
        <f t="array" ref="G1015">IFERROR(INDEX(import_data,MATCH($D$8&amp;"-"&amp;$B1015,import_key,0),G$9),"")</f>
        <v/>
      </c>
      <c r="H1015" s="322" t="str" cm="1">
        <f t="array" ref="H1015">IFERROR(INDEX(import_data,MATCH($D$8&amp;"-"&amp;$B1015,import_key,0),H$9),"")</f>
        <v/>
      </c>
      <c r="J1015" s="334" t="str">
        <f t="shared" si="76"/>
        <v/>
      </c>
      <c r="K1015" s="98" t="s">
        <v>0</v>
      </c>
      <c r="L1015" s="334" t="str">
        <f t="shared" si="77"/>
        <v/>
      </c>
      <c r="M1015" s="98" t="s">
        <v>0</v>
      </c>
      <c r="N1015" s="334" t="str">
        <f t="shared" si="78"/>
        <v/>
      </c>
      <c r="O1015" s="98" t="s">
        <v>0</v>
      </c>
      <c r="P1015" s="308">
        <f t="shared" si="79"/>
        <v>1003</v>
      </c>
      <c r="R1015" s="301" t="str" cm="1">
        <f t="array" ref="R1015">IFERROR(INDEX(import_data,MATCH($R$8&amp;"-"&amp;$P1015,import_key,0),R$9),"")</f>
        <v/>
      </c>
      <c r="S1015" s="299" t="str" cm="1">
        <f t="array" ref="S1015">IFERROR(INDEX(import_data,MATCH($R$8&amp;"-"&amp;$P1015,import_key,0),S$9),"")</f>
        <v/>
      </c>
      <c r="T1015" s="322" t="str" cm="1">
        <f t="array" ref="T1015">IFERROR(INDEX(import_data,MATCH($R$8&amp;"-"&amp;$P1015,import_key,0),T$9),"")</f>
        <v/>
      </c>
    </row>
    <row r="1016" spans="2:20" x14ac:dyDescent="0.25">
      <c r="B1016" s="308">
        <f t="shared" si="80"/>
        <v>1004</v>
      </c>
      <c r="D1016" s="301" t="str" cm="1">
        <f t="array" ref="D1016">IFERROR(INDEX(import_data,MATCH($D$8&amp;"-"&amp;$B1016,import_key,0),D$9),"")</f>
        <v/>
      </c>
      <c r="E1016" s="299" t="str" cm="1">
        <f t="array" ref="E1016">IFERROR(INDEX(import_data,MATCH($D$8&amp;"-"&amp;$B1016,import_key,0),E$9),"")</f>
        <v/>
      </c>
      <c r="F1016" s="299" t="str" cm="1">
        <f t="array" ref="F1016">IFERROR(INDEX(import_data,MATCH($D$8&amp;"-"&amp;$B1016,import_key,0),F$9),"")</f>
        <v/>
      </c>
      <c r="G1016" s="299" t="str" cm="1">
        <f t="array" ref="G1016">IFERROR(INDEX(import_data,MATCH($D$8&amp;"-"&amp;$B1016,import_key,0),G$9),"")</f>
        <v/>
      </c>
      <c r="H1016" s="322" t="str" cm="1">
        <f t="array" ref="H1016">IFERROR(INDEX(import_data,MATCH($D$8&amp;"-"&amp;$B1016,import_key,0),H$9),"")</f>
        <v/>
      </c>
      <c r="J1016" s="334" t="str">
        <f t="shared" si="76"/>
        <v/>
      </c>
      <c r="K1016" s="98" t="s">
        <v>0</v>
      </c>
      <c r="L1016" s="334" t="str">
        <f t="shared" si="77"/>
        <v/>
      </c>
      <c r="M1016" s="98" t="s">
        <v>0</v>
      </c>
      <c r="N1016" s="334" t="str">
        <f t="shared" si="78"/>
        <v/>
      </c>
      <c r="O1016" s="98" t="s">
        <v>0</v>
      </c>
      <c r="P1016" s="308">
        <f t="shared" si="79"/>
        <v>1004</v>
      </c>
      <c r="R1016" s="301" t="str" cm="1">
        <f t="array" ref="R1016">IFERROR(INDEX(import_data,MATCH($R$8&amp;"-"&amp;$P1016,import_key,0),R$9),"")</f>
        <v/>
      </c>
      <c r="S1016" s="299" t="str" cm="1">
        <f t="array" ref="S1016">IFERROR(INDEX(import_data,MATCH($R$8&amp;"-"&amp;$P1016,import_key,0),S$9),"")</f>
        <v/>
      </c>
      <c r="T1016" s="322" t="str" cm="1">
        <f t="array" ref="T1016">IFERROR(INDEX(import_data,MATCH($R$8&amp;"-"&amp;$P1016,import_key,0),T$9),"")</f>
        <v/>
      </c>
    </row>
    <row r="1017" spans="2:20" x14ac:dyDescent="0.25">
      <c r="B1017" s="308">
        <f t="shared" si="80"/>
        <v>1005</v>
      </c>
      <c r="D1017" s="301" t="str" cm="1">
        <f t="array" ref="D1017">IFERROR(INDEX(import_data,MATCH($D$8&amp;"-"&amp;$B1017,import_key,0),D$9),"")</f>
        <v/>
      </c>
      <c r="E1017" s="299" t="str" cm="1">
        <f t="array" ref="E1017">IFERROR(INDEX(import_data,MATCH($D$8&amp;"-"&amp;$B1017,import_key,0),E$9),"")</f>
        <v/>
      </c>
      <c r="F1017" s="299" t="str" cm="1">
        <f t="array" ref="F1017">IFERROR(INDEX(import_data,MATCH($D$8&amp;"-"&amp;$B1017,import_key,0),F$9),"")</f>
        <v/>
      </c>
      <c r="G1017" s="299" t="str" cm="1">
        <f t="array" ref="G1017">IFERROR(INDEX(import_data,MATCH($D$8&amp;"-"&amp;$B1017,import_key,0),G$9),"")</f>
        <v/>
      </c>
      <c r="H1017" s="322" t="str" cm="1">
        <f t="array" ref="H1017">IFERROR(INDEX(import_data,MATCH($D$8&amp;"-"&amp;$B1017,import_key,0),H$9),"")</f>
        <v/>
      </c>
      <c r="J1017" s="334" t="str">
        <f t="shared" si="76"/>
        <v/>
      </c>
      <c r="K1017" s="98" t="s">
        <v>0</v>
      </c>
      <c r="L1017" s="334" t="str">
        <f t="shared" si="77"/>
        <v/>
      </c>
      <c r="M1017" s="98" t="s">
        <v>0</v>
      </c>
      <c r="N1017" s="334" t="str">
        <f t="shared" si="78"/>
        <v/>
      </c>
      <c r="O1017" s="98" t="s">
        <v>0</v>
      </c>
      <c r="P1017" s="308">
        <f t="shared" si="79"/>
        <v>1005</v>
      </c>
      <c r="R1017" s="301" t="str" cm="1">
        <f t="array" ref="R1017">IFERROR(INDEX(import_data,MATCH($R$8&amp;"-"&amp;$P1017,import_key,0),R$9),"")</f>
        <v/>
      </c>
      <c r="S1017" s="299" t="str" cm="1">
        <f t="array" ref="S1017">IFERROR(INDEX(import_data,MATCH($R$8&amp;"-"&amp;$P1017,import_key,0),S$9),"")</f>
        <v/>
      </c>
      <c r="T1017" s="322" t="str" cm="1">
        <f t="array" ref="T1017">IFERROR(INDEX(import_data,MATCH($R$8&amp;"-"&amp;$P1017,import_key,0),T$9),"")</f>
        <v/>
      </c>
    </row>
    <row r="1018" spans="2:20" x14ac:dyDescent="0.25">
      <c r="B1018" s="308">
        <f t="shared" si="80"/>
        <v>1006</v>
      </c>
      <c r="D1018" s="301" t="str" cm="1">
        <f t="array" ref="D1018">IFERROR(INDEX(import_data,MATCH($D$8&amp;"-"&amp;$B1018,import_key,0),D$9),"")</f>
        <v/>
      </c>
      <c r="E1018" s="299" t="str" cm="1">
        <f t="array" ref="E1018">IFERROR(INDEX(import_data,MATCH($D$8&amp;"-"&amp;$B1018,import_key,0),E$9),"")</f>
        <v/>
      </c>
      <c r="F1018" s="299" t="str" cm="1">
        <f t="array" ref="F1018">IFERROR(INDEX(import_data,MATCH($D$8&amp;"-"&amp;$B1018,import_key,0),F$9),"")</f>
        <v/>
      </c>
      <c r="G1018" s="299" t="str" cm="1">
        <f t="array" ref="G1018">IFERROR(INDEX(import_data,MATCH($D$8&amp;"-"&amp;$B1018,import_key,0),G$9),"")</f>
        <v/>
      </c>
      <c r="H1018" s="322" t="str" cm="1">
        <f t="array" ref="H1018">IFERROR(INDEX(import_data,MATCH($D$8&amp;"-"&amp;$B1018,import_key,0),H$9),"")</f>
        <v/>
      </c>
      <c r="J1018" s="334" t="str">
        <f t="shared" si="76"/>
        <v/>
      </c>
      <c r="K1018" s="98" t="s">
        <v>0</v>
      </c>
      <c r="L1018" s="334" t="str">
        <f t="shared" si="77"/>
        <v/>
      </c>
      <c r="M1018" s="98" t="s">
        <v>0</v>
      </c>
      <c r="N1018" s="334" t="str">
        <f t="shared" si="78"/>
        <v/>
      </c>
      <c r="O1018" s="98" t="s">
        <v>0</v>
      </c>
      <c r="P1018" s="308">
        <f t="shared" si="79"/>
        <v>1006</v>
      </c>
      <c r="R1018" s="301" t="str" cm="1">
        <f t="array" ref="R1018">IFERROR(INDEX(import_data,MATCH($R$8&amp;"-"&amp;$P1018,import_key,0),R$9),"")</f>
        <v/>
      </c>
      <c r="S1018" s="299" t="str" cm="1">
        <f t="array" ref="S1018">IFERROR(INDEX(import_data,MATCH($R$8&amp;"-"&amp;$P1018,import_key,0),S$9),"")</f>
        <v/>
      </c>
      <c r="T1018" s="322" t="str" cm="1">
        <f t="array" ref="T1018">IFERROR(INDEX(import_data,MATCH($R$8&amp;"-"&amp;$P1018,import_key,0),T$9),"")</f>
        <v/>
      </c>
    </row>
    <row r="1019" spans="2:20" x14ac:dyDescent="0.25">
      <c r="B1019" s="308">
        <f t="shared" si="80"/>
        <v>1007</v>
      </c>
      <c r="D1019" s="301" t="str" cm="1">
        <f t="array" ref="D1019">IFERROR(INDEX(import_data,MATCH($D$8&amp;"-"&amp;$B1019,import_key,0),D$9),"")</f>
        <v/>
      </c>
      <c r="E1019" s="299" t="str" cm="1">
        <f t="array" ref="E1019">IFERROR(INDEX(import_data,MATCH($D$8&amp;"-"&amp;$B1019,import_key,0),E$9),"")</f>
        <v/>
      </c>
      <c r="F1019" s="299" t="str" cm="1">
        <f t="array" ref="F1019">IFERROR(INDEX(import_data,MATCH($D$8&amp;"-"&amp;$B1019,import_key,0),F$9),"")</f>
        <v/>
      </c>
      <c r="G1019" s="299" t="str" cm="1">
        <f t="array" ref="G1019">IFERROR(INDEX(import_data,MATCH($D$8&amp;"-"&amp;$B1019,import_key,0),G$9),"")</f>
        <v/>
      </c>
      <c r="H1019" s="322" t="str" cm="1">
        <f t="array" ref="H1019">IFERROR(INDEX(import_data,MATCH($D$8&amp;"-"&amp;$B1019,import_key,0),H$9),"")</f>
        <v/>
      </c>
      <c r="J1019" s="334" t="str">
        <f t="shared" si="76"/>
        <v/>
      </c>
      <c r="K1019" s="98" t="s">
        <v>0</v>
      </c>
      <c r="L1019" s="334" t="str">
        <f t="shared" si="77"/>
        <v/>
      </c>
      <c r="M1019" s="98" t="s">
        <v>0</v>
      </c>
      <c r="N1019" s="334" t="str">
        <f t="shared" si="78"/>
        <v/>
      </c>
      <c r="O1019" s="98" t="s">
        <v>0</v>
      </c>
      <c r="P1019" s="308">
        <f t="shared" si="79"/>
        <v>1007</v>
      </c>
      <c r="R1019" s="301" t="str" cm="1">
        <f t="array" ref="R1019">IFERROR(INDEX(import_data,MATCH($R$8&amp;"-"&amp;$P1019,import_key,0),R$9),"")</f>
        <v/>
      </c>
      <c r="S1019" s="299" t="str" cm="1">
        <f t="array" ref="S1019">IFERROR(INDEX(import_data,MATCH($R$8&amp;"-"&amp;$P1019,import_key,0),S$9),"")</f>
        <v/>
      </c>
      <c r="T1019" s="322" t="str" cm="1">
        <f t="array" ref="T1019">IFERROR(INDEX(import_data,MATCH($R$8&amp;"-"&amp;$P1019,import_key,0),T$9),"")</f>
        <v/>
      </c>
    </row>
    <row r="1020" spans="2:20" x14ac:dyDescent="0.25">
      <c r="B1020" s="308">
        <f t="shared" si="80"/>
        <v>1008</v>
      </c>
      <c r="D1020" s="301" t="str" cm="1">
        <f t="array" ref="D1020">IFERROR(INDEX(import_data,MATCH($D$8&amp;"-"&amp;$B1020,import_key,0),D$9),"")</f>
        <v/>
      </c>
      <c r="E1020" s="299" t="str" cm="1">
        <f t="array" ref="E1020">IFERROR(INDEX(import_data,MATCH($D$8&amp;"-"&amp;$B1020,import_key,0),E$9),"")</f>
        <v/>
      </c>
      <c r="F1020" s="299" t="str" cm="1">
        <f t="array" ref="F1020">IFERROR(INDEX(import_data,MATCH($D$8&amp;"-"&amp;$B1020,import_key,0),F$9),"")</f>
        <v/>
      </c>
      <c r="G1020" s="299" t="str" cm="1">
        <f t="array" ref="G1020">IFERROR(INDEX(import_data,MATCH($D$8&amp;"-"&amp;$B1020,import_key,0),G$9),"")</f>
        <v/>
      </c>
      <c r="H1020" s="322" t="str" cm="1">
        <f t="array" ref="H1020">IFERROR(INDEX(import_data,MATCH($D$8&amp;"-"&amp;$B1020,import_key,0),H$9),"")</f>
        <v/>
      </c>
      <c r="J1020" s="334" t="str">
        <f t="shared" si="76"/>
        <v/>
      </c>
      <c r="K1020" s="98" t="s">
        <v>0</v>
      </c>
      <c r="L1020" s="334" t="str">
        <f t="shared" si="77"/>
        <v/>
      </c>
      <c r="M1020" s="98" t="s">
        <v>0</v>
      </c>
      <c r="N1020" s="334" t="str">
        <f t="shared" si="78"/>
        <v/>
      </c>
      <c r="O1020" s="98" t="s">
        <v>0</v>
      </c>
      <c r="P1020" s="308">
        <f t="shared" si="79"/>
        <v>1008</v>
      </c>
      <c r="R1020" s="301" t="str" cm="1">
        <f t="array" ref="R1020">IFERROR(INDEX(import_data,MATCH($R$8&amp;"-"&amp;$P1020,import_key,0),R$9),"")</f>
        <v/>
      </c>
      <c r="S1020" s="323" t="str" cm="1">
        <f t="array" ref="S1020">IFERROR(INDEX(import_data,MATCH($R$8&amp;"-"&amp;$P1020,import_key,0),S$9),"")</f>
        <v/>
      </c>
      <c r="T1020" s="322" t="str" cm="1">
        <f t="array" ref="T1020">IFERROR(INDEX(import_data,MATCH($R$8&amp;"-"&amp;$P1020,import_key,0),T$9),"")</f>
        <v/>
      </c>
    </row>
    <row r="1021" spans="2:20" x14ac:dyDescent="0.25">
      <c r="B1021" s="308">
        <f t="shared" si="80"/>
        <v>1009</v>
      </c>
      <c r="D1021" s="301" t="str" cm="1">
        <f t="array" ref="D1021">IFERROR(INDEX(import_data,MATCH($D$8&amp;"-"&amp;$B1021,import_key,0),D$9),"")</f>
        <v/>
      </c>
      <c r="E1021" s="299" t="str" cm="1">
        <f t="array" ref="E1021">IFERROR(INDEX(import_data,MATCH($D$8&amp;"-"&amp;$B1021,import_key,0),E$9),"")</f>
        <v/>
      </c>
      <c r="F1021" s="299" t="str" cm="1">
        <f t="array" ref="F1021">IFERROR(INDEX(import_data,MATCH($D$8&amp;"-"&amp;$B1021,import_key,0),F$9),"")</f>
        <v/>
      </c>
      <c r="G1021" s="299" t="str" cm="1">
        <f t="array" ref="G1021">IFERROR(INDEX(import_data,MATCH($D$8&amp;"-"&amp;$B1021,import_key,0),G$9),"")</f>
        <v/>
      </c>
      <c r="H1021" s="322" t="str" cm="1">
        <f t="array" ref="H1021">IFERROR(INDEX(import_data,MATCH($D$8&amp;"-"&amp;$B1021,import_key,0),H$9),"")</f>
        <v/>
      </c>
      <c r="J1021" s="334" t="str">
        <f t="shared" si="76"/>
        <v/>
      </c>
      <c r="K1021" s="98" t="s">
        <v>0</v>
      </c>
      <c r="L1021" s="334" t="str">
        <f t="shared" si="77"/>
        <v/>
      </c>
      <c r="M1021" s="98" t="s">
        <v>0</v>
      </c>
      <c r="N1021" s="334" t="str">
        <f t="shared" si="78"/>
        <v/>
      </c>
      <c r="O1021" s="98" t="s">
        <v>0</v>
      </c>
      <c r="P1021" s="308">
        <f t="shared" si="79"/>
        <v>1009</v>
      </c>
      <c r="R1021" s="301" t="str" cm="1">
        <f t="array" ref="R1021">IFERROR(INDEX(import_data,MATCH($R$8&amp;"-"&amp;$P1021,import_key,0),R$9),"")</f>
        <v/>
      </c>
      <c r="S1021" s="299" t="str" cm="1">
        <f t="array" ref="S1021">IFERROR(INDEX(import_data,MATCH($R$8&amp;"-"&amp;$P1021,import_key,0),S$9),"")</f>
        <v/>
      </c>
      <c r="T1021" s="322" t="str" cm="1">
        <f t="array" ref="T1021">IFERROR(INDEX(import_data,MATCH($R$8&amp;"-"&amp;$P1021,import_key,0),T$9),"")</f>
        <v/>
      </c>
    </row>
    <row r="1022" spans="2:20" x14ac:dyDescent="0.25">
      <c r="B1022" s="308">
        <f t="shared" si="80"/>
        <v>1010</v>
      </c>
      <c r="D1022" s="301" t="str" cm="1">
        <f t="array" ref="D1022">IFERROR(INDEX(import_data,MATCH($D$8&amp;"-"&amp;$B1022,import_key,0),D$9),"")</f>
        <v/>
      </c>
      <c r="E1022" s="299" t="str" cm="1">
        <f t="array" ref="E1022">IFERROR(INDEX(import_data,MATCH($D$8&amp;"-"&amp;$B1022,import_key,0),E$9),"")</f>
        <v/>
      </c>
      <c r="F1022" s="299" t="str" cm="1">
        <f t="array" ref="F1022">IFERROR(INDEX(import_data,MATCH($D$8&amp;"-"&amp;$B1022,import_key,0),F$9),"")</f>
        <v/>
      </c>
      <c r="G1022" s="299" t="str" cm="1">
        <f t="array" ref="G1022">IFERROR(INDEX(import_data,MATCH($D$8&amp;"-"&amp;$B1022,import_key,0),G$9),"")</f>
        <v/>
      </c>
      <c r="H1022" s="322" t="str" cm="1">
        <f t="array" ref="H1022">IFERROR(INDEX(import_data,MATCH($D$8&amp;"-"&amp;$B1022,import_key,0),H$9),"")</f>
        <v/>
      </c>
      <c r="J1022" s="334" t="str">
        <f t="shared" si="76"/>
        <v/>
      </c>
      <c r="K1022" s="98" t="s">
        <v>0</v>
      </c>
      <c r="L1022" s="334" t="str">
        <f t="shared" si="77"/>
        <v/>
      </c>
      <c r="M1022" s="98" t="s">
        <v>0</v>
      </c>
      <c r="N1022" s="334" t="str">
        <f t="shared" si="78"/>
        <v/>
      </c>
      <c r="O1022" s="98" t="s">
        <v>0</v>
      </c>
      <c r="P1022" s="308">
        <f t="shared" si="79"/>
        <v>1010</v>
      </c>
      <c r="R1022" s="301" t="str" cm="1">
        <f t="array" ref="R1022">IFERROR(INDEX(import_data,MATCH($R$8&amp;"-"&amp;$P1022,import_key,0),R$9),"")</f>
        <v/>
      </c>
      <c r="S1022" s="299" t="str" cm="1">
        <f t="array" ref="S1022">IFERROR(INDEX(import_data,MATCH($R$8&amp;"-"&amp;$P1022,import_key,0),S$9),"")</f>
        <v/>
      </c>
      <c r="T1022" s="322" t="str" cm="1">
        <f t="array" ref="T1022">IFERROR(INDEX(import_data,MATCH($R$8&amp;"-"&amp;$P1022,import_key,0),T$9),"")</f>
        <v/>
      </c>
    </row>
    <row r="1023" spans="2:20" x14ac:dyDescent="0.25">
      <c r="B1023" s="308">
        <f t="shared" si="80"/>
        <v>1011</v>
      </c>
      <c r="D1023" s="301" t="str" cm="1">
        <f t="array" ref="D1023">IFERROR(INDEX(import_data,MATCH($D$8&amp;"-"&amp;$B1023,import_key,0),D$9),"")</f>
        <v/>
      </c>
      <c r="E1023" s="299" t="str" cm="1">
        <f t="array" ref="E1023">IFERROR(INDEX(import_data,MATCH($D$8&amp;"-"&amp;$B1023,import_key,0),E$9),"")</f>
        <v/>
      </c>
      <c r="F1023" s="299" t="str" cm="1">
        <f t="array" ref="F1023">IFERROR(INDEX(import_data,MATCH($D$8&amp;"-"&amp;$B1023,import_key,0),F$9),"")</f>
        <v/>
      </c>
      <c r="G1023" s="299" t="str" cm="1">
        <f t="array" ref="G1023">IFERROR(INDEX(import_data,MATCH($D$8&amp;"-"&amp;$B1023,import_key,0),G$9),"")</f>
        <v/>
      </c>
      <c r="H1023" s="322" t="str" cm="1">
        <f t="array" ref="H1023">IFERROR(INDEX(import_data,MATCH($D$8&amp;"-"&amp;$B1023,import_key,0),H$9),"")</f>
        <v/>
      </c>
      <c r="J1023" s="334" t="str">
        <f t="shared" si="76"/>
        <v/>
      </c>
      <c r="K1023" s="98" t="s">
        <v>0</v>
      </c>
      <c r="L1023" s="334" t="str">
        <f t="shared" si="77"/>
        <v/>
      </c>
      <c r="M1023" s="98" t="s">
        <v>0</v>
      </c>
      <c r="N1023" s="334" t="str">
        <f t="shared" si="78"/>
        <v/>
      </c>
      <c r="O1023" s="98" t="s">
        <v>0</v>
      </c>
      <c r="P1023" s="308">
        <f t="shared" si="79"/>
        <v>1011</v>
      </c>
      <c r="R1023" s="301" t="str" cm="1">
        <f t="array" ref="R1023">IFERROR(INDEX(import_data,MATCH($R$8&amp;"-"&amp;$P1023,import_key,0),R$9),"")</f>
        <v/>
      </c>
      <c r="S1023" s="299" t="str" cm="1">
        <f t="array" ref="S1023">IFERROR(INDEX(import_data,MATCH($R$8&amp;"-"&amp;$P1023,import_key,0),S$9),"")</f>
        <v/>
      </c>
      <c r="T1023" s="322" t="str" cm="1">
        <f t="array" ref="T1023">IFERROR(INDEX(import_data,MATCH($R$8&amp;"-"&amp;$P1023,import_key,0),T$9),"")</f>
        <v/>
      </c>
    </row>
    <row r="1024" spans="2:20" x14ac:dyDescent="0.25">
      <c r="B1024" s="308">
        <f t="shared" si="80"/>
        <v>1012</v>
      </c>
      <c r="D1024" s="301" t="str" cm="1">
        <f t="array" ref="D1024">IFERROR(INDEX(import_data,MATCH($D$8&amp;"-"&amp;$B1024,import_key,0),D$9),"")</f>
        <v/>
      </c>
      <c r="E1024" s="299" t="str" cm="1">
        <f t="array" ref="E1024">IFERROR(INDEX(import_data,MATCH($D$8&amp;"-"&amp;$B1024,import_key,0),E$9),"")</f>
        <v/>
      </c>
      <c r="F1024" s="299" t="str" cm="1">
        <f t="array" ref="F1024">IFERROR(INDEX(import_data,MATCH($D$8&amp;"-"&amp;$B1024,import_key,0),F$9),"")</f>
        <v/>
      </c>
      <c r="G1024" s="299" t="str" cm="1">
        <f t="array" ref="G1024">IFERROR(INDEX(import_data,MATCH($D$8&amp;"-"&amp;$B1024,import_key,0),G$9),"")</f>
        <v/>
      </c>
      <c r="H1024" s="322" t="str" cm="1">
        <f t="array" ref="H1024">IFERROR(INDEX(import_data,MATCH($D$8&amp;"-"&amp;$B1024,import_key,0),H$9),"")</f>
        <v/>
      </c>
      <c r="J1024" s="334" t="str">
        <f t="shared" si="76"/>
        <v/>
      </c>
      <c r="K1024" s="98" t="s">
        <v>0</v>
      </c>
      <c r="L1024" s="334" t="str">
        <f t="shared" si="77"/>
        <v/>
      </c>
      <c r="M1024" s="98" t="s">
        <v>0</v>
      </c>
      <c r="N1024" s="334" t="str">
        <f t="shared" si="78"/>
        <v/>
      </c>
      <c r="O1024" s="98" t="s">
        <v>0</v>
      </c>
      <c r="P1024" s="308">
        <f t="shared" si="79"/>
        <v>1012</v>
      </c>
      <c r="R1024" s="301" t="str" cm="1">
        <f t="array" ref="R1024">IFERROR(INDEX(import_data,MATCH($R$8&amp;"-"&amp;$P1024,import_key,0),R$9),"")</f>
        <v/>
      </c>
      <c r="S1024" s="299" t="str" cm="1">
        <f t="array" ref="S1024">IFERROR(INDEX(import_data,MATCH($R$8&amp;"-"&amp;$P1024,import_key,0),S$9),"")</f>
        <v/>
      </c>
      <c r="T1024" s="322" t="str" cm="1">
        <f t="array" ref="T1024">IFERROR(INDEX(import_data,MATCH($R$8&amp;"-"&amp;$P1024,import_key,0),T$9),"")</f>
        <v/>
      </c>
    </row>
    <row r="1025" spans="2:20" x14ac:dyDescent="0.25">
      <c r="B1025" s="308">
        <f t="shared" si="80"/>
        <v>1013</v>
      </c>
      <c r="D1025" s="301" t="str" cm="1">
        <f t="array" ref="D1025">IFERROR(INDEX(import_data,MATCH($D$8&amp;"-"&amp;$B1025,import_key,0),D$9),"")</f>
        <v/>
      </c>
      <c r="E1025" s="299" t="str" cm="1">
        <f t="array" ref="E1025">IFERROR(INDEX(import_data,MATCH($D$8&amp;"-"&amp;$B1025,import_key,0),E$9),"")</f>
        <v/>
      </c>
      <c r="F1025" s="299" t="str" cm="1">
        <f t="array" ref="F1025">IFERROR(INDEX(import_data,MATCH($D$8&amp;"-"&amp;$B1025,import_key,0),F$9),"")</f>
        <v/>
      </c>
      <c r="G1025" s="299" t="str" cm="1">
        <f t="array" ref="G1025">IFERROR(INDEX(import_data,MATCH($D$8&amp;"-"&amp;$B1025,import_key,0),G$9),"")</f>
        <v/>
      </c>
      <c r="H1025" s="322" t="str" cm="1">
        <f t="array" ref="H1025">IFERROR(INDEX(import_data,MATCH($D$8&amp;"-"&amp;$B1025,import_key,0),H$9),"")</f>
        <v/>
      </c>
      <c r="J1025" s="334" t="str">
        <f t="shared" si="76"/>
        <v/>
      </c>
      <c r="K1025" s="98" t="s">
        <v>0</v>
      </c>
      <c r="L1025" s="334" t="str">
        <f t="shared" si="77"/>
        <v/>
      </c>
      <c r="M1025" s="98" t="s">
        <v>0</v>
      </c>
      <c r="N1025" s="334" t="str">
        <f t="shared" si="78"/>
        <v/>
      </c>
      <c r="O1025" s="98" t="s">
        <v>0</v>
      </c>
      <c r="P1025" s="308">
        <f t="shared" si="79"/>
        <v>1013</v>
      </c>
      <c r="R1025" s="301" t="str" cm="1">
        <f t="array" ref="R1025">IFERROR(INDEX(import_data,MATCH($R$8&amp;"-"&amp;$P1025,import_key,0),R$9),"")</f>
        <v/>
      </c>
      <c r="S1025" s="299" t="str" cm="1">
        <f t="array" ref="S1025">IFERROR(INDEX(import_data,MATCH($R$8&amp;"-"&amp;$P1025,import_key,0),S$9),"")</f>
        <v/>
      </c>
      <c r="T1025" s="322" t="str" cm="1">
        <f t="array" ref="T1025">IFERROR(INDEX(import_data,MATCH($R$8&amp;"-"&amp;$P1025,import_key,0),T$9),"")</f>
        <v/>
      </c>
    </row>
    <row r="1026" spans="2:20" x14ac:dyDescent="0.25">
      <c r="B1026" s="308">
        <f t="shared" si="80"/>
        <v>1014</v>
      </c>
      <c r="D1026" s="301" t="str" cm="1">
        <f t="array" ref="D1026">IFERROR(INDEX(import_data,MATCH($D$8&amp;"-"&amp;$B1026,import_key,0),D$9),"")</f>
        <v/>
      </c>
      <c r="E1026" s="299" t="str" cm="1">
        <f t="array" ref="E1026">IFERROR(INDEX(import_data,MATCH($D$8&amp;"-"&amp;$B1026,import_key,0),E$9),"")</f>
        <v/>
      </c>
      <c r="F1026" s="299" t="str" cm="1">
        <f t="array" ref="F1026">IFERROR(INDEX(import_data,MATCH($D$8&amp;"-"&amp;$B1026,import_key,0),F$9),"")</f>
        <v/>
      </c>
      <c r="G1026" s="299" t="str" cm="1">
        <f t="array" ref="G1026">IFERROR(INDEX(import_data,MATCH($D$8&amp;"-"&amp;$B1026,import_key,0),G$9),"")</f>
        <v/>
      </c>
      <c r="H1026" s="322" t="str" cm="1">
        <f t="array" ref="H1026">IFERROR(INDEX(import_data,MATCH($D$8&amp;"-"&amp;$B1026,import_key,0),H$9),"")</f>
        <v/>
      </c>
      <c r="J1026" s="334" t="str">
        <f t="shared" si="76"/>
        <v/>
      </c>
      <c r="K1026" s="98" t="s">
        <v>0</v>
      </c>
      <c r="L1026" s="334" t="str">
        <f t="shared" si="77"/>
        <v/>
      </c>
      <c r="M1026" s="98" t="s">
        <v>0</v>
      </c>
      <c r="N1026" s="334" t="str">
        <f t="shared" si="78"/>
        <v/>
      </c>
      <c r="O1026" s="98" t="s">
        <v>0</v>
      </c>
      <c r="P1026" s="308">
        <f t="shared" si="79"/>
        <v>1014</v>
      </c>
      <c r="R1026" s="301" t="str" cm="1">
        <f t="array" ref="R1026">IFERROR(INDEX(import_data,MATCH($R$8&amp;"-"&amp;$P1026,import_key,0),R$9),"")</f>
        <v/>
      </c>
      <c r="S1026" s="299" t="str" cm="1">
        <f t="array" ref="S1026">IFERROR(INDEX(import_data,MATCH($R$8&amp;"-"&amp;$P1026,import_key,0),S$9),"")</f>
        <v/>
      </c>
      <c r="T1026" s="322" t="str" cm="1">
        <f t="array" ref="T1026">IFERROR(INDEX(import_data,MATCH($R$8&amp;"-"&amp;$P1026,import_key,0),T$9),"")</f>
        <v/>
      </c>
    </row>
    <row r="1027" spans="2:20" x14ac:dyDescent="0.25">
      <c r="B1027" s="308">
        <f t="shared" si="80"/>
        <v>1015</v>
      </c>
      <c r="D1027" s="301" t="str" cm="1">
        <f t="array" ref="D1027">IFERROR(INDEX(import_data,MATCH($D$8&amp;"-"&amp;$B1027,import_key,0),D$9),"")</f>
        <v/>
      </c>
      <c r="E1027" s="299" t="str" cm="1">
        <f t="array" ref="E1027">IFERROR(INDEX(import_data,MATCH($D$8&amp;"-"&amp;$B1027,import_key,0),E$9),"")</f>
        <v/>
      </c>
      <c r="F1027" s="299" t="str" cm="1">
        <f t="array" ref="F1027">IFERROR(INDEX(import_data,MATCH($D$8&amp;"-"&amp;$B1027,import_key,0),F$9),"")</f>
        <v/>
      </c>
      <c r="G1027" s="299" t="str" cm="1">
        <f t="array" ref="G1027">IFERROR(INDEX(import_data,MATCH($D$8&amp;"-"&amp;$B1027,import_key,0),G$9),"")</f>
        <v/>
      </c>
      <c r="H1027" s="322" t="str" cm="1">
        <f t="array" ref="H1027">IFERROR(INDEX(import_data,MATCH($D$8&amp;"-"&amp;$B1027,import_key,0),H$9),"")</f>
        <v/>
      </c>
      <c r="J1027" s="334" t="str">
        <f t="shared" si="76"/>
        <v/>
      </c>
      <c r="K1027" s="98" t="s">
        <v>0</v>
      </c>
      <c r="L1027" s="334" t="str">
        <f t="shared" si="77"/>
        <v/>
      </c>
      <c r="M1027" s="98" t="s">
        <v>0</v>
      </c>
      <c r="N1027" s="334" t="str">
        <f t="shared" si="78"/>
        <v/>
      </c>
      <c r="O1027" s="98" t="s">
        <v>0</v>
      </c>
      <c r="P1027" s="308">
        <f t="shared" si="79"/>
        <v>1015</v>
      </c>
      <c r="R1027" s="301" t="str" cm="1">
        <f t="array" ref="R1027">IFERROR(INDEX(import_data,MATCH($R$8&amp;"-"&amp;$P1027,import_key,0),R$9),"")</f>
        <v/>
      </c>
      <c r="S1027" s="299" t="str" cm="1">
        <f t="array" ref="S1027">IFERROR(INDEX(import_data,MATCH($R$8&amp;"-"&amp;$P1027,import_key,0),S$9),"")</f>
        <v/>
      </c>
      <c r="T1027" s="322" t="str" cm="1">
        <f t="array" ref="T1027">IFERROR(INDEX(import_data,MATCH($R$8&amp;"-"&amp;$P1027,import_key,0),T$9),"")</f>
        <v/>
      </c>
    </row>
    <row r="1028" spans="2:20" x14ac:dyDescent="0.25">
      <c r="B1028" s="308">
        <f t="shared" si="80"/>
        <v>1016</v>
      </c>
      <c r="D1028" s="301" t="str" cm="1">
        <f t="array" ref="D1028">IFERROR(INDEX(import_data,MATCH($D$8&amp;"-"&amp;$B1028,import_key,0),D$9),"")</f>
        <v/>
      </c>
      <c r="E1028" s="299" t="str" cm="1">
        <f t="array" ref="E1028">IFERROR(INDEX(import_data,MATCH($D$8&amp;"-"&amp;$B1028,import_key,0),E$9),"")</f>
        <v/>
      </c>
      <c r="F1028" s="299" t="str" cm="1">
        <f t="array" ref="F1028">IFERROR(INDEX(import_data,MATCH($D$8&amp;"-"&amp;$B1028,import_key,0),F$9),"")</f>
        <v/>
      </c>
      <c r="G1028" s="299" t="str" cm="1">
        <f t="array" ref="G1028">IFERROR(INDEX(import_data,MATCH($D$8&amp;"-"&amp;$B1028,import_key,0),G$9),"")</f>
        <v/>
      </c>
      <c r="H1028" s="322" t="str" cm="1">
        <f t="array" ref="H1028">IFERROR(INDEX(import_data,MATCH($D$8&amp;"-"&amp;$B1028,import_key,0),H$9),"")</f>
        <v/>
      </c>
      <c r="J1028" s="334" t="str">
        <f t="shared" si="76"/>
        <v/>
      </c>
      <c r="K1028" s="98" t="s">
        <v>0</v>
      </c>
      <c r="L1028" s="334" t="str">
        <f t="shared" si="77"/>
        <v/>
      </c>
      <c r="M1028" s="98" t="s">
        <v>0</v>
      </c>
      <c r="N1028" s="334" t="str">
        <f t="shared" si="78"/>
        <v/>
      </c>
      <c r="O1028" s="98" t="s">
        <v>0</v>
      </c>
      <c r="P1028" s="308">
        <f t="shared" si="79"/>
        <v>1016</v>
      </c>
      <c r="R1028" s="301" t="str" cm="1">
        <f t="array" ref="R1028">IFERROR(INDEX(import_data,MATCH($R$8&amp;"-"&amp;$P1028,import_key,0),R$9),"")</f>
        <v/>
      </c>
      <c r="S1028" s="299" t="str" cm="1">
        <f t="array" ref="S1028">IFERROR(INDEX(import_data,MATCH($R$8&amp;"-"&amp;$P1028,import_key,0),S$9),"")</f>
        <v/>
      </c>
      <c r="T1028" s="322" t="str" cm="1">
        <f t="array" ref="T1028">IFERROR(INDEX(import_data,MATCH($R$8&amp;"-"&amp;$P1028,import_key,0),T$9),"")</f>
        <v/>
      </c>
    </row>
    <row r="1029" spans="2:20" x14ac:dyDescent="0.25">
      <c r="B1029" s="308">
        <f t="shared" si="80"/>
        <v>1017</v>
      </c>
      <c r="D1029" s="301" t="str" cm="1">
        <f t="array" ref="D1029">IFERROR(INDEX(import_data,MATCH($D$8&amp;"-"&amp;$B1029,import_key,0),D$9),"")</f>
        <v/>
      </c>
      <c r="E1029" s="299" t="str" cm="1">
        <f t="array" ref="E1029">IFERROR(INDEX(import_data,MATCH($D$8&amp;"-"&amp;$B1029,import_key,0),E$9),"")</f>
        <v/>
      </c>
      <c r="F1029" s="299" t="str" cm="1">
        <f t="array" ref="F1029">IFERROR(INDEX(import_data,MATCH($D$8&amp;"-"&amp;$B1029,import_key,0),F$9),"")</f>
        <v/>
      </c>
      <c r="G1029" s="299" t="str" cm="1">
        <f t="array" ref="G1029">IFERROR(INDEX(import_data,MATCH($D$8&amp;"-"&amp;$B1029,import_key,0),G$9),"")</f>
        <v/>
      </c>
      <c r="H1029" s="322" t="str" cm="1">
        <f t="array" ref="H1029">IFERROR(INDEX(import_data,MATCH($D$8&amp;"-"&amp;$B1029,import_key,0),H$9),"")</f>
        <v/>
      </c>
      <c r="J1029" s="334" t="str">
        <f t="shared" si="76"/>
        <v/>
      </c>
      <c r="K1029" s="98" t="s">
        <v>0</v>
      </c>
      <c r="L1029" s="334" t="str">
        <f t="shared" si="77"/>
        <v/>
      </c>
      <c r="M1029" s="98" t="s">
        <v>0</v>
      </c>
      <c r="N1029" s="334" t="str">
        <f t="shared" si="78"/>
        <v/>
      </c>
      <c r="O1029" s="98" t="s">
        <v>0</v>
      </c>
      <c r="P1029" s="308">
        <f t="shared" si="79"/>
        <v>1017</v>
      </c>
      <c r="R1029" s="301" t="str" cm="1">
        <f t="array" ref="R1029">IFERROR(INDEX(import_data,MATCH($R$8&amp;"-"&amp;$P1029,import_key,0),R$9),"")</f>
        <v/>
      </c>
      <c r="S1029" s="299" t="str" cm="1">
        <f t="array" ref="S1029">IFERROR(INDEX(import_data,MATCH($R$8&amp;"-"&amp;$P1029,import_key,0),S$9),"")</f>
        <v/>
      </c>
      <c r="T1029" s="322" t="str" cm="1">
        <f t="array" ref="T1029">IFERROR(INDEX(import_data,MATCH($R$8&amp;"-"&amp;$P1029,import_key,0),T$9),"")</f>
        <v/>
      </c>
    </row>
    <row r="1030" spans="2:20" x14ac:dyDescent="0.25">
      <c r="B1030" s="308">
        <f t="shared" si="80"/>
        <v>1018</v>
      </c>
      <c r="D1030" s="301" t="str" cm="1">
        <f t="array" ref="D1030">IFERROR(INDEX(import_data,MATCH($D$8&amp;"-"&amp;$B1030,import_key,0),D$9),"")</f>
        <v/>
      </c>
      <c r="E1030" s="299" t="str" cm="1">
        <f t="array" ref="E1030">IFERROR(INDEX(import_data,MATCH($D$8&amp;"-"&amp;$B1030,import_key,0),E$9),"")</f>
        <v/>
      </c>
      <c r="F1030" s="299" t="str" cm="1">
        <f t="array" ref="F1030">IFERROR(INDEX(import_data,MATCH($D$8&amp;"-"&amp;$B1030,import_key,0),F$9),"")</f>
        <v/>
      </c>
      <c r="G1030" s="299" t="str" cm="1">
        <f t="array" ref="G1030">IFERROR(INDEX(import_data,MATCH($D$8&amp;"-"&amp;$B1030,import_key,0),G$9),"")</f>
        <v/>
      </c>
      <c r="H1030" s="322" t="str" cm="1">
        <f t="array" ref="H1030">IFERROR(INDEX(import_data,MATCH($D$8&amp;"-"&amp;$B1030,import_key,0),H$9),"")</f>
        <v/>
      </c>
      <c r="J1030" s="334" t="str">
        <f t="shared" si="76"/>
        <v/>
      </c>
      <c r="K1030" s="98" t="s">
        <v>0</v>
      </c>
      <c r="L1030" s="334" t="str">
        <f t="shared" si="77"/>
        <v/>
      </c>
      <c r="M1030" s="98" t="s">
        <v>0</v>
      </c>
      <c r="N1030" s="334" t="str">
        <f t="shared" si="78"/>
        <v/>
      </c>
      <c r="O1030" s="98" t="s">
        <v>0</v>
      </c>
      <c r="P1030" s="308">
        <f t="shared" si="79"/>
        <v>1018</v>
      </c>
      <c r="R1030" s="301" t="str" cm="1">
        <f t="array" ref="R1030">IFERROR(INDEX(import_data,MATCH($R$8&amp;"-"&amp;$P1030,import_key,0),R$9),"")</f>
        <v/>
      </c>
      <c r="S1030" s="299" t="str" cm="1">
        <f t="array" ref="S1030">IFERROR(INDEX(import_data,MATCH($R$8&amp;"-"&amp;$P1030,import_key,0),S$9),"")</f>
        <v/>
      </c>
      <c r="T1030" s="322" t="str" cm="1">
        <f t="array" ref="T1030">IFERROR(INDEX(import_data,MATCH($R$8&amp;"-"&amp;$P1030,import_key,0),T$9),"")</f>
        <v/>
      </c>
    </row>
    <row r="1031" spans="2:20" x14ac:dyDescent="0.25">
      <c r="B1031" s="308">
        <f t="shared" si="80"/>
        <v>1019</v>
      </c>
      <c r="D1031" s="301" t="str" cm="1">
        <f t="array" ref="D1031">IFERROR(INDEX(import_data,MATCH($D$8&amp;"-"&amp;$B1031,import_key,0),D$9),"")</f>
        <v/>
      </c>
      <c r="E1031" s="299" t="str" cm="1">
        <f t="array" ref="E1031">IFERROR(INDEX(import_data,MATCH($D$8&amp;"-"&amp;$B1031,import_key,0),E$9),"")</f>
        <v/>
      </c>
      <c r="F1031" s="299" t="str" cm="1">
        <f t="array" ref="F1031">IFERROR(INDEX(import_data,MATCH($D$8&amp;"-"&amp;$B1031,import_key,0),F$9),"")</f>
        <v/>
      </c>
      <c r="G1031" s="299" t="str" cm="1">
        <f t="array" ref="G1031">IFERROR(INDEX(import_data,MATCH($D$8&amp;"-"&amp;$B1031,import_key,0),G$9),"")</f>
        <v/>
      </c>
      <c r="H1031" s="322" t="str" cm="1">
        <f t="array" ref="H1031">IFERROR(INDEX(import_data,MATCH($D$8&amp;"-"&amp;$B1031,import_key,0),H$9),"")</f>
        <v/>
      </c>
      <c r="J1031" s="334" t="str">
        <f t="shared" si="76"/>
        <v/>
      </c>
      <c r="K1031" s="98" t="s">
        <v>0</v>
      </c>
      <c r="L1031" s="334" t="str">
        <f t="shared" si="77"/>
        <v/>
      </c>
      <c r="M1031" s="98" t="s">
        <v>0</v>
      </c>
      <c r="N1031" s="334" t="str">
        <f t="shared" si="78"/>
        <v/>
      </c>
      <c r="O1031" s="98" t="s">
        <v>0</v>
      </c>
      <c r="P1031" s="308">
        <f t="shared" si="79"/>
        <v>1019</v>
      </c>
      <c r="R1031" s="301" t="str" cm="1">
        <f t="array" ref="R1031">IFERROR(INDEX(import_data,MATCH($R$8&amp;"-"&amp;$P1031,import_key,0),R$9),"")</f>
        <v/>
      </c>
      <c r="S1031" s="299" t="str" cm="1">
        <f t="array" ref="S1031">IFERROR(INDEX(import_data,MATCH($R$8&amp;"-"&amp;$P1031,import_key,0),S$9),"")</f>
        <v/>
      </c>
      <c r="T1031" s="322" t="str" cm="1">
        <f t="array" ref="T1031">IFERROR(INDEX(import_data,MATCH($R$8&amp;"-"&amp;$P1031,import_key,0),T$9),"")</f>
        <v/>
      </c>
    </row>
    <row r="1032" spans="2:20" x14ac:dyDescent="0.25">
      <c r="B1032" s="308">
        <f t="shared" si="80"/>
        <v>1020</v>
      </c>
      <c r="D1032" s="301" t="str" cm="1">
        <f t="array" ref="D1032">IFERROR(INDEX(import_data,MATCH($D$8&amp;"-"&amp;$B1032,import_key,0),D$9),"")</f>
        <v/>
      </c>
      <c r="E1032" s="299" t="str" cm="1">
        <f t="array" ref="E1032">IFERROR(INDEX(import_data,MATCH($D$8&amp;"-"&amp;$B1032,import_key,0),E$9),"")</f>
        <v/>
      </c>
      <c r="F1032" s="299" t="str" cm="1">
        <f t="array" ref="F1032">IFERROR(INDEX(import_data,MATCH($D$8&amp;"-"&amp;$B1032,import_key,0),F$9),"")</f>
        <v/>
      </c>
      <c r="G1032" s="299" t="str" cm="1">
        <f t="array" ref="G1032">IFERROR(INDEX(import_data,MATCH($D$8&amp;"-"&amp;$B1032,import_key,0),G$9),"")</f>
        <v/>
      </c>
      <c r="H1032" s="322" t="str" cm="1">
        <f t="array" ref="H1032">IFERROR(INDEX(import_data,MATCH($D$8&amp;"-"&amp;$B1032,import_key,0),H$9),"")</f>
        <v/>
      </c>
      <c r="J1032" s="334" t="str">
        <f t="shared" si="76"/>
        <v/>
      </c>
      <c r="K1032" s="98" t="s">
        <v>0</v>
      </c>
      <c r="L1032" s="334" t="str">
        <f t="shared" si="77"/>
        <v/>
      </c>
      <c r="M1032" s="98" t="s">
        <v>0</v>
      </c>
      <c r="N1032" s="334" t="str">
        <f t="shared" si="78"/>
        <v/>
      </c>
      <c r="O1032" s="98" t="s">
        <v>0</v>
      </c>
      <c r="P1032" s="308">
        <f t="shared" si="79"/>
        <v>1020</v>
      </c>
      <c r="R1032" s="301" t="str" cm="1">
        <f t="array" ref="R1032">IFERROR(INDEX(import_data,MATCH($R$8&amp;"-"&amp;$P1032,import_key,0),R$9),"")</f>
        <v/>
      </c>
      <c r="S1032" s="299" t="str" cm="1">
        <f t="array" ref="S1032">IFERROR(INDEX(import_data,MATCH($R$8&amp;"-"&amp;$P1032,import_key,0),S$9),"")</f>
        <v/>
      </c>
      <c r="T1032" s="322" t="str" cm="1">
        <f t="array" ref="T1032">IFERROR(INDEX(import_data,MATCH($R$8&amp;"-"&amp;$P1032,import_key,0),T$9),"")</f>
        <v/>
      </c>
    </row>
    <row r="1033" spans="2:20" x14ac:dyDescent="0.25">
      <c r="B1033" s="308">
        <f t="shared" si="80"/>
        <v>1021</v>
      </c>
      <c r="D1033" s="301" t="str" cm="1">
        <f t="array" ref="D1033">IFERROR(INDEX(import_data,MATCH($D$8&amp;"-"&amp;$B1033,import_key,0),D$9),"")</f>
        <v/>
      </c>
      <c r="E1033" s="299" t="str" cm="1">
        <f t="array" ref="E1033">IFERROR(INDEX(import_data,MATCH($D$8&amp;"-"&amp;$B1033,import_key,0),E$9),"")</f>
        <v/>
      </c>
      <c r="F1033" s="299" t="str" cm="1">
        <f t="array" ref="F1033">IFERROR(INDEX(import_data,MATCH($D$8&amp;"-"&amp;$B1033,import_key,0),F$9),"")</f>
        <v/>
      </c>
      <c r="G1033" s="299" t="str" cm="1">
        <f t="array" ref="G1033">IFERROR(INDEX(import_data,MATCH($D$8&amp;"-"&amp;$B1033,import_key,0),G$9),"")</f>
        <v/>
      </c>
      <c r="H1033" s="322" t="str" cm="1">
        <f t="array" ref="H1033">IFERROR(INDEX(import_data,MATCH($D$8&amp;"-"&amp;$B1033,import_key,0),H$9),"")</f>
        <v/>
      </c>
      <c r="J1033" s="334" t="str">
        <f t="shared" si="76"/>
        <v/>
      </c>
      <c r="K1033" s="98" t="s">
        <v>0</v>
      </c>
      <c r="L1033" s="334" t="str">
        <f t="shared" si="77"/>
        <v/>
      </c>
      <c r="M1033" s="98" t="s">
        <v>0</v>
      </c>
      <c r="N1033" s="334" t="str">
        <f t="shared" si="78"/>
        <v/>
      </c>
      <c r="O1033" s="98" t="s">
        <v>0</v>
      </c>
      <c r="P1033" s="308">
        <f t="shared" si="79"/>
        <v>1021</v>
      </c>
      <c r="R1033" s="301" t="str" cm="1">
        <f t="array" ref="R1033">IFERROR(INDEX(import_data,MATCH($R$8&amp;"-"&amp;$P1033,import_key,0),R$9),"")</f>
        <v/>
      </c>
      <c r="S1033" s="299" t="str" cm="1">
        <f t="array" ref="S1033">IFERROR(INDEX(import_data,MATCH($R$8&amp;"-"&amp;$P1033,import_key,0),S$9),"")</f>
        <v/>
      </c>
      <c r="T1033" s="322" t="str" cm="1">
        <f t="array" ref="T1033">IFERROR(INDEX(import_data,MATCH($R$8&amp;"-"&amp;$P1033,import_key,0),T$9),"")</f>
        <v/>
      </c>
    </row>
    <row r="1034" spans="2:20" x14ac:dyDescent="0.25">
      <c r="B1034" s="308">
        <f t="shared" si="80"/>
        <v>1022</v>
      </c>
      <c r="D1034" s="301" t="str" cm="1">
        <f t="array" ref="D1034">IFERROR(INDEX(import_data,MATCH($D$8&amp;"-"&amp;$B1034,import_key,0),D$9),"")</f>
        <v/>
      </c>
      <c r="E1034" s="299" t="str" cm="1">
        <f t="array" ref="E1034">IFERROR(INDEX(import_data,MATCH($D$8&amp;"-"&amp;$B1034,import_key,0),E$9),"")</f>
        <v/>
      </c>
      <c r="F1034" s="299" t="str" cm="1">
        <f t="array" ref="F1034">IFERROR(INDEX(import_data,MATCH($D$8&amp;"-"&amp;$B1034,import_key,0),F$9),"")</f>
        <v/>
      </c>
      <c r="G1034" s="299" t="str" cm="1">
        <f t="array" ref="G1034">IFERROR(INDEX(import_data,MATCH($D$8&amp;"-"&amp;$B1034,import_key,0),G$9),"")</f>
        <v/>
      </c>
      <c r="H1034" s="322" t="str" cm="1">
        <f t="array" ref="H1034">IFERROR(INDEX(import_data,MATCH($D$8&amp;"-"&amp;$B1034,import_key,0),H$9),"")</f>
        <v/>
      </c>
      <c r="J1034" s="334" t="str">
        <f t="shared" si="76"/>
        <v/>
      </c>
      <c r="K1034" s="98" t="s">
        <v>0</v>
      </c>
      <c r="L1034" s="334" t="str">
        <f t="shared" si="77"/>
        <v/>
      </c>
      <c r="M1034" s="98" t="s">
        <v>0</v>
      </c>
      <c r="N1034" s="334" t="str">
        <f t="shared" si="78"/>
        <v/>
      </c>
      <c r="O1034" s="98" t="s">
        <v>0</v>
      </c>
      <c r="P1034" s="308">
        <f t="shared" si="79"/>
        <v>1022</v>
      </c>
      <c r="R1034" s="301" t="str" cm="1">
        <f t="array" ref="R1034">IFERROR(INDEX(import_data,MATCH($R$8&amp;"-"&amp;$P1034,import_key,0),R$9),"")</f>
        <v/>
      </c>
      <c r="S1034" s="299" t="str" cm="1">
        <f t="array" ref="S1034">IFERROR(INDEX(import_data,MATCH($R$8&amp;"-"&amp;$P1034,import_key,0),S$9),"")</f>
        <v/>
      </c>
      <c r="T1034" s="322" t="str" cm="1">
        <f t="array" ref="T1034">IFERROR(INDEX(import_data,MATCH($R$8&amp;"-"&amp;$P1034,import_key,0),T$9),"")</f>
        <v/>
      </c>
    </row>
    <row r="1035" spans="2:20" x14ac:dyDescent="0.25">
      <c r="B1035" s="308">
        <f t="shared" si="80"/>
        <v>1023</v>
      </c>
      <c r="D1035" s="301" t="str" cm="1">
        <f t="array" ref="D1035">IFERROR(INDEX(import_data,MATCH($D$8&amp;"-"&amp;$B1035,import_key,0),D$9),"")</f>
        <v/>
      </c>
      <c r="E1035" s="299" t="str" cm="1">
        <f t="array" ref="E1035">IFERROR(INDEX(import_data,MATCH($D$8&amp;"-"&amp;$B1035,import_key,0),E$9),"")</f>
        <v/>
      </c>
      <c r="F1035" s="299" t="str" cm="1">
        <f t="array" ref="F1035">IFERROR(INDEX(import_data,MATCH($D$8&amp;"-"&amp;$B1035,import_key,0),F$9),"")</f>
        <v/>
      </c>
      <c r="G1035" s="299" t="str" cm="1">
        <f t="array" ref="G1035">IFERROR(INDEX(import_data,MATCH($D$8&amp;"-"&amp;$B1035,import_key,0),G$9),"")</f>
        <v/>
      </c>
      <c r="H1035" s="322" t="str" cm="1">
        <f t="array" ref="H1035">IFERROR(INDEX(import_data,MATCH($D$8&amp;"-"&amp;$B1035,import_key,0),H$9),"")</f>
        <v/>
      </c>
      <c r="J1035" s="334" t="str">
        <f t="shared" si="76"/>
        <v/>
      </c>
      <c r="K1035" s="98" t="s">
        <v>0</v>
      </c>
      <c r="L1035" s="334" t="str">
        <f t="shared" si="77"/>
        <v/>
      </c>
      <c r="M1035" s="98" t="s">
        <v>0</v>
      </c>
      <c r="N1035" s="334" t="str">
        <f t="shared" si="78"/>
        <v/>
      </c>
      <c r="O1035" s="98" t="s">
        <v>0</v>
      </c>
      <c r="P1035" s="308">
        <f t="shared" si="79"/>
        <v>1023</v>
      </c>
      <c r="R1035" s="301" t="str" cm="1">
        <f t="array" ref="R1035">IFERROR(INDEX(import_data,MATCH($R$8&amp;"-"&amp;$P1035,import_key,0),R$9),"")</f>
        <v/>
      </c>
      <c r="S1035" s="299" t="str" cm="1">
        <f t="array" ref="S1035">IFERROR(INDEX(import_data,MATCH($R$8&amp;"-"&amp;$P1035,import_key,0),S$9),"")</f>
        <v/>
      </c>
      <c r="T1035" s="322" t="str" cm="1">
        <f t="array" ref="T1035">IFERROR(INDEX(import_data,MATCH($R$8&amp;"-"&amp;$P1035,import_key,0),T$9),"")</f>
        <v/>
      </c>
    </row>
    <row r="1036" spans="2:20" x14ac:dyDescent="0.25">
      <c r="B1036" s="308">
        <f t="shared" si="80"/>
        <v>1024</v>
      </c>
      <c r="D1036" s="301" t="str" cm="1">
        <f t="array" ref="D1036">IFERROR(INDEX(import_data,MATCH($D$8&amp;"-"&amp;$B1036,import_key,0),D$9),"")</f>
        <v/>
      </c>
      <c r="E1036" s="299" t="str" cm="1">
        <f t="array" ref="E1036">IFERROR(INDEX(import_data,MATCH($D$8&amp;"-"&amp;$B1036,import_key,0),E$9),"")</f>
        <v/>
      </c>
      <c r="F1036" s="299" t="str" cm="1">
        <f t="array" ref="F1036">IFERROR(INDEX(import_data,MATCH($D$8&amp;"-"&amp;$B1036,import_key,0),F$9),"")</f>
        <v/>
      </c>
      <c r="G1036" s="299" t="str" cm="1">
        <f t="array" ref="G1036">IFERROR(INDEX(import_data,MATCH($D$8&amp;"-"&amp;$B1036,import_key,0),G$9),"")</f>
        <v/>
      </c>
      <c r="H1036" s="322" t="str" cm="1">
        <f t="array" ref="H1036">IFERROR(INDEX(import_data,MATCH($D$8&amp;"-"&amp;$B1036,import_key,0),H$9),"")</f>
        <v/>
      </c>
      <c r="J1036" s="334" t="str">
        <f t="shared" ref="J1036:J1099" si="81">IF(E1036="","",E1036) &amp; IF(F1036="",""," – " &amp; F1036) &amp; IF(G1036="",""," – " &amp; G1036) &amp; IF(H1036="",""," – " &amp; H1036)</f>
        <v/>
      </c>
      <c r="K1036" s="98" t="s">
        <v>0</v>
      </c>
      <c r="L1036" s="334" t="str">
        <f t="shared" ref="L1036:L1099" si="82">IF(E1036="","",E1036) &amp; IF(F1036="",""," – " &amp; F1036) &amp; IF(G1036="",""," – " &amp; G1036)</f>
        <v/>
      </c>
      <c r="M1036" s="98" t="s">
        <v>0</v>
      </c>
      <c r="N1036" s="334" t="str">
        <f t="shared" ref="N1036:N1099" si="83">IF(E1036="","",E1036) &amp; IF(F1036="",""," – " &amp; F1036)</f>
        <v/>
      </c>
      <c r="O1036" s="98" t="s">
        <v>0</v>
      </c>
      <c r="P1036" s="308">
        <f t="shared" si="79"/>
        <v>1024</v>
      </c>
      <c r="R1036" s="301" t="str" cm="1">
        <f t="array" ref="R1036">IFERROR(INDEX(import_data,MATCH($R$8&amp;"-"&amp;$P1036,import_key,0),R$9),"")</f>
        <v/>
      </c>
      <c r="S1036" s="299" t="str" cm="1">
        <f t="array" ref="S1036">IFERROR(INDEX(import_data,MATCH($R$8&amp;"-"&amp;$P1036,import_key,0),S$9),"")</f>
        <v/>
      </c>
      <c r="T1036" s="322" t="str" cm="1">
        <f t="array" ref="T1036">IFERROR(INDEX(import_data,MATCH($R$8&amp;"-"&amp;$P1036,import_key,0),T$9),"")</f>
        <v/>
      </c>
    </row>
    <row r="1037" spans="2:20" x14ac:dyDescent="0.25">
      <c r="B1037" s="308">
        <f t="shared" si="80"/>
        <v>1025</v>
      </c>
      <c r="D1037" s="301" t="str" cm="1">
        <f t="array" ref="D1037">IFERROR(INDEX(import_data,MATCH($D$8&amp;"-"&amp;$B1037,import_key,0),D$9),"")</f>
        <v/>
      </c>
      <c r="E1037" s="299" t="str" cm="1">
        <f t="array" ref="E1037">IFERROR(INDEX(import_data,MATCH($D$8&amp;"-"&amp;$B1037,import_key,0),E$9),"")</f>
        <v/>
      </c>
      <c r="F1037" s="299" t="str" cm="1">
        <f t="array" ref="F1037">IFERROR(INDEX(import_data,MATCH($D$8&amp;"-"&amp;$B1037,import_key,0),F$9),"")</f>
        <v/>
      </c>
      <c r="G1037" s="299" t="str" cm="1">
        <f t="array" ref="G1037">IFERROR(INDEX(import_data,MATCH($D$8&amp;"-"&amp;$B1037,import_key,0),G$9),"")</f>
        <v/>
      </c>
      <c r="H1037" s="322" t="str" cm="1">
        <f t="array" ref="H1037">IFERROR(INDEX(import_data,MATCH($D$8&amp;"-"&amp;$B1037,import_key,0),H$9),"")</f>
        <v/>
      </c>
      <c r="J1037" s="334" t="str">
        <f t="shared" si="81"/>
        <v/>
      </c>
      <c r="K1037" s="98" t="s">
        <v>0</v>
      </c>
      <c r="L1037" s="334" t="str">
        <f t="shared" si="82"/>
        <v/>
      </c>
      <c r="M1037" s="98" t="s">
        <v>0</v>
      </c>
      <c r="N1037" s="334" t="str">
        <f t="shared" si="83"/>
        <v/>
      </c>
      <c r="O1037" s="98" t="s">
        <v>0</v>
      </c>
      <c r="P1037" s="308">
        <f t="shared" ref="P1037:P1100" si="84">P1036+1</f>
        <v>1025</v>
      </c>
      <c r="R1037" s="301" t="str" cm="1">
        <f t="array" ref="R1037">IFERROR(INDEX(import_data,MATCH($R$8&amp;"-"&amp;$P1037,import_key,0),R$9),"")</f>
        <v/>
      </c>
      <c r="S1037" s="299" t="str" cm="1">
        <f t="array" ref="S1037">IFERROR(INDEX(import_data,MATCH($R$8&amp;"-"&amp;$P1037,import_key,0),S$9),"")</f>
        <v/>
      </c>
      <c r="T1037" s="322" t="str" cm="1">
        <f t="array" ref="T1037">IFERROR(INDEX(import_data,MATCH($R$8&amp;"-"&amp;$P1037,import_key,0),T$9),"")</f>
        <v/>
      </c>
    </row>
    <row r="1038" spans="2:20" x14ac:dyDescent="0.25">
      <c r="B1038" s="308">
        <f t="shared" ref="B1038:B1101" si="85">B1037+1</f>
        <v>1026</v>
      </c>
      <c r="D1038" s="301" t="str" cm="1">
        <f t="array" ref="D1038">IFERROR(INDEX(import_data,MATCH($D$8&amp;"-"&amp;$B1038,import_key,0),D$9),"")</f>
        <v/>
      </c>
      <c r="E1038" s="299" t="str" cm="1">
        <f t="array" ref="E1038">IFERROR(INDEX(import_data,MATCH($D$8&amp;"-"&amp;$B1038,import_key,0),E$9),"")</f>
        <v/>
      </c>
      <c r="F1038" s="299" t="str" cm="1">
        <f t="array" ref="F1038">IFERROR(INDEX(import_data,MATCH($D$8&amp;"-"&amp;$B1038,import_key,0),F$9),"")</f>
        <v/>
      </c>
      <c r="G1038" s="299" t="str" cm="1">
        <f t="array" ref="G1038">IFERROR(INDEX(import_data,MATCH($D$8&amp;"-"&amp;$B1038,import_key,0),G$9),"")</f>
        <v/>
      </c>
      <c r="H1038" s="322" t="str" cm="1">
        <f t="array" ref="H1038">IFERROR(INDEX(import_data,MATCH($D$8&amp;"-"&amp;$B1038,import_key,0),H$9),"")</f>
        <v/>
      </c>
      <c r="J1038" s="334" t="str">
        <f t="shared" si="81"/>
        <v/>
      </c>
      <c r="K1038" s="98" t="s">
        <v>0</v>
      </c>
      <c r="L1038" s="334" t="str">
        <f t="shared" si="82"/>
        <v/>
      </c>
      <c r="M1038" s="98" t="s">
        <v>0</v>
      </c>
      <c r="N1038" s="334" t="str">
        <f t="shared" si="83"/>
        <v/>
      </c>
      <c r="O1038" s="98" t="s">
        <v>0</v>
      </c>
      <c r="P1038" s="308">
        <f t="shared" si="84"/>
        <v>1026</v>
      </c>
      <c r="R1038" s="301" t="str" cm="1">
        <f t="array" ref="R1038">IFERROR(INDEX(import_data,MATCH($R$8&amp;"-"&amp;$P1038,import_key,0),R$9),"")</f>
        <v/>
      </c>
      <c r="S1038" s="299" t="str" cm="1">
        <f t="array" ref="S1038">IFERROR(INDEX(import_data,MATCH($R$8&amp;"-"&amp;$P1038,import_key,0),S$9),"")</f>
        <v/>
      </c>
      <c r="T1038" s="322" t="str" cm="1">
        <f t="array" ref="T1038">IFERROR(INDEX(import_data,MATCH($R$8&amp;"-"&amp;$P1038,import_key,0),T$9),"")</f>
        <v/>
      </c>
    </row>
    <row r="1039" spans="2:20" x14ac:dyDescent="0.25">
      <c r="B1039" s="308">
        <f t="shared" si="85"/>
        <v>1027</v>
      </c>
      <c r="D1039" s="301" t="str" cm="1">
        <f t="array" ref="D1039">IFERROR(INDEX(import_data,MATCH($D$8&amp;"-"&amp;$B1039,import_key,0),D$9),"")</f>
        <v/>
      </c>
      <c r="E1039" s="299" t="str" cm="1">
        <f t="array" ref="E1039">IFERROR(INDEX(import_data,MATCH($D$8&amp;"-"&amp;$B1039,import_key,0),E$9),"")</f>
        <v/>
      </c>
      <c r="F1039" s="299" t="str" cm="1">
        <f t="array" ref="F1039">IFERROR(INDEX(import_data,MATCH($D$8&amp;"-"&amp;$B1039,import_key,0),F$9),"")</f>
        <v/>
      </c>
      <c r="G1039" s="299" t="str" cm="1">
        <f t="array" ref="G1039">IFERROR(INDEX(import_data,MATCH($D$8&amp;"-"&amp;$B1039,import_key,0),G$9),"")</f>
        <v/>
      </c>
      <c r="H1039" s="322" t="str" cm="1">
        <f t="array" ref="H1039">IFERROR(INDEX(import_data,MATCH($D$8&amp;"-"&amp;$B1039,import_key,0),H$9),"")</f>
        <v/>
      </c>
      <c r="J1039" s="334" t="str">
        <f t="shared" si="81"/>
        <v/>
      </c>
      <c r="K1039" s="98" t="s">
        <v>0</v>
      </c>
      <c r="L1039" s="334" t="str">
        <f t="shared" si="82"/>
        <v/>
      </c>
      <c r="M1039" s="98" t="s">
        <v>0</v>
      </c>
      <c r="N1039" s="334" t="str">
        <f t="shared" si="83"/>
        <v/>
      </c>
      <c r="O1039" s="98" t="s">
        <v>0</v>
      </c>
      <c r="P1039" s="308">
        <f t="shared" si="84"/>
        <v>1027</v>
      </c>
      <c r="R1039" s="301" t="str" cm="1">
        <f t="array" ref="R1039">IFERROR(INDEX(import_data,MATCH($R$8&amp;"-"&amp;$P1039,import_key,0),R$9),"")</f>
        <v/>
      </c>
      <c r="S1039" s="299" t="str" cm="1">
        <f t="array" ref="S1039">IFERROR(INDEX(import_data,MATCH($R$8&amp;"-"&amp;$P1039,import_key,0),S$9),"")</f>
        <v/>
      </c>
      <c r="T1039" s="322" t="str" cm="1">
        <f t="array" ref="T1039">IFERROR(INDEX(import_data,MATCH($R$8&amp;"-"&amp;$P1039,import_key,0),T$9),"")</f>
        <v/>
      </c>
    </row>
    <row r="1040" spans="2:20" x14ac:dyDescent="0.25">
      <c r="B1040" s="308">
        <f t="shared" si="85"/>
        <v>1028</v>
      </c>
      <c r="D1040" s="301" t="str" cm="1">
        <f t="array" ref="D1040">IFERROR(INDEX(import_data,MATCH($D$8&amp;"-"&amp;$B1040,import_key,0),D$9),"")</f>
        <v/>
      </c>
      <c r="E1040" s="299" t="str" cm="1">
        <f t="array" ref="E1040">IFERROR(INDEX(import_data,MATCH($D$8&amp;"-"&amp;$B1040,import_key,0),E$9),"")</f>
        <v/>
      </c>
      <c r="F1040" s="299" t="str" cm="1">
        <f t="array" ref="F1040">IFERROR(INDEX(import_data,MATCH($D$8&amp;"-"&amp;$B1040,import_key,0),F$9),"")</f>
        <v/>
      </c>
      <c r="G1040" s="299" t="str" cm="1">
        <f t="array" ref="G1040">IFERROR(INDEX(import_data,MATCH($D$8&amp;"-"&amp;$B1040,import_key,0),G$9),"")</f>
        <v/>
      </c>
      <c r="H1040" s="322" t="str" cm="1">
        <f t="array" ref="H1040">IFERROR(INDEX(import_data,MATCH($D$8&amp;"-"&amp;$B1040,import_key,0),H$9),"")</f>
        <v/>
      </c>
      <c r="J1040" s="334" t="str">
        <f t="shared" si="81"/>
        <v/>
      </c>
      <c r="K1040" s="98" t="s">
        <v>0</v>
      </c>
      <c r="L1040" s="334" t="str">
        <f t="shared" si="82"/>
        <v/>
      </c>
      <c r="M1040" s="98" t="s">
        <v>0</v>
      </c>
      <c r="N1040" s="334" t="str">
        <f t="shared" si="83"/>
        <v/>
      </c>
      <c r="O1040" s="98" t="s">
        <v>0</v>
      </c>
      <c r="P1040" s="308">
        <f t="shared" si="84"/>
        <v>1028</v>
      </c>
      <c r="R1040" s="301" t="str" cm="1">
        <f t="array" ref="R1040">IFERROR(INDEX(import_data,MATCH($R$8&amp;"-"&amp;$P1040,import_key,0),R$9),"")</f>
        <v/>
      </c>
      <c r="S1040" s="299" t="str" cm="1">
        <f t="array" ref="S1040">IFERROR(INDEX(import_data,MATCH($R$8&amp;"-"&amp;$P1040,import_key,0),S$9),"")</f>
        <v/>
      </c>
      <c r="T1040" s="322" t="str" cm="1">
        <f t="array" ref="T1040">IFERROR(INDEX(import_data,MATCH($R$8&amp;"-"&amp;$P1040,import_key,0),T$9),"")</f>
        <v/>
      </c>
    </row>
    <row r="1041" spans="2:20" x14ac:dyDescent="0.25">
      <c r="B1041" s="308">
        <f t="shared" si="85"/>
        <v>1029</v>
      </c>
      <c r="D1041" s="301" t="str" cm="1">
        <f t="array" ref="D1041">IFERROR(INDEX(import_data,MATCH($D$8&amp;"-"&amp;$B1041,import_key,0),D$9),"")</f>
        <v/>
      </c>
      <c r="E1041" s="299" t="str" cm="1">
        <f t="array" ref="E1041">IFERROR(INDEX(import_data,MATCH($D$8&amp;"-"&amp;$B1041,import_key,0),E$9),"")</f>
        <v/>
      </c>
      <c r="F1041" s="299" t="str" cm="1">
        <f t="array" ref="F1041">IFERROR(INDEX(import_data,MATCH($D$8&amp;"-"&amp;$B1041,import_key,0),F$9),"")</f>
        <v/>
      </c>
      <c r="G1041" s="299" t="str" cm="1">
        <f t="array" ref="G1041">IFERROR(INDEX(import_data,MATCH($D$8&amp;"-"&amp;$B1041,import_key,0),G$9),"")</f>
        <v/>
      </c>
      <c r="H1041" s="322" t="str" cm="1">
        <f t="array" ref="H1041">IFERROR(INDEX(import_data,MATCH($D$8&amp;"-"&amp;$B1041,import_key,0),H$9),"")</f>
        <v/>
      </c>
      <c r="J1041" s="334" t="str">
        <f t="shared" si="81"/>
        <v/>
      </c>
      <c r="K1041" s="98" t="s">
        <v>0</v>
      </c>
      <c r="L1041" s="334" t="str">
        <f t="shared" si="82"/>
        <v/>
      </c>
      <c r="M1041" s="98" t="s">
        <v>0</v>
      </c>
      <c r="N1041" s="334" t="str">
        <f t="shared" si="83"/>
        <v/>
      </c>
      <c r="O1041" s="98" t="s">
        <v>0</v>
      </c>
      <c r="P1041" s="308">
        <f t="shared" si="84"/>
        <v>1029</v>
      </c>
      <c r="R1041" s="301" t="str" cm="1">
        <f t="array" ref="R1041">IFERROR(INDEX(import_data,MATCH($R$8&amp;"-"&amp;$P1041,import_key,0),R$9),"")</f>
        <v/>
      </c>
      <c r="S1041" s="299" t="str" cm="1">
        <f t="array" ref="S1041">IFERROR(INDEX(import_data,MATCH($R$8&amp;"-"&amp;$P1041,import_key,0),S$9),"")</f>
        <v/>
      </c>
      <c r="T1041" s="322" t="str" cm="1">
        <f t="array" ref="T1041">IFERROR(INDEX(import_data,MATCH($R$8&amp;"-"&amp;$P1041,import_key,0),T$9),"")</f>
        <v/>
      </c>
    </row>
    <row r="1042" spans="2:20" x14ac:dyDescent="0.25">
      <c r="B1042" s="308">
        <f t="shared" si="85"/>
        <v>1030</v>
      </c>
      <c r="D1042" s="301" t="str" cm="1">
        <f t="array" ref="D1042">IFERROR(INDEX(import_data,MATCH($D$8&amp;"-"&amp;$B1042,import_key,0),D$9),"")</f>
        <v/>
      </c>
      <c r="E1042" s="299" t="str" cm="1">
        <f t="array" ref="E1042">IFERROR(INDEX(import_data,MATCH($D$8&amp;"-"&amp;$B1042,import_key,0),E$9),"")</f>
        <v/>
      </c>
      <c r="F1042" s="299" t="str" cm="1">
        <f t="array" ref="F1042">IFERROR(INDEX(import_data,MATCH($D$8&amp;"-"&amp;$B1042,import_key,0),F$9),"")</f>
        <v/>
      </c>
      <c r="G1042" s="299" t="str" cm="1">
        <f t="array" ref="G1042">IFERROR(INDEX(import_data,MATCH($D$8&amp;"-"&amp;$B1042,import_key,0),G$9),"")</f>
        <v/>
      </c>
      <c r="H1042" s="322" t="str" cm="1">
        <f t="array" ref="H1042">IFERROR(INDEX(import_data,MATCH($D$8&amp;"-"&amp;$B1042,import_key,0),H$9),"")</f>
        <v/>
      </c>
      <c r="J1042" s="334" t="str">
        <f t="shared" si="81"/>
        <v/>
      </c>
      <c r="K1042" s="98" t="s">
        <v>0</v>
      </c>
      <c r="L1042" s="334" t="str">
        <f t="shared" si="82"/>
        <v/>
      </c>
      <c r="M1042" s="98" t="s">
        <v>0</v>
      </c>
      <c r="N1042" s="334" t="str">
        <f t="shared" si="83"/>
        <v/>
      </c>
      <c r="O1042" s="98" t="s">
        <v>0</v>
      </c>
      <c r="P1042" s="308">
        <f t="shared" si="84"/>
        <v>1030</v>
      </c>
      <c r="R1042" s="301" t="str" cm="1">
        <f t="array" ref="R1042">IFERROR(INDEX(import_data,MATCH($R$8&amp;"-"&amp;$P1042,import_key,0),R$9),"")</f>
        <v/>
      </c>
      <c r="S1042" s="299" t="str" cm="1">
        <f t="array" ref="S1042">IFERROR(INDEX(import_data,MATCH($R$8&amp;"-"&amp;$P1042,import_key,0),S$9),"")</f>
        <v/>
      </c>
      <c r="T1042" s="322" t="str" cm="1">
        <f t="array" ref="T1042">IFERROR(INDEX(import_data,MATCH($R$8&amp;"-"&amp;$P1042,import_key,0),T$9),"")</f>
        <v/>
      </c>
    </row>
    <row r="1043" spans="2:20" x14ac:dyDescent="0.25">
      <c r="B1043" s="308">
        <f t="shared" si="85"/>
        <v>1031</v>
      </c>
      <c r="D1043" s="301" t="str" cm="1">
        <f t="array" ref="D1043">IFERROR(INDEX(import_data,MATCH($D$8&amp;"-"&amp;$B1043,import_key,0),D$9),"")</f>
        <v/>
      </c>
      <c r="E1043" s="299" t="str" cm="1">
        <f t="array" ref="E1043">IFERROR(INDEX(import_data,MATCH($D$8&amp;"-"&amp;$B1043,import_key,0),E$9),"")</f>
        <v/>
      </c>
      <c r="F1043" s="299" t="str" cm="1">
        <f t="array" ref="F1043">IFERROR(INDEX(import_data,MATCH($D$8&amp;"-"&amp;$B1043,import_key,0),F$9),"")</f>
        <v/>
      </c>
      <c r="G1043" s="299" t="str" cm="1">
        <f t="array" ref="G1043">IFERROR(INDEX(import_data,MATCH($D$8&amp;"-"&amp;$B1043,import_key,0),G$9),"")</f>
        <v/>
      </c>
      <c r="H1043" s="322" t="str" cm="1">
        <f t="array" ref="H1043">IFERROR(INDEX(import_data,MATCH($D$8&amp;"-"&amp;$B1043,import_key,0),H$9),"")</f>
        <v/>
      </c>
      <c r="J1043" s="334" t="str">
        <f t="shared" si="81"/>
        <v/>
      </c>
      <c r="K1043" s="98" t="s">
        <v>0</v>
      </c>
      <c r="L1043" s="334" t="str">
        <f t="shared" si="82"/>
        <v/>
      </c>
      <c r="M1043" s="98" t="s">
        <v>0</v>
      </c>
      <c r="N1043" s="334" t="str">
        <f t="shared" si="83"/>
        <v/>
      </c>
      <c r="O1043" s="98" t="s">
        <v>0</v>
      </c>
      <c r="P1043" s="308">
        <f t="shared" si="84"/>
        <v>1031</v>
      </c>
      <c r="R1043" s="301" t="str" cm="1">
        <f t="array" ref="R1043">IFERROR(INDEX(import_data,MATCH($R$8&amp;"-"&amp;$P1043,import_key,0),R$9),"")</f>
        <v/>
      </c>
      <c r="S1043" s="299" t="str" cm="1">
        <f t="array" ref="S1043">IFERROR(INDEX(import_data,MATCH($R$8&amp;"-"&amp;$P1043,import_key,0),S$9),"")</f>
        <v/>
      </c>
      <c r="T1043" s="322" t="str" cm="1">
        <f t="array" ref="T1043">IFERROR(INDEX(import_data,MATCH($R$8&amp;"-"&amp;$P1043,import_key,0),T$9),"")</f>
        <v/>
      </c>
    </row>
    <row r="1044" spans="2:20" x14ac:dyDescent="0.25">
      <c r="B1044" s="308">
        <f t="shared" si="85"/>
        <v>1032</v>
      </c>
      <c r="D1044" s="301" t="str" cm="1">
        <f t="array" ref="D1044">IFERROR(INDEX(import_data,MATCH($D$8&amp;"-"&amp;$B1044,import_key,0),D$9),"")</f>
        <v/>
      </c>
      <c r="E1044" s="299" t="str" cm="1">
        <f t="array" ref="E1044">IFERROR(INDEX(import_data,MATCH($D$8&amp;"-"&amp;$B1044,import_key,0),E$9),"")</f>
        <v/>
      </c>
      <c r="F1044" s="299" t="str" cm="1">
        <f t="array" ref="F1044">IFERROR(INDEX(import_data,MATCH($D$8&amp;"-"&amp;$B1044,import_key,0),F$9),"")</f>
        <v/>
      </c>
      <c r="G1044" s="299" t="str" cm="1">
        <f t="array" ref="G1044">IFERROR(INDEX(import_data,MATCH($D$8&amp;"-"&amp;$B1044,import_key,0),G$9),"")</f>
        <v/>
      </c>
      <c r="H1044" s="322" t="str" cm="1">
        <f t="array" ref="H1044">IFERROR(INDEX(import_data,MATCH($D$8&amp;"-"&amp;$B1044,import_key,0),H$9),"")</f>
        <v/>
      </c>
      <c r="J1044" s="334" t="str">
        <f t="shared" si="81"/>
        <v/>
      </c>
      <c r="K1044" s="98" t="s">
        <v>0</v>
      </c>
      <c r="L1044" s="334" t="str">
        <f t="shared" si="82"/>
        <v/>
      </c>
      <c r="M1044" s="98" t="s">
        <v>0</v>
      </c>
      <c r="N1044" s="334" t="str">
        <f t="shared" si="83"/>
        <v/>
      </c>
      <c r="O1044" s="98" t="s">
        <v>0</v>
      </c>
      <c r="P1044" s="308">
        <f t="shared" si="84"/>
        <v>1032</v>
      </c>
      <c r="R1044" s="301" t="str" cm="1">
        <f t="array" ref="R1044">IFERROR(INDEX(import_data,MATCH($R$8&amp;"-"&amp;$P1044,import_key,0),R$9),"")</f>
        <v/>
      </c>
      <c r="S1044" s="299" t="str" cm="1">
        <f t="array" ref="S1044">IFERROR(INDEX(import_data,MATCH($R$8&amp;"-"&amp;$P1044,import_key,0),S$9),"")</f>
        <v/>
      </c>
      <c r="T1044" s="322" t="str" cm="1">
        <f t="array" ref="T1044">IFERROR(INDEX(import_data,MATCH($R$8&amp;"-"&amp;$P1044,import_key,0),T$9),"")</f>
        <v/>
      </c>
    </row>
    <row r="1045" spans="2:20" x14ac:dyDescent="0.25">
      <c r="B1045" s="308">
        <f t="shared" si="85"/>
        <v>1033</v>
      </c>
      <c r="D1045" s="301" t="str" cm="1">
        <f t="array" ref="D1045">IFERROR(INDEX(import_data,MATCH($D$8&amp;"-"&amp;$B1045,import_key,0),D$9),"")</f>
        <v/>
      </c>
      <c r="E1045" s="299" t="str" cm="1">
        <f t="array" ref="E1045">IFERROR(INDEX(import_data,MATCH($D$8&amp;"-"&amp;$B1045,import_key,0),E$9),"")</f>
        <v/>
      </c>
      <c r="F1045" s="299" t="str" cm="1">
        <f t="array" ref="F1045">IFERROR(INDEX(import_data,MATCH($D$8&amp;"-"&amp;$B1045,import_key,0),F$9),"")</f>
        <v/>
      </c>
      <c r="G1045" s="299" t="str" cm="1">
        <f t="array" ref="G1045">IFERROR(INDEX(import_data,MATCH($D$8&amp;"-"&amp;$B1045,import_key,0),G$9),"")</f>
        <v/>
      </c>
      <c r="H1045" s="322" t="str" cm="1">
        <f t="array" ref="H1045">IFERROR(INDEX(import_data,MATCH($D$8&amp;"-"&amp;$B1045,import_key,0),H$9),"")</f>
        <v/>
      </c>
      <c r="J1045" s="334" t="str">
        <f t="shared" si="81"/>
        <v/>
      </c>
      <c r="K1045" s="98" t="s">
        <v>0</v>
      </c>
      <c r="L1045" s="334" t="str">
        <f t="shared" si="82"/>
        <v/>
      </c>
      <c r="M1045" s="98" t="s">
        <v>0</v>
      </c>
      <c r="N1045" s="334" t="str">
        <f t="shared" si="83"/>
        <v/>
      </c>
      <c r="O1045" s="98" t="s">
        <v>0</v>
      </c>
      <c r="P1045" s="308">
        <f t="shared" si="84"/>
        <v>1033</v>
      </c>
      <c r="R1045" s="301" t="str" cm="1">
        <f t="array" ref="R1045">IFERROR(INDEX(import_data,MATCH($R$8&amp;"-"&amp;$P1045,import_key,0),R$9),"")</f>
        <v/>
      </c>
      <c r="S1045" s="299" t="str" cm="1">
        <f t="array" ref="S1045">IFERROR(INDEX(import_data,MATCH($R$8&amp;"-"&amp;$P1045,import_key,0),S$9),"")</f>
        <v/>
      </c>
      <c r="T1045" s="322" t="str" cm="1">
        <f t="array" ref="T1045">IFERROR(INDEX(import_data,MATCH($R$8&amp;"-"&amp;$P1045,import_key,0),T$9),"")</f>
        <v/>
      </c>
    </row>
    <row r="1046" spans="2:20" x14ac:dyDescent="0.25">
      <c r="B1046" s="308">
        <f t="shared" si="85"/>
        <v>1034</v>
      </c>
      <c r="D1046" s="301" t="str" cm="1">
        <f t="array" ref="D1046">IFERROR(INDEX(import_data,MATCH($D$8&amp;"-"&amp;$B1046,import_key,0),D$9),"")</f>
        <v/>
      </c>
      <c r="E1046" s="299" t="str" cm="1">
        <f t="array" ref="E1046">IFERROR(INDEX(import_data,MATCH($D$8&amp;"-"&amp;$B1046,import_key,0),E$9),"")</f>
        <v/>
      </c>
      <c r="F1046" s="299" t="str" cm="1">
        <f t="array" ref="F1046">IFERROR(INDEX(import_data,MATCH($D$8&amp;"-"&amp;$B1046,import_key,0),F$9),"")</f>
        <v/>
      </c>
      <c r="G1046" s="299" t="str" cm="1">
        <f t="array" ref="G1046">IFERROR(INDEX(import_data,MATCH($D$8&amp;"-"&amp;$B1046,import_key,0),G$9),"")</f>
        <v/>
      </c>
      <c r="H1046" s="322" t="str" cm="1">
        <f t="array" ref="H1046">IFERROR(INDEX(import_data,MATCH($D$8&amp;"-"&amp;$B1046,import_key,0),H$9),"")</f>
        <v/>
      </c>
      <c r="J1046" s="334" t="str">
        <f t="shared" si="81"/>
        <v/>
      </c>
      <c r="K1046" s="98" t="s">
        <v>0</v>
      </c>
      <c r="L1046" s="334" t="str">
        <f t="shared" si="82"/>
        <v/>
      </c>
      <c r="M1046" s="98" t="s">
        <v>0</v>
      </c>
      <c r="N1046" s="334" t="str">
        <f t="shared" si="83"/>
        <v/>
      </c>
      <c r="O1046" s="98" t="s">
        <v>0</v>
      </c>
      <c r="P1046" s="308">
        <f t="shared" si="84"/>
        <v>1034</v>
      </c>
      <c r="R1046" s="301" t="str" cm="1">
        <f t="array" ref="R1046">IFERROR(INDEX(import_data,MATCH($R$8&amp;"-"&amp;$P1046,import_key,0),R$9),"")</f>
        <v/>
      </c>
      <c r="S1046" s="299" t="str" cm="1">
        <f t="array" ref="S1046">IFERROR(INDEX(import_data,MATCH($R$8&amp;"-"&amp;$P1046,import_key,0),S$9),"")</f>
        <v/>
      </c>
      <c r="T1046" s="322" t="str" cm="1">
        <f t="array" ref="T1046">IFERROR(INDEX(import_data,MATCH($R$8&amp;"-"&amp;$P1046,import_key,0),T$9),"")</f>
        <v/>
      </c>
    </row>
    <row r="1047" spans="2:20" x14ac:dyDescent="0.25">
      <c r="B1047" s="308">
        <f t="shared" si="85"/>
        <v>1035</v>
      </c>
      <c r="D1047" s="301" t="str" cm="1">
        <f t="array" ref="D1047">IFERROR(INDEX(import_data,MATCH($D$8&amp;"-"&amp;$B1047,import_key,0),D$9),"")</f>
        <v/>
      </c>
      <c r="E1047" s="299" t="str" cm="1">
        <f t="array" ref="E1047">IFERROR(INDEX(import_data,MATCH($D$8&amp;"-"&amp;$B1047,import_key,0),E$9),"")</f>
        <v/>
      </c>
      <c r="F1047" s="299" t="str" cm="1">
        <f t="array" ref="F1047">IFERROR(INDEX(import_data,MATCH($D$8&amp;"-"&amp;$B1047,import_key,0),F$9),"")</f>
        <v/>
      </c>
      <c r="G1047" s="299" t="str" cm="1">
        <f t="array" ref="G1047">IFERROR(INDEX(import_data,MATCH($D$8&amp;"-"&amp;$B1047,import_key,0),G$9),"")</f>
        <v/>
      </c>
      <c r="H1047" s="322" t="str" cm="1">
        <f t="array" ref="H1047">IFERROR(INDEX(import_data,MATCH($D$8&amp;"-"&amp;$B1047,import_key,0),H$9),"")</f>
        <v/>
      </c>
      <c r="J1047" s="334" t="str">
        <f t="shared" si="81"/>
        <v/>
      </c>
      <c r="K1047" s="98" t="s">
        <v>0</v>
      </c>
      <c r="L1047" s="334" t="str">
        <f t="shared" si="82"/>
        <v/>
      </c>
      <c r="M1047" s="98" t="s">
        <v>0</v>
      </c>
      <c r="N1047" s="334" t="str">
        <f t="shared" si="83"/>
        <v/>
      </c>
      <c r="O1047" s="98" t="s">
        <v>0</v>
      </c>
      <c r="P1047" s="308">
        <f t="shared" si="84"/>
        <v>1035</v>
      </c>
      <c r="R1047" s="301" t="str" cm="1">
        <f t="array" ref="R1047">IFERROR(INDEX(import_data,MATCH($R$8&amp;"-"&amp;$P1047,import_key,0),R$9),"")</f>
        <v/>
      </c>
      <c r="S1047" s="299" t="str" cm="1">
        <f t="array" ref="S1047">IFERROR(INDEX(import_data,MATCH($R$8&amp;"-"&amp;$P1047,import_key,0),S$9),"")</f>
        <v/>
      </c>
      <c r="T1047" s="322" t="str" cm="1">
        <f t="array" ref="T1047">IFERROR(INDEX(import_data,MATCH($R$8&amp;"-"&amp;$P1047,import_key,0),T$9),"")</f>
        <v/>
      </c>
    </row>
    <row r="1048" spans="2:20" x14ac:dyDescent="0.25">
      <c r="B1048" s="308">
        <f t="shared" si="85"/>
        <v>1036</v>
      </c>
      <c r="D1048" s="301" t="str" cm="1">
        <f t="array" ref="D1048">IFERROR(INDEX(import_data,MATCH($D$8&amp;"-"&amp;$B1048,import_key,0),D$9),"")</f>
        <v/>
      </c>
      <c r="E1048" s="299" t="str" cm="1">
        <f t="array" ref="E1048">IFERROR(INDEX(import_data,MATCH($D$8&amp;"-"&amp;$B1048,import_key,0),E$9),"")</f>
        <v/>
      </c>
      <c r="F1048" s="299" t="str" cm="1">
        <f t="array" ref="F1048">IFERROR(INDEX(import_data,MATCH($D$8&amp;"-"&amp;$B1048,import_key,0),F$9),"")</f>
        <v/>
      </c>
      <c r="G1048" s="299" t="str" cm="1">
        <f t="array" ref="G1048">IFERROR(INDEX(import_data,MATCH($D$8&amp;"-"&amp;$B1048,import_key,0),G$9),"")</f>
        <v/>
      </c>
      <c r="H1048" s="322" t="str" cm="1">
        <f t="array" ref="H1048">IFERROR(INDEX(import_data,MATCH($D$8&amp;"-"&amp;$B1048,import_key,0),H$9),"")</f>
        <v/>
      </c>
      <c r="J1048" s="334" t="str">
        <f t="shared" si="81"/>
        <v/>
      </c>
      <c r="K1048" s="98" t="s">
        <v>0</v>
      </c>
      <c r="L1048" s="334" t="str">
        <f t="shared" si="82"/>
        <v/>
      </c>
      <c r="M1048" s="98" t="s">
        <v>0</v>
      </c>
      <c r="N1048" s="334" t="str">
        <f t="shared" si="83"/>
        <v/>
      </c>
      <c r="O1048" s="98" t="s">
        <v>0</v>
      </c>
      <c r="P1048" s="308">
        <f t="shared" si="84"/>
        <v>1036</v>
      </c>
      <c r="R1048" s="301" t="str" cm="1">
        <f t="array" ref="R1048">IFERROR(INDEX(import_data,MATCH($R$8&amp;"-"&amp;$P1048,import_key,0),R$9),"")</f>
        <v/>
      </c>
      <c r="S1048" s="299" t="str" cm="1">
        <f t="array" ref="S1048">IFERROR(INDEX(import_data,MATCH($R$8&amp;"-"&amp;$P1048,import_key,0),S$9),"")</f>
        <v/>
      </c>
      <c r="T1048" s="322" t="str" cm="1">
        <f t="array" ref="T1048">IFERROR(INDEX(import_data,MATCH($R$8&amp;"-"&amp;$P1048,import_key,0),T$9),"")</f>
        <v/>
      </c>
    </row>
    <row r="1049" spans="2:20" x14ac:dyDescent="0.25">
      <c r="B1049" s="308">
        <f t="shared" si="85"/>
        <v>1037</v>
      </c>
      <c r="D1049" s="301" t="str" cm="1">
        <f t="array" ref="D1049">IFERROR(INDEX(import_data,MATCH($D$8&amp;"-"&amp;$B1049,import_key,0),D$9),"")</f>
        <v/>
      </c>
      <c r="E1049" s="299" t="str" cm="1">
        <f t="array" ref="E1049">IFERROR(INDEX(import_data,MATCH($D$8&amp;"-"&amp;$B1049,import_key,0),E$9),"")</f>
        <v/>
      </c>
      <c r="F1049" s="299" t="str" cm="1">
        <f t="array" ref="F1049">IFERROR(INDEX(import_data,MATCH($D$8&amp;"-"&amp;$B1049,import_key,0),F$9),"")</f>
        <v/>
      </c>
      <c r="G1049" s="299" t="str" cm="1">
        <f t="array" ref="G1049">IFERROR(INDEX(import_data,MATCH($D$8&amp;"-"&amp;$B1049,import_key,0),G$9),"")</f>
        <v/>
      </c>
      <c r="H1049" s="322" t="str" cm="1">
        <f t="array" ref="H1049">IFERROR(INDEX(import_data,MATCH($D$8&amp;"-"&amp;$B1049,import_key,0),H$9),"")</f>
        <v/>
      </c>
      <c r="J1049" s="334" t="str">
        <f t="shared" si="81"/>
        <v/>
      </c>
      <c r="K1049" s="98" t="s">
        <v>0</v>
      </c>
      <c r="L1049" s="334" t="str">
        <f t="shared" si="82"/>
        <v/>
      </c>
      <c r="M1049" s="98" t="s">
        <v>0</v>
      </c>
      <c r="N1049" s="334" t="str">
        <f t="shared" si="83"/>
        <v/>
      </c>
      <c r="O1049" s="98" t="s">
        <v>0</v>
      </c>
      <c r="P1049" s="308">
        <f t="shared" si="84"/>
        <v>1037</v>
      </c>
      <c r="R1049" s="301" t="str" cm="1">
        <f t="array" ref="R1049">IFERROR(INDEX(import_data,MATCH($R$8&amp;"-"&amp;$P1049,import_key,0),R$9),"")</f>
        <v/>
      </c>
      <c r="S1049" s="299" t="str" cm="1">
        <f t="array" ref="S1049">IFERROR(INDEX(import_data,MATCH($R$8&amp;"-"&amp;$P1049,import_key,0),S$9),"")</f>
        <v/>
      </c>
      <c r="T1049" s="322" t="str" cm="1">
        <f t="array" ref="T1049">IFERROR(INDEX(import_data,MATCH($R$8&amp;"-"&amp;$P1049,import_key,0),T$9),"")</f>
        <v/>
      </c>
    </row>
    <row r="1050" spans="2:20" x14ac:dyDescent="0.25">
      <c r="B1050" s="308">
        <f t="shared" si="85"/>
        <v>1038</v>
      </c>
      <c r="D1050" s="301" t="str" cm="1">
        <f t="array" ref="D1050">IFERROR(INDEX(import_data,MATCH($D$8&amp;"-"&amp;$B1050,import_key,0),D$9),"")</f>
        <v/>
      </c>
      <c r="E1050" s="299" t="str" cm="1">
        <f t="array" ref="E1050">IFERROR(INDEX(import_data,MATCH($D$8&amp;"-"&amp;$B1050,import_key,0),E$9),"")</f>
        <v/>
      </c>
      <c r="F1050" s="299" t="str" cm="1">
        <f t="array" ref="F1050">IFERROR(INDEX(import_data,MATCH($D$8&amp;"-"&amp;$B1050,import_key,0),F$9),"")</f>
        <v/>
      </c>
      <c r="G1050" s="299" t="str" cm="1">
        <f t="array" ref="G1050">IFERROR(INDEX(import_data,MATCH($D$8&amp;"-"&amp;$B1050,import_key,0),G$9),"")</f>
        <v/>
      </c>
      <c r="H1050" s="322" t="str" cm="1">
        <f t="array" ref="H1050">IFERROR(INDEX(import_data,MATCH($D$8&amp;"-"&amp;$B1050,import_key,0),H$9),"")</f>
        <v/>
      </c>
      <c r="J1050" s="334" t="str">
        <f t="shared" si="81"/>
        <v/>
      </c>
      <c r="K1050" s="98" t="s">
        <v>0</v>
      </c>
      <c r="L1050" s="334" t="str">
        <f t="shared" si="82"/>
        <v/>
      </c>
      <c r="M1050" s="98" t="s">
        <v>0</v>
      </c>
      <c r="N1050" s="334" t="str">
        <f t="shared" si="83"/>
        <v/>
      </c>
      <c r="O1050" s="98" t="s">
        <v>0</v>
      </c>
      <c r="P1050" s="308">
        <f t="shared" si="84"/>
        <v>1038</v>
      </c>
      <c r="R1050" s="301" t="str" cm="1">
        <f t="array" ref="R1050">IFERROR(INDEX(import_data,MATCH($R$8&amp;"-"&amp;$P1050,import_key,0),R$9),"")</f>
        <v/>
      </c>
      <c r="S1050" s="299" t="str" cm="1">
        <f t="array" ref="S1050">IFERROR(INDEX(import_data,MATCH($R$8&amp;"-"&amp;$P1050,import_key,0),S$9),"")</f>
        <v/>
      </c>
      <c r="T1050" s="322" t="str" cm="1">
        <f t="array" ref="T1050">IFERROR(INDEX(import_data,MATCH($R$8&amp;"-"&amp;$P1050,import_key,0),T$9),"")</f>
        <v/>
      </c>
    </row>
    <row r="1051" spans="2:20" x14ac:dyDescent="0.25">
      <c r="B1051" s="308">
        <f t="shared" si="85"/>
        <v>1039</v>
      </c>
      <c r="D1051" s="301" t="str" cm="1">
        <f t="array" ref="D1051">IFERROR(INDEX(import_data,MATCH($D$8&amp;"-"&amp;$B1051,import_key,0),D$9),"")</f>
        <v/>
      </c>
      <c r="E1051" s="299" t="str" cm="1">
        <f t="array" ref="E1051">IFERROR(INDEX(import_data,MATCH($D$8&amp;"-"&amp;$B1051,import_key,0),E$9),"")</f>
        <v/>
      </c>
      <c r="F1051" s="299" t="str" cm="1">
        <f t="array" ref="F1051">IFERROR(INDEX(import_data,MATCH($D$8&amp;"-"&amp;$B1051,import_key,0),F$9),"")</f>
        <v/>
      </c>
      <c r="G1051" s="299" t="str" cm="1">
        <f t="array" ref="G1051">IFERROR(INDEX(import_data,MATCH($D$8&amp;"-"&amp;$B1051,import_key,0),G$9),"")</f>
        <v/>
      </c>
      <c r="H1051" s="322" t="str" cm="1">
        <f t="array" ref="H1051">IFERROR(INDEX(import_data,MATCH($D$8&amp;"-"&amp;$B1051,import_key,0),H$9),"")</f>
        <v/>
      </c>
      <c r="J1051" s="334" t="str">
        <f t="shared" si="81"/>
        <v/>
      </c>
      <c r="K1051" s="98" t="s">
        <v>0</v>
      </c>
      <c r="L1051" s="334" t="str">
        <f t="shared" si="82"/>
        <v/>
      </c>
      <c r="M1051" s="98" t="s">
        <v>0</v>
      </c>
      <c r="N1051" s="334" t="str">
        <f t="shared" si="83"/>
        <v/>
      </c>
      <c r="O1051" s="98" t="s">
        <v>0</v>
      </c>
      <c r="P1051" s="308">
        <f t="shared" si="84"/>
        <v>1039</v>
      </c>
      <c r="R1051" s="301" t="str" cm="1">
        <f t="array" ref="R1051">IFERROR(INDEX(import_data,MATCH($R$8&amp;"-"&amp;$P1051,import_key,0),R$9),"")</f>
        <v/>
      </c>
      <c r="S1051" s="299" t="str" cm="1">
        <f t="array" ref="S1051">IFERROR(INDEX(import_data,MATCH($R$8&amp;"-"&amp;$P1051,import_key,0),S$9),"")</f>
        <v/>
      </c>
      <c r="T1051" s="322" t="str" cm="1">
        <f t="array" ref="T1051">IFERROR(INDEX(import_data,MATCH($R$8&amp;"-"&amp;$P1051,import_key,0),T$9),"")</f>
        <v/>
      </c>
    </row>
    <row r="1052" spans="2:20" x14ac:dyDescent="0.25">
      <c r="B1052" s="308">
        <f t="shared" si="85"/>
        <v>1040</v>
      </c>
      <c r="D1052" s="301" t="str" cm="1">
        <f t="array" ref="D1052">IFERROR(INDEX(import_data,MATCH($D$8&amp;"-"&amp;$B1052,import_key,0),D$9),"")</f>
        <v/>
      </c>
      <c r="E1052" s="299" t="str" cm="1">
        <f t="array" ref="E1052">IFERROR(INDEX(import_data,MATCH($D$8&amp;"-"&amp;$B1052,import_key,0),E$9),"")</f>
        <v/>
      </c>
      <c r="F1052" s="299" t="str" cm="1">
        <f t="array" ref="F1052">IFERROR(INDEX(import_data,MATCH($D$8&amp;"-"&amp;$B1052,import_key,0),F$9),"")</f>
        <v/>
      </c>
      <c r="G1052" s="299" t="str" cm="1">
        <f t="array" ref="G1052">IFERROR(INDEX(import_data,MATCH($D$8&amp;"-"&amp;$B1052,import_key,0),G$9),"")</f>
        <v/>
      </c>
      <c r="H1052" s="322" t="str" cm="1">
        <f t="array" ref="H1052">IFERROR(INDEX(import_data,MATCH($D$8&amp;"-"&amp;$B1052,import_key,0),H$9),"")</f>
        <v/>
      </c>
      <c r="J1052" s="334" t="str">
        <f t="shared" si="81"/>
        <v/>
      </c>
      <c r="K1052" s="98" t="s">
        <v>0</v>
      </c>
      <c r="L1052" s="334" t="str">
        <f t="shared" si="82"/>
        <v/>
      </c>
      <c r="M1052" s="98" t="s">
        <v>0</v>
      </c>
      <c r="N1052" s="334" t="str">
        <f t="shared" si="83"/>
        <v/>
      </c>
      <c r="O1052" s="98" t="s">
        <v>0</v>
      </c>
      <c r="P1052" s="308">
        <f t="shared" si="84"/>
        <v>1040</v>
      </c>
      <c r="R1052" s="301" t="str" cm="1">
        <f t="array" ref="R1052">IFERROR(INDEX(import_data,MATCH($R$8&amp;"-"&amp;$P1052,import_key,0),R$9),"")</f>
        <v/>
      </c>
      <c r="S1052" s="299" t="str" cm="1">
        <f t="array" ref="S1052">IFERROR(INDEX(import_data,MATCH($R$8&amp;"-"&amp;$P1052,import_key,0),S$9),"")</f>
        <v/>
      </c>
      <c r="T1052" s="322" t="str" cm="1">
        <f t="array" ref="T1052">IFERROR(INDEX(import_data,MATCH($R$8&amp;"-"&amp;$P1052,import_key,0),T$9),"")</f>
        <v/>
      </c>
    </row>
    <row r="1053" spans="2:20" x14ac:dyDescent="0.25">
      <c r="B1053" s="308">
        <f t="shared" si="85"/>
        <v>1041</v>
      </c>
      <c r="D1053" s="301" t="str" cm="1">
        <f t="array" ref="D1053">IFERROR(INDEX(import_data,MATCH($D$8&amp;"-"&amp;$B1053,import_key,0),D$9),"")</f>
        <v/>
      </c>
      <c r="E1053" s="299" t="str" cm="1">
        <f t="array" ref="E1053">IFERROR(INDEX(import_data,MATCH($D$8&amp;"-"&amp;$B1053,import_key,0),E$9),"")</f>
        <v/>
      </c>
      <c r="F1053" s="299" t="str" cm="1">
        <f t="array" ref="F1053">IFERROR(INDEX(import_data,MATCH($D$8&amp;"-"&amp;$B1053,import_key,0),F$9),"")</f>
        <v/>
      </c>
      <c r="G1053" s="299" t="str" cm="1">
        <f t="array" ref="G1053">IFERROR(INDEX(import_data,MATCH($D$8&amp;"-"&amp;$B1053,import_key,0),G$9),"")</f>
        <v/>
      </c>
      <c r="H1053" s="322" t="str" cm="1">
        <f t="array" ref="H1053">IFERROR(INDEX(import_data,MATCH($D$8&amp;"-"&amp;$B1053,import_key,0),H$9),"")</f>
        <v/>
      </c>
      <c r="J1053" s="334" t="str">
        <f t="shared" si="81"/>
        <v/>
      </c>
      <c r="K1053" s="98" t="s">
        <v>0</v>
      </c>
      <c r="L1053" s="334" t="str">
        <f t="shared" si="82"/>
        <v/>
      </c>
      <c r="M1053" s="98" t="s">
        <v>0</v>
      </c>
      <c r="N1053" s="334" t="str">
        <f t="shared" si="83"/>
        <v/>
      </c>
      <c r="O1053" s="98" t="s">
        <v>0</v>
      </c>
      <c r="P1053" s="308">
        <f t="shared" si="84"/>
        <v>1041</v>
      </c>
      <c r="R1053" s="301" t="str" cm="1">
        <f t="array" ref="R1053">IFERROR(INDEX(import_data,MATCH($R$8&amp;"-"&amp;$P1053,import_key,0),R$9),"")</f>
        <v/>
      </c>
      <c r="S1053" s="299" t="str" cm="1">
        <f t="array" ref="S1053">IFERROR(INDEX(import_data,MATCH($R$8&amp;"-"&amp;$P1053,import_key,0),S$9),"")</f>
        <v/>
      </c>
      <c r="T1053" s="322" t="str" cm="1">
        <f t="array" ref="T1053">IFERROR(INDEX(import_data,MATCH($R$8&amp;"-"&amp;$P1053,import_key,0),T$9),"")</f>
        <v/>
      </c>
    </row>
    <row r="1054" spans="2:20" x14ac:dyDescent="0.25">
      <c r="B1054" s="308">
        <f t="shared" si="85"/>
        <v>1042</v>
      </c>
      <c r="D1054" s="301" t="str" cm="1">
        <f t="array" ref="D1054">IFERROR(INDEX(import_data,MATCH($D$8&amp;"-"&amp;$B1054,import_key,0),D$9),"")</f>
        <v/>
      </c>
      <c r="E1054" s="299" t="str" cm="1">
        <f t="array" ref="E1054">IFERROR(INDEX(import_data,MATCH($D$8&amp;"-"&amp;$B1054,import_key,0),E$9),"")</f>
        <v/>
      </c>
      <c r="F1054" s="299" t="str" cm="1">
        <f t="array" ref="F1054">IFERROR(INDEX(import_data,MATCH($D$8&amp;"-"&amp;$B1054,import_key,0),F$9),"")</f>
        <v/>
      </c>
      <c r="G1054" s="299" t="str" cm="1">
        <f t="array" ref="G1054">IFERROR(INDEX(import_data,MATCH($D$8&amp;"-"&amp;$B1054,import_key,0),G$9),"")</f>
        <v/>
      </c>
      <c r="H1054" s="322" t="str" cm="1">
        <f t="array" ref="H1054">IFERROR(INDEX(import_data,MATCH($D$8&amp;"-"&amp;$B1054,import_key,0),H$9),"")</f>
        <v/>
      </c>
      <c r="J1054" s="334" t="str">
        <f t="shared" si="81"/>
        <v/>
      </c>
      <c r="K1054" s="98" t="s">
        <v>0</v>
      </c>
      <c r="L1054" s="334" t="str">
        <f t="shared" si="82"/>
        <v/>
      </c>
      <c r="M1054" s="98" t="s">
        <v>0</v>
      </c>
      <c r="N1054" s="334" t="str">
        <f t="shared" si="83"/>
        <v/>
      </c>
      <c r="O1054" s="98" t="s">
        <v>0</v>
      </c>
      <c r="P1054" s="308">
        <f t="shared" si="84"/>
        <v>1042</v>
      </c>
      <c r="R1054" s="301" t="str" cm="1">
        <f t="array" ref="R1054">IFERROR(INDEX(import_data,MATCH($R$8&amp;"-"&amp;$P1054,import_key,0),R$9),"")</f>
        <v/>
      </c>
      <c r="S1054" s="299" t="str" cm="1">
        <f t="array" ref="S1054">IFERROR(INDEX(import_data,MATCH($R$8&amp;"-"&amp;$P1054,import_key,0),S$9),"")</f>
        <v/>
      </c>
      <c r="T1054" s="322" t="str" cm="1">
        <f t="array" ref="T1054">IFERROR(INDEX(import_data,MATCH($R$8&amp;"-"&amp;$P1054,import_key,0),T$9),"")</f>
        <v/>
      </c>
    </row>
    <row r="1055" spans="2:20" x14ac:dyDescent="0.25">
      <c r="B1055" s="308">
        <f t="shared" si="85"/>
        <v>1043</v>
      </c>
      <c r="D1055" s="301" t="str" cm="1">
        <f t="array" ref="D1055">IFERROR(INDEX(import_data,MATCH($D$8&amp;"-"&amp;$B1055,import_key,0),D$9),"")</f>
        <v/>
      </c>
      <c r="E1055" s="299" t="str" cm="1">
        <f t="array" ref="E1055">IFERROR(INDEX(import_data,MATCH($D$8&amp;"-"&amp;$B1055,import_key,0),E$9),"")</f>
        <v/>
      </c>
      <c r="F1055" s="299" t="str" cm="1">
        <f t="array" ref="F1055">IFERROR(INDEX(import_data,MATCH($D$8&amp;"-"&amp;$B1055,import_key,0),F$9),"")</f>
        <v/>
      </c>
      <c r="G1055" s="299" t="str" cm="1">
        <f t="array" ref="G1055">IFERROR(INDEX(import_data,MATCH($D$8&amp;"-"&amp;$B1055,import_key,0),G$9),"")</f>
        <v/>
      </c>
      <c r="H1055" s="322" t="str" cm="1">
        <f t="array" ref="H1055">IFERROR(INDEX(import_data,MATCH($D$8&amp;"-"&amp;$B1055,import_key,0),H$9),"")</f>
        <v/>
      </c>
      <c r="J1055" s="334" t="str">
        <f t="shared" si="81"/>
        <v/>
      </c>
      <c r="K1055" s="98" t="s">
        <v>0</v>
      </c>
      <c r="L1055" s="334" t="str">
        <f t="shared" si="82"/>
        <v/>
      </c>
      <c r="M1055" s="98" t="s">
        <v>0</v>
      </c>
      <c r="N1055" s="334" t="str">
        <f t="shared" si="83"/>
        <v/>
      </c>
      <c r="O1055" s="98" t="s">
        <v>0</v>
      </c>
      <c r="P1055" s="308">
        <f t="shared" si="84"/>
        <v>1043</v>
      </c>
      <c r="R1055" s="301" t="str" cm="1">
        <f t="array" ref="R1055">IFERROR(INDEX(import_data,MATCH($R$8&amp;"-"&amp;$P1055,import_key,0),R$9),"")</f>
        <v/>
      </c>
      <c r="S1055" s="299" t="str" cm="1">
        <f t="array" ref="S1055">IFERROR(INDEX(import_data,MATCH($R$8&amp;"-"&amp;$P1055,import_key,0),S$9),"")</f>
        <v/>
      </c>
      <c r="T1055" s="322" t="str" cm="1">
        <f t="array" ref="T1055">IFERROR(INDEX(import_data,MATCH($R$8&amp;"-"&amp;$P1055,import_key,0),T$9),"")</f>
        <v/>
      </c>
    </row>
    <row r="1056" spans="2:20" x14ac:dyDescent="0.25">
      <c r="B1056" s="308">
        <f t="shared" si="85"/>
        <v>1044</v>
      </c>
      <c r="D1056" s="301" t="str" cm="1">
        <f t="array" ref="D1056">IFERROR(INDEX(import_data,MATCH($D$8&amp;"-"&amp;$B1056,import_key,0),D$9),"")</f>
        <v/>
      </c>
      <c r="E1056" s="299" t="str" cm="1">
        <f t="array" ref="E1056">IFERROR(INDEX(import_data,MATCH($D$8&amp;"-"&amp;$B1056,import_key,0),E$9),"")</f>
        <v/>
      </c>
      <c r="F1056" s="299" t="str" cm="1">
        <f t="array" ref="F1056">IFERROR(INDEX(import_data,MATCH($D$8&amp;"-"&amp;$B1056,import_key,0),F$9),"")</f>
        <v/>
      </c>
      <c r="G1056" s="299" t="str" cm="1">
        <f t="array" ref="G1056">IFERROR(INDEX(import_data,MATCH($D$8&amp;"-"&amp;$B1056,import_key,0),G$9),"")</f>
        <v/>
      </c>
      <c r="H1056" s="322" t="str" cm="1">
        <f t="array" ref="H1056">IFERROR(INDEX(import_data,MATCH($D$8&amp;"-"&amp;$B1056,import_key,0),H$9),"")</f>
        <v/>
      </c>
      <c r="J1056" s="334" t="str">
        <f t="shared" si="81"/>
        <v/>
      </c>
      <c r="K1056" s="98" t="s">
        <v>0</v>
      </c>
      <c r="L1056" s="334" t="str">
        <f t="shared" si="82"/>
        <v/>
      </c>
      <c r="M1056" s="98" t="s">
        <v>0</v>
      </c>
      <c r="N1056" s="334" t="str">
        <f t="shared" si="83"/>
        <v/>
      </c>
      <c r="O1056" s="98" t="s">
        <v>0</v>
      </c>
      <c r="P1056" s="308">
        <f t="shared" si="84"/>
        <v>1044</v>
      </c>
      <c r="R1056" s="301" t="str" cm="1">
        <f t="array" ref="R1056">IFERROR(INDEX(import_data,MATCH($R$8&amp;"-"&amp;$P1056,import_key,0),R$9),"")</f>
        <v/>
      </c>
      <c r="S1056" s="299" t="str" cm="1">
        <f t="array" ref="S1056">IFERROR(INDEX(import_data,MATCH($R$8&amp;"-"&amp;$P1056,import_key,0),S$9),"")</f>
        <v/>
      </c>
      <c r="T1056" s="322" t="str" cm="1">
        <f t="array" ref="T1056">IFERROR(INDEX(import_data,MATCH($R$8&amp;"-"&amp;$P1056,import_key,0),T$9),"")</f>
        <v/>
      </c>
    </row>
    <row r="1057" spans="2:20" x14ac:dyDescent="0.25">
      <c r="B1057" s="308">
        <f t="shared" si="85"/>
        <v>1045</v>
      </c>
      <c r="D1057" s="301" t="str" cm="1">
        <f t="array" ref="D1057">IFERROR(INDEX(import_data,MATCH($D$8&amp;"-"&amp;$B1057,import_key,0),D$9),"")</f>
        <v/>
      </c>
      <c r="E1057" s="299" t="str" cm="1">
        <f t="array" ref="E1057">IFERROR(INDEX(import_data,MATCH($D$8&amp;"-"&amp;$B1057,import_key,0),E$9),"")</f>
        <v/>
      </c>
      <c r="F1057" s="299" t="str" cm="1">
        <f t="array" ref="F1057">IFERROR(INDEX(import_data,MATCH($D$8&amp;"-"&amp;$B1057,import_key,0),F$9),"")</f>
        <v/>
      </c>
      <c r="G1057" s="299" t="str" cm="1">
        <f t="array" ref="G1057">IFERROR(INDEX(import_data,MATCH($D$8&amp;"-"&amp;$B1057,import_key,0),G$9),"")</f>
        <v/>
      </c>
      <c r="H1057" s="322" t="str" cm="1">
        <f t="array" ref="H1057">IFERROR(INDEX(import_data,MATCH($D$8&amp;"-"&amp;$B1057,import_key,0),H$9),"")</f>
        <v/>
      </c>
      <c r="J1057" s="334" t="str">
        <f t="shared" si="81"/>
        <v/>
      </c>
      <c r="K1057" s="98" t="s">
        <v>0</v>
      </c>
      <c r="L1057" s="334" t="str">
        <f t="shared" si="82"/>
        <v/>
      </c>
      <c r="M1057" s="98" t="s">
        <v>0</v>
      </c>
      <c r="N1057" s="334" t="str">
        <f t="shared" si="83"/>
        <v/>
      </c>
      <c r="O1057" s="98" t="s">
        <v>0</v>
      </c>
      <c r="P1057" s="308">
        <f t="shared" si="84"/>
        <v>1045</v>
      </c>
      <c r="R1057" s="301" t="str" cm="1">
        <f t="array" ref="R1057">IFERROR(INDEX(import_data,MATCH($R$8&amp;"-"&amp;$P1057,import_key,0),R$9),"")</f>
        <v/>
      </c>
      <c r="S1057" s="299" t="str" cm="1">
        <f t="array" ref="S1057">IFERROR(INDEX(import_data,MATCH($R$8&amp;"-"&amp;$P1057,import_key,0),S$9),"")</f>
        <v/>
      </c>
      <c r="T1057" s="322" t="str" cm="1">
        <f t="array" ref="T1057">IFERROR(INDEX(import_data,MATCH($R$8&amp;"-"&amp;$P1057,import_key,0),T$9),"")</f>
        <v/>
      </c>
    </row>
    <row r="1058" spans="2:20" x14ac:dyDescent="0.25">
      <c r="B1058" s="308">
        <f t="shared" si="85"/>
        <v>1046</v>
      </c>
      <c r="D1058" s="301" t="str" cm="1">
        <f t="array" ref="D1058">IFERROR(INDEX(import_data,MATCH($D$8&amp;"-"&amp;$B1058,import_key,0),D$9),"")</f>
        <v/>
      </c>
      <c r="E1058" s="299" t="str" cm="1">
        <f t="array" ref="E1058">IFERROR(INDEX(import_data,MATCH($D$8&amp;"-"&amp;$B1058,import_key,0),E$9),"")</f>
        <v/>
      </c>
      <c r="F1058" s="299" t="str" cm="1">
        <f t="array" ref="F1058">IFERROR(INDEX(import_data,MATCH($D$8&amp;"-"&amp;$B1058,import_key,0),F$9),"")</f>
        <v/>
      </c>
      <c r="G1058" s="299" t="str" cm="1">
        <f t="array" ref="G1058">IFERROR(INDEX(import_data,MATCH($D$8&amp;"-"&amp;$B1058,import_key,0),G$9),"")</f>
        <v/>
      </c>
      <c r="H1058" s="322" t="str" cm="1">
        <f t="array" ref="H1058">IFERROR(INDEX(import_data,MATCH($D$8&amp;"-"&amp;$B1058,import_key,0),H$9),"")</f>
        <v/>
      </c>
      <c r="J1058" s="334" t="str">
        <f t="shared" si="81"/>
        <v/>
      </c>
      <c r="K1058" s="98" t="s">
        <v>0</v>
      </c>
      <c r="L1058" s="334" t="str">
        <f t="shared" si="82"/>
        <v/>
      </c>
      <c r="M1058" s="98" t="s">
        <v>0</v>
      </c>
      <c r="N1058" s="334" t="str">
        <f t="shared" si="83"/>
        <v/>
      </c>
      <c r="O1058" s="98" t="s">
        <v>0</v>
      </c>
      <c r="P1058" s="308">
        <f t="shared" si="84"/>
        <v>1046</v>
      </c>
      <c r="R1058" s="301" t="str" cm="1">
        <f t="array" ref="R1058">IFERROR(INDEX(import_data,MATCH($R$8&amp;"-"&amp;$P1058,import_key,0),R$9),"")</f>
        <v/>
      </c>
      <c r="S1058" s="299" t="str" cm="1">
        <f t="array" ref="S1058">IFERROR(INDEX(import_data,MATCH($R$8&amp;"-"&amp;$P1058,import_key,0),S$9),"")</f>
        <v/>
      </c>
      <c r="T1058" s="322" t="str" cm="1">
        <f t="array" ref="T1058">IFERROR(INDEX(import_data,MATCH($R$8&amp;"-"&amp;$P1058,import_key,0),T$9),"")</f>
        <v/>
      </c>
    </row>
    <row r="1059" spans="2:20" x14ac:dyDescent="0.25">
      <c r="B1059" s="308">
        <f t="shared" si="85"/>
        <v>1047</v>
      </c>
      <c r="D1059" s="301" t="str" cm="1">
        <f t="array" ref="D1059">IFERROR(INDEX(import_data,MATCH($D$8&amp;"-"&amp;$B1059,import_key,0),D$9),"")</f>
        <v/>
      </c>
      <c r="E1059" s="299" t="str" cm="1">
        <f t="array" ref="E1059">IFERROR(INDEX(import_data,MATCH($D$8&amp;"-"&amp;$B1059,import_key,0),E$9),"")</f>
        <v/>
      </c>
      <c r="F1059" s="299" t="str" cm="1">
        <f t="array" ref="F1059">IFERROR(INDEX(import_data,MATCH($D$8&amp;"-"&amp;$B1059,import_key,0),F$9),"")</f>
        <v/>
      </c>
      <c r="G1059" s="299" t="str" cm="1">
        <f t="array" ref="G1059">IFERROR(INDEX(import_data,MATCH($D$8&amp;"-"&amp;$B1059,import_key,0),G$9),"")</f>
        <v/>
      </c>
      <c r="H1059" s="322" t="str" cm="1">
        <f t="array" ref="H1059">IFERROR(INDEX(import_data,MATCH($D$8&amp;"-"&amp;$B1059,import_key,0),H$9),"")</f>
        <v/>
      </c>
      <c r="J1059" s="334" t="str">
        <f t="shared" si="81"/>
        <v/>
      </c>
      <c r="K1059" s="98" t="s">
        <v>0</v>
      </c>
      <c r="L1059" s="334" t="str">
        <f t="shared" si="82"/>
        <v/>
      </c>
      <c r="M1059" s="98" t="s">
        <v>0</v>
      </c>
      <c r="N1059" s="334" t="str">
        <f t="shared" si="83"/>
        <v/>
      </c>
      <c r="O1059" s="98" t="s">
        <v>0</v>
      </c>
      <c r="P1059" s="308">
        <f t="shared" si="84"/>
        <v>1047</v>
      </c>
      <c r="R1059" s="301" t="str" cm="1">
        <f t="array" ref="R1059">IFERROR(INDEX(import_data,MATCH($R$8&amp;"-"&amp;$P1059,import_key,0),R$9),"")</f>
        <v/>
      </c>
      <c r="S1059" s="299" t="str" cm="1">
        <f t="array" ref="S1059">IFERROR(INDEX(import_data,MATCH($R$8&amp;"-"&amp;$P1059,import_key,0),S$9),"")</f>
        <v/>
      </c>
      <c r="T1059" s="322" t="str" cm="1">
        <f t="array" ref="T1059">IFERROR(INDEX(import_data,MATCH($R$8&amp;"-"&amp;$P1059,import_key,0),T$9),"")</f>
        <v/>
      </c>
    </row>
    <row r="1060" spans="2:20" x14ac:dyDescent="0.25">
      <c r="B1060" s="308">
        <f t="shared" si="85"/>
        <v>1048</v>
      </c>
      <c r="D1060" s="301" t="str" cm="1">
        <f t="array" ref="D1060">IFERROR(INDEX(import_data,MATCH($D$8&amp;"-"&amp;$B1060,import_key,0),D$9),"")</f>
        <v/>
      </c>
      <c r="E1060" s="299" t="str" cm="1">
        <f t="array" ref="E1060">IFERROR(INDEX(import_data,MATCH($D$8&amp;"-"&amp;$B1060,import_key,0),E$9),"")</f>
        <v/>
      </c>
      <c r="F1060" s="299" t="str" cm="1">
        <f t="array" ref="F1060">IFERROR(INDEX(import_data,MATCH($D$8&amp;"-"&amp;$B1060,import_key,0),F$9),"")</f>
        <v/>
      </c>
      <c r="G1060" s="299" t="str" cm="1">
        <f t="array" ref="G1060">IFERROR(INDEX(import_data,MATCH($D$8&amp;"-"&amp;$B1060,import_key,0),G$9),"")</f>
        <v/>
      </c>
      <c r="H1060" s="322" t="str" cm="1">
        <f t="array" ref="H1060">IFERROR(INDEX(import_data,MATCH($D$8&amp;"-"&amp;$B1060,import_key,0),H$9),"")</f>
        <v/>
      </c>
      <c r="J1060" s="334" t="str">
        <f t="shared" si="81"/>
        <v/>
      </c>
      <c r="K1060" s="98" t="s">
        <v>0</v>
      </c>
      <c r="L1060" s="334" t="str">
        <f t="shared" si="82"/>
        <v/>
      </c>
      <c r="M1060" s="98" t="s">
        <v>0</v>
      </c>
      <c r="N1060" s="334" t="str">
        <f t="shared" si="83"/>
        <v/>
      </c>
      <c r="O1060" s="98" t="s">
        <v>0</v>
      </c>
      <c r="P1060" s="308">
        <f t="shared" si="84"/>
        <v>1048</v>
      </c>
      <c r="R1060" s="301" t="str" cm="1">
        <f t="array" ref="R1060">IFERROR(INDEX(import_data,MATCH($R$8&amp;"-"&amp;$P1060,import_key,0),R$9),"")</f>
        <v/>
      </c>
      <c r="S1060" s="299" t="str" cm="1">
        <f t="array" ref="S1060">IFERROR(INDEX(import_data,MATCH($R$8&amp;"-"&amp;$P1060,import_key,0),S$9),"")</f>
        <v/>
      </c>
      <c r="T1060" s="322" t="str" cm="1">
        <f t="array" ref="T1060">IFERROR(INDEX(import_data,MATCH($R$8&amp;"-"&amp;$P1060,import_key,0),T$9),"")</f>
        <v/>
      </c>
    </row>
    <row r="1061" spans="2:20" x14ac:dyDescent="0.25">
      <c r="B1061" s="308">
        <f t="shared" si="85"/>
        <v>1049</v>
      </c>
      <c r="D1061" s="301" t="str" cm="1">
        <f t="array" ref="D1061">IFERROR(INDEX(import_data,MATCH($D$8&amp;"-"&amp;$B1061,import_key,0),D$9),"")</f>
        <v/>
      </c>
      <c r="E1061" s="299" t="str" cm="1">
        <f t="array" ref="E1061">IFERROR(INDEX(import_data,MATCH($D$8&amp;"-"&amp;$B1061,import_key,0),E$9),"")</f>
        <v/>
      </c>
      <c r="F1061" s="299" t="str" cm="1">
        <f t="array" ref="F1061">IFERROR(INDEX(import_data,MATCH($D$8&amp;"-"&amp;$B1061,import_key,0),F$9),"")</f>
        <v/>
      </c>
      <c r="G1061" s="299" t="str" cm="1">
        <f t="array" ref="G1061">IFERROR(INDEX(import_data,MATCH($D$8&amp;"-"&amp;$B1061,import_key,0),G$9),"")</f>
        <v/>
      </c>
      <c r="H1061" s="322" t="str" cm="1">
        <f t="array" ref="H1061">IFERROR(INDEX(import_data,MATCH($D$8&amp;"-"&amp;$B1061,import_key,0),H$9),"")</f>
        <v/>
      </c>
      <c r="J1061" s="334" t="str">
        <f t="shared" si="81"/>
        <v/>
      </c>
      <c r="K1061" s="98" t="s">
        <v>0</v>
      </c>
      <c r="L1061" s="334" t="str">
        <f t="shared" si="82"/>
        <v/>
      </c>
      <c r="M1061" s="98" t="s">
        <v>0</v>
      </c>
      <c r="N1061" s="334" t="str">
        <f t="shared" si="83"/>
        <v/>
      </c>
      <c r="O1061" s="98" t="s">
        <v>0</v>
      </c>
      <c r="P1061" s="308">
        <f t="shared" si="84"/>
        <v>1049</v>
      </c>
      <c r="R1061" s="301" t="str" cm="1">
        <f t="array" ref="R1061">IFERROR(INDEX(import_data,MATCH($R$8&amp;"-"&amp;$P1061,import_key,0),R$9),"")</f>
        <v/>
      </c>
      <c r="S1061" s="299" t="str" cm="1">
        <f t="array" ref="S1061">IFERROR(INDEX(import_data,MATCH($R$8&amp;"-"&amp;$P1061,import_key,0),S$9),"")</f>
        <v/>
      </c>
      <c r="T1061" s="322" t="str" cm="1">
        <f t="array" ref="T1061">IFERROR(INDEX(import_data,MATCH($R$8&amp;"-"&amp;$P1061,import_key,0),T$9),"")</f>
        <v/>
      </c>
    </row>
    <row r="1062" spans="2:20" x14ac:dyDescent="0.25">
      <c r="B1062" s="308">
        <f t="shared" si="85"/>
        <v>1050</v>
      </c>
      <c r="D1062" s="301" t="str" cm="1">
        <f t="array" ref="D1062">IFERROR(INDEX(import_data,MATCH($D$8&amp;"-"&amp;$B1062,import_key,0),D$9),"")</f>
        <v/>
      </c>
      <c r="E1062" s="299" t="str" cm="1">
        <f t="array" ref="E1062">IFERROR(INDEX(import_data,MATCH($D$8&amp;"-"&amp;$B1062,import_key,0),E$9),"")</f>
        <v/>
      </c>
      <c r="F1062" s="299" t="str" cm="1">
        <f t="array" ref="F1062">IFERROR(INDEX(import_data,MATCH($D$8&amp;"-"&amp;$B1062,import_key,0),F$9),"")</f>
        <v/>
      </c>
      <c r="G1062" s="299" t="str" cm="1">
        <f t="array" ref="G1062">IFERROR(INDEX(import_data,MATCH($D$8&amp;"-"&amp;$B1062,import_key,0),G$9),"")</f>
        <v/>
      </c>
      <c r="H1062" s="322" t="str" cm="1">
        <f t="array" ref="H1062">IFERROR(INDEX(import_data,MATCH($D$8&amp;"-"&amp;$B1062,import_key,0),H$9),"")</f>
        <v/>
      </c>
      <c r="J1062" s="334" t="str">
        <f t="shared" si="81"/>
        <v/>
      </c>
      <c r="K1062" s="98" t="s">
        <v>0</v>
      </c>
      <c r="L1062" s="334" t="str">
        <f t="shared" si="82"/>
        <v/>
      </c>
      <c r="M1062" s="98" t="s">
        <v>0</v>
      </c>
      <c r="N1062" s="334" t="str">
        <f t="shared" si="83"/>
        <v/>
      </c>
      <c r="O1062" s="98" t="s">
        <v>0</v>
      </c>
      <c r="P1062" s="308">
        <f t="shared" si="84"/>
        <v>1050</v>
      </c>
      <c r="R1062" s="301" t="str" cm="1">
        <f t="array" ref="R1062">IFERROR(INDEX(import_data,MATCH($R$8&amp;"-"&amp;$P1062,import_key,0),R$9),"")</f>
        <v/>
      </c>
      <c r="S1062" s="299" t="str" cm="1">
        <f t="array" ref="S1062">IFERROR(INDEX(import_data,MATCH($R$8&amp;"-"&amp;$P1062,import_key,0),S$9),"")</f>
        <v/>
      </c>
      <c r="T1062" s="322" t="str" cm="1">
        <f t="array" ref="T1062">IFERROR(INDEX(import_data,MATCH($R$8&amp;"-"&amp;$P1062,import_key,0),T$9),"")</f>
        <v/>
      </c>
    </row>
    <row r="1063" spans="2:20" x14ac:dyDescent="0.25">
      <c r="B1063" s="308">
        <f t="shared" si="85"/>
        <v>1051</v>
      </c>
      <c r="D1063" s="301" t="str" cm="1">
        <f t="array" ref="D1063">IFERROR(INDEX(import_data,MATCH($D$8&amp;"-"&amp;$B1063,import_key,0),D$9),"")</f>
        <v/>
      </c>
      <c r="E1063" s="299" t="str" cm="1">
        <f t="array" ref="E1063">IFERROR(INDEX(import_data,MATCH($D$8&amp;"-"&amp;$B1063,import_key,0),E$9),"")</f>
        <v/>
      </c>
      <c r="F1063" s="299" t="str" cm="1">
        <f t="array" ref="F1063">IFERROR(INDEX(import_data,MATCH($D$8&amp;"-"&amp;$B1063,import_key,0),F$9),"")</f>
        <v/>
      </c>
      <c r="G1063" s="299" t="str" cm="1">
        <f t="array" ref="G1063">IFERROR(INDEX(import_data,MATCH($D$8&amp;"-"&amp;$B1063,import_key,0),G$9),"")</f>
        <v/>
      </c>
      <c r="H1063" s="322" t="str" cm="1">
        <f t="array" ref="H1063">IFERROR(INDEX(import_data,MATCH($D$8&amp;"-"&amp;$B1063,import_key,0),H$9),"")</f>
        <v/>
      </c>
      <c r="J1063" s="334" t="str">
        <f t="shared" si="81"/>
        <v/>
      </c>
      <c r="K1063" s="98" t="s">
        <v>0</v>
      </c>
      <c r="L1063" s="334" t="str">
        <f t="shared" si="82"/>
        <v/>
      </c>
      <c r="M1063" s="98" t="s">
        <v>0</v>
      </c>
      <c r="N1063" s="334" t="str">
        <f t="shared" si="83"/>
        <v/>
      </c>
      <c r="O1063" s="98" t="s">
        <v>0</v>
      </c>
      <c r="P1063" s="308">
        <f t="shared" si="84"/>
        <v>1051</v>
      </c>
      <c r="R1063" s="301" t="str" cm="1">
        <f t="array" ref="R1063">IFERROR(INDEX(import_data,MATCH($R$8&amp;"-"&amp;$P1063,import_key,0),R$9),"")</f>
        <v/>
      </c>
      <c r="S1063" s="299" t="str" cm="1">
        <f t="array" ref="S1063">IFERROR(INDEX(import_data,MATCH($R$8&amp;"-"&amp;$P1063,import_key,0),S$9),"")</f>
        <v/>
      </c>
      <c r="T1063" s="322" t="str" cm="1">
        <f t="array" ref="T1063">IFERROR(INDEX(import_data,MATCH($R$8&amp;"-"&amp;$P1063,import_key,0),T$9),"")</f>
        <v/>
      </c>
    </row>
    <row r="1064" spans="2:20" x14ac:dyDescent="0.25">
      <c r="B1064" s="308">
        <f t="shared" si="85"/>
        <v>1052</v>
      </c>
      <c r="D1064" s="301" t="str" cm="1">
        <f t="array" ref="D1064">IFERROR(INDEX(import_data,MATCH($D$8&amp;"-"&amp;$B1064,import_key,0),D$9),"")</f>
        <v/>
      </c>
      <c r="E1064" s="299" t="str" cm="1">
        <f t="array" ref="E1064">IFERROR(INDEX(import_data,MATCH($D$8&amp;"-"&amp;$B1064,import_key,0),E$9),"")</f>
        <v/>
      </c>
      <c r="F1064" s="299" t="str" cm="1">
        <f t="array" ref="F1064">IFERROR(INDEX(import_data,MATCH($D$8&amp;"-"&amp;$B1064,import_key,0),F$9),"")</f>
        <v/>
      </c>
      <c r="G1064" s="299" t="str" cm="1">
        <f t="array" ref="G1064">IFERROR(INDEX(import_data,MATCH($D$8&amp;"-"&amp;$B1064,import_key,0),G$9),"")</f>
        <v/>
      </c>
      <c r="H1064" s="322" t="str" cm="1">
        <f t="array" ref="H1064">IFERROR(INDEX(import_data,MATCH($D$8&amp;"-"&amp;$B1064,import_key,0),H$9),"")</f>
        <v/>
      </c>
      <c r="J1064" s="334" t="str">
        <f t="shared" si="81"/>
        <v/>
      </c>
      <c r="K1064" s="98" t="s">
        <v>0</v>
      </c>
      <c r="L1064" s="334" t="str">
        <f t="shared" si="82"/>
        <v/>
      </c>
      <c r="M1064" s="98" t="s">
        <v>0</v>
      </c>
      <c r="N1064" s="334" t="str">
        <f t="shared" si="83"/>
        <v/>
      </c>
      <c r="O1064" s="98" t="s">
        <v>0</v>
      </c>
      <c r="P1064" s="308">
        <f t="shared" si="84"/>
        <v>1052</v>
      </c>
      <c r="R1064" s="301" t="str" cm="1">
        <f t="array" ref="R1064">IFERROR(INDEX(import_data,MATCH($R$8&amp;"-"&amp;$P1064,import_key,0),R$9),"")</f>
        <v/>
      </c>
      <c r="S1064" s="299" t="str" cm="1">
        <f t="array" ref="S1064">IFERROR(INDEX(import_data,MATCH($R$8&amp;"-"&amp;$P1064,import_key,0),S$9),"")</f>
        <v/>
      </c>
      <c r="T1064" s="322" t="str" cm="1">
        <f t="array" ref="T1064">IFERROR(INDEX(import_data,MATCH($R$8&amp;"-"&amp;$P1064,import_key,0),T$9),"")</f>
        <v/>
      </c>
    </row>
    <row r="1065" spans="2:20" x14ac:dyDescent="0.25">
      <c r="B1065" s="308">
        <f t="shared" si="85"/>
        <v>1053</v>
      </c>
      <c r="D1065" s="301" t="str" cm="1">
        <f t="array" ref="D1065">IFERROR(INDEX(import_data,MATCH($D$8&amp;"-"&amp;$B1065,import_key,0),D$9),"")</f>
        <v/>
      </c>
      <c r="E1065" s="299" t="str" cm="1">
        <f t="array" ref="E1065">IFERROR(INDEX(import_data,MATCH($D$8&amp;"-"&amp;$B1065,import_key,0),E$9),"")</f>
        <v/>
      </c>
      <c r="F1065" s="299" t="str" cm="1">
        <f t="array" ref="F1065">IFERROR(INDEX(import_data,MATCH($D$8&amp;"-"&amp;$B1065,import_key,0),F$9),"")</f>
        <v/>
      </c>
      <c r="G1065" s="299" t="str" cm="1">
        <f t="array" ref="G1065">IFERROR(INDEX(import_data,MATCH($D$8&amp;"-"&amp;$B1065,import_key,0),G$9),"")</f>
        <v/>
      </c>
      <c r="H1065" s="322" t="str" cm="1">
        <f t="array" ref="H1065">IFERROR(INDEX(import_data,MATCH($D$8&amp;"-"&amp;$B1065,import_key,0),H$9),"")</f>
        <v/>
      </c>
      <c r="J1065" s="334" t="str">
        <f t="shared" si="81"/>
        <v/>
      </c>
      <c r="K1065" s="98" t="s">
        <v>0</v>
      </c>
      <c r="L1065" s="334" t="str">
        <f t="shared" si="82"/>
        <v/>
      </c>
      <c r="M1065" s="98" t="s">
        <v>0</v>
      </c>
      <c r="N1065" s="334" t="str">
        <f t="shared" si="83"/>
        <v/>
      </c>
      <c r="O1065" s="98" t="s">
        <v>0</v>
      </c>
      <c r="P1065" s="308">
        <f t="shared" si="84"/>
        <v>1053</v>
      </c>
      <c r="R1065" s="301" t="str" cm="1">
        <f t="array" ref="R1065">IFERROR(INDEX(import_data,MATCH($R$8&amp;"-"&amp;$P1065,import_key,0),R$9),"")</f>
        <v/>
      </c>
      <c r="S1065" s="299" t="str" cm="1">
        <f t="array" ref="S1065">IFERROR(INDEX(import_data,MATCH($R$8&amp;"-"&amp;$P1065,import_key,0),S$9),"")</f>
        <v/>
      </c>
      <c r="T1065" s="322" t="str" cm="1">
        <f t="array" ref="T1065">IFERROR(INDEX(import_data,MATCH($R$8&amp;"-"&amp;$P1065,import_key,0),T$9),"")</f>
        <v/>
      </c>
    </row>
    <row r="1066" spans="2:20" x14ac:dyDescent="0.25">
      <c r="B1066" s="308">
        <f t="shared" si="85"/>
        <v>1054</v>
      </c>
      <c r="D1066" s="301" t="str" cm="1">
        <f t="array" ref="D1066">IFERROR(INDEX(import_data,MATCH($D$8&amp;"-"&amp;$B1066,import_key,0),D$9),"")</f>
        <v/>
      </c>
      <c r="E1066" s="299" t="str" cm="1">
        <f t="array" ref="E1066">IFERROR(INDEX(import_data,MATCH($D$8&amp;"-"&amp;$B1066,import_key,0),E$9),"")</f>
        <v/>
      </c>
      <c r="F1066" s="299" t="str" cm="1">
        <f t="array" ref="F1066">IFERROR(INDEX(import_data,MATCH($D$8&amp;"-"&amp;$B1066,import_key,0),F$9),"")</f>
        <v/>
      </c>
      <c r="G1066" s="299" t="str" cm="1">
        <f t="array" ref="G1066">IFERROR(INDEX(import_data,MATCH($D$8&amp;"-"&amp;$B1066,import_key,0),G$9),"")</f>
        <v/>
      </c>
      <c r="H1066" s="322" t="str" cm="1">
        <f t="array" ref="H1066">IFERROR(INDEX(import_data,MATCH($D$8&amp;"-"&amp;$B1066,import_key,0),H$9),"")</f>
        <v/>
      </c>
      <c r="J1066" s="334" t="str">
        <f t="shared" si="81"/>
        <v/>
      </c>
      <c r="K1066" s="98" t="s">
        <v>0</v>
      </c>
      <c r="L1066" s="334" t="str">
        <f t="shared" si="82"/>
        <v/>
      </c>
      <c r="M1066" s="98" t="s">
        <v>0</v>
      </c>
      <c r="N1066" s="334" t="str">
        <f t="shared" si="83"/>
        <v/>
      </c>
      <c r="O1066" s="98" t="s">
        <v>0</v>
      </c>
      <c r="P1066" s="308">
        <f t="shared" si="84"/>
        <v>1054</v>
      </c>
      <c r="R1066" s="301" t="str" cm="1">
        <f t="array" ref="R1066">IFERROR(INDEX(import_data,MATCH($R$8&amp;"-"&amp;$P1066,import_key,0),R$9),"")</f>
        <v/>
      </c>
      <c r="S1066" s="299" t="str" cm="1">
        <f t="array" ref="S1066">IFERROR(INDEX(import_data,MATCH($R$8&amp;"-"&amp;$P1066,import_key,0),S$9),"")</f>
        <v/>
      </c>
      <c r="T1066" s="322" t="str" cm="1">
        <f t="array" ref="T1066">IFERROR(INDEX(import_data,MATCH($R$8&amp;"-"&amp;$P1066,import_key,0),T$9),"")</f>
        <v/>
      </c>
    </row>
    <row r="1067" spans="2:20" x14ac:dyDescent="0.25">
      <c r="B1067" s="308">
        <f t="shared" si="85"/>
        <v>1055</v>
      </c>
      <c r="D1067" s="301" t="str" cm="1">
        <f t="array" ref="D1067">IFERROR(INDEX(import_data,MATCH($D$8&amp;"-"&amp;$B1067,import_key,0),D$9),"")</f>
        <v/>
      </c>
      <c r="E1067" s="299" t="str" cm="1">
        <f t="array" ref="E1067">IFERROR(INDEX(import_data,MATCH($D$8&amp;"-"&amp;$B1067,import_key,0),E$9),"")</f>
        <v/>
      </c>
      <c r="F1067" s="299" t="str" cm="1">
        <f t="array" ref="F1067">IFERROR(INDEX(import_data,MATCH($D$8&amp;"-"&amp;$B1067,import_key,0),F$9),"")</f>
        <v/>
      </c>
      <c r="G1067" s="299" t="str" cm="1">
        <f t="array" ref="G1067">IFERROR(INDEX(import_data,MATCH($D$8&amp;"-"&amp;$B1067,import_key,0),G$9),"")</f>
        <v/>
      </c>
      <c r="H1067" s="322" t="str" cm="1">
        <f t="array" ref="H1067">IFERROR(INDEX(import_data,MATCH($D$8&amp;"-"&amp;$B1067,import_key,0),H$9),"")</f>
        <v/>
      </c>
      <c r="J1067" s="334" t="str">
        <f t="shared" si="81"/>
        <v/>
      </c>
      <c r="K1067" s="98" t="s">
        <v>0</v>
      </c>
      <c r="L1067" s="334" t="str">
        <f t="shared" si="82"/>
        <v/>
      </c>
      <c r="M1067" s="98" t="s">
        <v>0</v>
      </c>
      <c r="N1067" s="334" t="str">
        <f t="shared" si="83"/>
        <v/>
      </c>
      <c r="O1067" s="98" t="s">
        <v>0</v>
      </c>
      <c r="P1067" s="308">
        <f t="shared" si="84"/>
        <v>1055</v>
      </c>
      <c r="R1067" s="301" t="str" cm="1">
        <f t="array" ref="R1067">IFERROR(INDEX(import_data,MATCH($R$8&amp;"-"&amp;$P1067,import_key,0),R$9),"")</f>
        <v/>
      </c>
      <c r="S1067" s="299" t="str" cm="1">
        <f t="array" ref="S1067">IFERROR(INDEX(import_data,MATCH($R$8&amp;"-"&amp;$P1067,import_key,0),S$9),"")</f>
        <v/>
      </c>
      <c r="T1067" s="322" t="str" cm="1">
        <f t="array" ref="T1067">IFERROR(INDEX(import_data,MATCH($R$8&amp;"-"&amp;$P1067,import_key,0),T$9),"")</f>
        <v/>
      </c>
    </row>
    <row r="1068" spans="2:20" x14ac:dyDescent="0.25">
      <c r="B1068" s="308">
        <f t="shared" si="85"/>
        <v>1056</v>
      </c>
      <c r="D1068" s="301" t="str" cm="1">
        <f t="array" ref="D1068">IFERROR(INDEX(import_data,MATCH($D$8&amp;"-"&amp;$B1068,import_key,0),D$9),"")</f>
        <v/>
      </c>
      <c r="E1068" s="299" t="str" cm="1">
        <f t="array" ref="E1068">IFERROR(INDEX(import_data,MATCH($D$8&amp;"-"&amp;$B1068,import_key,0),E$9),"")</f>
        <v/>
      </c>
      <c r="F1068" s="299" t="str" cm="1">
        <f t="array" ref="F1068">IFERROR(INDEX(import_data,MATCH($D$8&amp;"-"&amp;$B1068,import_key,0),F$9),"")</f>
        <v/>
      </c>
      <c r="G1068" s="299" t="str" cm="1">
        <f t="array" ref="G1068">IFERROR(INDEX(import_data,MATCH($D$8&amp;"-"&amp;$B1068,import_key,0),G$9),"")</f>
        <v/>
      </c>
      <c r="H1068" s="322" t="str" cm="1">
        <f t="array" ref="H1068">IFERROR(INDEX(import_data,MATCH($D$8&amp;"-"&amp;$B1068,import_key,0),H$9),"")</f>
        <v/>
      </c>
      <c r="J1068" s="334" t="str">
        <f t="shared" si="81"/>
        <v/>
      </c>
      <c r="K1068" s="98" t="s">
        <v>0</v>
      </c>
      <c r="L1068" s="334" t="str">
        <f t="shared" si="82"/>
        <v/>
      </c>
      <c r="M1068" s="98" t="s">
        <v>0</v>
      </c>
      <c r="N1068" s="334" t="str">
        <f t="shared" si="83"/>
        <v/>
      </c>
      <c r="O1068" s="98" t="s">
        <v>0</v>
      </c>
      <c r="P1068" s="308">
        <f t="shared" si="84"/>
        <v>1056</v>
      </c>
      <c r="R1068" s="301" t="str" cm="1">
        <f t="array" ref="R1068">IFERROR(INDEX(import_data,MATCH($R$8&amp;"-"&amp;$P1068,import_key,0),R$9),"")</f>
        <v/>
      </c>
      <c r="S1068" s="299" t="str" cm="1">
        <f t="array" ref="S1068">IFERROR(INDEX(import_data,MATCH($R$8&amp;"-"&amp;$P1068,import_key,0),S$9),"")</f>
        <v/>
      </c>
      <c r="T1068" s="322" t="str" cm="1">
        <f t="array" ref="T1068">IFERROR(INDEX(import_data,MATCH($R$8&amp;"-"&amp;$P1068,import_key,0),T$9),"")</f>
        <v/>
      </c>
    </row>
    <row r="1069" spans="2:20" x14ac:dyDescent="0.25">
      <c r="B1069" s="308">
        <f t="shared" si="85"/>
        <v>1057</v>
      </c>
      <c r="D1069" s="301" t="str" cm="1">
        <f t="array" ref="D1069">IFERROR(INDEX(import_data,MATCH($D$8&amp;"-"&amp;$B1069,import_key,0),D$9),"")</f>
        <v/>
      </c>
      <c r="E1069" s="299" t="str" cm="1">
        <f t="array" ref="E1069">IFERROR(INDEX(import_data,MATCH($D$8&amp;"-"&amp;$B1069,import_key,0),E$9),"")</f>
        <v/>
      </c>
      <c r="F1069" s="299" t="str" cm="1">
        <f t="array" ref="F1069">IFERROR(INDEX(import_data,MATCH($D$8&amp;"-"&amp;$B1069,import_key,0),F$9),"")</f>
        <v/>
      </c>
      <c r="G1069" s="299" t="str" cm="1">
        <f t="array" ref="G1069">IFERROR(INDEX(import_data,MATCH($D$8&amp;"-"&amp;$B1069,import_key,0),G$9),"")</f>
        <v/>
      </c>
      <c r="H1069" s="322" t="str" cm="1">
        <f t="array" ref="H1069">IFERROR(INDEX(import_data,MATCH($D$8&amp;"-"&amp;$B1069,import_key,0),H$9),"")</f>
        <v/>
      </c>
      <c r="J1069" s="334" t="str">
        <f t="shared" si="81"/>
        <v/>
      </c>
      <c r="K1069" s="98" t="s">
        <v>0</v>
      </c>
      <c r="L1069" s="334" t="str">
        <f t="shared" si="82"/>
        <v/>
      </c>
      <c r="M1069" s="98" t="s">
        <v>0</v>
      </c>
      <c r="N1069" s="334" t="str">
        <f t="shared" si="83"/>
        <v/>
      </c>
      <c r="O1069" s="98" t="s">
        <v>0</v>
      </c>
      <c r="P1069" s="308">
        <f t="shared" si="84"/>
        <v>1057</v>
      </c>
      <c r="R1069" s="301" t="str" cm="1">
        <f t="array" ref="R1069">IFERROR(INDEX(import_data,MATCH($R$8&amp;"-"&amp;$P1069,import_key,0),R$9),"")</f>
        <v/>
      </c>
      <c r="S1069" s="299" t="str" cm="1">
        <f t="array" ref="S1069">IFERROR(INDEX(import_data,MATCH($R$8&amp;"-"&amp;$P1069,import_key,0),S$9),"")</f>
        <v/>
      </c>
      <c r="T1069" s="322" t="str" cm="1">
        <f t="array" ref="T1069">IFERROR(INDEX(import_data,MATCH($R$8&amp;"-"&amp;$P1069,import_key,0),T$9),"")</f>
        <v/>
      </c>
    </row>
    <row r="1070" spans="2:20" x14ac:dyDescent="0.25">
      <c r="B1070" s="308">
        <f t="shared" si="85"/>
        <v>1058</v>
      </c>
      <c r="D1070" s="301" t="str" cm="1">
        <f t="array" ref="D1070">IFERROR(INDEX(import_data,MATCH($D$8&amp;"-"&amp;$B1070,import_key,0),D$9),"")</f>
        <v/>
      </c>
      <c r="E1070" s="299" t="str" cm="1">
        <f t="array" ref="E1070">IFERROR(INDEX(import_data,MATCH($D$8&amp;"-"&amp;$B1070,import_key,0),E$9),"")</f>
        <v/>
      </c>
      <c r="F1070" s="299" t="str" cm="1">
        <f t="array" ref="F1070">IFERROR(INDEX(import_data,MATCH($D$8&amp;"-"&amp;$B1070,import_key,0),F$9),"")</f>
        <v/>
      </c>
      <c r="G1070" s="299" t="str" cm="1">
        <f t="array" ref="G1070">IFERROR(INDEX(import_data,MATCH($D$8&amp;"-"&amp;$B1070,import_key,0),G$9),"")</f>
        <v/>
      </c>
      <c r="H1070" s="322" t="str" cm="1">
        <f t="array" ref="H1070">IFERROR(INDEX(import_data,MATCH($D$8&amp;"-"&amp;$B1070,import_key,0),H$9),"")</f>
        <v/>
      </c>
      <c r="J1070" s="334" t="str">
        <f t="shared" si="81"/>
        <v/>
      </c>
      <c r="K1070" s="98" t="s">
        <v>0</v>
      </c>
      <c r="L1070" s="334" t="str">
        <f t="shared" si="82"/>
        <v/>
      </c>
      <c r="M1070" s="98" t="s">
        <v>0</v>
      </c>
      <c r="N1070" s="334" t="str">
        <f t="shared" si="83"/>
        <v/>
      </c>
      <c r="O1070" s="98" t="s">
        <v>0</v>
      </c>
      <c r="P1070" s="308">
        <f t="shared" si="84"/>
        <v>1058</v>
      </c>
      <c r="R1070" s="301" t="str" cm="1">
        <f t="array" ref="R1070">IFERROR(INDEX(import_data,MATCH($R$8&amp;"-"&amp;$P1070,import_key,0),R$9),"")</f>
        <v/>
      </c>
      <c r="S1070" s="299" t="str" cm="1">
        <f t="array" ref="S1070">IFERROR(INDEX(import_data,MATCH($R$8&amp;"-"&amp;$P1070,import_key,0),S$9),"")</f>
        <v/>
      </c>
      <c r="T1070" s="322" t="str" cm="1">
        <f t="array" ref="T1070">IFERROR(INDEX(import_data,MATCH($R$8&amp;"-"&amp;$P1070,import_key,0),T$9),"")</f>
        <v/>
      </c>
    </row>
    <row r="1071" spans="2:20" x14ac:dyDescent="0.25">
      <c r="B1071" s="308">
        <f t="shared" si="85"/>
        <v>1059</v>
      </c>
      <c r="D1071" s="301" t="str" cm="1">
        <f t="array" ref="D1071">IFERROR(INDEX(import_data,MATCH($D$8&amp;"-"&amp;$B1071,import_key,0),D$9),"")</f>
        <v/>
      </c>
      <c r="E1071" s="299" t="str" cm="1">
        <f t="array" ref="E1071">IFERROR(INDEX(import_data,MATCH($D$8&amp;"-"&amp;$B1071,import_key,0),E$9),"")</f>
        <v/>
      </c>
      <c r="F1071" s="299" t="str" cm="1">
        <f t="array" ref="F1071">IFERROR(INDEX(import_data,MATCH($D$8&amp;"-"&amp;$B1071,import_key,0),F$9),"")</f>
        <v/>
      </c>
      <c r="G1071" s="299" t="str" cm="1">
        <f t="array" ref="G1071">IFERROR(INDEX(import_data,MATCH($D$8&amp;"-"&amp;$B1071,import_key,0),G$9),"")</f>
        <v/>
      </c>
      <c r="H1071" s="322" t="str" cm="1">
        <f t="array" ref="H1071">IFERROR(INDEX(import_data,MATCH($D$8&amp;"-"&amp;$B1071,import_key,0),H$9),"")</f>
        <v/>
      </c>
      <c r="J1071" s="334" t="str">
        <f t="shared" si="81"/>
        <v/>
      </c>
      <c r="K1071" s="98" t="s">
        <v>0</v>
      </c>
      <c r="L1071" s="334" t="str">
        <f t="shared" si="82"/>
        <v/>
      </c>
      <c r="M1071" s="98" t="s">
        <v>0</v>
      </c>
      <c r="N1071" s="334" t="str">
        <f t="shared" si="83"/>
        <v/>
      </c>
      <c r="O1071" s="98" t="s">
        <v>0</v>
      </c>
      <c r="P1071" s="308">
        <f t="shared" si="84"/>
        <v>1059</v>
      </c>
      <c r="R1071" s="301" t="str" cm="1">
        <f t="array" ref="R1071">IFERROR(INDEX(import_data,MATCH($R$8&amp;"-"&amp;$P1071,import_key,0),R$9),"")</f>
        <v/>
      </c>
      <c r="S1071" s="299" t="str" cm="1">
        <f t="array" ref="S1071">IFERROR(INDEX(import_data,MATCH($R$8&amp;"-"&amp;$P1071,import_key,0),S$9),"")</f>
        <v/>
      </c>
      <c r="T1071" s="322" t="str" cm="1">
        <f t="array" ref="T1071">IFERROR(INDEX(import_data,MATCH($R$8&amp;"-"&amp;$P1071,import_key,0),T$9),"")</f>
        <v/>
      </c>
    </row>
    <row r="1072" spans="2:20" x14ac:dyDescent="0.25">
      <c r="B1072" s="308">
        <f t="shared" si="85"/>
        <v>1060</v>
      </c>
      <c r="D1072" s="301" t="str" cm="1">
        <f t="array" ref="D1072">IFERROR(INDEX(import_data,MATCH($D$8&amp;"-"&amp;$B1072,import_key,0),D$9),"")</f>
        <v/>
      </c>
      <c r="E1072" s="299" t="str" cm="1">
        <f t="array" ref="E1072">IFERROR(INDEX(import_data,MATCH($D$8&amp;"-"&amp;$B1072,import_key,0),E$9),"")</f>
        <v/>
      </c>
      <c r="F1072" s="299" t="str" cm="1">
        <f t="array" ref="F1072">IFERROR(INDEX(import_data,MATCH($D$8&amp;"-"&amp;$B1072,import_key,0),F$9),"")</f>
        <v/>
      </c>
      <c r="G1072" s="299" t="str" cm="1">
        <f t="array" ref="G1072">IFERROR(INDEX(import_data,MATCH($D$8&amp;"-"&amp;$B1072,import_key,0),G$9),"")</f>
        <v/>
      </c>
      <c r="H1072" s="322" t="str" cm="1">
        <f t="array" ref="H1072">IFERROR(INDEX(import_data,MATCH($D$8&amp;"-"&amp;$B1072,import_key,0),H$9),"")</f>
        <v/>
      </c>
      <c r="J1072" s="334" t="str">
        <f t="shared" si="81"/>
        <v/>
      </c>
      <c r="K1072" s="98" t="s">
        <v>0</v>
      </c>
      <c r="L1072" s="334" t="str">
        <f t="shared" si="82"/>
        <v/>
      </c>
      <c r="M1072" s="98" t="s">
        <v>0</v>
      </c>
      <c r="N1072" s="334" t="str">
        <f t="shared" si="83"/>
        <v/>
      </c>
      <c r="O1072" s="98" t="s">
        <v>0</v>
      </c>
      <c r="P1072" s="308">
        <f t="shared" si="84"/>
        <v>1060</v>
      </c>
      <c r="R1072" s="301" t="str" cm="1">
        <f t="array" ref="R1072">IFERROR(INDEX(import_data,MATCH($R$8&amp;"-"&amp;$P1072,import_key,0),R$9),"")</f>
        <v/>
      </c>
      <c r="S1072" s="299" t="str" cm="1">
        <f t="array" ref="S1072">IFERROR(INDEX(import_data,MATCH($R$8&amp;"-"&amp;$P1072,import_key,0),S$9),"")</f>
        <v/>
      </c>
      <c r="T1072" s="322" t="str" cm="1">
        <f t="array" ref="T1072">IFERROR(INDEX(import_data,MATCH($R$8&amp;"-"&amp;$P1072,import_key,0),T$9),"")</f>
        <v/>
      </c>
    </row>
    <row r="1073" spans="2:20" x14ac:dyDescent="0.25">
      <c r="B1073" s="308">
        <f t="shared" si="85"/>
        <v>1061</v>
      </c>
      <c r="D1073" s="301" t="str" cm="1">
        <f t="array" ref="D1073">IFERROR(INDEX(import_data,MATCH($D$8&amp;"-"&amp;$B1073,import_key,0),D$9),"")</f>
        <v/>
      </c>
      <c r="E1073" s="299" t="str" cm="1">
        <f t="array" ref="E1073">IFERROR(INDEX(import_data,MATCH($D$8&amp;"-"&amp;$B1073,import_key,0),E$9),"")</f>
        <v/>
      </c>
      <c r="F1073" s="299" t="str" cm="1">
        <f t="array" ref="F1073">IFERROR(INDEX(import_data,MATCH($D$8&amp;"-"&amp;$B1073,import_key,0),F$9),"")</f>
        <v/>
      </c>
      <c r="G1073" s="299" t="str" cm="1">
        <f t="array" ref="G1073">IFERROR(INDEX(import_data,MATCH($D$8&amp;"-"&amp;$B1073,import_key,0),G$9),"")</f>
        <v/>
      </c>
      <c r="H1073" s="322" t="str" cm="1">
        <f t="array" ref="H1073">IFERROR(INDEX(import_data,MATCH($D$8&amp;"-"&amp;$B1073,import_key,0),H$9),"")</f>
        <v/>
      </c>
      <c r="J1073" s="334" t="str">
        <f t="shared" si="81"/>
        <v/>
      </c>
      <c r="K1073" s="98" t="s">
        <v>0</v>
      </c>
      <c r="L1073" s="334" t="str">
        <f t="shared" si="82"/>
        <v/>
      </c>
      <c r="M1073" s="98" t="s">
        <v>0</v>
      </c>
      <c r="N1073" s="334" t="str">
        <f t="shared" si="83"/>
        <v/>
      </c>
      <c r="O1073" s="98" t="s">
        <v>0</v>
      </c>
      <c r="P1073" s="308">
        <f t="shared" si="84"/>
        <v>1061</v>
      </c>
      <c r="R1073" s="301" t="str" cm="1">
        <f t="array" ref="R1073">IFERROR(INDEX(import_data,MATCH($R$8&amp;"-"&amp;$P1073,import_key,0),R$9),"")</f>
        <v/>
      </c>
      <c r="S1073" s="299" t="str" cm="1">
        <f t="array" ref="S1073">IFERROR(INDEX(import_data,MATCH($R$8&amp;"-"&amp;$P1073,import_key,0),S$9),"")</f>
        <v/>
      </c>
      <c r="T1073" s="322" t="str" cm="1">
        <f t="array" ref="T1073">IFERROR(INDEX(import_data,MATCH($R$8&amp;"-"&amp;$P1073,import_key,0),T$9),"")</f>
        <v/>
      </c>
    </row>
    <row r="1074" spans="2:20" x14ac:dyDescent="0.25">
      <c r="B1074" s="308">
        <f t="shared" si="85"/>
        <v>1062</v>
      </c>
      <c r="D1074" s="301" t="str" cm="1">
        <f t="array" ref="D1074">IFERROR(INDEX(import_data,MATCH($D$8&amp;"-"&amp;$B1074,import_key,0),D$9),"")</f>
        <v/>
      </c>
      <c r="E1074" s="299" t="str" cm="1">
        <f t="array" ref="E1074">IFERROR(INDEX(import_data,MATCH($D$8&amp;"-"&amp;$B1074,import_key,0),E$9),"")</f>
        <v/>
      </c>
      <c r="F1074" s="299" t="str" cm="1">
        <f t="array" ref="F1074">IFERROR(INDEX(import_data,MATCH($D$8&amp;"-"&amp;$B1074,import_key,0),F$9),"")</f>
        <v/>
      </c>
      <c r="G1074" s="299" t="str" cm="1">
        <f t="array" ref="G1074">IFERROR(INDEX(import_data,MATCH($D$8&amp;"-"&amp;$B1074,import_key,0),G$9),"")</f>
        <v/>
      </c>
      <c r="H1074" s="322" t="str" cm="1">
        <f t="array" ref="H1074">IFERROR(INDEX(import_data,MATCH($D$8&amp;"-"&amp;$B1074,import_key,0),H$9),"")</f>
        <v/>
      </c>
      <c r="J1074" s="334" t="str">
        <f t="shared" si="81"/>
        <v/>
      </c>
      <c r="K1074" s="98" t="s">
        <v>0</v>
      </c>
      <c r="L1074" s="334" t="str">
        <f t="shared" si="82"/>
        <v/>
      </c>
      <c r="M1074" s="98" t="s">
        <v>0</v>
      </c>
      <c r="N1074" s="334" t="str">
        <f t="shared" si="83"/>
        <v/>
      </c>
      <c r="O1074" s="98" t="s">
        <v>0</v>
      </c>
      <c r="P1074" s="308">
        <f t="shared" si="84"/>
        <v>1062</v>
      </c>
      <c r="R1074" s="301" t="str" cm="1">
        <f t="array" ref="R1074">IFERROR(INDEX(import_data,MATCH($R$8&amp;"-"&amp;$P1074,import_key,0),R$9),"")</f>
        <v/>
      </c>
      <c r="S1074" s="299" t="str" cm="1">
        <f t="array" ref="S1074">IFERROR(INDEX(import_data,MATCH($R$8&amp;"-"&amp;$P1074,import_key,0),S$9),"")</f>
        <v/>
      </c>
      <c r="T1074" s="322" t="str" cm="1">
        <f t="array" ref="T1074">IFERROR(INDEX(import_data,MATCH($R$8&amp;"-"&amp;$P1074,import_key,0),T$9),"")</f>
        <v/>
      </c>
    </row>
    <row r="1075" spans="2:20" x14ac:dyDescent="0.25">
      <c r="B1075" s="308">
        <f t="shared" si="85"/>
        <v>1063</v>
      </c>
      <c r="D1075" s="301" t="str" cm="1">
        <f t="array" ref="D1075">IFERROR(INDEX(import_data,MATCH($D$8&amp;"-"&amp;$B1075,import_key,0),D$9),"")</f>
        <v/>
      </c>
      <c r="E1075" s="299" t="str" cm="1">
        <f t="array" ref="E1075">IFERROR(INDEX(import_data,MATCH($D$8&amp;"-"&amp;$B1075,import_key,0),E$9),"")</f>
        <v/>
      </c>
      <c r="F1075" s="299" t="str" cm="1">
        <f t="array" ref="F1075">IFERROR(INDEX(import_data,MATCH($D$8&amp;"-"&amp;$B1075,import_key,0),F$9),"")</f>
        <v/>
      </c>
      <c r="G1075" s="299" t="str" cm="1">
        <f t="array" ref="G1075">IFERROR(INDEX(import_data,MATCH($D$8&amp;"-"&amp;$B1075,import_key,0),G$9),"")</f>
        <v/>
      </c>
      <c r="H1075" s="322" t="str" cm="1">
        <f t="array" ref="H1075">IFERROR(INDEX(import_data,MATCH($D$8&amp;"-"&amp;$B1075,import_key,0),H$9),"")</f>
        <v/>
      </c>
      <c r="J1075" s="334" t="str">
        <f t="shared" si="81"/>
        <v/>
      </c>
      <c r="K1075" s="98" t="s">
        <v>0</v>
      </c>
      <c r="L1075" s="334" t="str">
        <f t="shared" si="82"/>
        <v/>
      </c>
      <c r="M1075" s="98" t="s">
        <v>0</v>
      </c>
      <c r="N1075" s="334" t="str">
        <f t="shared" si="83"/>
        <v/>
      </c>
      <c r="O1075" s="98" t="s">
        <v>0</v>
      </c>
      <c r="P1075" s="308">
        <f t="shared" si="84"/>
        <v>1063</v>
      </c>
      <c r="R1075" s="301" t="str" cm="1">
        <f t="array" ref="R1075">IFERROR(INDEX(import_data,MATCH($R$8&amp;"-"&amp;$P1075,import_key,0),R$9),"")</f>
        <v/>
      </c>
      <c r="S1075" s="299" t="str" cm="1">
        <f t="array" ref="S1075">IFERROR(INDEX(import_data,MATCH($R$8&amp;"-"&amp;$P1075,import_key,0),S$9),"")</f>
        <v/>
      </c>
      <c r="T1075" s="322" t="str" cm="1">
        <f t="array" ref="T1075">IFERROR(INDEX(import_data,MATCH($R$8&amp;"-"&amp;$P1075,import_key,0),T$9),"")</f>
        <v/>
      </c>
    </row>
    <row r="1076" spans="2:20" x14ac:dyDescent="0.25">
      <c r="B1076" s="308">
        <f t="shared" si="85"/>
        <v>1064</v>
      </c>
      <c r="D1076" s="301" t="str" cm="1">
        <f t="array" ref="D1076">IFERROR(INDEX(import_data,MATCH($D$8&amp;"-"&amp;$B1076,import_key,0),D$9),"")</f>
        <v/>
      </c>
      <c r="E1076" s="299" t="str" cm="1">
        <f t="array" ref="E1076">IFERROR(INDEX(import_data,MATCH($D$8&amp;"-"&amp;$B1076,import_key,0),E$9),"")</f>
        <v/>
      </c>
      <c r="F1076" s="299" t="str" cm="1">
        <f t="array" ref="F1076">IFERROR(INDEX(import_data,MATCH($D$8&amp;"-"&amp;$B1076,import_key,0),F$9),"")</f>
        <v/>
      </c>
      <c r="G1076" s="299" t="str" cm="1">
        <f t="array" ref="G1076">IFERROR(INDEX(import_data,MATCH($D$8&amp;"-"&amp;$B1076,import_key,0),G$9),"")</f>
        <v/>
      </c>
      <c r="H1076" s="322" t="str" cm="1">
        <f t="array" ref="H1076">IFERROR(INDEX(import_data,MATCH($D$8&amp;"-"&amp;$B1076,import_key,0),H$9),"")</f>
        <v/>
      </c>
      <c r="J1076" s="334" t="str">
        <f t="shared" si="81"/>
        <v/>
      </c>
      <c r="K1076" s="98" t="s">
        <v>0</v>
      </c>
      <c r="L1076" s="334" t="str">
        <f t="shared" si="82"/>
        <v/>
      </c>
      <c r="M1076" s="98" t="s">
        <v>0</v>
      </c>
      <c r="N1076" s="334" t="str">
        <f t="shared" si="83"/>
        <v/>
      </c>
      <c r="O1076" s="98" t="s">
        <v>0</v>
      </c>
      <c r="P1076" s="308">
        <f t="shared" si="84"/>
        <v>1064</v>
      </c>
      <c r="R1076" s="301" t="str" cm="1">
        <f t="array" ref="R1076">IFERROR(INDEX(import_data,MATCH($R$8&amp;"-"&amp;$P1076,import_key,0),R$9),"")</f>
        <v/>
      </c>
      <c r="S1076" s="299" t="str" cm="1">
        <f t="array" ref="S1076">IFERROR(INDEX(import_data,MATCH($R$8&amp;"-"&amp;$P1076,import_key,0),S$9),"")</f>
        <v/>
      </c>
      <c r="T1076" s="322" t="str" cm="1">
        <f t="array" ref="T1076">IFERROR(INDEX(import_data,MATCH($R$8&amp;"-"&amp;$P1076,import_key,0),T$9),"")</f>
        <v/>
      </c>
    </row>
    <row r="1077" spans="2:20" x14ac:dyDescent="0.25">
      <c r="B1077" s="308">
        <f t="shared" si="85"/>
        <v>1065</v>
      </c>
      <c r="D1077" s="301" t="str" cm="1">
        <f t="array" ref="D1077">IFERROR(INDEX(import_data,MATCH($D$8&amp;"-"&amp;$B1077,import_key,0),D$9),"")</f>
        <v/>
      </c>
      <c r="E1077" s="299" t="str" cm="1">
        <f t="array" ref="E1077">IFERROR(INDEX(import_data,MATCH($D$8&amp;"-"&amp;$B1077,import_key,0),E$9),"")</f>
        <v/>
      </c>
      <c r="F1077" s="299" t="str" cm="1">
        <f t="array" ref="F1077">IFERROR(INDEX(import_data,MATCH($D$8&amp;"-"&amp;$B1077,import_key,0),F$9),"")</f>
        <v/>
      </c>
      <c r="G1077" s="299" t="str" cm="1">
        <f t="array" ref="G1077">IFERROR(INDEX(import_data,MATCH($D$8&amp;"-"&amp;$B1077,import_key,0),G$9),"")</f>
        <v/>
      </c>
      <c r="H1077" s="322" t="str" cm="1">
        <f t="array" ref="H1077">IFERROR(INDEX(import_data,MATCH($D$8&amp;"-"&amp;$B1077,import_key,0),H$9),"")</f>
        <v/>
      </c>
      <c r="J1077" s="334" t="str">
        <f t="shared" si="81"/>
        <v/>
      </c>
      <c r="K1077" s="98" t="s">
        <v>0</v>
      </c>
      <c r="L1077" s="334" t="str">
        <f t="shared" si="82"/>
        <v/>
      </c>
      <c r="M1077" s="98" t="s">
        <v>0</v>
      </c>
      <c r="N1077" s="334" t="str">
        <f t="shared" si="83"/>
        <v/>
      </c>
      <c r="O1077" s="98" t="s">
        <v>0</v>
      </c>
      <c r="P1077" s="308">
        <f t="shared" si="84"/>
        <v>1065</v>
      </c>
      <c r="R1077" s="301" t="str" cm="1">
        <f t="array" ref="R1077">IFERROR(INDEX(import_data,MATCH($R$8&amp;"-"&amp;$P1077,import_key,0),R$9),"")</f>
        <v/>
      </c>
      <c r="S1077" s="299" t="str" cm="1">
        <f t="array" ref="S1077">IFERROR(INDEX(import_data,MATCH($R$8&amp;"-"&amp;$P1077,import_key,0),S$9),"")</f>
        <v/>
      </c>
      <c r="T1077" s="322" t="str" cm="1">
        <f t="array" ref="T1077">IFERROR(INDEX(import_data,MATCH($R$8&amp;"-"&amp;$P1077,import_key,0),T$9),"")</f>
        <v/>
      </c>
    </row>
    <row r="1078" spans="2:20" x14ac:dyDescent="0.25">
      <c r="B1078" s="308">
        <f t="shared" si="85"/>
        <v>1066</v>
      </c>
      <c r="D1078" s="301" t="str" cm="1">
        <f t="array" ref="D1078">IFERROR(INDEX(import_data,MATCH($D$8&amp;"-"&amp;$B1078,import_key,0),D$9),"")</f>
        <v/>
      </c>
      <c r="E1078" s="299" t="str" cm="1">
        <f t="array" ref="E1078">IFERROR(INDEX(import_data,MATCH($D$8&amp;"-"&amp;$B1078,import_key,0),E$9),"")</f>
        <v/>
      </c>
      <c r="F1078" s="299" t="str" cm="1">
        <f t="array" ref="F1078">IFERROR(INDEX(import_data,MATCH($D$8&amp;"-"&amp;$B1078,import_key,0),F$9),"")</f>
        <v/>
      </c>
      <c r="G1078" s="299" t="str" cm="1">
        <f t="array" ref="G1078">IFERROR(INDEX(import_data,MATCH($D$8&amp;"-"&amp;$B1078,import_key,0),G$9),"")</f>
        <v/>
      </c>
      <c r="H1078" s="322" t="str" cm="1">
        <f t="array" ref="H1078">IFERROR(INDEX(import_data,MATCH($D$8&amp;"-"&amp;$B1078,import_key,0),H$9),"")</f>
        <v/>
      </c>
      <c r="J1078" s="334" t="str">
        <f t="shared" si="81"/>
        <v/>
      </c>
      <c r="K1078" s="98" t="s">
        <v>0</v>
      </c>
      <c r="L1078" s="334" t="str">
        <f t="shared" si="82"/>
        <v/>
      </c>
      <c r="M1078" s="98" t="s">
        <v>0</v>
      </c>
      <c r="N1078" s="334" t="str">
        <f t="shared" si="83"/>
        <v/>
      </c>
      <c r="O1078" s="98" t="s">
        <v>0</v>
      </c>
      <c r="P1078" s="308">
        <f t="shared" si="84"/>
        <v>1066</v>
      </c>
      <c r="R1078" s="301" t="str" cm="1">
        <f t="array" ref="R1078">IFERROR(INDEX(import_data,MATCH($R$8&amp;"-"&amp;$P1078,import_key,0),R$9),"")</f>
        <v/>
      </c>
      <c r="S1078" s="299" t="str" cm="1">
        <f t="array" ref="S1078">IFERROR(INDEX(import_data,MATCH($R$8&amp;"-"&amp;$P1078,import_key,0),S$9),"")</f>
        <v/>
      </c>
      <c r="T1078" s="322" t="str" cm="1">
        <f t="array" ref="T1078">IFERROR(INDEX(import_data,MATCH($R$8&amp;"-"&amp;$P1078,import_key,0),T$9),"")</f>
        <v/>
      </c>
    </row>
    <row r="1079" spans="2:20" x14ac:dyDescent="0.25">
      <c r="B1079" s="308">
        <f t="shared" si="85"/>
        <v>1067</v>
      </c>
      <c r="D1079" s="301" t="str" cm="1">
        <f t="array" ref="D1079">IFERROR(INDEX(import_data,MATCH($D$8&amp;"-"&amp;$B1079,import_key,0),D$9),"")</f>
        <v/>
      </c>
      <c r="E1079" s="299" t="str" cm="1">
        <f t="array" ref="E1079">IFERROR(INDEX(import_data,MATCH($D$8&amp;"-"&amp;$B1079,import_key,0),E$9),"")</f>
        <v/>
      </c>
      <c r="F1079" s="299" t="str" cm="1">
        <f t="array" ref="F1079">IFERROR(INDEX(import_data,MATCH($D$8&amp;"-"&amp;$B1079,import_key,0),F$9),"")</f>
        <v/>
      </c>
      <c r="G1079" s="299" t="str" cm="1">
        <f t="array" ref="G1079">IFERROR(INDEX(import_data,MATCH($D$8&amp;"-"&amp;$B1079,import_key,0),G$9),"")</f>
        <v/>
      </c>
      <c r="H1079" s="322" t="str" cm="1">
        <f t="array" ref="H1079">IFERROR(INDEX(import_data,MATCH($D$8&amp;"-"&amp;$B1079,import_key,0),H$9),"")</f>
        <v/>
      </c>
      <c r="J1079" s="334" t="str">
        <f t="shared" si="81"/>
        <v/>
      </c>
      <c r="K1079" s="98" t="s">
        <v>0</v>
      </c>
      <c r="L1079" s="334" t="str">
        <f t="shared" si="82"/>
        <v/>
      </c>
      <c r="M1079" s="98" t="s">
        <v>0</v>
      </c>
      <c r="N1079" s="334" t="str">
        <f t="shared" si="83"/>
        <v/>
      </c>
      <c r="O1079" s="98" t="s">
        <v>0</v>
      </c>
      <c r="P1079" s="308">
        <f t="shared" si="84"/>
        <v>1067</v>
      </c>
      <c r="R1079" s="301" t="str" cm="1">
        <f t="array" ref="R1079">IFERROR(INDEX(import_data,MATCH($R$8&amp;"-"&amp;$P1079,import_key,0),R$9),"")</f>
        <v/>
      </c>
      <c r="S1079" s="299" t="str" cm="1">
        <f t="array" ref="S1079">IFERROR(INDEX(import_data,MATCH($R$8&amp;"-"&amp;$P1079,import_key,0),S$9),"")</f>
        <v/>
      </c>
      <c r="T1079" s="322" t="str" cm="1">
        <f t="array" ref="T1079">IFERROR(INDEX(import_data,MATCH($R$8&amp;"-"&amp;$P1079,import_key,0),T$9),"")</f>
        <v/>
      </c>
    </row>
    <row r="1080" spans="2:20" x14ac:dyDescent="0.25">
      <c r="B1080" s="308">
        <f t="shared" si="85"/>
        <v>1068</v>
      </c>
      <c r="D1080" s="301" t="str" cm="1">
        <f t="array" ref="D1080">IFERROR(INDEX(import_data,MATCH($D$8&amp;"-"&amp;$B1080,import_key,0),D$9),"")</f>
        <v/>
      </c>
      <c r="E1080" s="299" t="str" cm="1">
        <f t="array" ref="E1080">IFERROR(INDEX(import_data,MATCH($D$8&amp;"-"&amp;$B1080,import_key,0),E$9),"")</f>
        <v/>
      </c>
      <c r="F1080" s="299" t="str" cm="1">
        <f t="array" ref="F1080">IFERROR(INDEX(import_data,MATCH($D$8&amp;"-"&amp;$B1080,import_key,0),F$9),"")</f>
        <v/>
      </c>
      <c r="G1080" s="299" t="str" cm="1">
        <f t="array" ref="G1080">IFERROR(INDEX(import_data,MATCH($D$8&amp;"-"&amp;$B1080,import_key,0),G$9),"")</f>
        <v/>
      </c>
      <c r="H1080" s="322" t="str" cm="1">
        <f t="array" ref="H1080">IFERROR(INDEX(import_data,MATCH($D$8&amp;"-"&amp;$B1080,import_key,0),H$9),"")</f>
        <v/>
      </c>
      <c r="J1080" s="334" t="str">
        <f t="shared" si="81"/>
        <v/>
      </c>
      <c r="K1080" s="98" t="s">
        <v>0</v>
      </c>
      <c r="L1080" s="334" t="str">
        <f t="shared" si="82"/>
        <v/>
      </c>
      <c r="M1080" s="98" t="s">
        <v>0</v>
      </c>
      <c r="N1080" s="334" t="str">
        <f t="shared" si="83"/>
        <v/>
      </c>
      <c r="O1080" s="98" t="s">
        <v>0</v>
      </c>
      <c r="P1080" s="308">
        <f t="shared" si="84"/>
        <v>1068</v>
      </c>
      <c r="R1080" s="301" t="str" cm="1">
        <f t="array" ref="R1080">IFERROR(INDEX(import_data,MATCH($R$8&amp;"-"&amp;$P1080,import_key,0),R$9),"")</f>
        <v/>
      </c>
      <c r="S1080" s="299" t="str" cm="1">
        <f t="array" ref="S1080">IFERROR(INDEX(import_data,MATCH($R$8&amp;"-"&amp;$P1080,import_key,0),S$9),"")</f>
        <v/>
      </c>
      <c r="T1080" s="322" t="str" cm="1">
        <f t="array" ref="T1080">IFERROR(INDEX(import_data,MATCH($R$8&amp;"-"&amp;$P1080,import_key,0),T$9),"")</f>
        <v/>
      </c>
    </row>
    <row r="1081" spans="2:20" x14ac:dyDescent="0.25">
      <c r="B1081" s="308">
        <f t="shared" si="85"/>
        <v>1069</v>
      </c>
      <c r="D1081" s="301" t="str" cm="1">
        <f t="array" ref="D1081">IFERROR(INDEX(import_data,MATCH($D$8&amp;"-"&amp;$B1081,import_key,0),D$9),"")</f>
        <v/>
      </c>
      <c r="E1081" s="299" t="str" cm="1">
        <f t="array" ref="E1081">IFERROR(INDEX(import_data,MATCH($D$8&amp;"-"&amp;$B1081,import_key,0),E$9),"")</f>
        <v/>
      </c>
      <c r="F1081" s="299" t="str" cm="1">
        <f t="array" ref="F1081">IFERROR(INDEX(import_data,MATCH($D$8&amp;"-"&amp;$B1081,import_key,0),F$9),"")</f>
        <v/>
      </c>
      <c r="G1081" s="299" t="str" cm="1">
        <f t="array" ref="G1081">IFERROR(INDEX(import_data,MATCH($D$8&amp;"-"&amp;$B1081,import_key,0),G$9),"")</f>
        <v/>
      </c>
      <c r="H1081" s="322" t="str" cm="1">
        <f t="array" ref="H1081">IFERROR(INDEX(import_data,MATCH($D$8&amp;"-"&amp;$B1081,import_key,0),H$9),"")</f>
        <v/>
      </c>
      <c r="J1081" s="334" t="str">
        <f t="shared" si="81"/>
        <v/>
      </c>
      <c r="K1081" s="98" t="s">
        <v>0</v>
      </c>
      <c r="L1081" s="334" t="str">
        <f t="shared" si="82"/>
        <v/>
      </c>
      <c r="M1081" s="98" t="s">
        <v>0</v>
      </c>
      <c r="N1081" s="334" t="str">
        <f t="shared" si="83"/>
        <v/>
      </c>
      <c r="O1081" s="98" t="s">
        <v>0</v>
      </c>
      <c r="P1081" s="308">
        <f t="shared" si="84"/>
        <v>1069</v>
      </c>
      <c r="R1081" s="301" t="str" cm="1">
        <f t="array" ref="R1081">IFERROR(INDEX(import_data,MATCH($R$8&amp;"-"&amp;$P1081,import_key,0),R$9),"")</f>
        <v/>
      </c>
      <c r="S1081" s="299" t="str" cm="1">
        <f t="array" ref="S1081">IFERROR(INDEX(import_data,MATCH($R$8&amp;"-"&amp;$P1081,import_key,0),S$9),"")</f>
        <v/>
      </c>
      <c r="T1081" s="322" t="str" cm="1">
        <f t="array" ref="T1081">IFERROR(INDEX(import_data,MATCH($R$8&amp;"-"&amp;$P1081,import_key,0),T$9),"")</f>
        <v/>
      </c>
    </row>
    <row r="1082" spans="2:20" x14ac:dyDescent="0.25">
      <c r="B1082" s="308">
        <f t="shared" si="85"/>
        <v>1070</v>
      </c>
      <c r="D1082" s="301" t="str" cm="1">
        <f t="array" ref="D1082">IFERROR(INDEX(import_data,MATCH($D$8&amp;"-"&amp;$B1082,import_key,0),D$9),"")</f>
        <v/>
      </c>
      <c r="E1082" s="299" t="str" cm="1">
        <f t="array" ref="E1082">IFERROR(INDEX(import_data,MATCH($D$8&amp;"-"&amp;$B1082,import_key,0),E$9),"")</f>
        <v/>
      </c>
      <c r="F1082" s="299" t="str" cm="1">
        <f t="array" ref="F1082">IFERROR(INDEX(import_data,MATCH($D$8&amp;"-"&amp;$B1082,import_key,0),F$9),"")</f>
        <v/>
      </c>
      <c r="G1082" s="299" t="str" cm="1">
        <f t="array" ref="G1082">IFERROR(INDEX(import_data,MATCH($D$8&amp;"-"&amp;$B1082,import_key,0),G$9),"")</f>
        <v/>
      </c>
      <c r="H1082" s="322" t="str" cm="1">
        <f t="array" ref="H1082">IFERROR(INDEX(import_data,MATCH($D$8&amp;"-"&amp;$B1082,import_key,0),H$9),"")</f>
        <v/>
      </c>
      <c r="J1082" s="334" t="str">
        <f t="shared" si="81"/>
        <v/>
      </c>
      <c r="K1082" s="98" t="s">
        <v>0</v>
      </c>
      <c r="L1082" s="334" t="str">
        <f t="shared" si="82"/>
        <v/>
      </c>
      <c r="M1082" s="98" t="s">
        <v>0</v>
      </c>
      <c r="N1082" s="334" t="str">
        <f t="shared" si="83"/>
        <v/>
      </c>
      <c r="O1082" s="98" t="s">
        <v>0</v>
      </c>
      <c r="P1082" s="308">
        <f t="shared" si="84"/>
        <v>1070</v>
      </c>
      <c r="R1082" s="301" t="str" cm="1">
        <f t="array" ref="R1082">IFERROR(INDEX(import_data,MATCH($R$8&amp;"-"&amp;$P1082,import_key,0),R$9),"")</f>
        <v/>
      </c>
      <c r="S1082" s="299" t="str" cm="1">
        <f t="array" ref="S1082">IFERROR(INDEX(import_data,MATCH($R$8&amp;"-"&amp;$P1082,import_key,0),S$9),"")</f>
        <v/>
      </c>
      <c r="T1082" s="322" t="str" cm="1">
        <f t="array" ref="T1082">IFERROR(INDEX(import_data,MATCH($R$8&amp;"-"&amp;$P1082,import_key,0),T$9),"")</f>
        <v/>
      </c>
    </row>
    <row r="1083" spans="2:20" x14ac:dyDescent="0.25">
      <c r="B1083" s="308">
        <f t="shared" si="85"/>
        <v>1071</v>
      </c>
      <c r="D1083" s="301" t="str" cm="1">
        <f t="array" ref="D1083">IFERROR(INDEX(import_data,MATCH($D$8&amp;"-"&amp;$B1083,import_key,0),D$9),"")</f>
        <v/>
      </c>
      <c r="E1083" s="299" t="str" cm="1">
        <f t="array" ref="E1083">IFERROR(INDEX(import_data,MATCH($D$8&amp;"-"&amp;$B1083,import_key,0),E$9),"")</f>
        <v/>
      </c>
      <c r="F1083" s="299" t="str" cm="1">
        <f t="array" ref="F1083">IFERROR(INDEX(import_data,MATCH($D$8&amp;"-"&amp;$B1083,import_key,0),F$9),"")</f>
        <v/>
      </c>
      <c r="G1083" s="299" t="str" cm="1">
        <f t="array" ref="G1083">IFERROR(INDEX(import_data,MATCH($D$8&amp;"-"&amp;$B1083,import_key,0),G$9),"")</f>
        <v/>
      </c>
      <c r="H1083" s="322" t="str" cm="1">
        <f t="array" ref="H1083">IFERROR(INDEX(import_data,MATCH($D$8&amp;"-"&amp;$B1083,import_key,0),H$9),"")</f>
        <v/>
      </c>
      <c r="J1083" s="334" t="str">
        <f t="shared" si="81"/>
        <v/>
      </c>
      <c r="K1083" s="98" t="s">
        <v>0</v>
      </c>
      <c r="L1083" s="334" t="str">
        <f t="shared" si="82"/>
        <v/>
      </c>
      <c r="M1083" s="98" t="s">
        <v>0</v>
      </c>
      <c r="N1083" s="334" t="str">
        <f t="shared" si="83"/>
        <v/>
      </c>
      <c r="O1083" s="98" t="s">
        <v>0</v>
      </c>
      <c r="P1083" s="308">
        <f t="shared" si="84"/>
        <v>1071</v>
      </c>
      <c r="R1083" s="301" t="str" cm="1">
        <f t="array" ref="R1083">IFERROR(INDEX(import_data,MATCH($R$8&amp;"-"&amp;$P1083,import_key,0),R$9),"")</f>
        <v/>
      </c>
      <c r="S1083" s="299" t="str" cm="1">
        <f t="array" ref="S1083">IFERROR(INDEX(import_data,MATCH($R$8&amp;"-"&amp;$P1083,import_key,0),S$9),"")</f>
        <v/>
      </c>
      <c r="T1083" s="322" t="str" cm="1">
        <f t="array" ref="T1083">IFERROR(INDEX(import_data,MATCH($R$8&amp;"-"&amp;$P1083,import_key,0),T$9),"")</f>
        <v/>
      </c>
    </row>
    <row r="1084" spans="2:20" x14ac:dyDescent="0.25">
      <c r="B1084" s="308">
        <f t="shared" si="85"/>
        <v>1072</v>
      </c>
      <c r="D1084" s="301" t="str" cm="1">
        <f t="array" ref="D1084">IFERROR(INDEX(import_data,MATCH($D$8&amp;"-"&amp;$B1084,import_key,0),D$9),"")</f>
        <v/>
      </c>
      <c r="E1084" s="299" t="str" cm="1">
        <f t="array" ref="E1084">IFERROR(INDEX(import_data,MATCH($D$8&amp;"-"&amp;$B1084,import_key,0),E$9),"")</f>
        <v/>
      </c>
      <c r="F1084" s="299" t="str" cm="1">
        <f t="array" ref="F1084">IFERROR(INDEX(import_data,MATCH($D$8&amp;"-"&amp;$B1084,import_key,0),F$9),"")</f>
        <v/>
      </c>
      <c r="G1084" s="299" t="str" cm="1">
        <f t="array" ref="G1084">IFERROR(INDEX(import_data,MATCH($D$8&amp;"-"&amp;$B1084,import_key,0),G$9),"")</f>
        <v/>
      </c>
      <c r="H1084" s="322" t="str" cm="1">
        <f t="array" ref="H1084">IFERROR(INDEX(import_data,MATCH($D$8&amp;"-"&amp;$B1084,import_key,0),H$9),"")</f>
        <v/>
      </c>
      <c r="J1084" s="334" t="str">
        <f t="shared" si="81"/>
        <v/>
      </c>
      <c r="K1084" s="98" t="s">
        <v>0</v>
      </c>
      <c r="L1084" s="334" t="str">
        <f t="shared" si="82"/>
        <v/>
      </c>
      <c r="M1084" s="98" t="s">
        <v>0</v>
      </c>
      <c r="N1084" s="334" t="str">
        <f t="shared" si="83"/>
        <v/>
      </c>
      <c r="O1084" s="98" t="s">
        <v>0</v>
      </c>
      <c r="P1084" s="308">
        <f t="shared" si="84"/>
        <v>1072</v>
      </c>
      <c r="R1084" s="301" t="str" cm="1">
        <f t="array" ref="R1084">IFERROR(INDEX(import_data,MATCH($R$8&amp;"-"&amp;$P1084,import_key,0),R$9),"")</f>
        <v/>
      </c>
      <c r="S1084" s="299" t="str" cm="1">
        <f t="array" ref="S1084">IFERROR(INDEX(import_data,MATCH($R$8&amp;"-"&amp;$P1084,import_key,0),S$9),"")</f>
        <v/>
      </c>
      <c r="T1084" s="322" t="str" cm="1">
        <f t="array" ref="T1084">IFERROR(INDEX(import_data,MATCH($R$8&amp;"-"&amp;$P1084,import_key,0),T$9),"")</f>
        <v/>
      </c>
    </row>
    <row r="1085" spans="2:20" x14ac:dyDescent="0.25">
      <c r="B1085" s="308">
        <f t="shared" si="85"/>
        <v>1073</v>
      </c>
      <c r="D1085" s="301" t="str" cm="1">
        <f t="array" ref="D1085">IFERROR(INDEX(import_data,MATCH($D$8&amp;"-"&amp;$B1085,import_key,0),D$9),"")</f>
        <v/>
      </c>
      <c r="E1085" s="299" t="str" cm="1">
        <f t="array" ref="E1085">IFERROR(INDEX(import_data,MATCH($D$8&amp;"-"&amp;$B1085,import_key,0),E$9),"")</f>
        <v/>
      </c>
      <c r="F1085" s="299" t="str" cm="1">
        <f t="array" ref="F1085">IFERROR(INDEX(import_data,MATCH($D$8&amp;"-"&amp;$B1085,import_key,0),F$9),"")</f>
        <v/>
      </c>
      <c r="G1085" s="299" t="str" cm="1">
        <f t="array" ref="G1085">IFERROR(INDEX(import_data,MATCH($D$8&amp;"-"&amp;$B1085,import_key,0),G$9),"")</f>
        <v/>
      </c>
      <c r="H1085" s="322" t="str" cm="1">
        <f t="array" ref="H1085">IFERROR(INDEX(import_data,MATCH($D$8&amp;"-"&amp;$B1085,import_key,0),H$9),"")</f>
        <v/>
      </c>
      <c r="J1085" s="334" t="str">
        <f t="shared" si="81"/>
        <v/>
      </c>
      <c r="K1085" s="98" t="s">
        <v>0</v>
      </c>
      <c r="L1085" s="334" t="str">
        <f t="shared" si="82"/>
        <v/>
      </c>
      <c r="M1085" s="98" t="s">
        <v>0</v>
      </c>
      <c r="N1085" s="334" t="str">
        <f t="shared" si="83"/>
        <v/>
      </c>
      <c r="O1085" s="98" t="s">
        <v>0</v>
      </c>
      <c r="P1085" s="308">
        <f t="shared" si="84"/>
        <v>1073</v>
      </c>
      <c r="R1085" s="301" t="str" cm="1">
        <f t="array" ref="R1085">IFERROR(INDEX(import_data,MATCH($R$8&amp;"-"&amp;$P1085,import_key,0),R$9),"")</f>
        <v/>
      </c>
      <c r="S1085" s="299" t="str" cm="1">
        <f t="array" ref="S1085">IFERROR(INDEX(import_data,MATCH($R$8&amp;"-"&amp;$P1085,import_key,0),S$9),"")</f>
        <v/>
      </c>
      <c r="T1085" s="322" t="str" cm="1">
        <f t="array" ref="T1085">IFERROR(INDEX(import_data,MATCH($R$8&amp;"-"&amp;$P1085,import_key,0),T$9),"")</f>
        <v/>
      </c>
    </row>
    <row r="1086" spans="2:20" x14ac:dyDescent="0.25">
      <c r="B1086" s="308">
        <f t="shared" si="85"/>
        <v>1074</v>
      </c>
      <c r="D1086" s="301" t="str" cm="1">
        <f t="array" ref="D1086">IFERROR(INDEX(import_data,MATCH($D$8&amp;"-"&amp;$B1086,import_key,0),D$9),"")</f>
        <v/>
      </c>
      <c r="E1086" s="299" t="str" cm="1">
        <f t="array" ref="E1086">IFERROR(INDEX(import_data,MATCH($D$8&amp;"-"&amp;$B1086,import_key,0),E$9),"")</f>
        <v/>
      </c>
      <c r="F1086" s="299" t="str" cm="1">
        <f t="array" ref="F1086">IFERROR(INDEX(import_data,MATCH($D$8&amp;"-"&amp;$B1086,import_key,0),F$9),"")</f>
        <v/>
      </c>
      <c r="G1086" s="299" t="str" cm="1">
        <f t="array" ref="G1086">IFERROR(INDEX(import_data,MATCH($D$8&amp;"-"&amp;$B1086,import_key,0),G$9),"")</f>
        <v/>
      </c>
      <c r="H1086" s="322" t="str" cm="1">
        <f t="array" ref="H1086">IFERROR(INDEX(import_data,MATCH($D$8&amp;"-"&amp;$B1086,import_key,0),H$9),"")</f>
        <v/>
      </c>
      <c r="J1086" s="334" t="str">
        <f t="shared" si="81"/>
        <v/>
      </c>
      <c r="K1086" s="98" t="s">
        <v>0</v>
      </c>
      <c r="L1086" s="334" t="str">
        <f t="shared" si="82"/>
        <v/>
      </c>
      <c r="M1086" s="98" t="s">
        <v>0</v>
      </c>
      <c r="N1086" s="334" t="str">
        <f t="shared" si="83"/>
        <v/>
      </c>
      <c r="O1086" s="98" t="s">
        <v>0</v>
      </c>
      <c r="P1086" s="308">
        <f t="shared" si="84"/>
        <v>1074</v>
      </c>
      <c r="R1086" s="301" t="str" cm="1">
        <f t="array" ref="R1086">IFERROR(INDEX(import_data,MATCH($R$8&amp;"-"&amp;$P1086,import_key,0),R$9),"")</f>
        <v/>
      </c>
      <c r="S1086" s="299" t="str" cm="1">
        <f t="array" ref="S1086">IFERROR(INDEX(import_data,MATCH($R$8&amp;"-"&amp;$P1086,import_key,0),S$9),"")</f>
        <v/>
      </c>
      <c r="T1086" s="322" t="str" cm="1">
        <f t="array" ref="T1086">IFERROR(INDEX(import_data,MATCH($R$8&amp;"-"&amp;$P1086,import_key,0),T$9),"")</f>
        <v/>
      </c>
    </row>
    <row r="1087" spans="2:20" x14ac:dyDescent="0.25">
      <c r="B1087" s="308">
        <f t="shared" si="85"/>
        <v>1075</v>
      </c>
      <c r="D1087" s="301" t="str" cm="1">
        <f t="array" ref="D1087">IFERROR(INDEX(import_data,MATCH($D$8&amp;"-"&amp;$B1087,import_key,0),D$9),"")</f>
        <v/>
      </c>
      <c r="E1087" s="299" t="str" cm="1">
        <f t="array" ref="E1087">IFERROR(INDEX(import_data,MATCH($D$8&amp;"-"&amp;$B1087,import_key,0),E$9),"")</f>
        <v/>
      </c>
      <c r="F1087" s="299" t="str" cm="1">
        <f t="array" ref="F1087">IFERROR(INDEX(import_data,MATCH($D$8&amp;"-"&amp;$B1087,import_key,0),F$9),"")</f>
        <v/>
      </c>
      <c r="G1087" s="299" t="str" cm="1">
        <f t="array" ref="G1087">IFERROR(INDEX(import_data,MATCH($D$8&amp;"-"&amp;$B1087,import_key,0),G$9),"")</f>
        <v/>
      </c>
      <c r="H1087" s="322" t="str" cm="1">
        <f t="array" ref="H1087">IFERROR(INDEX(import_data,MATCH($D$8&amp;"-"&amp;$B1087,import_key,0),H$9),"")</f>
        <v/>
      </c>
      <c r="J1087" s="334" t="str">
        <f t="shared" si="81"/>
        <v/>
      </c>
      <c r="K1087" s="98" t="s">
        <v>0</v>
      </c>
      <c r="L1087" s="334" t="str">
        <f t="shared" si="82"/>
        <v/>
      </c>
      <c r="M1087" s="98" t="s">
        <v>0</v>
      </c>
      <c r="N1087" s="334" t="str">
        <f t="shared" si="83"/>
        <v/>
      </c>
      <c r="O1087" s="98" t="s">
        <v>0</v>
      </c>
      <c r="P1087" s="308">
        <f t="shared" si="84"/>
        <v>1075</v>
      </c>
      <c r="R1087" s="301" t="str" cm="1">
        <f t="array" ref="R1087">IFERROR(INDEX(import_data,MATCH($R$8&amp;"-"&amp;$P1087,import_key,0),R$9),"")</f>
        <v/>
      </c>
      <c r="S1087" s="299" t="str" cm="1">
        <f t="array" ref="S1087">IFERROR(INDEX(import_data,MATCH($R$8&amp;"-"&amp;$P1087,import_key,0),S$9),"")</f>
        <v/>
      </c>
      <c r="T1087" s="322" t="str" cm="1">
        <f t="array" ref="T1087">IFERROR(INDEX(import_data,MATCH($R$8&amp;"-"&amp;$P1087,import_key,0),T$9),"")</f>
        <v/>
      </c>
    </row>
    <row r="1088" spans="2:20" x14ac:dyDescent="0.25">
      <c r="B1088" s="308">
        <f t="shared" si="85"/>
        <v>1076</v>
      </c>
      <c r="D1088" s="301" t="str" cm="1">
        <f t="array" ref="D1088">IFERROR(INDEX(import_data,MATCH($D$8&amp;"-"&amp;$B1088,import_key,0),D$9),"")</f>
        <v/>
      </c>
      <c r="E1088" s="299" t="str" cm="1">
        <f t="array" ref="E1088">IFERROR(INDEX(import_data,MATCH($D$8&amp;"-"&amp;$B1088,import_key,0),E$9),"")</f>
        <v/>
      </c>
      <c r="F1088" s="299" t="str" cm="1">
        <f t="array" ref="F1088">IFERROR(INDEX(import_data,MATCH($D$8&amp;"-"&amp;$B1088,import_key,0),F$9),"")</f>
        <v/>
      </c>
      <c r="G1088" s="299" t="str" cm="1">
        <f t="array" ref="G1088">IFERROR(INDEX(import_data,MATCH($D$8&amp;"-"&amp;$B1088,import_key,0),G$9),"")</f>
        <v/>
      </c>
      <c r="H1088" s="322" t="str" cm="1">
        <f t="array" ref="H1088">IFERROR(INDEX(import_data,MATCH($D$8&amp;"-"&amp;$B1088,import_key,0),H$9),"")</f>
        <v/>
      </c>
      <c r="J1088" s="334" t="str">
        <f t="shared" si="81"/>
        <v/>
      </c>
      <c r="K1088" s="98" t="s">
        <v>0</v>
      </c>
      <c r="L1088" s="334" t="str">
        <f t="shared" si="82"/>
        <v/>
      </c>
      <c r="M1088" s="98" t="s">
        <v>0</v>
      </c>
      <c r="N1088" s="334" t="str">
        <f t="shared" si="83"/>
        <v/>
      </c>
      <c r="O1088" s="98" t="s">
        <v>0</v>
      </c>
      <c r="P1088" s="308">
        <f t="shared" si="84"/>
        <v>1076</v>
      </c>
      <c r="R1088" s="301" t="str" cm="1">
        <f t="array" ref="R1088">IFERROR(INDEX(import_data,MATCH($R$8&amp;"-"&amp;$P1088,import_key,0),R$9),"")</f>
        <v/>
      </c>
      <c r="S1088" s="299" t="str" cm="1">
        <f t="array" ref="S1088">IFERROR(INDEX(import_data,MATCH($R$8&amp;"-"&amp;$P1088,import_key,0),S$9),"")</f>
        <v/>
      </c>
      <c r="T1088" s="322" t="str" cm="1">
        <f t="array" ref="T1088">IFERROR(INDEX(import_data,MATCH($R$8&amp;"-"&amp;$P1088,import_key,0),T$9),"")</f>
        <v/>
      </c>
    </row>
    <row r="1089" spans="2:20" x14ac:dyDescent="0.25">
      <c r="B1089" s="308">
        <f t="shared" si="85"/>
        <v>1077</v>
      </c>
      <c r="D1089" s="301" t="str" cm="1">
        <f t="array" ref="D1089">IFERROR(INDEX(import_data,MATCH($D$8&amp;"-"&amp;$B1089,import_key,0),D$9),"")</f>
        <v/>
      </c>
      <c r="E1089" s="299" t="str" cm="1">
        <f t="array" ref="E1089">IFERROR(INDEX(import_data,MATCH($D$8&amp;"-"&amp;$B1089,import_key,0),E$9),"")</f>
        <v/>
      </c>
      <c r="F1089" s="299" t="str" cm="1">
        <f t="array" ref="F1089">IFERROR(INDEX(import_data,MATCH($D$8&amp;"-"&amp;$B1089,import_key,0),F$9),"")</f>
        <v/>
      </c>
      <c r="G1089" s="299" t="str" cm="1">
        <f t="array" ref="G1089">IFERROR(INDEX(import_data,MATCH($D$8&amp;"-"&amp;$B1089,import_key,0),G$9),"")</f>
        <v/>
      </c>
      <c r="H1089" s="322" t="str" cm="1">
        <f t="array" ref="H1089">IFERROR(INDEX(import_data,MATCH($D$8&amp;"-"&amp;$B1089,import_key,0),H$9),"")</f>
        <v/>
      </c>
      <c r="J1089" s="334" t="str">
        <f t="shared" si="81"/>
        <v/>
      </c>
      <c r="K1089" s="98" t="s">
        <v>0</v>
      </c>
      <c r="L1089" s="334" t="str">
        <f t="shared" si="82"/>
        <v/>
      </c>
      <c r="M1089" s="98" t="s">
        <v>0</v>
      </c>
      <c r="N1089" s="334" t="str">
        <f t="shared" si="83"/>
        <v/>
      </c>
      <c r="O1089" s="98" t="s">
        <v>0</v>
      </c>
      <c r="P1089" s="308">
        <f t="shared" si="84"/>
        <v>1077</v>
      </c>
      <c r="R1089" s="301" t="str" cm="1">
        <f t="array" ref="R1089">IFERROR(INDEX(import_data,MATCH($R$8&amp;"-"&amp;$P1089,import_key,0),R$9),"")</f>
        <v/>
      </c>
      <c r="S1089" s="299" t="str" cm="1">
        <f t="array" ref="S1089">IFERROR(INDEX(import_data,MATCH($R$8&amp;"-"&amp;$P1089,import_key,0),S$9),"")</f>
        <v/>
      </c>
      <c r="T1089" s="322" t="str" cm="1">
        <f t="array" ref="T1089">IFERROR(INDEX(import_data,MATCH($R$8&amp;"-"&amp;$P1089,import_key,0),T$9),"")</f>
        <v/>
      </c>
    </row>
    <row r="1090" spans="2:20" x14ac:dyDescent="0.25">
      <c r="B1090" s="308">
        <f t="shared" si="85"/>
        <v>1078</v>
      </c>
      <c r="D1090" s="301" t="str" cm="1">
        <f t="array" ref="D1090">IFERROR(INDEX(import_data,MATCH($D$8&amp;"-"&amp;$B1090,import_key,0),D$9),"")</f>
        <v/>
      </c>
      <c r="E1090" s="299" t="str" cm="1">
        <f t="array" ref="E1090">IFERROR(INDEX(import_data,MATCH($D$8&amp;"-"&amp;$B1090,import_key,0),E$9),"")</f>
        <v/>
      </c>
      <c r="F1090" s="299" t="str" cm="1">
        <f t="array" ref="F1090">IFERROR(INDEX(import_data,MATCH($D$8&amp;"-"&amp;$B1090,import_key,0),F$9),"")</f>
        <v/>
      </c>
      <c r="G1090" s="299" t="str" cm="1">
        <f t="array" ref="G1090">IFERROR(INDEX(import_data,MATCH($D$8&amp;"-"&amp;$B1090,import_key,0),G$9),"")</f>
        <v/>
      </c>
      <c r="H1090" s="322" t="str" cm="1">
        <f t="array" ref="H1090">IFERROR(INDEX(import_data,MATCH($D$8&amp;"-"&amp;$B1090,import_key,0),H$9),"")</f>
        <v/>
      </c>
      <c r="J1090" s="334" t="str">
        <f t="shared" si="81"/>
        <v/>
      </c>
      <c r="K1090" s="98" t="s">
        <v>0</v>
      </c>
      <c r="L1090" s="334" t="str">
        <f t="shared" si="82"/>
        <v/>
      </c>
      <c r="M1090" s="98" t="s">
        <v>0</v>
      </c>
      <c r="N1090" s="334" t="str">
        <f t="shared" si="83"/>
        <v/>
      </c>
      <c r="O1090" s="98" t="s">
        <v>0</v>
      </c>
      <c r="P1090" s="308">
        <f t="shared" si="84"/>
        <v>1078</v>
      </c>
      <c r="R1090" s="301" t="str" cm="1">
        <f t="array" ref="R1090">IFERROR(INDEX(import_data,MATCH($R$8&amp;"-"&amp;$P1090,import_key,0),R$9),"")</f>
        <v/>
      </c>
      <c r="S1090" s="299" t="str" cm="1">
        <f t="array" ref="S1090">IFERROR(INDEX(import_data,MATCH($R$8&amp;"-"&amp;$P1090,import_key,0),S$9),"")</f>
        <v/>
      </c>
      <c r="T1090" s="322" t="str" cm="1">
        <f t="array" ref="T1090">IFERROR(INDEX(import_data,MATCH($R$8&amp;"-"&amp;$P1090,import_key,0),T$9),"")</f>
        <v/>
      </c>
    </row>
    <row r="1091" spans="2:20" x14ac:dyDescent="0.25">
      <c r="B1091" s="308">
        <f t="shared" si="85"/>
        <v>1079</v>
      </c>
      <c r="D1091" s="301" t="str" cm="1">
        <f t="array" ref="D1091">IFERROR(INDEX(import_data,MATCH($D$8&amp;"-"&amp;$B1091,import_key,0),D$9),"")</f>
        <v/>
      </c>
      <c r="E1091" s="299" t="str" cm="1">
        <f t="array" ref="E1091">IFERROR(INDEX(import_data,MATCH($D$8&amp;"-"&amp;$B1091,import_key,0),E$9),"")</f>
        <v/>
      </c>
      <c r="F1091" s="299" t="str" cm="1">
        <f t="array" ref="F1091">IFERROR(INDEX(import_data,MATCH($D$8&amp;"-"&amp;$B1091,import_key,0),F$9),"")</f>
        <v/>
      </c>
      <c r="G1091" s="299" t="str" cm="1">
        <f t="array" ref="G1091">IFERROR(INDEX(import_data,MATCH($D$8&amp;"-"&amp;$B1091,import_key,0),G$9),"")</f>
        <v/>
      </c>
      <c r="H1091" s="322" t="str" cm="1">
        <f t="array" ref="H1091">IFERROR(INDEX(import_data,MATCH($D$8&amp;"-"&amp;$B1091,import_key,0),H$9),"")</f>
        <v/>
      </c>
      <c r="J1091" s="334" t="str">
        <f t="shared" si="81"/>
        <v/>
      </c>
      <c r="K1091" s="98" t="s">
        <v>0</v>
      </c>
      <c r="L1091" s="334" t="str">
        <f t="shared" si="82"/>
        <v/>
      </c>
      <c r="M1091" s="98" t="s">
        <v>0</v>
      </c>
      <c r="N1091" s="334" t="str">
        <f t="shared" si="83"/>
        <v/>
      </c>
      <c r="O1091" s="98" t="s">
        <v>0</v>
      </c>
      <c r="P1091" s="308">
        <f t="shared" si="84"/>
        <v>1079</v>
      </c>
      <c r="R1091" s="301" t="str" cm="1">
        <f t="array" ref="R1091">IFERROR(INDEX(import_data,MATCH($R$8&amp;"-"&amp;$P1091,import_key,0),R$9),"")</f>
        <v/>
      </c>
      <c r="S1091" s="299" t="str" cm="1">
        <f t="array" ref="S1091">IFERROR(INDEX(import_data,MATCH($R$8&amp;"-"&amp;$P1091,import_key,0),S$9),"")</f>
        <v/>
      </c>
      <c r="T1091" s="322" t="str" cm="1">
        <f t="array" ref="T1091">IFERROR(INDEX(import_data,MATCH($R$8&amp;"-"&amp;$P1091,import_key,0),T$9),"")</f>
        <v/>
      </c>
    </row>
    <row r="1092" spans="2:20" x14ac:dyDescent="0.25">
      <c r="B1092" s="308">
        <f t="shared" si="85"/>
        <v>1080</v>
      </c>
      <c r="D1092" s="301" t="str" cm="1">
        <f t="array" ref="D1092">IFERROR(INDEX(import_data,MATCH($D$8&amp;"-"&amp;$B1092,import_key,0),D$9),"")</f>
        <v/>
      </c>
      <c r="E1092" s="299" t="str" cm="1">
        <f t="array" ref="E1092">IFERROR(INDEX(import_data,MATCH($D$8&amp;"-"&amp;$B1092,import_key,0),E$9),"")</f>
        <v/>
      </c>
      <c r="F1092" s="299" t="str" cm="1">
        <f t="array" ref="F1092">IFERROR(INDEX(import_data,MATCH($D$8&amp;"-"&amp;$B1092,import_key,0),F$9),"")</f>
        <v/>
      </c>
      <c r="G1092" s="299" t="str" cm="1">
        <f t="array" ref="G1092">IFERROR(INDEX(import_data,MATCH($D$8&amp;"-"&amp;$B1092,import_key,0),G$9),"")</f>
        <v/>
      </c>
      <c r="H1092" s="322" t="str" cm="1">
        <f t="array" ref="H1092">IFERROR(INDEX(import_data,MATCH($D$8&amp;"-"&amp;$B1092,import_key,0),H$9),"")</f>
        <v/>
      </c>
      <c r="J1092" s="334" t="str">
        <f t="shared" si="81"/>
        <v/>
      </c>
      <c r="K1092" s="98" t="s">
        <v>0</v>
      </c>
      <c r="L1092" s="334" t="str">
        <f t="shared" si="82"/>
        <v/>
      </c>
      <c r="M1092" s="98" t="s">
        <v>0</v>
      </c>
      <c r="N1092" s="334" t="str">
        <f t="shared" si="83"/>
        <v/>
      </c>
      <c r="O1092" s="98" t="s">
        <v>0</v>
      </c>
      <c r="P1092" s="308">
        <f t="shared" si="84"/>
        <v>1080</v>
      </c>
      <c r="R1092" s="301" t="str" cm="1">
        <f t="array" ref="R1092">IFERROR(INDEX(import_data,MATCH($R$8&amp;"-"&amp;$P1092,import_key,0),R$9),"")</f>
        <v/>
      </c>
      <c r="S1092" s="299" t="str" cm="1">
        <f t="array" ref="S1092">IFERROR(INDEX(import_data,MATCH($R$8&amp;"-"&amp;$P1092,import_key,0),S$9),"")</f>
        <v/>
      </c>
      <c r="T1092" s="322" t="str" cm="1">
        <f t="array" ref="T1092">IFERROR(INDEX(import_data,MATCH($R$8&amp;"-"&amp;$P1092,import_key,0),T$9),"")</f>
        <v/>
      </c>
    </row>
    <row r="1093" spans="2:20" x14ac:dyDescent="0.25">
      <c r="B1093" s="308">
        <f t="shared" si="85"/>
        <v>1081</v>
      </c>
      <c r="D1093" s="301" t="str" cm="1">
        <f t="array" ref="D1093">IFERROR(INDEX(import_data,MATCH($D$8&amp;"-"&amp;$B1093,import_key,0),D$9),"")</f>
        <v/>
      </c>
      <c r="E1093" s="299" t="str" cm="1">
        <f t="array" ref="E1093">IFERROR(INDEX(import_data,MATCH($D$8&amp;"-"&amp;$B1093,import_key,0),E$9),"")</f>
        <v/>
      </c>
      <c r="F1093" s="299" t="str" cm="1">
        <f t="array" ref="F1093">IFERROR(INDEX(import_data,MATCH($D$8&amp;"-"&amp;$B1093,import_key,0),F$9),"")</f>
        <v/>
      </c>
      <c r="G1093" s="299" t="str" cm="1">
        <f t="array" ref="G1093">IFERROR(INDEX(import_data,MATCH($D$8&amp;"-"&amp;$B1093,import_key,0),G$9),"")</f>
        <v/>
      </c>
      <c r="H1093" s="322" t="str" cm="1">
        <f t="array" ref="H1093">IFERROR(INDEX(import_data,MATCH($D$8&amp;"-"&amp;$B1093,import_key,0),H$9),"")</f>
        <v/>
      </c>
      <c r="J1093" s="334" t="str">
        <f t="shared" si="81"/>
        <v/>
      </c>
      <c r="K1093" s="98" t="s">
        <v>0</v>
      </c>
      <c r="L1093" s="334" t="str">
        <f t="shared" si="82"/>
        <v/>
      </c>
      <c r="M1093" s="98" t="s">
        <v>0</v>
      </c>
      <c r="N1093" s="334" t="str">
        <f t="shared" si="83"/>
        <v/>
      </c>
      <c r="O1093" s="98" t="s">
        <v>0</v>
      </c>
      <c r="P1093" s="308">
        <f t="shared" si="84"/>
        <v>1081</v>
      </c>
      <c r="R1093" s="301" t="str" cm="1">
        <f t="array" ref="R1093">IFERROR(INDEX(import_data,MATCH($R$8&amp;"-"&amp;$P1093,import_key,0),R$9),"")</f>
        <v/>
      </c>
      <c r="S1093" s="299" t="str" cm="1">
        <f t="array" ref="S1093">IFERROR(INDEX(import_data,MATCH($R$8&amp;"-"&amp;$P1093,import_key,0),S$9),"")</f>
        <v/>
      </c>
      <c r="T1093" s="322" t="str" cm="1">
        <f t="array" ref="T1093">IFERROR(INDEX(import_data,MATCH($R$8&amp;"-"&amp;$P1093,import_key,0),T$9),"")</f>
        <v/>
      </c>
    </row>
    <row r="1094" spans="2:20" x14ac:dyDescent="0.25">
      <c r="B1094" s="308">
        <f t="shared" si="85"/>
        <v>1082</v>
      </c>
      <c r="D1094" s="301" t="str" cm="1">
        <f t="array" ref="D1094">IFERROR(INDEX(import_data,MATCH($D$8&amp;"-"&amp;$B1094,import_key,0),D$9),"")</f>
        <v/>
      </c>
      <c r="E1094" s="299" t="str" cm="1">
        <f t="array" ref="E1094">IFERROR(INDEX(import_data,MATCH($D$8&amp;"-"&amp;$B1094,import_key,0),E$9),"")</f>
        <v/>
      </c>
      <c r="F1094" s="299" t="str" cm="1">
        <f t="array" ref="F1094">IFERROR(INDEX(import_data,MATCH($D$8&amp;"-"&amp;$B1094,import_key,0),F$9),"")</f>
        <v/>
      </c>
      <c r="G1094" s="299" t="str" cm="1">
        <f t="array" ref="G1094">IFERROR(INDEX(import_data,MATCH($D$8&amp;"-"&amp;$B1094,import_key,0),G$9),"")</f>
        <v/>
      </c>
      <c r="H1094" s="322" t="str" cm="1">
        <f t="array" ref="H1094">IFERROR(INDEX(import_data,MATCH($D$8&amp;"-"&amp;$B1094,import_key,0),H$9),"")</f>
        <v/>
      </c>
      <c r="J1094" s="334" t="str">
        <f t="shared" si="81"/>
        <v/>
      </c>
      <c r="K1094" s="98" t="s">
        <v>0</v>
      </c>
      <c r="L1094" s="334" t="str">
        <f t="shared" si="82"/>
        <v/>
      </c>
      <c r="M1094" s="98" t="s">
        <v>0</v>
      </c>
      <c r="N1094" s="334" t="str">
        <f t="shared" si="83"/>
        <v/>
      </c>
      <c r="O1094" s="98" t="s">
        <v>0</v>
      </c>
      <c r="P1094" s="308">
        <f t="shared" si="84"/>
        <v>1082</v>
      </c>
      <c r="R1094" s="301" t="str" cm="1">
        <f t="array" ref="R1094">IFERROR(INDEX(import_data,MATCH($R$8&amp;"-"&amp;$P1094,import_key,0),R$9),"")</f>
        <v/>
      </c>
      <c r="S1094" s="299" t="str" cm="1">
        <f t="array" ref="S1094">IFERROR(INDEX(import_data,MATCH($R$8&amp;"-"&amp;$P1094,import_key,0),S$9),"")</f>
        <v/>
      </c>
      <c r="T1094" s="322" t="str" cm="1">
        <f t="array" ref="T1094">IFERROR(INDEX(import_data,MATCH($R$8&amp;"-"&amp;$P1094,import_key,0),T$9),"")</f>
        <v/>
      </c>
    </row>
    <row r="1095" spans="2:20" x14ac:dyDescent="0.25">
      <c r="B1095" s="308">
        <f t="shared" si="85"/>
        <v>1083</v>
      </c>
      <c r="D1095" s="301" t="str" cm="1">
        <f t="array" ref="D1095">IFERROR(INDEX(import_data,MATCH($D$8&amp;"-"&amp;$B1095,import_key,0),D$9),"")</f>
        <v/>
      </c>
      <c r="E1095" s="299" t="str" cm="1">
        <f t="array" ref="E1095">IFERROR(INDEX(import_data,MATCH($D$8&amp;"-"&amp;$B1095,import_key,0),E$9),"")</f>
        <v/>
      </c>
      <c r="F1095" s="299" t="str" cm="1">
        <f t="array" ref="F1095">IFERROR(INDEX(import_data,MATCH($D$8&amp;"-"&amp;$B1095,import_key,0),F$9),"")</f>
        <v/>
      </c>
      <c r="G1095" s="299" t="str" cm="1">
        <f t="array" ref="G1095">IFERROR(INDEX(import_data,MATCH($D$8&amp;"-"&amp;$B1095,import_key,0),G$9),"")</f>
        <v/>
      </c>
      <c r="H1095" s="322" t="str" cm="1">
        <f t="array" ref="H1095">IFERROR(INDEX(import_data,MATCH($D$8&amp;"-"&amp;$B1095,import_key,0),H$9),"")</f>
        <v/>
      </c>
      <c r="J1095" s="334" t="str">
        <f t="shared" si="81"/>
        <v/>
      </c>
      <c r="K1095" s="98" t="s">
        <v>0</v>
      </c>
      <c r="L1095" s="334" t="str">
        <f t="shared" si="82"/>
        <v/>
      </c>
      <c r="M1095" s="98" t="s">
        <v>0</v>
      </c>
      <c r="N1095" s="334" t="str">
        <f t="shared" si="83"/>
        <v/>
      </c>
      <c r="O1095" s="98" t="s">
        <v>0</v>
      </c>
      <c r="P1095" s="308">
        <f t="shared" si="84"/>
        <v>1083</v>
      </c>
      <c r="R1095" s="301" t="str" cm="1">
        <f t="array" ref="R1095">IFERROR(INDEX(import_data,MATCH($R$8&amp;"-"&amp;$P1095,import_key,0),R$9),"")</f>
        <v/>
      </c>
      <c r="S1095" s="299" t="str" cm="1">
        <f t="array" ref="S1095">IFERROR(INDEX(import_data,MATCH($R$8&amp;"-"&amp;$P1095,import_key,0),S$9),"")</f>
        <v/>
      </c>
      <c r="T1095" s="322" t="str" cm="1">
        <f t="array" ref="T1095">IFERROR(INDEX(import_data,MATCH($R$8&amp;"-"&amp;$P1095,import_key,0),T$9),"")</f>
        <v/>
      </c>
    </row>
    <row r="1096" spans="2:20" x14ac:dyDescent="0.25">
      <c r="B1096" s="308">
        <f t="shared" si="85"/>
        <v>1084</v>
      </c>
      <c r="D1096" s="301" t="str" cm="1">
        <f t="array" ref="D1096">IFERROR(INDEX(import_data,MATCH($D$8&amp;"-"&amp;$B1096,import_key,0),D$9),"")</f>
        <v/>
      </c>
      <c r="E1096" s="299" t="str" cm="1">
        <f t="array" ref="E1096">IFERROR(INDEX(import_data,MATCH($D$8&amp;"-"&amp;$B1096,import_key,0),E$9),"")</f>
        <v/>
      </c>
      <c r="F1096" s="299" t="str" cm="1">
        <f t="array" ref="F1096">IFERROR(INDEX(import_data,MATCH($D$8&amp;"-"&amp;$B1096,import_key,0),F$9),"")</f>
        <v/>
      </c>
      <c r="G1096" s="299" t="str" cm="1">
        <f t="array" ref="G1096">IFERROR(INDEX(import_data,MATCH($D$8&amp;"-"&amp;$B1096,import_key,0),G$9),"")</f>
        <v/>
      </c>
      <c r="H1096" s="322" t="str" cm="1">
        <f t="array" ref="H1096">IFERROR(INDEX(import_data,MATCH($D$8&amp;"-"&amp;$B1096,import_key,0),H$9),"")</f>
        <v/>
      </c>
      <c r="J1096" s="334" t="str">
        <f t="shared" si="81"/>
        <v/>
      </c>
      <c r="K1096" s="98" t="s">
        <v>0</v>
      </c>
      <c r="L1096" s="334" t="str">
        <f t="shared" si="82"/>
        <v/>
      </c>
      <c r="M1096" s="98" t="s">
        <v>0</v>
      </c>
      <c r="N1096" s="334" t="str">
        <f t="shared" si="83"/>
        <v/>
      </c>
      <c r="O1096" s="98" t="s">
        <v>0</v>
      </c>
      <c r="P1096" s="308">
        <f t="shared" si="84"/>
        <v>1084</v>
      </c>
      <c r="R1096" s="301" t="str" cm="1">
        <f t="array" ref="R1096">IFERROR(INDEX(import_data,MATCH($R$8&amp;"-"&amp;$P1096,import_key,0),R$9),"")</f>
        <v/>
      </c>
      <c r="S1096" s="299" t="str" cm="1">
        <f t="array" ref="S1096">IFERROR(INDEX(import_data,MATCH($R$8&amp;"-"&amp;$P1096,import_key,0),S$9),"")</f>
        <v/>
      </c>
      <c r="T1096" s="322" t="str" cm="1">
        <f t="array" ref="T1096">IFERROR(INDEX(import_data,MATCH($R$8&amp;"-"&amp;$P1096,import_key,0),T$9),"")</f>
        <v/>
      </c>
    </row>
    <row r="1097" spans="2:20" x14ac:dyDescent="0.25">
      <c r="B1097" s="308">
        <f t="shared" si="85"/>
        <v>1085</v>
      </c>
      <c r="D1097" s="301" t="str" cm="1">
        <f t="array" ref="D1097">IFERROR(INDEX(import_data,MATCH($D$8&amp;"-"&amp;$B1097,import_key,0),D$9),"")</f>
        <v/>
      </c>
      <c r="E1097" s="299" t="str" cm="1">
        <f t="array" ref="E1097">IFERROR(INDEX(import_data,MATCH($D$8&amp;"-"&amp;$B1097,import_key,0),E$9),"")</f>
        <v/>
      </c>
      <c r="F1097" s="299" t="str" cm="1">
        <f t="array" ref="F1097">IFERROR(INDEX(import_data,MATCH($D$8&amp;"-"&amp;$B1097,import_key,0),F$9),"")</f>
        <v/>
      </c>
      <c r="G1097" s="299" t="str" cm="1">
        <f t="array" ref="G1097">IFERROR(INDEX(import_data,MATCH($D$8&amp;"-"&amp;$B1097,import_key,0),G$9),"")</f>
        <v/>
      </c>
      <c r="H1097" s="322" t="str" cm="1">
        <f t="array" ref="H1097">IFERROR(INDEX(import_data,MATCH($D$8&amp;"-"&amp;$B1097,import_key,0),H$9),"")</f>
        <v/>
      </c>
      <c r="J1097" s="334" t="str">
        <f t="shared" si="81"/>
        <v/>
      </c>
      <c r="K1097" s="98" t="s">
        <v>0</v>
      </c>
      <c r="L1097" s="334" t="str">
        <f t="shared" si="82"/>
        <v/>
      </c>
      <c r="M1097" s="98" t="s">
        <v>0</v>
      </c>
      <c r="N1097" s="334" t="str">
        <f t="shared" si="83"/>
        <v/>
      </c>
      <c r="O1097" s="98" t="s">
        <v>0</v>
      </c>
      <c r="P1097" s="308">
        <f t="shared" si="84"/>
        <v>1085</v>
      </c>
      <c r="R1097" s="301" t="str" cm="1">
        <f t="array" ref="R1097">IFERROR(INDEX(import_data,MATCH($R$8&amp;"-"&amp;$P1097,import_key,0),R$9),"")</f>
        <v/>
      </c>
      <c r="S1097" s="299" t="str" cm="1">
        <f t="array" ref="S1097">IFERROR(INDEX(import_data,MATCH($R$8&amp;"-"&amp;$P1097,import_key,0),S$9),"")</f>
        <v/>
      </c>
      <c r="T1097" s="322" t="str" cm="1">
        <f t="array" ref="T1097">IFERROR(INDEX(import_data,MATCH($R$8&amp;"-"&amp;$P1097,import_key,0),T$9),"")</f>
        <v/>
      </c>
    </row>
    <row r="1098" spans="2:20" x14ac:dyDescent="0.25">
      <c r="B1098" s="308">
        <f t="shared" si="85"/>
        <v>1086</v>
      </c>
      <c r="D1098" s="301" t="str" cm="1">
        <f t="array" ref="D1098">IFERROR(INDEX(import_data,MATCH($D$8&amp;"-"&amp;$B1098,import_key,0),D$9),"")</f>
        <v/>
      </c>
      <c r="E1098" s="299" t="str" cm="1">
        <f t="array" ref="E1098">IFERROR(INDEX(import_data,MATCH($D$8&amp;"-"&amp;$B1098,import_key,0),E$9),"")</f>
        <v/>
      </c>
      <c r="F1098" s="299" t="str" cm="1">
        <f t="array" ref="F1098">IFERROR(INDEX(import_data,MATCH($D$8&amp;"-"&amp;$B1098,import_key,0),F$9),"")</f>
        <v/>
      </c>
      <c r="G1098" s="299" t="str" cm="1">
        <f t="array" ref="G1098">IFERROR(INDEX(import_data,MATCH($D$8&amp;"-"&amp;$B1098,import_key,0),G$9),"")</f>
        <v/>
      </c>
      <c r="H1098" s="322" t="str" cm="1">
        <f t="array" ref="H1098">IFERROR(INDEX(import_data,MATCH($D$8&amp;"-"&amp;$B1098,import_key,0),H$9),"")</f>
        <v/>
      </c>
      <c r="J1098" s="334" t="str">
        <f t="shared" si="81"/>
        <v/>
      </c>
      <c r="K1098" s="98" t="s">
        <v>0</v>
      </c>
      <c r="L1098" s="334" t="str">
        <f t="shared" si="82"/>
        <v/>
      </c>
      <c r="M1098" s="98" t="s">
        <v>0</v>
      </c>
      <c r="N1098" s="334" t="str">
        <f t="shared" si="83"/>
        <v/>
      </c>
      <c r="O1098" s="98" t="s">
        <v>0</v>
      </c>
      <c r="P1098" s="308">
        <f t="shared" si="84"/>
        <v>1086</v>
      </c>
      <c r="R1098" s="301" t="str" cm="1">
        <f t="array" ref="R1098">IFERROR(INDEX(import_data,MATCH($R$8&amp;"-"&amp;$P1098,import_key,0),R$9),"")</f>
        <v/>
      </c>
      <c r="S1098" s="299" t="str" cm="1">
        <f t="array" ref="S1098">IFERROR(INDEX(import_data,MATCH($R$8&amp;"-"&amp;$P1098,import_key,0),S$9),"")</f>
        <v/>
      </c>
      <c r="T1098" s="322" t="str" cm="1">
        <f t="array" ref="T1098">IFERROR(INDEX(import_data,MATCH($R$8&amp;"-"&amp;$P1098,import_key,0),T$9),"")</f>
        <v/>
      </c>
    </row>
    <row r="1099" spans="2:20" x14ac:dyDescent="0.25">
      <c r="B1099" s="308">
        <f t="shared" si="85"/>
        <v>1087</v>
      </c>
      <c r="D1099" s="301" t="str" cm="1">
        <f t="array" ref="D1099">IFERROR(INDEX(import_data,MATCH($D$8&amp;"-"&amp;$B1099,import_key,0),D$9),"")</f>
        <v/>
      </c>
      <c r="E1099" s="299" t="str" cm="1">
        <f t="array" ref="E1099">IFERROR(INDEX(import_data,MATCH($D$8&amp;"-"&amp;$B1099,import_key,0),E$9),"")</f>
        <v/>
      </c>
      <c r="F1099" s="299" t="str" cm="1">
        <f t="array" ref="F1099">IFERROR(INDEX(import_data,MATCH($D$8&amp;"-"&amp;$B1099,import_key,0),F$9),"")</f>
        <v/>
      </c>
      <c r="G1099" s="299" t="str" cm="1">
        <f t="array" ref="G1099">IFERROR(INDEX(import_data,MATCH($D$8&amp;"-"&amp;$B1099,import_key,0),G$9),"")</f>
        <v/>
      </c>
      <c r="H1099" s="322" t="str" cm="1">
        <f t="array" ref="H1099">IFERROR(INDEX(import_data,MATCH($D$8&amp;"-"&amp;$B1099,import_key,0),H$9),"")</f>
        <v/>
      </c>
      <c r="J1099" s="334" t="str">
        <f t="shared" si="81"/>
        <v/>
      </c>
      <c r="K1099" s="98" t="s">
        <v>0</v>
      </c>
      <c r="L1099" s="334" t="str">
        <f t="shared" si="82"/>
        <v/>
      </c>
      <c r="M1099" s="98" t="s">
        <v>0</v>
      </c>
      <c r="N1099" s="334" t="str">
        <f t="shared" si="83"/>
        <v/>
      </c>
      <c r="O1099" s="98" t="s">
        <v>0</v>
      </c>
      <c r="P1099" s="308">
        <f t="shared" si="84"/>
        <v>1087</v>
      </c>
      <c r="R1099" s="301" t="str" cm="1">
        <f t="array" ref="R1099">IFERROR(INDEX(import_data,MATCH($R$8&amp;"-"&amp;$P1099,import_key,0),R$9),"")</f>
        <v/>
      </c>
      <c r="S1099" s="299" t="str" cm="1">
        <f t="array" ref="S1099">IFERROR(INDEX(import_data,MATCH($R$8&amp;"-"&amp;$P1099,import_key,0),S$9),"")</f>
        <v/>
      </c>
      <c r="T1099" s="322" t="str" cm="1">
        <f t="array" ref="T1099">IFERROR(INDEX(import_data,MATCH($R$8&amp;"-"&amp;$P1099,import_key,0),T$9),"")</f>
        <v/>
      </c>
    </row>
    <row r="1100" spans="2:20" x14ac:dyDescent="0.25">
      <c r="B1100" s="308">
        <f t="shared" si="85"/>
        <v>1088</v>
      </c>
      <c r="D1100" s="301" t="str" cm="1">
        <f t="array" ref="D1100">IFERROR(INDEX(import_data,MATCH($D$8&amp;"-"&amp;$B1100,import_key,0),D$9),"")</f>
        <v/>
      </c>
      <c r="E1100" s="299" t="str" cm="1">
        <f t="array" ref="E1100">IFERROR(INDEX(import_data,MATCH($D$8&amp;"-"&amp;$B1100,import_key,0),E$9),"")</f>
        <v/>
      </c>
      <c r="F1100" s="299" t="str" cm="1">
        <f t="array" ref="F1100">IFERROR(INDEX(import_data,MATCH($D$8&amp;"-"&amp;$B1100,import_key,0),F$9),"")</f>
        <v/>
      </c>
      <c r="G1100" s="299" t="str" cm="1">
        <f t="array" ref="G1100">IFERROR(INDEX(import_data,MATCH($D$8&amp;"-"&amp;$B1100,import_key,0),G$9),"")</f>
        <v/>
      </c>
      <c r="H1100" s="322" t="str" cm="1">
        <f t="array" ref="H1100">IFERROR(INDEX(import_data,MATCH($D$8&amp;"-"&amp;$B1100,import_key,0),H$9),"")</f>
        <v/>
      </c>
      <c r="J1100" s="334" t="str">
        <f t="shared" ref="J1100:J1163" si="86">IF(E1100="","",E1100) &amp; IF(F1100="",""," – " &amp; F1100) &amp; IF(G1100="",""," – " &amp; G1100) &amp; IF(H1100="",""," – " &amp; H1100)</f>
        <v/>
      </c>
      <c r="K1100" s="98" t="s">
        <v>0</v>
      </c>
      <c r="L1100" s="334" t="str">
        <f t="shared" ref="L1100:L1163" si="87">IF(E1100="","",E1100) &amp; IF(F1100="",""," – " &amp; F1100) &amp; IF(G1100="",""," – " &amp; G1100)</f>
        <v/>
      </c>
      <c r="M1100" s="98" t="s">
        <v>0</v>
      </c>
      <c r="N1100" s="334" t="str">
        <f t="shared" ref="N1100:N1163" si="88">IF(E1100="","",E1100) &amp; IF(F1100="",""," – " &amp; F1100)</f>
        <v/>
      </c>
      <c r="O1100" s="98" t="s">
        <v>0</v>
      </c>
      <c r="P1100" s="308">
        <f t="shared" si="84"/>
        <v>1088</v>
      </c>
      <c r="R1100" s="301" t="str" cm="1">
        <f t="array" ref="R1100">IFERROR(INDEX(import_data,MATCH($R$8&amp;"-"&amp;$P1100,import_key,0),R$9),"")</f>
        <v/>
      </c>
      <c r="S1100" s="299" t="str" cm="1">
        <f t="array" ref="S1100">IFERROR(INDEX(import_data,MATCH($R$8&amp;"-"&amp;$P1100,import_key,0),S$9),"")</f>
        <v/>
      </c>
      <c r="T1100" s="322" t="str" cm="1">
        <f t="array" ref="T1100">IFERROR(INDEX(import_data,MATCH($R$8&amp;"-"&amp;$P1100,import_key,0),T$9),"")</f>
        <v/>
      </c>
    </row>
    <row r="1101" spans="2:20" x14ac:dyDescent="0.25">
      <c r="B1101" s="308">
        <f t="shared" si="85"/>
        <v>1089</v>
      </c>
      <c r="D1101" s="301" t="str" cm="1">
        <f t="array" ref="D1101">IFERROR(INDEX(import_data,MATCH($D$8&amp;"-"&amp;$B1101,import_key,0),D$9),"")</f>
        <v/>
      </c>
      <c r="E1101" s="299" t="str" cm="1">
        <f t="array" ref="E1101">IFERROR(INDEX(import_data,MATCH($D$8&amp;"-"&amp;$B1101,import_key,0),E$9),"")</f>
        <v/>
      </c>
      <c r="F1101" s="299" t="str" cm="1">
        <f t="array" ref="F1101">IFERROR(INDEX(import_data,MATCH($D$8&amp;"-"&amp;$B1101,import_key,0),F$9),"")</f>
        <v/>
      </c>
      <c r="G1101" s="299" t="str" cm="1">
        <f t="array" ref="G1101">IFERROR(INDEX(import_data,MATCH($D$8&amp;"-"&amp;$B1101,import_key,0),G$9),"")</f>
        <v/>
      </c>
      <c r="H1101" s="322" t="str" cm="1">
        <f t="array" ref="H1101">IFERROR(INDEX(import_data,MATCH($D$8&amp;"-"&amp;$B1101,import_key,0),H$9),"")</f>
        <v/>
      </c>
      <c r="J1101" s="334" t="str">
        <f t="shared" si="86"/>
        <v/>
      </c>
      <c r="K1101" s="98" t="s">
        <v>0</v>
      </c>
      <c r="L1101" s="334" t="str">
        <f t="shared" si="87"/>
        <v/>
      </c>
      <c r="M1101" s="98" t="s">
        <v>0</v>
      </c>
      <c r="N1101" s="334" t="str">
        <f t="shared" si="88"/>
        <v/>
      </c>
      <c r="O1101" s="98" t="s">
        <v>0</v>
      </c>
      <c r="P1101" s="308">
        <f t="shared" ref="P1101:P1164" si="89">P1100+1</f>
        <v>1089</v>
      </c>
      <c r="R1101" s="301" t="str" cm="1">
        <f t="array" ref="R1101">IFERROR(INDEX(import_data,MATCH($R$8&amp;"-"&amp;$P1101,import_key,0),R$9),"")</f>
        <v/>
      </c>
      <c r="S1101" s="299" t="str" cm="1">
        <f t="array" ref="S1101">IFERROR(INDEX(import_data,MATCH($R$8&amp;"-"&amp;$P1101,import_key,0),S$9),"")</f>
        <v/>
      </c>
      <c r="T1101" s="322" t="str" cm="1">
        <f t="array" ref="T1101">IFERROR(INDEX(import_data,MATCH($R$8&amp;"-"&amp;$P1101,import_key,0),T$9),"")</f>
        <v/>
      </c>
    </row>
    <row r="1102" spans="2:20" x14ac:dyDescent="0.25">
      <c r="B1102" s="308">
        <f t="shared" ref="B1102:B1165" si="90">B1101+1</f>
        <v>1090</v>
      </c>
      <c r="D1102" s="301" t="str" cm="1">
        <f t="array" ref="D1102">IFERROR(INDEX(import_data,MATCH($D$8&amp;"-"&amp;$B1102,import_key,0),D$9),"")</f>
        <v/>
      </c>
      <c r="E1102" s="299" t="str" cm="1">
        <f t="array" ref="E1102">IFERROR(INDEX(import_data,MATCH($D$8&amp;"-"&amp;$B1102,import_key,0),E$9),"")</f>
        <v/>
      </c>
      <c r="F1102" s="299" t="str" cm="1">
        <f t="array" ref="F1102">IFERROR(INDEX(import_data,MATCH($D$8&amp;"-"&amp;$B1102,import_key,0),F$9),"")</f>
        <v/>
      </c>
      <c r="G1102" s="299" t="str" cm="1">
        <f t="array" ref="G1102">IFERROR(INDEX(import_data,MATCH($D$8&amp;"-"&amp;$B1102,import_key,0),G$9),"")</f>
        <v/>
      </c>
      <c r="H1102" s="322" t="str" cm="1">
        <f t="array" ref="H1102">IFERROR(INDEX(import_data,MATCH($D$8&amp;"-"&amp;$B1102,import_key,0),H$9),"")</f>
        <v/>
      </c>
      <c r="J1102" s="334" t="str">
        <f t="shared" si="86"/>
        <v/>
      </c>
      <c r="K1102" s="98" t="s">
        <v>0</v>
      </c>
      <c r="L1102" s="334" t="str">
        <f t="shared" si="87"/>
        <v/>
      </c>
      <c r="M1102" s="98" t="s">
        <v>0</v>
      </c>
      <c r="N1102" s="334" t="str">
        <f t="shared" si="88"/>
        <v/>
      </c>
      <c r="O1102" s="98" t="s">
        <v>0</v>
      </c>
      <c r="P1102" s="308">
        <f t="shared" si="89"/>
        <v>1090</v>
      </c>
      <c r="R1102" s="301" t="str" cm="1">
        <f t="array" ref="R1102">IFERROR(INDEX(import_data,MATCH($R$8&amp;"-"&amp;$P1102,import_key,0),R$9),"")</f>
        <v/>
      </c>
      <c r="S1102" s="299" t="str" cm="1">
        <f t="array" ref="S1102">IFERROR(INDEX(import_data,MATCH($R$8&amp;"-"&amp;$P1102,import_key,0),S$9),"")</f>
        <v/>
      </c>
      <c r="T1102" s="322" t="str" cm="1">
        <f t="array" ref="T1102">IFERROR(INDEX(import_data,MATCH($R$8&amp;"-"&amp;$P1102,import_key,0),T$9),"")</f>
        <v/>
      </c>
    </row>
    <row r="1103" spans="2:20" x14ac:dyDescent="0.25">
      <c r="B1103" s="308">
        <f t="shared" si="90"/>
        <v>1091</v>
      </c>
      <c r="D1103" s="301" t="str" cm="1">
        <f t="array" ref="D1103">IFERROR(INDEX(import_data,MATCH($D$8&amp;"-"&amp;$B1103,import_key,0),D$9),"")</f>
        <v/>
      </c>
      <c r="E1103" s="299" t="str" cm="1">
        <f t="array" ref="E1103">IFERROR(INDEX(import_data,MATCH($D$8&amp;"-"&amp;$B1103,import_key,0),E$9),"")</f>
        <v/>
      </c>
      <c r="F1103" s="299" t="str" cm="1">
        <f t="array" ref="F1103">IFERROR(INDEX(import_data,MATCH($D$8&amp;"-"&amp;$B1103,import_key,0),F$9),"")</f>
        <v/>
      </c>
      <c r="G1103" s="299" t="str" cm="1">
        <f t="array" ref="G1103">IFERROR(INDEX(import_data,MATCH($D$8&amp;"-"&amp;$B1103,import_key,0),G$9),"")</f>
        <v/>
      </c>
      <c r="H1103" s="322" t="str" cm="1">
        <f t="array" ref="H1103">IFERROR(INDEX(import_data,MATCH($D$8&amp;"-"&amp;$B1103,import_key,0),H$9),"")</f>
        <v/>
      </c>
      <c r="J1103" s="334" t="str">
        <f t="shared" si="86"/>
        <v/>
      </c>
      <c r="K1103" s="98" t="s">
        <v>0</v>
      </c>
      <c r="L1103" s="334" t="str">
        <f t="shared" si="87"/>
        <v/>
      </c>
      <c r="M1103" s="98" t="s">
        <v>0</v>
      </c>
      <c r="N1103" s="334" t="str">
        <f t="shared" si="88"/>
        <v/>
      </c>
      <c r="O1103" s="98" t="s">
        <v>0</v>
      </c>
      <c r="P1103" s="308">
        <f t="shared" si="89"/>
        <v>1091</v>
      </c>
      <c r="R1103" s="301" t="str" cm="1">
        <f t="array" ref="R1103">IFERROR(INDEX(import_data,MATCH($R$8&amp;"-"&amp;$P1103,import_key,0),R$9),"")</f>
        <v/>
      </c>
      <c r="S1103" s="299" t="str" cm="1">
        <f t="array" ref="S1103">IFERROR(INDEX(import_data,MATCH($R$8&amp;"-"&amp;$P1103,import_key,0),S$9),"")</f>
        <v/>
      </c>
      <c r="T1103" s="322" t="str" cm="1">
        <f t="array" ref="T1103">IFERROR(INDEX(import_data,MATCH($R$8&amp;"-"&amp;$P1103,import_key,0),T$9),"")</f>
        <v/>
      </c>
    </row>
    <row r="1104" spans="2:20" x14ac:dyDescent="0.25">
      <c r="B1104" s="308">
        <f t="shared" si="90"/>
        <v>1092</v>
      </c>
      <c r="D1104" s="301" t="str" cm="1">
        <f t="array" ref="D1104">IFERROR(INDEX(import_data,MATCH($D$8&amp;"-"&amp;$B1104,import_key,0),D$9),"")</f>
        <v/>
      </c>
      <c r="E1104" s="299" t="str" cm="1">
        <f t="array" ref="E1104">IFERROR(INDEX(import_data,MATCH($D$8&amp;"-"&amp;$B1104,import_key,0),E$9),"")</f>
        <v/>
      </c>
      <c r="F1104" s="299" t="str" cm="1">
        <f t="array" ref="F1104">IFERROR(INDEX(import_data,MATCH($D$8&amp;"-"&amp;$B1104,import_key,0),F$9),"")</f>
        <v/>
      </c>
      <c r="G1104" s="299" t="str" cm="1">
        <f t="array" ref="G1104">IFERROR(INDEX(import_data,MATCH($D$8&amp;"-"&amp;$B1104,import_key,0),G$9),"")</f>
        <v/>
      </c>
      <c r="H1104" s="322" t="str" cm="1">
        <f t="array" ref="H1104">IFERROR(INDEX(import_data,MATCH($D$8&amp;"-"&amp;$B1104,import_key,0),H$9),"")</f>
        <v/>
      </c>
      <c r="J1104" s="334" t="str">
        <f t="shared" si="86"/>
        <v/>
      </c>
      <c r="K1104" s="98" t="s">
        <v>0</v>
      </c>
      <c r="L1104" s="334" t="str">
        <f t="shared" si="87"/>
        <v/>
      </c>
      <c r="M1104" s="98" t="s">
        <v>0</v>
      </c>
      <c r="N1104" s="334" t="str">
        <f t="shared" si="88"/>
        <v/>
      </c>
      <c r="O1104" s="98" t="s">
        <v>0</v>
      </c>
      <c r="P1104" s="308">
        <f t="shared" si="89"/>
        <v>1092</v>
      </c>
      <c r="R1104" s="301" t="str" cm="1">
        <f t="array" ref="R1104">IFERROR(INDEX(import_data,MATCH($R$8&amp;"-"&amp;$P1104,import_key,0),R$9),"")</f>
        <v/>
      </c>
      <c r="S1104" s="299" t="str" cm="1">
        <f t="array" ref="S1104">IFERROR(INDEX(import_data,MATCH($R$8&amp;"-"&amp;$P1104,import_key,0),S$9),"")</f>
        <v/>
      </c>
      <c r="T1104" s="322" t="str" cm="1">
        <f t="array" ref="T1104">IFERROR(INDEX(import_data,MATCH($R$8&amp;"-"&amp;$P1104,import_key,0),T$9),"")</f>
        <v/>
      </c>
    </row>
    <row r="1105" spans="2:20" x14ac:dyDescent="0.25">
      <c r="B1105" s="308">
        <f t="shared" si="90"/>
        <v>1093</v>
      </c>
      <c r="D1105" s="301" t="str" cm="1">
        <f t="array" ref="D1105">IFERROR(INDEX(import_data,MATCH($D$8&amp;"-"&amp;$B1105,import_key,0),D$9),"")</f>
        <v/>
      </c>
      <c r="E1105" s="299" t="str" cm="1">
        <f t="array" ref="E1105">IFERROR(INDEX(import_data,MATCH($D$8&amp;"-"&amp;$B1105,import_key,0),E$9),"")</f>
        <v/>
      </c>
      <c r="F1105" s="299" t="str" cm="1">
        <f t="array" ref="F1105">IFERROR(INDEX(import_data,MATCH($D$8&amp;"-"&amp;$B1105,import_key,0),F$9),"")</f>
        <v/>
      </c>
      <c r="G1105" s="299" t="str" cm="1">
        <f t="array" ref="G1105">IFERROR(INDEX(import_data,MATCH($D$8&amp;"-"&amp;$B1105,import_key,0),G$9),"")</f>
        <v/>
      </c>
      <c r="H1105" s="322" t="str" cm="1">
        <f t="array" ref="H1105">IFERROR(INDEX(import_data,MATCH($D$8&amp;"-"&amp;$B1105,import_key,0),H$9),"")</f>
        <v/>
      </c>
      <c r="J1105" s="334" t="str">
        <f t="shared" si="86"/>
        <v/>
      </c>
      <c r="K1105" s="98" t="s">
        <v>0</v>
      </c>
      <c r="L1105" s="334" t="str">
        <f t="shared" si="87"/>
        <v/>
      </c>
      <c r="M1105" s="98" t="s">
        <v>0</v>
      </c>
      <c r="N1105" s="334" t="str">
        <f t="shared" si="88"/>
        <v/>
      </c>
      <c r="O1105" s="98" t="s">
        <v>0</v>
      </c>
      <c r="P1105" s="308">
        <f t="shared" si="89"/>
        <v>1093</v>
      </c>
      <c r="R1105" s="301" t="str" cm="1">
        <f t="array" ref="R1105">IFERROR(INDEX(import_data,MATCH($R$8&amp;"-"&amp;$P1105,import_key,0),R$9),"")</f>
        <v/>
      </c>
      <c r="S1105" s="299" t="str" cm="1">
        <f t="array" ref="S1105">IFERROR(INDEX(import_data,MATCH($R$8&amp;"-"&amp;$P1105,import_key,0),S$9),"")</f>
        <v/>
      </c>
      <c r="T1105" s="322" t="str" cm="1">
        <f t="array" ref="T1105">IFERROR(INDEX(import_data,MATCH($R$8&amp;"-"&amp;$P1105,import_key,0),T$9),"")</f>
        <v/>
      </c>
    </row>
    <row r="1106" spans="2:20" x14ac:dyDescent="0.25">
      <c r="B1106" s="308">
        <f t="shared" si="90"/>
        <v>1094</v>
      </c>
      <c r="D1106" s="301" t="str" cm="1">
        <f t="array" ref="D1106">IFERROR(INDEX(import_data,MATCH($D$8&amp;"-"&amp;$B1106,import_key,0),D$9),"")</f>
        <v/>
      </c>
      <c r="E1106" s="299" t="str" cm="1">
        <f t="array" ref="E1106">IFERROR(INDEX(import_data,MATCH($D$8&amp;"-"&amp;$B1106,import_key,0),E$9),"")</f>
        <v/>
      </c>
      <c r="F1106" s="299" t="str" cm="1">
        <f t="array" ref="F1106">IFERROR(INDEX(import_data,MATCH($D$8&amp;"-"&amp;$B1106,import_key,0),F$9),"")</f>
        <v/>
      </c>
      <c r="G1106" s="299" t="str" cm="1">
        <f t="array" ref="G1106">IFERROR(INDEX(import_data,MATCH($D$8&amp;"-"&amp;$B1106,import_key,0),G$9),"")</f>
        <v/>
      </c>
      <c r="H1106" s="322" t="str" cm="1">
        <f t="array" ref="H1106">IFERROR(INDEX(import_data,MATCH($D$8&amp;"-"&amp;$B1106,import_key,0),H$9),"")</f>
        <v/>
      </c>
      <c r="J1106" s="334" t="str">
        <f t="shared" si="86"/>
        <v/>
      </c>
      <c r="K1106" s="98" t="s">
        <v>0</v>
      </c>
      <c r="L1106" s="334" t="str">
        <f t="shared" si="87"/>
        <v/>
      </c>
      <c r="M1106" s="98" t="s">
        <v>0</v>
      </c>
      <c r="N1106" s="334" t="str">
        <f t="shared" si="88"/>
        <v/>
      </c>
      <c r="O1106" s="98" t="s">
        <v>0</v>
      </c>
      <c r="P1106" s="308">
        <f t="shared" si="89"/>
        <v>1094</v>
      </c>
      <c r="R1106" s="301" t="str" cm="1">
        <f t="array" ref="R1106">IFERROR(INDEX(import_data,MATCH($R$8&amp;"-"&amp;$P1106,import_key,0),R$9),"")</f>
        <v/>
      </c>
      <c r="S1106" s="299" t="str" cm="1">
        <f t="array" ref="S1106">IFERROR(INDEX(import_data,MATCH($R$8&amp;"-"&amp;$P1106,import_key,0),S$9),"")</f>
        <v/>
      </c>
      <c r="T1106" s="322" t="str" cm="1">
        <f t="array" ref="T1106">IFERROR(INDEX(import_data,MATCH($R$8&amp;"-"&amp;$P1106,import_key,0),T$9),"")</f>
        <v/>
      </c>
    </row>
    <row r="1107" spans="2:20" x14ac:dyDescent="0.25">
      <c r="B1107" s="308">
        <f t="shared" si="90"/>
        <v>1095</v>
      </c>
      <c r="D1107" s="301" t="str" cm="1">
        <f t="array" ref="D1107">IFERROR(INDEX(import_data,MATCH($D$8&amp;"-"&amp;$B1107,import_key,0),D$9),"")</f>
        <v/>
      </c>
      <c r="E1107" s="299" t="str" cm="1">
        <f t="array" ref="E1107">IFERROR(INDEX(import_data,MATCH($D$8&amp;"-"&amp;$B1107,import_key,0),E$9),"")</f>
        <v/>
      </c>
      <c r="F1107" s="299" t="str" cm="1">
        <f t="array" ref="F1107">IFERROR(INDEX(import_data,MATCH($D$8&amp;"-"&amp;$B1107,import_key,0),F$9),"")</f>
        <v/>
      </c>
      <c r="G1107" s="299" t="str" cm="1">
        <f t="array" ref="G1107">IFERROR(INDEX(import_data,MATCH($D$8&amp;"-"&amp;$B1107,import_key,0),G$9),"")</f>
        <v/>
      </c>
      <c r="H1107" s="322" t="str" cm="1">
        <f t="array" ref="H1107">IFERROR(INDEX(import_data,MATCH($D$8&amp;"-"&amp;$B1107,import_key,0),H$9),"")</f>
        <v/>
      </c>
      <c r="J1107" s="334" t="str">
        <f t="shared" si="86"/>
        <v/>
      </c>
      <c r="K1107" s="98" t="s">
        <v>0</v>
      </c>
      <c r="L1107" s="334" t="str">
        <f t="shared" si="87"/>
        <v/>
      </c>
      <c r="M1107" s="98" t="s">
        <v>0</v>
      </c>
      <c r="N1107" s="334" t="str">
        <f t="shared" si="88"/>
        <v/>
      </c>
      <c r="O1107" s="98" t="s">
        <v>0</v>
      </c>
      <c r="P1107" s="308">
        <f t="shared" si="89"/>
        <v>1095</v>
      </c>
      <c r="R1107" s="301" t="str" cm="1">
        <f t="array" ref="R1107">IFERROR(INDEX(import_data,MATCH($R$8&amp;"-"&amp;$P1107,import_key,0),R$9),"")</f>
        <v/>
      </c>
      <c r="S1107" s="299" t="str" cm="1">
        <f t="array" ref="S1107">IFERROR(INDEX(import_data,MATCH($R$8&amp;"-"&amp;$P1107,import_key,0),S$9),"")</f>
        <v/>
      </c>
      <c r="T1107" s="322" t="str" cm="1">
        <f t="array" ref="T1107">IFERROR(INDEX(import_data,MATCH($R$8&amp;"-"&amp;$P1107,import_key,0),T$9),"")</f>
        <v/>
      </c>
    </row>
    <row r="1108" spans="2:20" x14ac:dyDescent="0.25">
      <c r="B1108" s="308">
        <f t="shared" si="90"/>
        <v>1096</v>
      </c>
      <c r="D1108" s="301" t="str" cm="1">
        <f t="array" ref="D1108">IFERROR(INDEX(import_data,MATCH($D$8&amp;"-"&amp;$B1108,import_key,0),D$9),"")</f>
        <v/>
      </c>
      <c r="E1108" s="299" t="str" cm="1">
        <f t="array" ref="E1108">IFERROR(INDEX(import_data,MATCH($D$8&amp;"-"&amp;$B1108,import_key,0),E$9),"")</f>
        <v/>
      </c>
      <c r="F1108" s="299" t="str" cm="1">
        <f t="array" ref="F1108">IFERROR(INDEX(import_data,MATCH($D$8&amp;"-"&amp;$B1108,import_key,0),F$9),"")</f>
        <v/>
      </c>
      <c r="G1108" s="299" t="str" cm="1">
        <f t="array" ref="G1108">IFERROR(INDEX(import_data,MATCH($D$8&amp;"-"&amp;$B1108,import_key,0),G$9),"")</f>
        <v/>
      </c>
      <c r="H1108" s="322" t="str" cm="1">
        <f t="array" ref="H1108">IFERROR(INDEX(import_data,MATCH($D$8&amp;"-"&amp;$B1108,import_key,0),H$9),"")</f>
        <v/>
      </c>
      <c r="J1108" s="334" t="str">
        <f t="shared" si="86"/>
        <v/>
      </c>
      <c r="K1108" s="98" t="s">
        <v>0</v>
      </c>
      <c r="L1108" s="334" t="str">
        <f t="shared" si="87"/>
        <v/>
      </c>
      <c r="M1108" s="98" t="s">
        <v>0</v>
      </c>
      <c r="N1108" s="334" t="str">
        <f t="shared" si="88"/>
        <v/>
      </c>
      <c r="O1108" s="98" t="s">
        <v>0</v>
      </c>
      <c r="P1108" s="308">
        <f t="shared" si="89"/>
        <v>1096</v>
      </c>
      <c r="R1108" s="301" t="str" cm="1">
        <f t="array" ref="R1108">IFERROR(INDEX(import_data,MATCH($R$8&amp;"-"&amp;$P1108,import_key,0),R$9),"")</f>
        <v/>
      </c>
      <c r="S1108" s="299" t="str" cm="1">
        <f t="array" ref="S1108">IFERROR(INDEX(import_data,MATCH($R$8&amp;"-"&amp;$P1108,import_key,0),S$9),"")</f>
        <v/>
      </c>
      <c r="T1108" s="322" t="str" cm="1">
        <f t="array" ref="T1108">IFERROR(INDEX(import_data,MATCH($R$8&amp;"-"&amp;$P1108,import_key,0),T$9),"")</f>
        <v/>
      </c>
    </row>
    <row r="1109" spans="2:20" x14ac:dyDescent="0.25">
      <c r="B1109" s="308">
        <f t="shared" si="90"/>
        <v>1097</v>
      </c>
      <c r="D1109" s="301" t="str" cm="1">
        <f t="array" ref="D1109">IFERROR(INDEX(import_data,MATCH($D$8&amp;"-"&amp;$B1109,import_key,0),D$9),"")</f>
        <v/>
      </c>
      <c r="E1109" s="299" t="str" cm="1">
        <f t="array" ref="E1109">IFERROR(INDEX(import_data,MATCH($D$8&amp;"-"&amp;$B1109,import_key,0),E$9),"")</f>
        <v/>
      </c>
      <c r="F1109" s="299" t="str" cm="1">
        <f t="array" ref="F1109">IFERROR(INDEX(import_data,MATCH($D$8&amp;"-"&amp;$B1109,import_key,0),F$9),"")</f>
        <v/>
      </c>
      <c r="G1109" s="299" t="str" cm="1">
        <f t="array" ref="G1109">IFERROR(INDEX(import_data,MATCH($D$8&amp;"-"&amp;$B1109,import_key,0),G$9),"")</f>
        <v/>
      </c>
      <c r="H1109" s="322" t="str" cm="1">
        <f t="array" ref="H1109">IFERROR(INDEX(import_data,MATCH($D$8&amp;"-"&amp;$B1109,import_key,0),H$9),"")</f>
        <v/>
      </c>
      <c r="J1109" s="334" t="str">
        <f t="shared" si="86"/>
        <v/>
      </c>
      <c r="K1109" s="98" t="s">
        <v>0</v>
      </c>
      <c r="L1109" s="334" t="str">
        <f t="shared" si="87"/>
        <v/>
      </c>
      <c r="M1109" s="98" t="s">
        <v>0</v>
      </c>
      <c r="N1109" s="334" t="str">
        <f t="shared" si="88"/>
        <v/>
      </c>
      <c r="O1109" s="98" t="s">
        <v>0</v>
      </c>
      <c r="P1109" s="308">
        <f t="shared" si="89"/>
        <v>1097</v>
      </c>
      <c r="R1109" s="301" t="str" cm="1">
        <f t="array" ref="R1109">IFERROR(INDEX(import_data,MATCH($R$8&amp;"-"&amp;$P1109,import_key,0),R$9),"")</f>
        <v/>
      </c>
      <c r="S1109" s="299" t="str" cm="1">
        <f t="array" ref="S1109">IFERROR(INDEX(import_data,MATCH($R$8&amp;"-"&amp;$P1109,import_key,0),S$9),"")</f>
        <v/>
      </c>
      <c r="T1109" s="322" t="str" cm="1">
        <f t="array" ref="T1109">IFERROR(INDEX(import_data,MATCH($R$8&amp;"-"&amp;$P1109,import_key,0),T$9),"")</f>
        <v/>
      </c>
    </row>
    <row r="1110" spans="2:20" x14ac:dyDescent="0.25">
      <c r="B1110" s="308">
        <f t="shared" si="90"/>
        <v>1098</v>
      </c>
      <c r="D1110" s="301" t="str" cm="1">
        <f t="array" ref="D1110">IFERROR(INDEX(import_data,MATCH($D$8&amp;"-"&amp;$B1110,import_key,0),D$9),"")</f>
        <v/>
      </c>
      <c r="E1110" s="299" t="str" cm="1">
        <f t="array" ref="E1110">IFERROR(INDEX(import_data,MATCH($D$8&amp;"-"&amp;$B1110,import_key,0),E$9),"")</f>
        <v/>
      </c>
      <c r="F1110" s="299" t="str" cm="1">
        <f t="array" ref="F1110">IFERROR(INDEX(import_data,MATCH($D$8&amp;"-"&amp;$B1110,import_key,0),F$9),"")</f>
        <v/>
      </c>
      <c r="G1110" s="299" t="str" cm="1">
        <f t="array" ref="G1110">IFERROR(INDEX(import_data,MATCH($D$8&amp;"-"&amp;$B1110,import_key,0),G$9),"")</f>
        <v/>
      </c>
      <c r="H1110" s="322" t="str" cm="1">
        <f t="array" ref="H1110">IFERROR(INDEX(import_data,MATCH($D$8&amp;"-"&amp;$B1110,import_key,0),H$9),"")</f>
        <v/>
      </c>
      <c r="J1110" s="334" t="str">
        <f t="shared" si="86"/>
        <v/>
      </c>
      <c r="K1110" s="98" t="s">
        <v>0</v>
      </c>
      <c r="L1110" s="334" t="str">
        <f t="shared" si="87"/>
        <v/>
      </c>
      <c r="M1110" s="98" t="s">
        <v>0</v>
      </c>
      <c r="N1110" s="334" t="str">
        <f t="shared" si="88"/>
        <v/>
      </c>
      <c r="O1110" s="98" t="s">
        <v>0</v>
      </c>
      <c r="P1110" s="308">
        <f t="shared" si="89"/>
        <v>1098</v>
      </c>
      <c r="R1110" s="301" t="str" cm="1">
        <f t="array" ref="R1110">IFERROR(INDEX(import_data,MATCH($R$8&amp;"-"&amp;$P1110,import_key,0),R$9),"")</f>
        <v/>
      </c>
      <c r="S1110" s="299" t="str" cm="1">
        <f t="array" ref="S1110">IFERROR(INDEX(import_data,MATCH($R$8&amp;"-"&amp;$P1110,import_key,0),S$9),"")</f>
        <v/>
      </c>
      <c r="T1110" s="322" t="str" cm="1">
        <f t="array" ref="T1110">IFERROR(INDEX(import_data,MATCH($R$8&amp;"-"&amp;$P1110,import_key,0),T$9),"")</f>
        <v/>
      </c>
    </row>
    <row r="1111" spans="2:20" x14ac:dyDescent="0.25">
      <c r="B1111" s="308">
        <f t="shared" si="90"/>
        <v>1099</v>
      </c>
      <c r="D1111" s="301" t="str" cm="1">
        <f t="array" ref="D1111">IFERROR(INDEX(import_data,MATCH($D$8&amp;"-"&amp;$B1111,import_key,0),D$9),"")</f>
        <v/>
      </c>
      <c r="E1111" s="299" t="str" cm="1">
        <f t="array" ref="E1111">IFERROR(INDEX(import_data,MATCH($D$8&amp;"-"&amp;$B1111,import_key,0),E$9),"")</f>
        <v/>
      </c>
      <c r="F1111" s="299" t="str" cm="1">
        <f t="array" ref="F1111">IFERROR(INDEX(import_data,MATCH($D$8&amp;"-"&amp;$B1111,import_key,0),F$9),"")</f>
        <v/>
      </c>
      <c r="G1111" s="299" t="str" cm="1">
        <f t="array" ref="G1111">IFERROR(INDEX(import_data,MATCH($D$8&amp;"-"&amp;$B1111,import_key,0),G$9),"")</f>
        <v/>
      </c>
      <c r="H1111" s="322" t="str" cm="1">
        <f t="array" ref="H1111">IFERROR(INDEX(import_data,MATCH($D$8&amp;"-"&amp;$B1111,import_key,0),H$9),"")</f>
        <v/>
      </c>
      <c r="J1111" s="334" t="str">
        <f t="shared" si="86"/>
        <v/>
      </c>
      <c r="K1111" s="98" t="s">
        <v>0</v>
      </c>
      <c r="L1111" s="334" t="str">
        <f t="shared" si="87"/>
        <v/>
      </c>
      <c r="M1111" s="98" t="s">
        <v>0</v>
      </c>
      <c r="N1111" s="334" t="str">
        <f t="shared" si="88"/>
        <v/>
      </c>
      <c r="O1111" s="98" t="s">
        <v>0</v>
      </c>
      <c r="P1111" s="308">
        <f t="shared" si="89"/>
        <v>1099</v>
      </c>
      <c r="R1111" s="301" t="str" cm="1">
        <f t="array" ref="R1111">IFERROR(INDEX(import_data,MATCH($R$8&amp;"-"&amp;$P1111,import_key,0),R$9),"")</f>
        <v/>
      </c>
      <c r="S1111" s="299" t="str" cm="1">
        <f t="array" ref="S1111">IFERROR(INDEX(import_data,MATCH($R$8&amp;"-"&amp;$P1111,import_key,0),S$9),"")</f>
        <v/>
      </c>
      <c r="T1111" s="322" t="str" cm="1">
        <f t="array" ref="T1111">IFERROR(INDEX(import_data,MATCH($R$8&amp;"-"&amp;$P1111,import_key,0),T$9),"")</f>
        <v/>
      </c>
    </row>
    <row r="1112" spans="2:20" x14ac:dyDescent="0.25">
      <c r="B1112" s="308">
        <f t="shared" si="90"/>
        <v>1100</v>
      </c>
      <c r="D1112" s="301" t="str" cm="1">
        <f t="array" ref="D1112">IFERROR(INDEX(import_data,MATCH($D$8&amp;"-"&amp;$B1112,import_key,0),D$9),"")</f>
        <v/>
      </c>
      <c r="E1112" s="299" t="str" cm="1">
        <f t="array" ref="E1112">IFERROR(INDEX(import_data,MATCH($D$8&amp;"-"&amp;$B1112,import_key,0),E$9),"")</f>
        <v/>
      </c>
      <c r="F1112" s="299" t="str" cm="1">
        <f t="array" ref="F1112">IFERROR(INDEX(import_data,MATCH($D$8&amp;"-"&amp;$B1112,import_key,0),F$9),"")</f>
        <v/>
      </c>
      <c r="G1112" s="299" t="str" cm="1">
        <f t="array" ref="G1112">IFERROR(INDEX(import_data,MATCH($D$8&amp;"-"&amp;$B1112,import_key,0),G$9),"")</f>
        <v/>
      </c>
      <c r="H1112" s="322" t="str" cm="1">
        <f t="array" ref="H1112">IFERROR(INDEX(import_data,MATCH($D$8&amp;"-"&amp;$B1112,import_key,0),H$9),"")</f>
        <v/>
      </c>
      <c r="J1112" s="334" t="str">
        <f t="shared" si="86"/>
        <v/>
      </c>
      <c r="K1112" s="98" t="s">
        <v>0</v>
      </c>
      <c r="L1112" s="334" t="str">
        <f t="shared" si="87"/>
        <v/>
      </c>
      <c r="M1112" s="98" t="s">
        <v>0</v>
      </c>
      <c r="N1112" s="334" t="str">
        <f t="shared" si="88"/>
        <v/>
      </c>
      <c r="O1112" s="98" t="s">
        <v>0</v>
      </c>
      <c r="P1112" s="308">
        <f t="shared" si="89"/>
        <v>1100</v>
      </c>
      <c r="R1112" s="301" t="str" cm="1">
        <f t="array" ref="R1112">IFERROR(INDEX(import_data,MATCH($R$8&amp;"-"&amp;$P1112,import_key,0),R$9),"")</f>
        <v/>
      </c>
      <c r="S1112" s="299" t="str" cm="1">
        <f t="array" ref="S1112">IFERROR(INDEX(import_data,MATCH($R$8&amp;"-"&amp;$P1112,import_key,0),S$9),"")</f>
        <v/>
      </c>
      <c r="T1112" s="322" t="str" cm="1">
        <f t="array" ref="T1112">IFERROR(INDEX(import_data,MATCH($R$8&amp;"-"&amp;$P1112,import_key,0),T$9),"")</f>
        <v/>
      </c>
    </row>
    <row r="1113" spans="2:20" x14ac:dyDescent="0.25">
      <c r="B1113" s="308">
        <f t="shared" si="90"/>
        <v>1101</v>
      </c>
      <c r="D1113" s="301" t="str" cm="1">
        <f t="array" ref="D1113">IFERROR(INDEX(import_data,MATCH($D$8&amp;"-"&amp;$B1113,import_key,0),D$9),"")</f>
        <v/>
      </c>
      <c r="E1113" s="299" t="str" cm="1">
        <f t="array" ref="E1113">IFERROR(INDEX(import_data,MATCH($D$8&amp;"-"&amp;$B1113,import_key,0),E$9),"")</f>
        <v/>
      </c>
      <c r="F1113" s="299" t="str" cm="1">
        <f t="array" ref="F1113">IFERROR(INDEX(import_data,MATCH($D$8&amp;"-"&amp;$B1113,import_key,0),F$9),"")</f>
        <v/>
      </c>
      <c r="G1113" s="299" t="str" cm="1">
        <f t="array" ref="G1113">IFERROR(INDEX(import_data,MATCH($D$8&amp;"-"&amp;$B1113,import_key,0),G$9),"")</f>
        <v/>
      </c>
      <c r="H1113" s="322" t="str" cm="1">
        <f t="array" ref="H1113">IFERROR(INDEX(import_data,MATCH($D$8&amp;"-"&amp;$B1113,import_key,0),H$9),"")</f>
        <v/>
      </c>
      <c r="J1113" s="334" t="str">
        <f t="shared" si="86"/>
        <v/>
      </c>
      <c r="K1113" s="98" t="s">
        <v>0</v>
      </c>
      <c r="L1113" s="334" t="str">
        <f t="shared" si="87"/>
        <v/>
      </c>
      <c r="M1113" s="98" t="s">
        <v>0</v>
      </c>
      <c r="N1113" s="334" t="str">
        <f t="shared" si="88"/>
        <v/>
      </c>
      <c r="O1113" s="98" t="s">
        <v>0</v>
      </c>
      <c r="P1113" s="308">
        <f t="shared" si="89"/>
        <v>1101</v>
      </c>
      <c r="R1113" s="301" t="str" cm="1">
        <f t="array" ref="R1113">IFERROR(INDEX(import_data,MATCH($R$8&amp;"-"&amp;$P1113,import_key,0),R$9),"")</f>
        <v/>
      </c>
      <c r="S1113" s="299" t="str" cm="1">
        <f t="array" ref="S1113">IFERROR(INDEX(import_data,MATCH($R$8&amp;"-"&amp;$P1113,import_key,0),S$9),"")</f>
        <v/>
      </c>
      <c r="T1113" s="322" t="str" cm="1">
        <f t="array" ref="T1113">IFERROR(INDEX(import_data,MATCH($R$8&amp;"-"&amp;$P1113,import_key,0),T$9),"")</f>
        <v/>
      </c>
    </row>
    <row r="1114" spans="2:20" x14ac:dyDescent="0.25">
      <c r="B1114" s="308">
        <f t="shared" si="90"/>
        <v>1102</v>
      </c>
      <c r="D1114" s="301" t="str" cm="1">
        <f t="array" ref="D1114">IFERROR(INDEX(import_data,MATCH($D$8&amp;"-"&amp;$B1114,import_key,0),D$9),"")</f>
        <v/>
      </c>
      <c r="E1114" s="299" t="str" cm="1">
        <f t="array" ref="E1114">IFERROR(INDEX(import_data,MATCH($D$8&amp;"-"&amp;$B1114,import_key,0),E$9),"")</f>
        <v/>
      </c>
      <c r="F1114" s="299" t="str" cm="1">
        <f t="array" ref="F1114">IFERROR(INDEX(import_data,MATCH($D$8&amp;"-"&amp;$B1114,import_key,0),F$9),"")</f>
        <v/>
      </c>
      <c r="G1114" s="299" t="str" cm="1">
        <f t="array" ref="G1114">IFERROR(INDEX(import_data,MATCH($D$8&amp;"-"&amp;$B1114,import_key,0),G$9),"")</f>
        <v/>
      </c>
      <c r="H1114" s="322" t="str" cm="1">
        <f t="array" ref="H1114">IFERROR(INDEX(import_data,MATCH($D$8&amp;"-"&amp;$B1114,import_key,0),H$9),"")</f>
        <v/>
      </c>
      <c r="J1114" s="334" t="str">
        <f t="shared" si="86"/>
        <v/>
      </c>
      <c r="K1114" s="98" t="s">
        <v>0</v>
      </c>
      <c r="L1114" s="334" t="str">
        <f t="shared" si="87"/>
        <v/>
      </c>
      <c r="M1114" s="98" t="s">
        <v>0</v>
      </c>
      <c r="N1114" s="334" t="str">
        <f t="shared" si="88"/>
        <v/>
      </c>
      <c r="O1114" s="98" t="s">
        <v>0</v>
      </c>
      <c r="P1114" s="308">
        <f t="shared" si="89"/>
        <v>1102</v>
      </c>
      <c r="R1114" s="301" t="str" cm="1">
        <f t="array" ref="R1114">IFERROR(INDEX(import_data,MATCH($R$8&amp;"-"&amp;$P1114,import_key,0),R$9),"")</f>
        <v/>
      </c>
      <c r="S1114" s="299" t="str" cm="1">
        <f t="array" ref="S1114">IFERROR(INDEX(import_data,MATCH($R$8&amp;"-"&amp;$P1114,import_key,0),S$9),"")</f>
        <v/>
      </c>
      <c r="T1114" s="322" t="str" cm="1">
        <f t="array" ref="T1114">IFERROR(INDEX(import_data,MATCH($R$8&amp;"-"&amp;$P1114,import_key,0),T$9),"")</f>
        <v/>
      </c>
    </row>
    <row r="1115" spans="2:20" x14ac:dyDescent="0.25">
      <c r="B1115" s="308">
        <f t="shared" si="90"/>
        <v>1103</v>
      </c>
      <c r="D1115" s="301" t="str" cm="1">
        <f t="array" ref="D1115">IFERROR(INDEX(import_data,MATCH($D$8&amp;"-"&amp;$B1115,import_key,0),D$9),"")</f>
        <v/>
      </c>
      <c r="E1115" s="299" t="str" cm="1">
        <f t="array" ref="E1115">IFERROR(INDEX(import_data,MATCH($D$8&amp;"-"&amp;$B1115,import_key,0),E$9),"")</f>
        <v/>
      </c>
      <c r="F1115" s="299" t="str" cm="1">
        <f t="array" ref="F1115">IFERROR(INDEX(import_data,MATCH($D$8&amp;"-"&amp;$B1115,import_key,0),F$9),"")</f>
        <v/>
      </c>
      <c r="G1115" s="299" t="str" cm="1">
        <f t="array" ref="G1115">IFERROR(INDEX(import_data,MATCH($D$8&amp;"-"&amp;$B1115,import_key,0),G$9),"")</f>
        <v/>
      </c>
      <c r="H1115" s="322" t="str" cm="1">
        <f t="array" ref="H1115">IFERROR(INDEX(import_data,MATCH($D$8&amp;"-"&amp;$B1115,import_key,0),H$9),"")</f>
        <v/>
      </c>
      <c r="J1115" s="334" t="str">
        <f t="shared" si="86"/>
        <v/>
      </c>
      <c r="K1115" s="98" t="s">
        <v>0</v>
      </c>
      <c r="L1115" s="334" t="str">
        <f t="shared" si="87"/>
        <v/>
      </c>
      <c r="M1115" s="98" t="s">
        <v>0</v>
      </c>
      <c r="N1115" s="334" t="str">
        <f t="shared" si="88"/>
        <v/>
      </c>
      <c r="O1115" s="98" t="s">
        <v>0</v>
      </c>
      <c r="P1115" s="308">
        <f t="shared" si="89"/>
        <v>1103</v>
      </c>
      <c r="R1115" s="301" t="str" cm="1">
        <f t="array" ref="R1115">IFERROR(INDEX(import_data,MATCH($R$8&amp;"-"&amp;$P1115,import_key,0),R$9),"")</f>
        <v/>
      </c>
      <c r="S1115" s="299" t="str" cm="1">
        <f t="array" ref="S1115">IFERROR(INDEX(import_data,MATCH($R$8&amp;"-"&amp;$P1115,import_key,0),S$9),"")</f>
        <v/>
      </c>
      <c r="T1115" s="322" t="str" cm="1">
        <f t="array" ref="T1115">IFERROR(INDEX(import_data,MATCH($R$8&amp;"-"&amp;$P1115,import_key,0),T$9),"")</f>
        <v/>
      </c>
    </row>
    <row r="1116" spans="2:20" x14ac:dyDescent="0.25">
      <c r="B1116" s="308">
        <f t="shared" si="90"/>
        <v>1104</v>
      </c>
      <c r="D1116" s="301" t="str" cm="1">
        <f t="array" ref="D1116">IFERROR(INDEX(import_data,MATCH($D$8&amp;"-"&amp;$B1116,import_key,0),D$9),"")</f>
        <v/>
      </c>
      <c r="E1116" s="299" t="str" cm="1">
        <f t="array" ref="E1116">IFERROR(INDEX(import_data,MATCH($D$8&amp;"-"&amp;$B1116,import_key,0),E$9),"")</f>
        <v/>
      </c>
      <c r="F1116" s="299" t="str" cm="1">
        <f t="array" ref="F1116">IFERROR(INDEX(import_data,MATCH($D$8&amp;"-"&amp;$B1116,import_key,0),F$9),"")</f>
        <v/>
      </c>
      <c r="G1116" s="299" t="str" cm="1">
        <f t="array" ref="G1116">IFERROR(INDEX(import_data,MATCH($D$8&amp;"-"&amp;$B1116,import_key,0),G$9),"")</f>
        <v/>
      </c>
      <c r="H1116" s="322" t="str" cm="1">
        <f t="array" ref="H1116">IFERROR(INDEX(import_data,MATCH($D$8&amp;"-"&amp;$B1116,import_key,0),H$9),"")</f>
        <v/>
      </c>
      <c r="J1116" s="334" t="str">
        <f t="shared" si="86"/>
        <v/>
      </c>
      <c r="K1116" s="98" t="s">
        <v>0</v>
      </c>
      <c r="L1116" s="334" t="str">
        <f t="shared" si="87"/>
        <v/>
      </c>
      <c r="M1116" s="98" t="s">
        <v>0</v>
      </c>
      <c r="N1116" s="334" t="str">
        <f t="shared" si="88"/>
        <v/>
      </c>
      <c r="O1116" s="98" t="s">
        <v>0</v>
      </c>
      <c r="P1116" s="308">
        <f t="shared" si="89"/>
        <v>1104</v>
      </c>
      <c r="R1116" s="301" t="str" cm="1">
        <f t="array" ref="R1116">IFERROR(INDEX(import_data,MATCH($R$8&amp;"-"&amp;$P1116,import_key,0),R$9),"")</f>
        <v/>
      </c>
      <c r="S1116" s="299" t="str" cm="1">
        <f t="array" ref="S1116">IFERROR(INDEX(import_data,MATCH($R$8&amp;"-"&amp;$P1116,import_key,0),S$9),"")</f>
        <v/>
      </c>
      <c r="T1116" s="322" t="str" cm="1">
        <f t="array" ref="T1116">IFERROR(INDEX(import_data,MATCH($R$8&amp;"-"&amp;$P1116,import_key,0),T$9),"")</f>
        <v/>
      </c>
    </row>
    <row r="1117" spans="2:20" x14ac:dyDescent="0.25">
      <c r="B1117" s="308">
        <f t="shared" si="90"/>
        <v>1105</v>
      </c>
      <c r="D1117" s="301" t="str" cm="1">
        <f t="array" ref="D1117">IFERROR(INDEX(import_data,MATCH($D$8&amp;"-"&amp;$B1117,import_key,0),D$9),"")</f>
        <v/>
      </c>
      <c r="E1117" s="299" t="str" cm="1">
        <f t="array" ref="E1117">IFERROR(INDEX(import_data,MATCH($D$8&amp;"-"&amp;$B1117,import_key,0),E$9),"")</f>
        <v/>
      </c>
      <c r="F1117" s="299" t="str" cm="1">
        <f t="array" ref="F1117">IFERROR(INDEX(import_data,MATCH($D$8&amp;"-"&amp;$B1117,import_key,0),F$9),"")</f>
        <v/>
      </c>
      <c r="G1117" s="299" t="str" cm="1">
        <f t="array" ref="G1117">IFERROR(INDEX(import_data,MATCH($D$8&amp;"-"&amp;$B1117,import_key,0),G$9),"")</f>
        <v/>
      </c>
      <c r="H1117" s="322" t="str" cm="1">
        <f t="array" ref="H1117">IFERROR(INDEX(import_data,MATCH($D$8&amp;"-"&amp;$B1117,import_key,0),H$9),"")</f>
        <v/>
      </c>
      <c r="J1117" s="334" t="str">
        <f t="shared" si="86"/>
        <v/>
      </c>
      <c r="K1117" s="98" t="s">
        <v>0</v>
      </c>
      <c r="L1117" s="334" t="str">
        <f t="shared" si="87"/>
        <v/>
      </c>
      <c r="M1117" s="98" t="s">
        <v>0</v>
      </c>
      <c r="N1117" s="334" t="str">
        <f t="shared" si="88"/>
        <v/>
      </c>
      <c r="O1117" s="98" t="s">
        <v>0</v>
      </c>
      <c r="P1117" s="308">
        <f t="shared" si="89"/>
        <v>1105</v>
      </c>
      <c r="R1117" s="301" t="str" cm="1">
        <f t="array" ref="R1117">IFERROR(INDEX(import_data,MATCH($R$8&amp;"-"&amp;$P1117,import_key,0),R$9),"")</f>
        <v/>
      </c>
      <c r="S1117" s="299" t="str" cm="1">
        <f t="array" ref="S1117">IFERROR(INDEX(import_data,MATCH($R$8&amp;"-"&amp;$P1117,import_key,0),S$9),"")</f>
        <v/>
      </c>
      <c r="T1117" s="322" t="str" cm="1">
        <f t="array" ref="T1117">IFERROR(INDEX(import_data,MATCH($R$8&amp;"-"&amp;$P1117,import_key,0),T$9),"")</f>
        <v/>
      </c>
    </row>
    <row r="1118" spans="2:20" x14ac:dyDescent="0.25">
      <c r="B1118" s="308">
        <f t="shared" si="90"/>
        <v>1106</v>
      </c>
      <c r="D1118" s="301" t="str" cm="1">
        <f t="array" ref="D1118">IFERROR(INDEX(import_data,MATCH($D$8&amp;"-"&amp;$B1118,import_key,0),D$9),"")</f>
        <v/>
      </c>
      <c r="E1118" s="299" t="str" cm="1">
        <f t="array" ref="E1118">IFERROR(INDEX(import_data,MATCH($D$8&amp;"-"&amp;$B1118,import_key,0),E$9),"")</f>
        <v/>
      </c>
      <c r="F1118" s="299" t="str" cm="1">
        <f t="array" ref="F1118">IFERROR(INDEX(import_data,MATCH($D$8&amp;"-"&amp;$B1118,import_key,0),F$9),"")</f>
        <v/>
      </c>
      <c r="G1118" s="299" t="str" cm="1">
        <f t="array" ref="G1118">IFERROR(INDEX(import_data,MATCH($D$8&amp;"-"&amp;$B1118,import_key,0),G$9),"")</f>
        <v/>
      </c>
      <c r="H1118" s="322" t="str" cm="1">
        <f t="array" ref="H1118">IFERROR(INDEX(import_data,MATCH($D$8&amp;"-"&amp;$B1118,import_key,0),H$9),"")</f>
        <v/>
      </c>
      <c r="J1118" s="334" t="str">
        <f t="shared" si="86"/>
        <v/>
      </c>
      <c r="K1118" s="98" t="s">
        <v>0</v>
      </c>
      <c r="L1118" s="334" t="str">
        <f t="shared" si="87"/>
        <v/>
      </c>
      <c r="M1118" s="98" t="s">
        <v>0</v>
      </c>
      <c r="N1118" s="334" t="str">
        <f t="shared" si="88"/>
        <v/>
      </c>
      <c r="O1118" s="98" t="s">
        <v>0</v>
      </c>
      <c r="P1118" s="308">
        <f t="shared" si="89"/>
        <v>1106</v>
      </c>
      <c r="R1118" s="301" t="str" cm="1">
        <f t="array" ref="R1118">IFERROR(INDEX(import_data,MATCH($R$8&amp;"-"&amp;$P1118,import_key,0),R$9),"")</f>
        <v/>
      </c>
      <c r="S1118" s="299" t="str" cm="1">
        <f t="array" ref="S1118">IFERROR(INDEX(import_data,MATCH($R$8&amp;"-"&amp;$P1118,import_key,0),S$9),"")</f>
        <v/>
      </c>
      <c r="T1118" s="322" t="str" cm="1">
        <f t="array" ref="T1118">IFERROR(INDEX(import_data,MATCH($R$8&amp;"-"&amp;$P1118,import_key,0),T$9),"")</f>
        <v/>
      </c>
    </row>
    <row r="1119" spans="2:20" x14ac:dyDescent="0.25">
      <c r="B1119" s="308">
        <f t="shared" si="90"/>
        <v>1107</v>
      </c>
      <c r="D1119" s="301" t="str" cm="1">
        <f t="array" ref="D1119">IFERROR(INDEX(import_data,MATCH($D$8&amp;"-"&amp;$B1119,import_key,0),D$9),"")</f>
        <v/>
      </c>
      <c r="E1119" s="299" t="str" cm="1">
        <f t="array" ref="E1119">IFERROR(INDEX(import_data,MATCH($D$8&amp;"-"&amp;$B1119,import_key,0),E$9),"")</f>
        <v/>
      </c>
      <c r="F1119" s="299" t="str" cm="1">
        <f t="array" ref="F1119">IFERROR(INDEX(import_data,MATCH($D$8&amp;"-"&amp;$B1119,import_key,0),F$9),"")</f>
        <v/>
      </c>
      <c r="G1119" s="299" t="str" cm="1">
        <f t="array" ref="G1119">IFERROR(INDEX(import_data,MATCH($D$8&amp;"-"&amp;$B1119,import_key,0),G$9),"")</f>
        <v/>
      </c>
      <c r="H1119" s="322" t="str" cm="1">
        <f t="array" ref="H1119">IFERROR(INDEX(import_data,MATCH($D$8&amp;"-"&amp;$B1119,import_key,0),H$9),"")</f>
        <v/>
      </c>
      <c r="J1119" s="334" t="str">
        <f t="shared" si="86"/>
        <v/>
      </c>
      <c r="K1119" s="98" t="s">
        <v>0</v>
      </c>
      <c r="L1119" s="334" t="str">
        <f t="shared" si="87"/>
        <v/>
      </c>
      <c r="M1119" s="98" t="s">
        <v>0</v>
      </c>
      <c r="N1119" s="334" t="str">
        <f t="shared" si="88"/>
        <v/>
      </c>
      <c r="O1119" s="98" t="s">
        <v>0</v>
      </c>
      <c r="P1119" s="308">
        <f t="shared" si="89"/>
        <v>1107</v>
      </c>
      <c r="R1119" s="301" t="str" cm="1">
        <f t="array" ref="R1119">IFERROR(INDEX(import_data,MATCH($R$8&amp;"-"&amp;$P1119,import_key,0),R$9),"")</f>
        <v/>
      </c>
      <c r="S1119" s="299" t="str" cm="1">
        <f t="array" ref="S1119">IFERROR(INDEX(import_data,MATCH($R$8&amp;"-"&amp;$P1119,import_key,0),S$9),"")</f>
        <v/>
      </c>
      <c r="T1119" s="322" t="str" cm="1">
        <f t="array" ref="T1119">IFERROR(INDEX(import_data,MATCH($R$8&amp;"-"&amp;$P1119,import_key,0),T$9),"")</f>
        <v/>
      </c>
    </row>
    <row r="1120" spans="2:20" x14ac:dyDescent="0.25">
      <c r="B1120" s="308">
        <f t="shared" si="90"/>
        <v>1108</v>
      </c>
      <c r="D1120" s="301" t="str" cm="1">
        <f t="array" ref="D1120">IFERROR(INDEX(import_data,MATCH($D$8&amp;"-"&amp;$B1120,import_key,0),D$9),"")</f>
        <v/>
      </c>
      <c r="E1120" s="299" t="str" cm="1">
        <f t="array" ref="E1120">IFERROR(INDEX(import_data,MATCH($D$8&amp;"-"&amp;$B1120,import_key,0),E$9),"")</f>
        <v/>
      </c>
      <c r="F1120" s="299" t="str" cm="1">
        <f t="array" ref="F1120">IFERROR(INDEX(import_data,MATCH($D$8&amp;"-"&amp;$B1120,import_key,0),F$9),"")</f>
        <v/>
      </c>
      <c r="G1120" s="299" t="str" cm="1">
        <f t="array" ref="G1120">IFERROR(INDEX(import_data,MATCH($D$8&amp;"-"&amp;$B1120,import_key,0),G$9),"")</f>
        <v/>
      </c>
      <c r="H1120" s="322" t="str" cm="1">
        <f t="array" ref="H1120">IFERROR(INDEX(import_data,MATCH($D$8&amp;"-"&amp;$B1120,import_key,0),H$9),"")</f>
        <v/>
      </c>
      <c r="J1120" s="334" t="str">
        <f t="shared" si="86"/>
        <v/>
      </c>
      <c r="K1120" s="98" t="s">
        <v>0</v>
      </c>
      <c r="L1120" s="334" t="str">
        <f t="shared" si="87"/>
        <v/>
      </c>
      <c r="M1120" s="98" t="s">
        <v>0</v>
      </c>
      <c r="N1120" s="334" t="str">
        <f t="shared" si="88"/>
        <v/>
      </c>
      <c r="O1120" s="98" t="s">
        <v>0</v>
      </c>
      <c r="P1120" s="308">
        <f t="shared" si="89"/>
        <v>1108</v>
      </c>
      <c r="R1120" s="301" t="str" cm="1">
        <f t="array" ref="R1120">IFERROR(INDEX(import_data,MATCH($R$8&amp;"-"&amp;$P1120,import_key,0),R$9),"")</f>
        <v/>
      </c>
      <c r="S1120" s="323" t="str" cm="1">
        <f t="array" ref="S1120">IFERROR(INDEX(import_data,MATCH($R$8&amp;"-"&amp;$P1120,import_key,0),S$9),"")</f>
        <v/>
      </c>
      <c r="T1120" s="322" t="str" cm="1">
        <f t="array" ref="T1120">IFERROR(INDEX(import_data,MATCH($R$8&amp;"-"&amp;$P1120,import_key,0),T$9),"")</f>
        <v/>
      </c>
    </row>
    <row r="1121" spans="2:20" x14ac:dyDescent="0.25">
      <c r="B1121" s="308">
        <f t="shared" si="90"/>
        <v>1109</v>
      </c>
      <c r="D1121" s="301" t="str" cm="1">
        <f t="array" ref="D1121">IFERROR(INDEX(import_data,MATCH($D$8&amp;"-"&amp;$B1121,import_key,0),D$9),"")</f>
        <v/>
      </c>
      <c r="E1121" s="299" t="str" cm="1">
        <f t="array" ref="E1121">IFERROR(INDEX(import_data,MATCH($D$8&amp;"-"&amp;$B1121,import_key,0),E$9),"")</f>
        <v/>
      </c>
      <c r="F1121" s="299" t="str" cm="1">
        <f t="array" ref="F1121">IFERROR(INDEX(import_data,MATCH($D$8&amp;"-"&amp;$B1121,import_key,0),F$9),"")</f>
        <v/>
      </c>
      <c r="G1121" s="299" t="str" cm="1">
        <f t="array" ref="G1121">IFERROR(INDEX(import_data,MATCH($D$8&amp;"-"&amp;$B1121,import_key,0),G$9),"")</f>
        <v/>
      </c>
      <c r="H1121" s="322" t="str" cm="1">
        <f t="array" ref="H1121">IFERROR(INDEX(import_data,MATCH($D$8&amp;"-"&amp;$B1121,import_key,0),H$9),"")</f>
        <v/>
      </c>
      <c r="J1121" s="334" t="str">
        <f t="shared" si="86"/>
        <v/>
      </c>
      <c r="K1121" s="98" t="s">
        <v>0</v>
      </c>
      <c r="L1121" s="334" t="str">
        <f t="shared" si="87"/>
        <v/>
      </c>
      <c r="M1121" s="98" t="s">
        <v>0</v>
      </c>
      <c r="N1121" s="334" t="str">
        <f t="shared" si="88"/>
        <v/>
      </c>
      <c r="O1121" s="98" t="s">
        <v>0</v>
      </c>
      <c r="P1121" s="308">
        <f t="shared" si="89"/>
        <v>1109</v>
      </c>
      <c r="R1121" s="301" t="str" cm="1">
        <f t="array" ref="R1121">IFERROR(INDEX(import_data,MATCH($R$8&amp;"-"&amp;$P1121,import_key,0),R$9),"")</f>
        <v/>
      </c>
      <c r="S1121" s="299" t="str" cm="1">
        <f t="array" ref="S1121">IFERROR(INDEX(import_data,MATCH($R$8&amp;"-"&amp;$P1121,import_key,0),S$9),"")</f>
        <v/>
      </c>
      <c r="T1121" s="322" t="str" cm="1">
        <f t="array" ref="T1121">IFERROR(INDEX(import_data,MATCH($R$8&amp;"-"&amp;$P1121,import_key,0),T$9),"")</f>
        <v/>
      </c>
    </row>
    <row r="1122" spans="2:20" x14ac:dyDescent="0.25">
      <c r="B1122" s="308">
        <f t="shared" si="90"/>
        <v>1110</v>
      </c>
      <c r="D1122" s="301" t="str" cm="1">
        <f t="array" ref="D1122">IFERROR(INDEX(import_data,MATCH($D$8&amp;"-"&amp;$B1122,import_key,0),D$9),"")</f>
        <v/>
      </c>
      <c r="E1122" s="299" t="str" cm="1">
        <f t="array" ref="E1122">IFERROR(INDEX(import_data,MATCH($D$8&amp;"-"&amp;$B1122,import_key,0),E$9),"")</f>
        <v/>
      </c>
      <c r="F1122" s="299" t="str" cm="1">
        <f t="array" ref="F1122">IFERROR(INDEX(import_data,MATCH($D$8&amp;"-"&amp;$B1122,import_key,0),F$9),"")</f>
        <v/>
      </c>
      <c r="G1122" s="299" t="str" cm="1">
        <f t="array" ref="G1122">IFERROR(INDEX(import_data,MATCH($D$8&amp;"-"&amp;$B1122,import_key,0),G$9),"")</f>
        <v/>
      </c>
      <c r="H1122" s="322" t="str" cm="1">
        <f t="array" ref="H1122">IFERROR(INDEX(import_data,MATCH($D$8&amp;"-"&amp;$B1122,import_key,0),H$9),"")</f>
        <v/>
      </c>
      <c r="J1122" s="334" t="str">
        <f t="shared" si="86"/>
        <v/>
      </c>
      <c r="K1122" s="98" t="s">
        <v>0</v>
      </c>
      <c r="L1122" s="334" t="str">
        <f t="shared" si="87"/>
        <v/>
      </c>
      <c r="M1122" s="98" t="s">
        <v>0</v>
      </c>
      <c r="N1122" s="334" t="str">
        <f t="shared" si="88"/>
        <v/>
      </c>
      <c r="O1122" s="98" t="s">
        <v>0</v>
      </c>
      <c r="P1122" s="308">
        <f t="shared" si="89"/>
        <v>1110</v>
      </c>
      <c r="R1122" s="301" t="str" cm="1">
        <f t="array" ref="R1122">IFERROR(INDEX(import_data,MATCH($R$8&amp;"-"&amp;$P1122,import_key,0),R$9),"")</f>
        <v/>
      </c>
      <c r="S1122" s="299" t="str" cm="1">
        <f t="array" ref="S1122">IFERROR(INDEX(import_data,MATCH($R$8&amp;"-"&amp;$P1122,import_key,0),S$9),"")</f>
        <v/>
      </c>
      <c r="T1122" s="322" t="str" cm="1">
        <f t="array" ref="T1122">IFERROR(INDEX(import_data,MATCH($R$8&amp;"-"&amp;$P1122,import_key,0),T$9),"")</f>
        <v/>
      </c>
    </row>
    <row r="1123" spans="2:20" x14ac:dyDescent="0.25">
      <c r="B1123" s="308">
        <f t="shared" si="90"/>
        <v>1111</v>
      </c>
      <c r="D1123" s="301" t="str" cm="1">
        <f t="array" ref="D1123">IFERROR(INDEX(import_data,MATCH($D$8&amp;"-"&amp;$B1123,import_key,0),D$9),"")</f>
        <v/>
      </c>
      <c r="E1123" s="299" t="str" cm="1">
        <f t="array" ref="E1123">IFERROR(INDEX(import_data,MATCH($D$8&amp;"-"&amp;$B1123,import_key,0),E$9),"")</f>
        <v/>
      </c>
      <c r="F1123" s="299" t="str" cm="1">
        <f t="array" ref="F1123">IFERROR(INDEX(import_data,MATCH($D$8&amp;"-"&amp;$B1123,import_key,0),F$9),"")</f>
        <v/>
      </c>
      <c r="G1123" s="299" t="str" cm="1">
        <f t="array" ref="G1123">IFERROR(INDEX(import_data,MATCH($D$8&amp;"-"&amp;$B1123,import_key,0),G$9),"")</f>
        <v/>
      </c>
      <c r="H1123" s="322" t="str" cm="1">
        <f t="array" ref="H1123">IFERROR(INDEX(import_data,MATCH($D$8&amp;"-"&amp;$B1123,import_key,0),H$9),"")</f>
        <v/>
      </c>
      <c r="J1123" s="334" t="str">
        <f t="shared" si="86"/>
        <v/>
      </c>
      <c r="K1123" s="98" t="s">
        <v>0</v>
      </c>
      <c r="L1123" s="334" t="str">
        <f t="shared" si="87"/>
        <v/>
      </c>
      <c r="M1123" s="98" t="s">
        <v>0</v>
      </c>
      <c r="N1123" s="334" t="str">
        <f t="shared" si="88"/>
        <v/>
      </c>
      <c r="O1123" s="98" t="s">
        <v>0</v>
      </c>
      <c r="P1123" s="308">
        <f t="shared" si="89"/>
        <v>1111</v>
      </c>
      <c r="R1123" s="301" t="str" cm="1">
        <f t="array" ref="R1123">IFERROR(INDEX(import_data,MATCH($R$8&amp;"-"&amp;$P1123,import_key,0),R$9),"")</f>
        <v/>
      </c>
      <c r="S1123" s="299" t="str" cm="1">
        <f t="array" ref="S1123">IFERROR(INDEX(import_data,MATCH($R$8&amp;"-"&amp;$P1123,import_key,0),S$9),"")</f>
        <v/>
      </c>
      <c r="T1123" s="322" t="str" cm="1">
        <f t="array" ref="T1123">IFERROR(INDEX(import_data,MATCH($R$8&amp;"-"&amp;$P1123,import_key,0),T$9),"")</f>
        <v/>
      </c>
    </row>
    <row r="1124" spans="2:20" x14ac:dyDescent="0.25">
      <c r="B1124" s="308">
        <f t="shared" si="90"/>
        <v>1112</v>
      </c>
      <c r="D1124" s="301" t="str" cm="1">
        <f t="array" ref="D1124">IFERROR(INDEX(import_data,MATCH($D$8&amp;"-"&amp;$B1124,import_key,0),D$9),"")</f>
        <v/>
      </c>
      <c r="E1124" s="299" t="str" cm="1">
        <f t="array" ref="E1124">IFERROR(INDEX(import_data,MATCH($D$8&amp;"-"&amp;$B1124,import_key,0),E$9),"")</f>
        <v/>
      </c>
      <c r="F1124" s="299" t="str" cm="1">
        <f t="array" ref="F1124">IFERROR(INDEX(import_data,MATCH($D$8&amp;"-"&amp;$B1124,import_key,0),F$9),"")</f>
        <v/>
      </c>
      <c r="G1124" s="299" t="str" cm="1">
        <f t="array" ref="G1124">IFERROR(INDEX(import_data,MATCH($D$8&amp;"-"&amp;$B1124,import_key,0),G$9),"")</f>
        <v/>
      </c>
      <c r="H1124" s="322" t="str" cm="1">
        <f t="array" ref="H1124">IFERROR(INDEX(import_data,MATCH($D$8&amp;"-"&amp;$B1124,import_key,0),H$9),"")</f>
        <v/>
      </c>
      <c r="J1124" s="334" t="str">
        <f t="shared" si="86"/>
        <v/>
      </c>
      <c r="K1124" s="98" t="s">
        <v>0</v>
      </c>
      <c r="L1124" s="334" t="str">
        <f t="shared" si="87"/>
        <v/>
      </c>
      <c r="M1124" s="98" t="s">
        <v>0</v>
      </c>
      <c r="N1124" s="334" t="str">
        <f t="shared" si="88"/>
        <v/>
      </c>
      <c r="O1124" s="98" t="s">
        <v>0</v>
      </c>
      <c r="P1124" s="308">
        <f t="shared" si="89"/>
        <v>1112</v>
      </c>
      <c r="R1124" s="301" t="str" cm="1">
        <f t="array" ref="R1124">IFERROR(INDEX(import_data,MATCH($R$8&amp;"-"&amp;$P1124,import_key,0),R$9),"")</f>
        <v/>
      </c>
      <c r="S1124" s="299" t="str" cm="1">
        <f t="array" ref="S1124">IFERROR(INDEX(import_data,MATCH($R$8&amp;"-"&amp;$P1124,import_key,0),S$9),"")</f>
        <v/>
      </c>
      <c r="T1124" s="322" t="str" cm="1">
        <f t="array" ref="T1124">IFERROR(INDEX(import_data,MATCH($R$8&amp;"-"&amp;$P1124,import_key,0),T$9),"")</f>
        <v/>
      </c>
    </row>
    <row r="1125" spans="2:20" x14ac:dyDescent="0.25">
      <c r="B1125" s="308">
        <f t="shared" si="90"/>
        <v>1113</v>
      </c>
      <c r="D1125" s="301" t="str" cm="1">
        <f t="array" ref="D1125">IFERROR(INDEX(import_data,MATCH($D$8&amp;"-"&amp;$B1125,import_key,0),D$9),"")</f>
        <v/>
      </c>
      <c r="E1125" s="299" t="str" cm="1">
        <f t="array" ref="E1125">IFERROR(INDEX(import_data,MATCH($D$8&amp;"-"&amp;$B1125,import_key,0),E$9),"")</f>
        <v/>
      </c>
      <c r="F1125" s="299" t="str" cm="1">
        <f t="array" ref="F1125">IFERROR(INDEX(import_data,MATCH($D$8&amp;"-"&amp;$B1125,import_key,0),F$9),"")</f>
        <v/>
      </c>
      <c r="G1125" s="299" t="str" cm="1">
        <f t="array" ref="G1125">IFERROR(INDEX(import_data,MATCH($D$8&amp;"-"&amp;$B1125,import_key,0),G$9),"")</f>
        <v/>
      </c>
      <c r="H1125" s="322" t="str" cm="1">
        <f t="array" ref="H1125">IFERROR(INDEX(import_data,MATCH($D$8&amp;"-"&amp;$B1125,import_key,0),H$9),"")</f>
        <v/>
      </c>
      <c r="J1125" s="334" t="str">
        <f t="shared" si="86"/>
        <v/>
      </c>
      <c r="K1125" s="98" t="s">
        <v>0</v>
      </c>
      <c r="L1125" s="334" t="str">
        <f t="shared" si="87"/>
        <v/>
      </c>
      <c r="M1125" s="98" t="s">
        <v>0</v>
      </c>
      <c r="N1125" s="334" t="str">
        <f t="shared" si="88"/>
        <v/>
      </c>
      <c r="O1125" s="98" t="s">
        <v>0</v>
      </c>
      <c r="P1125" s="308">
        <f t="shared" si="89"/>
        <v>1113</v>
      </c>
      <c r="R1125" s="301" t="str" cm="1">
        <f t="array" ref="R1125">IFERROR(INDEX(import_data,MATCH($R$8&amp;"-"&amp;$P1125,import_key,0),R$9),"")</f>
        <v/>
      </c>
      <c r="S1125" s="299" t="str" cm="1">
        <f t="array" ref="S1125">IFERROR(INDEX(import_data,MATCH($R$8&amp;"-"&amp;$P1125,import_key,0),S$9),"")</f>
        <v/>
      </c>
      <c r="T1125" s="322" t="str" cm="1">
        <f t="array" ref="T1125">IFERROR(INDEX(import_data,MATCH($R$8&amp;"-"&amp;$P1125,import_key,0),T$9),"")</f>
        <v/>
      </c>
    </row>
    <row r="1126" spans="2:20" x14ac:dyDescent="0.25">
      <c r="B1126" s="308">
        <f t="shared" si="90"/>
        <v>1114</v>
      </c>
      <c r="D1126" s="301" t="str" cm="1">
        <f t="array" ref="D1126">IFERROR(INDEX(import_data,MATCH($D$8&amp;"-"&amp;$B1126,import_key,0),D$9),"")</f>
        <v/>
      </c>
      <c r="E1126" s="299" t="str" cm="1">
        <f t="array" ref="E1126">IFERROR(INDEX(import_data,MATCH($D$8&amp;"-"&amp;$B1126,import_key,0),E$9),"")</f>
        <v/>
      </c>
      <c r="F1126" s="299" t="str" cm="1">
        <f t="array" ref="F1126">IFERROR(INDEX(import_data,MATCH($D$8&amp;"-"&amp;$B1126,import_key,0),F$9),"")</f>
        <v/>
      </c>
      <c r="G1126" s="299" t="str" cm="1">
        <f t="array" ref="G1126">IFERROR(INDEX(import_data,MATCH($D$8&amp;"-"&amp;$B1126,import_key,0),G$9),"")</f>
        <v/>
      </c>
      <c r="H1126" s="322" t="str" cm="1">
        <f t="array" ref="H1126">IFERROR(INDEX(import_data,MATCH($D$8&amp;"-"&amp;$B1126,import_key,0),H$9),"")</f>
        <v/>
      </c>
      <c r="J1126" s="334" t="str">
        <f t="shared" si="86"/>
        <v/>
      </c>
      <c r="K1126" s="98" t="s">
        <v>0</v>
      </c>
      <c r="L1126" s="334" t="str">
        <f t="shared" si="87"/>
        <v/>
      </c>
      <c r="M1126" s="98" t="s">
        <v>0</v>
      </c>
      <c r="N1126" s="334" t="str">
        <f t="shared" si="88"/>
        <v/>
      </c>
      <c r="O1126" s="98" t="s">
        <v>0</v>
      </c>
      <c r="P1126" s="308">
        <f t="shared" si="89"/>
        <v>1114</v>
      </c>
      <c r="R1126" s="301" t="str" cm="1">
        <f t="array" ref="R1126">IFERROR(INDEX(import_data,MATCH($R$8&amp;"-"&amp;$P1126,import_key,0),R$9),"")</f>
        <v/>
      </c>
      <c r="S1126" s="299" t="str" cm="1">
        <f t="array" ref="S1126">IFERROR(INDEX(import_data,MATCH($R$8&amp;"-"&amp;$P1126,import_key,0),S$9),"")</f>
        <v/>
      </c>
      <c r="T1126" s="322" t="str" cm="1">
        <f t="array" ref="T1126">IFERROR(INDEX(import_data,MATCH($R$8&amp;"-"&amp;$P1126,import_key,0),T$9),"")</f>
        <v/>
      </c>
    </row>
    <row r="1127" spans="2:20" x14ac:dyDescent="0.25">
      <c r="B1127" s="308">
        <f t="shared" si="90"/>
        <v>1115</v>
      </c>
      <c r="D1127" s="301" t="str" cm="1">
        <f t="array" ref="D1127">IFERROR(INDEX(import_data,MATCH($D$8&amp;"-"&amp;$B1127,import_key,0),D$9),"")</f>
        <v/>
      </c>
      <c r="E1127" s="299" t="str" cm="1">
        <f t="array" ref="E1127">IFERROR(INDEX(import_data,MATCH($D$8&amp;"-"&amp;$B1127,import_key,0),E$9),"")</f>
        <v/>
      </c>
      <c r="F1127" s="299" t="str" cm="1">
        <f t="array" ref="F1127">IFERROR(INDEX(import_data,MATCH($D$8&amp;"-"&amp;$B1127,import_key,0),F$9),"")</f>
        <v/>
      </c>
      <c r="G1127" s="299" t="str" cm="1">
        <f t="array" ref="G1127">IFERROR(INDEX(import_data,MATCH($D$8&amp;"-"&amp;$B1127,import_key,0),G$9),"")</f>
        <v/>
      </c>
      <c r="H1127" s="322" t="str" cm="1">
        <f t="array" ref="H1127">IFERROR(INDEX(import_data,MATCH($D$8&amp;"-"&amp;$B1127,import_key,0),H$9),"")</f>
        <v/>
      </c>
      <c r="J1127" s="334" t="str">
        <f t="shared" si="86"/>
        <v/>
      </c>
      <c r="K1127" s="98" t="s">
        <v>0</v>
      </c>
      <c r="L1127" s="334" t="str">
        <f t="shared" si="87"/>
        <v/>
      </c>
      <c r="M1127" s="98" t="s">
        <v>0</v>
      </c>
      <c r="N1127" s="334" t="str">
        <f t="shared" si="88"/>
        <v/>
      </c>
      <c r="O1127" s="98" t="s">
        <v>0</v>
      </c>
      <c r="P1127" s="308">
        <f t="shared" si="89"/>
        <v>1115</v>
      </c>
      <c r="R1127" s="301" t="str" cm="1">
        <f t="array" ref="R1127">IFERROR(INDEX(import_data,MATCH($R$8&amp;"-"&amp;$P1127,import_key,0),R$9),"")</f>
        <v/>
      </c>
      <c r="S1127" s="299" t="str" cm="1">
        <f t="array" ref="S1127">IFERROR(INDEX(import_data,MATCH($R$8&amp;"-"&amp;$P1127,import_key,0),S$9),"")</f>
        <v/>
      </c>
      <c r="T1127" s="322" t="str" cm="1">
        <f t="array" ref="T1127">IFERROR(INDEX(import_data,MATCH($R$8&amp;"-"&amp;$P1127,import_key,0),T$9),"")</f>
        <v/>
      </c>
    </row>
    <row r="1128" spans="2:20" x14ac:dyDescent="0.25">
      <c r="B1128" s="308">
        <f t="shared" si="90"/>
        <v>1116</v>
      </c>
      <c r="D1128" s="301" t="str" cm="1">
        <f t="array" ref="D1128">IFERROR(INDEX(import_data,MATCH($D$8&amp;"-"&amp;$B1128,import_key,0),D$9),"")</f>
        <v/>
      </c>
      <c r="E1128" s="299" t="str" cm="1">
        <f t="array" ref="E1128">IFERROR(INDEX(import_data,MATCH($D$8&amp;"-"&amp;$B1128,import_key,0),E$9),"")</f>
        <v/>
      </c>
      <c r="F1128" s="299" t="str" cm="1">
        <f t="array" ref="F1128">IFERROR(INDEX(import_data,MATCH($D$8&amp;"-"&amp;$B1128,import_key,0),F$9),"")</f>
        <v/>
      </c>
      <c r="G1128" s="299" t="str" cm="1">
        <f t="array" ref="G1128">IFERROR(INDEX(import_data,MATCH($D$8&amp;"-"&amp;$B1128,import_key,0),G$9),"")</f>
        <v/>
      </c>
      <c r="H1128" s="322" t="str" cm="1">
        <f t="array" ref="H1128">IFERROR(INDEX(import_data,MATCH($D$8&amp;"-"&amp;$B1128,import_key,0),H$9),"")</f>
        <v/>
      </c>
      <c r="J1128" s="334" t="str">
        <f t="shared" si="86"/>
        <v/>
      </c>
      <c r="K1128" s="98" t="s">
        <v>0</v>
      </c>
      <c r="L1128" s="334" t="str">
        <f t="shared" si="87"/>
        <v/>
      </c>
      <c r="M1128" s="98" t="s">
        <v>0</v>
      </c>
      <c r="N1128" s="334" t="str">
        <f t="shared" si="88"/>
        <v/>
      </c>
      <c r="O1128" s="98" t="s">
        <v>0</v>
      </c>
      <c r="P1128" s="308">
        <f t="shared" si="89"/>
        <v>1116</v>
      </c>
      <c r="R1128" s="301" t="str" cm="1">
        <f t="array" ref="R1128">IFERROR(INDEX(import_data,MATCH($R$8&amp;"-"&amp;$P1128,import_key,0),R$9),"")</f>
        <v/>
      </c>
      <c r="S1128" s="299" t="str" cm="1">
        <f t="array" ref="S1128">IFERROR(INDEX(import_data,MATCH($R$8&amp;"-"&amp;$P1128,import_key,0),S$9),"")</f>
        <v/>
      </c>
      <c r="T1128" s="322" t="str" cm="1">
        <f t="array" ref="T1128">IFERROR(INDEX(import_data,MATCH($R$8&amp;"-"&amp;$P1128,import_key,0),T$9),"")</f>
        <v/>
      </c>
    </row>
    <row r="1129" spans="2:20" x14ac:dyDescent="0.25">
      <c r="B1129" s="308">
        <f t="shared" si="90"/>
        <v>1117</v>
      </c>
      <c r="D1129" s="301" t="str" cm="1">
        <f t="array" ref="D1129">IFERROR(INDEX(import_data,MATCH($D$8&amp;"-"&amp;$B1129,import_key,0),D$9),"")</f>
        <v/>
      </c>
      <c r="E1129" s="299" t="str" cm="1">
        <f t="array" ref="E1129">IFERROR(INDEX(import_data,MATCH($D$8&amp;"-"&amp;$B1129,import_key,0),E$9),"")</f>
        <v/>
      </c>
      <c r="F1129" s="299" t="str" cm="1">
        <f t="array" ref="F1129">IFERROR(INDEX(import_data,MATCH($D$8&amp;"-"&amp;$B1129,import_key,0),F$9),"")</f>
        <v/>
      </c>
      <c r="G1129" s="299" t="str" cm="1">
        <f t="array" ref="G1129">IFERROR(INDEX(import_data,MATCH($D$8&amp;"-"&amp;$B1129,import_key,0),G$9),"")</f>
        <v/>
      </c>
      <c r="H1129" s="322" t="str" cm="1">
        <f t="array" ref="H1129">IFERROR(INDEX(import_data,MATCH($D$8&amp;"-"&amp;$B1129,import_key,0),H$9),"")</f>
        <v/>
      </c>
      <c r="J1129" s="334" t="str">
        <f t="shared" si="86"/>
        <v/>
      </c>
      <c r="K1129" s="98" t="s">
        <v>0</v>
      </c>
      <c r="L1129" s="334" t="str">
        <f t="shared" si="87"/>
        <v/>
      </c>
      <c r="M1129" s="98" t="s">
        <v>0</v>
      </c>
      <c r="N1129" s="334" t="str">
        <f t="shared" si="88"/>
        <v/>
      </c>
      <c r="O1129" s="98" t="s">
        <v>0</v>
      </c>
      <c r="P1129" s="308">
        <f t="shared" si="89"/>
        <v>1117</v>
      </c>
      <c r="R1129" s="301" t="str" cm="1">
        <f t="array" ref="R1129">IFERROR(INDEX(import_data,MATCH($R$8&amp;"-"&amp;$P1129,import_key,0),R$9),"")</f>
        <v/>
      </c>
      <c r="S1129" s="299" t="str" cm="1">
        <f t="array" ref="S1129">IFERROR(INDEX(import_data,MATCH($R$8&amp;"-"&amp;$P1129,import_key,0),S$9),"")</f>
        <v/>
      </c>
      <c r="T1129" s="322" t="str" cm="1">
        <f t="array" ref="T1129">IFERROR(INDEX(import_data,MATCH($R$8&amp;"-"&amp;$P1129,import_key,0),T$9),"")</f>
        <v/>
      </c>
    </row>
    <row r="1130" spans="2:20" x14ac:dyDescent="0.25">
      <c r="B1130" s="308">
        <f t="shared" si="90"/>
        <v>1118</v>
      </c>
      <c r="D1130" s="301" t="str" cm="1">
        <f t="array" ref="D1130">IFERROR(INDEX(import_data,MATCH($D$8&amp;"-"&amp;$B1130,import_key,0),D$9),"")</f>
        <v/>
      </c>
      <c r="E1130" s="299" t="str" cm="1">
        <f t="array" ref="E1130">IFERROR(INDEX(import_data,MATCH($D$8&amp;"-"&amp;$B1130,import_key,0),E$9),"")</f>
        <v/>
      </c>
      <c r="F1130" s="299" t="str" cm="1">
        <f t="array" ref="F1130">IFERROR(INDEX(import_data,MATCH($D$8&amp;"-"&amp;$B1130,import_key,0),F$9),"")</f>
        <v/>
      </c>
      <c r="G1130" s="299" t="str" cm="1">
        <f t="array" ref="G1130">IFERROR(INDEX(import_data,MATCH($D$8&amp;"-"&amp;$B1130,import_key,0),G$9),"")</f>
        <v/>
      </c>
      <c r="H1130" s="322" t="str" cm="1">
        <f t="array" ref="H1130">IFERROR(INDEX(import_data,MATCH($D$8&amp;"-"&amp;$B1130,import_key,0),H$9),"")</f>
        <v/>
      </c>
      <c r="J1130" s="334" t="str">
        <f t="shared" si="86"/>
        <v/>
      </c>
      <c r="K1130" s="98" t="s">
        <v>0</v>
      </c>
      <c r="L1130" s="334" t="str">
        <f t="shared" si="87"/>
        <v/>
      </c>
      <c r="M1130" s="98" t="s">
        <v>0</v>
      </c>
      <c r="N1130" s="334" t="str">
        <f t="shared" si="88"/>
        <v/>
      </c>
      <c r="O1130" s="98" t="s">
        <v>0</v>
      </c>
      <c r="P1130" s="308">
        <f t="shared" si="89"/>
        <v>1118</v>
      </c>
      <c r="R1130" s="301" t="str" cm="1">
        <f t="array" ref="R1130">IFERROR(INDEX(import_data,MATCH($R$8&amp;"-"&amp;$P1130,import_key,0),R$9),"")</f>
        <v/>
      </c>
      <c r="S1130" s="299" t="str" cm="1">
        <f t="array" ref="S1130">IFERROR(INDEX(import_data,MATCH($R$8&amp;"-"&amp;$P1130,import_key,0),S$9),"")</f>
        <v/>
      </c>
      <c r="T1130" s="322" t="str" cm="1">
        <f t="array" ref="T1130">IFERROR(INDEX(import_data,MATCH($R$8&amp;"-"&amp;$P1130,import_key,0),T$9),"")</f>
        <v/>
      </c>
    </row>
    <row r="1131" spans="2:20" x14ac:dyDescent="0.25">
      <c r="B1131" s="308">
        <f t="shared" si="90"/>
        <v>1119</v>
      </c>
      <c r="D1131" s="301" t="str" cm="1">
        <f t="array" ref="D1131">IFERROR(INDEX(import_data,MATCH($D$8&amp;"-"&amp;$B1131,import_key,0),D$9),"")</f>
        <v/>
      </c>
      <c r="E1131" s="299" t="str" cm="1">
        <f t="array" ref="E1131">IFERROR(INDEX(import_data,MATCH($D$8&amp;"-"&amp;$B1131,import_key,0),E$9),"")</f>
        <v/>
      </c>
      <c r="F1131" s="299" t="str" cm="1">
        <f t="array" ref="F1131">IFERROR(INDEX(import_data,MATCH($D$8&amp;"-"&amp;$B1131,import_key,0),F$9),"")</f>
        <v/>
      </c>
      <c r="G1131" s="299" t="str" cm="1">
        <f t="array" ref="G1131">IFERROR(INDEX(import_data,MATCH($D$8&amp;"-"&amp;$B1131,import_key,0),G$9),"")</f>
        <v/>
      </c>
      <c r="H1131" s="322" t="str" cm="1">
        <f t="array" ref="H1131">IFERROR(INDEX(import_data,MATCH($D$8&amp;"-"&amp;$B1131,import_key,0),H$9),"")</f>
        <v/>
      </c>
      <c r="J1131" s="334" t="str">
        <f t="shared" si="86"/>
        <v/>
      </c>
      <c r="K1131" s="98" t="s">
        <v>0</v>
      </c>
      <c r="L1131" s="334" t="str">
        <f t="shared" si="87"/>
        <v/>
      </c>
      <c r="M1131" s="98" t="s">
        <v>0</v>
      </c>
      <c r="N1131" s="334" t="str">
        <f t="shared" si="88"/>
        <v/>
      </c>
      <c r="O1131" s="98" t="s">
        <v>0</v>
      </c>
      <c r="P1131" s="308">
        <f t="shared" si="89"/>
        <v>1119</v>
      </c>
      <c r="R1131" s="301" t="str" cm="1">
        <f t="array" ref="R1131">IFERROR(INDEX(import_data,MATCH($R$8&amp;"-"&amp;$P1131,import_key,0),R$9),"")</f>
        <v/>
      </c>
      <c r="S1131" s="299" t="str" cm="1">
        <f t="array" ref="S1131">IFERROR(INDEX(import_data,MATCH($R$8&amp;"-"&amp;$P1131,import_key,0),S$9),"")</f>
        <v/>
      </c>
      <c r="T1131" s="322" t="str" cm="1">
        <f t="array" ref="T1131">IFERROR(INDEX(import_data,MATCH($R$8&amp;"-"&amp;$P1131,import_key,0),T$9),"")</f>
        <v/>
      </c>
    </row>
    <row r="1132" spans="2:20" x14ac:dyDescent="0.25">
      <c r="B1132" s="308">
        <f t="shared" si="90"/>
        <v>1120</v>
      </c>
      <c r="D1132" s="301" t="str" cm="1">
        <f t="array" ref="D1132">IFERROR(INDEX(import_data,MATCH($D$8&amp;"-"&amp;$B1132,import_key,0),D$9),"")</f>
        <v/>
      </c>
      <c r="E1132" s="299" t="str" cm="1">
        <f t="array" ref="E1132">IFERROR(INDEX(import_data,MATCH($D$8&amp;"-"&amp;$B1132,import_key,0),E$9),"")</f>
        <v/>
      </c>
      <c r="F1132" s="299" t="str" cm="1">
        <f t="array" ref="F1132">IFERROR(INDEX(import_data,MATCH($D$8&amp;"-"&amp;$B1132,import_key,0),F$9),"")</f>
        <v/>
      </c>
      <c r="G1132" s="299" t="str" cm="1">
        <f t="array" ref="G1132">IFERROR(INDEX(import_data,MATCH($D$8&amp;"-"&amp;$B1132,import_key,0),G$9),"")</f>
        <v/>
      </c>
      <c r="H1132" s="322" t="str" cm="1">
        <f t="array" ref="H1132">IFERROR(INDEX(import_data,MATCH($D$8&amp;"-"&amp;$B1132,import_key,0),H$9),"")</f>
        <v/>
      </c>
      <c r="J1132" s="334" t="str">
        <f t="shared" si="86"/>
        <v/>
      </c>
      <c r="K1132" s="98" t="s">
        <v>0</v>
      </c>
      <c r="L1132" s="334" t="str">
        <f t="shared" si="87"/>
        <v/>
      </c>
      <c r="M1132" s="98" t="s">
        <v>0</v>
      </c>
      <c r="N1132" s="334" t="str">
        <f t="shared" si="88"/>
        <v/>
      </c>
      <c r="O1132" s="98" t="s">
        <v>0</v>
      </c>
      <c r="P1132" s="308">
        <f t="shared" si="89"/>
        <v>1120</v>
      </c>
      <c r="R1132" s="301" t="str" cm="1">
        <f t="array" ref="R1132">IFERROR(INDEX(import_data,MATCH($R$8&amp;"-"&amp;$P1132,import_key,0),R$9),"")</f>
        <v/>
      </c>
      <c r="S1132" s="299" t="str" cm="1">
        <f t="array" ref="S1132">IFERROR(INDEX(import_data,MATCH($R$8&amp;"-"&amp;$P1132,import_key,0),S$9),"")</f>
        <v/>
      </c>
      <c r="T1132" s="322" t="str" cm="1">
        <f t="array" ref="T1132">IFERROR(INDEX(import_data,MATCH($R$8&amp;"-"&amp;$P1132,import_key,0),T$9),"")</f>
        <v/>
      </c>
    </row>
    <row r="1133" spans="2:20" x14ac:dyDescent="0.25">
      <c r="B1133" s="308">
        <f t="shared" si="90"/>
        <v>1121</v>
      </c>
      <c r="D1133" s="301" t="str" cm="1">
        <f t="array" ref="D1133">IFERROR(INDEX(import_data,MATCH($D$8&amp;"-"&amp;$B1133,import_key,0),D$9),"")</f>
        <v/>
      </c>
      <c r="E1133" s="299" t="str" cm="1">
        <f t="array" ref="E1133">IFERROR(INDEX(import_data,MATCH($D$8&amp;"-"&amp;$B1133,import_key,0),E$9),"")</f>
        <v/>
      </c>
      <c r="F1133" s="299" t="str" cm="1">
        <f t="array" ref="F1133">IFERROR(INDEX(import_data,MATCH($D$8&amp;"-"&amp;$B1133,import_key,0),F$9),"")</f>
        <v/>
      </c>
      <c r="G1133" s="299" t="str" cm="1">
        <f t="array" ref="G1133">IFERROR(INDEX(import_data,MATCH($D$8&amp;"-"&amp;$B1133,import_key,0),G$9),"")</f>
        <v/>
      </c>
      <c r="H1133" s="322" t="str" cm="1">
        <f t="array" ref="H1133">IFERROR(INDEX(import_data,MATCH($D$8&amp;"-"&amp;$B1133,import_key,0),H$9),"")</f>
        <v/>
      </c>
      <c r="J1133" s="334" t="str">
        <f t="shared" si="86"/>
        <v/>
      </c>
      <c r="K1133" s="98" t="s">
        <v>0</v>
      </c>
      <c r="L1133" s="334" t="str">
        <f t="shared" si="87"/>
        <v/>
      </c>
      <c r="M1133" s="98" t="s">
        <v>0</v>
      </c>
      <c r="N1133" s="334" t="str">
        <f t="shared" si="88"/>
        <v/>
      </c>
      <c r="O1133" s="98" t="s">
        <v>0</v>
      </c>
      <c r="P1133" s="308">
        <f t="shared" si="89"/>
        <v>1121</v>
      </c>
      <c r="R1133" s="301" t="str" cm="1">
        <f t="array" ref="R1133">IFERROR(INDEX(import_data,MATCH($R$8&amp;"-"&amp;$P1133,import_key,0),R$9),"")</f>
        <v/>
      </c>
      <c r="S1133" s="299" t="str" cm="1">
        <f t="array" ref="S1133">IFERROR(INDEX(import_data,MATCH($R$8&amp;"-"&amp;$P1133,import_key,0),S$9),"")</f>
        <v/>
      </c>
      <c r="T1133" s="322" t="str" cm="1">
        <f t="array" ref="T1133">IFERROR(INDEX(import_data,MATCH($R$8&amp;"-"&amp;$P1133,import_key,0),T$9),"")</f>
        <v/>
      </c>
    </row>
    <row r="1134" spans="2:20" x14ac:dyDescent="0.25">
      <c r="B1134" s="308">
        <f t="shared" si="90"/>
        <v>1122</v>
      </c>
      <c r="D1134" s="301" t="str" cm="1">
        <f t="array" ref="D1134">IFERROR(INDEX(import_data,MATCH($D$8&amp;"-"&amp;$B1134,import_key,0),D$9),"")</f>
        <v/>
      </c>
      <c r="E1134" s="299" t="str" cm="1">
        <f t="array" ref="E1134">IFERROR(INDEX(import_data,MATCH($D$8&amp;"-"&amp;$B1134,import_key,0),E$9),"")</f>
        <v/>
      </c>
      <c r="F1134" s="299" t="str" cm="1">
        <f t="array" ref="F1134">IFERROR(INDEX(import_data,MATCH($D$8&amp;"-"&amp;$B1134,import_key,0),F$9),"")</f>
        <v/>
      </c>
      <c r="G1134" s="299" t="str" cm="1">
        <f t="array" ref="G1134">IFERROR(INDEX(import_data,MATCH($D$8&amp;"-"&amp;$B1134,import_key,0),G$9),"")</f>
        <v/>
      </c>
      <c r="H1134" s="322" t="str" cm="1">
        <f t="array" ref="H1134">IFERROR(INDEX(import_data,MATCH($D$8&amp;"-"&amp;$B1134,import_key,0),H$9),"")</f>
        <v/>
      </c>
      <c r="J1134" s="334" t="str">
        <f t="shared" si="86"/>
        <v/>
      </c>
      <c r="K1134" s="98" t="s">
        <v>0</v>
      </c>
      <c r="L1134" s="334" t="str">
        <f t="shared" si="87"/>
        <v/>
      </c>
      <c r="M1134" s="98" t="s">
        <v>0</v>
      </c>
      <c r="N1134" s="334" t="str">
        <f t="shared" si="88"/>
        <v/>
      </c>
      <c r="O1134" s="98" t="s">
        <v>0</v>
      </c>
      <c r="P1134" s="308">
        <f t="shared" si="89"/>
        <v>1122</v>
      </c>
      <c r="R1134" s="301" t="str" cm="1">
        <f t="array" ref="R1134">IFERROR(INDEX(import_data,MATCH($R$8&amp;"-"&amp;$P1134,import_key,0),R$9),"")</f>
        <v/>
      </c>
      <c r="S1134" s="299" t="str" cm="1">
        <f t="array" ref="S1134">IFERROR(INDEX(import_data,MATCH($R$8&amp;"-"&amp;$P1134,import_key,0),S$9),"")</f>
        <v/>
      </c>
      <c r="T1134" s="322" t="str" cm="1">
        <f t="array" ref="T1134">IFERROR(INDEX(import_data,MATCH($R$8&amp;"-"&amp;$P1134,import_key,0),T$9),"")</f>
        <v/>
      </c>
    </row>
    <row r="1135" spans="2:20" x14ac:dyDescent="0.25">
      <c r="B1135" s="308">
        <f t="shared" si="90"/>
        <v>1123</v>
      </c>
      <c r="D1135" s="301" t="str" cm="1">
        <f t="array" ref="D1135">IFERROR(INDEX(import_data,MATCH($D$8&amp;"-"&amp;$B1135,import_key,0),D$9),"")</f>
        <v/>
      </c>
      <c r="E1135" s="299" t="str" cm="1">
        <f t="array" ref="E1135">IFERROR(INDEX(import_data,MATCH($D$8&amp;"-"&amp;$B1135,import_key,0),E$9),"")</f>
        <v/>
      </c>
      <c r="F1135" s="299" t="str" cm="1">
        <f t="array" ref="F1135">IFERROR(INDEX(import_data,MATCH($D$8&amp;"-"&amp;$B1135,import_key,0),F$9),"")</f>
        <v/>
      </c>
      <c r="G1135" s="299" t="str" cm="1">
        <f t="array" ref="G1135">IFERROR(INDEX(import_data,MATCH($D$8&amp;"-"&amp;$B1135,import_key,0),G$9),"")</f>
        <v/>
      </c>
      <c r="H1135" s="322" t="str" cm="1">
        <f t="array" ref="H1135">IFERROR(INDEX(import_data,MATCH($D$8&amp;"-"&amp;$B1135,import_key,0),H$9),"")</f>
        <v/>
      </c>
      <c r="J1135" s="334" t="str">
        <f t="shared" si="86"/>
        <v/>
      </c>
      <c r="K1135" s="98" t="s">
        <v>0</v>
      </c>
      <c r="L1135" s="334" t="str">
        <f t="shared" si="87"/>
        <v/>
      </c>
      <c r="M1135" s="98" t="s">
        <v>0</v>
      </c>
      <c r="N1135" s="334" t="str">
        <f t="shared" si="88"/>
        <v/>
      </c>
      <c r="O1135" s="98" t="s">
        <v>0</v>
      </c>
      <c r="P1135" s="308">
        <f t="shared" si="89"/>
        <v>1123</v>
      </c>
      <c r="R1135" s="301" t="str" cm="1">
        <f t="array" ref="R1135">IFERROR(INDEX(import_data,MATCH($R$8&amp;"-"&amp;$P1135,import_key,0),R$9),"")</f>
        <v/>
      </c>
      <c r="S1135" s="299" t="str" cm="1">
        <f t="array" ref="S1135">IFERROR(INDEX(import_data,MATCH($R$8&amp;"-"&amp;$P1135,import_key,0),S$9),"")</f>
        <v/>
      </c>
      <c r="T1135" s="322" t="str" cm="1">
        <f t="array" ref="T1135">IFERROR(INDEX(import_data,MATCH($R$8&amp;"-"&amp;$P1135,import_key,0),T$9),"")</f>
        <v/>
      </c>
    </row>
    <row r="1136" spans="2:20" x14ac:dyDescent="0.25">
      <c r="B1136" s="308">
        <f t="shared" si="90"/>
        <v>1124</v>
      </c>
      <c r="D1136" s="301" t="str" cm="1">
        <f t="array" ref="D1136">IFERROR(INDEX(import_data,MATCH($D$8&amp;"-"&amp;$B1136,import_key,0),D$9),"")</f>
        <v/>
      </c>
      <c r="E1136" s="299" t="str" cm="1">
        <f t="array" ref="E1136">IFERROR(INDEX(import_data,MATCH($D$8&amp;"-"&amp;$B1136,import_key,0),E$9),"")</f>
        <v/>
      </c>
      <c r="F1136" s="299" t="str" cm="1">
        <f t="array" ref="F1136">IFERROR(INDEX(import_data,MATCH($D$8&amp;"-"&amp;$B1136,import_key,0),F$9),"")</f>
        <v/>
      </c>
      <c r="G1136" s="299" t="str" cm="1">
        <f t="array" ref="G1136">IFERROR(INDEX(import_data,MATCH($D$8&amp;"-"&amp;$B1136,import_key,0),G$9),"")</f>
        <v/>
      </c>
      <c r="H1136" s="322" t="str" cm="1">
        <f t="array" ref="H1136">IFERROR(INDEX(import_data,MATCH($D$8&amp;"-"&amp;$B1136,import_key,0),H$9),"")</f>
        <v/>
      </c>
      <c r="J1136" s="334" t="str">
        <f t="shared" si="86"/>
        <v/>
      </c>
      <c r="K1136" s="98" t="s">
        <v>0</v>
      </c>
      <c r="L1136" s="334" t="str">
        <f t="shared" si="87"/>
        <v/>
      </c>
      <c r="M1136" s="98" t="s">
        <v>0</v>
      </c>
      <c r="N1136" s="334" t="str">
        <f t="shared" si="88"/>
        <v/>
      </c>
      <c r="O1136" s="98" t="s">
        <v>0</v>
      </c>
      <c r="P1136" s="308">
        <f t="shared" si="89"/>
        <v>1124</v>
      </c>
      <c r="R1136" s="301" t="str" cm="1">
        <f t="array" ref="R1136">IFERROR(INDEX(import_data,MATCH($R$8&amp;"-"&amp;$P1136,import_key,0),R$9),"")</f>
        <v/>
      </c>
      <c r="S1136" s="299" t="str" cm="1">
        <f t="array" ref="S1136">IFERROR(INDEX(import_data,MATCH($R$8&amp;"-"&amp;$P1136,import_key,0),S$9),"")</f>
        <v/>
      </c>
      <c r="T1136" s="322" t="str" cm="1">
        <f t="array" ref="T1136">IFERROR(INDEX(import_data,MATCH($R$8&amp;"-"&amp;$P1136,import_key,0),T$9),"")</f>
        <v/>
      </c>
    </row>
    <row r="1137" spans="2:20" x14ac:dyDescent="0.25">
      <c r="B1137" s="308">
        <f t="shared" si="90"/>
        <v>1125</v>
      </c>
      <c r="D1137" s="301" t="str" cm="1">
        <f t="array" ref="D1137">IFERROR(INDEX(import_data,MATCH($D$8&amp;"-"&amp;$B1137,import_key,0),D$9),"")</f>
        <v/>
      </c>
      <c r="E1137" s="299" t="str" cm="1">
        <f t="array" ref="E1137">IFERROR(INDEX(import_data,MATCH($D$8&amp;"-"&amp;$B1137,import_key,0),E$9),"")</f>
        <v/>
      </c>
      <c r="F1137" s="299" t="str" cm="1">
        <f t="array" ref="F1137">IFERROR(INDEX(import_data,MATCH($D$8&amp;"-"&amp;$B1137,import_key,0),F$9),"")</f>
        <v/>
      </c>
      <c r="G1137" s="299" t="str" cm="1">
        <f t="array" ref="G1137">IFERROR(INDEX(import_data,MATCH($D$8&amp;"-"&amp;$B1137,import_key,0),G$9),"")</f>
        <v/>
      </c>
      <c r="H1137" s="322" t="str" cm="1">
        <f t="array" ref="H1137">IFERROR(INDEX(import_data,MATCH($D$8&amp;"-"&amp;$B1137,import_key,0),H$9),"")</f>
        <v/>
      </c>
      <c r="J1137" s="334" t="str">
        <f t="shared" si="86"/>
        <v/>
      </c>
      <c r="K1137" s="98" t="s">
        <v>0</v>
      </c>
      <c r="L1137" s="334" t="str">
        <f t="shared" si="87"/>
        <v/>
      </c>
      <c r="M1137" s="98" t="s">
        <v>0</v>
      </c>
      <c r="N1137" s="334" t="str">
        <f t="shared" si="88"/>
        <v/>
      </c>
      <c r="O1137" s="98" t="s">
        <v>0</v>
      </c>
      <c r="P1137" s="308">
        <f t="shared" si="89"/>
        <v>1125</v>
      </c>
      <c r="R1137" s="301" t="str" cm="1">
        <f t="array" ref="R1137">IFERROR(INDEX(import_data,MATCH($R$8&amp;"-"&amp;$P1137,import_key,0),R$9),"")</f>
        <v/>
      </c>
      <c r="S1137" s="299" t="str" cm="1">
        <f t="array" ref="S1137">IFERROR(INDEX(import_data,MATCH($R$8&amp;"-"&amp;$P1137,import_key,0),S$9),"")</f>
        <v/>
      </c>
      <c r="T1137" s="322" t="str" cm="1">
        <f t="array" ref="T1137">IFERROR(INDEX(import_data,MATCH($R$8&amp;"-"&amp;$P1137,import_key,0),T$9),"")</f>
        <v/>
      </c>
    </row>
    <row r="1138" spans="2:20" x14ac:dyDescent="0.25">
      <c r="B1138" s="308">
        <f t="shared" si="90"/>
        <v>1126</v>
      </c>
      <c r="D1138" s="301" t="str" cm="1">
        <f t="array" ref="D1138">IFERROR(INDEX(import_data,MATCH($D$8&amp;"-"&amp;$B1138,import_key,0),D$9),"")</f>
        <v/>
      </c>
      <c r="E1138" s="299" t="str" cm="1">
        <f t="array" ref="E1138">IFERROR(INDEX(import_data,MATCH($D$8&amp;"-"&amp;$B1138,import_key,0),E$9),"")</f>
        <v/>
      </c>
      <c r="F1138" s="299" t="str" cm="1">
        <f t="array" ref="F1138">IFERROR(INDEX(import_data,MATCH($D$8&amp;"-"&amp;$B1138,import_key,0),F$9),"")</f>
        <v/>
      </c>
      <c r="G1138" s="299" t="str" cm="1">
        <f t="array" ref="G1138">IFERROR(INDEX(import_data,MATCH($D$8&amp;"-"&amp;$B1138,import_key,0),G$9),"")</f>
        <v/>
      </c>
      <c r="H1138" s="322" t="str" cm="1">
        <f t="array" ref="H1138">IFERROR(INDEX(import_data,MATCH($D$8&amp;"-"&amp;$B1138,import_key,0),H$9),"")</f>
        <v/>
      </c>
      <c r="J1138" s="334" t="str">
        <f t="shared" si="86"/>
        <v/>
      </c>
      <c r="K1138" s="98" t="s">
        <v>0</v>
      </c>
      <c r="L1138" s="334" t="str">
        <f t="shared" si="87"/>
        <v/>
      </c>
      <c r="M1138" s="98" t="s">
        <v>0</v>
      </c>
      <c r="N1138" s="334" t="str">
        <f t="shared" si="88"/>
        <v/>
      </c>
      <c r="O1138" s="98" t="s">
        <v>0</v>
      </c>
      <c r="P1138" s="308">
        <f t="shared" si="89"/>
        <v>1126</v>
      </c>
      <c r="R1138" s="301" t="str" cm="1">
        <f t="array" ref="R1138">IFERROR(INDEX(import_data,MATCH($R$8&amp;"-"&amp;$P1138,import_key,0),R$9),"")</f>
        <v/>
      </c>
      <c r="S1138" s="299" t="str" cm="1">
        <f t="array" ref="S1138">IFERROR(INDEX(import_data,MATCH($R$8&amp;"-"&amp;$P1138,import_key,0),S$9),"")</f>
        <v/>
      </c>
      <c r="T1138" s="322" t="str" cm="1">
        <f t="array" ref="T1138">IFERROR(INDEX(import_data,MATCH($R$8&amp;"-"&amp;$P1138,import_key,0),T$9),"")</f>
        <v/>
      </c>
    </row>
    <row r="1139" spans="2:20" x14ac:dyDescent="0.25">
      <c r="B1139" s="308">
        <f t="shared" si="90"/>
        <v>1127</v>
      </c>
      <c r="D1139" s="301" t="str" cm="1">
        <f t="array" ref="D1139">IFERROR(INDEX(import_data,MATCH($D$8&amp;"-"&amp;$B1139,import_key,0),D$9),"")</f>
        <v/>
      </c>
      <c r="E1139" s="299" t="str" cm="1">
        <f t="array" ref="E1139">IFERROR(INDEX(import_data,MATCH($D$8&amp;"-"&amp;$B1139,import_key,0),E$9),"")</f>
        <v/>
      </c>
      <c r="F1139" s="299" t="str" cm="1">
        <f t="array" ref="F1139">IFERROR(INDEX(import_data,MATCH($D$8&amp;"-"&amp;$B1139,import_key,0),F$9),"")</f>
        <v/>
      </c>
      <c r="G1139" s="299" t="str" cm="1">
        <f t="array" ref="G1139">IFERROR(INDEX(import_data,MATCH($D$8&amp;"-"&amp;$B1139,import_key,0),G$9),"")</f>
        <v/>
      </c>
      <c r="H1139" s="322" t="str" cm="1">
        <f t="array" ref="H1139">IFERROR(INDEX(import_data,MATCH($D$8&amp;"-"&amp;$B1139,import_key,0),H$9),"")</f>
        <v/>
      </c>
      <c r="J1139" s="334" t="str">
        <f t="shared" si="86"/>
        <v/>
      </c>
      <c r="K1139" s="98" t="s">
        <v>0</v>
      </c>
      <c r="L1139" s="334" t="str">
        <f t="shared" si="87"/>
        <v/>
      </c>
      <c r="M1139" s="98" t="s">
        <v>0</v>
      </c>
      <c r="N1139" s="334" t="str">
        <f t="shared" si="88"/>
        <v/>
      </c>
      <c r="O1139" s="98" t="s">
        <v>0</v>
      </c>
      <c r="P1139" s="308">
        <f t="shared" si="89"/>
        <v>1127</v>
      </c>
      <c r="R1139" s="301" t="str" cm="1">
        <f t="array" ref="R1139">IFERROR(INDEX(import_data,MATCH($R$8&amp;"-"&amp;$P1139,import_key,0),R$9),"")</f>
        <v/>
      </c>
      <c r="S1139" s="299" t="str" cm="1">
        <f t="array" ref="S1139">IFERROR(INDEX(import_data,MATCH($R$8&amp;"-"&amp;$P1139,import_key,0),S$9),"")</f>
        <v/>
      </c>
      <c r="T1139" s="322" t="str" cm="1">
        <f t="array" ref="T1139">IFERROR(INDEX(import_data,MATCH($R$8&amp;"-"&amp;$P1139,import_key,0),T$9),"")</f>
        <v/>
      </c>
    </row>
    <row r="1140" spans="2:20" x14ac:dyDescent="0.25">
      <c r="B1140" s="308">
        <f t="shared" si="90"/>
        <v>1128</v>
      </c>
      <c r="D1140" s="301" t="str" cm="1">
        <f t="array" ref="D1140">IFERROR(INDEX(import_data,MATCH($D$8&amp;"-"&amp;$B1140,import_key,0),D$9),"")</f>
        <v/>
      </c>
      <c r="E1140" s="299" t="str" cm="1">
        <f t="array" ref="E1140">IFERROR(INDEX(import_data,MATCH($D$8&amp;"-"&amp;$B1140,import_key,0),E$9),"")</f>
        <v/>
      </c>
      <c r="F1140" s="299" t="str" cm="1">
        <f t="array" ref="F1140">IFERROR(INDEX(import_data,MATCH($D$8&amp;"-"&amp;$B1140,import_key,0),F$9),"")</f>
        <v/>
      </c>
      <c r="G1140" s="299" t="str" cm="1">
        <f t="array" ref="G1140">IFERROR(INDEX(import_data,MATCH($D$8&amp;"-"&amp;$B1140,import_key,0),G$9),"")</f>
        <v/>
      </c>
      <c r="H1140" s="322" t="str" cm="1">
        <f t="array" ref="H1140">IFERROR(INDEX(import_data,MATCH($D$8&amp;"-"&amp;$B1140,import_key,0),H$9),"")</f>
        <v/>
      </c>
      <c r="J1140" s="334" t="str">
        <f t="shared" si="86"/>
        <v/>
      </c>
      <c r="K1140" s="98" t="s">
        <v>0</v>
      </c>
      <c r="L1140" s="334" t="str">
        <f t="shared" si="87"/>
        <v/>
      </c>
      <c r="M1140" s="98" t="s">
        <v>0</v>
      </c>
      <c r="N1140" s="334" t="str">
        <f t="shared" si="88"/>
        <v/>
      </c>
      <c r="O1140" s="98" t="s">
        <v>0</v>
      </c>
      <c r="P1140" s="308">
        <f t="shared" si="89"/>
        <v>1128</v>
      </c>
      <c r="R1140" s="301" t="str" cm="1">
        <f t="array" ref="R1140">IFERROR(INDEX(import_data,MATCH($R$8&amp;"-"&amp;$P1140,import_key,0),R$9),"")</f>
        <v/>
      </c>
      <c r="S1140" s="299" t="str" cm="1">
        <f t="array" ref="S1140">IFERROR(INDEX(import_data,MATCH($R$8&amp;"-"&amp;$P1140,import_key,0),S$9),"")</f>
        <v/>
      </c>
      <c r="T1140" s="322" t="str" cm="1">
        <f t="array" ref="T1140">IFERROR(INDEX(import_data,MATCH($R$8&amp;"-"&amp;$P1140,import_key,0),T$9),"")</f>
        <v/>
      </c>
    </row>
    <row r="1141" spans="2:20" x14ac:dyDescent="0.25">
      <c r="B1141" s="308">
        <f t="shared" si="90"/>
        <v>1129</v>
      </c>
      <c r="D1141" s="301" t="str" cm="1">
        <f t="array" ref="D1141">IFERROR(INDEX(import_data,MATCH($D$8&amp;"-"&amp;$B1141,import_key,0),D$9),"")</f>
        <v/>
      </c>
      <c r="E1141" s="299" t="str" cm="1">
        <f t="array" ref="E1141">IFERROR(INDEX(import_data,MATCH($D$8&amp;"-"&amp;$B1141,import_key,0),E$9),"")</f>
        <v/>
      </c>
      <c r="F1141" s="299" t="str" cm="1">
        <f t="array" ref="F1141">IFERROR(INDEX(import_data,MATCH($D$8&amp;"-"&amp;$B1141,import_key,0),F$9),"")</f>
        <v/>
      </c>
      <c r="G1141" s="299" t="str" cm="1">
        <f t="array" ref="G1141">IFERROR(INDEX(import_data,MATCH($D$8&amp;"-"&amp;$B1141,import_key,0),G$9),"")</f>
        <v/>
      </c>
      <c r="H1141" s="322" t="str" cm="1">
        <f t="array" ref="H1141">IFERROR(INDEX(import_data,MATCH($D$8&amp;"-"&amp;$B1141,import_key,0),H$9),"")</f>
        <v/>
      </c>
      <c r="J1141" s="334" t="str">
        <f t="shared" si="86"/>
        <v/>
      </c>
      <c r="K1141" s="98" t="s">
        <v>0</v>
      </c>
      <c r="L1141" s="334" t="str">
        <f t="shared" si="87"/>
        <v/>
      </c>
      <c r="M1141" s="98" t="s">
        <v>0</v>
      </c>
      <c r="N1141" s="334" t="str">
        <f t="shared" si="88"/>
        <v/>
      </c>
      <c r="O1141" s="98" t="s">
        <v>0</v>
      </c>
      <c r="P1141" s="308">
        <f t="shared" si="89"/>
        <v>1129</v>
      </c>
      <c r="R1141" s="301" t="str" cm="1">
        <f t="array" ref="R1141">IFERROR(INDEX(import_data,MATCH($R$8&amp;"-"&amp;$P1141,import_key,0),R$9),"")</f>
        <v/>
      </c>
      <c r="S1141" s="299" t="str" cm="1">
        <f t="array" ref="S1141">IFERROR(INDEX(import_data,MATCH($R$8&amp;"-"&amp;$P1141,import_key,0),S$9),"")</f>
        <v/>
      </c>
      <c r="T1141" s="322" t="str" cm="1">
        <f t="array" ref="T1141">IFERROR(INDEX(import_data,MATCH($R$8&amp;"-"&amp;$P1141,import_key,0),T$9),"")</f>
        <v/>
      </c>
    </row>
    <row r="1142" spans="2:20" x14ac:dyDescent="0.25">
      <c r="B1142" s="308">
        <f t="shared" si="90"/>
        <v>1130</v>
      </c>
      <c r="D1142" s="301" t="str" cm="1">
        <f t="array" ref="D1142">IFERROR(INDEX(import_data,MATCH($D$8&amp;"-"&amp;$B1142,import_key,0),D$9),"")</f>
        <v/>
      </c>
      <c r="E1142" s="299" t="str" cm="1">
        <f t="array" ref="E1142">IFERROR(INDEX(import_data,MATCH($D$8&amp;"-"&amp;$B1142,import_key,0),E$9),"")</f>
        <v/>
      </c>
      <c r="F1142" s="299" t="str" cm="1">
        <f t="array" ref="F1142">IFERROR(INDEX(import_data,MATCH($D$8&amp;"-"&amp;$B1142,import_key,0),F$9),"")</f>
        <v/>
      </c>
      <c r="G1142" s="299" t="str" cm="1">
        <f t="array" ref="G1142">IFERROR(INDEX(import_data,MATCH($D$8&amp;"-"&amp;$B1142,import_key,0),G$9),"")</f>
        <v/>
      </c>
      <c r="H1142" s="322" t="str" cm="1">
        <f t="array" ref="H1142">IFERROR(INDEX(import_data,MATCH($D$8&amp;"-"&amp;$B1142,import_key,0),H$9),"")</f>
        <v/>
      </c>
      <c r="J1142" s="334" t="str">
        <f t="shared" si="86"/>
        <v/>
      </c>
      <c r="K1142" s="98" t="s">
        <v>0</v>
      </c>
      <c r="L1142" s="334" t="str">
        <f t="shared" si="87"/>
        <v/>
      </c>
      <c r="M1142" s="98" t="s">
        <v>0</v>
      </c>
      <c r="N1142" s="334" t="str">
        <f t="shared" si="88"/>
        <v/>
      </c>
      <c r="O1142" s="98" t="s">
        <v>0</v>
      </c>
      <c r="P1142" s="308">
        <f t="shared" si="89"/>
        <v>1130</v>
      </c>
      <c r="R1142" s="301" t="str" cm="1">
        <f t="array" ref="R1142">IFERROR(INDEX(import_data,MATCH($R$8&amp;"-"&amp;$P1142,import_key,0),R$9),"")</f>
        <v/>
      </c>
      <c r="S1142" s="299" t="str" cm="1">
        <f t="array" ref="S1142">IFERROR(INDEX(import_data,MATCH($R$8&amp;"-"&amp;$P1142,import_key,0),S$9),"")</f>
        <v/>
      </c>
      <c r="T1142" s="322" t="str" cm="1">
        <f t="array" ref="T1142">IFERROR(INDEX(import_data,MATCH($R$8&amp;"-"&amp;$P1142,import_key,0),T$9),"")</f>
        <v/>
      </c>
    </row>
    <row r="1143" spans="2:20" x14ac:dyDescent="0.25">
      <c r="B1143" s="308">
        <f t="shared" si="90"/>
        <v>1131</v>
      </c>
      <c r="D1143" s="301" t="str" cm="1">
        <f t="array" ref="D1143">IFERROR(INDEX(import_data,MATCH($D$8&amp;"-"&amp;$B1143,import_key,0),D$9),"")</f>
        <v/>
      </c>
      <c r="E1143" s="299" t="str" cm="1">
        <f t="array" ref="E1143">IFERROR(INDEX(import_data,MATCH($D$8&amp;"-"&amp;$B1143,import_key,0),E$9),"")</f>
        <v/>
      </c>
      <c r="F1143" s="299" t="str" cm="1">
        <f t="array" ref="F1143">IFERROR(INDEX(import_data,MATCH($D$8&amp;"-"&amp;$B1143,import_key,0),F$9),"")</f>
        <v/>
      </c>
      <c r="G1143" s="299" t="str" cm="1">
        <f t="array" ref="G1143">IFERROR(INDEX(import_data,MATCH($D$8&amp;"-"&amp;$B1143,import_key,0),G$9),"")</f>
        <v/>
      </c>
      <c r="H1143" s="322" t="str" cm="1">
        <f t="array" ref="H1143">IFERROR(INDEX(import_data,MATCH($D$8&amp;"-"&amp;$B1143,import_key,0),H$9),"")</f>
        <v/>
      </c>
      <c r="J1143" s="334" t="str">
        <f t="shared" si="86"/>
        <v/>
      </c>
      <c r="K1143" s="98" t="s">
        <v>0</v>
      </c>
      <c r="L1143" s="334" t="str">
        <f t="shared" si="87"/>
        <v/>
      </c>
      <c r="M1143" s="98" t="s">
        <v>0</v>
      </c>
      <c r="N1143" s="334" t="str">
        <f t="shared" si="88"/>
        <v/>
      </c>
      <c r="O1143" s="98" t="s">
        <v>0</v>
      </c>
      <c r="P1143" s="308">
        <f t="shared" si="89"/>
        <v>1131</v>
      </c>
      <c r="R1143" s="301" t="str" cm="1">
        <f t="array" ref="R1143">IFERROR(INDEX(import_data,MATCH($R$8&amp;"-"&amp;$P1143,import_key,0),R$9),"")</f>
        <v/>
      </c>
      <c r="S1143" s="299" t="str" cm="1">
        <f t="array" ref="S1143">IFERROR(INDEX(import_data,MATCH($R$8&amp;"-"&amp;$P1143,import_key,0),S$9),"")</f>
        <v/>
      </c>
      <c r="T1143" s="322" t="str" cm="1">
        <f t="array" ref="T1143">IFERROR(INDEX(import_data,MATCH($R$8&amp;"-"&amp;$P1143,import_key,0),T$9),"")</f>
        <v/>
      </c>
    </row>
    <row r="1144" spans="2:20" x14ac:dyDescent="0.25">
      <c r="B1144" s="308">
        <f t="shared" si="90"/>
        <v>1132</v>
      </c>
      <c r="D1144" s="301" t="str" cm="1">
        <f t="array" ref="D1144">IFERROR(INDEX(import_data,MATCH($D$8&amp;"-"&amp;$B1144,import_key,0),D$9),"")</f>
        <v/>
      </c>
      <c r="E1144" s="299" t="str" cm="1">
        <f t="array" ref="E1144">IFERROR(INDEX(import_data,MATCH($D$8&amp;"-"&amp;$B1144,import_key,0),E$9),"")</f>
        <v/>
      </c>
      <c r="F1144" s="299" t="str" cm="1">
        <f t="array" ref="F1144">IFERROR(INDEX(import_data,MATCH($D$8&amp;"-"&amp;$B1144,import_key,0),F$9),"")</f>
        <v/>
      </c>
      <c r="G1144" s="299" t="str" cm="1">
        <f t="array" ref="G1144">IFERROR(INDEX(import_data,MATCH($D$8&amp;"-"&amp;$B1144,import_key,0),G$9),"")</f>
        <v/>
      </c>
      <c r="H1144" s="322" t="str" cm="1">
        <f t="array" ref="H1144">IFERROR(INDEX(import_data,MATCH($D$8&amp;"-"&amp;$B1144,import_key,0),H$9),"")</f>
        <v/>
      </c>
      <c r="J1144" s="334" t="str">
        <f t="shared" si="86"/>
        <v/>
      </c>
      <c r="K1144" s="98" t="s">
        <v>0</v>
      </c>
      <c r="L1144" s="334" t="str">
        <f t="shared" si="87"/>
        <v/>
      </c>
      <c r="M1144" s="98" t="s">
        <v>0</v>
      </c>
      <c r="N1144" s="334" t="str">
        <f t="shared" si="88"/>
        <v/>
      </c>
      <c r="O1144" s="98" t="s">
        <v>0</v>
      </c>
      <c r="P1144" s="308">
        <f t="shared" si="89"/>
        <v>1132</v>
      </c>
      <c r="R1144" s="301" t="str" cm="1">
        <f t="array" ref="R1144">IFERROR(INDEX(import_data,MATCH($R$8&amp;"-"&amp;$P1144,import_key,0),R$9),"")</f>
        <v/>
      </c>
      <c r="S1144" s="299" t="str" cm="1">
        <f t="array" ref="S1144">IFERROR(INDEX(import_data,MATCH($R$8&amp;"-"&amp;$P1144,import_key,0),S$9),"")</f>
        <v/>
      </c>
      <c r="T1144" s="322" t="str" cm="1">
        <f t="array" ref="T1144">IFERROR(INDEX(import_data,MATCH($R$8&amp;"-"&amp;$P1144,import_key,0),T$9),"")</f>
        <v/>
      </c>
    </row>
    <row r="1145" spans="2:20" x14ac:dyDescent="0.25">
      <c r="B1145" s="308">
        <f t="shared" si="90"/>
        <v>1133</v>
      </c>
      <c r="D1145" s="301" t="str" cm="1">
        <f t="array" ref="D1145">IFERROR(INDEX(import_data,MATCH($D$8&amp;"-"&amp;$B1145,import_key,0),D$9),"")</f>
        <v/>
      </c>
      <c r="E1145" s="299" t="str" cm="1">
        <f t="array" ref="E1145">IFERROR(INDEX(import_data,MATCH($D$8&amp;"-"&amp;$B1145,import_key,0),E$9),"")</f>
        <v/>
      </c>
      <c r="F1145" s="299" t="str" cm="1">
        <f t="array" ref="F1145">IFERROR(INDEX(import_data,MATCH($D$8&amp;"-"&amp;$B1145,import_key,0),F$9),"")</f>
        <v/>
      </c>
      <c r="G1145" s="299" t="str" cm="1">
        <f t="array" ref="G1145">IFERROR(INDEX(import_data,MATCH($D$8&amp;"-"&amp;$B1145,import_key,0),G$9),"")</f>
        <v/>
      </c>
      <c r="H1145" s="322" t="str" cm="1">
        <f t="array" ref="H1145">IFERROR(INDEX(import_data,MATCH($D$8&amp;"-"&amp;$B1145,import_key,0),H$9),"")</f>
        <v/>
      </c>
      <c r="J1145" s="334" t="str">
        <f t="shared" si="86"/>
        <v/>
      </c>
      <c r="K1145" s="98" t="s">
        <v>0</v>
      </c>
      <c r="L1145" s="334" t="str">
        <f t="shared" si="87"/>
        <v/>
      </c>
      <c r="M1145" s="98" t="s">
        <v>0</v>
      </c>
      <c r="N1145" s="334" t="str">
        <f t="shared" si="88"/>
        <v/>
      </c>
      <c r="O1145" s="98" t="s">
        <v>0</v>
      </c>
      <c r="P1145" s="308">
        <f t="shared" si="89"/>
        <v>1133</v>
      </c>
      <c r="R1145" s="301" t="str" cm="1">
        <f t="array" ref="R1145">IFERROR(INDEX(import_data,MATCH($R$8&amp;"-"&amp;$P1145,import_key,0),R$9),"")</f>
        <v/>
      </c>
      <c r="S1145" s="299" t="str" cm="1">
        <f t="array" ref="S1145">IFERROR(INDEX(import_data,MATCH($R$8&amp;"-"&amp;$P1145,import_key,0),S$9),"")</f>
        <v/>
      </c>
      <c r="T1145" s="322" t="str" cm="1">
        <f t="array" ref="T1145">IFERROR(INDEX(import_data,MATCH($R$8&amp;"-"&amp;$P1145,import_key,0),T$9),"")</f>
        <v/>
      </c>
    </row>
    <row r="1146" spans="2:20" x14ac:dyDescent="0.25">
      <c r="B1146" s="308">
        <f t="shared" si="90"/>
        <v>1134</v>
      </c>
      <c r="D1146" s="301" t="str" cm="1">
        <f t="array" ref="D1146">IFERROR(INDEX(import_data,MATCH($D$8&amp;"-"&amp;$B1146,import_key,0),D$9),"")</f>
        <v/>
      </c>
      <c r="E1146" s="299" t="str" cm="1">
        <f t="array" ref="E1146">IFERROR(INDEX(import_data,MATCH($D$8&amp;"-"&amp;$B1146,import_key,0),E$9),"")</f>
        <v/>
      </c>
      <c r="F1146" s="299" t="str" cm="1">
        <f t="array" ref="F1146">IFERROR(INDEX(import_data,MATCH($D$8&amp;"-"&amp;$B1146,import_key,0),F$9),"")</f>
        <v/>
      </c>
      <c r="G1146" s="299" t="str" cm="1">
        <f t="array" ref="G1146">IFERROR(INDEX(import_data,MATCH($D$8&amp;"-"&amp;$B1146,import_key,0),G$9),"")</f>
        <v/>
      </c>
      <c r="H1146" s="322" t="str" cm="1">
        <f t="array" ref="H1146">IFERROR(INDEX(import_data,MATCH($D$8&amp;"-"&amp;$B1146,import_key,0),H$9),"")</f>
        <v/>
      </c>
      <c r="J1146" s="334" t="str">
        <f t="shared" si="86"/>
        <v/>
      </c>
      <c r="K1146" s="98" t="s">
        <v>0</v>
      </c>
      <c r="L1146" s="334" t="str">
        <f t="shared" si="87"/>
        <v/>
      </c>
      <c r="M1146" s="98" t="s">
        <v>0</v>
      </c>
      <c r="N1146" s="334" t="str">
        <f t="shared" si="88"/>
        <v/>
      </c>
      <c r="O1146" s="98" t="s">
        <v>0</v>
      </c>
      <c r="P1146" s="308">
        <f t="shared" si="89"/>
        <v>1134</v>
      </c>
      <c r="R1146" s="301" t="str" cm="1">
        <f t="array" ref="R1146">IFERROR(INDEX(import_data,MATCH($R$8&amp;"-"&amp;$P1146,import_key,0),R$9),"")</f>
        <v/>
      </c>
      <c r="S1146" s="299" t="str" cm="1">
        <f t="array" ref="S1146">IFERROR(INDEX(import_data,MATCH($R$8&amp;"-"&amp;$P1146,import_key,0),S$9),"")</f>
        <v/>
      </c>
      <c r="T1146" s="322" t="str" cm="1">
        <f t="array" ref="T1146">IFERROR(INDEX(import_data,MATCH($R$8&amp;"-"&amp;$P1146,import_key,0),T$9),"")</f>
        <v/>
      </c>
    </row>
    <row r="1147" spans="2:20" x14ac:dyDescent="0.25">
      <c r="B1147" s="308">
        <f t="shared" si="90"/>
        <v>1135</v>
      </c>
      <c r="D1147" s="301" t="str" cm="1">
        <f t="array" ref="D1147">IFERROR(INDEX(import_data,MATCH($D$8&amp;"-"&amp;$B1147,import_key,0),D$9),"")</f>
        <v/>
      </c>
      <c r="E1147" s="299" t="str" cm="1">
        <f t="array" ref="E1147">IFERROR(INDEX(import_data,MATCH($D$8&amp;"-"&amp;$B1147,import_key,0),E$9),"")</f>
        <v/>
      </c>
      <c r="F1147" s="299" t="str" cm="1">
        <f t="array" ref="F1147">IFERROR(INDEX(import_data,MATCH($D$8&amp;"-"&amp;$B1147,import_key,0),F$9),"")</f>
        <v/>
      </c>
      <c r="G1147" s="299" t="str" cm="1">
        <f t="array" ref="G1147">IFERROR(INDEX(import_data,MATCH($D$8&amp;"-"&amp;$B1147,import_key,0),G$9),"")</f>
        <v/>
      </c>
      <c r="H1147" s="322" t="str" cm="1">
        <f t="array" ref="H1147">IFERROR(INDEX(import_data,MATCH($D$8&amp;"-"&amp;$B1147,import_key,0),H$9),"")</f>
        <v/>
      </c>
      <c r="J1147" s="334" t="str">
        <f t="shared" si="86"/>
        <v/>
      </c>
      <c r="K1147" s="98" t="s">
        <v>0</v>
      </c>
      <c r="L1147" s="334" t="str">
        <f t="shared" si="87"/>
        <v/>
      </c>
      <c r="M1147" s="98" t="s">
        <v>0</v>
      </c>
      <c r="N1147" s="334" t="str">
        <f t="shared" si="88"/>
        <v/>
      </c>
      <c r="O1147" s="98" t="s">
        <v>0</v>
      </c>
      <c r="P1147" s="308">
        <f t="shared" si="89"/>
        <v>1135</v>
      </c>
      <c r="R1147" s="301" t="str" cm="1">
        <f t="array" ref="R1147">IFERROR(INDEX(import_data,MATCH($R$8&amp;"-"&amp;$P1147,import_key,0),R$9),"")</f>
        <v/>
      </c>
      <c r="S1147" s="299" t="str" cm="1">
        <f t="array" ref="S1147">IFERROR(INDEX(import_data,MATCH($R$8&amp;"-"&amp;$P1147,import_key,0),S$9),"")</f>
        <v/>
      </c>
      <c r="T1147" s="322" t="str" cm="1">
        <f t="array" ref="T1147">IFERROR(INDEX(import_data,MATCH($R$8&amp;"-"&amp;$P1147,import_key,0),T$9),"")</f>
        <v/>
      </c>
    </row>
    <row r="1148" spans="2:20" x14ac:dyDescent="0.25">
      <c r="B1148" s="308">
        <f t="shared" si="90"/>
        <v>1136</v>
      </c>
      <c r="D1148" s="301" t="str" cm="1">
        <f t="array" ref="D1148">IFERROR(INDEX(import_data,MATCH($D$8&amp;"-"&amp;$B1148,import_key,0),D$9),"")</f>
        <v/>
      </c>
      <c r="E1148" s="299" t="str" cm="1">
        <f t="array" ref="E1148">IFERROR(INDEX(import_data,MATCH($D$8&amp;"-"&amp;$B1148,import_key,0),E$9),"")</f>
        <v/>
      </c>
      <c r="F1148" s="299" t="str" cm="1">
        <f t="array" ref="F1148">IFERROR(INDEX(import_data,MATCH($D$8&amp;"-"&amp;$B1148,import_key,0),F$9),"")</f>
        <v/>
      </c>
      <c r="G1148" s="299" t="str" cm="1">
        <f t="array" ref="G1148">IFERROR(INDEX(import_data,MATCH($D$8&amp;"-"&amp;$B1148,import_key,0),G$9),"")</f>
        <v/>
      </c>
      <c r="H1148" s="322" t="str" cm="1">
        <f t="array" ref="H1148">IFERROR(INDEX(import_data,MATCH($D$8&amp;"-"&amp;$B1148,import_key,0),H$9),"")</f>
        <v/>
      </c>
      <c r="J1148" s="334" t="str">
        <f t="shared" si="86"/>
        <v/>
      </c>
      <c r="K1148" s="98" t="s">
        <v>0</v>
      </c>
      <c r="L1148" s="334" t="str">
        <f t="shared" si="87"/>
        <v/>
      </c>
      <c r="M1148" s="98" t="s">
        <v>0</v>
      </c>
      <c r="N1148" s="334" t="str">
        <f t="shared" si="88"/>
        <v/>
      </c>
      <c r="O1148" s="98" t="s">
        <v>0</v>
      </c>
      <c r="P1148" s="308">
        <f t="shared" si="89"/>
        <v>1136</v>
      </c>
      <c r="R1148" s="301" t="str" cm="1">
        <f t="array" ref="R1148">IFERROR(INDEX(import_data,MATCH($R$8&amp;"-"&amp;$P1148,import_key,0),R$9),"")</f>
        <v/>
      </c>
      <c r="S1148" s="299" t="str" cm="1">
        <f t="array" ref="S1148">IFERROR(INDEX(import_data,MATCH($R$8&amp;"-"&amp;$P1148,import_key,0),S$9),"")</f>
        <v/>
      </c>
      <c r="T1148" s="322" t="str" cm="1">
        <f t="array" ref="T1148">IFERROR(INDEX(import_data,MATCH($R$8&amp;"-"&amp;$P1148,import_key,0),T$9),"")</f>
        <v/>
      </c>
    </row>
    <row r="1149" spans="2:20" x14ac:dyDescent="0.25">
      <c r="B1149" s="308">
        <f t="shared" si="90"/>
        <v>1137</v>
      </c>
      <c r="D1149" s="301" t="str" cm="1">
        <f t="array" ref="D1149">IFERROR(INDEX(import_data,MATCH($D$8&amp;"-"&amp;$B1149,import_key,0),D$9),"")</f>
        <v/>
      </c>
      <c r="E1149" s="299" t="str" cm="1">
        <f t="array" ref="E1149">IFERROR(INDEX(import_data,MATCH($D$8&amp;"-"&amp;$B1149,import_key,0),E$9),"")</f>
        <v/>
      </c>
      <c r="F1149" s="299" t="str" cm="1">
        <f t="array" ref="F1149">IFERROR(INDEX(import_data,MATCH($D$8&amp;"-"&amp;$B1149,import_key,0),F$9),"")</f>
        <v/>
      </c>
      <c r="G1149" s="299" t="str" cm="1">
        <f t="array" ref="G1149">IFERROR(INDEX(import_data,MATCH($D$8&amp;"-"&amp;$B1149,import_key,0),G$9),"")</f>
        <v/>
      </c>
      <c r="H1149" s="322" t="str" cm="1">
        <f t="array" ref="H1149">IFERROR(INDEX(import_data,MATCH($D$8&amp;"-"&amp;$B1149,import_key,0),H$9),"")</f>
        <v/>
      </c>
      <c r="J1149" s="334" t="str">
        <f t="shared" si="86"/>
        <v/>
      </c>
      <c r="K1149" s="98" t="s">
        <v>0</v>
      </c>
      <c r="L1149" s="334" t="str">
        <f t="shared" si="87"/>
        <v/>
      </c>
      <c r="M1149" s="98" t="s">
        <v>0</v>
      </c>
      <c r="N1149" s="334" t="str">
        <f t="shared" si="88"/>
        <v/>
      </c>
      <c r="O1149" s="98" t="s">
        <v>0</v>
      </c>
      <c r="P1149" s="308">
        <f t="shared" si="89"/>
        <v>1137</v>
      </c>
      <c r="R1149" s="301" t="str" cm="1">
        <f t="array" ref="R1149">IFERROR(INDEX(import_data,MATCH($R$8&amp;"-"&amp;$P1149,import_key,0),R$9),"")</f>
        <v/>
      </c>
      <c r="S1149" s="299" t="str" cm="1">
        <f t="array" ref="S1149">IFERROR(INDEX(import_data,MATCH($R$8&amp;"-"&amp;$P1149,import_key,0),S$9),"")</f>
        <v/>
      </c>
      <c r="T1149" s="322" t="str" cm="1">
        <f t="array" ref="T1149">IFERROR(INDEX(import_data,MATCH($R$8&amp;"-"&amp;$P1149,import_key,0),T$9),"")</f>
        <v/>
      </c>
    </row>
    <row r="1150" spans="2:20" x14ac:dyDescent="0.25">
      <c r="B1150" s="308">
        <f t="shared" si="90"/>
        <v>1138</v>
      </c>
      <c r="D1150" s="301" t="str" cm="1">
        <f t="array" ref="D1150">IFERROR(INDEX(import_data,MATCH($D$8&amp;"-"&amp;$B1150,import_key,0),D$9),"")</f>
        <v/>
      </c>
      <c r="E1150" s="299" t="str" cm="1">
        <f t="array" ref="E1150">IFERROR(INDEX(import_data,MATCH($D$8&amp;"-"&amp;$B1150,import_key,0),E$9),"")</f>
        <v/>
      </c>
      <c r="F1150" s="299" t="str" cm="1">
        <f t="array" ref="F1150">IFERROR(INDEX(import_data,MATCH($D$8&amp;"-"&amp;$B1150,import_key,0),F$9),"")</f>
        <v/>
      </c>
      <c r="G1150" s="299" t="str" cm="1">
        <f t="array" ref="G1150">IFERROR(INDEX(import_data,MATCH($D$8&amp;"-"&amp;$B1150,import_key,0),G$9),"")</f>
        <v/>
      </c>
      <c r="H1150" s="322" t="str" cm="1">
        <f t="array" ref="H1150">IFERROR(INDEX(import_data,MATCH($D$8&amp;"-"&amp;$B1150,import_key,0),H$9),"")</f>
        <v/>
      </c>
      <c r="J1150" s="334" t="str">
        <f t="shared" si="86"/>
        <v/>
      </c>
      <c r="K1150" s="98" t="s">
        <v>0</v>
      </c>
      <c r="L1150" s="334" t="str">
        <f t="shared" si="87"/>
        <v/>
      </c>
      <c r="M1150" s="98" t="s">
        <v>0</v>
      </c>
      <c r="N1150" s="334" t="str">
        <f t="shared" si="88"/>
        <v/>
      </c>
      <c r="O1150" s="98" t="s">
        <v>0</v>
      </c>
      <c r="P1150" s="308">
        <f t="shared" si="89"/>
        <v>1138</v>
      </c>
      <c r="R1150" s="301" t="str" cm="1">
        <f t="array" ref="R1150">IFERROR(INDEX(import_data,MATCH($R$8&amp;"-"&amp;$P1150,import_key,0),R$9),"")</f>
        <v/>
      </c>
      <c r="S1150" s="299" t="str" cm="1">
        <f t="array" ref="S1150">IFERROR(INDEX(import_data,MATCH($R$8&amp;"-"&amp;$P1150,import_key,0),S$9),"")</f>
        <v/>
      </c>
      <c r="T1150" s="322" t="str" cm="1">
        <f t="array" ref="T1150">IFERROR(INDEX(import_data,MATCH($R$8&amp;"-"&amp;$P1150,import_key,0),T$9),"")</f>
        <v/>
      </c>
    </row>
    <row r="1151" spans="2:20" x14ac:dyDescent="0.25">
      <c r="B1151" s="308">
        <f t="shared" si="90"/>
        <v>1139</v>
      </c>
      <c r="D1151" s="301" t="str" cm="1">
        <f t="array" ref="D1151">IFERROR(INDEX(import_data,MATCH($D$8&amp;"-"&amp;$B1151,import_key,0),D$9),"")</f>
        <v/>
      </c>
      <c r="E1151" s="299" t="str" cm="1">
        <f t="array" ref="E1151">IFERROR(INDEX(import_data,MATCH($D$8&amp;"-"&amp;$B1151,import_key,0),E$9),"")</f>
        <v/>
      </c>
      <c r="F1151" s="299" t="str" cm="1">
        <f t="array" ref="F1151">IFERROR(INDEX(import_data,MATCH($D$8&amp;"-"&amp;$B1151,import_key,0),F$9),"")</f>
        <v/>
      </c>
      <c r="G1151" s="299" t="str" cm="1">
        <f t="array" ref="G1151">IFERROR(INDEX(import_data,MATCH($D$8&amp;"-"&amp;$B1151,import_key,0),G$9),"")</f>
        <v/>
      </c>
      <c r="H1151" s="322" t="str" cm="1">
        <f t="array" ref="H1151">IFERROR(INDEX(import_data,MATCH($D$8&amp;"-"&amp;$B1151,import_key,0),H$9),"")</f>
        <v/>
      </c>
      <c r="J1151" s="334" t="str">
        <f t="shared" si="86"/>
        <v/>
      </c>
      <c r="K1151" s="98" t="s">
        <v>0</v>
      </c>
      <c r="L1151" s="334" t="str">
        <f t="shared" si="87"/>
        <v/>
      </c>
      <c r="M1151" s="98" t="s">
        <v>0</v>
      </c>
      <c r="N1151" s="334" t="str">
        <f t="shared" si="88"/>
        <v/>
      </c>
      <c r="O1151" s="98" t="s">
        <v>0</v>
      </c>
      <c r="P1151" s="308">
        <f t="shared" si="89"/>
        <v>1139</v>
      </c>
      <c r="R1151" s="301" t="str" cm="1">
        <f t="array" ref="R1151">IFERROR(INDEX(import_data,MATCH($R$8&amp;"-"&amp;$P1151,import_key,0),R$9),"")</f>
        <v/>
      </c>
      <c r="S1151" s="299" t="str" cm="1">
        <f t="array" ref="S1151">IFERROR(INDEX(import_data,MATCH($R$8&amp;"-"&amp;$P1151,import_key,0),S$9),"")</f>
        <v/>
      </c>
      <c r="T1151" s="322" t="str" cm="1">
        <f t="array" ref="T1151">IFERROR(INDEX(import_data,MATCH($R$8&amp;"-"&amp;$P1151,import_key,0),T$9),"")</f>
        <v/>
      </c>
    </row>
    <row r="1152" spans="2:20" x14ac:dyDescent="0.25">
      <c r="B1152" s="308">
        <f t="shared" si="90"/>
        <v>1140</v>
      </c>
      <c r="D1152" s="301" t="str" cm="1">
        <f t="array" ref="D1152">IFERROR(INDEX(import_data,MATCH($D$8&amp;"-"&amp;$B1152,import_key,0),D$9),"")</f>
        <v/>
      </c>
      <c r="E1152" s="299" t="str" cm="1">
        <f t="array" ref="E1152">IFERROR(INDEX(import_data,MATCH($D$8&amp;"-"&amp;$B1152,import_key,0),E$9),"")</f>
        <v/>
      </c>
      <c r="F1152" s="299" t="str" cm="1">
        <f t="array" ref="F1152">IFERROR(INDEX(import_data,MATCH($D$8&amp;"-"&amp;$B1152,import_key,0),F$9),"")</f>
        <v/>
      </c>
      <c r="G1152" s="299" t="str" cm="1">
        <f t="array" ref="G1152">IFERROR(INDEX(import_data,MATCH($D$8&amp;"-"&amp;$B1152,import_key,0),G$9),"")</f>
        <v/>
      </c>
      <c r="H1152" s="322" t="str" cm="1">
        <f t="array" ref="H1152">IFERROR(INDEX(import_data,MATCH($D$8&amp;"-"&amp;$B1152,import_key,0),H$9),"")</f>
        <v/>
      </c>
      <c r="J1152" s="334" t="str">
        <f t="shared" si="86"/>
        <v/>
      </c>
      <c r="K1152" s="98" t="s">
        <v>0</v>
      </c>
      <c r="L1152" s="334" t="str">
        <f t="shared" si="87"/>
        <v/>
      </c>
      <c r="M1152" s="98" t="s">
        <v>0</v>
      </c>
      <c r="N1152" s="334" t="str">
        <f t="shared" si="88"/>
        <v/>
      </c>
      <c r="O1152" s="98" t="s">
        <v>0</v>
      </c>
      <c r="P1152" s="308">
        <f t="shared" si="89"/>
        <v>1140</v>
      </c>
      <c r="R1152" s="301" t="str" cm="1">
        <f t="array" ref="R1152">IFERROR(INDEX(import_data,MATCH($R$8&amp;"-"&amp;$P1152,import_key,0),R$9),"")</f>
        <v/>
      </c>
      <c r="S1152" s="299" t="str" cm="1">
        <f t="array" ref="S1152">IFERROR(INDEX(import_data,MATCH($R$8&amp;"-"&amp;$P1152,import_key,0),S$9),"")</f>
        <v/>
      </c>
      <c r="T1152" s="322" t="str" cm="1">
        <f t="array" ref="T1152">IFERROR(INDEX(import_data,MATCH($R$8&amp;"-"&amp;$P1152,import_key,0),T$9),"")</f>
        <v/>
      </c>
    </row>
    <row r="1153" spans="2:20" x14ac:dyDescent="0.25">
      <c r="B1153" s="308">
        <f t="shared" si="90"/>
        <v>1141</v>
      </c>
      <c r="D1153" s="301" t="str" cm="1">
        <f t="array" ref="D1153">IFERROR(INDEX(import_data,MATCH($D$8&amp;"-"&amp;$B1153,import_key,0),D$9),"")</f>
        <v/>
      </c>
      <c r="E1153" s="299" t="str" cm="1">
        <f t="array" ref="E1153">IFERROR(INDEX(import_data,MATCH($D$8&amp;"-"&amp;$B1153,import_key,0),E$9),"")</f>
        <v/>
      </c>
      <c r="F1153" s="299" t="str" cm="1">
        <f t="array" ref="F1153">IFERROR(INDEX(import_data,MATCH($D$8&amp;"-"&amp;$B1153,import_key,0),F$9),"")</f>
        <v/>
      </c>
      <c r="G1153" s="299" t="str" cm="1">
        <f t="array" ref="G1153">IFERROR(INDEX(import_data,MATCH($D$8&amp;"-"&amp;$B1153,import_key,0),G$9),"")</f>
        <v/>
      </c>
      <c r="H1153" s="322" t="str" cm="1">
        <f t="array" ref="H1153">IFERROR(INDEX(import_data,MATCH($D$8&amp;"-"&amp;$B1153,import_key,0),H$9),"")</f>
        <v/>
      </c>
      <c r="J1153" s="334" t="str">
        <f t="shared" si="86"/>
        <v/>
      </c>
      <c r="K1153" s="98" t="s">
        <v>0</v>
      </c>
      <c r="L1153" s="334" t="str">
        <f t="shared" si="87"/>
        <v/>
      </c>
      <c r="M1153" s="98" t="s">
        <v>0</v>
      </c>
      <c r="N1153" s="334" t="str">
        <f t="shared" si="88"/>
        <v/>
      </c>
      <c r="O1153" s="98" t="s">
        <v>0</v>
      </c>
      <c r="P1153" s="308">
        <f t="shared" si="89"/>
        <v>1141</v>
      </c>
      <c r="R1153" s="301" t="str" cm="1">
        <f t="array" ref="R1153">IFERROR(INDEX(import_data,MATCH($R$8&amp;"-"&amp;$P1153,import_key,0),R$9),"")</f>
        <v/>
      </c>
      <c r="S1153" s="299" t="str" cm="1">
        <f t="array" ref="S1153">IFERROR(INDEX(import_data,MATCH($R$8&amp;"-"&amp;$P1153,import_key,0),S$9),"")</f>
        <v/>
      </c>
      <c r="T1153" s="322" t="str" cm="1">
        <f t="array" ref="T1153">IFERROR(INDEX(import_data,MATCH($R$8&amp;"-"&amp;$P1153,import_key,0),T$9),"")</f>
        <v/>
      </c>
    </row>
    <row r="1154" spans="2:20" x14ac:dyDescent="0.25">
      <c r="B1154" s="308">
        <f t="shared" si="90"/>
        <v>1142</v>
      </c>
      <c r="D1154" s="301" t="str" cm="1">
        <f t="array" ref="D1154">IFERROR(INDEX(import_data,MATCH($D$8&amp;"-"&amp;$B1154,import_key,0),D$9),"")</f>
        <v/>
      </c>
      <c r="E1154" s="299" t="str" cm="1">
        <f t="array" ref="E1154">IFERROR(INDEX(import_data,MATCH($D$8&amp;"-"&amp;$B1154,import_key,0),E$9),"")</f>
        <v/>
      </c>
      <c r="F1154" s="299" t="str" cm="1">
        <f t="array" ref="F1154">IFERROR(INDEX(import_data,MATCH($D$8&amp;"-"&amp;$B1154,import_key,0),F$9),"")</f>
        <v/>
      </c>
      <c r="G1154" s="299" t="str" cm="1">
        <f t="array" ref="G1154">IFERROR(INDEX(import_data,MATCH($D$8&amp;"-"&amp;$B1154,import_key,0),G$9),"")</f>
        <v/>
      </c>
      <c r="H1154" s="322" t="str" cm="1">
        <f t="array" ref="H1154">IFERROR(INDEX(import_data,MATCH($D$8&amp;"-"&amp;$B1154,import_key,0),H$9),"")</f>
        <v/>
      </c>
      <c r="J1154" s="334" t="str">
        <f t="shared" si="86"/>
        <v/>
      </c>
      <c r="K1154" s="98" t="s">
        <v>0</v>
      </c>
      <c r="L1154" s="334" t="str">
        <f t="shared" si="87"/>
        <v/>
      </c>
      <c r="M1154" s="98" t="s">
        <v>0</v>
      </c>
      <c r="N1154" s="334" t="str">
        <f t="shared" si="88"/>
        <v/>
      </c>
      <c r="O1154" s="98" t="s">
        <v>0</v>
      </c>
      <c r="P1154" s="308">
        <f t="shared" si="89"/>
        <v>1142</v>
      </c>
      <c r="R1154" s="301" t="str" cm="1">
        <f t="array" ref="R1154">IFERROR(INDEX(import_data,MATCH($R$8&amp;"-"&amp;$P1154,import_key,0),R$9),"")</f>
        <v/>
      </c>
      <c r="S1154" s="299" t="str" cm="1">
        <f t="array" ref="S1154">IFERROR(INDEX(import_data,MATCH($R$8&amp;"-"&amp;$P1154,import_key,0),S$9),"")</f>
        <v/>
      </c>
      <c r="T1154" s="322" t="str" cm="1">
        <f t="array" ref="T1154">IFERROR(INDEX(import_data,MATCH($R$8&amp;"-"&amp;$P1154,import_key,0),T$9),"")</f>
        <v/>
      </c>
    </row>
    <row r="1155" spans="2:20" x14ac:dyDescent="0.25">
      <c r="B1155" s="308">
        <f t="shared" si="90"/>
        <v>1143</v>
      </c>
      <c r="D1155" s="301" t="str" cm="1">
        <f t="array" ref="D1155">IFERROR(INDEX(import_data,MATCH($D$8&amp;"-"&amp;$B1155,import_key,0),D$9),"")</f>
        <v/>
      </c>
      <c r="E1155" s="299" t="str" cm="1">
        <f t="array" ref="E1155">IFERROR(INDEX(import_data,MATCH($D$8&amp;"-"&amp;$B1155,import_key,0),E$9),"")</f>
        <v/>
      </c>
      <c r="F1155" s="299" t="str" cm="1">
        <f t="array" ref="F1155">IFERROR(INDEX(import_data,MATCH($D$8&amp;"-"&amp;$B1155,import_key,0),F$9),"")</f>
        <v/>
      </c>
      <c r="G1155" s="299" t="str" cm="1">
        <f t="array" ref="G1155">IFERROR(INDEX(import_data,MATCH($D$8&amp;"-"&amp;$B1155,import_key,0),G$9),"")</f>
        <v/>
      </c>
      <c r="H1155" s="322" t="str" cm="1">
        <f t="array" ref="H1155">IFERROR(INDEX(import_data,MATCH($D$8&amp;"-"&amp;$B1155,import_key,0),H$9),"")</f>
        <v/>
      </c>
      <c r="J1155" s="334" t="str">
        <f t="shared" si="86"/>
        <v/>
      </c>
      <c r="K1155" s="98" t="s">
        <v>0</v>
      </c>
      <c r="L1155" s="334" t="str">
        <f t="shared" si="87"/>
        <v/>
      </c>
      <c r="M1155" s="98" t="s">
        <v>0</v>
      </c>
      <c r="N1155" s="334" t="str">
        <f t="shared" si="88"/>
        <v/>
      </c>
      <c r="O1155" s="98" t="s">
        <v>0</v>
      </c>
      <c r="P1155" s="308">
        <f t="shared" si="89"/>
        <v>1143</v>
      </c>
      <c r="R1155" s="301" t="str" cm="1">
        <f t="array" ref="R1155">IFERROR(INDEX(import_data,MATCH($R$8&amp;"-"&amp;$P1155,import_key,0),R$9),"")</f>
        <v/>
      </c>
      <c r="S1155" s="299" t="str" cm="1">
        <f t="array" ref="S1155">IFERROR(INDEX(import_data,MATCH($R$8&amp;"-"&amp;$P1155,import_key,0),S$9),"")</f>
        <v/>
      </c>
      <c r="T1155" s="322" t="str" cm="1">
        <f t="array" ref="T1155">IFERROR(INDEX(import_data,MATCH($R$8&amp;"-"&amp;$P1155,import_key,0),T$9),"")</f>
        <v/>
      </c>
    </row>
    <row r="1156" spans="2:20" x14ac:dyDescent="0.25">
      <c r="B1156" s="308">
        <f t="shared" si="90"/>
        <v>1144</v>
      </c>
      <c r="D1156" s="301" t="str" cm="1">
        <f t="array" ref="D1156">IFERROR(INDEX(import_data,MATCH($D$8&amp;"-"&amp;$B1156,import_key,0),D$9),"")</f>
        <v/>
      </c>
      <c r="E1156" s="299" t="str" cm="1">
        <f t="array" ref="E1156">IFERROR(INDEX(import_data,MATCH($D$8&amp;"-"&amp;$B1156,import_key,0),E$9),"")</f>
        <v/>
      </c>
      <c r="F1156" s="299" t="str" cm="1">
        <f t="array" ref="F1156">IFERROR(INDEX(import_data,MATCH($D$8&amp;"-"&amp;$B1156,import_key,0),F$9),"")</f>
        <v/>
      </c>
      <c r="G1156" s="299" t="str" cm="1">
        <f t="array" ref="G1156">IFERROR(INDEX(import_data,MATCH($D$8&amp;"-"&amp;$B1156,import_key,0),G$9),"")</f>
        <v/>
      </c>
      <c r="H1156" s="322" t="str" cm="1">
        <f t="array" ref="H1156">IFERROR(INDEX(import_data,MATCH($D$8&amp;"-"&amp;$B1156,import_key,0),H$9),"")</f>
        <v/>
      </c>
      <c r="J1156" s="334" t="str">
        <f t="shared" si="86"/>
        <v/>
      </c>
      <c r="K1156" s="98" t="s">
        <v>0</v>
      </c>
      <c r="L1156" s="334" t="str">
        <f t="shared" si="87"/>
        <v/>
      </c>
      <c r="M1156" s="98" t="s">
        <v>0</v>
      </c>
      <c r="N1156" s="334" t="str">
        <f t="shared" si="88"/>
        <v/>
      </c>
      <c r="O1156" s="98" t="s">
        <v>0</v>
      </c>
      <c r="P1156" s="308">
        <f t="shared" si="89"/>
        <v>1144</v>
      </c>
      <c r="R1156" s="301" t="str" cm="1">
        <f t="array" ref="R1156">IFERROR(INDEX(import_data,MATCH($R$8&amp;"-"&amp;$P1156,import_key,0),R$9),"")</f>
        <v/>
      </c>
      <c r="S1156" s="299" t="str" cm="1">
        <f t="array" ref="S1156">IFERROR(INDEX(import_data,MATCH($R$8&amp;"-"&amp;$P1156,import_key,0),S$9),"")</f>
        <v/>
      </c>
      <c r="T1156" s="322" t="str" cm="1">
        <f t="array" ref="T1156">IFERROR(INDEX(import_data,MATCH($R$8&amp;"-"&amp;$P1156,import_key,0),T$9),"")</f>
        <v/>
      </c>
    </row>
    <row r="1157" spans="2:20" x14ac:dyDescent="0.25">
      <c r="B1157" s="308">
        <f t="shared" si="90"/>
        <v>1145</v>
      </c>
      <c r="D1157" s="301" t="str" cm="1">
        <f t="array" ref="D1157">IFERROR(INDEX(import_data,MATCH($D$8&amp;"-"&amp;$B1157,import_key,0),D$9),"")</f>
        <v/>
      </c>
      <c r="E1157" s="299" t="str" cm="1">
        <f t="array" ref="E1157">IFERROR(INDEX(import_data,MATCH($D$8&amp;"-"&amp;$B1157,import_key,0),E$9),"")</f>
        <v/>
      </c>
      <c r="F1157" s="299" t="str" cm="1">
        <f t="array" ref="F1157">IFERROR(INDEX(import_data,MATCH($D$8&amp;"-"&amp;$B1157,import_key,0),F$9),"")</f>
        <v/>
      </c>
      <c r="G1157" s="299" t="str" cm="1">
        <f t="array" ref="G1157">IFERROR(INDEX(import_data,MATCH($D$8&amp;"-"&amp;$B1157,import_key,0),G$9),"")</f>
        <v/>
      </c>
      <c r="H1157" s="322" t="str" cm="1">
        <f t="array" ref="H1157">IFERROR(INDEX(import_data,MATCH($D$8&amp;"-"&amp;$B1157,import_key,0),H$9),"")</f>
        <v/>
      </c>
      <c r="J1157" s="334" t="str">
        <f t="shared" si="86"/>
        <v/>
      </c>
      <c r="K1157" s="98" t="s">
        <v>0</v>
      </c>
      <c r="L1157" s="334" t="str">
        <f t="shared" si="87"/>
        <v/>
      </c>
      <c r="M1157" s="98" t="s">
        <v>0</v>
      </c>
      <c r="N1157" s="334" t="str">
        <f t="shared" si="88"/>
        <v/>
      </c>
      <c r="O1157" s="98" t="s">
        <v>0</v>
      </c>
      <c r="P1157" s="308">
        <f t="shared" si="89"/>
        <v>1145</v>
      </c>
      <c r="R1157" s="301" t="str" cm="1">
        <f t="array" ref="R1157">IFERROR(INDEX(import_data,MATCH($R$8&amp;"-"&amp;$P1157,import_key,0),R$9),"")</f>
        <v/>
      </c>
      <c r="S1157" s="299" t="str" cm="1">
        <f t="array" ref="S1157">IFERROR(INDEX(import_data,MATCH($R$8&amp;"-"&amp;$P1157,import_key,0),S$9),"")</f>
        <v/>
      </c>
      <c r="T1157" s="322" t="str" cm="1">
        <f t="array" ref="T1157">IFERROR(INDEX(import_data,MATCH($R$8&amp;"-"&amp;$P1157,import_key,0),T$9),"")</f>
        <v/>
      </c>
    </row>
    <row r="1158" spans="2:20" x14ac:dyDescent="0.25">
      <c r="B1158" s="308">
        <f t="shared" si="90"/>
        <v>1146</v>
      </c>
      <c r="D1158" s="301" t="str" cm="1">
        <f t="array" ref="D1158">IFERROR(INDEX(import_data,MATCH($D$8&amp;"-"&amp;$B1158,import_key,0),D$9),"")</f>
        <v/>
      </c>
      <c r="E1158" s="299" t="str" cm="1">
        <f t="array" ref="E1158">IFERROR(INDEX(import_data,MATCH($D$8&amp;"-"&amp;$B1158,import_key,0),E$9),"")</f>
        <v/>
      </c>
      <c r="F1158" s="299" t="str" cm="1">
        <f t="array" ref="F1158">IFERROR(INDEX(import_data,MATCH($D$8&amp;"-"&amp;$B1158,import_key,0),F$9),"")</f>
        <v/>
      </c>
      <c r="G1158" s="299" t="str" cm="1">
        <f t="array" ref="G1158">IFERROR(INDEX(import_data,MATCH($D$8&amp;"-"&amp;$B1158,import_key,0),G$9),"")</f>
        <v/>
      </c>
      <c r="H1158" s="322" t="str" cm="1">
        <f t="array" ref="H1158">IFERROR(INDEX(import_data,MATCH($D$8&amp;"-"&amp;$B1158,import_key,0),H$9),"")</f>
        <v/>
      </c>
      <c r="J1158" s="334" t="str">
        <f t="shared" si="86"/>
        <v/>
      </c>
      <c r="K1158" s="98" t="s">
        <v>0</v>
      </c>
      <c r="L1158" s="334" t="str">
        <f t="shared" si="87"/>
        <v/>
      </c>
      <c r="M1158" s="98" t="s">
        <v>0</v>
      </c>
      <c r="N1158" s="334" t="str">
        <f t="shared" si="88"/>
        <v/>
      </c>
      <c r="O1158" s="98" t="s">
        <v>0</v>
      </c>
      <c r="P1158" s="308">
        <f t="shared" si="89"/>
        <v>1146</v>
      </c>
      <c r="R1158" s="301" t="str" cm="1">
        <f t="array" ref="R1158">IFERROR(INDEX(import_data,MATCH($R$8&amp;"-"&amp;$P1158,import_key,0),R$9),"")</f>
        <v/>
      </c>
      <c r="S1158" s="299" t="str" cm="1">
        <f t="array" ref="S1158">IFERROR(INDEX(import_data,MATCH($R$8&amp;"-"&amp;$P1158,import_key,0),S$9),"")</f>
        <v/>
      </c>
      <c r="T1158" s="322" t="str" cm="1">
        <f t="array" ref="T1158">IFERROR(INDEX(import_data,MATCH($R$8&amp;"-"&amp;$P1158,import_key,0),T$9),"")</f>
        <v/>
      </c>
    </row>
    <row r="1159" spans="2:20" x14ac:dyDescent="0.25">
      <c r="B1159" s="308">
        <f t="shared" si="90"/>
        <v>1147</v>
      </c>
      <c r="D1159" s="301" t="str" cm="1">
        <f t="array" ref="D1159">IFERROR(INDEX(import_data,MATCH($D$8&amp;"-"&amp;$B1159,import_key,0),D$9),"")</f>
        <v/>
      </c>
      <c r="E1159" s="299" t="str" cm="1">
        <f t="array" ref="E1159">IFERROR(INDEX(import_data,MATCH($D$8&amp;"-"&amp;$B1159,import_key,0),E$9),"")</f>
        <v/>
      </c>
      <c r="F1159" s="299" t="str" cm="1">
        <f t="array" ref="F1159">IFERROR(INDEX(import_data,MATCH($D$8&amp;"-"&amp;$B1159,import_key,0),F$9),"")</f>
        <v/>
      </c>
      <c r="G1159" s="299" t="str" cm="1">
        <f t="array" ref="G1159">IFERROR(INDEX(import_data,MATCH($D$8&amp;"-"&amp;$B1159,import_key,0),G$9),"")</f>
        <v/>
      </c>
      <c r="H1159" s="322" t="str" cm="1">
        <f t="array" ref="H1159">IFERROR(INDEX(import_data,MATCH($D$8&amp;"-"&amp;$B1159,import_key,0),H$9),"")</f>
        <v/>
      </c>
      <c r="J1159" s="334" t="str">
        <f t="shared" si="86"/>
        <v/>
      </c>
      <c r="K1159" s="98" t="s">
        <v>0</v>
      </c>
      <c r="L1159" s="334" t="str">
        <f t="shared" si="87"/>
        <v/>
      </c>
      <c r="M1159" s="98" t="s">
        <v>0</v>
      </c>
      <c r="N1159" s="334" t="str">
        <f t="shared" si="88"/>
        <v/>
      </c>
      <c r="O1159" s="98" t="s">
        <v>0</v>
      </c>
      <c r="P1159" s="308">
        <f t="shared" si="89"/>
        <v>1147</v>
      </c>
      <c r="R1159" s="301" t="str" cm="1">
        <f t="array" ref="R1159">IFERROR(INDEX(import_data,MATCH($R$8&amp;"-"&amp;$P1159,import_key,0),R$9),"")</f>
        <v/>
      </c>
      <c r="S1159" s="299" t="str" cm="1">
        <f t="array" ref="S1159">IFERROR(INDEX(import_data,MATCH($R$8&amp;"-"&amp;$P1159,import_key,0),S$9),"")</f>
        <v/>
      </c>
      <c r="T1159" s="322" t="str" cm="1">
        <f t="array" ref="T1159">IFERROR(INDEX(import_data,MATCH($R$8&amp;"-"&amp;$P1159,import_key,0),T$9),"")</f>
        <v/>
      </c>
    </row>
    <row r="1160" spans="2:20" x14ac:dyDescent="0.25">
      <c r="B1160" s="308">
        <f t="shared" si="90"/>
        <v>1148</v>
      </c>
      <c r="D1160" s="301" t="str" cm="1">
        <f t="array" ref="D1160">IFERROR(INDEX(import_data,MATCH($D$8&amp;"-"&amp;$B1160,import_key,0),D$9),"")</f>
        <v/>
      </c>
      <c r="E1160" s="299" t="str" cm="1">
        <f t="array" ref="E1160">IFERROR(INDEX(import_data,MATCH($D$8&amp;"-"&amp;$B1160,import_key,0),E$9),"")</f>
        <v/>
      </c>
      <c r="F1160" s="299" t="str" cm="1">
        <f t="array" ref="F1160">IFERROR(INDEX(import_data,MATCH($D$8&amp;"-"&amp;$B1160,import_key,0),F$9),"")</f>
        <v/>
      </c>
      <c r="G1160" s="299" t="str" cm="1">
        <f t="array" ref="G1160">IFERROR(INDEX(import_data,MATCH($D$8&amp;"-"&amp;$B1160,import_key,0),G$9),"")</f>
        <v/>
      </c>
      <c r="H1160" s="322" t="str" cm="1">
        <f t="array" ref="H1160">IFERROR(INDEX(import_data,MATCH($D$8&amp;"-"&amp;$B1160,import_key,0),H$9),"")</f>
        <v/>
      </c>
      <c r="J1160" s="334" t="str">
        <f t="shared" si="86"/>
        <v/>
      </c>
      <c r="K1160" s="98" t="s">
        <v>0</v>
      </c>
      <c r="L1160" s="334" t="str">
        <f t="shared" si="87"/>
        <v/>
      </c>
      <c r="M1160" s="98" t="s">
        <v>0</v>
      </c>
      <c r="N1160" s="334" t="str">
        <f t="shared" si="88"/>
        <v/>
      </c>
      <c r="O1160" s="98" t="s">
        <v>0</v>
      </c>
      <c r="P1160" s="308">
        <f t="shared" si="89"/>
        <v>1148</v>
      </c>
      <c r="R1160" s="301" t="str" cm="1">
        <f t="array" ref="R1160">IFERROR(INDEX(import_data,MATCH($R$8&amp;"-"&amp;$P1160,import_key,0),R$9),"")</f>
        <v/>
      </c>
      <c r="S1160" s="299" t="str" cm="1">
        <f t="array" ref="S1160">IFERROR(INDEX(import_data,MATCH($R$8&amp;"-"&amp;$P1160,import_key,0),S$9),"")</f>
        <v/>
      </c>
      <c r="T1160" s="322" t="str" cm="1">
        <f t="array" ref="T1160">IFERROR(INDEX(import_data,MATCH($R$8&amp;"-"&amp;$P1160,import_key,0),T$9),"")</f>
        <v/>
      </c>
    </row>
    <row r="1161" spans="2:20" x14ac:dyDescent="0.25">
      <c r="B1161" s="308">
        <f t="shared" si="90"/>
        <v>1149</v>
      </c>
      <c r="D1161" s="301" t="str" cm="1">
        <f t="array" ref="D1161">IFERROR(INDEX(import_data,MATCH($D$8&amp;"-"&amp;$B1161,import_key,0),D$9),"")</f>
        <v/>
      </c>
      <c r="E1161" s="299" t="str" cm="1">
        <f t="array" ref="E1161">IFERROR(INDEX(import_data,MATCH($D$8&amp;"-"&amp;$B1161,import_key,0),E$9),"")</f>
        <v/>
      </c>
      <c r="F1161" s="299" t="str" cm="1">
        <f t="array" ref="F1161">IFERROR(INDEX(import_data,MATCH($D$8&amp;"-"&amp;$B1161,import_key,0),F$9),"")</f>
        <v/>
      </c>
      <c r="G1161" s="299" t="str" cm="1">
        <f t="array" ref="G1161">IFERROR(INDEX(import_data,MATCH($D$8&amp;"-"&amp;$B1161,import_key,0),G$9),"")</f>
        <v/>
      </c>
      <c r="H1161" s="322" t="str" cm="1">
        <f t="array" ref="H1161">IFERROR(INDEX(import_data,MATCH($D$8&amp;"-"&amp;$B1161,import_key,0),H$9),"")</f>
        <v/>
      </c>
      <c r="J1161" s="334" t="str">
        <f t="shared" si="86"/>
        <v/>
      </c>
      <c r="K1161" s="98" t="s">
        <v>0</v>
      </c>
      <c r="L1161" s="334" t="str">
        <f t="shared" si="87"/>
        <v/>
      </c>
      <c r="M1161" s="98" t="s">
        <v>0</v>
      </c>
      <c r="N1161" s="334" t="str">
        <f t="shared" si="88"/>
        <v/>
      </c>
      <c r="O1161" s="98" t="s">
        <v>0</v>
      </c>
      <c r="P1161" s="308">
        <f t="shared" si="89"/>
        <v>1149</v>
      </c>
      <c r="R1161" s="301" t="str" cm="1">
        <f t="array" ref="R1161">IFERROR(INDEX(import_data,MATCH($R$8&amp;"-"&amp;$P1161,import_key,0),R$9),"")</f>
        <v/>
      </c>
      <c r="S1161" s="299" t="str" cm="1">
        <f t="array" ref="S1161">IFERROR(INDEX(import_data,MATCH($R$8&amp;"-"&amp;$P1161,import_key,0),S$9),"")</f>
        <v/>
      </c>
      <c r="T1161" s="322" t="str" cm="1">
        <f t="array" ref="T1161">IFERROR(INDEX(import_data,MATCH($R$8&amp;"-"&amp;$P1161,import_key,0),T$9),"")</f>
        <v/>
      </c>
    </row>
    <row r="1162" spans="2:20" x14ac:dyDescent="0.25">
      <c r="B1162" s="308">
        <f t="shared" si="90"/>
        <v>1150</v>
      </c>
      <c r="D1162" s="301" t="str" cm="1">
        <f t="array" ref="D1162">IFERROR(INDEX(import_data,MATCH($D$8&amp;"-"&amp;$B1162,import_key,0),D$9),"")</f>
        <v/>
      </c>
      <c r="E1162" s="299" t="str" cm="1">
        <f t="array" ref="E1162">IFERROR(INDEX(import_data,MATCH($D$8&amp;"-"&amp;$B1162,import_key,0),E$9),"")</f>
        <v/>
      </c>
      <c r="F1162" s="299" t="str" cm="1">
        <f t="array" ref="F1162">IFERROR(INDEX(import_data,MATCH($D$8&amp;"-"&amp;$B1162,import_key,0),F$9),"")</f>
        <v/>
      </c>
      <c r="G1162" s="299" t="str" cm="1">
        <f t="array" ref="G1162">IFERROR(INDEX(import_data,MATCH($D$8&amp;"-"&amp;$B1162,import_key,0),G$9),"")</f>
        <v/>
      </c>
      <c r="H1162" s="322" t="str" cm="1">
        <f t="array" ref="H1162">IFERROR(INDEX(import_data,MATCH($D$8&amp;"-"&amp;$B1162,import_key,0),H$9),"")</f>
        <v/>
      </c>
      <c r="J1162" s="334" t="str">
        <f t="shared" si="86"/>
        <v/>
      </c>
      <c r="K1162" s="98" t="s">
        <v>0</v>
      </c>
      <c r="L1162" s="334" t="str">
        <f t="shared" si="87"/>
        <v/>
      </c>
      <c r="M1162" s="98" t="s">
        <v>0</v>
      </c>
      <c r="N1162" s="334" t="str">
        <f t="shared" si="88"/>
        <v/>
      </c>
      <c r="O1162" s="98" t="s">
        <v>0</v>
      </c>
      <c r="P1162" s="308">
        <f t="shared" si="89"/>
        <v>1150</v>
      </c>
      <c r="R1162" s="301" t="str" cm="1">
        <f t="array" ref="R1162">IFERROR(INDEX(import_data,MATCH($R$8&amp;"-"&amp;$P1162,import_key,0),R$9),"")</f>
        <v/>
      </c>
      <c r="S1162" s="299" t="str" cm="1">
        <f t="array" ref="S1162">IFERROR(INDEX(import_data,MATCH($R$8&amp;"-"&amp;$P1162,import_key,0),S$9),"")</f>
        <v/>
      </c>
      <c r="T1162" s="322" t="str" cm="1">
        <f t="array" ref="T1162">IFERROR(INDEX(import_data,MATCH($R$8&amp;"-"&amp;$P1162,import_key,0),T$9),"")</f>
        <v/>
      </c>
    </row>
    <row r="1163" spans="2:20" x14ac:dyDescent="0.25">
      <c r="B1163" s="308">
        <f t="shared" si="90"/>
        <v>1151</v>
      </c>
      <c r="D1163" s="301" t="str" cm="1">
        <f t="array" ref="D1163">IFERROR(INDEX(import_data,MATCH($D$8&amp;"-"&amp;$B1163,import_key,0),D$9),"")</f>
        <v/>
      </c>
      <c r="E1163" s="299" t="str" cm="1">
        <f t="array" ref="E1163">IFERROR(INDEX(import_data,MATCH($D$8&amp;"-"&amp;$B1163,import_key,0),E$9),"")</f>
        <v/>
      </c>
      <c r="F1163" s="299" t="str" cm="1">
        <f t="array" ref="F1163">IFERROR(INDEX(import_data,MATCH($D$8&amp;"-"&amp;$B1163,import_key,0),F$9),"")</f>
        <v/>
      </c>
      <c r="G1163" s="299" t="str" cm="1">
        <f t="array" ref="G1163">IFERROR(INDEX(import_data,MATCH($D$8&amp;"-"&amp;$B1163,import_key,0),G$9),"")</f>
        <v/>
      </c>
      <c r="H1163" s="322" t="str" cm="1">
        <f t="array" ref="H1163">IFERROR(INDEX(import_data,MATCH($D$8&amp;"-"&amp;$B1163,import_key,0),H$9),"")</f>
        <v/>
      </c>
      <c r="J1163" s="334" t="str">
        <f t="shared" si="86"/>
        <v/>
      </c>
      <c r="K1163" s="98" t="s">
        <v>0</v>
      </c>
      <c r="L1163" s="334" t="str">
        <f t="shared" si="87"/>
        <v/>
      </c>
      <c r="M1163" s="98" t="s">
        <v>0</v>
      </c>
      <c r="N1163" s="334" t="str">
        <f t="shared" si="88"/>
        <v/>
      </c>
      <c r="O1163" s="98" t="s">
        <v>0</v>
      </c>
      <c r="P1163" s="308">
        <f t="shared" si="89"/>
        <v>1151</v>
      </c>
      <c r="R1163" s="301" t="str" cm="1">
        <f t="array" ref="R1163">IFERROR(INDEX(import_data,MATCH($R$8&amp;"-"&amp;$P1163,import_key,0),R$9),"")</f>
        <v/>
      </c>
      <c r="S1163" s="299" t="str" cm="1">
        <f t="array" ref="S1163">IFERROR(INDEX(import_data,MATCH($R$8&amp;"-"&amp;$P1163,import_key,0),S$9),"")</f>
        <v/>
      </c>
      <c r="T1163" s="322" t="str" cm="1">
        <f t="array" ref="T1163">IFERROR(INDEX(import_data,MATCH($R$8&amp;"-"&amp;$P1163,import_key,0),T$9),"")</f>
        <v/>
      </c>
    </row>
    <row r="1164" spans="2:20" x14ac:dyDescent="0.25">
      <c r="B1164" s="308">
        <f t="shared" si="90"/>
        <v>1152</v>
      </c>
      <c r="D1164" s="301" t="str" cm="1">
        <f t="array" ref="D1164">IFERROR(INDEX(import_data,MATCH($D$8&amp;"-"&amp;$B1164,import_key,0),D$9),"")</f>
        <v/>
      </c>
      <c r="E1164" s="299" t="str" cm="1">
        <f t="array" ref="E1164">IFERROR(INDEX(import_data,MATCH($D$8&amp;"-"&amp;$B1164,import_key,0),E$9),"")</f>
        <v/>
      </c>
      <c r="F1164" s="299" t="str" cm="1">
        <f t="array" ref="F1164">IFERROR(INDEX(import_data,MATCH($D$8&amp;"-"&amp;$B1164,import_key,0),F$9),"")</f>
        <v/>
      </c>
      <c r="G1164" s="299" t="str" cm="1">
        <f t="array" ref="G1164">IFERROR(INDEX(import_data,MATCH($D$8&amp;"-"&amp;$B1164,import_key,0),G$9),"")</f>
        <v/>
      </c>
      <c r="H1164" s="322" t="str" cm="1">
        <f t="array" ref="H1164">IFERROR(INDEX(import_data,MATCH($D$8&amp;"-"&amp;$B1164,import_key,0),H$9),"")</f>
        <v/>
      </c>
      <c r="J1164" s="334" t="str">
        <f t="shared" ref="J1164:J1227" si="91">IF(E1164="","",E1164) &amp; IF(F1164="",""," – " &amp; F1164) &amp; IF(G1164="",""," – " &amp; G1164) &amp; IF(H1164="",""," – " &amp; H1164)</f>
        <v/>
      </c>
      <c r="K1164" s="98" t="s">
        <v>0</v>
      </c>
      <c r="L1164" s="334" t="str">
        <f t="shared" ref="L1164:L1227" si="92">IF(E1164="","",E1164) &amp; IF(F1164="",""," – " &amp; F1164) &amp; IF(G1164="",""," – " &amp; G1164)</f>
        <v/>
      </c>
      <c r="M1164" s="98" t="s">
        <v>0</v>
      </c>
      <c r="N1164" s="334" t="str">
        <f t="shared" ref="N1164:N1227" si="93">IF(E1164="","",E1164) &amp; IF(F1164="",""," – " &amp; F1164)</f>
        <v/>
      </c>
      <c r="O1164" s="98" t="s">
        <v>0</v>
      </c>
      <c r="P1164" s="308">
        <f t="shared" si="89"/>
        <v>1152</v>
      </c>
      <c r="R1164" s="301" t="str" cm="1">
        <f t="array" ref="R1164">IFERROR(INDEX(import_data,MATCH($R$8&amp;"-"&amp;$P1164,import_key,0),R$9),"")</f>
        <v/>
      </c>
      <c r="S1164" s="299" t="str" cm="1">
        <f t="array" ref="S1164">IFERROR(INDEX(import_data,MATCH($R$8&amp;"-"&amp;$P1164,import_key,0),S$9),"")</f>
        <v/>
      </c>
      <c r="T1164" s="322" t="str" cm="1">
        <f t="array" ref="T1164">IFERROR(INDEX(import_data,MATCH($R$8&amp;"-"&amp;$P1164,import_key,0),T$9),"")</f>
        <v/>
      </c>
    </row>
    <row r="1165" spans="2:20" x14ac:dyDescent="0.25">
      <c r="B1165" s="308">
        <f t="shared" si="90"/>
        <v>1153</v>
      </c>
      <c r="D1165" s="301" t="str" cm="1">
        <f t="array" ref="D1165">IFERROR(INDEX(import_data,MATCH($D$8&amp;"-"&amp;$B1165,import_key,0),D$9),"")</f>
        <v/>
      </c>
      <c r="E1165" s="299" t="str" cm="1">
        <f t="array" ref="E1165">IFERROR(INDEX(import_data,MATCH($D$8&amp;"-"&amp;$B1165,import_key,0),E$9),"")</f>
        <v/>
      </c>
      <c r="F1165" s="299" t="str" cm="1">
        <f t="array" ref="F1165">IFERROR(INDEX(import_data,MATCH($D$8&amp;"-"&amp;$B1165,import_key,0),F$9),"")</f>
        <v/>
      </c>
      <c r="G1165" s="299" t="str" cm="1">
        <f t="array" ref="G1165">IFERROR(INDEX(import_data,MATCH($D$8&amp;"-"&amp;$B1165,import_key,0),G$9),"")</f>
        <v/>
      </c>
      <c r="H1165" s="322" t="str" cm="1">
        <f t="array" ref="H1165">IFERROR(INDEX(import_data,MATCH($D$8&amp;"-"&amp;$B1165,import_key,0),H$9),"")</f>
        <v/>
      </c>
      <c r="J1165" s="334" t="str">
        <f t="shared" si="91"/>
        <v/>
      </c>
      <c r="K1165" s="98" t="s">
        <v>0</v>
      </c>
      <c r="L1165" s="334" t="str">
        <f t="shared" si="92"/>
        <v/>
      </c>
      <c r="M1165" s="98" t="s">
        <v>0</v>
      </c>
      <c r="N1165" s="334" t="str">
        <f t="shared" si="93"/>
        <v/>
      </c>
      <c r="O1165" s="98" t="s">
        <v>0</v>
      </c>
      <c r="P1165" s="308">
        <f t="shared" ref="P1165:P1228" si="94">P1164+1</f>
        <v>1153</v>
      </c>
      <c r="R1165" s="301" t="str" cm="1">
        <f t="array" ref="R1165">IFERROR(INDEX(import_data,MATCH($R$8&amp;"-"&amp;$P1165,import_key,0),R$9),"")</f>
        <v/>
      </c>
      <c r="S1165" s="299" t="str" cm="1">
        <f t="array" ref="S1165">IFERROR(INDEX(import_data,MATCH($R$8&amp;"-"&amp;$P1165,import_key,0),S$9),"")</f>
        <v/>
      </c>
      <c r="T1165" s="322" t="str" cm="1">
        <f t="array" ref="T1165">IFERROR(INDEX(import_data,MATCH($R$8&amp;"-"&amp;$P1165,import_key,0),T$9),"")</f>
        <v/>
      </c>
    </row>
    <row r="1166" spans="2:20" x14ac:dyDescent="0.25">
      <c r="B1166" s="308">
        <f t="shared" ref="B1166:B1229" si="95">B1165+1</f>
        <v>1154</v>
      </c>
      <c r="D1166" s="301" t="str" cm="1">
        <f t="array" ref="D1166">IFERROR(INDEX(import_data,MATCH($D$8&amp;"-"&amp;$B1166,import_key,0),D$9),"")</f>
        <v/>
      </c>
      <c r="E1166" s="299" t="str" cm="1">
        <f t="array" ref="E1166">IFERROR(INDEX(import_data,MATCH($D$8&amp;"-"&amp;$B1166,import_key,0),E$9),"")</f>
        <v/>
      </c>
      <c r="F1166" s="299" t="str" cm="1">
        <f t="array" ref="F1166">IFERROR(INDEX(import_data,MATCH($D$8&amp;"-"&amp;$B1166,import_key,0),F$9),"")</f>
        <v/>
      </c>
      <c r="G1166" s="299" t="str" cm="1">
        <f t="array" ref="G1166">IFERROR(INDEX(import_data,MATCH($D$8&amp;"-"&amp;$B1166,import_key,0),G$9),"")</f>
        <v/>
      </c>
      <c r="H1166" s="322" t="str" cm="1">
        <f t="array" ref="H1166">IFERROR(INDEX(import_data,MATCH($D$8&amp;"-"&amp;$B1166,import_key,0),H$9),"")</f>
        <v/>
      </c>
      <c r="J1166" s="334" t="str">
        <f t="shared" si="91"/>
        <v/>
      </c>
      <c r="K1166" s="98" t="s">
        <v>0</v>
      </c>
      <c r="L1166" s="334" t="str">
        <f t="shared" si="92"/>
        <v/>
      </c>
      <c r="M1166" s="98" t="s">
        <v>0</v>
      </c>
      <c r="N1166" s="334" t="str">
        <f t="shared" si="93"/>
        <v/>
      </c>
      <c r="O1166" s="98" t="s">
        <v>0</v>
      </c>
      <c r="P1166" s="308">
        <f t="shared" si="94"/>
        <v>1154</v>
      </c>
      <c r="R1166" s="301" t="str" cm="1">
        <f t="array" ref="R1166">IFERROR(INDEX(import_data,MATCH($R$8&amp;"-"&amp;$P1166,import_key,0),R$9),"")</f>
        <v/>
      </c>
      <c r="S1166" s="299" t="str" cm="1">
        <f t="array" ref="S1166">IFERROR(INDEX(import_data,MATCH($R$8&amp;"-"&amp;$P1166,import_key,0),S$9),"")</f>
        <v/>
      </c>
      <c r="T1166" s="322" t="str" cm="1">
        <f t="array" ref="T1166">IFERROR(INDEX(import_data,MATCH($R$8&amp;"-"&amp;$P1166,import_key,0),T$9),"")</f>
        <v/>
      </c>
    </row>
    <row r="1167" spans="2:20" x14ac:dyDescent="0.25">
      <c r="B1167" s="308">
        <f t="shared" si="95"/>
        <v>1155</v>
      </c>
      <c r="D1167" s="301" t="str" cm="1">
        <f t="array" ref="D1167">IFERROR(INDEX(import_data,MATCH($D$8&amp;"-"&amp;$B1167,import_key,0),D$9),"")</f>
        <v/>
      </c>
      <c r="E1167" s="299" t="str" cm="1">
        <f t="array" ref="E1167">IFERROR(INDEX(import_data,MATCH($D$8&amp;"-"&amp;$B1167,import_key,0),E$9),"")</f>
        <v/>
      </c>
      <c r="F1167" s="299" t="str" cm="1">
        <f t="array" ref="F1167">IFERROR(INDEX(import_data,MATCH($D$8&amp;"-"&amp;$B1167,import_key,0),F$9),"")</f>
        <v/>
      </c>
      <c r="G1167" s="299" t="str" cm="1">
        <f t="array" ref="G1167">IFERROR(INDEX(import_data,MATCH($D$8&amp;"-"&amp;$B1167,import_key,0),G$9),"")</f>
        <v/>
      </c>
      <c r="H1167" s="322" t="str" cm="1">
        <f t="array" ref="H1167">IFERROR(INDEX(import_data,MATCH($D$8&amp;"-"&amp;$B1167,import_key,0),H$9),"")</f>
        <v/>
      </c>
      <c r="J1167" s="334" t="str">
        <f t="shared" si="91"/>
        <v/>
      </c>
      <c r="K1167" s="98" t="s">
        <v>0</v>
      </c>
      <c r="L1167" s="334" t="str">
        <f t="shared" si="92"/>
        <v/>
      </c>
      <c r="M1167" s="98" t="s">
        <v>0</v>
      </c>
      <c r="N1167" s="334" t="str">
        <f t="shared" si="93"/>
        <v/>
      </c>
      <c r="O1167" s="98" t="s">
        <v>0</v>
      </c>
      <c r="P1167" s="308">
        <f t="shared" si="94"/>
        <v>1155</v>
      </c>
      <c r="R1167" s="301" t="str" cm="1">
        <f t="array" ref="R1167">IFERROR(INDEX(import_data,MATCH($R$8&amp;"-"&amp;$P1167,import_key,0),R$9),"")</f>
        <v/>
      </c>
      <c r="S1167" s="299" t="str" cm="1">
        <f t="array" ref="S1167">IFERROR(INDEX(import_data,MATCH($R$8&amp;"-"&amp;$P1167,import_key,0),S$9),"")</f>
        <v/>
      </c>
      <c r="T1167" s="322" t="str" cm="1">
        <f t="array" ref="T1167">IFERROR(INDEX(import_data,MATCH($R$8&amp;"-"&amp;$P1167,import_key,0),T$9),"")</f>
        <v/>
      </c>
    </row>
    <row r="1168" spans="2:20" x14ac:dyDescent="0.25">
      <c r="B1168" s="308">
        <f t="shared" si="95"/>
        <v>1156</v>
      </c>
      <c r="D1168" s="301" t="str" cm="1">
        <f t="array" ref="D1168">IFERROR(INDEX(import_data,MATCH($D$8&amp;"-"&amp;$B1168,import_key,0),D$9),"")</f>
        <v/>
      </c>
      <c r="E1168" s="299" t="str" cm="1">
        <f t="array" ref="E1168">IFERROR(INDEX(import_data,MATCH($D$8&amp;"-"&amp;$B1168,import_key,0),E$9),"")</f>
        <v/>
      </c>
      <c r="F1168" s="299" t="str" cm="1">
        <f t="array" ref="F1168">IFERROR(INDEX(import_data,MATCH($D$8&amp;"-"&amp;$B1168,import_key,0),F$9),"")</f>
        <v/>
      </c>
      <c r="G1168" s="299" t="str" cm="1">
        <f t="array" ref="G1168">IFERROR(INDEX(import_data,MATCH($D$8&amp;"-"&amp;$B1168,import_key,0),G$9),"")</f>
        <v/>
      </c>
      <c r="H1168" s="322" t="str" cm="1">
        <f t="array" ref="H1168">IFERROR(INDEX(import_data,MATCH($D$8&amp;"-"&amp;$B1168,import_key,0),H$9),"")</f>
        <v/>
      </c>
      <c r="J1168" s="334" t="str">
        <f t="shared" si="91"/>
        <v/>
      </c>
      <c r="K1168" s="98" t="s">
        <v>0</v>
      </c>
      <c r="L1168" s="334" t="str">
        <f t="shared" si="92"/>
        <v/>
      </c>
      <c r="M1168" s="98" t="s">
        <v>0</v>
      </c>
      <c r="N1168" s="334" t="str">
        <f t="shared" si="93"/>
        <v/>
      </c>
      <c r="O1168" s="98" t="s">
        <v>0</v>
      </c>
      <c r="P1168" s="308">
        <f t="shared" si="94"/>
        <v>1156</v>
      </c>
      <c r="R1168" s="301" t="str" cm="1">
        <f t="array" ref="R1168">IFERROR(INDEX(import_data,MATCH($R$8&amp;"-"&amp;$P1168,import_key,0),R$9),"")</f>
        <v/>
      </c>
      <c r="S1168" s="299" t="str" cm="1">
        <f t="array" ref="S1168">IFERROR(INDEX(import_data,MATCH($R$8&amp;"-"&amp;$P1168,import_key,0),S$9),"")</f>
        <v/>
      </c>
      <c r="T1168" s="322" t="str" cm="1">
        <f t="array" ref="T1168">IFERROR(INDEX(import_data,MATCH($R$8&amp;"-"&amp;$P1168,import_key,0),T$9),"")</f>
        <v/>
      </c>
    </row>
    <row r="1169" spans="2:20" x14ac:dyDescent="0.25">
      <c r="B1169" s="308">
        <f t="shared" si="95"/>
        <v>1157</v>
      </c>
      <c r="D1169" s="301" t="str" cm="1">
        <f t="array" ref="D1169">IFERROR(INDEX(import_data,MATCH($D$8&amp;"-"&amp;$B1169,import_key,0),D$9),"")</f>
        <v/>
      </c>
      <c r="E1169" s="299" t="str" cm="1">
        <f t="array" ref="E1169">IFERROR(INDEX(import_data,MATCH($D$8&amp;"-"&amp;$B1169,import_key,0),E$9),"")</f>
        <v/>
      </c>
      <c r="F1169" s="299" t="str" cm="1">
        <f t="array" ref="F1169">IFERROR(INDEX(import_data,MATCH($D$8&amp;"-"&amp;$B1169,import_key,0),F$9),"")</f>
        <v/>
      </c>
      <c r="G1169" s="299" t="str" cm="1">
        <f t="array" ref="G1169">IFERROR(INDEX(import_data,MATCH($D$8&amp;"-"&amp;$B1169,import_key,0),G$9),"")</f>
        <v/>
      </c>
      <c r="H1169" s="322" t="str" cm="1">
        <f t="array" ref="H1169">IFERROR(INDEX(import_data,MATCH($D$8&amp;"-"&amp;$B1169,import_key,0),H$9),"")</f>
        <v/>
      </c>
      <c r="J1169" s="334" t="str">
        <f t="shared" si="91"/>
        <v/>
      </c>
      <c r="K1169" s="98" t="s">
        <v>0</v>
      </c>
      <c r="L1169" s="334" t="str">
        <f t="shared" si="92"/>
        <v/>
      </c>
      <c r="M1169" s="98" t="s">
        <v>0</v>
      </c>
      <c r="N1169" s="334" t="str">
        <f t="shared" si="93"/>
        <v/>
      </c>
      <c r="O1169" s="98" t="s">
        <v>0</v>
      </c>
      <c r="P1169" s="308">
        <f t="shared" si="94"/>
        <v>1157</v>
      </c>
      <c r="R1169" s="301" t="str" cm="1">
        <f t="array" ref="R1169">IFERROR(INDEX(import_data,MATCH($R$8&amp;"-"&amp;$P1169,import_key,0),R$9),"")</f>
        <v/>
      </c>
      <c r="S1169" s="299" t="str" cm="1">
        <f t="array" ref="S1169">IFERROR(INDEX(import_data,MATCH($R$8&amp;"-"&amp;$P1169,import_key,0),S$9),"")</f>
        <v/>
      </c>
      <c r="T1169" s="322" t="str" cm="1">
        <f t="array" ref="T1169">IFERROR(INDEX(import_data,MATCH($R$8&amp;"-"&amp;$P1169,import_key,0),T$9),"")</f>
        <v/>
      </c>
    </row>
    <row r="1170" spans="2:20" x14ac:dyDescent="0.25">
      <c r="B1170" s="308">
        <f t="shared" si="95"/>
        <v>1158</v>
      </c>
      <c r="D1170" s="301" t="str" cm="1">
        <f t="array" ref="D1170">IFERROR(INDEX(import_data,MATCH($D$8&amp;"-"&amp;$B1170,import_key,0),D$9),"")</f>
        <v/>
      </c>
      <c r="E1170" s="299" t="str" cm="1">
        <f t="array" ref="E1170">IFERROR(INDEX(import_data,MATCH($D$8&amp;"-"&amp;$B1170,import_key,0),E$9),"")</f>
        <v/>
      </c>
      <c r="F1170" s="299" t="str" cm="1">
        <f t="array" ref="F1170">IFERROR(INDEX(import_data,MATCH($D$8&amp;"-"&amp;$B1170,import_key,0),F$9),"")</f>
        <v/>
      </c>
      <c r="G1170" s="299" t="str" cm="1">
        <f t="array" ref="G1170">IFERROR(INDEX(import_data,MATCH($D$8&amp;"-"&amp;$B1170,import_key,0),G$9),"")</f>
        <v/>
      </c>
      <c r="H1170" s="322" t="str" cm="1">
        <f t="array" ref="H1170">IFERROR(INDEX(import_data,MATCH($D$8&amp;"-"&amp;$B1170,import_key,0),H$9),"")</f>
        <v/>
      </c>
      <c r="J1170" s="334" t="str">
        <f t="shared" si="91"/>
        <v/>
      </c>
      <c r="K1170" s="98" t="s">
        <v>0</v>
      </c>
      <c r="L1170" s="334" t="str">
        <f t="shared" si="92"/>
        <v/>
      </c>
      <c r="M1170" s="98" t="s">
        <v>0</v>
      </c>
      <c r="N1170" s="334" t="str">
        <f t="shared" si="93"/>
        <v/>
      </c>
      <c r="O1170" s="98" t="s">
        <v>0</v>
      </c>
      <c r="P1170" s="308">
        <f t="shared" si="94"/>
        <v>1158</v>
      </c>
      <c r="R1170" s="301" t="str" cm="1">
        <f t="array" ref="R1170">IFERROR(INDEX(import_data,MATCH($R$8&amp;"-"&amp;$P1170,import_key,0),R$9),"")</f>
        <v/>
      </c>
      <c r="S1170" s="299" t="str" cm="1">
        <f t="array" ref="S1170">IFERROR(INDEX(import_data,MATCH($R$8&amp;"-"&amp;$P1170,import_key,0),S$9),"")</f>
        <v/>
      </c>
      <c r="T1170" s="322" t="str" cm="1">
        <f t="array" ref="T1170">IFERROR(INDEX(import_data,MATCH($R$8&amp;"-"&amp;$P1170,import_key,0),T$9),"")</f>
        <v/>
      </c>
    </row>
    <row r="1171" spans="2:20" x14ac:dyDescent="0.25">
      <c r="B1171" s="308">
        <f t="shared" si="95"/>
        <v>1159</v>
      </c>
      <c r="D1171" s="301" t="str" cm="1">
        <f t="array" ref="D1171">IFERROR(INDEX(import_data,MATCH($D$8&amp;"-"&amp;$B1171,import_key,0),D$9),"")</f>
        <v/>
      </c>
      <c r="E1171" s="299" t="str" cm="1">
        <f t="array" ref="E1171">IFERROR(INDEX(import_data,MATCH($D$8&amp;"-"&amp;$B1171,import_key,0),E$9),"")</f>
        <v/>
      </c>
      <c r="F1171" s="299" t="str" cm="1">
        <f t="array" ref="F1171">IFERROR(INDEX(import_data,MATCH($D$8&amp;"-"&amp;$B1171,import_key,0),F$9),"")</f>
        <v/>
      </c>
      <c r="G1171" s="299" t="str" cm="1">
        <f t="array" ref="G1171">IFERROR(INDEX(import_data,MATCH($D$8&amp;"-"&amp;$B1171,import_key,0),G$9),"")</f>
        <v/>
      </c>
      <c r="H1171" s="322" t="str" cm="1">
        <f t="array" ref="H1171">IFERROR(INDEX(import_data,MATCH($D$8&amp;"-"&amp;$B1171,import_key,0),H$9),"")</f>
        <v/>
      </c>
      <c r="J1171" s="334" t="str">
        <f t="shared" si="91"/>
        <v/>
      </c>
      <c r="K1171" s="98" t="s">
        <v>0</v>
      </c>
      <c r="L1171" s="334" t="str">
        <f t="shared" si="92"/>
        <v/>
      </c>
      <c r="M1171" s="98" t="s">
        <v>0</v>
      </c>
      <c r="N1171" s="334" t="str">
        <f t="shared" si="93"/>
        <v/>
      </c>
      <c r="O1171" s="98" t="s">
        <v>0</v>
      </c>
      <c r="P1171" s="308">
        <f t="shared" si="94"/>
        <v>1159</v>
      </c>
      <c r="R1171" s="301" t="str" cm="1">
        <f t="array" ref="R1171">IFERROR(INDEX(import_data,MATCH($R$8&amp;"-"&amp;$P1171,import_key,0),R$9),"")</f>
        <v/>
      </c>
      <c r="S1171" s="299" t="str" cm="1">
        <f t="array" ref="S1171">IFERROR(INDEX(import_data,MATCH($R$8&amp;"-"&amp;$P1171,import_key,0),S$9),"")</f>
        <v/>
      </c>
      <c r="T1171" s="322" t="str" cm="1">
        <f t="array" ref="T1171">IFERROR(INDEX(import_data,MATCH($R$8&amp;"-"&amp;$P1171,import_key,0),T$9),"")</f>
        <v/>
      </c>
    </row>
    <row r="1172" spans="2:20" x14ac:dyDescent="0.25">
      <c r="B1172" s="308">
        <f t="shared" si="95"/>
        <v>1160</v>
      </c>
      <c r="D1172" s="301" t="str" cm="1">
        <f t="array" ref="D1172">IFERROR(INDEX(import_data,MATCH($D$8&amp;"-"&amp;$B1172,import_key,0),D$9),"")</f>
        <v/>
      </c>
      <c r="E1172" s="299" t="str" cm="1">
        <f t="array" ref="E1172">IFERROR(INDEX(import_data,MATCH($D$8&amp;"-"&amp;$B1172,import_key,0),E$9),"")</f>
        <v/>
      </c>
      <c r="F1172" s="299" t="str" cm="1">
        <f t="array" ref="F1172">IFERROR(INDEX(import_data,MATCH($D$8&amp;"-"&amp;$B1172,import_key,0),F$9),"")</f>
        <v/>
      </c>
      <c r="G1172" s="299" t="str" cm="1">
        <f t="array" ref="G1172">IFERROR(INDEX(import_data,MATCH($D$8&amp;"-"&amp;$B1172,import_key,0),G$9),"")</f>
        <v/>
      </c>
      <c r="H1172" s="322" t="str" cm="1">
        <f t="array" ref="H1172">IFERROR(INDEX(import_data,MATCH($D$8&amp;"-"&amp;$B1172,import_key,0),H$9),"")</f>
        <v/>
      </c>
      <c r="J1172" s="334" t="str">
        <f t="shared" si="91"/>
        <v/>
      </c>
      <c r="K1172" s="98" t="s">
        <v>0</v>
      </c>
      <c r="L1172" s="334" t="str">
        <f t="shared" si="92"/>
        <v/>
      </c>
      <c r="M1172" s="98" t="s">
        <v>0</v>
      </c>
      <c r="N1172" s="334" t="str">
        <f t="shared" si="93"/>
        <v/>
      </c>
      <c r="O1172" s="98" t="s">
        <v>0</v>
      </c>
      <c r="P1172" s="308">
        <f t="shared" si="94"/>
        <v>1160</v>
      </c>
      <c r="R1172" s="301" t="str" cm="1">
        <f t="array" ref="R1172">IFERROR(INDEX(import_data,MATCH($R$8&amp;"-"&amp;$P1172,import_key,0),R$9),"")</f>
        <v/>
      </c>
      <c r="S1172" s="299" t="str" cm="1">
        <f t="array" ref="S1172">IFERROR(INDEX(import_data,MATCH($R$8&amp;"-"&amp;$P1172,import_key,0),S$9),"")</f>
        <v/>
      </c>
      <c r="T1172" s="322" t="str" cm="1">
        <f t="array" ref="T1172">IFERROR(INDEX(import_data,MATCH($R$8&amp;"-"&amp;$P1172,import_key,0),T$9),"")</f>
        <v/>
      </c>
    </row>
    <row r="1173" spans="2:20" x14ac:dyDescent="0.25">
      <c r="B1173" s="308">
        <f t="shared" si="95"/>
        <v>1161</v>
      </c>
      <c r="D1173" s="301" t="str" cm="1">
        <f t="array" ref="D1173">IFERROR(INDEX(import_data,MATCH($D$8&amp;"-"&amp;$B1173,import_key,0),D$9),"")</f>
        <v/>
      </c>
      <c r="E1173" s="299" t="str" cm="1">
        <f t="array" ref="E1173">IFERROR(INDEX(import_data,MATCH($D$8&amp;"-"&amp;$B1173,import_key,0),E$9),"")</f>
        <v/>
      </c>
      <c r="F1173" s="299" t="str" cm="1">
        <f t="array" ref="F1173">IFERROR(INDEX(import_data,MATCH($D$8&amp;"-"&amp;$B1173,import_key,0),F$9),"")</f>
        <v/>
      </c>
      <c r="G1173" s="299" t="str" cm="1">
        <f t="array" ref="G1173">IFERROR(INDEX(import_data,MATCH($D$8&amp;"-"&amp;$B1173,import_key,0),G$9),"")</f>
        <v/>
      </c>
      <c r="H1173" s="322" t="str" cm="1">
        <f t="array" ref="H1173">IFERROR(INDEX(import_data,MATCH($D$8&amp;"-"&amp;$B1173,import_key,0),H$9),"")</f>
        <v/>
      </c>
      <c r="J1173" s="334" t="str">
        <f t="shared" si="91"/>
        <v/>
      </c>
      <c r="K1173" s="98" t="s">
        <v>0</v>
      </c>
      <c r="L1173" s="334" t="str">
        <f t="shared" si="92"/>
        <v/>
      </c>
      <c r="M1173" s="98" t="s">
        <v>0</v>
      </c>
      <c r="N1173" s="334" t="str">
        <f t="shared" si="93"/>
        <v/>
      </c>
      <c r="O1173" s="98" t="s">
        <v>0</v>
      </c>
      <c r="P1173" s="308">
        <f t="shared" si="94"/>
        <v>1161</v>
      </c>
      <c r="R1173" s="301" t="str" cm="1">
        <f t="array" ref="R1173">IFERROR(INDEX(import_data,MATCH($R$8&amp;"-"&amp;$P1173,import_key,0),R$9),"")</f>
        <v/>
      </c>
      <c r="S1173" s="299" t="str" cm="1">
        <f t="array" ref="S1173">IFERROR(INDEX(import_data,MATCH($R$8&amp;"-"&amp;$P1173,import_key,0),S$9),"")</f>
        <v/>
      </c>
      <c r="T1173" s="322" t="str" cm="1">
        <f t="array" ref="T1173">IFERROR(INDEX(import_data,MATCH($R$8&amp;"-"&amp;$P1173,import_key,0),T$9),"")</f>
        <v/>
      </c>
    </row>
    <row r="1174" spans="2:20" x14ac:dyDescent="0.25">
      <c r="B1174" s="308">
        <f t="shared" si="95"/>
        <v>1162</v>
      </c>
      <c r="D1174" s="301" t="str" cm="1">
        <f t="array" ref="D1174">IFERROR(INDEX(import_data,MATCH($D$8&amp;"-"&amp;$B1174,import_key,0),D$9),"")</f>
        <v/>
      </c>
      <c r="E1174" s="299" t="str" cm="1">
        <f t="array" ref="E1174">IFERROR(INDEX(import_data,MATCH($D$8&amp;"-"&amp;$B1174,import_key,0),E$9),"")</f>
        <v/>
      </c>
      <c r="F1174" s="299" t="str" cm="1">
        <f t="array" ref="F1174">IFERROR(INDEX(import_data,MATCH($D$8&amp;"-"&amp;$B1174,import_key,0),F$9),"")</f>
        <v/>
      </c>
      <c r="G1174" s="299" t="str" cm="1">
        <f t="array" ref="G1174">IFERROR(INDEX(import_data,MATCH($D$8&amp;"-"&amp;$B1174,import_key,0),G$9),"")</f>
        <v/>
      </c>
      <c r="H1174" s="322" t="str" cm="1">
        <f t="array" ref="H1174">IFERROR(INDEX(import_data,MATCH($D$8&amp;"-"&amp;$B1174,import_key,0),H$9),"")</f>
        <v/>
      </c>
      <c r="J1174" s="334" t="str">
        <f t="shared" si="91"/>
        <v/>
      </c>
      <c r="K1174" s="98" t="s">
        <v>0</v>
      </c>
      <c r="L1174" s="334" t="str">
        <f t="shared" si="92"/>
        <v/>
      </c>
      <c r="M1174" s="98" t="s">
        <v>0</v>
      </c>
      <c r="N1174" s="334" t="str">
        <f t="shared" si="93"/>
        <v/>
      </c>
      <c r="O1174" s="98" t="s">
        <v>0</v>
      </c>
      <c r="P1174" s="308">
        <f t="shared" si="94"/>
        <v>1162</v>
      </c>
      <c r="R1174" s="301" t="str" cm="1">
        <f t="array" ref="R1174">IFERROR(INDEX(import_data,MATCH($R$8&amp;"-"&amp;$P1174,import_key,0),R$9),"")</f>
        <v/>
      </c>
      <c r="S1174" s="299" t="str" cm="1">
        <f t="array" ref="S1174">IFERROR(INDEX(import_data,MATCH($R$8&amp;"-"&amp;$P1174,import_key,0),S$9),"")</f>
        <v/>
      </c>
      <c r="T1174" s="322" t="str" cm="1">
        <f t="array" ref="T1174">IFERROR(INDEX(import_data,MATCH($R$8&amp;"-"&amp;$P1174,import_key,0),T$9),"")</f>
        <v/>
      </c>
    </row>
    <row r="1175" spans="2:20" x14ac:dyDescent="0.25">
      <c r="B1175" s="308">
        <f t="shared" si="95"/>
        <v>1163</v>
      </c>
      <c r="D1175" s="301" t="str" cm="1">
        <f t="array" ref="D1175">IFERROR(INDEX(import_data,MATCH($D$8&amp;"-"&amp;$B1175,import_key,0),D$9),"")</f>
        <v/>
      </c>
      <c r="E1175" s="299" t="str" cm="1">
        <f t="array" ref="E1175">IFERROR(INDEX(import_data,MATCH($D$8&amp;"-"&amp;$B1175,import_key,0),E$9),"")</f>
        <v/>
      </c>
      <c r="F1175" s="299" t="str" cm="1">
        <f t="array" ref="F1175">IFERROR(INDEX(import_data,MATCH($D$8&amp;"-"&amp;$B1175,import_key,0),F$9),"")</f>
        <v/>
      </c>
      <c r="G1175" s="299" t="str" cm="1">
        <f t="array" ref="G1175">IFERROR(INDEX(import_data,MATCH($D$8&amp;"-"&amp;$B1175,import_key,0),G$9),"")</f>
        <v/>
      </c>
      <c r="H1175" s="322" t="str" cm="1">
        <f t="array" ref="H1175">IFERROR(INDEX(import_data,MATCH($D$8&amp;"-"&amp;$B1175,import_key,0),H$9),"")</f>
        <v/>
      </c>
      <c r="J1175" s="334" t="str">
        <f t="shared" si="91"/>
        <v/>
      </c>
      <c r="K1175" s="98" t="s">
        <v>0</v>
      </c>
      <c r="L1175" s="334" t="str">
        <f t="shared" si="92"/>
        <v/>
      </c>
      <c r="M1175" s="98" t="s">
        <v>0</v>
      </c>
      <c r="N1175" s="334" t="str">
        <f t="shared" si="93"/>
        <v/>
      </c>
      <c r="O1175" s="98" t="s">
        <v>0</v>
      </c>
      <c r="P1175" s="308">
        <f t="shared" si="94"/>
        <v>1163</v>
      </c>
      <c r="R1175" s="301" t="str" cm="1">
        <f t="array" ref="R1175">IFERROR(INDEX(import_data,MATCH($R$8&amp;"-"&amp;$P1175,import_key,0),R$9),"")</f>
        <v/>
      </c>
      <c r="S1175" s="299" t="str" cm="1">
        <f t="array" ref="S1175">IFERROR(INDEX(import_data,MATCH($R$8&amp;"-"&amp;$P1175,import_key,0),S$9),"")</f>
        <v/>
      </c>
      <c r="T1175" s="322" t="str" cm="1">
        <f t="array" ref="T1175">IFERROR(INDEX(import_data,MATCH($R$8&amp;"-"&amp;$P1175,import_key,0),T$9),"")</f>
        <v/>
      </c>
    </row>
    <row r="1176" spans="2:20" x14ac:dyDescent="0.25">
      <c r="B1176" s="308">
        <f t="shared" si="95"/>
        <v>1164</v>
      </c>
      <c r="D1176" s="301" t="str" cm="1">
        <f t="array" ref="D1176">IFERROR(INDEX(import_data,MATCH($D$8&amp;"-"&amp;$B1176,import_key,0),D$9),"")</f>
        <v/>
      </c>
      <c r="E1176" s="299" t="str" cm="1">
        <f t="array" ref="E1176">IFERROR(INDEX(import_data,MATCH($D$8&amp;"-"&amp;$B1176,import_key,0),E$9),"")</f>
        <v/>
      </c>
      <c r="F1176" s="299" t="str" cm="1">
        <f t="array" ref="F1176">IFERROR(INDEX(import_data,MATCH($D$8&amp;"-"&amp;$B1176,import_key,0),F$9),"")</f>
        <v/>
      </c>
      <c r="G1176" s="299" t="str" cm="1">
        <f t="array" ref="G1176">IFERROR(INDEX(import_data,MATCH($D$8&amp;"-"&amp;$B1176,import_key,0),G$9),"")</f>
        <v/>
      </c>
      <c r="H1176" s="322" t="str" cm="1">
        <f t="array" ref="H1176">IFERROR(INDEX(import_data,MATCH($D$8&amp;"-"&amp;$B1176,import_key,0),H$9),"")</f>
        <v/>
      </c>
      <c r="J1176" s="334" t="str">
        <f t="shared" si="91"/>
        <v/>
      </c>
      <c r="K1176" s="98" t="s">
        <v>0</v>
      </c>
      <c r="L1176" s="334" t="str">
        <f t="shared" si="92"/>
        <v/>
      </c>
      <c r="M1176" s="98" t="s">
        <v>0</v>
      </c>
      <c r="N1176" s="334" t="str">
        <f t="shared" si="93"/>
        <v/>
      </c>
      <c r="O1176" s="98" t="s">
        <v>0</v>
      </c>
      <c r="P1176" s="308">
        <f t="shared" si="94"/>
        <v>1164</v>
      </c>
      <c r="R1176" s="301" t="str" cm="1">
        <f t="array" ref="R1176">IFERROR(INDEX(import_data,MATCH($R$8&amp;"-"&amp;$P1176,import_key,0),R$9),"")</f>
        <v/>
      </c>
      <c r="S1176" s="299" t="str" cm="1">
        <f t="array" ref="S1176">IFERROR(INDEX(import_data,MATCH($R$8&amp;"-"&amp;$P1176,import_key,0),S$9),"")</f>
        <v/>
      </c>
      <c r="T1176" s="322" t="str" cm="1">
        <f t="array" ref="T1176">IFERROR(INDEX(import_data,MATCH($R$8&amp;"-"&amp;$P1176,import_key,0),T$9),"")</f>
        <v/>
      </c>
    </row>
    <row r="1177" spans="2:20" x14ac:dyDescent="0.25">
      <c r="B1177" s="308">
        <f t="shared" si="95"/>
        <v>1165</v>
      </c>
      <c r="D1177" s="301" t="str" cm="1">
        <f t="array" ref="D1177">IFERROR(INDEX(import_data,MATCH($D$8&amp;"-"&amp;$B1177,import_key,0),D$9),"")</f>
        <v/>
      </c>
      <c r="E1177" s="299" t="str" cm="1">
        <f t="array" ref="E1177">IFERROR(INDEX(import_data,MATCH($D$8&amp;"-"&amp;$B1177,import_key,0),E$9),"")</f>
        <v/>
      </c>
      <c r="F1177" s="299" t="str" cm="1">
        <f t="array" ref="F1177">IFERROR(INDEX(import_data,MATCH($D$8&amp;"-"&amp;$B1177,import_key,0),F$9),"")</f>
        <v/>
      </c>
      <c r="G1177" s="299" t="str" cm="1">
        <f t="array" ref="G1177">IFERROR(INDEX(import_data,MATCH($D$8&amp;"-"&amp;$B1177,import_key,0),G$9),"")</f>
        <v/>
      </c>
      <c r="H1177" s="322" t="str" cm="1">
        <f t="array" ref="H1177">IFERROR(INDEX(import_data,MATCH($D$8&amp;"-"&amp;$B1177,import_key,0),H$9),"")</f>
        <v/>
      </c>
      <c r="J1177" s="334" t="str">
        <f t="shared" si="91"/>
        <v/>
      </c>
      <c r="K1177" s="98" t="s">
        <v>0</v>
      </c>
      <c r="L1177" s="334" t="str">
        <f t="shared" si="92"/>
        <v/>
      </c>
      <c r="M1177" s="98" t="s">
        <v>0</v>
      </c>
      <c r="N1177" s="334" t="str">
        <f t="shared" si="93"/>
        <v/>
      </c>
      <c r="O1177" s="98" t="s">
        <v>0</v>
      </c>
      <c r="P1177" s="308">
        <f t="shared" si="94"/>
        <v>1165</v>
      </c>
      <c r="R1177" s="301" t="str" cm="1">
        <f t="array" ref="R1177">IFERROR(INDEX(import_data,MATCH($R$8&amp;"-"&amp;$P1177,import_key,0),R$9),"")</f>
        <v/>
      </c>
      <c r="S1177" s="299" t="str" cm="1">
        <f t="array" ref="S1177">IFERROR(INDEX(import_data,MATCH($R$8&amp;"-"&amp;$P1177,import_key,0),S$9),"")</f>
        <v/>
      </c>
      <c r="T1177" s="322" t="str" cm="1">
        <f t="array" ref="T1177">IFERROR(INDEX(import_data,MATCH($R$8&amp;"-"&amp;$P1177,import_key,0),T$9),"")</f>
        <v/>
      </c>
    </row>
    <row r="1178" spans="2:20" x14ac:dyDescent="0.25">
      <c r="B1178" s="308">
        <f t="shared" si="95"/>
        <v>1166</v>
      </c>
      <c r="D1178" s="301" t="str" cm="1">
        <f t="array" ref="D1178">IFERROR(INDEX(import_data,MATCH($D$8&amp;"-"&amp;$B1178,import_key,0),D$9),"")</f>
        <v/>
      </c>
      <c r="E1178" s="299" t="str" cm="1">
        <f t="array" ref="E1178">IFERROR(INDEX(import_data,MATCH($D$8&amp;"-"&amp;$B1178,import_key,0),E$9),"")</f>
        <v/>
      </c>
      <c r="F1178" s="299" t="str" cm="1">
        <f t="array" ref="F1178">IFERROR(INDEX(import_data,MATCH($D$8&amp;"-"&amp;$B1178,import_key,0),F$9),"")</f>
        <v/>
      </c>
      <c r="G1178" s="299" t="str" cm="1">
        <f t="array" ref="G1178">IFERROR(INDEX(import_data,MATCH($D$8&amp;"-"&amp;$B1178,import_key,0),G$9),"")</f>
        <v/>
      </c>
      <c r="H1178" s="322" t="str" cm="1">
        <f t="array" ref="H1178">IFERROR(INDEX(import_data,MATCH($D$8&amp;"-"&amp;$B1178,import_key,0),H$9),"")</f>
        <v/>
      </c>
      <c r="J1178" s="334" t="str">
        <f t="shared" si="91"/>
        <v/>
      </c>
      <c r="K1178" s="98" t="s">
        <v>0</v>
      </c>
      <c r="L1178" s="334" t="str">
        <f t="shared" si="92"/>
        <v/>
      </c>
      <c r="M1178" s="98" t="s">
        <v>0</v>
      </c>
      <c r="N1178" s="334" t="str">
        <f t="shared" si="93"/>
        <v/>
      </c>
      <c r="O1178" s="98" t="s">
        <v>0</v>
      </c>
      <c r="P1178" s="308">
        <f t="shared" si="94"/>
        <v>1166</v>
      </c>
      <c r="R1178" s="301" t="str" cm="1">
        <f t="array" ref="R1178">IFERROR(INDEX(import_data,MATCH($R$8&amp;"-"&amp;$P1178,import_key,0),R$9),"")</f>
        <v/>
      </c>
      <c r="S1178" s="299" t="str" cm="1">
        <f t="array" ref="S1178">IFERROR(INDEX(import_data,MATCH($R$8&amp;"-"&amp;$P1178,import_key,0),S$9),"")</f>
        <v/>
      </c>
      <c r="T1178" s="322" t="str" cm="1">
        <f t="array" ref="T1178">IFERROR(INDEX(import_data,MATCH($R$8&amp;"-"&amp;$P1178,import_key,0),T$9),"")</f>
        <v/>
      </c>
    </row>
    <row r="1179" spans="2:20" x14ac:dyDescent="0.25">
      <c r="B1179" s="308">
        <f t="shared" si="95"/>
        <v>1167</v>
      </c>
      <c r="D1179" s="301" t="str" cm="1">
        <f t="array" ref="D1179">IFERROR(INDEX(import_data,MATCH($D$8&amp;"-"&amp;$B1179,import_key,0),D$9),"")</f>
        <v/>
      </c>
      <c r="E1179" s="299" t="str" cm="1">
        <f t="array" ref="E1179">IFERROR(INDEX(import_data,MATCH($D$8&amp;"-"&amp;$B1179,import_key,0),E$9),"")</f>
        <v/>
      </c>
      <c r="F1179" s="299" t="str" cm="1">
        <f t="array" ref="F1179">IFERROR(INDEX(import_data,MATCH($D$8&amp;"-"&amp;$B1179,import_key,0),F$9),"")</f>
        <v/>
      </c>
      <c r="G1179" s="299" t="str" cm="1">
        <f t="array" ref="G1179">IFERROR(INDEX(import_data,MATCH($D$8&amp;"-"&amp;$B1179,import_key,0),G$9),"")</f>
        <v/>
      </c>
      <c r="H1179" s="322" t="str" cm="1">
        <f t="array" ref="H1179">IFERROR(INDEX(import_data,MATCH($D$8&amp;"-"&amp;$B1179,import_key,0),H$9),"")</f>
        <v/>
      </c>
      <c r="J1179" s="334" t="str">
        <f t="shared" si="91"/>
        <v/>
      </c>
      <c r="K1179" s="98" t="s">
        <v>0</v>
      </c>
      <c r="L1179" s="334" t="str">
        <f t="shared" si="92"/>
        <v/>
      </c>
      <c r="M1179" s="98" t="s">
        <v>0</v>
      </c>
      <c r="N1179" s="334" t="str">
        <f t="shared" si="93"/>
        <v/>
      </c>
      <c r="O1179" s="98" t="s">
        <v>0</v>
      </c>
      <c r="P1179" s="308">
        <f t="shared" si="94"/>
        <v>1167</v>
      </c>
      <c r="R1179" s="301" t="str" cm="1">
        <f t="array" ref="R1179">IFERROR(INDEX(import_data,MATCH($R$8&amp;"-"&amp;$P1179,import_key,0),R$9),"")</f>
        <v/>
      </c>
      <c r="S1179" s="299" t="str" cm="1">
        <f t="array" ref="S1179">IFERROR(INDEX(import_data,MATCH($R$8&amp;"-"&amp;$P1179,import_key,0),S$9),"")</f>
        <v/>
      </c>
      <c r="T1179" s="322" t="str" cm="1">
        <f t="array" ref="T1179">IFERROR(INDEX(import_data,MATCH($R$8&amp;"-"&amp;$P1179,import_key,0),T$9),"")</f>
        <v/>
      </c>
    </row>
    <row r="1180" spans="2:20" x14ac:dyDescent="0.25">
      <c r="B1180" s="308">
        <f t="shared" si="95"/>
        <v>1168</v>
      </c>
      <c r="D1180" s="301" t="str" cm="1">
        <f t="array" ref="D1180">IFERROR(INDEX(import_data,MATCH($D$8&amp;"-"&amp;$B1180,import_key,0),D$9),"")</f>
        <v/>
      </c>
      <c r="E1180" s="299" t="str" cm="1">
        <f t="array" ref="E1180">IFERROR(INDEX(import_data,MATCH($D$8&amp;"-"&amp;$B1180,import_key,0),E$9),"")</f>
        <v/>
      </c>
      <c r="F1180" s="299" t="str" cm="1">
        <f t="array" ref="F1180">IFERROR(INDEX(import_data,MATCH($D$8&amp;"-"&amp;$B1180,import_key,0),F$9),"")</f>
        <v/>
      </c>
      <c r="G1180" s="299" t="str" cm="1">
        <f t="array" ref="G1180">IFERROR(INDEX(import_data,MATCH($D$8&amp;"-"&amp;$B1180,import_key,0),G$9),"")</f>
        <v/>
      </c>
      <c r="H1180" s="322" t="str" cm="1">
        <f t="array" ref="H1180">IFERROR(INDEX(import_data,MATCH($D$8&amp;"-"&amp;$B1180,import_key,0),H$9),"")</f>
        <v/>
      </c>
      <c r="J1180" s="334" t="str">
        <f t="shared" si="91"/>
        <v/>
      </c>
      <c r="K1180" s="98" t="s">
        <v>0</v>
      </c>
      <c r="L1180" s="334" t="str">
        <f t="shared" si="92"/>
        <v/>
      </c>
      <c r="M1180" s="98" t="s">
        <v>0</v>
      </c>
      <c r="N1180" s="334" t="str">
        <f t="shared" si="93"/>
        <v/>
      </c>
      <c r="O1180" s="98" t="s">
        <v>0</v>
      </c>
      <c r="P1180" s="308">
        <f t="shared" si="94"/>
        <v>1168</v>
      </c>
      <c r="R1180" s="301" t="str" cm="1">
        <f t="array" ref="R1180">IFERROR(INDEX(import_data,MATCH($R$8&amp;"-"&amp;$P1180,import_key,0),R$9),"")</f>
        <v/>
      </c>
      <c r="S1180" s="299" t="str" cm="1">
        <f t="array" ref="S1180">IFERROR(INDEX(import_data,MATCH($R$8&amp;"-"&amp;$P1180,import_key,0),S$9),"")</f>
        <v/>
      </c>
      <c r="T1180" s="322" t="str" cm="1">
        <f t="array" ref="T1180">IFERROR(INDEX(import_data,MATCH($R$8&amp;"-"&amp;$P1180,import_key,0),T$9),"")</f>
        <v/>
      </c>
    </row>
    <row r="1181" spans="2:20" x14ac:dyDescent="0.25">
      <c r="B1181" s="308">
        <f t="shared" si="95"/>
        <v>1169</v>
      </c>
      <c r="D1181" s="301" t="str" cm="1">
        <f t="array" ref="D1181">IFERROR(INDEX(import_data,MATCH($D$8&amp;"-"&amp;$B1181,import_key,0),D$9),"")</f>
        <v/>
      </c>
      <c r="E1181" s="299" t="str" cm="1">
        <f t="array" ref="E1181">IFERROR(INDEX(import_data,MATCH($D$8&amp;"-"&amp;$B1181,import_key,0),E$9),"")</f>
        <v/>
      </c>
      <c r="F1181" s="299" t="str" cm="1">
        <f t="array" ref="F1181">IFERROR(INDEX(import_data,MATCH($D$8&amp;"-"&amp;$B1181,import_key,0),F$9),"")</f>
        <v/>
      </c>
      <c r="G1181" s="299" t="str" cm="1">
        <f t="array" ref="G1181">IFERROR(INDEX(import_data,MATCH($D$8&amp;"-"&amp;$B1181,import_key,0),G$9),"")</f>
        <v/>
      </c>
      <c r="H1181" s="322" t="str" cm="1">
        <f t="array" ref="H1181">IFERROR(INDEX(import_data,MATCH($D$8&amp;"-"&amp;$B1181,import_key,0),H$9),"")</f>
        <v/>
      </c>
      <c r="J1181" s="334" t="str">
        <f t="shared" si="91"/>
        <v/>
      </c>
      <c r="K1181" s="98" t="s">
        <v>0</v>
      </c>
      <c r="L1181" s="334" t="str">
        <f t="shared" si="92"/>
        <v/>
      </c>
      <c r="M1181" s="98" t="s">
        <v>0</v>
      </c>
      <c r="N1181" s="334" t="str">
        <f t="shared" si="93"/>
        <v/>
      </c>
      <c r="O1181" s="98" t="s">
        <v>0</v>
      </c>
      <c r="P1181" s="308">
        <f t="shared" si="94"/>
        <v>1169</v>
      </c>
      <c r="R1181" s="301" t="str" cm="1">
        <f t="array" ref="R1181">IFERROR(INDEX(import_data,MATCH($R$8&amp;"-"&amp;$P1181,import_key,0),R$9),"")</f>
        <v/>
      </c>
      <c r="S1181" s="299" t="str" cm="1">
        <f t="array" ref="S1181">IFERROR(INDEX(import_data,MATCH($R$8&amp;"-"&amp;$P1181,import_key,0),S$9),"")</f>
        <v/>
      </c>
      <c r="T1181" s="322" t="str" cm="1">
        <f t="array" ref="T1181">IFERROR(INDEX(import_data,MATCH($R$8&amp;"-"&amp;$P1181,import_key,0),T$9),"")</f>
        <v/>
      </c>
    </row>
    <row r="1182" spans="2:20" x14ac:dyDescent="0.25">
      <c r="B1182" s="308">
        <f t="shared" si="95"/>
        <v>1170</v>
      </c>
      <c r="D1182" s="301" t="str" cm="1">
        <f t="array" ref="D1182">IFERROR(INDEX(import_data,MATCH($D$8&amp;"-"&amp;$B1182,import_key,0),D$9),"")</f>
        <v/>
      </c>
      <c r="E1182" s="299" t="str" cm="1">
        <f t="array" ref="E1182">IFERROR(INDEX(import_data,MATCH($D$8&amp;"-"&amp;$B1182,import_key,0),E$9),"")</f>
        <v/>
      </c>
      <c r="F1182" s="299" t="str" cm="1">
        <f t="array" ref="F1182">IFERROR(INDEX(import_data,MATCH($D$8&amp;"-"&amp;$B1182,import_key,0),F$9),"")</f>
        <v/>
      </c>
      <c r="G1182" s="299" t="str" cm="1">
        <f t="array" ref="G1182">IFERROR(INDEX(import_data,MATCH($D$8&amp;"-"&amp;$B1182,import_key,0),G$9),"")</f>
        <v/>
      </c>
      <c r="H1182" s="322" t="str" cm="1">
        <f t="array" ref="H1182">IFERROR(INDEX(import_data,MATCH($D$8&amp;"-"&amp;$B1182,import_key,0),H$9),"")</f>
        <v/>
      </c>
      <c r="J1182" s="334" t="str">
        <f t="shared" si="91"/>
        <v/>
      </c>
      <c r="K1182" s="98" t="s">
        <v>0</v>
      </c>
      <c r="L1182" s="334" t="str">
        <f t="shared" si="92"/>
        <v/>
      </c>
      <c r="M1182" s="98" t="s">
        <v>0</v>
      </c>
      <c r="N1182" s="334" t="str">
        <f t="shared" si="93"/>
        <v/>
      </c>
      <c r="O1182" s="98" t="s">
        <v>0</v>
      </c>
      <c r="P1182" s="308">
        <f t="shared" si="94"/>
        <v>1170</v>
      </c>
      <c r="R1182" s="301" t="str" cm="1">
        <f t="array" ref="R1182">IFERROR(INDEX(import_data,MATCH($R$8&amp;"-"&amp;$P1182,import_key,0),R$9),"")</f>
        <v/>
      </c>
      <c r="S1182" s="299" t="str" cm="1">
        <f t="array" ref="S1182">IFERROR(INDEX(import_data,MATCH($R$8&amp;"-"&amp;$P1182,import_key,0),S$9),"")</f>
        <v/>
      </c>
      <c r="T1182" s="322" t="str" cm="1">
        <f t="array" ref="T1182">IFERROR(INDEX(import_data,MATCH($R$8&amp;"-"&amp;$P1182,import_key,0),T$9),"")</f>
        <v/>
      </c>
    </row>
    <row r="1183" spans="2:20" x14ac:dyDescent="0.25">
      <c r="B1183" s="308">
        <f t="shared" si="95"/>
        <v>1171</v>
      </c>
      <c r="D1183" s="301" t="str" cm="1">
        <f t="array" ref="D1183">IFERROR(INDEX(import_data,MATCH($D$8&amp;"-"&amp;$B1183,import_key,0),D$9),"")</f>
        <v/>
      </c>
      <c r="E1183" s="299" t="str" cm="1">
        <f t="array" ref="E1183">IFERROR(INDEX(import_data,MATCH($D$8&amp;"-"&amp;$B1183,import_key,0),E$9),"")</f>
        <v/>
      </c>
      <c r="F1183" s="299" t="str" cm="1">
        <f t="array" ref="F1183">IFERROR(INDEX(import_data,MATCH($D$8&amp;"-"&amp;$B1183,import_key,0),F$9),"")</f>
        <v/>
      </c>
      <c r="G1183" s="299" t="str" cm="1">
        <f t="array" ref="G1183">IFERROR(INDEX(import_data,MATCH($D$8&amp;"-"&amp;$B1183,import_key,0),G$9),"")</f>
        <v/>
      </c>
      <c r="H1183" s="322" t="str" cm="1">
        <f t="array" ref="H1183">IFERROR(INDEX(import_data,MATCH($D$8&amp;"-"&amp;$B1183,import_key,0),H$9),"")</f>
        <v/>
      </c>
      <c r="J1183" s="334" t="str">
        <f t="shared" si="91"/>
        <v/>
      </c>
      <c r="K1183" s="98" t="s">
        <v>0</v>
      </c>
      <c r="L1183" s="334" t="str">
        <f t="shared" si="92"/>
        <v/>
      </c>
      <c r="M1183" s="98" t="s">
        <v>0</v>
      </c>
      <c r="N1183" s="334" t="str">
        <f t="shared" si="93"/>
        <v/>
      </c>
      <c r="O1183" s="98" t="s">
        <v>0</v>
      </c>
      <c r="P1183" s="308">
        <f t="shared" si="94"/>
        <v>1171</v>
      </c>
      <c r="R1183" s="301" t="str" cm="1">
        <f t="array" ref="R1183">IFERROR(INDEX(import_data,MATCH($R$8&amp;"-"&amp;$P1183,import_key,0),R$9),"")</f>
        <v/>
      </c>
      <c r="S1183" s="299" t="str" cm="1">
        <f t="array" ref="S1183">IFERROR(INDEX(import_data,MATCH($R$8&amp;"-"&amp;$P1183,import_key,0),S$9),"")</f>
        <v/>
      </c>
      <c r="T1183" s="322" t="str" cm="1">
        <f t="array" ref="T1183">IFERROR(INDEX(import_data,MATCH($R$8&amp;"-"&amp;$P1183,import_key,0),T$9),"")</f>
        <v/>
      </c>
    </row>
    <row r="1184" spans="2:20" x14ac:dyDescent="0.25">
      <c r="B1184" s="308">
        <f t="shared" si="95"/>
        <v>1172</v>
      </c>
      <c r="D1184" s="301" t="str" cm="1">
        <f t="array" ref="D1184">IFERROR(INDEX(import_data,MATCH($D$8&amp;"-"&amp;$B1184,import_key,0),D$9),"")</f>
        <v/>
      </c>
      <c r="E1184" s="299" t="str" cm="1">
        <f t="array" ref="E1184">IFERROR(INDEX(import_data,MATCH($D$8&amp;"-"&amp;$B1184,import_key,0),E$9),"")</f>
        <v/>
      </c>
      <c r="F1184" s="299" t="str" cm="1">
        <f t="array" ref="F1184">IFERROR(INDEX(import_data,MATCH($D$8&amp;"-"&amp;$B1184,import_key,0),F$9),"")</f>
        <v/>
      </c>
      <c r="G1184" s="299" t="str" cm="1">
        <f t="array" ref="G1184">IFERROR(INDEX(import_data,MATCH($D$8&amp;"-"&amp;$B1184,import_key,0),G$9),"")</f>
        <v/>
      </c>
      <c r="H1184" s="322" t="str" cm="1">
        <f t="array" ref="H1184">IFERROR(INDEX(import_data,MATCH($D$8&amp;"-"&amp;$B1184,import_key,0),H$9),"")</f>
        <v/>
      </c>
      <c r="J1184" s="334" t="str">
        <f t="shared" si="91"/>
        <v/>
      </c>
      <c r="K1184" s="98" t="s">
        <v>0</v>
      </c>
      <c r="L1184" s="334" t="str">
        <f t="shared" si="92"/>
        <v/>
      </c>
      <c r="M1184" s="98" t="s">
        <v>0</v>
      </c>
      <c r="N1184" s="334" t="str">
        <f t="shared" si="93"/>
        <v/>
      </c>
      <c r="O1184" s="98" t="s">
        <v>0</v>
      </c>
      <c r="P1184" s="308">
        <f t="shared" si="94"/>
        <v>1172</v>
      </c>
      <c r="R1184" s="301" t="str" cm="1">
        <f t="array" ref="R1184">IFERROR(INDEX(import_data,MATCH($R$8&amp;"-"&amp;$P1184,import_key,0),R$9),"")</f>
        <v/>
      </c>
      <c r="S1184" s="299" t="str" cm="1">
        <f t="array" ref="S1184">IFERROR(INDEX(import_data,MATCH($R$8&amp;"-"&amp;$P1184,import_key,0),S$9),"")</f>
        <v/>
      </c>
      <c r="T1184" s="322" t="str" cm="1">
        <f t="array" ref="T1184">IFERROR(INDEX(import_data,MATCH($R$8&amp;"-"&amp;$P1184,import_key,0),T$9),"")</f>
        <v/>
      </c>
    </row>
    <row r="1185" spans="2:20" x14ac:dyDescent="0.25">
      <c r="B1185" s="308">
        <f t="shared" si="95"/>
        <v>1173</v>
      </c>
      <c r="D1185" s="301" t="str" cm="1">
        <f t="array" ref="D1185">IFERROR(INDEX(import_data,MATCH($D$8&amp;"-"&amp;$B1185,import_key,0),D$9),"")</f>
        <v/>
      </c>
      <c r="E1185" s="299" t="str" cm="1">
        <f t="array" ref="E1185">IFERROR(INDEX(import_data,MATCH($D$8&amp;"-"&amp;$B1185,import_key,0),E$9),"")</f>
        <v/>
      </c>
      <c r="F1185" s="299" t="str" cm="1">
        <f t="array" ref="F1185">IFERROR(INDEX(import_data,MATCH($D$8&amp;"-"&amp;$B1185,import_key,0),F$9),"")</f>
        <v/>
      </c>
      <c r="G1185" s="299" t="str" cm="1">
        <f t="array" ref="G1185">IFERROR(INDEX(import_data,MATCH($D$8&amp;"-"&amp;$B1185,import_key,0),G$9),"")</f>
        <v/>
      </c>
      <c r="H1185" s="322" t="str" cm="1">
        <f t="array" ref="H1185">IFERROR(INDEX(import_data,MATCH($D$8&amp;"-"&amp;$B1185,import_key,0),H$9),"")</f>
        <v/>
      </c>
      <c r="J1185" s="334" t="str">
        <f t="shared" si="91"/>
        <v/>
      </c>
      <c r="K1185" s="98" t="s">
        <v>0</v>
      </c>
      <c r="L1185" s="334" t="str">
        <f t="shared" si="92"/>
        <v/>
      </c>
      <c r="M1185" s="98" t="s">
        <v>0</v>
      </c>
      <c r="N1185" s="334" t="str">
        <f t="shared" si="93"/>
        <v/>
      </c>
      <c r="O1185" s="98" t="s">
        <v>0</v>
      </c>
      <c r="P1185" s="308">
        <f t="shared" si="94"/>
        <v>1173</v>
      </c>
      <c r="R1185" s="301" t="str" cm="1">
        <f t="array" ref="R1185">IFERROR(INDEX(import_data,MATCH($R$8&amp;"-"&amp;$P1185,import_key,0),R$9),"")</f>
        <v/>
      </c>
      <c r="S1185" s="299" t="str" cm="1">
        <f t="array" ref="S1185">IFERROR(INDEX(import_data,MATCH($R$8&amp;"-"&amp;$P1185,import_key,0),S$9),"")</f>
        <v/>
      </c>
      <c r="T1185" s="322" t="str" cm="1">
        <f t="array" ref="T1185">IFERROR(INDEX(import_data,MATCH($R$8&amp;"-"&amp;$P1185,import_key,0),T$9),"")</f>
        <v/>
      </c>
    </row>
    <row r="1186" spans="2:20" x14ac:dyDescent="0.25">
      <c r="B1186" s="308">
        <f t="shared" si="95"/>
        <v>1174</v>
      </c>
      <c r="D1186" s="301" t="str" cm="1">
        <f t="array" ref="D1186">IFERROR(INDEX(import_data,MATCH($D$8&amp;"-"&amp;$B1186,import_key,0),D$9),"")</f>
        <v/>
      </c>
      <c r="E1186" s="299" t="str" cm="1">
        <f t="array" ref="E1186">IFERROR(INDEX(import_data,MATCH($D$8&amp;"-"&amp;$B1186,import_key,0),E$9),"")</f>
        <v/>
      </c>
      <c r="F1186" s="299" t="str" cm="1">
        <f t="array" ref="F1186">IFERROR(INDEX(import_data,MATCH($D$8&amp;"-"&amp;$B1186,import_key,0),F$9),"")</f>
        <v/>
      </c>
      <c r="G1186" s="299" t="str" cm="1">
        <f t="array" ref="G1186">IFERROR(INDEX(import_data,MATCH($D$8&amp;"-"&amp;$B1186,import_key,0),G$9),"")</f>
        <v/>
      </c>
      <c r="H1186" s="322" t="str" cm="1">
        <f t="array" ref="H1186">IFERROR(INDEX(import_data,MATCH($D$8&amp;"-"&amp;$B1186,import_key,0),H$9),"")</f>
        <v/>
      </c>
      <c r="J1186" s="334" t="str">
        <f t="shared" si="91"/>
        <v/>
      </c>
      <c r="K1186" s="98" t="s">
        <v>0</v>
      </c>
      <c r="L1186" s="334" t="str">
        <f t="shared" si="92"/>
        <v/>
      </c>
      <c r="M1186" s="98" t="s">
        <v>0</v>
      </c>
      <c r="N1186" s="334" t="str">
        <f t="shared" si="93"/>
        <v/>
      </c>
      <c r="O1186" s="98" t="s">
        <v>0</v>
      </c>
      <c r="P1186" s="308">
        <f t="shared" si="94"/>
        <v>1174</v>
      </c>
      <c r="R1186" s="301" t="str" cm="1">
        <f t="array" ref="R1186">IFERROR(INDEX(import_data,MATCH($R$8&amp;"-"&amp;$P1186,import_key,0),R$9),"")</f>
        <v/>
      </c>
      <c r="S1186" s="299" t="str" cm="1">
        <f t="array" ref="S1186">IFERROR(INDEX(import_data,MATCH($R$8&amp;"-"&amp;$P1186,import_key,0),S$9),"")</f>
        <v/>
      </c>
      <c r="T1186" s="322" t="str" cm="1">
        <f t="array" ref="T1186">IFERROR(INDEX(import_data,MATCH($R$8&amp;"-"&amp;$P1186,import_key,0),T$9),"")</f>
        <v/>
      </c>
    </row>
    <row r="1187" spans="2:20" x14ac:dyDescent="0.25">
      <c r="B1187" s="308">
        <f t="shared" si="95"/>
        <v>1175</v>
      </c>
      <c r="D1187" s="301" t="str" cm="1">
        <f t="array" ref="D1187">IFERROR(INDEX(import_data,MATCH($D$8&amp;"-"&amp;$B1187,import_key,0),D$9),"")</f>
        <v/>
      </c>
      <c r="E1187" s="299" t="str" cm="1">
        <f t="array" ref="E1187">IFERROR(INDEX(import_data,MATCH($D$8&amp;"-"&amp;$B1187,import_key,0),E$9),"")</f>
        <v/>
      </c>
      <c r="F1187" s="299" t="str" cm="1">
        <f t="array" ref="F1187">IFERROR(INDEX(import_data,MATCH($D$8&amp;"-"&amp;$B1187,import_key,0),F$9),"")</f>
        <v/>
      </c>
      <c r="G1187" s="299" t="str" cm="1">
        <f t="array" ref="G1187">IFERROR(INDEX(import_data,MATCH($D$8&amp;"-"&amp;$B1187,import_key,0),G$9),"")</f>
        <v/>
      </c>
      <c r="H1187" s="322" t="str" cm="1">
        <f t="array" ref="H1187">IFERROR(INDEX(import_data,MATCH($D$8&amp;"-"&amp;$B1187,import_key,0),H$9),"")</f>
        <v/>
      </c>
      <c r="J1187" s="334" t="str">
        <f t="shared" si="91"/>
        <v/>
      </c>
      <c r="K1187" s="98" t="s">
        <v>0</v>
      </c>
      <c r="L1187" s="334" t="str">
        <f t="shared" si="92"/>
        <v/>
      </c>
      <c r="M1187" s="98" t="s">
        <v>0</v>
      </c>
      <c r="N1187" s="334" t="str">
        <f t="shared" si="93"/>
        <v/>
      </c>
      <c r="O1187" s="98" t="s">
        <v>0</v>
      </c>
      <c r="P1187" s="308">
        <f t="shared" si="94"/>
        <v>1175</v>
      </c>
      <c r="R1187" s="301" t="str" cm="1">
        <f t="array" ref="R1187">IFERROR(INDEX(import_data,MATCH($R$8&amp;"-"&amp;$P1187,import_key,0),R$9),"")</f>
        <v/>
      </c>
      <c r="S1187" s="299" t="str" cm="1">
        <f t="array" ref="S1187">IFERROR(INDEX(import_data,MATCH($R$8&amp;"-"&amp;$P1187,import_key,0),S$9),"")</f>
        <v/>
      </c>
      <c r="T1187" s="322" t="str" cm="1">
        <f t="array" ref="T1187">IFERROR(INDEX(import_data,MATCH($R$8&amp;"-"&amp;$P1187,import_key,0),T$9),"")</f>
        <v/>
      </c>
    </row>
    <row r="1188" spans="2:20" x14ac:dyDescent="0.25">
      <c r="B1188" s="308">
        <f t="shared" si="95"/>
        <v>1176</v>
      </c>
      <c r="D1188" s="301" t="str" cm="1">
        <f t="array" ref="D1188">IFERROR(INDEX(import_data,MATCH($D$8&amp;"-"&amp;$B1188,import_key,0),D$9),"")</f>
        <v/>
      </c>
      <c r="E1188" s="299" t="str" cm="1">
        <f t="array" ref="E1188">IFERROR(INDEX(import_data,MATCH($D$8&amp;"-"&amp;$B1188,import_key,0),E$9),"")</f>
        <v/>
      </c>
      <c r="F1188" s="299" t="str" cm="1">
        <f t="array" ref="F1188">IFERROR(INDEX(import_data,MATCH($D$8&amp;"-"&amp;$B1188,import_key,0),F$9),"")</f>
        <v/>
      </c>
      <c r="G1188" s="299" t="str" cm="1">
        <f t="array" ref="G1188">IFERROR(INDEX(import_data,MATCH($D$8&amp;"-"&amp;$B1188,import_key,0),G$9),"")</f>
        <v/>
      </c>
      <c r="H1188" s="322" t="str" cm="1">
        <f t="array" ref="H1188">IFERROR(INDEX(import_data,MATCH($D$8&amp;"-"&amp;$B1188,import_key,0),H$9),"")</f>
        <v/>
      </c>
      <c r="J1188" s="334" t="str">
        <f t="shared" si="91"/>
        <v/>
      </c>
      <c r="K1188" s="98" t="s">
        <v>0</v>
      </c>
      <c r="L1188" s="334" t="str">
        <f t="shared" si="92"/>
        <v/>
      </c>
      <c r="M1188" s="98" t="s">
        <v>0</v>
      </c>
      <c r="N1188" s="334" t="str">
        <f t="shared" si="93"/>
        <v/>
      </c>
      <c r="O1188" s="98" t="s">
        <v>0</v>
      </c>
      <c r="P1188" s="308">
        <f t="shared" si="94"/>
        <v>1176</v>
      </c>
      <c r="R1188" s="301" t="str" cm="1">
        <f t="array" ref="R1188">IFERROR(INDEX(import_data,MATCH($R$8&amp;"-"&amp;$P1188,import_key,0),R$9),"")</f>
        <v/>
      </c>
      <c r="S1188" s="299" t="str" cm="1">
        <f t="array" ref="S1188">IFERROR(INDEX(import_data,MATCH($R$8&amp;"-"&amp;$P1188,import_key,0),S$9),"")</f>
        <v/>
      </c>
      <c r="T1188" s="322" t="str" cm="1">
        <f t="array" ref="T1188">IFERROR(INDEX(import_data,MATCH($R$8&amp;"-"&amp;$P1188,import_key,0),T$9),"")</f>
        <v/>
      </c>
    </row>
    <row r="1189" spans="2:20" x14ac:dyDescent="0.25">
      <c r="B1189" s="308">
        <f t="shared" si="95"/>
        <v>1177</v>
      </c>
      <c r="D1189" s="301" t="str" cm="1">
        <f t="array" ref="D1189">IFERROR(INDEX(import_data,MATCH($D$8&amp;"-"&amp;$B1189,import_key,0),D$9),"")</f>
        <v/>
      </c>
      <c r="E1189" s="299" t="str" cm="1">
        <f t="array" ref="E1189">IFERROR(INDEX(import_data,MATCH($D$8&amp;"-"&amp;$B1189,import_key,0),E$9),"")</f>
        <v/>
      </c>
      <c r="F1189" s="299" t="str" cm="1">
        <f t="array" ref="F1189">IFERROR(INDEX(import_data,MATCH($D$8&amp;"-"&amp;$B1189,import_key,0),F$9),"")</f>
        <v/>
      </c>
      <c r="G1189" s="299" t="str" cm="1">
        <f t="array" ref="G1189">IFERROR(INDEX(import_data,MATCH($D$8&amp;"-"&amp;$B1189,import_key,0),G$9),"")</f>
        <v/>
      </c>
      <c r="H1189" s="322" t="str" cm="1">
        <f t="array" ref="H1189">IFERROR(INDEX(import_data,MATCH($D$8&amp;"-"&amp;$B1189,import_key,0),H$9),"")</f>
        <v/>
      </c>
      <c r="J1189" s="334" t="str">
        <f t="shared" si="91"/>
        <v/>
      </c>
      <c r="K1189" s="98" t="s">
        <v>0</v>
      </c>
      <c r="L1189" s="334" t="str">
        <f t="shared" si="92"/>
        <v/>
      </c>
      <c r="M1189" s="98" t="s">
        <v>0</v>
      </c>
      <c r="N1189" s="334" t="str">
        <f t="shared" si="93"/>
        <v/>
      </c>
      <c r="O1189" s="98" t="s">
        <v>0</v>
      </c>
      <c r="P1189" s="308">
        <f t="shared" si="94"/>
        <v>1177</v>
      </c>
      <c r="R1189" s="301" t="str" cm="1">
        <f t="array" ref="R1189">IFERROR(INDEX(import_data,MATCH($R$8&amp;"-"&amp;$P1189,import_key,0),R$9),"")</f>
        <v/>
      </c>
      <c r="S1189" s="299" t="str" cm="1">
        <f t="array" ref="S1189">IFERROR(INDEX(import_data,MATCH($R$8&amp;"-"&amp;$P1189,import_key,0),S$9),"")</f>
        <v/>
      </c>
      <c r="T1189" s="322" t="str" cm="1">
        <f t="array" ref="T1189">IFERROR(INDEX(import_data,MATCH($R$8&amp;"-"&amp;$P1189,import_key,0),T$9),"")</f>
        <v/>
      </c>
    </row>
    <row r="1190" spans="2:20" x14ac:dyDescent="0.25">
      <c r="B1190" s="308">
        <f t="shared" si="95"/>
        <v>1178</v>
      </c>
      <c r="D1190" s="301" t="str" cm="1">
        <f t="array" ref="D1190">IFERROR(INDEX(import_data,MATCH($D$8&amp;"-"&amp;$B1190,import_key,0),D$9),"")</f>
        <v/>
      </c>
      <c r="E1190" s="299" t="str" cm="1">
        <f t="array" ref="E1190">IFERROR(INDEX(import_data,MATCH($D$8&amp;"-"&amp;$B1190,import_key,0),E$9),"")</f>
        <v/>
      </c>
      <c r="F1190" s="299" t="str" cm="1">
        <f t="array" ref="F1190">IFERROR(INDEX(import_data,MATCH($D$8&amp;"-"&amp;$B1190,import_key,0),F$9),"")</f>
        <v/>
      </c>
      <c r="G1190" s="299" t="str" cm="1">
        <f t="array" ref="G1190">IFERROR(INDEX(import_data,MATCH($D$8&amp;"-"&amp;$B1190,import_key,0),G$9),"")</f>
        <v/>
      </c>
      <c r="H1190" s="322" t="str" cm="1">
        <f t="array" ref="H1190">IFERROR(INDEX(import_data,MATCH($D$8&amp;"-"&amp;$B1190,import_key,0),H$9),"")</f>
        <v/>
      </c>
      <c r="J1190" s="334" t="str">
        <f t="shared" si="91"/>
        <v/>
      </c>
      <c r="K1190" s="98" t="s">
        <v>0</v>
      </c>
      <c r="L1190" s="334" t="str">
        <f t="shared" si="92"/>
        <v/>
      </c>
      <c r="M1190" s="98" t="s">
        <v>0</v>
      </c>
      <c r="N1190" s="334" t="str">
        <f t="shared" si="93"/>
        <v/>
      </c>
      <c r="O1190" s="98" t="s">
        <v>0</v>
      </c>
      <c r="P1190" s="308">
        <f t="shared" si="94"/>
        <v>1178</v>
      </c>
      <c r="R1190" s="301" t="str" cm="1">
        <f t="array" ref="R1190">IFERROR(INDEX(import_data,MATCH($R$8&amp;"-"&amp;$P1190,import_key,0),R$9),"")</f>
        <v/>
      </c>
      <c r="S1190" s="299" t="str" cm="1">
        <f t="array" ref="S1190">IFERROR(INDEX(import_data,MATCH($R$8&amp;"-"&amp;$P1190,import_key,0),S$9),"")</f>
        <v/>
      </c>
      <c r="T1190" s="322" t="str" cm="1">
        <f t="array" ref="T1190">IFERROR(INDEX(import_data,MATCH($R$8&amp;"-"&amp;$P1190,import_key,0),T$9),"")</f>
        <v/>
      </c>
    </row>
    <row r="1191" spans="2:20" x14ac:dyDescent="0.25">
      <c r="B1191" s="308">
        <f t="shared" si="95"/>
        <v>1179</v>
      </c>
      <c r="D1191" s="301" t="str" cm="1">
        <f t="array" ref="D1191">IFERROR(INDEX(import_data,MATCH($D$8&amp;"-"&amp;$B1191,import_key,0),D$9),"")</f>
        <v/>
      </c>
      <c r="E1191" s="299" t="str" cm="1">
        <f t="array" ref="E1191">IFERROR(INDEX(import_data,MATCH($D$8&amp;"-"&amp;$B1191,import_key,0),E$9),"")</f>
        <v/>
      </c>
      <c r="F1191" s="299" t="str" cm="1">
        <f t="array" ref="F1191">IFERROR(INDEX(import_data,MATCH($D$8&amp;"-"&amp;$B1191,import_key,0),F$9),"")</f>
        <v/>
      </c>
      <c r="G1191" s="299" t="str" cm="1">
        <f t="array" ref="G1191">IFERROR(INDEX(import_data,MATCH($D$8&amp;"-"&amp;$B1191,import_key,0),G$9),"")</f>
        <v/>
      </c>
      <c r="H1191" s="322" t="str" cm="1">
        <f t="array" ref="H1191">IFERROR(INDEX(import_data,MATCH($D$8&amp;"-"&amp;$B1191,import_key,0),H$9),"")</f>
        <v/>
      </c>
      <c r="J1191" s="334" t="str">
        <f t="shared" si="91"/>
        <v/>
      </c>
      <c r="K1191" s="98" t="s">
        <v>0</v>
      </c>
      <c r="L1191" s="334" t="str">
        <f t="shared" si="92"/>
        <v/>
      </c>
      <c r="M1191" s="98" t="s">
        <v>0</v>
      </c>
      <c r="N1191" s="334" t="str">
        <f t="shared" si="93"/>
        <v/>
      </c>
      <c r="O1191" s="98" t="s">
        <v>0</v>
      </c>
      <c r="P1191" s="308">
        <f t="shared" si="94"/>
        <v>1179</v>
      </c>
      <c r="R1191" s="301" t="str" cm="1">
        <f t="array" ref="R1191">IFERROR(INDEX(import_data,MATCH($R$8&amp;"-"&amp;$P1191,import_key,0),R$9),"")</f>
        <v/>
      </c>
      <c r="S1191" s="299" t="str" cm="1">
        <f t="array" ref="S1191">IFERROR(INDEX(import_data,MATCH($R$8&amp;"-"&amp;$P1191,import_key,0),S$9),"")</f>
        <v/>
      </c>
      <c r="T1191" s="322" t="str" cm="1">
        <f t="array" ref="T1191">IFERROR(INDEX(import_data,MATCH($R$8&amp;"-"&amp;$P1191,import_key,0),T$9),"")</f>
        <v/>
      </c>
    </row>
    <row r="1192" spans="2:20" x14ac:dyDescent="0.25">
      <c r="B1192" s="308">
        <f t="shared" si="95"/>
        <v>1180</v>
      </c>
      <c r="D1192" s="301" t="str" cm="1">
        <f t="array" ref="D1192">IFERROR(INDEX(import_data,MATCH($D$8&amp;"-"&amp;$B1192,import_key,0),D$9),"")</f>
        <v/>
      </c>
      <c r="E1192" s="299" t="str" cm="1">
        <f t="array" ref="E1192">IFERROR(INDEX(import_data,MATCH($D$8&amp;"-"&amp;$B1192,import_key,0),E$9),"")</f>
        <v/>
      </c>
      <c r="F1192" s="299" t="str" cm="1">
        <f t="array" ref="F1192">IFERROR(INDEX(import_data,MATCH($D$8&amp;"-"&amp;$B1192,import_key,0),F$9),"")</f>
        <v/>
      </c>
      <c r="G1192" s="299" t="str" cm="1">
        <f t="array" ref="G1192">IFERROR(INDEX(import_data,MATCH($D$8&amp;"-"&amp;$B1192,import_key,0),G$9),"")</f>
        <v/>
      </c>
      <c r="H1192" s="322" t="str" cm="1">
        <f t="array" ref="H1192">IFERROR(INDEX(import_data,MATCH($D$8&amp;"-"&amp;$B1192,import_key,0),H$9),"")</f>
        <v/>
      </c>
      <c r="J1192" s="334" t="str">
        <f t="shared" si="91"/>
        <v/>
      </c>
      <c r="K1192" s="98" t="s">
        <v>0</v>
      </c>
      <c r="L1192" s="334" t="str">
        <f t="shared" si="92"/>
        <v/>
      </c>
      <c r="M1192" s="98" t="s">
        <v>0</v>
      </c>
      <c r="N1192" s="334" t="str">
        <f t="shared" si="93"/>
        <v/>
      </c>
      <c r="O1192" s="98" t="s">
        <v>0</v>
      </c>
      <c r="P1192" s="308">
        <f t="shared" si="94"/>
        <v>1180</v>
      </c>
      <c r="R1192" s="301" t="str" cm="1">
        <f t="array" ref="R1192">IFERROR(INDEX(import_data,MATCH($R$8&amp;"-"&amp;$P1192,import_key,0),R$9),"")</f>
        <v/>
      </c>
      <c r="S1192" s="299" t="str" cm="1">
        <f t="array" ref="S1192">IFERROR(INDEX(import_data,MATCH($R$8&amp;"-"&amp;$P1192,import_key,0),S$9),"")</f>
        <v/>
      </c>
      <c r="T1192" s="322" t="str" cm="1">
        <f t="array" ref="T1192">IFERROR(INDEX(import_data,MATCH($R$8&amp;"-"&amp;$P1192,import_key,0),T$9),"")</f>
        <v/>
      </c>
    </row>
    <row r="1193" spans="2:20" x14ac:dyDescent="0.25">
      <c r="B1193" s="308">
        <f t="shared" si="95"/>
        <v>1181</v>
      </c>
      <c r="D1193" s="301" t="str" cm="1">
        <f t="array" ref="D1193">IFERROR(INDEX(import_data,MATCH($D$8&amp;"-"&amp;$B1193,import_key,0),D$9),"")</f>
        <v/>
      </c>
      <c r="E1193" s="299" t="str" cm="1">
        <f t="array" ref="E1193">IFERROR(INDEX(import_data,MATCH($D$8&amp;"-"&amp;$B1193,import_key,0),E$9),"")</f>
        <v/>
      </c>
      <c r="F1193" s="299" t="str" cm="1">
        <f t="array" ref="F1193">IFERROR(INDEX(import_data,MATCH($D$8&amp;"-"&amp;$B1193,import_key,0),F$9),"")</f>
        <v/>
      </c>
      <c r="G1193" s="299" t="str" cm="1">
        <f t="array" ref="G1193">IFERROR(INDEX(import_data,MATCH($D$8&amp;"-"&amp;$B1193,import_key,0),G$9),"")</f>
        <v/>
      </c>
      <c r="H1193" s="322" t="str" cm="1">
        <f t="array" ref="H1193">IFERROR(INDEX(import_data,MATCH($D$8&amp;"-"&amp;$B1193,import_key,0),H$9),"")</f>
        <v/>
      </c>
      <c r="J1193" s="334" t="str">
        <f t="shared" si="91"/>
        <v/>
      </c>
      <c r="K1193" s="98" t="s">
        <v>0</v>
      </c>
      <c r="L1193" s="334" t="str">
        <f t="shared" si="92"/>
        <v/>
      </c>
      <c r="M1193" s="98" t="s">
        <v>0</v>
      </c>
      <c r="N1193" s="334" t="str">
        <f t="shared" si="93"/>
        <v/>
      </c>
      <c r="O1193" s="98" t="s">
        <v>0</v>
      </c>
      <c r="P1193" s="308">
        <f t="shared" si="94"/>
        <v>1181</v>
      </c>
      <c r="R1193" s="301" t="str" cm="1">
        <f t="array" ref="R1193">IFERROR(INDEX(import_data,MATCH($R$8&amp;"-"&amp;$P1193,import_key,0),R$9),"")</f>
        <v/>
      </c>
      <c r="S1193" s="299" t="str" cm="1">
        <f t="array" ref="S1193">IFERROR(INDEX(import_data,MATCH($R$8&amp;"-"&amp;$P1193,import_key,0),S$9),"")</f>
        <v/>
      </c>
      <c r="T1193" s="322" t="str" cm="1">
        <f t="array" ref="T1193">IFERROR(INDEX(import_data,MATCH($R$8&amp;"-"&amp;$P1193,import_key,0),T$9),"")</f>
        <v/>
      </c>
    </row>
    <row r="1194" spans="2:20" x14ac:dyDescent="0.25">
      <c r="B1194" s="308">
        <f t="shared" si="95"/>
        <v>1182</v>
      </c>
      <c r="D1194" s="301" t="str" cm="1">
        <f t="array" ref="D1194">IFERROR(INDEX(import_data,MATCH($D$8&amp;"-"&amp;$B1194,import_key,0),D$9),"")</f>
        <v/>
      </c>
      <c r="E1194" s="299" t="str" cm="1">
        <f t="array" ref="E1194">IFERROR(INDEX(import_data,MATCH($D$8&amp;"-"&amp;$B1194,import_key,0),E$9),"")</f>
        <v/>
      </c>
      <c r="F1194" s="299" t="str" cm="1">
        <f t="array" ref="F1194">IFERROR(INDEX(import_data,MATCH($D$8&amp;"-"&amp;$B1194,import_key,0),F$9),"")</f>
        <v/>
      </c>
      <c r="G1194" s="299" t="str" cm="1">
        <f t="array" ref="G1194">IFERROR(INDEX(import_data,MATCH($D$8&amp;"-"&amp;$B1194,import_key,0),G$9),"")</f>
        <v/>
      </c>
      <c r="H1194" s="322" t="str" cm="1">
        <f t="array" ref="H1194">IFERROR(INDEX(import_data,MATCH($D$8&amp;"-"&amp;$B1194,import_key,0),H$9),"")</f>
        <v/>
      </c>
      <c r="J1194" s="334" t="str">
        <f t="shared" si="91"/>
        <v/>
      </c>
      <c r="K1194" s="98" t="s">
        <v>0</v>
      </c>
      <c r="L1194" s="334" t="str">
        <f t="shared" si="92"/>
        <v/>
      </c>
      <c r="M1194" s="98" t="s">
        <v>0</v>
      </c>
      <c r="N1194" s="334" t="str">
        <f t="shared" si="93"/>
        <v/>
      </c>
      <c r="O1194" s="98" t="s">
        <v>0</v>
      </c>
      <c r="P1194" s="308">
        <f t="shared" si="94"/>
        <v>1182</v>
      </c>
      <c r="R1194" s="301" t="str" cm="1">
        <f t="array" ref="R1194">IFERROR(INDEX(import_data,MATCH($R$8&amp;"-"&amp;$P1194,import_key,0),R$9),"")</f>
        <v/>
      </c>
      <c r="S1194" s="299" t="str" cm="1">
        <f t="array" ref="S1194">IFERROR(INDEX(import_data,MATCH($R$8&amp;"-"&amp;$P1194,import_key,0),S$9),"")</f>
        <v/>
      </c>
      <c r="T1194" s="322" t="str" cm="1">
        <f t="array" ref="T1194">IFERROR(INDEX(import_data,MATCH($R$8&amp;"-"&amp;$P1194,import_key,0),T$9),"")</f>
        <v/>
      </c>
    </row>
    <row r="1195" spans="2:20" x14ac:dyDescent="0.25">
      <c r="B1195" s="308">
        <f t="shared" si="95"/>
        <v>1183</v>
      </c>
      <c r="D1195" s="301" t="str" cm="1">
        <f t="array" ref="D1195">IFERROR(INDEX(import_data,MATCH($D$8&amp;"-"&amp;$B1195,import_key,0),D$9),"")</f>
        <v/>
      </c>
      <c r="E1195" s="299" t="str" cm="1">
        <f t="array" ref="E1195">IFERROR(INDEX(import_data,MATCH($D$8&amp;"-"&amp;$B1195,import_key,0),E$9),"")</f>
        <v/>
      </c>
      <c r="F1195" s="299" t="str" cm="1">
        <f t="array" ref="F1195">IFERROR(INDEX(import_data,MATCH($D$8&amp;"-"&amp;$B1195,import_key,0),F$9),"")</f>
        <v/>
      </c>
      <c r="G1195" s="299" t="str" cm="1">
        <f t="array" ref="G1195">IFERROR(INDEX(import_data,MATCH($D$8&amp;"-"&amp;$B1195,import_key,0),G$9),"")</f>
        <v/>
      </c>
      <c r="H1195" s="322" t="str" cm="1">
        <f t="array" ref="H1195">IFERROR(INDEX(import_data,MATCH($D$8&amp;"-"&amp;$B1195,import_key,0),H$9),"")</f>
        <v/>
      </c>
      <c r="J1195" s="334" t="str">
        <f t="shared" si="91"/>
        <v/>
      </c>
      <c r="K1195" s="98" t="s">
        <v>0</v>
      </c>
      <c r="L1195" s="334" t="str">
        <f t="shared" si="92"/>
        <v/>
      </c>
      <c r="M1195" s="98" t="s">
        <v>0</v>
      </c>
      <c r="N1195" s="334" t="str">
        <f t="shared" si="93"/>
        <v/>
      </c>
      <c r="O1195" s="98" t="s">
        <v>0</v>
      </c>
      <c r="P1195" s="308">
        <f t="shared" si="94"/>
        <v>1183</v>
      </c>
      <c r="R1195" s="301" t="str" cm="1">
        <f t="array" ref="R1195">IFERROR(INDEX(import_data,MATCH($R$8&amp;"-"&amp;$P1195,import_key,0),R$9),"")</f>
        <v/>
      </c>
      <c r="S1195" s="299" t="str" cm="1">
        <f t="array" ref="S1195">IFERROR(INDEX(import_data,MATCH($R$8&amp;"-"&amp;$P1195,import_key,0),S$9),"")</f>
        <v/>
      </c>
      <c r="T1195" s="322" t="str" cm="1">
        <f t="array" ref="T1195">IFERROR(INDEX(import_data,MATCH($R$8&amp;"-"&amp;$P1195,import_key,0),T$9),"")</f>
        <v/>
      </c>
    </row>
    <row r="1196" spans="2:20" x14ac:dyDescent="0.25">
      <c r="B1196" s="308">
        <f t="shared" si="95"/>
        <v>1184</v>
      </c>
      <c r="D1196" s="301" t="str" cm="1">
        <f t="array" ref="D1196">IFERROR(INDEX(import_data,MATCH($D$8&amp;"-"&amp;$B1196,import_key,0),D$9),"")</f>
        <v/>
      </c>
      <c r="E1196" s="299" t="str" cm="1">
        <f t="array" ref="E1196">IFERROR(INDEX(import_data,MATCH($D$8&amp;"-"&amp;$B1196,import_key,0),E$9),"")</f>
        <v/>
      </c>
      <c r="F1196" s="299" t="str" cm="1">
        <f t="array" ref="F1196">IFERROR(INDEX(import_data,MATCH($D$8&amp;"-"&amp;$B1196,import_key,0),F$9),"")</f>
        <v/>
      </c>
      <c r="G1196" s="299" t="str" cm="1">
        <f t="array" ref="G1196">IFERROR(INDEX(import_data,MATCH($D$8&amp;"-"&amp;$B1196,import_key,0),G$9),"")</f>
        <v/>
      </c>
      <c r="H1196" s="322" t="str" cm="1">
        <f t="array" ref="H1196">IFERROR(INDEX(import_data,MATCH($D$8&amp;"-"&amp;$B1196,import_key,0),H$9),"")</f>
        <v/>
      </c>
      <c r="J1196" s="334" t="str">
        <f t="shared" si="91"/>
        <v/>
      </c>
      <c r="K1196" s="98" t="s">
        <v>0</v>
      </c>
      <c r="L1196" s="334" t="str">
        <f t="shared" si="92"/>
        <v/>
      </c>
      <c r="M1196" s="98" t="s">
        <v>0</v>
      </c>
      <c r="N1196" s="334" t="str">
        <f t="shared" si="93"/>
        <v/>
      </c>
      <c r="O1196" s="98" t="s">
        <v>0</v>
      </c>
      <c r="P1196" s="308">
        <f t="shared" si="94"/>
        <v>1184</v>
      </c>
      <c r="R1196" s="301" t="str" cm="1">
        <f t="array" ref="R1196">IFERROR(INDEX(import_data,MATCH($R$8&amp;"-"&amp;$P1196,import_key,0),R$9),"")</f>
        <v/>
      </c>
      <c r="S1196" s="299" t="str" cm="1">
        <f t="array" ref="S1196">IFERROR(INDEX(import_data,MATCH($R$8&amp;"-"&amp;$P1196,import_key,0),S$9),"")</f>
        <v/>
      </c>
      <c r="T1196" s="322" t="str" cm="1">
        <f t="array" ref="T1196">IFERROR(INDEX(import_data,MATCH($R$8&amp;"-"&amp;$P1196,import_key,0),T$9),"")</f>
        <v/>
      </c>
    </row>
    <row r="1197" spans="2:20" x14ac:dyDescent="0.25">
      <c r="B1197" s="308">
        <f t="shared" si="95"/>
        <v>1185</v>
      </c>
      <c r="D1197" s="301" t="str" cm="1">
        <f t="array" ref="D1197">IFERROR(INDEX(import_data,MATCH($D$8&amp;"-"&amp;$B1197,import_key,0),D$9),"")</f>
        <v/>
      </c>
      <c r="E1197" s="299" t="str" cm="1">
        <f t="array" ref="E1197">IFERROR(INDEX(import_data,MATCH($D$8&amp;"-"&amp;$B1197,import_key,0),E$9),"")</f>
        <v/>
      </c>
      <c r="F1197" s="299" t="str" cm="1">
        <f t="array" ref="F1197">IFERROR(INDEX(import_data,MATCH($D$8&amp;"-"&amp;$B1197,import_key,0),F$9),"")</f>
        <v/>
      </c>
      <c r="G1197" s="299" t="str" cm="1">
        <f t="array" ref="G1197">IFERROR(INDEX(import_data,MATCH($D$8&amp;"-"&amp;$B1197,import_key,0),G$9),"")</f>
        <v/>
      </c>
      <c r="H1197" s="322" t="str" cm="1">
        <f t="array" ref="H1197">IFERROR(INDEX(import_data,MATCH($D$8&amp;"-"&amp;$B1197,import_key,0),H$9),"")</f>
        <v/>
      </c>
      <c r="J1197" s="334" t="str">
        <f t="shared" si="91"/>
        <v/>
      </c>
      <c r="K1197" s="98" t="s">
        <v>0</v>
      </c>
      <c r="L1197" s="334" t="str">
        <f t="shared" si="92"/>
        <v/>
      </c>
      <c r="M1197" s="98" t="s">
        <v>0</v>
      </c>
      <c r="N1197" s="334" t="str">
        <f t="shared" si="93"/>
        <v/>
      </c>
      <c r="O1197" s="98" t="s">
        <v>0</v>
      </c>
      <c r="P1197" s="308">
        <f t="shared" si="94"/>
        <v>1185</v>
      </c>
      <c r="R1197" s="301" t="str" cm="1">
        <f t="array" ref="R1197">IFERROR(INDEX(import_data,MATCH($R$8&amp;"-"&amp;$P1197,import_key,0),R$9),"")</f>
        <v/>
      </c>
      <c r="S1197" s="299" t="str" cm="1">
        <f t="array" ref="S1197">IFERROR(INDEX(import_data,MATCH($R$8&amp;"-"&amp;$P1197,import_key,0),S$9),"")</f>
        <v/>
      </c>
      <c r="T1197" s="322" t="str" cm="1">
        <f t="array" ref="T1197">IFERROR(INDEX(import_data,MATCH($R$8&amp;"-"&amp;$P1197,import_key,0),T$9),"")</f>
        <v/>
      </c>
    </row>
    <row r="1198" spans="2:20" x14ac:dyDescent="0.25">
      <c r="B1198" s="308">
        <f t="shared" si="95"/>
        <v>1186</v>
      </c>
      <c r="D1198" s="301" t="str" cm="1">
        <f t="array" ref="D1198">IFERROR(INDEX(import_data,MATCH($D$8&amp;"-"&amp;$B1198,import_key,0),D$9),"")</f>
        <v/>
      </c>
      <c r="E1198" s="299" t="str" cm="1">
        <f t="array" ref="E1198">IFERROR(INDEX(import_data,MATCH($D$8&amp;"-"&amp;$B1198,import_key,0),E$9),"")</f>
        <v/>
      </c>
      <c r="F1198" s="299" t="str" cm="1">
        <f t="array" ref="F1198">IFERROR(INDEX(import_data,MATCH($D$8&amp;"-"&amp;$B1198,import_key,0),F$9),"")</f>
        <v/>
      </c>
      <c r="G1198" s="299" t="str" cm="1">
        <f t="array" ref="G1198">IFERROR(INDEX(import_data,MATCH($D$8&amp;"-"&amp;$B1198,import_key,0),G$9),"")</f>
        <v/>
      </c>
      <c r="H1198" s="322" t="str" cm="1">
        <f t="array" ref="H1198">IFERROR(INDEX(import_data,MATCH($D$8&amp;"-"&amp;$B1198,import_key,0),H$9),"")</f>
        <v/>
      </c>
      <c r="J1198" s="334" t="str">
        <f t="shared" si="91"/>
        <v/>
      </c>
      <c r="K1198" s="98" t="s">
        <v>0</v>
      </c>
      <c r="L1198" s="334" t="str">
        <f t="shared" si="92"/>
        <v/>
      </c>
      <c r="M1198" s="98" t="s">
        <v>0</v>
      </c>
      <c r="N1198" s="334" t="str">
        <f t="shared" si="93"/>
        <v/>
      </c>
      <c r="O1198" s="98" t="s">
        <v>0</v>
      </c>
      <c r="P1198" s="308">
        <f t="shared" si="94"/>
        <v>1186</v>
      </c>
      <c r="R1198" s="301" t="str" cm="1">
        <f t="array" ref="R1198">IFERROR(INDEX(import_data,MATCH($R$8&amp;"-"&amp;$P1198,import_key,0),R$9),"")</f>
        <v/>
      </c>
      <c r="S1198" s="299" t="str" cm="1">
        <f t="array" ref="S1198">IFERROR(INDEX(import_data,MATCH($R$8&amp;"-"&amp;$P1198,import_key,0),S$9),"")</f>
        <v/>
      </c>
      <c r="T1198" s="322" t="str" cm="1">
        <f t="array" ref="T1198">IFERROR(INDEX(import_data,MATCH($R$8&amp;"-"&amp;$P1198,import_key,0),T$9),"")</f>
        <v/>
      </c>
    </row>
    <row r="1199" spans="2:20" x14ac:dyDescent="0.25">
      <c r="B1199" s="308">
        <f t="shared" si="95"/>
        <v>1187</v>
      </c>
      <c r="D1199" s="301" t="str" cm="1">
        <f t="array" ref="D1199">IFERROR(INDEX(import_data,MATCH($D$8&amp;"-"&amp;$B1199,import_key,0),D$9),"")</f>
        <v/>
      </c>
      <c r="E1199" s="299" t="str" cm="1">
        <f t="array" ref="E1199">IFERROR(INDEX(import_data,MATCH($D$8&amp;"-"&amp;$B1199,import_key,0),E$9),"")</f>
        <v/>
      </c>
      <c r="F1199" s="299" t="str" cm="1">
        <f t="array" ref="F1199">IFERROR(INDEX(import_data,MATCH($D$8&amp;"-"&amp;$B1199,import_key,0),F$9),"")</f>
        <v/>
      </c>
      <c r="G1199" s="299" t="str" cm="1">
        <f t="array" ref="G1199">IFERROR(INDEX(import_data,MATCH($D$8&amp;"-"&amp;$B1199,import_key,0),G$9),"")</f>
        <v/>
      </c>
      <c r="H1199" s="322" t="str" cm="1">
        <f t="array" ref="H1199">IFERROR(INDEX(import_data,MATCH($D$8&amp;"-"&amp;$B1199,import_key,0),H$9),"")</f>
        <v/>
      </c>
      <c r="J1199" s="334" t="str">
        <f t="shared" si="91"/>
        <v/>
      </c>
      <c r="K1199" s="98" t="s">
        <v>0</v>
      </c>
      <c r="L1199" s="334" t="str">
        <f t="shared" si="92"/>
        <v/>
      </c>
      <c r="M1199" s="98" t="s">
        <v>0</v>
      </c>
      <c r="N1199" s="334" t="str">
        <f t="shared" si="93"/>
        <v/>
      </c>
      <c r="O1199" s="98" t="s">
        <v>0</v>
      </c>
      <c r="P1199" s="308">
        <f t="shared" si="94"/>
        <v>1187</v>
      </c>
      <c r="R1199" s="301" t="str" cm="1">
        <f t="array" ref="R1199">IFERROR(INDEX(import_data,MATCH($R$8&amp;"-"&amp;$P1199,import_key,0),R$9),"")</f>
        <v/>
      </c>
      <c r="S1199" s="299" t="str" cm="1">
        <f t="array" ref="S1199">IFERROR(INDEX(import_data,MATCH($R$8&amp;"-"&amp;$P1199,import_key,0),S$9),"")</f>
        <v/>
      </c>
      <c r="T1199" s="322" t="str" cm="1">
        <f t="array" ref="T1199">IFERROR(INDEX(import_data,MATCH($R$8&amp;"-"&amp;$P1199,import_key,0),T$9),"")</f>
        <v/>
      </c>
    </row>
    <row r="1200" spans="2:20" x14ac:dyDescent="0.25">
      <c r="B1200" s="308">
        <f t="shared" si="95"/>
        <v>1188</v>
      </c>
      <c r="D1200" s="301" t="str" cm="1">
        <f t="array" ref="D1200">IFERROR(INDEX(import_data,MATCH($D$8&amp;"-"&amp;$B1200,import_key,0),D$9),"")</f>
        <v/>
      </c>
      <c r="E1200" s="299" t="str" cm="1">
        <f t="array" ref="E1200">IFERROR(INDEX(import_data,MATCH($D$8&amp;"-"&amp;$B1200,import_key,0),E$9),"")</f>
        <v/>
      </c>
      <c r="F1200" s="299" t="str" cm="1">
        <f t="array" ref="F1200">IFERROR(INDEX(import_data,MATCH($D$8&amp;"-"&amp;$B1200,import_key,0),F$9),"")</f>
        <v/>
      </c>
      <c r="G1200" s="299" t="str" cm="1">
        <f t="array" ref="G1200">IFERROR(INDEX(import_data,MATCH($D$8&amp;"-"&amp;$B1200,import_key,0),G$9),"")</f>
        <v/>
      </c>
      <c r="H1200" s="322" t="str" cm="1">
        <f t="array" ref="H1200">IFERROR(INDEX(import_data,MATCH($D$8&amp;"-"&amp;$B1200,import_key,0),H$9),"")</f>
        <v/>
      </c>
      <c r="J1200" s="334" t="str">
        <f t="shared" si="91"/>
        <v/>
      </c>
      <c r="K1200" s="98" t="s">
        <v>0</v>
      </c>
      <c r="L1200" s="334" t="str">
        <f t="shared" si="92"/>
        <v/>
      </c>
      <c r="M1200" s="98" t="s">
        <v>0</v>
      </c>
      <c r="N1200" s="334" t="str">
        <f t="shared" si="93"/>
        <v/>
      </c>
      <c r="O1200" s="98" t="s">
        <v>0</v>
      </c>
      <c r="P1200" s="308">
        <f t="shared" si="94"/>
        <v>1188</v>
      </c>
      <c r="R1200" s="301" t="str" cm="1">
        <f t="array" ref="R1200">IFERROR(INDEX(import_data,MATCH($R$8&amp;"-"&amp;$P1200,import_key,0),R$9),"")</f>
        <v/>
      </c>
      <c r="S1200" s="299" t="str" cm="1">
        <f t="array" ref="S1200">IFERROR(INDEX(import_data,MATCH($R$8&amp;"-"&amp;$P1200,import_key,0),S$9),"")</f>
        <v/>
      </c>
      <c r="T1200" s="322" t="str" cm="1">
        <f t="array" ref="T1200">IFERROR(INDEX(import_data,MATCH($R$8&amp;"-"&amp;$P1200,import_key,0),T$9),"")</f>
        <v/>
      </c>
    </row>
    <row r="1201" spans="2:20" x14ac:dyDescent="0.25">
      <c r="B1201" s="308">
        <f t="shared" si="95"/>
        <v>1189</v>
      </c>
      <c r="D1201" s="301" t="str" cm="1">
        <f t="array" ref="D1201">IFERROR(INDEX(import_data,MATCH($D$8&amp;"-"&amp;$B1201,import_key,0),D$9),"")</f>
        <v/>
      </c>
      <c r="E1201" s="299" t="str" cm="1">
        <f t="array" ref="E1201">IFERROR(INDEX(import_data,MATCH($D$8&amp;"-"&amp;$B1201,import_key,0),E$9),"")</f>
        <v/>
      </c>
      <c r="F1201" s="299" t="str" cm="1">
        <f t="array" ref="F1201">IFERROR(INDEX(import_data,MATCH($D$8&amp;"-"&amp;$B1201,import_key,0),F$9),"")</f>
        <v/>
      </c>
      <c r="G1201" s="299" t="str" cm="1">
        <f t="array" ref="G1201">IFERROR(INDEX(import_data,MATCH($D$8&amp;"-"&amp;$B1201,import_key,0),G$9),"")</f>
        <v/>
      </c>
      <c r="H1201" s="322" t="str" cm="1">
        <f t="array" ref="H1201">IFERROR(INDEX(import_data,MATCH($D$8&amp;"-"&amp;$B1201,import_key,0),H$9),"")</f>
        <v/>
      </c>
      <c r="J1201" s="334" t="str">
        <f t="shared" si="91"/>
        <v/>
      </c>
      <c r="K1201" s="98" t="s">
        <v>0</v>
      </c>
      <c r="L1201" s="334" t="str">
        <f t="shared" si="92"/>
        <v/>
      </c>
      <c r="M1201" s="98" t="s">
        <v>0</v>
      </c>
      <c r="N1201" s="334" t="str">
        <f t="shared" si="93"/>
        <v/>
      </c>
      <c r="O1201" s="98" t="s">
        <v>0</v>
      </c>
      <c r="P1201" s="308">
        <f t="shared" si="94"/>
        <v>1189</v>
      </c>
      <c r="R1201" s="301" t="str" cm="1">
        <f t="array" ref="R1201">IFERROR(INDEX(import_data,MATCH($R$8&amp;"-"&amp;$P1201,import_key,0),R$9),"")</f>
        <v/>
      </c>
      <c r="S1201" s="299" t="str" cm="1">
        <f t="array" ref="S1201">IFERROR(INDEX(import_data,MATCH($R$8&amp;"-"&amp;$P1201,import_key,0),S$9),"")</f>
        <v/>
      </c>
      <c r="T1201" s="322" t="str" cm="1">
        <f t="array" ref="T1201">IFERROR(INDEX(import_data,MATCH($R$8&amp;"-"&amp;$P1201,import_key,0),T$9),"")</f>
        <v/>
      </c>
    </row>
    <row r="1202" spans="2:20" x14ac:dyDescent="0.25">
      <c r="B1202" s="308">
        <f t="shared" si="95"/>
        <v>1190</v>
      </c>
      <c r="D1202" s="301" t="str" cm="1">
        <f t="array" ref="D1202">IFERROR(INDEX(import_data,MATCH($D$8&amp;"-"&amp;$B1202,import_key,0),D$9),"")</f>
        <v/>
      </c>
      <c r="E1202" s="299" t="str" cm="1">
        <f t="array" ref="E1202">IFERROR(INDEX(import_data,MATCH($D$8&amp;"-"&amp;$B1202,import_key,0),E$9),"")</f>
        <v/>
      </c>
      <c r="F1202" s="299" t="str" cm="1">
        <f t="array" ref="F1202">IFERROR(INDEX(import_data,MATCH($D$8&amp;"-"&amp;$B1202,import_key,0),F$9),"")</f>
        <v/>
      </c>
      <c r="G1202" s="299" t="str" cm="1">
        <f t="array" ref="G1202">IFERROR(INDEX(import_data,MATCH($D$8&amp;"-"&amp;$B1202,import_key,0),G$9),"")</f>
        <v/>
      </c>
      <c r="H1202" s="322" t="str" cm="1">
        <f t="array" ref="H1202">IFERROR(INDEX(import_data,MATCH($D$8&amp;"-"&amp;$B1202,import_key,0),H$9),"")</f>
        <v/>
      </c>
      <c r="J1202" s="334" t="str">
        <f t="shared" si="91"/>
        <v/>
      </c>
      <c r="K1202" s="98" t="s">
        <v>0</v>
      </c>
      <c r="L1202" s="334" t="str">
        <f t="shared" si="92"/>
        <v/>
      </c>
      <c r="M1202" s="98" t="s">
        <v>0</v>
      </c>
      <c r="N1202" s="334" t="str">
        <f t="shared" si="93"/>
        <v/>
      </c>
      <c r="O1202" s="98" t="s">
        <v>0</v>
      </c>
      <c r="P1202" s="308">
        <f t="shared" si="94"/>
        <v>1190</v>
      </c>
      <c r="R1202" s="301" t="str" cm="1">
        <f t="array" ref="R1202">IFERROR(INDEX(import_data,MATCH($R$8&amp;"-"&amp;$P1202,import_key,0),R$9),"")</f>
        <v/>
      </c>
      <c r="S1202" s="299" t="str" cm="1">
        <f t="array" ref="S1202">IFERROR(INDEX(import_data,MATCH($R$8&amp;"-"&amp;$P1202,import_key,0),S$9),"")</f>
        <v/>
      </c>
      <c r="T1202" s="322" t="str" cm="1">
        <f t="array" ref="T1202">IFERROR(INDEX(import_data,MATCH($R$8&amp;"-"&amp;$P1202,import_key,0),T$9),"")</f>
        <v/>
      </c>
    </row>
    <row r="1203" spans="2:20" x14ac:dyDescent="0.25">
      <c r="B1203" s="308">
        <f t="shared" si="95"/>
        <v>1191</v>
      </c>
      <c r="D1203" s="301" t="str" cm="1">
        <f t="array" ref="D1203">IFERROR(INDEX(import_data,MATCH($D$8&amp;"-"&amp;$B1203,import_key,0),D$9),"")</f>
        <v/>
      </c>
      <c r="E1203" s="299" t="str" cm="1">
        <f t="array" ref="E1203">IFERROR(INDEX(import_data,MATCH($D$8&amp;"-"&amp;$B1203,import_key,0),E$9),"")</f>
        <v/>
      </c>
      <c r="F1203" s="299" t="str" cm="1">
        <f t="array" ref="F1203">IFERROR(INDEX(import_data,MATCH($D$8&amp;"-"&amp;$B1203,import_key,0),F$9),"")</f>
        <v/>
      </c>
      <c r="G1203" s="299" t="str" cm="1">
        <f t="array" ref="G1203">IFERROR(INDEX(import_data,MATCH($D$8&amp;"-"&amp;$B1203,import_key,0),G$9),"")</f>
        <v/>
      </c>
      <c r="H1203" s="322" t="str" cm="1">
        <f t="array" ref="H1203">IFERROR(INDEX(import_data,MATCH($D$8&amp;"-"&amp;$B1203,import_key,0),H$9),"")</f>
        <v/>
      </c>
      <c r="J1203" s="334" t="str">
        <f t="shared" si="91"/>
        <v/>
      </c>
      <c r="K1203" s="98" t="s">
        <v>0</v>
      </c>
      <c r="L1203" s="334" t="str">
        <f t="shared" si="92"/>
        <v/>
      </c>
      <c r="M1203" s="98" t="s">
        <v>0</v>
      </c>
      <c r="N1203" s="334" t="str">
        <f t="shared" si="93"/>
        <v/>
      </c>
      <c r="O1203" s="98" t="s">
        <v>0</v>
      </c>
      <c r="P1203" s="308">
        <f t="shared" si="94"/>
        <v>1191</v>
      </c>
      <c r="R1203" s="301" t="str" cm="1">
        <f t="array" ref="R1203">IFERROR(INDEX(import_data,MATCH($R$8&amp;"-"&amp;$P1203,import_key,0),R$9),"")</f>
        <v/>
      </c>
      <c r="S1203" s="299" t="str" cm="1">
        <f t="array" ref="S1203">IFERROR(INDEX(import_data,MATCH($R$8&amp;"-"&amp;$P1203,import_key,0),S$9),"")</f>
        <v/>
      </c>
      <c r="T1203" s="322" t="str" cm="1">
        <f t="array" ref="T1203">IFERROR(INDEX(import_data,MATCH($R$8&amp;"-"&amp;$P1203,import_key,0),T$9),"")</f>
        <v/>
      </c>
    </row>
    <row r="1204" spans="2:20" x14ac:dyDescent="0.25">
      <c r="B1204" s="308">
        <f t="shared" si="95"/>
        <v>1192</v>
      </c>
      <c r="D1204" s="301" t="str" cm="1">
        <f t="array" ref="D1204">IFERROR(INDEX(import_data,MATCH($D$8&amp;"-"&amp;$B1204,import_key,0),D$9),"")</f>
        <v/>
      </c>
      <c r="E1204" s="299" t="str" cm="1">
        <f t="array" ref="E1204">IFERROR(INDEX(import_data,MATCH($D$8&amp;"-"&amp;$B1204,import_key,0),E$9),"")</f>
        <v/>
      </c>
      <c r="F1204" s="299" t="str" cm="1">
        <f t="array" ref="F1204">IFERROR(INDEX(import_data,MATCH($D$8&amp;"-"&amp;$B1204,import_key,0),F$9),"")</f>
        <v/>
      </c>
      <c r="G1204" s="299" t="str" cm="1">
        <f t="array" ref="G1204">IFERROR(INDEX(import_data,MATCH($D$8&amp;"-"&amp;$B1204,import_key,0),G$9),"")</f>
        <v/>
      </c>
      <c r="H1204" s="322" t="str" cm="1">
        <f t="array" ref="H1204">IFERROR(INDEX(import_data,MATCH($D$8&amp;"-"&amp;$B1204,import_key,0),H$9),"")</f>
        <v/>
      </c>
      <c r="J1204" s="334" t="str">
        <f t="shared" si="91"/>
        <v/>
      </c>
      <c r="K1204" s="98" t="s">
        <v>0</v>
      </c>
      <c r="L1204" s="334" t="str">
        <f t="shared" si="92"/>
        <v/>
      </c>
      <c r="M1204" s="98" t="s">
        <v>0</v>
      </c>
      <c r="N1204" s="334" t="str">
        <f t="shared" si="93"/>
        <v/>
      </c>
      <c r="O1204" s="98" t="s">
        <v>0</v>
      </c>
      <c r="P1204" s="308">
        <f t="shared" si="94"/>
        <v>1192</v>
      </c>
      <c r="R1204" s="301" t="str" cm="1">
        <f t="array" ref="R1204">IFERROR(INDEX(import_data,MATCH($R$8&amp;"-"&amp;$P1204,import_key,0),R$9),"")</f>
        <v/>
      </c>
      <c r="S1204" s="299" t="str" cm="1">
        <f t="array" ref="S1204">IFERROR(INDEX(import_data,MATCH($R$8&amp;"-"&amp;$P1204,import_key,0),S$9),"")</f>
        <v/>
      </c>
      <c r="T1204" s="322" t="str" cm="1">
        <f t="array" ref="T1204">IFERROR(INDEX(import_data,MATCH($R$8&amp;"-"&amp;$P1204,import_key,0),T$9),"")</f>
        <v/>
      </c>
    </row>
    <row r="1205" spans="2:20" x14ac:dyDescent="0.25">
      <c r="B1205" s="308">
        <f t="shared" si="95"/>
        <v>1193</v>
      </c>
      <c r="D1205" s="301" t="str" cm="1">
        <f t="array" ref="D1205">IFERROR(INDEX(import_data,MATCH($D$8&amp;"-"&amp;$B1205,import_key,0),D$9),"")</f>
        <v/>
      </c>
      <c r="E1205" s="299" t="str" cm="1">
        <f t="array" ref="E1205">IFERROR(INDEX(import_data,MATCH($D$8&amp;"-"&amp;$B1205,import_key,0),E$9),"")</f>
        <v/>
      </c>
      <c r="F1205" s="299" t="str" cm="1">
        <f t="array" ref="F1205">IFERROR(INDEX(import_data,MATCH($D$8&amp;"-"&amp;$B1205,import_key,0),F$9),"")</f>
        <v/>
      </c>
      <c r="G1205" s="299" t="str" cm="1">
        <f t="array" ref="G1205">IFERROR(INDEX(import_data,MATCH($D$8&amp;"-"&amp;$B1205,import_key,0),G$9),"")</f>
        <v/>
      </c>
      <c r="H1205" s="322" t="str" cm="1">
        <f t="array" ref="H1205">IFERROR(INDEX(import_data,MATCH($D$8&amp;"-"&amp;$B1205,import_key,0),H$9),"")</f>
        <v/>
      </c>
      <c r="J1205" s="334" t="str">
        <f t="shared" si="91"/>
        <v/>
      </c>
      <c r="K1205" s="98" t="s">
        <v>0</v>
      </c>
      <c r="L1205" s="334" t="str">
        <f t="shared" si="92"/>
        <v/>
      </c>
      <c r="M1205" s="98" t="s">
        <v>0</v>
      </c>
      <c r="N1205" s="334" t="str">
        <f t="shared" si="93"/>
        <v/>
      </c>
      <c r="O1205" s="98" t="s">
        <v>0</v>
      </c>
      <c r="P1205" s="308">
        <f t="shared" si="94"/>
        <v>1193</v>
      </c>
      <c r="R1205" s="301" t="str" cm="1">
        <f t="array" ref="R1205">IFERROR(INDEX(import_data,MATCH($R$8&amp;"-"&amp;$P1205,import_key,0),R$9),"")</f>
        <v/>
      </c>
      <c r="S1205" s="299" t="str" cm="1">
        <f t="array" ref="S1205">IFERROR(INDEX(import_data,MATCH($R$8&amp;"-"&amp;$P1205,import_key,0),S$9),"")</f>
        <v/>
      </c>
      <c r="T1205" s="322" t="str" cm="1">
        <f t="array" ref="T1205">IFERROR(INDEX(import_data,MATCH($R$8&amp;"-"&amp;$P1205,import_key,0),T$9),"")</f>
        <v/>
      </c>
    </row>
    <row r="1206" spans="2:20" x14ac:dyDescent="0.25">
      <c r="B1206" s="308">
        <f t="shared" si="95"/>
        <v>1194</v>
      </c>
      <c r="D1206" s="301" t="str" cm="1">
        <f t="array" ref="D1206">IFERROR(INDEX(import_data,MATCH($D$8&amp;"-"&amp;$B1206,import_key,0),D$9),"")</f>
        <v/>
      </c>
      <c r="E1206" s="299" t="str" cm="1">
        <f t="array" ref="E1206">IFERROR(INDEX(import_data,MATCH($D$8&amp;"-"&amp;$B1206,import_key,0),E$9),"")</f>
        <v/>
      </c>
      <c r="F1206" s="299" t="str" cm="1">
        <f t="array" ref="F1206">IFERROR(INDEX(import_data,MATCH($D$8&amp;"-"&amp;$B1206,import_key,0),F$9),"")</f>
        <v/>
      </c>
      <c r="G1206" s="299" t="str" cm="1">
        <f t="array" ref="G1206">IFERROR(INDEX(import_data,MATCH($D$8&amp;"-"&amp;$B1206,import_key,0),G$9),"")</f>
        <v/>
      </c>
      <c r="H1206" s="322" t="str" cm="1">
        <f t="array" ref="H1206">IFERROR(INDEX(import_data,MATCH($D$8&amp;"-"&amp;$B1206,import_key,0),H$9),"")</f>
        <v/>
      </c>
      <c r="J1206" s="334" t="str">
        <f t="shared" si="91"/>
        <v/>
      </c>
      <c r="K1206" s="98" t="s">
        <v>0</v>
      </c>
      <c r="L1206" s="334" t="str">
        <f t="shared" si="92"/>
        <v/>
      </c>
      <c r="M1206" s="98" t="s">
        <v>0</v>
      </c>
      <c r="N1206" s="334" t="str">
        <f t="shared" si="93"/>
        <v/>
      </c>
      <c r="O1206" s="98" t="s">
        <v>0</v>
      </c>
      <c r="P1206" s="308">
        <f t="shared" si="94"/>
        <v>1194</v>
      </c>
      <c r="R1206" s="301" t="str" cm="1">
        <f t="array" ref="R1206">IFERROR(INDEX(import_data,MATCH($R$8&amp;"-"&amp;$P1206,import_key,0),R$9),"")</f>
        <v/>
      </c>
      <c r="S1206" s="299" t="str" cm="1">
        <f t="array" ref="S1206">IFERROR(INDEX(import_data,MATCH($R$8&amp;"-"&amp;$P1206,import_key,0),S$9),"")</f>
        <v/>
      </c>
      <c r="T1206" s="322" t="str" cm="1">
        <f t="array" ref="T1206">IFERROR(INDEX(import_data,MATCH($R$8&amp;"-"&amp;$P1206,import_key,0),T$9),"")</f>
        <v/>
      </c>
    </row>
    <row r="1207" spans="2:20" x14ac:dyDescent="0.25">
      <c r="B1207" s="308">
        <f t="shared" si="95"/>
        <v>1195</v>
      </c>
      <c r="D1207" s="301" t="str" cm="1">
        <f t="array" ref="D1207">IFERROR(INDEX(import_data,MATCH($D$8&amp;"-"&amp;$B1207,import_key,0),D$9),"")</f>
        <v/>
      </c>
      <c r="E1207" s="299" t="str" cm="1">
        <f t="array" ref="E1207">IFERROR(INDEX(import_data,MATCH($D$8&amp;"-"&amp;$B1207,import_key,0),E$9),"")</f>
        <v/>
      </c>
      <c r="F1207" s="299" t="str" cm="1">
        <f t="array" ref="F1207">IFERROR(INDEX(import_data,MATCH($D$8&amp;"-"&amp;$B1207,import_key,0),F$9),"")</f>
        <v/>
      </c>
      <c r="G1207" s="299" t="str" cm="1">
        <f t="array" ref="G1207">IFERROR(INDEX(import_data,MATCH($D$8&amp;"-"&amp;$B1207,import_key,0),G$9),"")</f>
        <v/>
      </c>
      <c r="H1207" s="322" t="str" cm="1">
        <f t="array" ref="H1207">IFERROR(INDEX(import_data,MATCH($D$8&amp;"-"&amp;$B1207,import_key,0),H$9),"")</f>
        <v/>
      </c>
      <c r="J1207" s="334" t="str">
        <f t="shared" si="91"/>
        <v/>
      </c>
      <c r="K1207" s="98" t="s">
        <v>0</v>
      </c>
      <c r="L1207" s="334" t="str">
        <f t="shared" si="92"/>
        <v/>
      </c>
      <c r="M1207" s="98" t="s">
        <v>0</v>
      </c>
      <c r="N1207" s="334" t="str">
        <f t="shared" si="93"/>
        <v/>
      </c>
      <c r="O1207" s="98" t="s">
        <v>0</v>
      </c>
      <c r="P1207" s="308">
        <f t="shared" si="94"/>
        <v>1195</v>
      </c>
      <c r="R1207" s="301" t="str" cm="1">
        <f t="array" ref="R1207">IFERROR(INDEX(import_data,MATCH($R$8&amp;"-"&amp;$P1207,import_key,0),R$9),"")</f>
        <v/>
      </c>
      <c r="S1207" s="299" t="str" cm="1">
        <f t="array" ref="S1207">IFERROR(INDEX(import_data,MATCH($R$8&amp;"-"&amp;$P1207,import_key,0),S$9),"")</f>
        <v/>
      </c>
      <c r="T1207" s="322" t="str" cm="1">
        <f t="array" ref="T1207">IFERROR(INDEX(import_data,MATCH($R$8&amp;"-"&amp;$P1207,import_key,0),T$9),"")</f>
        <v/>
      </c>
    </row>
    <row r="1208" spans="2:20" x14ac:dyDescent="0.25">
      <c r="B1208" s="308">
        <f t="shared" si="95"/>
        <v>1196</v>
      </c>
      <c r="D1208" s="301" t="str" cm="1">
        <f t="array" ref="D1208">IFERROR(INDEX(import_data,MATCH($D$8&amp;"-"&amp;$B1208,import_key,0),D$9),"")</f>
        <v/>
      </c>
      <c r="E1208" s="299" t="str" cm="1">
        <f t="array" ref="E1208">IFERROR(INDEX(import_data,MATCH($D$8&amp;"-"&amp;$B1208,import_key,0),E$9),"")</f>
        <v/>
      </c>
      <c r="F1208" s="299" t="str" cm="1">
        <f t="array" ref="F1208">IFERROR(INDEX(import_data,MATCH($D$8&amp;"-"&amp;$B1208,import_key,0),F$9),"")</f>
        <v/>
      </c>
      <c r="G1208" s="299" t="str" cm="1">
        <f t="array" ref="G1208">IFERROR(INDEX(import_data,MATCH($D$8&amp;"-"&amp;$B1208,import_key,0),G$9),"")</f>
        <v/>
      </c>
      <c r="H1208" s="322" t="str" cm="1">
        <f t="array" ref="H1208">IFERROR(INDEX(import_data,MATCH($D$8&amp;"-"&amp;$B1208,import_key,0),H$9),"")</f>
        <v/>
      </c>
      <c r="J1208" s="334" t="str">
        <f t="shared" si="91"/>
        <v/>
      </c>
      <c r="K1208" s="98" t="s">
        <v>0</v>
      </c>
      <c r="L1208" s="334" t="str">
        <f t="shared" si="92"/>
        <v/>
      </c>
      <c r="M1208" s="98" t="s">
        <v>0</v>
      </c>
      <c r="N1208" s="334" t="str">
        <f t="shared" si="93"/>
        <v/>
      </c>
      <c r="O1208" s="98" t="s">
        <v>0</v>
      </c>
      <c r="P1208" s="308">
        <f t="shared" si="94"/>
        <v>1196</v>
      </c>
      <c r="R1208" s="301" t="str" cm="1">
        <f t="array" ref="R1208">IFERROR(INDEX(import_data,MATCH($R$8&amp;"-"&amp;$P1208,import_key,0),R$9),"")</f>
        <v/>
      </c>
      <c r="S1208" s="299" t="str" cm="1">
        <f t="array" ref="S1208">IFERROR(INDEX(import_data,MATCH($R$8&amp;"-"&amp;$P1208,import_key,0),S$9),"")</f>
        <v/>
      </c>
      <c r="T1208" s="322" t="str" cm="1">
        <f t="array" ref="T1208">IFERROR(INDEX(import_data,MATCH($R$8&amp;"-"&amp;$P1208,import_key,0),T$9),"")</f>
        <v/>
      </c>
    </row>
    <row r="1209" spans="2:20" x14ac:dyDescent="0.25">
      <c r="B1209" s="308">
        <f t="shared" si="95"/>
        <v>1197</v>
      </c>
      <c r="D1209" s="301" t="str" cm="1">
        <f t="array" ref="D1209">IFERROR(INDEX(import_data,MATCH($D$8&amp;"-"&amp;$B1209,import_key,0),D$9),"")</f>
        <v/>
      </c>
      <c r="E1209" s="299" t="str" cm="1">
        <f t="array" ref="E1209">IFERROR(INDEX(import_data,MATCH($D$8&amp;"-"&amp;$B1209,import_key,0),E$9),"")</f>
        <v/>
      </c>
      <c r="F1209" s="299" t="str" cm="1">
        <f t="array" ref="F1209">IFERROR(INDEX(import_data,MATCH($D$8&amp;"-"&amp;$B1209,import_key,0),F$9),"")</f>
        <v/>
      </c>
      <c r="G1209" s="299" t="str" cm="1">
        <f t="array" ref="G1209">IFERROR(INDEX(import_data,MATCH($D$8&amp;"-"&amp;$B1209,import_key,0),G$9),"")</f>
        <v/>
      </c>
      <c r="H1209" s="322" t="str" cm="1">
        <f t="array" ref="H1209">IFERROR(INDEX(import_data,MATCH($D$8&amp;"-"&amp;$B1209,import_key,0),H$9),"")</f>
        <v/>
      </c>
      <c r="J1209" s="334" t="str">
        <f t="shared" si="91"/>
        <v/>
      </c>
      <c r="K1209" s="98" t="s">
        <v>0</v>
      </c>
      <c r="L1209" s="334" t="str">
        <f t="shared" si="92"/>
        <v/>
      </c>
      <c r="M1209" s="98" t="s">
        <v>0</v>
      </c>
      <c r="N1209" s="334" t="str">
        <f t="shared" si="93"/>
        <v/>
      </c>
      <c r="O1209" s="98" t="s">
        <v>0</v>
      </c>
      <c r="P1209" s="308">
        <f t="shared" si="94"/>
        <v>1197</v>
      </c>
      <c r="R1209" s="301" t="str" cm="1">
        <f t="array" ref="R1209">IFERROR(INDEX(import_data,MATCH($R$8&amp;"-"&amp;$P1209,import_key,0),R$9),"")</f>
        <v/>
      </c>
      <c r="S1209" s="299" t="str" cm="1">
        <f t="array" ref="S1209">IFERROR(INDEX(import_data,MATCH($R$8&amp;"-"&amp;$P1209,import_key,0),S$9),"")</f>
        <v/>
      </c>
      <c r="T1209" s="322" t="str" cm="1">
        <f t="array" ref="T1209">IFERROR(INDEX(import_data,MATCH($R$8&amp;"-"&amp;$P1209,import_key,0),T$9),"")</f>
        <v/>
      </c>
    </row>
    <row r="1210" spans="2:20" x14ac:dyDescent="0.25">
      <c r="B1210" s="308">
        <f t="shared" si="95"/>
        <v>1198</v>
      </c>
      <c r="D1210" s="301" t="str" cm="1">
        <f t="array" ref="D1210">IFERROR(INDEX(import_data,MATCH($D$8&amp;"-"&amp;$B1210,import_key,0),D$9),"")</f>
        <v/>
      </c>
      <c r="E1210" s="299" t="str" cm="1">
        <f t="array" ref="E1210">IFERROR(INDEX(import_data,MATCH($D$8&amp;"-"&amp;$B1210,import_key,0),E$9),"")</f>
        <v/>
      </c>
      <c r="F1210" s="299" t="str" cm="1">
        <f t="array" ref="F1210">IFERROR(INDEX(import_data,MATCH($D$8&amp;"-"&amp;$B1210,import_key,0),F$9),"")</f>
        <v/>
      </c>
      <c r="G1210" s="299" t="str" cm="1">
        <f t="array" ref="G1210">IFERROR(INDEX(import_data,MATCH($D$8&amp;"-"&amp;$B1210,import_key,0),G$9),"")</f>
        <v/>
      </c>
      <c r="H1210" s="322" t="str" cm="1">
        <f t="array" ref="H1210">IFERROR(INDEX(import_data,MATCH($D$8&amp;"-"&amp;$B1210,import_key,0),H$9),"")</f>
        <v/>
      </c>
      <c r="J1210" s="334" t="str">
        <f t="shared" si="91"/>
        <v/>
      </c>
      <c r="K1210" s="98" t="s">
        <v>0</v>
      </c>
      <c r="L1210" s="334" t="str">
        <f t="shared" si="92"/>
        <v/>
      </c>
      <c r="M1210" s="98" t="s">
        <v>0</v>
      </c>
      <c r="N1210" s="334" t="str">
        <f t="shared" si="93"/>
        <v/>
      </c>
      <c r="O1210" s="98" t="s">
        <v>0</v>
      </c>
      <c r="P1210" s="308">
        <f t="shared" si="94"/>
        <v>1198</v>
      </c>
      <c r="R1210" s="301" t="str" cm="1">
        <f t="array" ref="R1210">IFERROR(INDEX(import_data,MATCH($R$8&amp;"-"&amp;$P1210,import_key,0),R$9),"")</f>
        <v/>
      </c>
      <c r="S1210" s="299" t="str" cm="1">
        <f t="array" ref="S1210">IFERROR(INDEX(import_data,MATCH($R$8&amp;"-"&amp;$P1210,import_key,0),S$9),"")</f>
        <v/>
      </c>
      <c r="T1210" s="322" t="str" cm="1">
        <f t="array" ref="T1210">IFERROR(INDEX(import_data,MATCH($R$8&amp;"-"&amp;$P1210,import_key,0),T$9),"")</f>
        <v/>
      </c>
    </row>
    <row r="1211" spans="2:20" x14ac:dyDescent="0.25">
      <c r="B1211" s="308">
        <f t="shared" si="95"/>
        <v>1199</v>
      </c>
      <c r="D1211" s="301" t="str" cm="1">
        <f t="array" ref="D1211">IFERROR(INDEX(import_data,MATCH($D$8&amp;"-"&amp;$B1211,import_key,0),D$9),"")</f>
        <v/>
      </c>
      <c r="E1211" s="299" t="str" cm="1">
        <f t="array" ref="E1211">IFERROR(INDEX(import_data,MATCH($D$8&amp;"-"&amp;$B1211,import_key,0),E$9),"")</f>
        <v/>
      </c>
      <c r="F1211" s="299" t="str" cm="1">
        <f t="array" ref="F1211">IFERROR(INDEX(import_data,MATCH($D$8&amp;"-"&amp;$B1211,import_key,0),F$9),"")</f>
        <v/>
      </c>
      <c r="G1211" s="299" t="str" cm="1">
        <f t="array" ref="G1211">IFERROR(INDEX(import_data,MATCH($D$8&amp;"-"&amp;$B1211,import_key,0),G$9),"")</f>
        <v/>
      </c>
      <c r="H1211" s="322" t="str" cm="1">
        <f t="array" ref="H1211">IFERROR(INDEX(import_data,MATCH($D$8&amp;"-"&amp;$B1211,import_key,0),H$9),"")</f>
        <v/>
      </c>
      <c r="J1211" s="334" t="str">
        <f t="shared" si="91"/>
        <v/>
      </c>
      <c r="K1211" s="98" t="s">
        <v>0</v>
      </c>
      <c r="L1211" s="334" t="str">
        <f t="shared" si="92"/>
        <v/>
      </c>
      <c r="M1211" s="98" t="s">
        <v>0</v>
      </c>
      <c r="N1211" s="334" t="str">
        <f t="shared" si="93"/>
        <v/>
      </c>
      <c r="O1211" s="98" t="s">
        <v>0</v>
      </c>
      <c r="P1211" s="308">
        <f t="shared" si="94"/>
        <v>1199</v>
      </c>
      <c r="R1211" s="301" t="str" cm="1">
        <f t="array" ref="R1211">IFERROR(INDEX(import_data,MATCH($R$8&amp;"-"&amp;$P1211,import_key,0),R$9),"")</f>
        <v/>
      </c>
      <c r="S1211" s="299" t="str" cm="1">
        <f t="array" ref="S1211">IFERROR(INDEX(import_data,MATCH($R$8&amp;"-"&amp;$P1211,import_key,0),S$9),"")</f>
        <v/>
      </c>
      <c r="T1211" s="322" t="str" cm="1">
        <f t="array" ref="T1211">IFERROR(INDEX(import_data,MATCH($R$8&amp;"-"&amp;$P1211,import_key,0),T$9),"")</f>
        <v/>
      </c>
    </row>
    <row r="1212" spans="2:20" x14ac:dyDescent="0.25">
      <c r="B1212" s="308">
        <f t="shared" si="95"/>
        <v>1200</v>
      </c>
      <c r="D1212" s="301" t="str" cm="1">
        <f t="array" ref="D1212">IFERROR(INDEX(import_data,MATCH($D$8&amp;"-"&amp;$B1212,import_key,0),D$9),"")</f>
        <v/>
      </c>
      <c r="E1212" s="299" t="str" cm="1">
        <f t="array" ref="E1212">IFERROR(INDEX(import_data,MATCH($D$8&amp;"-"&amp;$B1212,import_key,0),E$9),"")</f>
        <v/>
      </c>
      <c r="F1212" s="299" t="str" cm="1">
        <f t="array" ref="F1212">IFERROR(INDEX(import_data,MATCH($D$8&amp;"-"&amp;$B1212,import_key,0),F$9),"")</f>
        <v/>
      </c>
      <c r="G1212" s="299" t="str" cm="1">
        <f t="array" ref="G1212">IFERROR(INDEX(import_data,MATCH($D$8&amp;"-"&amp;$B1212,import_key,0),G$9),"")</f>
        <v/>
      </c>
      <c r="H1212" s="322" t="str" cm="1">
        <f t="array" ref="H1212">IFERROR(INDEX(import_data,MATCH($D$8&amp;"-"&amp;$B1212,import_key,0),H$9),"")</f>
        <v/>
      </c>
      <c r="J1212" s="334" t="str">
        <f t="shared" si="91"/>
        <v/>
      </c>
      <c r="K1212" s="98" t="s">
        <v>0</v>
      </c>
      <c r="L1212" s="334" t="str">
        <f t="shared" si="92"/>
        <v/>
      </c>
      <c r="M1212" s="98" t="s">
        <v>0</v>
      </c>
      <c r="N1212" s="334" t="str">
        <f t="shared" si="93"/>
        <v/>
      </c>
      <c r="O1212" s="98" t="s">
        <v>0</v>
      </c>
      <c r="P1212" s="308">
        <f t="shared" si="94"/>
        <v>1200</v>
      </c>
      <c r="R1212" s="301" t="str" cm="1">
        <f t="array" ref="R1212">IFERROR(INDEX(import_data,MATCH($R$8&amp;"-"&amp;$P1212,import_key,0),R$9),"")</f>
        <v/>
      </c>
      <c r="S1212" s="299" t="str" cm="1">
        <f t="array" ref="S1212">IFERROR(INDEX(import_data,MATCH($R$8&amp;"-"&amp;$P1212,import_key,0),S$9),"")</f>
        <v/>
      </c>
      <c r="T1212" s="322" t="str" cm="1">
        <f t="array" ref="T1212">IFERROR(INDEX(import_data,MATCH($R$8&amp;"-"&amp;$P1212,import_key,0),T$9),"")</f>
        <v/>
      </c>
    </row>
    <row r="1213" spans="2:20" x14ac:dyDescent="0.25">
      <c r="B1213" s="308">
        <f t="shared" si="95"/>
        <v>1201</v>
      </c>
      <c r="D1213" s="301" t="str" cm="1">
        <f t="array" ref="D1213">IFERROR(INDEX(import_data,MATCH($D$8&amp;"-"&amp;$B1213,import_key,0),D$9),"")</f>
        <v/>
      </c>
      <c r="E1213" s="299" t="str" cm="1">
        <f t="array" ref="E1213">IFERROR(INDEX(import_data,MATCH($D$8&amp;"-"&amp;$B1213,import_key,0),E$9),"")</f>
        <v/>
      </c>
      <c r="F1213" s="299" t="str" cm="1">
        <f t="array" ref="F1213">IFERROR(INDEX(import_data,MATCH($D$8&amp;"-"&amp;$B1213,import_key,0),F$9),"")</f>
        <v/>
      </c>
      <c r="G1213" s="299" t="str" cm="1">
        <f t="array" ref="G1213">IFERROR(INDEX(import_data,MATCH($D$8&amp;"-"&amp;$B1213,import_key,0),G$9),"")</f>
        <v/>
      </c>
      <c r="H1213" s="322" t="str" cm="1">
        <f t="array" ref="H1213">IFERROR(INDEX(import_data,MATCH($D$8&amp;"-"&amp;$B1213,import_key,0),H$9),"")</f>
        <v/>
      </c>
      <c r="J1213" s="334" t="str">
        <f t="shared" si="91"/>
        <v/>
      </c>
      <c r="K1213" s="98" t="s">
        <v>0</v>
      </c>
      <c r="L1213" s="334" t="str">
        <f t="shared" si="92"/>
        <v/>
      </c>
      <c r="M1213" s="98" t="s">
        <v>0</v>
      </c>
      <c r="N1213" s="334" t="str">
        <f t="shared" si="93"/>
        <v/>
      </c>
      <c r="O1213" s="98" t="s">
        <v>0</v>
      </c>
      <c r="P1213" s="308">
        <f t="shared" si="94"/>
        <v>1201</v>
      </c>
      <c r="R1213" s="301" t="str" cm="1">
        <f t="array" ref="R1213">IFERROR(INDEX(import_data,MATCH($R$8&amp;"-"&amp;$P1213,import_key,0),R$9),"")</f>
        <v/>
      </c>
      <c r="S1213" s="299" t="str" cm="1">
        <f t="array" ref="S1213">IFERROR(INDEX(import_data,MATCH($R$8&amp;"-"&amp;$P1213,import_key,0),S$9),"")</f>
        <v/>
      </c>
      <c r="T1213" s="322" t="str" cm="1">
        <f t="array" ref="T1213">IFERROR(INDEX(import_data,MATCH($R$8&amp;"-"&amp;$P1213,import_key,0),T$9),"")</f>
        <v/>
      </c>
    </row>
    <row r="1214" spans="2:20" x14ac:dyDescent="0.25">
      <c r="B1214" s="308">
        <f t="shared" si="95"/>
        <v>1202</v>
      </c>
      <c r="D1214" s="301" t="str" cm="1">
        <f t="array" ref="D1214">IFERROR(INDEX(import_data,MATCH($D$8&amp;"-"&amp;$B1214,import_key,0),D$9),"")</f>
        <v/>
      </c>
      <c r="E1214" s="299" t="str" cm="1">
        <f t="array" ref="E1214">IFERROR(INDEX(import_data,MATCH($D$8&amp;"-"&amp;$B1214,import_key,0),E$9),"")</f>
        <v/>
      </c>
      <c r="F1214" s="299" t="str" cm="1">
        <f t="array" ref="F1214">IFERROR(INDEX(import_data,MATCH($D$8&amp;"-"&amp;$B1214,import_key,0),F$9),"")</f>
        <v/>
      </c>
      <c r="G1214" s="299" t="str" cm="1">
        <f t="array" ref="G1214">IFERROR(INDEX(import_data,MATCH($D$8&amp;"-"&amp;$B1214,import_key,0),G$9),"")</f>
        <v/>
      </c>
      <c r="H1214" s="322" t="str" cm="1">
        <f t="array" ref="H1214">IFERROR(INDEX(import_data,MATCH($D$8&amp;"-"&amp;$B1214,import_key,0),H$9),"")</f>
        <v/>
      </c>
      <c r="J1214" s="334" t="str">
        <f t="shared" si="91"/>
        <v/>
      </c>
      <c r="K1214" s="98" t="s">
        <v>0</v>
      </c>
      <c r="L1214" s="334" t="str">
        <f t="shared" si="92"/>
        <v/>
      </c>
      <c r="M1214" s="98" t="s">
        <v>0</v>
      </c>
      <c r="N1214" s="334" t="str">
        <f t="shared" si="93"/>
        <v/>
      </c>
      <c r="O1214" s="98" t="s">
        <v>0</v>
      </c>
      <c r="P1214" s="308">
        <f t="shared" si="94"/>
        <v>1202</v>
      </c>
      <c r="R1214" s="301" t="str" cm="1">
        <f t="array" ref="R1214">IFERROR(INDEX(import_data,MATCH($R$8&amp;"-"&amp;$P1214,import_key,0),R$9),"")</f>
        <v/>
      </c>
      <c r="S1214" s="299" t="str" cm="1">
        <f t="array" ref="S1214">IFERROR(INDEX(import_data,MATCH($R$8&amp;"-"&amp;$P1214,import_key,0),S$9),"")</f>
        <v/>
      </c>
      <c r="T1214" s="322" t="str" cm="1">
        <f t="array" ref="T1214">IFERROR(INDEX(import_data,MATCH($R$8&amp;"-"&amp;$P1214,import_key,0),T$9),"")</f>
        <v/>
      </c>
    </row>
    <row r="1215" spans="2:20" x14ac:dyDescent="0.25">
      <c r="B1215" s="308">
        <f t="shared" si="95"/>
        <v>1203</v>
      </c>
      <c r="D1215" s="301" t="str" cm="1">
        <f t="array" ref="D1215">IFERROR(INDEX(import_data,MATCH($D$8&amp;"-"&amp;$B1215,import_key,0),D$9),"")</f>
        <v/>
      </c>
      <c r="E1215" s="299" t="str" cm="1">
        <f t="array" ref="E1215">IFERROR(INDEX(import_data,MATCH($D$8&amp;"-"&amp;$B1215,import_key,0),E$9),"")</f>
        <v/>
      </c>
      <c r="F1215" s="299" t="str" cm="1">
        <f t="array" ref="F1215">IFERROR(INDEX(import_data,MATCH($D$8&amp;"-"&amp;$B1215,import_key,0),F$9),"")</f>
        <v/>
      </c>
      <c r="G1215" s="299" t="str" cm="1">
        <f t="array" ref="G1215">IFERROR(INDEX(import_data,MATCH($D$8&amp;"-"&amp;$B1215,import_key,0),G$9),"")</f>
        <v/>
      </c>
      <c r="H1215" s="322" t="str" cm="1">
        <f t="array" ref="H1215">IFERROR(INDEX(import_data,MATCH($D$8&amp;"-"&amp;$B1215,import_key,0),H$9),"")</f>
        <v/>
      </c>
      <c r="J1215" s="334" t="str">
        <f t="shared" si="91"/>
        <v/>
      </c>
      <c r="K1215" s="98" t="s">
        <v>0</v>
      </c>
      <c r="L1215" s="334" t="str">
        <f t="shared" si="92"/>
        <v/>
      </c>
      <c r="M1215" s="98" t="s">
        <v>0</v>
      </c>
      <c r="N1215" s="334" t="str">
        <f t="shared" si="93"/>
        <v/>
      </c>
      <c r="O1215" s="98" t="s">
        <v>0</v>
      </c>
      <c r="P1215" s="308">
        <f t="shared" si="94"/>
        <v>1203</v>
      </c>
      <c r="R1215" s="301" t="str" cm="1">
        <f t="array" ref="R1215">IFERROR(INDEX(import_data,MATCH($R$8&amp;"-"&amp;$P1215,import_key,0),R$9),"")</f>
        <v/>
      </c>
      <c r="S1215" s="299" t="str" cm="1">
        <f t="array" ref="S1215">IFERROR(INDEX(import_data,MATCH($R$8&amp;"-"&amp;$P1215,import_key,0),S$9),"")</f>
        <v/>
      </c>
      <c r="T1215" s="322" t="str" cm="1">
        <f t="array" ref="T1215">IFERROR(INDEX(import_data,MATCH($R$8&amp;"-"&amp;$P1215,import_key,0),T$9),"")</f>
        <v/>
      </c>
    </row>
    <row r="1216" spans="2:20" x14ac:dyDescent="0.25">
      <c r="B1216" s="308">
        <f t="shared" si="95"/>
        <v>1204</v>
      </c>
      <c r="D1216" s="301" t="str" cm="1">
        <f t="array" ref="D1216">IFERROR(INDEX(import_data,MATCH($D$8&amp;"-"&amp;$B1216,import_key,0),D$9),"")</f>
        <v/>
      </c>
      <c r="E1216" s="299" t="str" cm="1">
        <f t="array" ref="E1216">IFERROR(INDEX(import_data,MATCH($D$8&amp;"-"&amp;$B1216,import_key,0),E$9),"")</f>
        <v/>
      </c>
      <c r="F1216" s="299" t="str" cm="1">
        <f t="array" ref="F1216">IFERROR(INDEX(import_data,MATCH($D$8&amp;"-"&amp;$B1216,import_key,0),F$9),"")</f>
        <v/>
      </c>
      <c r="G1216" s="299" t="str" cm="1">
        <f t="array" ref="G1216">IFERROR(INDEX(import_data,MATCH($D$8&amp;"-"&amp;$B1216,import_key,0),G$9),"")</f>
        <v/>
      </c>
      <c r="H1216" s="322" t="str" cm="1">
        <f t="array" ref="H1216">IFERROR(INDEX(import_data,MATCH($D$8&amp;"-"&amp;$B1216,import_key,0),H$9),"")</f>
        <v/>
      </c>
      <c r="J1216" s="334" t="str">
        <f t="shared" si="91"/>
        <v/>
      </c>
      <c r="K1216" s="98" t="s">
        <v>0</v>
      </c>
      <c r="L1216" s="334" t="str">
        <f t="shared" si="92"/>
        <v/>
      </c>
      <c r="M1216" s="98" t="s">
        <v>0</v>
      </c>
      <c r="N1216" s="334" t="str">
        <f t="shared" si="93"/>
        <v/>
      </c>
      <c r="O1216" s="98" t="s">
        <v>0</v>
      </c>
      <c r="P1216" s="308">
        <f t="shared" si="94"/>
        <v>1204</v>
      </c>
      <c r="R1216" s="301" t="str" cm="1">
        <f t="array" ref="R1216">IFERROR(INDEX(import_data,MATCH($R$8&amp;"-"&amp;$P1216,import_key,0),R$9),"")</f>
        <v/>
      </c>
      <c r="S1216" s="299" t="str" cm="1">
        <f t="array" ref="S1216">IFERROR(INDEX(import_data,MATCH($R$8&amp;"-"&amp;$P1216,import_key,0),S$9),"")</f>
        <v/>
      </c>
      <c r="T1216" s="322" t="str" cm="1">
        <f t="array" ref="T1216">IFERROR(INDEX(import_data,MATCH($R$8&amp;"-"&amp;$P1216,import_key,0),T$9),"")</f>
        <v/>
      </c>
    </row>
    <row r="1217" spans="2:20" x14ac:dyDescent="0.25">
      <c r="B1217" s="308">
        <f t="shared" si="95"/>
        <v>1205</v>
      </c>
      <c r="D1217" s="301" t="str" cm="1">
        <f t="array" ref="D1217">IFERROR(INDEX(import_data,MATCH($D$8&amp;"-"&amp;$B1217,import_key,0),D$9),"")</f>
        <v/>
      </c>
      <c r="E1217" s="299" t="str" cm="1">
        <f t="array" ref="E1217">IFERROR(INDEX(import_data,MATCH($D$8&amp;"-"&amp;$B1217,import_key,0),E$9),"")</f>
        <v/>
      </c>
      <c r="F1217" s="299" t="str" cm="1">
        <f t="array" ref="F1217">IFERROR(INDEX(import_data,MATCH($D$8&amp;"-"&amp;$B1217,import_key,0),F$9),"")</f>
        <v/>
      </c>
      <c r="G1217" s="299" t="str" cm="1">
        <f t="array" ref="G1217">IFERROR(INDEX(import_data,MATCH($D$8&amp;"-"&amp;$B1217,import_key,0),G$9),"")</f>
        <v/>
      </c>
      <c r="H1217" s="322" t="str" cm="1">
        <f t="array" ref="H1217">IFERROR(INDEX(import_data,MATCH($D$8&amp;"-"&amp;$B1217,import_key,0),H$9),"")</f>
        <v/>
      </c>
      <c r="J1217" s="334" t="str">
        <f t="shared" si="91"/>
        <v/>
      </c>
      <c r="K1217" s="98" t="s">
        <v>0</v>
      </c>
      <c r="L1217" s="334" t="str">
        <f t="shared" si="92"/>
        <v/>
      </c>
      <c r="M1217" s="98" t="s">
        <v>0</v>
      </c>
      <c r="N1217" s="334" t="str">
        <f t="shared" si="93"/>
        <v/>
      </c>
      <c r="O1217" s="98" t="s">
        <v>0</v>
      </c>
      <c r="P1217" s="308">
        <f t="shared" si="94"/>
        <v>1205</v>
      </c>
      <c r="R1217" s="301" t="str" cm="1">
        <f t="array" ref="R1217">IFERROR(INDEX(import_data,MATCH($R$8&amp;"-"&amp;$P1217,import_key,0),R$9),"")</f>
        <v/>
      </c>
      <c r="S1217" s="299" t="str" cm="1">
        <f t="array" ref="S1217">IFERROR(INDEX(import_data,MATCH($R$8&amp;"-"&amp;$P1217,import_key,0),S$9),"")</f>
        <v/>
      </c>
      <c r="T1217" s="322" t="str" cm="1">
        <f t="array" ref="T1217">IFERROR(INDEX(import_data,MATCH($R$8&amp;"-"&amp;$P1217,import_key,0),T$9),"")</f>
        <v/>
      </c>
    </row>
    <row r="1218" spans="2:20" x14ac:dyDescent="0.25">
      <c r="B1218" s="308">
        <f t="shared" si="95"/>
        <v>1206</v>
      </c>
      <c r="D1218" s="301" t="str" cm="1">
        <f t="array" ref="D1218">IFERROR(INDEX(import_data,MATCH($D$8&amp;"-"&amp;$B1218,import_key,0),D$9),"")</f>
        <v/>
      </c>
      <c r="E1218" s="299" t="str" cm="1">
        <f t="array" ref="E1218">IFERROR(INDEX(import_data,MATCH($D$8&amp;"-"&amp;$B1218,import_key,0),E$9),"")</f>
        <v/>
      </c>
      <c r="F1218" s="299" t="str" cm="1">
        <f t="array" ref="F1218">IFERROR(INDEX(import_data,MATCH($D$8&amp;"-"&amp;$B1218,import_key,0),F$9),"")</f>
        <v/>
      </c>
      <c r="G1218" s="299" t="str" cm="1">
        <f t="array" ref="G1218">IFERROR(INDEX(import_data,MATCH($D$8&amp;"-"&amp;$B1218,import_key,0),G$9),"")</f>
        <v/>
      </c>
      <c r="H1218" s="322" t="str" cm="1">
        <f t="array" ref="H1218">IFERROR(INDEX(import_data,MATCH($D$8&amp;"-"&amp;$B1218,import_key,0),H$9),"")</f>
        <v/>
      </c>
      <c r="J1218" s="334" t="str">
        <f t="shared" si="91"/>
        <v/>
      </c>
      <c r="K1218" s="98" t="s">
        <v>0</v>
      </c>
      <c r="L1218" s="334" t="str">
        <f t="shared" si="92"/>
        <v/>
      </c>
      <c r="M1218" s="98" t="s">
        <v>0</v>
      </c>
      <c r="N1218" s="334" t="str">
        <f t="shared" si="93"/>
        <v/>
      </c>
      <c r="O1218" s="98" t="s">
        <v>0</v>
      </c>
      <c r="P1218" s="308">
        <f t="shared" si="94"/>
        <v>1206</v>
      </c>
      <c r="R1218" s="301" t="str" cm="1">
        <f t="array" ref="R1218">IFERROR(INDEX(import_data,MATCH($R$8&amp;"-"&amp;$P1218,import_key,0),R$9),"")</f>
        <v/>
      </c>
      <c r="S1218" s="299" t="str" cm="1">
        <f t="array" ref="S1218">IFERROR(INDEX(import_data,MATCH($R$8&amp;"-"&amp;$P1218,import_key,0),S$9),"")</f>
        <v/>
      </c>
      <c r="T1218" s="322" t="str" cm="1">
        <f t="array" ref="T1218">IFERROR(INDEX(import_data,MATCH($R$8&amp;"-"&amp;$P1218,import_key,0),T$9),"")</f>
        <v/>
      </c>
    </row>
    <row r="1219" spans="2:20" x14ac:dyDescent="0.25">
      <c r="B1219" s="308">
        <f t="shared" si="95"/>
        <v>1207</v>
      </c>
      <c r="D1219" s="301" t="str" cm="1">
        <f t="array" ref="D1219">IFERROR(INDEX(import_data,MATCH($D$8&amp;"-"&amp;$B1219,import_key,0),D$9),"")</f>
        <v/>
      </c>
      <c r="E1219" s="299" t="str" cm="1">
        <f t="array" ref="E1219">IFERROR(INDEX(import_data,MATCH($D$8&amp;"-"&amp;$B1219,import_key,0),E$9),"")</f>
        <v/>
      </c>
      <c r="F1219" s="299" t="str" cm="1">
        <f t="array" ref="F1219">IFERROR(INDEX(import_data,MATCH($D$8&amp;"-"&amp;$B1219,import_key,0),F$9),"")</f>
        <v/>
      </c>
      <c r="G1219" s="299" t="str" cm="1">
        <f t="array" ref="G1219">IFERROR(INDEX(import_data,MATCH($D$8&amp;"-"&amp;$B1219,import_key,0),G$9),"")</f>
        <v/>
      </c>
      <c r="H1219" s="322" t="str" cm="1">
        <f t="array" ref="H1219">IFERROR(INDEX(import_data,MATCH($D$8&amp;"-"&amp;$B1219,import_key,0),H$9),"")</f>
        <v/>
      </c>
      <c r="J1219" s="334" t="str">
        <f t="shared" si="91"/>
        <v/>
      </c>
      <c r="K1219" s="98" t="s">
        <v>0</v>
      </c>
      <c r="L1219" s="334" t="str">
        <f t="shared" si="92"/>
        <v/>
      </c>
      <c r="M1219" s="98" t="s">
        <v>0</v>
      </c>
      <c r="N1219" s="334" t="str">
        <f t="shared" si="93"/>
        <v/>
      </c>
      <c r="O1219" s="98" t="s">
        <v>0</v>
      </c>
      <c r="P1219" s="308">
        <f t="shared" si="94"/>
        <v>1207</v>
      </c>
      <c r="R1219" s="301" t="str" cm="1">
        <f t="array" ref="R1219">IFERROR(INDEX(import_data,MATCH($R$8&amp;"-"&amp;$P1219,import_key,0),R$9),"")</f>
        <v/>
      </c>
      <c r="S1219" s="299" t="str" cm="1">
        <f t="array" ref="S1219">IFERROR(INDEX(import_data,MATCH($R$8&amp;"-"&amp;$P1219,import_key,0),S$9),"")</f>
        <v/>
      </c>
      <c r="T1219" s="322" t="str" cm="1">
        <f t="array" ref="T1219">IFERROR(INDEX(import_data,MATCH($R$8&amp;"-"&amp;$P1219,import_key,0),T$9),"")</f>
        <v/>
      </c>
    </row>
    <row r="1220" spans="2:20" x14ac:dyDescent="0.25">
      <c r="B1220" s="308">
        <f t="shared" si="95"/>
        <v>1208</v>
      </c>
      <c r="D1220" s="301" t="str" cm="1">
        <f t="array" ref="D1220">IFERROR(INDEX(import_data,MATCH($D$8&amp;"-"&amp;$B1220,import_key,0),D$9),"")</f>
        <v/>
      </c>
      <c r="E1220" s="299" t="str" cm="1">
        <f t="array" ref="E1220">IFERROR(INDEX(import_data,MATCH($D$8&amp;"-"&amp;$B1220,import_key,0),E$9),"")</f>
        <v/>
      </c>
      <c r="F1220" s="299" t="str" cm="1">
        <f t="array" ref="F1220">IFERROR(INDEX(import_data,MATCH($D$8&amp;"-"&amp;$B1220,import_key,0),F$9),"")</f>
        <v/>
      </c>
      <c r="G1220" s="299" t="str" cm="1">
        <f t="array" ref="G1220">IFERROR(INDEX(import_data,MATCH($D$8&amp;"-"&amp;$B1220,import_key,0),G$9),"")</f>
        <v/>
      </c>
      <c r="H1220" s="322" t="str" cm="1">
        <f t="array" ref="H1220">IFERROR(INDEX(import_data,MATCH($D$8&amp;"-"&amp;$B1220,import_key,0),H$9),"")</f>
        <v/>
      </c>
      <c r="J1220" s="334" t="str">
        <f t="shared" si="91"/>
        <v/>
      </c>
      <c r="K1220" s="98" t="s">
        <v>0</v>
      </c>
      <c r="L1220" s="334" t="str">
        <f t="shared" si="92"/>
        <v/>
      </c>
      <c r="M1220" s="98" t="s">
        <v>0</v>
      </c>
      <c r="N1220" s="334" t="str">
        <f t="shared" si="93"/>
        <v/>
      </c>
      <c r="O1220" s="98" t="s">
        <v>0</v>
      </c>
      <c r="P1220" s="308">
        <f t="shared" si="94"/>
        <v>1208</v>
      </c>
      <c r="R1220" s="301" t="str" cm="1">
        <f t="array" ref="R1220">IFERROR(INDEX(import_data,MATCH($R$8&amp;"-"&amp;$P1220,import_key,0),R$9),"")</f>
        <v/>
      </c>
      <c r="S1220" s="299" t="str" cm="1">
        <f t="array" ref="S1220">IFERROR(INDEX(import_data,MATCH($R$8&amp;"-"&amp;$P1220,import_key,0),S$9),"")</f>
        <v/>
      </c>
      <c r="T1220" s="322" t="str" cm="1">
        <f t="array" ref="T1220">IFERROR(INDEX(import_data,MATCH($R$8&amp;"-"&amp;$P1220,import_key,0),T$9),"")</f>
        <v/>
      </c>
    </row>
    <row r="1221" spans="2:20" x14ac:dyDescent="0.25">
      <c r="B1221" s="308">
        <f t="shared" si="95"/>
        <v>1209</v>
      </c>
      <c r="D1221" s="301" t="str" cm="1">
        <f t="array" ref="D1221">IFERROR(INDEX(import_data,MATCH($D$8&amp;"-"&amp;$B1221,import_key,0),D$9),"")</f>
        <v/>
      </c>
      <c r="E1221" s="299" t="str" cm="1">
        <f t="array" ref="E1221">IFERROR(INDEX(import_data,MATCH($D$8&amp;"-"&amp;$B1221,import_key,0),E$9),"")</f>
        <v/>
      </c>
      <c r="F1221" s="299" t="str" cm="1">
        <f t="array" ref="F1221">IFERROR(INDEX(import_data,MATCH($D$8&amp;"-"&amp;$B1221,import_key,0),F$9),"")</f>
        <v/>
      </c>
      <c r="G1221" s="299" t="str" cm="1">
        <f t="array" ref="G1221">IFERROR(INDEX(import_data,MATCH($D$8&amp;"-"&amp;$B1221,import_key,0),G$9),"")</f>
        <v/>
      </c>
      <c r="H1221" s="322" t="str" cm="1">
        <f t="array" ref="H1221">IFERROR(INDEX(import_data,MATCH($D$8&amp;"-"&amp;$B1221,import_key,0),H$9),"")</f>
        <v/>
      </c>
      <c r="J1221" s="334" t="str">
        <f t="shared" si="91"/>
        <v/>
      </c>
      <c r="K1221" s="98" t="s">
        <v>0</v>
      </c>
      <c r="L1221" s="334" t="str">
        <f t="shared" si="92"/>
        <v/>
      </c>
      <c r="M1221" s="98" t="s">
        <v>0</v>
      </c>
      <c r="N1221" s="334" t="str">
        <f t="shared" si="93"/>
        <v/>
      </c>
      <c r="O1221" s="98" t="s">
        <v>0</v>
      </c>
      <c r="P1221" s="308">
        <f t="shared" si="94"/>
        <v>1209</v>
      </c>
      <c r="R1221" s="301" t="str" cm="1">
        <f t="array" ref="R1221">IFERROR(INDEX(import_data,MATCH($R$8&amp;"-"&amp;$P1221,import_key,0),R$9),"")</f>
        <v/>
      </c>
      <c r="S1221" s="323" t="str" cm="1">
        <f t="array" ref="S1221">IFERROR(INDEX(import_data,MATCH($R$8&amp;"-"&amp;$P1221,import_key,0),S$9),"")</f>
        <v/>
      </c>
      <c r="T1221" s="322" t="str" cm="1">
        <f t="array" ref="T1221">IFERROR(INDEX(import_data,MATCH($R$8&amp;"-"&amp;$P1221,import_key,0),T$9),"")</f>
        <v/>
      </c>
    </row>
    <row r="1222" spans="2:20" x14ac:dyDescent="0.25">
      <c r="B1222" s="308">
        <f t="shared" si="95"/>
        <v>1210</v>
      </c>
      <c r="D1222" s="301" t="str" cm="1">
        <f t="array" ref="D1222">IFERROR(INDEX(import_data,MATCH($D$8&amp;"-"&amp;$B1222,import_key,0),D$9),"")</f>
        <v/>
      </c>
      <c r="E1222" s="299" t="str" cm="1">
        <f t="array" ref="E1222">IFERROR(INDEX(import_data,MATCH($D$8&amp;"-"&amp;$B1222,import_key,0),E$9),"")</f>
        <v/>
      </c>
      <c r="F1222" s="299" t="str" cm="1">
        <f t="array" ref="F1222">IFERROR(INDEX(import_data,MATCH($D$8&amp;"-"&amp;$B1222,import_key,0),F$9),"")</f>
        <v/>
      </c>
      <c r="G1222" s="299" t="str" cm="1">
        <f t="array" ref="G1222">IFERROR(INDEX(import_data,MATCH($D$8&amp;"-"&amp;$B1222,import_key,0),G$9),"")</f>
        <v/>
      </c>
      <c r="H1222" s="322" t="str" cm="1">
        <f t="array" ref="H1222">IFERROR(INDEX(import_data,MATCH($D$8&amp;"-"&amp;$B1222,import_key,0),H$9),"")</f>
        <v/>
      </c>
      <c r="J1222" s="334" t="str">
        <f t="shared" si="91"/>
        <v/>
      </c>
      <c r="K1222" s="98" t="s">
        <v>0</v>
      </c>
      <c r="L1222" s="334" t="str">
        <f t="shared" si="92"/>
        <v/>
      </c>
      <c r="M1222" s="98" t="s">
        <v>0</v>
      </c>
      <c r="N1222" s="334" t="str">
        <f t="shared" si="93"/>
        <v/>
      </c>
      <c r="O1222" s="98" t="s">
        <v>0</v>
      </c>
      <c r="P1222" s="308">
        <f t="shared" si="94"/>
        <v>1210</v>
      </c>
      <c r="R1222" s="301" t="str" cm="1">
        <f t="array" ref="R1222">IFERROR(INDEX(import_data,MATCH($R$8&amp;"-"&amp;$P1222,import_key,0),R$9),"")</f>
        <v/>
      </c>
      <c r="S1222" s="299" t="str" cm="1">
        <f t="array" ref="S1222">IFERROR(INDEX(import_data,MATCH($R$8&amp;"-"&amp;$P1222,import_key,0),S$9),"")</f>
        <v/>
      </c>
      <c r="T1222" s="322" t="str" cm="1">
        <f t="array" ref="T1222">IFERROR(INDEX(import_data,MATCH($R$8&amp;"-"&amp;$P1222,import_key,0),T$9),"")</f>
        <v/>
      </c>
    </row>
    <row r="1223" spans="2:20" x14ac:dyDescent="0.25">
      <c r="B1223" s="308">
        <f t="shared" si="95"/>
        <v>1211</v>
      </c>
      <c r="D1223" s="301" t="str" cm="1">
        <f t="array" ref="D1223">IFERROR(INDEX(import_data,MATCH($D$8&amp;"-"&amp;$B1223,import_key,0),D$9),"")</f>
        <v/>
      </c>
      <c r="E1223" s="299" t="str" cm="1">
        <f t="array" ref="E1223">IFERROR(INDEX(import_data,MATCH($D$8&amp;"-"&amp;$B1223,import_key,0),E$9),"")</f>
        <v/>
      </c>
      <c r="F1223" s="299" t="str" cm="1">
        <f t="array" ref="F1223">IFERROR(INDEX(import_data,MATCH($D$8&amp;"-"&amp;$B1223,import_key,0),F$9),"")</f>
        <v/>
      </c>
      <c r="G1223" s="299" t="str" cm="1">
        <f t="array" ref="G1223">IFERROR(INDEX(import_data,MATCH($D$8&amp;"-"&amp;$B1223,import_key,0),G$9),"")</f>
        <v/>
      </c>
      <c r="H1223" s="322" t="str" cm="1">
        <f t="array" ref="H1223">IFERROR(INDEX(import_data,MATCH($D$8&amp;"-"&amp;$B1223,import_key,0),H$9),"")</f>
        <v/>
      </c>
      <c r="J1223" s="334" t="str">
        <f t="shared" si="91"/>
        <v/>
      </c>
      <c r="K1223" s="98" t="s">
        <v>0</v>
      </c>
      <c r="L1223" s="334" t="str">
        <f t="shared" si="92"/>
        <v/>
      </c>
      <c r="M1223" s="98" t="s">
        <v>0</v>
      </c>
      <c r="N1223" s="334" t="str">
        <f t="shared" si="93"/>
        <v/>
      </c>
      <c r="O1223" s="98" t="s">
        <v>0</v>
      </c>
      <c r="P1223" s="308">
        <f t="shared" si="94"/>
        <v>1211</v>
      </c>
      <c r="R1223" s="301" t="str" cm="1">
        <f t="array" ref="R1223">IFERROR(INDEX(import_data,MATCH($R$8&amp;"-"&amp;$P1223,import_key,0),R$9),"")</f>
        <v/>
      </c>
      <c r="S1223" s="299" t="str" cm="1">
        <f t="array" ref="S1223">IFERROR(INDEX(import_data,MATCH($R$8&amp;"-"&amp;$P1223,import_key,0),S$9),"")</f>
        <v/>
      </c>
      <c r="T1223" s="322" t="str" cm="1">
        <f t="array" ref="T1223">IFERROR(INDEX(import_data,MATCH($R$8&amp;"-"&amp;$P1223,import_key,0),T$9),"")</f>
        <v/>
      </c>
    </row>
    <row r="1224" spans="2:20" x14ac:dyDescent="0.25">
      <c r="B1224" s="308">
        <f t="shared" si="95"/>
        <v>1212</v>
      </c>
      <c r="D1224" s="301" t="str" cm="1">
        <f t="array" ref="D1224">IFERROR(INDEX(import_data,MATCH($D$8&amp;"-"&amp;$B1224,import_key,0),D$9),"")</f>
        <v/>
      </c>
      <c r="E1224" s="299" t="str" cm="1">
        <f t="array" ref="E1224">IFERROR(INDEX(import_data,MATCH($D$8&amp;"-"&amp;$B1224,import_key,0),E$9),"")</f>
        <v/>
      </c>
      <c r="F1224" s="299" t="str" cm="1">
        <f t="array" ref="F1224">IFERROR(INDEX(import_data,MATCH($D$8&amp;"-"&amp;$B1224,import_key,0),F$9),"")</f>
        <v/>
      </c>
      <c r="G1224" s="299" t="str" cm="1">
        <f t="array" ref="G1224">IFERROR(INDEX(import_data,MATCH($D$8&amp;"-"&amp;$B1224,import_key,0),G$9),"")</f>
        <v/>
      </c>
      <c r="H1224" s="322" t="str" cm="1">
        <f t="array" ref="H1224">IFERROR(INDEX(import_data,MATCH($D$8&amp;"-"&amp;$B1224,import_key,0),H$9),"")</f>
        <v/>
      </c>
      <c r="J1224" s="334" t="str">
        <f t="shared" si="91"/>
        <v/>
      </c>
      <c r="K1224" s="98" t="s">
        <v>0</v>
      </c>
      <c r="L1224" s="334" t="str">
        <f t="shared" si="92"/>
        <v/>
      </c>
      <c r="M1224" s="98" t="s">
        <v>0</v>
      </c>
      <c r="N1224" s="334" t="str">
        <f t="shared" si="93"/>
        <v/>
      </c>
      <c r="O1224" s="98" t="s">
        <v>0</v>
      </c>
      <c r="P1224" s="308">
        <f t="shared" si="94"/>
        <v>1212</v>
      </c>
      <c r="R1224" s="301" t="str" cm="1">
        <f t="array" ref="R1224">IFERROR(INDEX(import_data,MATCH($R$8&amp;"-"&amp;$P1224,import_key,0),R$9),"")</f>
        <v/>
      </c>
      <c r="S1224" s="299" t="str" cm="1">
        <f t="array" ref="S1224">IFERROR(INDEX(import_data,MATCH($R$8&amp;"-"&amp;$P1224,import_key,0),S$9),"")</f>
        <v/>
      </c>
      <c r="T1224" s="322" t="str" cm="1">
        <f t="array" ref="T1224">IFERROR(INDEX(import_data,MATCH($R$8&amp;"-"&amp;$P1224,import_key,0),T$9),"")</f>
        <v/>
      </c>
    </row>
    <row r="1225" spans="2:20" x14ac:dyDescent="0.25">
      <c r="B1225" s="308">
        <f t="shared" si="95"/>
        <v>1213</v>
      </c>
      <c r="D1225" s="301" t="str" cm="1">
        <f t="array" ref="D1225">IFERROR(INDEX(import_data,MATCH($D$8&amp;"-"&amp;$B1225,import_key,0),D$9),"")</f>
        <v/>
      </c>
      <c r="E1225" s="299" t="str" cm="1">
        <f t="array" ref="E1225">IFERROR(INDEX(import_data,MATCH($D$8&amp;"-"&amp;$B1225,import_key,0),E$9),"")</f>
        <v/>
      </c>
      <c r="F1225" s="299" t="str" cm="1">
        <f t="array" ref="F1225">IFERROR(INDEX(import_data,MATCH($D$8&amp;"-"&amp;$B1225,import_key,0),F$9),"")</f>
        <v/>
      </c>
      <c r="G1225" s="299" t="str" cm="1">
        <f t="array" ref="G1225">IFERROR(INDEX(import_data,MATCH($D$8&amp;"-"&amp;$B1225,import_key,0),G$9),"")</f>
        <v/>
      </c>
      <c r="H1225" s="322" t="str" cm="1">
        <f t="array" ref="H1225">IFERROR(INDEX(import_data,MATCH($D$8&amp;"-"&amp;$B1225,import_key,0),H$9),"")</f>
        <v/>
      </c>
      <c r="J1225" s="334" t="str">
        <f t="shared" si="91"/>
        <v/>
      </c>
      <c r="K1225" s="98" t="s">
        <v>0</v>
      </c>
      <c r="L1225" s="334" t="str">
        <f t="shared" si="92"/>
        <v/>
      </c>
      <c r="M1225" s="98" t="s">
        <v>0</v>
      </c>
      <c r="N1225" s="334" t="str">
        <f t="shared" si="93"/>
        <v/>
      </c>
      <c r="O1225" s="98" t="s">
        <v>0</v>
      </c>
      <c r="P1225" s="308">
        <f t="shared" si="94"/>
        <v>1213</v>
      </c>
      <c r="R1225" s="301" t="str" cm="1">
        <f t="array" ref="R1225">IFERROR(INDEX(import_data,MATCH($R$8&amp;"-"&amp;$P1225,import_key,0),R$9),"")</f>
        <v/>
      </c>
      <c r="S1225" s="299" t="str" cm="1">
        <f t="array" ref="S1225">IFERROR(INDEX(import_data,MATCH($R$8&amp;"-"&amp;$P1225,import_key,0),S$9),"")</f>
        <v/>
      </c>
      <c r="T1225" s="322" t="str" cm="1">
        <f t="array" ref="T1225">IFERROR(INDEX(import_data,MATCH($R$8&amp;"-"&amp;$P1225,import_key,0),T$9),"")</f>
        <v/>
      </c>
    </row>
    <row r="1226" spans="2:20" x14ac:dyDescent="0.25">
      <c r="B1226" s="308">
        <f t="shared" si="95"/>
        <v>1214</v>
      </c>
      <c r="D1226" s="301" t="str" cm="1">
        <f t="array" ref="D1226">IFERROR(INDEX(import_data,MATCH($D$8&amp;"-"&amp;$B1226,import_key,0),D$9),"")</f>
        <v/>
      </c>
      <c r="E1226" s="299" t="str" cm="1">
        <f t="array" ref="E1226">IFERROR(INDEX(import_data,MATCH($D$8&amp;"-"&amp;$B1226,import_key,0),E$9),"")</f>
        <v/>
      </c>
      <c r="F1226" s="299" t="str" cm="1">
        <f t="array" ref="F1226">IFERROR(INDEX(import_data,MATCH($D$8&amp;"-"&amp;$B1226,import_key,0),F$9),"")</f>
        <v/>
      </c>
      <c r="G1226" s="299" t="str" cm="1">
        <f t="array" ref="G1226">IFERROR(INDEX(import_data,MATCH($D$8&amp;"-"&amp;$B1226,import_key,0),G$9),"")</f>
        <v/>
      </c>
      <c r="H1226" s="322" t="str" cm="1">
        <f t="array" ref="H1226">IFERROR(INDEX(import_data,MATCH($D$8&amp;"-"&amp;$B1226,import_key,0),H$9),"")</f>
        <v/>
      </c>
      <c r="J1226" s="334" t="str">
        <f t="shared" si="91"/>
        <v/>
      </c>
      <c r="K1226" s="98" t="s">
        <v>0</v>
      </c>
      <c r="L1226" s="334" t="str">
        <f t="shared" si="92"/>
        <v/>
      </c>
      <c r="M1226" s="98" t="s">
        <v>0</v>
      </c>
      <c r="N1226" s="334" t="str">
        <f t="shared" si="93"/>
        <v/>
      </c>
      <c r="O1226" s="98" t="s">
        <v>0</v>
      </c>
      <c r="P1226" s="308">
        <f t="shared" si="94"/>
        <v>1214</v>
      </c>
      <c r="R1226" s="301" t="str" cm="1">
        <f t="array" ref="R1226">IFERROR(INDEX(import_data,MATCH($R$8&amp;"-"&amp;$P1226,import_key,0),R$9),"")</f>
        <v/>
      </c>
      <c r="S1226" s="299" t="str" cm="1">
        <f t="array" ref="S1226">IFERROR(INDEX(import_data,MATCH($R$8&amp;"-"&amp;$P1226,import_key,0),S$9),"")</f>
        <v/>
      </c>
      <c r="T1226" s="322" t="str" cm="1">
        <f t="array" ref="T1226">IFERROR(INDEX(import_data,MATCH($R$8&amp;"-"&amp;$P1226,import_key,0),T$9),"")</f>
        <v/>
      </c>
    </row>
    <row r="1227" spans="2:20" x14ac:dyDescent="0.25">
      <c r="B1227" s="308">
        <f t="shared" si="95"/>
        <v>1215</v>
      </c>
      <c r="D1227" s="301" t="str" cm="1">
        <f t="array" ref="D1227">IFERROR(INDEX(import_data,MATCH($D$8&amp;"-"&amp;$B1227,import_key,0),D$9),"")</f>
        <v/>
      </c>
      <c r="E1227" s="299" t="str" cm="1">
        <f t="array" ref="E1227">IFERROR(INDEX(import_data,MATCH($D$8&amp;"-"&amp;$B1227,import_key,0),E$9),"")</f>
        <v/>
      </c>
      <c r="F1227" s="299" t="str" cm="1">
        <f t="array" ref="F1227">IFERROR(INDEX(import_data,MATCH($D$8&amp;"-"&amp;$B1227,import_key,0),F$9),"")</f>
        <v/>
      </c>
      <c r="G1227" s="299" t="str" cm="1">
        <f t="array" ref="G1227">IFERROR(INDEX(import_data,MATCH($D$8&amp;"-"&amp;$B1227,import_key,0),G$9),"")</f>
        <v/>
      </c>
      <c r="H1227" s="322" t="str" cm="1">
        <f t="array" ref="H1227">IFERROR(INDEX(import_data,MATCH($D$8&amp;"-"&amp;$B1227,import_key,0),H$9),"")</f>
        <v/>
      </c>
      <c r="J1227" s="334" t="str">
        <f t="shared" si="91"/>
        <v/>
      </c>
      <c r="K1227" s="98" t="s">
        <v>0</v>
      </c>
      <c r="L1227" s="334" t="str">
        <f t="shared" si="92"/>
        <v/>
      </c>
      <c r="M1227" s="98" t="s">
        <v>0</v>
      </c>
      <c r="N1227" s="334" t="str">
        <f t="shared" si="93"/>
        <v/>
      </c>
      <c r="O1227" s="98" t="s">
        <v>0</v>
      </c>
      <c r="P1227" s="308">
        <f t="shared" si="94"/>
        <v>1215</v>
      </c>
      <c r="R1227" s="301" t="str" cm="1">
        <f t="array" ref="R1227">IFERROR(INDEX(import_data,MATCH($R$8&amp;"-"&amp;$P1227,import_key,0),R$9),"")</f>
        <v/>
      </c>
      <c r="S1227" s="299" t="str" cm="1">
        <f t="array" ref="S1227">IFERROR(INDEX(import_data,MATCH($R$8&amp;"-"&amp;$P1227,import_key,0),S$9),"")</f>
        <v/>
      </c>
      <c r="T1227" s="322" t="str" cm="1">
        <f t="array" ref="T1227">IFERROR(INDEX(import_data,MATCH($R$8&amp;"-"&amp;$P1227,import_key,0),T$9),"")</f>
        <v/>
      </c>
    </row>
    <row r="1228" spans="2:20" x14ac:dyDescent="0.25">
      <c r="B1228" s="308">
        <f t="shared" si="95"/>
        <v>1216</v>
      </c>
      <c r="D1228" s="301" t="str" cm="1">
        <f t="array" ref="D1228">IFERROR(INDEX(import_data,MATCH($D$8&amp;"-"&amp;$B1228,import_key,0),D$9),"")</f>
        <v/>
      </c>
      <c r="E1228" s="299" t="str" cm="1">
        <f t="array" ref="E1228">IFERROR(INDEX(import_data,MATCH($D$8&amp;"-"&amp;$B1228,import_key,0),E$9),"")</f>
        <v/>
      </c>
      <c r="F1228" s="299" t="str" cm="1">
        <f t="array" ref="F1228">IFERROR(INDEX(import_data,MATCH($D$8&amp;"-"&amp;$B1228,import_key,0),F$9),"")</f>
        <v/>
      </c>
      <c r="G1228" s="299" t="str" cm="1">
        <f t="array" ref="G1228">IFERROR(INDEX(import_data,MATCH($D$8&amp;"-"&amp;$B1228,import_key,0),G$9),"")</f>
        <v/>
      </c>
      <c r="H1228" s="322" t="str" cm="1">
        <f t="array" ref="H1228">IFERROR(INDEX(import_data,MATCH($D$8&amp;"-"&amp;$B1228,import_key,0),H$9),"")</f>
        <v/>
      </c>
      <c r="J1228" s="334" t="str">
        <f t="shared" ref="J1228:J1291" si="96">IF(E1228="","",E1228) &amp; IF(F1228="",""," – " &amp; F1228) &amp; IF(G1228="",""," – " &amp; G1228) &amp; IF(H1228="",""," – " &amp; H1228)</f>
        <v/>
      </c>
      <c r="K1228" s="98" t="s">
        <v>0</v>
      </c>
      <c r="L1228" s="334" t="str">
        <f t="shared" ref="L1228:L1291" si="97">IF(E1228="","",E1228) &amp; IF(F1228="",""," – " &amp; F1228) &amp; IF(G1228="",""," – " &amp; G1228)</f>
        <v/>
      </c>
      <c r="M1228" s="98" t="s">
        <v>0</v>
      </c>
      <c r="N1228" s="334" t="str">
        <f t="shared" ref="N1228:N1291" si="98">IF(E1228="","",E1228) &amp; IF(F1228="",""," – " &amp; F1228)</f>
        <v/>
      </c>
      <c r="O1228" s="98" t="s">
        <v>0</v>
      </c>
      <c r="P1228" s="308">
        <f t="shared" si="94"/>
        <v>1216</v>
      </c>
      <c r="R1228" s="301" t="str" cm="1">
        <f t="array" ref="R1228">IFERROR(INDEX(import_data,MATCH($R$8&amp;"-"&amp;$P1228,import_key,0),R$9),"")</f>
        <v/>
      </c>
      <c r="S1228" s="299" t="str" cm="1">
        <f t="array" ref="S1228">IFERROR(INDEX(import_data,MATCH($R$8&amp;"-"&amp;$P1228,import_key,0),S$9),"")</f>
        <v/>
      </c>
      <c r="T1228" s="322" t="str" cm="1">
        <f t="array" ref="T1228">IFERROR(INDEX(import_data,MATCH($R$8&amp;"-"&amp;$P1228,import_key,0),T$9),"")</f>
        <v/>
      </c>
    </row>
    <row r="1229" spans="2:20" x14ac:dyDescent="0.25">
      <c r="B1229" s="308">
        <f t="shared" si="95"/>
        <v>1217</v>
      </c>
      <c r="D1229" s="301" t="str" cm="1">
        <f t="array" ref="D1229">IFERROR(INDEX(import_data,MATCH($D$8&amp;"-"&amp;$B1229,import_key,0),D$9),"")</f>
        <v/>
      </c>
      <c r="E1229" s="299" t="str" cm="1">
        <f t="array" ref="E1229">IFERROR(INDEX(import_data,MATCH($D$8&amp;"-"&amp;$B1229,import_key,0),E$9),"")</f>
        <v/>
      </c>
      <c r="F1229" s="299" t="str" cm="1">
        <f t="array" ref="F1229">IFERROR(INDEX(import_data,MATCH($D$8&amp;"-"&amp;$B1229,import_key,0),F$9),"")</f>
        <v/>
      </c>
      <c r="G1229" s="299" t="str" cm="1">
        <f t="array" ref="G1229">IFERROR(INDEX(import_data,MATCH($D$8&amp;"-"&amp;$B1229,import_key,0),G$9),"")</f>
        <v/>
      </c>
      <c r="H1229" s="322" t="str" cm="1">
        <f t="array" ref="H1229">IFERROR(INDEX(import_data,MATCH($D$8&amp;"-"&amp;$B1229,import_key,0),H$9),"")</f>
        <v/>
      </c>
      <c r="J1229" s="334" t="str">
        <f t="shared" si="96"/>
        <v/>
      </c>
      <c r="K1229" s="98" t="s">
        <v>0</v>
      </c>
      <c r="L1229" s="334" t="str">
        <f t="shared" si="97"/>
        <v/>
      </c>
      <c r="M1229" s="98" t="s">
        <v>0</v>
      </c>
      <c r="N1229" s="334" t="str">
        <f t="shared" si="98"/>
        <v/>
      </c>
      <c r="O1229" s="98" t="s">
        <v>0</v>
      </c>
      <c r="P1229" s="308">
        <f t="shared" ref="P1229:P1292" si="99">P1228+1</f>
        <v>1217</v>
      </c>
      <c r="R1229" s="301" t="str" cm="1">
        <f t="array" ref="R1229">IFERROR(INDEX(import_data,MATCH($R$8&amp;"-"&amp;$P1229,import_key,0),R$9),"")</f>
        <v/>
      </c>
      <c r="S1229" s="299" t="str" cm="1">
        <f t="array" ref="S1229">IFERROR(INDEX(import_data,MATCH($R$8&amp;"-"&amp;$P1229,import_key,0),S$9),"")</f>
        <v/>
      </c>
      <c r="T1229" s="322" t="str" cm="1">
        <f t="array" ref="T1229">IFERROR(INDEX(import_data,MATCH($R$8&amp;"-"&amp;$P1229,import_key,0),T$9),"")</f>
        <v/>
      </c>
    </row>
    <row r="1230" spans="2:20" x14ac:dyDescent="0.25">
      <c r="B1230" s="308">
        <f t="shared" ref="B1230:B1293" si="100">B1229+1</f>
        <v>1218</v>
      </c>
      <c r="D1230" s="301" t="str" cm="1">
        <f t="array" ref="D1230">IFERROR(INDEX(import_data,MATCH($D$8&amp;"-"&amp;$B1230,import_key,0),D$9),"")</f>
        <v/>
      </c>
      <c r="E1230" s="299" t="str" cm="1">
        <f t="array" ref="E1230">IFERROR(INDEX(import_data,MATCH($D$8&amp;"-"&amp;$B1230,import_key,0),E$9),"")</f>
        <v/>
      </c>
      <c r="F1230" s="299" t="str" cm="1">
        <f t="array" ref="F1230">IFERROR(INDEX(import_data,MATCH($D$8&amp;"-"&amp;$B1230,import_key,0),F$9),"")</f>
        <v/>
      </c>
      <c r="G1230" s="299" t="str" cm="1">
        <f t="array" ref="G1230">IFERROR(INDEX(import_data,MATCH($D$8&amp;"-"&amp;$B1230,import_key,0),G$9),"")</f>
        <v/>
      </c>
      <c r="H1230" s="322" t="str" cm="1">
        <f t="array" ref="H1230">IFERROR(INDEX(import_data,MATCH($D$8&amp;"-"&amp;$B1230,import_key,0),H$9),"")</f>
        <v/>
      </c>
      <c r="J1230" s="334" t="str">
        <f t="shared" si="96"/>
        <v/>
      </c>
      <c r="K1230" s="98" t="s">
        <v>0</v>
      </c>
      <c r="L1230" s="334" t="str">
        <f t="shared" si="97"/>
        <v/>
      </c>
      <c r="M1230" s="98" t="s">
        <v>0</v>
      </c>
      <c r="N1230" s="334" t="str">
        <f t="shared" si="98"/>
        <v/>
      </c>
      <c r="O1230" s="98" t="s">
        <v>0</v>
      </c>
      <c r="P1230" s="308">
        <f t="shared" si="99"/>
        <v>1218</v>
      </c>
      <c r="R1230" s="301" t="str" cm="1">
        <f t="array" ref="R1230">IFERROR(INDEX(import_data,MATCH($R$8&amp;"-"&amp;$P1230,import_key,0),R$9),"")</f>
        <v/>
      </c>
      <c r="S1230" s="299" t="str" cm="1">
        <f t="array" ref="S1230">IFERROR(INDEX(import_data,MATCH($R$8&amp;"-"&amp;$P1230,import_key,0),S$9),"")</f>
        <v/>
      </c>
      <c r="T1230" s="322" t="str" cm="1">
        <f t="array" ref="T1230">IFERROR(INDEX(import_data,MATCH($R$8&amp;"-"&amp;$P1230,import_key,0),T$9),"")</f>
        <v/>
      </c>
    </row>
    <row r="1231" spans="2:20" x14ac:dyDescent="0.25">
      <c r="B1231" s="308">
        <f t="shared" si="100"/>
        <v>1219</v>
      </c>
      <c r="D1231" s="301" t="str" cm="1">
        <f t="array" ref="D1231">IFERROR(INDEX(import_data,MATCH($D$8&amp;"-"&amp;$B1231,import_key,0),D$9),"")</f>
        <v/>
      </c>
      <c r="E1231" s="299" t="str" cm="1">
        <f t="array" ref="E1231">IFERROR(INDEX(import_data,MATCH($D$8&amp;"-"&amp;$B1231,import_key,0),E$9),"")</f>
        <v/>
      </c>
      <c r="F1231" s="299" t="str" cm="1">
        <f t="array" ref="F1231">IFERROR(INDEX(import_data,MATCH($D$8&amp;"-"&amp;$B1231,import_key,0),F$9),"")</f>
        <v/>
      </c>
      <c r="G1231" s="299" t="str" cm="1">
        <f t="array" ref="G1231">IFERROR(INDEX(import_data,MATCH($D$8&amp;"-"&amp;$B1231,import_key,0),G$9),"")</f>
        <v/>
      </c>
      <c r="H1231" s="322" t="str" cm="1">
        <f t="array" ref="H1231">IFERROR(INDEX(import_data,MATCH($D$8&amp;"-"&amp;$B1231,import_key,0),H$9),"")</f>
        <v/>
      </c>
      <c r="J1231" s="334" t="str">
        <f t="shared" si="96"/>
        <v/>
      </c>
      <c r="K1231" s="98" t="s">
        <v>0</v>
      </c>
      <c r="L1231" s="334" t="str">
        <f t="shared" si="97"/>
        <v/>
      </c>
      <c r="M1231" s="98" t="s">
        <v>0</v>
      </c>
      <c r="N1231" s="334" t="str">
        <f t="shared" si="98"/>
        <v/>
      </c>
      <c r="O1231" s="98" t="s">
        <v>0</v>
      </c>
      <c r="P1231" s="308">
        <f t="shared" si="99"/>
        <v>1219</v>
      </c>
      <c r="R1231" s="301" t="str" cm="1">
        <f t="array" ref="R1231">IFERROR(INDEX(import_data,MATCH($R$8&amp;"-"&amp;$P1231,import_key,0),R$9),"")</f>
        <v/>
      </c>
      <c r="S1231" s="299" t="str" cm="1">
        <f t="array" ref="S1231">IFERROR(INDEX(import_data,MATCH($R$8&amp;"-"&amp;$P1231,import_key,0),S$9),"")</f>
        <v/>
      </c>
      <c r="T1231" s="322" t="str" cm="1">
        <f t="array" ref="T1231">IFERROR(INDEX(import_data,MATCH($R$8&amp;"-"&amp;$P1231,import_key,0),T$9),"")</f>
        <v/>
      </c>
    </row>
    <row r="1232" spans="2:20" x14ac:dyDescent="0.25">
      <c r="B1232" s="308">
        <f t="shared" si="100"/>
        <v>1220</v>
      </c>
      <c r="D1232" s="301" t="str" cm="1">
        <f t="array" ref="D1232">IFERROR(INDEX(import_data,MATCH($D$8&amp;"-"&amp;$B1232,import_key,0),D$9),"")</f>
        <v/>
      </c>
      <c r="E1232" s="299" t="str" cm="1">
        <f t="array" ref="E1232">IFERROR(INDEX(import_data,MATCH($D$8&amp;"-"&amp;$B1232,import_key,0),E$9),"")</f>
        <v/>
      </c>
      <c r="F1232" s="299" t="str" cm="1">
        <f t="array" ref="F1232">IFERROR(INDEX(import_data,MATCH($D$8&amp;"-"&amp;$B1232,import_key,0),F$9),"")</f>
        <v/>
      </c>
      <c r="G1232" s="299" t="str" cm="1">
        <f t="array" ref="G1232">IFERROR(INDEX(import_data,MATCH($D$8&amp;"-"&amp;$B1232,import_key,0),G$9),"")</f>
        <v/>
      </c>
      <c r="H1232" s="322" t="str" cm="1">
        <f t="array" ref="H1232">IFERROR(INDEX(import_data,MATCH($D$8&amp;"-"&amp;$B1232,import_key,0),H$9),"")</f>
        <v/>
      </c>
      <c r="J1232" s="334" t="str">
        <f t="shared" si="96"/>
        <v/>
      </c>
      <c r="K1232" s="98" t="s">
        <v>0</v>
      </c>
      <c r="L1232" s="334" t="str">
        <f t="shared" si="97"/>
        <v/>
      </c>
      <c r="M1232" s="98" t="s">
        <v>0</v>
      </c>
      <c r="N1232" s="334" t="str">
        <f t="shared" si="98"/>
        <v/>
      </c>
      <c r="O1232" s="98" t="s">
        <v>0</v>
      </c>
      <c r="P1232" s="308">
        <f t="shared" si="99"/>
        <v>1220</v>
      </c>
      <c r="R1232" s="301" t="str" cm="1">
        <f t="array" ref="R1232">IFERROR(INDEX(import_data,MATCH($R$8&amp;"-"&amp;$P1232,import_key,0),R$9),"")</f>
        <v/>
      </c>
      <c r="S1232" s="299" t="str" cm="1">
        <f t="array" ref="S1232">IFERROR(INDEX(import_data,MATCH($R$8&amp;"-"&amp;$P1232,import_key,0),S$9),"")</f>
        <v/>
      </c>
      <c r="T1232" s="322" t="str" cm="1">
        <f t="array" ref="T1232">IFERROR(INDEX(import_data,MATCH($R$8&amp;"-"&amp;$P1232,import_key,0),T$9),"")</f>
        <v/>
      </c>
    </row>
    <row r="1233" spans="2:20" x14ac:dyDescent="0.25">
      <c r="B1233" s="308">
        <f t="shared" si="100"/>
        <v>1221</v>
      </c>
      <c r="D1233" s="301" t="str" cm="1">
        <f t="array" ref="D1233">IFERROR(INDEX(import_data,MATCH($D$8&amp;"-"&amp;$B1233,import_key,0),D$9),"")</f>
        <v/>
      </c>
      <c r="E1233" s="299" t="str" cm="1">
        <f t="array" ref="E1233">IFERROR(INDEX(import_data,MATCH($D$8&amp;"-"&amp;$B1233,import_key,0),E$9),"")</f>
        <v/>
      </c>
      <c r="F1233" s="299" t="str" cm="1">
        <f t="array" ref="F1233">IFERROR(INDEX(import_data,MATCH($D$8&amp;"-"&amp;$B1233,import_key,0),F$9),"")</f>
        <v/>
      </c>
      <c r="G1233" s="299" t="str" cm="1">
        <f t="array" ref="G1233">IFERROR(INDEX(import_data,MATCH($D$8&amp;"-"&amp;$B1233,import_key,0),G$9),"")</f>
        <v/>
      </c>
      <c r="H1233" s="322" t="str" cm="1">
        <f t="array" ref="H1233">IFERROR(INDEX(import_data,MATCH($D$8&amp;"-"&amp;$B1233,import_key,0),H$9),"")</f>
        <v/>
      </c>
      <c r="J1233" s="334" t="str">
        <f t="shared" si="96"/>
        <v/>
      </c>
      <c r="K1233" s="98" t="s">
        <v>0</v>
      </c>
      <c r="L1233" s="334" t="str">
        <f t="shared" si="97"/>
        <v/>
      </c>
      <c r="M1233" s="98" t="s">
        <v>0</v>
      </c>
      <c r="N1233" s="334" t="str">
        <f t="shared" si="98"/>
        <v/>
      </c>
      <c r="O1233" s="98" t="s">
        <v>0</v>
      </c>
      <c r="P1233" s="308">
        <f t="shared" si="99"/>
        <v>1221</v>
      </c>
      <c r="R1233" s="301" t="str" cm="1">
        <f t="array" ref="R1233">IFERROR(INDEX(import_data,MATCH($R$8&amp;"-"&amp;$P1233,import_key,0),R$9),"")</f>
        <v/>
      </c>
      <c r="S1233" s="299" t="str" cm="1">
        <f t="array" ref="S1233">IFERROR(INDEX(import_data,MATCH($R$8&amp;"-"&amp;$P1233,import_key,0),S$9),"")</f>
        <v/>
      </c>
      <c r="T1233" s="322" t="str" cm="1">
        <f t="array" ref="T1233">IFERROR(INDEX(import_data,MATCH($R$8&amp;"-"&amp;$P1233,import_key,0),T$9),"")</f>
        <v/>
      </c>
    </row>
    <row r="1234" spans="2:20" x14ac:dyDescent="0.25">
      <c r="B1234" s="308">
        <f t="shared" si="100"/>
        <v>1222</v>
      </c>
      <c r="D1234" s="301" t="str" cm="1">
        <f t="array" ref="D1234">IFERROR(INDEX(import_data,MATCH($D$8&amp;"-"&amp;$B1234,import_key,0),D$9),"")</f>
        <v/>
      </c>
      <c r="E1234" s="299" t="str" cm="1">
        <f t="array" ref="E1234">IFERROR(INDEX(import_data,MATCH($D$8&amp;"-"&amp;$B1234,import_key,0),E$9),"")</f>
        <v/>
      </c>
      <c r="F1234" s="299" t="str" cm="1">
        <f t="array" ref="F1234">IFERROR(INDEX(import_data,MATCH($D$8&amp;"-"&amp;$B1234,import_key,0),F$9),"")</f>
        <v/>
      </c>
      <c r="G1234" s="299" t="str" cm="1">
        <f t="array" ref="G1234">IFERROR(INDEX(import_data,MATCH($D$8&amp;"-"&amp;$B1234,import_key,0),G$9),"")</f>
        <v/>
      </c>
      <c r="H1234" s="322" t="str" cm="1">
        <f t="array" ref="H1234">IFERROR(INDEX(import_data,MATCH($D$8&amp;"-"&amp;$B1234,import_key,0),H$9),"")</f>
        <v/>
      </c>
      <c r="J1234" s="334" t="str">
        <f t="shared" si="96"/>
        <v/>
      </c>
      <c r="K1234" s="98" t="s">
        <v>0</v>
      </c>
      <c r="L1234" s="334" t="str">
        <f t="shared" si="97"/>
        <v/>
      </c>
      <c r="M1234" s="98" t="s">
        <v>0</v>
      </c>
      <c r="N1234" s="334" t="str">
        <f t="shared" si="98"/>
        <v/>
      </c>
      <c r="O1234" s="98" t="s">
        <v>0</v>
      </c>
      <c r="P1234" s="308">
        <f t="shared" si="99"/>
        <v>1222</v>
      </c>
      <c r="R1234" s="301" t="str" cm="1">
        <f t="array" ref="R1234">IFERROR(INDEX(import_data,MATCH($R$8&amp;"-"&amp;$P1234,import_key,0),R$9),"")</f>
        <v/>
      </c>
      <c r="S1234" s="299" t="str" cm="1">
        <f t="array" ref="S1234">IFERROR(INDEX(import_data,MATCH($R$8&amp;"-"&amp;$P1234,import_key,0),S$9),"")</f>
        <v/>
      </c>
      <c r="T1234" s="322" t="str" cm="1">
        <f t="array" ref="T1234">IFERROR(INDEX(import_data,MATCH($R$8&amp;"-"&amp;$P1234,import_key,0),T$9),"")</f>
        <v/>
      </c>
    </row>
    <row r="1235" spans="2:20" x14ac:dyDescent="0.25">
      <c r="B1235" s="308">
        <f t="shared" si="100"/>
        <v>1223</v>
      </c>
      <c r="D1235" s="301" t="str" cm="1">
        <f t="array" ref="D1235">IFERROR(INDEX(import_data,MATCH($D$8&amp;"-"&amp;$B1235,import_key,0),D$9),"")</f>
        <v/>
      </c>
      <c r="E1235" s="299" t="str" cm="1">
        <f t="array" ref="E1235">IFERROR(INDEX(import_data,MATCH($D$8&amp;"-"&amp;$B1235,import_key,0),E$9),"")</f>
        <v/>
      </c>
      <c r="F1235" s="299" t="str" cm="1">
        <f t="array" ref="F1235">IFERROR(INDEX(import_data,MATCH($D$8&amp;"-"&amp;$B1235,import_key,0),F$9),"")</f>
        <v/>
      </c>
      <c r="G1235" s="299" t="str" cm="1">
        <f t="array" ref="G1235">IFERROR(INDEX(import_data,MATCH($D$8&amp;"-"&amp;$B1235,import_key,0),G$9),"")</f>
        <v/>
      </c>
      <c r="H1235" s="322" t="str" cm="1">
        <f t="array" ref="H1235">IFERROR(INDEX(import_data,MATCH($D$8&amp;"-"&amp;$B1235,import_key,0),H$9),"")</f>
        <v/>
      </c>
      <c r="J1235" s="334" t="str">
        <f t="shared" si="96"/>
        <v/>
      </c>
      <c r="K1235" s="98" t="s">
        <v>0</v>
      </c>
      <c r="L1235" s="334" t="str">
        <f t="shared" si="97"/>
        <v/>
      </c>
      <c r="M1235" s="98" t="s">
        <v>0</v>
      </c>
      <c r="N1235" s="334" t="str">
        <f t="shared" si="98"/>
        <v/>
      </c>
      <c r="O1235" s="98" t="s">
        <v>0</v>
      </c>
      <c r="P1235" s="308">
        <f t="shared" si="99"/>
        <v>1223</v>
      </c>
      <c r="R1235" s="301" t="str" cm="1">
        <f t="array" ref="R1235">IFERROR(INDEX(import_data,MATCH($R$8&amp;"-"&amp;$P1235,import_key,0),R$9),"")</f>
        <v/>
      </c>
      <c r="S1235" s="299" t="str" cm="1">
        <f t="array" ref="S1235">IFERROR(INDEX(import_data,MATCH($R$8&amp;"-"&amp;$P1235,import_key,0),S$9),"")</f>
        <v/>
      </c>
      <c r="T1235" s="322" t="str" cm="1">
        <f t="array" ref="T1235">IFERROR(INDEX(import_data,MATCH($R$8&amp;"-"&amp;$P1235,import_key,0),T$9),"")</f>
        <v/>
      </c>
    </row>
    <row r="1236" spans="2:20" x14ac:dyDescent="0.25">
      <c r="B1236" s="308">
        <f t="shared" si="100"/>
        <v>1224</v>
      </c>
      <c r="D1236" s="301" t="str" cm="1">
        <f t="array" ref="D1236">IFERROR(INDEX(import_data,MATCH($D$8&amp;"-"&amp;$B1236,import_key,0),D$9),"")</f>
        <v/>
      </c>
      <c r="E1236" s="299" t="str" cm="1">
        <f t="array" ref="E1236">IFERROR(INDEX(import_data,MATCH($D$8&amp;"-"&amp;$B1236,import_key,0),E$9),"")</f>
        <v/>
      </c>
      <c r="F1236" s="299" t="str" cm="1">
        <f t="array" ref="F1236">IFERROR(INDEX(import_data,MATCH($D$8&amp;"-"&amp;$B1236,import_key,0),F$9),"")</f>
        <v/>
      </c>
      <c r="G1236" s="299" t="str" cm="1">
        <f t="array" ref="G1236">IFERROR(INDEX(import_data,MATCH($D$8&amp;"-"&amp;$B1236,import_key,0),G$9),"")</f>
        <v/>
      </c>
      <c r="H1236" s="322" t="str" cm="1">
        <f t="array" ref="H1236">IFERROR(INDEX(import_data,MATCH($D$8&amp;"-"&amp;$B1236,import_key,0),H$9),"")</f>
        <v/>
      </c>
      <c r="J1236" s="334" t="str">
        <f t="shared" si="96"/>
        <v/>
      </c>
      <c r="K1236" s="98" t="s">
        <v>0</v>
      </c>
      <c r="L1236" s="334" t="str">
        <f t="shared" si="97"/>
        <v/>
      </c>
      <c r="M1236" s="98" t="s">
        <v>0</v>
      </c>
      <c r="N1236" s="334" t="str">
        <f t="shared" si="98"/>
        <v/>
      </c>
      <c r="O1236" s="98" t="s">
        <v>0</v>
      </c>
      <c r="P1236" s="308">
        <f t="shared" si="99"/>
        <v>1224</v>
      </c>
      <c r="R1236" s="301" t="str" cm="1">
        <f t="array" ref="R1236">IFERROR(INDEX(import_data,MATCH($R$8&amp;"-"&amp;$P1236,import_key,0),R$9),"")</f>
        <v/>
      </c>
      <c r="S1236" s="299" t="str" cm="1">
        <f t="array" ref="S1236">IFERROR(INDEX(import_data,MATCH($R$8&amp;"-"&amp;$P1236,import_key,0),S$9),"")</f>
        <v/>
      </c>
      <c r="T1236" s="322" t="str" cm="1">
        <f t="array" ref="T1236">IFERROR(INDEX(import_data,MATCH($R$8&amp;"-"&amp;$P1236,import_key,0),T$9),"")</f>
        <v/>
      </c>
    </row>
    <row r="1237" spans="2:20" x14ac:dyDescent="0.25">
      <c r="B1237" s="308">
        <f t="shared" si="100"/>
        <v>1225</v>
      </c>
      <c r="D1237" s="301" t="str" cm="1">
        <f t="array" ref="D1237">IFERROR(INDEX(import_data,MATCH($D$8&amp;"-"&amp;$B1237,import_key,0),D$9),"")</f>
        <v/>
      </c>
      <c r="E1237" s="299" t="str" cm="1">
        <f t="array" ref="E1237">IFERROR(INDEX(import_data,MATCH($D$8&amp;"-"&amp;$B1237,import_key,0),E$9),"")</f>
        <v/>
      </c>
      <c r="F1237" s="299" t="str" cm="1">
        <f t="array" ref="F1237">IFERROR(INDEX(import_data,MATCH($D$8&amp;"-"&amp;$B1237,import_key,0),F$9),"")</f>
        <v/>
      </c>
      <c r="G1237" s="299" t="str" cm="1">
        <f t="array" ref="G1237">IFERROR(INDEX(import_data,MATCH($D$8&amp;"-"&amp;$B1237,import_key,0),G$9),"")</f>
        <v/>
      </c>
      <c r="H1237" s="322" t="str" cm="1">
        <f t="array" ref="H1237">IFERROR(INDEX(import_data,MATCH($D$8&amp;"-"&amp;$B1237,import_key,0),H$9),"")</f>
        <v/>
      </c>
      <c r="J1237" s="334" t="str">
        <f t="shared" si="96"/>
        <v/>
      </c>
      <c r="K1237" s="98" t="s">
        <v>0</v>
      </c>
      <c r="L1237" s="334" t="str">
        <f t="shared" si="97"/>
        <v/>
      </c>
      <c r="M1237" s="98" t="s">
        <v>0</v>
      </c>
      <c r="N1237" s="334" t="str">
        <f t="shared" si="98"/>
        <v/>
      </c>
      <c r="O1237" s="98" t="s">
        <v>0</v>
      </c>
      <c r="P1237" s="308">
        <f t="shared" si="99"/>
        <v>1225</v>
      </c>
      <c r="R1237" s="301" t="str" cm="1">
        <f t="array" ref="R1237">IFERROR(INDEX(import_data,MATCH($R$8&amp;"-"&amp;$P1237,import_key,0),R$9),"")</f>
        <v/>
      </c>
      <c r="S1237" s="299" t="str" cm="1">
        <f t="array" ref="S1237">IFERROR(INDEX(import_data,MATCH($R$8&amp;"-"&amp;$P1237,import_key,0),S$9),"")</f>
        <v/>
      </c>
      <c r="T1237" s="322" t="str" cm="1">
        <f t="array" ref="T1237">IFERROR(INDEX(import_data,MATCH($R$8&amp;"-"&amp;$P1237,import_key,0),T$9),"")</f>
        <v/>
      </c>
    </row>
    <row r="1238" spans="2:20" x14ac:dyDescent="0.25">
      <c r="B1238" s="308">
        <f t="shared" si="100"/>
        <v>1226</v>
      </c>
      <c r="D1238" s="301" t="str" cm="1">
        <f t="array" ref="D1238">IFERROR(INDEX(import_data,MATCH($D$8&amp;"-"&amp;$B1238,import_key,0),D$9),"")</f>
        <v/>
      </c>
      <c r="E1238" s="299" t="str" cm="1">
        <f t="array" ref="E1238">IFERROR(INDEX(import_data,MATCH($D$8&amp;"-"&amp;$B1238,import_key,0),E$9),"")</f>
        <v/>
      </c>
      <c r="F1238" s="299" t="str" cm="1">
        <f t="array" ref="F1238">IFERROR(INDEX(import_data,MATCH($D$8&amp;"-"&amp;$B1238,import_key,0),F$9),"")</f>
        <v/>
      </c>
      <c r="G1238" s="299" t="str" cm="1">
        <f t="array" ref="G1238">IFERROR(INDEX(import_data,MATCH($D$8&amp;"-"&amp;$B1238,import_key,0),G$9),"")</f>
        <v/>
      </c>
      <c r="H1238" s="322" t="str" cm="1">
        <f t="array" ref="H1238">IFERROR(INDEX(import_data,MATCH($D$8&amp;"-"&amp;$B1238,import_key,0),H$9),"")</f>
        <v/>
      </c>
      <c r="J1238" s="334" t="str">
        <f t="shared" si="96"/>
        <v/>
      </c>
      <c r="K1238" s="98" t="s">
        <v>0</v>
      </c>
      <c r="L1238" s="334" t="str">
        <f t="shared" si="97"/>
        <v/>
      </c>
      <c r="M1238" s="98" t="s">
        <v>0</v>
      </c>
      <c r="N1238" s="334" t="str">
        <f t="shared" si="98"/>
        <v/>
      </c>
      <c r="O1238" s="98" t="s">
        <v>0</v>
      </c>
      <c r="P1238" s="308">
        <f t="shared" si="99"/>
        <v>1226</v>
      </c>
      <c r="R1238" s="301" t="str" cm="1">
        <f t="array" ref="R1238">IFERROR(INDEX(import_data,MATCH($R$8&amp;"-"&amp;$P1238,import_key,0),R$9),"")</f>
        <v/>
      </c>
      <c r="S1238" s="299" t="str" cm="1">
        <f t="array" ref="S1238">IFERROR(INDEX(import_data,MATCH($R$8&amp;"-"&amp;$P1238,import_key,0),S$9),"")</f>
        <v/>
      </c>
      <c r="T1238" s="322" t="str" cm="1">
        <f t="array" ref="T1238">IFERROR(INDEX(import_data,MATCH($R$8&amp;"-"&amp;$P1238,import_key,0),T$9),"")</f>
        <v/>
      </c>
    </row>
    <row r="1239" spans="2:20" x14ac:dyDescent="0.25">
      <c r="B1239" s="308">
        <f t="shared" si="100"/>
        <v>1227</v>
      </c>
      <c r="D1239" s="301" t="str" cm="1">
        <f t="array" ref="D1239">IFERROR(INDEX(import_data,MATCH($D$8&amp;"-"&amp;$B1239,import_key,0),D$9),"")</f>
        <v/>
      </c>
      <c r="E1239" s="299" t="str" cm="1">
        <f t="array" ref="E1239">IFERROR(INDEX(import_data,MATCH($D$8&amp;"-"&amp;$B1239,import_key,0),E$9),"")</f>
        <v/>
      </c>
      <c r="F1239" s="299" t="str" cm="1">
        <f t="array" ref="F1239">IFERROR(INDEX(import_data,MATCH($D$8&amp;"-"&amp;$B1239,import_key,0),F$9),"")</f>
        <v/>
      </c>
      <c r="G1239" s="299" t="str" cm="1">
        <f t="array" ref="G1239">IFERROR(INDEX(import_data,MATCH($D$8&amp;"-"&amp;$B1239,import_key,0),G$9),"")</f>
        <v/>
      </c>
      <c r="H1239" s="322" t="str" cm="1">
        <f t="array" ref="H1239">IFERROR(INDEX(import_data,MATCH($D$8&amp;"-"&amp;$B1239,import_key,0),H$9),"")</f>
        <v/>
      </c>
      <c r="J1239" s="334" t="str">
        <f t="shared" si="96"/>
        <v/>
      </c>
      <c r="K1239" s="98" t="s">
        <v>0</v>
      </c>
      <c r="L1239" s="334" t="str">
        <f t="shared" si="97"/>
        <v/>
      </c>
      <c r="M1239" s="98" t="s">
        <v>0</v>
      </c>
      <c r="N1239" s="334" t="str">
        <f t="shared" si="98"/>
        <v/>
      </c>
      <c r="O1239" s="98" t="s">
        <v>0</v>
      </c>
      <c r="P1239" s="308">
        <f t="shared" si="99"/>
        <v>1227</v>
      </c>
      <c r="R1239" s="301" t="str" cm="1">
        <f t="array" ref="R1239">IFERROR(INDEX(import_data,MATCH($R$8&amp;"-"&amp;$P1239,import_key,0),R$9),"")</f>
        <v/>
      </c>
      <c r="S1239" s="299" t="str" cm="1">
        <f t="array" ref="S1239">IFERROR(INDEX(import_data,MATCH($R$8&amp;"-"&amp;$P1239,import_key,0),S$9),"")</f>
        <v/>
      </c>
      <c r="T1239" s="322" t="str" cm="1">
        <f t="array" ref="T1239">IFERROR(INDEX(import_data,MATCH($R$8&amp;"-"&amp;$P1239,import_key,0),T$9),"")</f>
        <v/>
      </c>
    </row>
    <row r="1240" spans="2:20" x14ac:dyDescent="0.25">
      <c r="B1240" s="308">
        <f t="shared" si="100"/>
        <v>1228</v>
      </c>
      <c r="D1240" s="301" t="str" cm="1">
        <f t="array" ref="D1240">IFERROR(INDEX(import_data,MATCH($D$8&amp;"-"&amp;$B1240,import_key,0),D$9),"")</f>
        <v/>
      </c>
      <c r="E1240" s="299" t="str" cm="1">
        <f t="array" ref="E1240">IFERROR(INDEX(import_data,MATCH($D$8&amp;"-"&amp;$B1240,import_key,0),E$9),"")</f>
        <v/>
      </c>
      <c r="F1240" s="299" t="str" cm="1">
        <f t="array" ref="F1240">IFERROR(INDEX(import_data,MATCH($D$8&amp;"-"&amp;$B1240,import_key,0),F$9),"")</f>
        <v/>
      </c>
      <c r="G1240" s="299" t="str" cm="1">
        <f t="array" ref="G1240">IFERROR(INDEX(import_data,MATCH($D$8&amp;"-"&amp;$B1240,import_key,0),G$9),"")</f>
        <v/>
      </c>
      <c r="H1240" s="322" t="str" cm="1">
        <f t="array" ref="H1240">IFERROR(INDEX(import_data,MATCH($D$8&amp;"-"&amp;$B1240,import_key,0),H$9),"")</f>
        <v/>
      </c>
      <c r="J1240" s="334" t="str">
        <f t="shared" si="96"/>
        <v/>
      </c>
      <c r="K1240" s="98" t="s">
        <v>0</v>
      </c>
      <c r="L1240" s="334" t="str">
        <f t="shared" si="97"/>
        <v/>
      </c>
      <c r="M1240" s="98" t="s">
        <v>0</v>
      </c>
      <c r="N1240" s="334" t="str">
        <f t="shared" si="98"/>
        <v/>
      </c>
      <c r="O1240" s="98" t="s">
        <v>0</v>
      </c>
      <c r="P1240" s="308">
        <f t="shared" si="99"/>
        <v>1228</v>
      </c>
      <c r="R1240" s="301" t="str" cm="1">
        <f t="array" ref="R1240">IFERROR(INDEX(import_data,MATCH($R$8&amp;"-"&amp;$P1240,import_key,0),R$9),"")</f>
        <v/>
      </c>
      <c r="S1240" s="299" t="str" cm="1">
        <f t="array" ref="S1240">IFERROR(INDEX(import_data,MATCH($R$8&amp;"-"&amp;$P1240,import_key,0),S$9),"")</f>
        <v/>
      </c>
      <c r="T1240" s="322" t="str" cm="1">
        <f t="array" ref="T1240">IFERROR(INDEX(import_data,MATCH($R$8&amp;"-"&amp;$P1240,import_key,0),T$9),"")</f>
        <v/>
      </c>
    </row>
    <row r="1241" spans="2:20" x14ac:dyDescent="0.25">
      <c r="B1241" s="308">
        <f t="shared" si="100"/>
        <v>1229</v>
      </c>
      <c r="D1241" s="301" t="str" cm="1">
        <f t="array" ref="D1241">IFERROR(INDEX(import_data,MATCH($D$8&amp;"-"&amp;$B1241,import_key,0),D$9),"")</f>
        <v/>
      </c>
      <c r="E1241" s="299" t="str" cm="1">
        <f t="array" ref="E1241">IFERROR(INDEX(import_data,MATCH($D$8&amp;"-"&amp;$B1241,import_key,0),E$9),"")</f>
        <v/>
      </c>
      <c r="F1241" s="299" t="str" cm="1">
        <f t="array" ref="F1241">IFERROR(INDEX(import_data,MATCH($D$8&amp;"-"&amp;$B1241,import_key,0),F$9),"")</f>
        <v/>
      </c>
      <c r="G1241" s="299" t="str" cm="1">
        <f t="array" ref="G1241">IFERROR(INDEX(import_data,MATCH($D$8&amp;"-"&amp;$B1241,import_key,0),G$9),"")</f>
        <v/>
      </c>
      <c r="H1241" s="322" t="str" cm="1">
        <f t="array" ref="H1241">IFERROR(INDEX(import_data,MATCH($D$8&amp;"-"&amp;$B1241,import_key,0),H$9),"")</f>
        <v/>
      </c>
      <c r="J1241" s="334" t="str">
        <f t="shared" si="96"/>
        <v/>
      </c>
      <c r="K1241" s="98" t="s">
        <v>0</v>
      </c>
      <c r="L1241" s="334" t="str">
        <f t="shared" si="97"/>
        <v/>
      </c>
      <c r="M1241" s="98" t="s">
        <v>0</v>
      </c>
      <c r="N1241" s="334" t="str">
        <f t="shared" si="98"/>
        <v/>
      </c>
      <c r="O1241" s="98" t="s">
        <v>0</v>
      </c>
      <c r="P1241" s="308">
        <f t="shared" si="99"/>
        <v>1229</v>
      </c>
      <c r="R1241" s="301" t="str" cm="1">
        <f t="array" ref="R1241">IFERROR(INDEX(import_data,MATCH($R$8&amp;"-"&amp;$P1241,import_key,0),R$9),"")</f>
        <v/>
      </c>
      <c r="S1241" s="299" t="str" cm="1">
        <f t="array" ref="S1241">IFERROR(INDEX(import_data,MATCH($R$8&amp;"-"&amp;$P1241,import_key,0),S$9),"")</f>
        <v/>
      </c>
      <c r="T1241" s="322" t="str" cm="1">
        <f t="array" ref="T1241">IFERROR(INDEX(import_data,MATCH($R$8&amp;"-"&amp;$P1241,import_key,0),T$9),"")</f>
        <v/>
      </c>
    </row>
    <row r="1242" spans="2:20" x14ac:dyDescent="0.25">
      <c r="B1242" s="308">
        <f t="shared" si="100"/>
        <v>1230</v>
      </c>
      <c r="D1242" s="301" t="str" cm="1">
        <f t="array" ref="D1242">IFERROR(INDEX(import_data,MATCH($D$8&amp;"-"&amp;$B1242,import_key,0),D$9),"")</f>
        <v/>
      </c>
      <c r="E1242" s="299" t="str" cm="1">
        <f t="array" ref="E1242">IFERROR(INDEX(import_data,MATCH($D$8&amp;"-"&amp;$B1242,import_key,0),E$9),"")</f>
        <v/>
      </c>
      <c r="F1242" s="299" t="str" cm="1">
        <f t="array" ref="F1242">IFERROR(INDEX(import_data,MATCH($D$8&amp;"-"&amp;$B1242,import_key,0),F$9),"")</f>
        <v/>
      </c>
      <c r="G1242" s="299" t="str" cm="1">
        <f t="array" ref="G1242">IFERROR(INDEX(import_data,MATCH($D$8&amp;"-"&amp;$B1242,import_key,0),G$9),"")</f>
        <v/>
      </c>
      <c r="H1242" s="322" t="str" cm="1">
        <f t="array" ref="H1242">IFERROR(INDEX(import_data,MATCH($D$8&amp;"-"&amp;$B1242,import_key,0),H$9),"")</f>
        <v/>
      </c>
      <c r="J1242" s="334" t="str">
        <f t="shared" si="96"/>
        <v/>
      </c>
      <c r="K1242" s="98" t="s">
        <v>0</v>
      </c>
      <c r="L1242" s="334" t="str">
        <f t="shared" si="97"/>
        <v/>
      </c>
      <c r="M1242" s="98" t="s">
        <v>0</v>
      </c>
      <c r="N1242" s="334" t="str">
        <f t="shared" si="98"/>
        <v/>
      </c>
      <c r="O1242" s="98" t="s">
        <v>0</v>
      </c>
      <c r="P1242" s="308">
        <f t="shared" si="99"/>
        <v>1230</v>
      </c>
      <c r="R1242" s="301" t="str" cm="1">
        <f t="array" ref="R1242">IFERROR(INDEX(import_data,MATCH($R$8&amp;"-"&amp;$P1242,import_key,0),R$9),"")</f>
        <v/>
      </c>
      <c r="S1242" s="299" t="str" cm="1">
        <f t="array" ref="S1242">IFERROR(INDEX(import_data,MATCH($R$8&amp;"-"&amp;$P1242,import_key,0),S$9),"")</f>
        <v/>
      </c>
      <c r="T1242" s="322" t="str" cm="1">
        <f t="array" ref="T1242">IFERROR(INDEX(import_data,MATCH($R$8&amp;"-"&amp;$P1242,import_key,0),T$9),"")</f>
        <v/>
      </c>
    </row>
    <row r="1243" spans="2:20" x14ac:dyDescent="0.25">
      <c r="B1243" s="308">
        <f t="shared" si="100"/>
        <v>1231</v>
      </c>
      <c r="D1243" s="301" t="str" cm="1">
        <f t="array" ref="D1243">IFERROR(INDEX(import_data,MATCH($D$8&amp;"-"&amp;$B1243,import_key,0),D$9),"")</f>
        <v/>
      </c>
      <c r="E1243" s="299" t="str" cm="1">
        <f t="array" ref="E1243">IFERROR(INDEX(import_data,MATCH($D$8&amp;"-"&amp;$B1243,import_key,0),E$9),"")</f>
        <v/>
      </c>
      <c r="F1243" s="299" t="str" cm="1">
        <f t="array" ref="F1243">IFERROR(INDEX(import_data,MATCH($D$8&amp;"-"&amp;$B1243,import_key,0),F$9),"")</f>
        <v/>
      </c>
      <c r="G1243" s="299" t="str" cm="1">
        <f t="array" ref="G1243">IFERROR(INDEX(import_data,MATCH($D$8&amp;"-"&amp;$B1243,import_key,0),G$9),"")</f>
        <v/>
      </c>
      <c r="H1243" s="322" t="str" cm="1">
        <f t="array" ref="H1243">IFERROR(INDEX(import_data,MATCH($D$8&amp;"-"&amp;$B1243,import_key,0),H$9),"")</f>
        <v/>
      </c>
      <c r="J1243" s="334" t="str">
        <f t="shared" si="96"/>
        <v/>
      </c>
      <c r="K1243" s="98" t="s">
        <v>0</v>
      </c>
      <c r="L1243" s="334" t="str">
        <f t="shared" si="97"/>
        <v/>
      </c>
      <c r="M1243" s="98" t="s">
        <v>0</v>
      </c>
      <c r="N1243" s="334" t="str">
        <f t="shared" si="98"/>
        <v/>
      </c>
      <c r="O1243" s="98" t="s">
        <v>0</v>
      </c>
      <c r="P1243" s="308">
        <f t="shared" si="99"/>
        <v>1231</v>
      </c>
      <c r="R1243" s="301" t="str" cm="1">
        <f t="array" ref="R1243">IFERROR(INDEX(import_data,MATCH($R$8&amp;"-"&amp;$P1243,import_key,0),R$9),"")</f>
        <v/>
      </c>
      <c r="S1243" s="299" t="str" cm="1">
        <f t="array" ref="S1243">IFERROR(INDEX(import_data,MATCH($R$8&amp;"-"&amp;$P1243,import_key,0),S$9),"")</f>
        <v/>
      </c>
      <c r="T1243" s="322" t="str" cm="1">
        <f t="array" ref="T1243">IFERROR(INDEX(import_data,MATCH($R$8&amp;"-"&amp;$P1243,import_key,0),T$9),"")</f>
        <v/>
      </c>
    </row>
    <row r="1244" spans="2:20" x14ac:dyDescent="0.25">
      <c r="B1244" s="308">
        <f t="shared" si="100"/>
        <v>1232</v>
      </c>
      <c r="D1244" s="301" t="str" cm="1">
        <f t="array" ref="D1244">IFERROR(INDEX(import_data,MATCH($D$8&amp;"-"&amp;$B1244,import_key,0),D$9),"")</f>
        <v/>
      </c>
      <c r="E1244" s="299" t="str" cm="1">
        <f t="array" ref="E1244">IFERROR(INDEX(import_data,MATCH($D$8&amp;"-"&amp;$B1244,import_key,0),E$9),"")</f>
        <v/>
      </c>
      <c r="F1244" s="299" t="str" cm="1">
        <f t="array" ref="F1244">IFERROR(INDEX(import_data,MATCH($D$8&amp;"-"&amp;$B1244,import_key,0),F$9),"")</f>
        <v/>
      </c>
      <c r="G1244" s="299" t="str" cm="1">
        <f t="array" ref="G1244">IFERROR(INDEX(import_data,MATCH($D$8&amp;"-"&amp;$B1244,import_key,0),G$9),"")</f>
        <v/>
      </c>
      <c r="H1244" s="322" t="str" cm="1">
        <f t="array" ref="H1244">IFERROR(INDEX(import_data,MATCH($D$8&amp;"-"&amp;$B1244,import_key,0),H$9),"")</f>
        <v/>
      </c>
      <c r="J1244" s="334" t="str">
        <f t="shared" si="96"/>
        <v/>
      </c>
      <c r="K1244" s="98" t="s">
        <v>0</v>
      </c>
      <c r="L1244" s="334" t="str">
        <f t="shared" si="97"/>
        <v/>
      </c>
      <c r="M1244" s="98" t="s">
        <v>0</v>
      </c>
      <c r="N1244" s="334" t="str">
        <f t="shared" si="98"/>
        <v/>
      </c>
      <c r="O1244" s="98" t="s">
        <v>0</v>
      </c>
      <c r="P1244" s="308">
        <f t="shared" si="99"/>
        <v>1232</v>
      </c>
      <c r="R1244" s="301" t="str" cm="1">
        <f t="array" ref="R1244">IFERROR(INDEX(import_data,MATCH($R$8&amp;"-"&amp;$P1244,import_key,0),R$9),"")</f>
        <v/>
      </c>
      <c r="S1244" s="299" t="str" cm="1">
        <f t="array" ref="S1244">IFERROR(INDEX(import_data,MATCH($R$8&amp;"-"&amp;$P1244,import_key,0),S$9),"")</f>
        <v/>
      </c>
      <c r="T1244" s="322" t="str" cm="1">
        <f t="array" ref="T1244">IFERROR(INDEX(import_data,MATCH($R$8&amp;"-"&amp;$P1244,import_key,0),T$9),"")</f>
        <v/>
      </c>
    </row>
    <row r="1245" spans="2:20" x14ac:dyDescent="0.25">
      <c r="B1245" s="308">
        <f t="shared" si="100"/>
        <v>1233</v>
      </c>
      <c r="D1245" s="301" t="str" cm="1">
        <f t="array" ref="D1245">IFERROR(INDEX(import_data,MATCH($D$8&amp;"-"&amp;$B1245,import_key,0),D$9),"")</f>
        <v/>
      </c>
      <c r="E1245" s="299" t="str" cm="1">
        <f t="array" ref="E1245">IFERROR(INDEX(import_data,MATCH($D$8&amp;"-"&amp;$B1245,import_key,0),E$9),"")</f>
        <v/>
      </c>
      <c r="F1245" s="299" t="str" cm="1">
        <f t="array" ref="F1245">IFERROR(INDEX(import_data,MATCH($D$8&amp;"-"&amp;$B1245,import_key,0),F$9),"")</f>
        <v/>
      </c>
      <c r="G1245" s="299" t="str" cm="1">
        <f t="array" ref="G1245">IFERROR(INDEX(import_data,MATCH($D$8&amp;"-"&amp;$B1245,import_key,0),G$9),"")</f>
        <v/>
      </c>
      <c r="H1245" s="322" t="str" cm="1">
        <f t="array" ref="H1245">IFERROR(INDEX(import_data,MATCH($D$8&amp;"-"&amp;$B1245,import_key,0),H$9),"")</f>
        <v/>
      </c>
      <c r="J1245" s="334" t="str">
        <f t="shared" si="96"/>
        <v/>
      </c>
      <c r="K1245" s="98" t="s">
        <v>0</v>
      </c>
      <c r="L1245" s="334" t="str">
        <f t="shared" si="97"/>
        <v/>
      </c>
      <c r="M1245" s="98" t="s">
        <v>0</v>
      </c>
      <c r="N1245" s="334" t="str">
        <f t="shared" si="98"/>
        <v/>
      </c>
      <c r="O1245" s="98" t="s">
        <v>0</v>
      </c>
      <c r="P1245" s="308">
        <f t="shared" si="99"/>
        <v>1233</v>
      </c>
      <c r="R1245" s="301" t="str" cm="1">
        <f t="array" ref="R1245">IFERROR(INDEX(import_data,MATCH($R$8&amp;"-"&amp;$P1245,import_key,0),R$9),"")</f>
        <v/>
      </c>
      <c r="S1245" s="299" t="str" cm="1">
        <f t="array" ref="S1245">IFERROR(INDEX(import_data,MATCH($R$8&amp;"-"&amp;$P1245,import_key,0),S$9),"")</f>
        <v/>
      </c>
      <c r="T1245" s="322" t="str" cm="1">
        <f t="array" ref="T1245">IFERROR(INDEX(import_data,MATCH($R$8&amp;"-"&amp;$P1245,import_key,0),T$9),"")</f>
        <v/>
      </c>
    </row>
    <row r="1246" spans="2:20" x14ac:dyDescent="0.25">
      <c r="B1246" s="308">
        <f t="shared" si="100"/>
        <v>1234</v>
      </c>
      <c r="D1246" s="301" t="str" cm="1">
        <f t="array" ref="D1246">IFERROR(INDEX(import_data,MATCH($D$8&amp;"-"&amp;$B1246,import_key,0),D$9),"")</f>
        <v/>
      </c>
      <c r="E1246" s="299" t="str" cm="1">
        <f t="array" ref="E1246">IFERROR(INDEX(import_data,MATCH($D$8&amp;"-"&amp;$B1246,import_key,0),E$9),"")</f>
        <v/>
      </c>
      <c r="F1246" s="299" t="str" cm="1">
        <f t="array" ref="F1246">IFERROR(INDEX(import_data,MATCH($D$8&amp;"-"&amp;$B1246,import_key,0),F$9),"")</f>
        <v/>
      </c>
      <c r="G1246" s="299" t="str" cm="1">
        <f t="array" ref="G1246">IFERROR(INDEX(import_data,MATCH($D$8&amp;"-"&amp;$B1246,import_key,0),G$9),"")</f>
        <v/>
      </c>
      <c r="H1246" s="322" t="str" cm="1">
        <f t="array" ref="H1246">IFERROR(INDEX(import_data,MATCH($D$8&amp;"-"&amp;$B1246,import_key,0),H$9),"")</f>
        <v/>
      </c>
      <c r="J1246" s="334" t="str">
        <f t="shared" si="96"/>
        <v/>
      </c>
      <c r="K1246" s="98" t="s">
        <v>0</v>
      </c>
      <c r="L1246" s="334" t="str">
        <f t="shared" si="97"/>
        <v/>
      </c>
      <c r="M1246" s="98" t="s">
        <v>0</v>
      </c>
      <c r="N1246" s="334" t="str">
        <f t="shared" si="98"/>
        <v/>
      </c>
      <c r="O1246" s="98" t="s">
        <v>0</v>
      </c>
      <c r="P1246" s="308">
        <f t="shared" si="99"/>
        <v>1234</v>
      </c>
      <c r="R1246" s="301" t="str" cm="1">
        <f t="array" ref="R1246">IFERROR(INDEX(import_data,MATCH($R$8&amp;"-"&amp;$P1246,import_key,0),R$9),"")</f>
        <v/>
      </c>
      <c r="S1246" s="299" t="str" cm="1">
        <f t="array" ref="S1246">IFERROR(INDEX(import_data,MATCH($R$8&amp;"-"&amp;$P1246,import_key,0),S$9),"")</f>
        <v/>
      </c>
      <c r="T1246" s="322" t="str" cm="1">
        <f t="array" ref="T1246">IFERROR(INDEX(import_data,MATCH($R$8&amp;"-"&amp;$P1246,import_key,0),T$9),"")</f>
        <v/>
      </c>
    </row>
    <row r="1247" spans="2:20" x14ac:dyDescent="0.25">
      <c r="B1247" s="308">
        <f t="shared" si="100"/>
        <v>1235</v>
      </c>
      <c r="D1247" s="301" t="str" cm="1">
        <f t="array" ref="D1247">IFERROR(INDEX(import_data,MATCH($D$8&amp;"-"&amp;$B1247,import_key,0),D$9),"")</f>
        <v/>
      </c>
      <c r="E1247" s="299" t="str" cm="1">
        <f t="array" ref="E1247">IFERROR(INDEX(import_data,MATCH($D$8&amp;"-"&amp;$B1247,import_key,0),E$9),"")</f>
        <v/>
      </c>
      <c r="F1247" s="299" t="str" cm="1">
        <f t="array" ref="F1247">IFERROR(INDEX(import_data,MATCH($D$8&amp;"-"&amp;$B1247,import_key,0),F$9),"")</f>
        <v/>
      </c>
      <c r="G1247" s="299" t="str" cm="1">
        <f t="array" ref="G1247">IFERROR(INDEX(import_data,MATCH($D$8&amp;"-"&amp;$B1247,import_key,0),G$9),"")</f>
        <v/>
      </c>
      <c r="H1247" s="322" t="str" cm="1">
        <f t="array" ref="H1247">IFERROR(INDEX(import_data,MATCH($D$8&amp;"-"&amp;$B1247,import_key,0),H$9),"")</f>
        <v/>
      </c>
      <c r="J1247" s="334" t="str">
        <f t="shared" si="96"/>
        <v/>
      </c>
      <c r="K1247" s="98" t="s">
        <v>0</v>
      </c>
      <c r="L1247" s="334" t="str">
        <f t="shared" si="97"/>
        <v/>
      </c>
      <c r="M1247" s="98" t="s">
        <v>0</v>
      </c>
      <c r="N1247" s="334" t="str">
        <f t="shared" si="98"/>
        <v/>
      </c>
      <c r="O1247" s="98" t="s">
        <v>0</v>
      </c>
      <c r="P1247" s="308">
        <f t="shared" si="99"/>
        <v>1235</v>
      </c>
      <c r="R1247" s="301" t="str" cm="1">
        <f t="array" ref="R1247">IFERROR(INDEX(import_data,MATCH($R$8&amp;"-"&amp;$P1247,import_key,0),R$9),"")</f>
        <v/>
      </c>
      <c r="S1247" s="299" t="str" cm="1">
        <f t="array" ref="S1247">IFERROR(INDEX(import_data,MATCH($R$8&amp;"-"&amp;$P1247,import_key,0),S$9),"")</f>
        <v/>
      </c>
      <c r="T1247" s="322" t="str" cm="1">
        <f t="array" ref="T1247">IFERROR(INDEX(import_data,MATCH($R$8&amp;"-"&amp;$P1247,import_key,0),T$9),"")</f>
        <v/>
      </c>
    </row>
    <row r="1248" spans="2:20" x14ac:dyDescent="0.25">
      <c r="B1248" s="308">
        <f t="shared" si="100"/>
        <v>1236</v>
      </c>
      <c r="D1248" s="301" t="str" cm="1">
        <f t="array" ref="D1248">IFERROR(INDEX(import_data,MATCH($D$8&amp;"-"&amp;$B1248,import_key,0),D$9),"")</f>
        <v/>
      </c>
      <c r="E1248" s="299" t="str" cm="1">
        <f t="array" ref="E1248">IFERROR(INDEX(import_data,MATCH($D$8&amp;"-"&amp;$B1248,import_key,0),E$9),"")</f>
        <v/>
      </c>
      <c r="F1248" s="299" t="str" cm="1">
        <f t="array" ref="F1248">IFERROR(INDEX(import_data,MATCH($D$8&amp;"-"&amp;$B1248,import_key,0),F$9),"")</f>
        <v/>
      </c>
      <c r="G1248" s="299" t="str" cm="1">
        <f t="array" ref="G1248">IFERROR(INDEX(import_data,MATCH($D$8&amp;"-"&amp;$B1248,import_key,0),G$9),"")</f>
        <v/>
      </c>
      <c r="H1248" s="322" t="str" cm="1">
        <f t="array" ref="H1248">IFERROR(INDEX(import_data,MATCH($D$8&amp;"-"&amp;$B1248,import_key,0),H$9),"")</f>
        <v/>
      </c>
      <c r="J1248" s="334" t="str">
        <f t="shared" si="96"/>
        <v/>
      </c>
      <c r="K1248" s="98" t="s">
        <v>0</v>
      </c>
      <c r="L1248" s="334" t="str">
        <f t="shared" si="97"/>
        <v/>
      </c>
      <c r="M1248" s="98" t="s">
        <v>0</v>
      </c>
      <c r="N1248" s="334" t="str">
        <f t="shared" si="98"/>
        <v/>
      </c>
      <c r="O1248" s="98" t="s">
        <v>0</v>
      </c>
      <c r="P1248" s="308">
        <f t="shared" si="99"/>
        <v>1236</v>
      </c>
      <c r="R1248" s="301" t="str" cm="1">
        <f t="array" ref="R1248">IFERROR(INDEX(import_data,MATCH($R$8&amp;"-"&amp;$P1248,import_key,0),R$9),"")</f>
        <v/>
      </c>
      <c r="S1248" s="299" t="str" cm="1">
        <f t="array" ref="S1248">IFERROR(INDEX(import_data,MATCH($R$8&amp;"-"&amp;$P1248,import_key,0),S$9),"")</f>
        <v/>
      </c>
      <c r="T1248" s="322" t="str" cm="1">
        <f t="array" ref="T1248">IFERROR(INDEX(import_data,MATCH($R$8&amp;"-"&amp;$P1248,import_key,0),T$9),"")</f>
        <v/>
      </c>
    </row>
    <row r="1249" spans="2:20" x14ac:dyDescent="0.25">
      <c r="B1249" s="308">
        <f t="shared" si="100"/>
        <v>1237</v>
      </c>
      <c r="D1249" s="301" t="str" cm="1">
        <f t="array" ref="D1249">IFERROR(INDEX(import_data,MATCH($D$8&amp;"-"&amp;$B1249,import_key,0),D$9),"")</f>
        <v/>
      </c>
      <c r="E1249" s="299" t="str" cm="1">
        <f t="array" ref="E1249">IFERROR(INDEX(import_data,MATCH($D$8&amp;"-"&amp;$B1249,import_key,0),E$9),"")</f>
        <v/>
      </c>
      <c r="F1249" s="299" t="str" cm="1">
        <f t="array" ref="F1249">IFERROR(INDEX(import_data,MATCH($D$8&amp;"-"&amp;$B1249,import_key,0),F$9),"")</f>
        <v/>
      </c>
      <c r="G1249" s="299" t="str" cm="1">
        <f t="array" ref="G1249">IFERROR(INDEX(import_data,MATCH($D$8&amp;"-"&amp;$B1249,import_key,0),G$9),"")</f>
        <v/>
      </c>
      <c r="H1249" s="322" t="str" cm="1">
        <f t="array" ref="H1249">IFERROR(INDEX(import_data,MATCH($D$8&amp;"-"&amp;$B1249,import_key,0),H$9),"")</f>
        <v/>
      </c>
      <c r="J1249" s="334" t="str">
        <f t="shared" si="96"/>
        <v/>
      </c>
      <c r="K1249" s="98" t="s">
        <v>0</v>
      </c>
      <c r="L1249" s="334" t="str">
        <f t="shared" si="97"/>
        <v/>
      </c>
      <c r="M1249" s="98" t="s">
        <v>0</v>
      </c>
      <c r="N1249" s="334" t="str">
        <f t="shared" si="98"/>
        <v/>
      </c>
      <c r="O1249" s="98" t="s">
        <v>0</v>
      </c>
      <c r="P1249" s="308">
        <f t="shared" si="99"/>
        <v>1237</v>
      </c>
      <c r="R1249" s="301" t="str" cm="1">
        <f t="array" ref="R1249">IFERROR(INDEX(import_data,MATCH($R$8&amp;"-"&amp;$P1249,import_key,0),R$9),"")</f>
        <v/>
      </c>
      <c r="S1249" s="299" t="str" cm="1">
        <f t="array" ref="S1249">IFERROR(INDEX(import_data,MATCH($R$8&amp;"-"&amp;$P1249,import_key,0),S$9),"")</f>
        <v/>
      </c>
      <c r="T1249" s="322" t="str" cm="1">
        <f t="array" ref="T1249">IFERROR(INDEX(import_data,MATCH($R$8&amp;"-"&amp;$P1249,import_key,0),T$9),"")</f>
        <v/>
      </c>
    </row>
    <row r="1250" spans="2:20" x14ac:dyDescent="0.25">
      <c r="B1250" s="308">
        <f t="shared" si="100"/>
        <v>1238</v>
      </c>
      <c r="D1250" s="301" t="str" cm="1">
        <f t="array" ref="D1250">IFERROR(INDEX(import_data,MATCH($D$8&amp;"-"&amp;$B1250,import_key,0),D$9),"")</f>
        <v/>
      </c>
      <c r="E1250" s="299" t="str" cm="1">
        <f t="array" ref="E1250">IFERROR(INDEX(import_data,MATCH($D$8&amp;"-"&amp;$B1250,import_key,0),E$9),"")</f>
        <v/>
      </c>
      <c r="F1250" s="299" t="str" cm="1">
        <f t="array" ref="F1250">IFERROR(INDEX(import_data,MATCH($D$8&amp;"-"&amp;$B1250,import_key,0),F$9),"")</f>
        <v/>
      </c>
      <c r="G1250" s="299" t="str" cm="1">
        <f t="array" ref="G1250">IFERROR(INDEX(import_data,MATCH($D$8&amp;"-"&amp;$B1250,import_key,0),G$9),"")</f>
        <v/>
      </c>
      <c r="H1250" s="322" t="str" cm="1">
        <f t="array" ref="H1250">IFERROR(INDEX(import_data,MATCH($D$8&amp;"-"&amp;$B1250,import_key,0),H$9),"")</f>
        <v/>
      </c>
      <c r="J1250" s="334" t="str">
        <f t="shared" si="96"/>
        <v/>
      </c>
      <c r="K1250" s="98" t="s">
        <v>0</v>
      </c>
      <c r="L1250" s="334" t="str">
        <f t="shared" si="97"/>
        <v/>
      </c>
      <c r="M1250" s="98" t="s">
        <v>0</v>
      </c>
      <c r="N1250" s="334" t="str">
        <f t="shared" si="98"/>
        <v/>
      </c>
      <c r="O1250" s="98" t="s">
        <v>0</v>
      </c>
      <c r="P1250" s="308">
        <f t="shared" si="99"/>
        <v>1238</v>
      </c>
      <c r="R1250" s="301" t="str" cm="1">
        <f t="array" ref="R1250">IFERROR(INDEX(import_data,MATCH($R$8&amp;"-"&amp;$P1250,import_key,0),R$9),"")</f>
        <v/>
      </c>
      <c r="S1250" s="299" t="str" cm="1">
        <f t="array" ref="S1250">IFERROR(INDEX(import_data,MATCH($R$8&amp;"-"&amp;$P1250,import_key,0),S$9),"")</f>
        <v/>
      </c>
      <c r="T1250" s="322" t="str" cm="1">
        <f t="array" ref="T1250">IFERROR(INDEX(import_data,MATCH($R$8&amp;"-"&amp;$P1250,import_key,0),T$9),"")</f>
        <v/>
      </c>
    </row>
    <row r="1251" spans="2:20" x14ac:dyDescent="0.25">
      <c r="B1251" s="308">
        <f t="shared" si="100"/>
        <v>1239</v>
      </c>
      <c r="D1251" s="301" t="str" cm="1">
        <f t="array" ref="D1251">IFERROR(INDEX(import_data,MATCH($D$8&amp;"-"&amp;$B1251,import_key,0),D$9),"")</f>
        <v/>
      </c>
      <c r="E1251" s="299" t="str" cm="1">
        <f t="array" ref="E1251">IFERROR(INDEX(import_data,MATCH($D$8&amp;"-"&amp;$B1251,import_key,0),E$9),"")</f>
        <v/>
      </c>
      <c r="F1251" s="299" t="str" cm="1">
        <f t="array" ref="F1251">IFERROR(INDEX(import_data,MATCH($D$8&amp;"-"&amp;$B1251,import_key,0),F$9),"")</f>
        <v/>
      </c>
      <c r="G1251" s="299" t="str" cm="1">
        <f t="array" ref="G1251">IFERROR(INDEX(import_data,MATCH($D$8&amp;"-"&amp;$B1251,import_key,0),G$9),"")</f>
        <v/>
      </c>
      <c r="H1251" s="322" t="str" cm="1">
        <f t="array" ref="H1251">IFERROR(INDEX(import_data,MATCH($D$8&amp;"-"&amp;$B1251,import_key,0),H$9),"")</f>
        <v/>
      </c>
      <c r="J1251" s="334" t="str">
        <f t="shared" si="96"/>
        <v/>
      </c>
      <c r="K1251" s="98" t="s">
        <v>0</v>
      </c>
      <c r="L1251" s="334" t="str">
        <f t="shared" si="97"/>
        <v/>
      </c>
      <c r="M1251" s="98" t="s">
        <v>0</v>
      </c>
      <c r="N1251" s="334" t="str">
        <f t="shared" si="98"/>
        <v/>
      </c>
      <c r="O1251" s="98" t="s">
        <v>0</v>
      </c>
      <c r="P1251" s="308">
        <f t="shared" si="99"/>
        <v>1239</v>
      </c>
      <c r="R1251" s="301" t="str" cm="1">
        <f t="array" ref="R1251">IFERROR(INDEX(import_data,MATCH($R$8&amp;"-"&amp;$P1251,import_key,0),R$9),"")</f>
        <v/>
      </c>
      <c r="S1251" s="299" t="str" cm="1">
        <f t="array" ref="S1251">IFERROR(INDEX(import_data,MATCH($R$8&amp;"-"&amp;$P1251,import_key,0),S$9),"")</f>
        <v/>
      </c>
      <c r="T1251" s="322" t="str" cm="1">
        <f t="array" ref="T1251">IFERROR(INDEX(import_data,MATCH($R$8&amp;"-"&amp;$P1251,import_key,0),T$9),"")</f>
        <v/>
      </c>
    </row>
    <row r="1252" spans="2:20" x14ac:dyDescent="0.25">
      <c r="B1252" s="308">
        <f t="shared" si="100"/>
        <v>1240</v>
      </c>
      <c r="D1252" s="301" t="str" cm="1">
        <f t="array" ref="D1252">IFERROR(INDEX(import_data,MATCH($D$8&amp;"-"&amp;$B1252,import_key,0),D$9),"")</f>
        <v/>
      </c>
      <c r="E1252" s="299" t="str" cm="1">
        <f t="array" ref="E1252">IFERROR(INDEX(import_data,MATCH($D$8&amp;"-"&amp;$B1252,import_key,0),E$9),"")</f>
        <v/>
      </c>
      <c r="F1252" s="299" t="str" cm="1">
        <f t="array" ref="F1252">IFERROR(INDEX(import_data,MATCH($D$8&amp;"-"&amp;$B1252,import_key,0),F$9),"")</f>
        <v/>
      </c>
      <c r="G1252" s="299" t="str" cm="1">
        <f t="array" ref="G1252">IFERROR(INDEX(import_data,MATCH($D$8&amp;"-"&amp;$B1252,import_key,0),G$9),"")</f>
        <v/>
      </c>
      <c r="H1252" s="322" t="str" cm="1">
        <f t="array" ref="H1252">IFERROR(INDEX(import_data,MATCH($D$8&amp;"-"&amp;$B1252,import_key,0),H$9),"")</f>
        <v/>
      </c>
      <c r="J1252" s="334" t="str">
        <f t="shared" si="96"/>
        <v/>
      </c>
      <c r="K1252" s="98" t="s">
        <v>0</v>
      </c>
      <c r="L1252" s="334" t="str">
        <f t="shared" si="97"/>
        <v/>
      </c>
      <c r="M1252" s="98" t="s">
        <v>0</v>
      </c>
      <c r="N1252" s="334" t="str">
        <f t="shared" si="98"/>
        <v/>
      </c>
      <c r="O1252" s="98" t="s">
        <v>0</v>
      </c>
      <c r="P1252" s="308">
        <f t="shared" si="99"/>
        <v>1240</v>
      </c>
      <c r="R1252" s="301" t="str" cm="1">
        <f t="array" ref="R1252">IFERROR(INDEX(import_data,MATCH($R$8&amp;"-"&amp;$P1252,import_key,0),R$9),"")</f>
        <v/>
      </c>
      <c r="S1252" s="299" t="str" cm="1">
        <f t="array" ref="S1252">IFERROR(INDEX(import_data,MATCH($R$8&amp;"-"&amp;$P1252,import_key,0),S$9),"")</f>
        <v/>
      </c>
      <c r="T1252" s="322" t="str" cm="1">
        <f t="array" ref="T1252">IFERROR(INDEX(import_data,MATCH($R$8&amp;"-"&amp;$P1252,import_key,0),T$9),"")</f>
        <v/>
      </c>
    </row>
    <row r="1253" spans="2:20" x14ac:dyDescent="0.25">
      <c r="B1253" s="308">
        <f t="shared" si="100"/>
        <v>1241</v>
      </c>
      <c r="D1253" s="301" t="str" cm="1">
        <f t="array" ref="D1253">IFERROR(INDEX(import_data,MATCH($D$8&amp;"-"&amp;$B1253,import_key,0),D$9),"")</f>
        <v/>
      </c>
      <c r="E1253" s="299" t="str" cm="1">
        <f t="array" ref="E1253">IFERROR(INDEX(import_data,MATCH($D$8&amp;"-"&amp;$B1253,import_key,0),E$9),"")</f>
        <v/>
      </c>
      <c r="F1253" s="299" t="str" cm="1">
        <f t="array" ref="F1253">IFERROR(INDEX(import_data,MATCH($D$8&amp;"-"&amp;$B1253,import_key,0),F$9),"")</f>
        <v/>
      </c>
      <c r="G1253" s="299" t="str" cm="1">
        <f t="array" ref="G1253">IFERROR(INDEX(import_data,MATCH($D$8&amp;"-"&amp;$B1253,import_key,0),G$9),"")</f>
        <v/>
      </c>
      <c r="H1253" s="322" t="str" cm="1">
        <f t="array" ref="H1253">IFERROR(INDEX(import_data,MATCH($D$8&amp;"-"&amp;$B1253,import_key,0),H$9),"")</f>
        <v/>
      </c>
      <c r="J1253" s="334" t="str">
        <f t="shared" si="96"/>
        <v/>
      </c>
      <c r="K1253" s="98" t="s">
        <v>0</v>
      </c>
      <c r="L1253" s="334" t="str">
        <f t="shared" si="97"/>
        <v/>
      </c>
      <c r="M1253" s="98" t="s">
        <v>0</v>
      </c>
      <c r="N1253" s="334" t="str">
        <f t="shared" si="98"/>
        <v/>
      </c>
      <c r="O1253" s="98" t="s">
        <v>0</v>
      </c>
      <c r="P1253" s="308">
        <f t="shared" si="99"/>
        <v>1241</v>
      </c>
      <c r="R1253" s="301" t="str" cm="1">
        <f t="array" ref="R1253">IFERROR(INDEX(import_data,MATCH($R$8&amp;"-"&amp;$P1253,import_key,0),R$9),"")</f>
        <v/>
      </c>
      <c r="S1253" s="299" t="str" cm="1">
        <f t="array" ref="S1253">IFERROR(INDEX(import_data,MATCH($R$8&amp;"-"&amp;$P1253,import_key,0),S$9),"")</f>
        <v/>
      </c>
      <c r="T1253" s="322" t="str" cm="1">
        <f t="array" ref="T1253">IFERROR(INDEX(import_data,MATCH($R$8&amp;"-"&amp;$P1253,import_key,0),T$9),"")</f>
        <v/>
      </c>
    </row>
    <row r="1254" spans="2:20" x14ac:dyDescent="0.25">
      <c r="B1254" s="308">
        <f t="shared" si="100"/>
        <v>1242</v>
      </c>
      <c r="D1254" s="301" t="str" cm="1">
        <f t="array" ref="D1254">IFERROR(INDEX(import_data,MATCH($D$8&amp;"-"&amp;$B1254,import_key,0),D$9),"")</f>
        <v/>
      </c>
      <c r="E1254" s="299" t="str" cm="1">
        <f t="array" ref="E1254">IFERROR(INDEX(import_data,MATCH($D$8&amp;"-"&amp;$B1254,import_key,0),E$9),"")</f>
        <v/>
      </c>
      <c r="F1254" s="299" t="str" cm="1">
        <f t="array" ref="F1254">IFERROR(INDEX(import_data,MATCH($D$8&amp;"-"&amp;$B1254,import_key,0),F$9),"")</f>
        <v/>
      </c>
      <c r="G1254" s="299" t="str" cm="1">
        <f t="array" ref="G1254">IFERROR(INDEX(import_data,MATCH($D$8&amp;"-"&amp;$B1254,import_key,0),G$9),"")</f>
        <v/>
      </c>
      <c r="H1254" s="322" t="str" cm="1">
        <f t="array" ref="H1254">IFERROR(INDEX(import_data,MATCH($D$8&amp;"-"&amp;$B1254,import_key,0),H$9),"")</f>
        <v/>
      </c>
      <c r="J1254" s="334" t="str">
        <f t="shared" si="96"/>
        <v/>
      </c>
      <c r="K1254" s="98" t="s">
        <v>0</v>
      </c>
      <c r="L1254" s="334" t="str">
        <f t="shared" si="97"/>
        <v/>
      </c>
      <c r="M1254" s="98" t="s">
        <v>0</v>
      </c>
      <c r="N1254" s="334" t="str">
        <f t="shared" si="98"/>
        <v/>
      </c>
      <c r="O1254" s="98" t="s">
        <v>0</v>
      </c>
      <c r="P1254" s="308">
        <f t="shared" si="99"/>
        <v>1242</v>
      </c>
      <c r="R1254" s="301" t="str" cm="1">
        <f t="array" ref="R1254">IFERROR(INDEX(import_data,MATCH($R$8&amp;"-"&amp;$P1254,import_key,0),R$9),"")</f>
        <v/>
      </c>
      <c r="S1254" s="299" t="str" cm="1">
        <f t="array" ref="S1254">IFERROR(INDEX(import_data,MATCH($R$8&amp;"-"&amp;$P1254,import_key,0),S$9),"")</f>
        <v/>
      </c>
      <c r="T1254" s="322" t="str" cm="1">
        <f t="array" ref="T1254">IFERROR(INDEX(import_data,MATCH($R$8&amp;"-"&amp;$P1254,import_key,0),T$9),"")</f>
        <v/>
      </c>
    </row>
    <row r="1255" spans="2:20" x14ac:dyDescent="0.25">
      <c r="B1255" s="308">
        <f t="shared" si="100"/>
        <v>1243</v>
      </c>
      <c r="D1255" s="301" t="str" cm="1">
        <f t="array" ref="D1255">IFERROR(INDEX(import_data,MATCH($D$8&amp;"-"&amp;$B1255,import_key,0),D$9),"")</f>
        <v/>
      </c>
      <c r="E1255" s="299" t="str" cm="1">
        <f t="array" ref="E1255">IFERROR(INDEX(import_data,MATCH($D$8&amp;"-"&amp;$B1255,import_key,0),E$9),"")</f>
        <v/>
      </c>
      <c r="F1255" s="299" t="str" cm="1">
        <f t="array" ref="F1255">IFERROR(INDEX(import_data,MATCH($D$8&amp;"-"&amp;$B1255,import_key,0),F$9),"")</f>
        <v/>
      </c>
      <c r="G1255" s="299" t="str" cm="1">
        <f t="array" ref="G1255">IFERROR(INDEX(import_data,MATCH($D$8&amp;"-"&amp;$B1255,import_key,0),G$9),"")</f>
        <v/>
      </c>
      <c r="H1255" s="322" t="str" cm="1">
        <f t="array" ref="H1255">IFERROR(INDEX(import_data,MATCH($D$8&amp;"-"&amp;$B1255,import_key,0),H$9),"")</f>
        <v/>
      </c>
      <c r="J1255" s="334" t="str">
        <f t="shared" si="96"/>
        <v/>
      </c>
      <c r="K1255" s="98" t="s">
        <v>0</v>
      </c>
      <c r="L1255" s="334" t="str">
        <f t="shared" si="97"/>
        <v/>
      </c>
      <c r="M1255" s="98" t="s">
        <v>0</v>
      </c>
      <c r="N1255" s="334" t="str">
        <f t="shared" si="98"/>
        <v/>
      </c>
      <c r="O1255" s="98" t="s">
        <v>0</v>
      </c>
      <c r="P1255" s="308">
        <f t="shared" si="99"/>
        <v>1243</v>
      </c>
      <c r="R1255" s="301" t="str" cm="1">
        <f t="array" ref="R1255">IFERROR(INDEX(import_data,MATCH($R$8&amp;"-"&amp;$P1255,import_key,0),R$9),"")</f>
        <v/>
      </c>
      <c r="S1255" s="299" t="str" cm="1">
        <f t="array" ref="S1255">IFERROR(INDEX(import_data,MATCH($R$8&amp;"-"&amp;$P1255,import_key,0),S$9),"")</f>
        <v/>
      </c>
      <c r="T1255" s="322" t="str" cm="1">
        <f t="array" ref="T1255">IFERROR(INDEX(import_data,MATCH($R$8&amp;"-"&amp;$P1255,import_key,0),T$9),"")</f>
        <v/>
      </c>
    </row>
    <row r="1256" spans="2:20" x14ac:dyDescent="0.25">
      <c r="B1256" s="308">
        <f t="shared" si="100"/>
        <v>1244</v>
      </c>
      <c r="D1256" s="301" t="str" cm="1">
        <f t="array" ref="D1256">IFERROR(INDEX(import_data,MATCH($D$8&amp;"-"&amp;$B1256,import_key,0),D$9),"")</f>
        <v/>
      </c>
      <c r="E1256" s="299" t="str" cm="1">
        <f t="array" ref="E1256">IFERROR(INDEX(import_data,MATCH($D$8&amp;"-"&amp;$B1256,import_key,0),E$9),"")</f>
        <v/>
      </c>
      <c r="F1256" s="299" t="str" cm="1">
        <f t="array" ref="F1256">IFERROR(INDEX(import_data,MATCH($D$8&amp;"-"&amp;$B1256,import_key,0),F$9),"")</f>
        <v/>
      </c>
      <c r="G1256" s="299" t="str" cm="1">
        <f t="array" ref="G1256">IFERROR(INDEX(import_data,MATCH($D$8&amp;"-"&amp;$B1256,import_key,0),G$9),"")</f>
        <v/>
      </c>
      <c r="H1256" s="322" t="str" cm="1">
        <f t="array" ref="H1256">IFERROR(INDEX(import_data,MATCH($D$8&amp;"-"&amp;$B1256,import_key,0),H$9),"")</f>
        <v/>
      </c>
      <c r="J1256" s="334" t="str">
        <f t="shared" si="96"/>
        <v/>
      </c>
      <c r="K1256" s="98" t="s">
        <v>0</v>
      </c>
      <c r="L1256" s="334" t="str">
        <f t="shared" si="97"/>
        <v/>
      </c>
      <c r="M1256" s="98" t="s">
        <v>0</v>
      </c>
      <c r="N1256" s="334" t="str">
        <f t="shared" si="98"/>
        <v/>
      </c>
      <c r="O1256" s="98" t="s">
        <v>0</v>
      </c>
      <c r="P1256" s="308">
        <f t="shared" si="99"/>
        <v>1244</v>
      </c>
      <c r="R1256" s="301" t="str" cm="1">
        <f t="array" ref="R1256">IFERROR(INDEX(import_data,MATCH($R$8&amp;"-"&amp;$P1256,import_key,0),R$9),"")</f>
        <v/>
      </c>
      <c r="S1256" s="299" t="str" cm="1">
        <f t="array" ref="S1256">IFERROR(INDEX(import_data,MATCH($R$8&amp;"-"&amp;$P1256,import_key,0),S$9),"")</f>
        <v/>
      </c>
      <c r="T1256" s="322" t="str" cm="1">
        <f t="array" ref="T1256">IFERROR(INDEX(import_data,MATCH($R$8&amp;"-"&amp;$P1256,import_key,0),T$9),"")</f>
        <v/>
      </c>
    </row>
    <row r="1257" spans="2:20" x14ac:dyDescent="0.25">
      <c r="B1257" s="308">
        <f t="shared" si="100"/>
        <v>1245</v>
      </c>
      <c r="D1257" s="301" t="str" cm="1">
        <f t="array" ref="D1257">IFERROR(INDEX(import_data,MATCH($D$8&amp;"-"&amp;$B1257,import_key,0),D$9),"")</f>
        <v/>
      </c>
      <c r="E1257" s="299" t="str" cm="1">
        <f t="array" ref="E1257">IFERROR(INDEX(import_data,MATCH($D$8&amp;"-"&amp;$B1257,import_key,0),E$9),"")</f>
        <v/>
      </c>
      <c r="F1257" s="299" t="str" cm="1">
        <f t="array" ref="F1257">IFERROR(INDEX(import_data,MATCH($D$8&amp;"-"&amp;$B1257,import_key,0),F$9),"")</f>
        <v/>
      </c>
      <c r="G1257" s="299" t="str" cm="1">
        <f t="array" ref="G1257">IFERROR(INDEX(import_data,MATCH($D$8&amp;"-"&amp;$B1257,import_key,0),G$9),"")</f>
        <v/>
      </c>
      <c r="H1257" s="322" t="str" cm="1">
        <f t="array" ref="H1257">IFERROR(INDEX(import_data,MATCH($D$8&amp;"-"&amp;$B1257,import_key,0),H$9),"")</f>
        <v/>
      </c>
      <c r="J1257" s="334" t="str">
        <f t="shared" si="96"/>
        <v/>
      </c>
      <c r="K1257" s="98" t="s">
        <v>0</v>
      </c>
      <c r="L1257" s="334" t="str">
        <f t="shared" si="97"/>
        <v/>
      </c>
      <c r="M1257" s="98" t="s">
        <v>0</v>
      </c>
      <c r="N1257" s="334" t="str">
        <f t="shared" si="98"/>
        <v/>
      </c>
      <c r="O1257" s="98" t="s">
        <v>0</v>
      </c>
      <c r="P1257" s="308">
        <f t="shared" si="99"/>
        <v>1245</v>
      </c>
      <c r="R1257" s="301" t="str" cm="1">
        <f t="array" ref="R1257">IFERROR(INDEX(import_data,MATCH($R$8&amp;"-"&amp;$P1257,import_key,0),R$9),"")</f>
        <v/>
      </c>
      <c r="S1257" s="299" t="str" cm="1">
        <f t="array" ref="S1257">IFERROR(INDEX(import_data,MATCH($R$8&amp;"-"&amp;$P1257,import_key,0),S$9),"")</f>
        <v/>
      </c>
      <c r="T1257" s="322" t="str" cm="1">
        <f t="array" ref="T1257">IFERROR(INDEX(import_data,MATCH($R$8&amp;"-"&amp;$P1257,import_key,0),T$9),"")</f>
        <v/>
      </c>
    </row>
    <row r="1258" spans="2:20" x14ac:dyDescent="0.25">
      <c r="B1258" s="308">
        <f t="shared" si="100"/>
        <v>1246</v>
      </c>
      <c r="D1258" s="301" t="str" cm="1">
        <f t="array" ref="D1258">IFERROR(INDEX(import_data,MATCH($D$8&amp;"-"&amp;$B1258,import_key,0),D$9),"")</f>
        <v/>
      </c>
      <c r="E1258" s="299" t="str" cm="1">
        <f t="array" ref="E1258">IFERROR(INDEX(import_data,MATCH($D$8&amp;"-"&amp;$B1258,import_key,0),E$9),"")</f>
        <v/>
      </c>
      <c r="F1258" s="299" t="str" cm="1">
        <f t="array" ref="F1258">IFERROR(INDEX(import_data,MATCH($D$8&amp;"-"&amp;$B1258,import_key,0),F$9),"")</f>
        <v/>
      </c>
      <c r="G1258" s="299" t="str" cm="1">
        <f t="array" ref="G1258">IFERROR(INDEX(import_data,MATCH($D$8&amp;"-"&amp;$B1258,import_key,0),G$9),"")</f>
        <v/>
      </c>
      <c r="H1258" s="322" t="str" cm="1">
        <f t="array" ref="H1258">IFERROR(INDEX(import_data,MATCH($D$8&amp;"-"&amp;$B1258,import_key,0),H$9),"")</f>
        <v/>
      </c>
      <c r="J1258" s="334" t="str">
        <f t="shared" si="96"/>
        <v/>
      </c>
      <c r="K1258" s="98" t="s">
        <v>0</v>
      </c>
      <c r="L1258" s="334" t="str">
        <f t="shared" si="97"/>
        <v/>
      </c>
      <c r="M1258" s="98" t="s">
        <v>0</v>
      </c>
      <c r="N1258" s="334" t="str">
        <f t="shared" si="98"/>
        <v/>
      </c>
      <c r="O1258" s="98" t="s">
        <v>0</v>
      </c>
      <c r="P1258" s="308">
        <f t="shared" si="99"/>
        <v>1246</v>
      </c>
      <c r="R1258" s="301" t="str" cm="1">
        <f t="array" ref="R1258">IFERROR(INDEX(import_data,MATCH($R$8&amp;"-"&amp;$P1258,import_key,0),R$9),"")</f>
        <v/>
      </c>
      <c r="S1258" s="299" t="str" cm="1">
        <f t="array" ref="S1258">IFERROR(INDEX(import_data,MATCH($R$8&amp;"-"&amp;$P1258,import_key,0),S$9),"")</f>
        <v/>
      </c>
      <c r="T1258" s="322" t="str" cm="1">
        <f t="array" ref="T1258">IFERROR(INDEX(import_data,MATCH($R$8&amp;"-"&amp;$P1258,import_key,0),T$9),"")</f>
        <v/>
      </c>
    </row>
    <row r="1259" spans="2:20" x14ac:dyDescent="0.25">
      <c r="B1259" s="308">
        <f t="shared" si="100"/>
        <v>1247</v>
      </c>
      <c r="D1259" s="301" t="str" cm="1">
        <f t="array" ref="D1259">IFERROR(INDEX(import_data,MATCH($D$8&amp;"-"&amp;$B1259,import_key,0),D$9),"")</f>
        <v/>
      </c>
      <c r="E1259" s="299" t="str" cm="1">
        <f t="array" ref="E1259">IFERROR(INDEX(import_data,MATCH($D$8&amp;"-"&amp;$B1259,import_key,0),E$9),"")</f>
        <v/>
      </c>
      <c r="F1259" s="299" t="str" cm="1">
        <f t="array" ref="F1259">IFERROR(INDEX(import_data,MATCH($D$8&amp;"-"&amp;$B1259,import_key,0),F$9),"")</f>
        <v/>
      </c>
      <c r="G1259" s="299" t="str" cm="1">
        <f t="array" ref="G1259">IFERROR(INDEX(import_data,MATCH($D$8&amp;"-"&amp;$B1259,import_key,0),G$9),"")</f>
        <v/>
      </c>
      <c r="H1259" s="322" t="str" cm="1">
        <f t="array" ref="H1259">IFERROR(INDEX(import_data,MATCH($D$8&amp;"-"&amp;$B1259,import_key,0),H$9),"")</f>
        <v/>
      </c>
      <c r="J1259" s="334" t="str">
        <f t="shared" si="96"/>
        <v/>
      </c>
      <c r="K1259" s="98" t="s">
        <v>0</v>
      </c>
      <c r="L1259" s="334" t="str">
        <f t="shared" si="97"/>
        <v/>
      </c>
      <c r="M1259" s="98" t="s">
        <v>0</v>
      </c>
      <c r="N1259" s="334" t="str">
        <f t="shared" si="98"/>
        <v/>
      </c>
      <c r="O1259" s="98" t="s">
        <v>0</v>
      </c>
      <c r="P1259" s="308">
        <f t="shared" si="99"/>
        <v>1247</v>
      </c>
      <c r="R1259" s="301" t="str" cm="1">
        <f t="array" ref="R1259">IFERROR(INDEX(import_data,MATCH($R$8&amp;"-"&amp;$P1259,import_key,0),R$9),"")</f>
        <v/>
      </c>
      <c r="S1259" s="299" t="str" cm="1">
        <f t="array" ref="S1259">IFERROR(INDEX(import_data,MATCH($R$8&amp;"-"&amp;$P1259,import_key,0),S$9),"")</f>
        <v/>
      </c>
      <c r="T1259" s="322" t="str" cm="1">
        <f t="array" ref="T1259">IFERROR(INDEX(import_data,MATCH($R$8&amp;"-"&amp;$P1259,import_key,0),T$9),"")</f>
        <v/>
      </c>
    </row>
    <row r="1260" spans="2:20" x14ac:dyDescent="0.25">
      <c r="B1260" s="308">
        <f t="shared" si="100"/>
        <v>1248</v>
      </c>
      <c r="D1260" s="301" t="str" cm="1">
        <f t="array" ref="D1260">IFERROR(INDEX(import_data,MATCH($D$8&amp;"-"&amp;$B1260,import_key,0),D$9),"")</f>
        <v/>
      </c>
      <c r="E1260" s="299" t="str" cm="1">
        <f t="array" ref="E1260">IFERROR(INDEX(import_data,MATCH($D$8&amp;"-"&amp;$B1260,import_key,0),E$9),"")</f>
        <v/>
      </c>
      <c r="F1260" s="299" t="str" cm="1">
        <f t="array" ref="F1260">IFERROR(INDEX(import_data,MATCH($D$8&amp;"-"&amp;$B1260,import_key,0),F$9),"")</f>
        <v/>
      </c>
      <c r="G1260" s="299" t="str" cm="1">
        <f t="array" ref="G1260">IFERROR(INDEX(import_data,MATCH($D$8&amp;"-"&amp;$B1260,import_key,0),G$9),"")</f>
        <v/>
      </c>
      <c r="H1260" s="322" t="str" cm="1">
        <f t="array" ref="H1260">IFERROR(INDEX(import_data,MATCH($D$8&amp;"-"&amp;$B1260,import_key,0),H$9),"")</f>
        <v/>
      </c>
      <c r="J1260" s="334" t="str">
        <f t="shared" si="96"/>
        <v/>
      </c>
      <c r="K1260" s="98" t="s">
        <v>0</v>
      </c>
      <c r="L1260" s="334" t="str">
        <f t="shared" si="97"/>
        <v/>
      </c>
      <c r="M1260" s="98" t="s">
        <v>0</v>
      </c>
      <c r="N1260" s="334" t="str">
        <f t="shared" si="98"/>
        <v/>
      </c>
      <c r="O1260" s="98" t="s">
        <v>0</v>
      </c>
      <c r="P1260" s="308">
        <f t="shared" si="99"/>
        <v>1248</v>
      </c>
      <c r="R1260" s="301" t="str" cm="1">
        <f t="array" ref="R1260">IFERROR(INDEX(import_data,MATCH($R$8&amp;"-"&amp;$P1260,import_key,0),R$9),"")</f>
        <v/>
      </c>
      <c r="S1260" s="299" t="str" cm="1">
        <f t="array" ref="S1260">IFERROR(INDEX(import_data,MATCH($R$8&amp;"-"&amp;$P1260,import_key,0),S$9),"")</f>
        <v/>
      </c>
      <c r="T1260" s="322" t="str" cm="1">
        <f t="array" ref="T1260">IFERROR(INDEX(import_data,MATCH($R$8&amp;"-"&amp;$P1260,import_key,0),T$9),"")</f>
        <v/>
      </c>
    </row>
    <row r="1261" spans="2:20" x14ac:dyDescent="0.25">
      <c r="B1261" s="308">
        <f t="shared" si="100"/>
        <v>1249</v>
      </c>
      <c r="D1261" s="301" t="str" cm="1">
        <f t="array" ref="D1261">IFERROR(INDEX(import_data,MATCH($D$8&amp;"-"&amp;$B1261,import_key,0),D$9),"")</f>
        <v/>
      </c>
      <c r="E1261" s="299" t="str" cm="1">
        <f t="array" ref="E1261">IFERROR(INDEX(import_data,MATCH($D$8&amp;"-"&amp;$B1261,import_key,0),E$9),"")</f>
        <v/>
      </c>
      <c r="F1261" s="299" t="str" cm="1">
        <f t="array" ref="F1261">IFERROR(INDEX(import_data,MATCH($D$8&amp;"-"&amp;$B1261,import_key,0),F$9),"")</f>
        <v/>
      </c>
      <c r="G1261" s="299" t="str" cm="1">
        <f t="array" ref="G1261">IFERROR(INDEX(import_data,MATCH($D$8&amp;"-"&amp;$B1261,import_key,0),G$9),"")</f>
        <v/>
      </c>
      <c r="H1261" s="322" t="str" cm="1">
        <f t="array" ref="H1261">IFERROR(INDEX(import_data,MATCH($D$8&amp;"-"&amp;$B1261,import_key,0),H$9),"")</f>
        <v/>
      </c>
      <c r="J1261" s="334" t="str">
        <f t="shared" si="96"/>
        <v/>
      </c>
      <c r="K1261" s="98" t="s">
        <v>0</v>
      </c>
      <c r="L1261" s="334" t="str">
        <f t="shared" si="97"/>
        <v/>
      </c>
      <c r="M1261" s="98" t="s">
        <v>0</v>
      </c>
      <c r="N1261" s="334" t="str">
        <f t="shared" si="98"/>
        <v/>
      </c>
      <c r="O1261" s="98" t="s">
        <v>0</v>
      </c>
      <c r="P1261" s="308">
        <f t="shared" si="99"/>
        <v>1249</v>
      </c>
      <c r="R1261" s="301" t="str" cm="1">
        <f t="array" ref="R1261">IFERROR(INDEX(import_data,MATCH($R$8&amp;"-"&amp;$P1261,import_key,0),R$9),"")</f>
        <v/>
      </c>
      <c r="S1261" s="299" t="str" cm="1">
        <f t="array" ref="S1261">IFERROR(INDEX(import_data,MATCH($R$8&amp;"-"&amp;$P1261,import_key,0),S$9),"")</f>
        <v/>
      </c>
      <c r="T1261" s="322" t="str" cm="1">
        <f t="array" ref="T1261">IFERROR(INDEX(import_data,MATCH($R$8&amp;"-"&amp;$P1261,import_key,0),T$9),"")</f>
        <v/>
      </c>
    </row>
    <row r="1262" spans="2:20" x14ac:dyDescent="0.25">
      <c r="B1262" s="308">
        <f t="shared" si="100"/>
        <v>1250</v>
      </c>
      <c r="D1262" s="301" t="str" cm="1">
        <f t="array" ref="D1262">IFERROR(INDEX(import_data,MATCH($D$8&amp;"-"&amp;$B1262,import_key,0),D$9),"")</f>
        <v/>
      </c>
      <c r="E1262" s="299" t="str" cm="1">
        <f t="array" ref="E1262">IFERROR(INDEX(import_data,MATCH($D$8&amp;"-"&amp;$B1262,import_key,0),E$9),"")</f>
        <v/>
      </c>
      <c r="F1262" s="299" t="str" cm="1">
        <f t="array" ref="F1262">IFERROR(INDEX(import_data,MATCH($D$8&amp;"-"&amp;$B1262,import_key,0),F$9),"")</f>
        <v/>
      </c>
      <c r="G1262" s="299" t="str" cm="1">
        <f t="array" ref="G1262">IFERROR(INDEX(import_data,MATCH($D$8&amp;"-"&amp;$B1262,import_key,0),G$9),"")</f>
        <v/>
      </c>
      <c r="H1262" s="322" t="str" cm="1">
        <f t="array" ref="H1262">IFERROR(INDEX(import_data,MATCH($D$8&amp;"-"&amp;$B1262,import_key,0),H$9),"")</f>
        <v/>
      </c>
      <c r="J1262" s="334" t="str">
        <f t="shared" si="96"/>
        <v/>
      </c>
      <c r="K1262" s="98" t="s">
        <v>0</v>
      </c>
      <c r="L1262" s="334" t="str">
        <f t="shared" si="97"/>
        <v/>
      </c>
      <c r="M1262" s="98" t="s">
        <v>0</v>
      </c>
      <c r="N1262" s="334" t="str">
        <f t="shared" si="98"/>
        <v/>
      </c>
      <c r="O1262" s="98" t="s">
        <v>0</v>
      </c>
      <c r="P1262" s="308">
        <f t="shared" si="99"/>
        <v>1250</v>
      </c>
      <c r="R1262" s="301" t="str" cm="1">
        <f t="array" ref="R1262">IFERROR(INDEX(import_data,MATCH($R$8&amp;"-"&amp;$P1262,import_key,0),R$9),"")</f>
        <v/>
      </c>
      <c r="S1262" s="299" t="str" cm="1">
        <f t="array" ref="S1262">IFERROR(INDEX(import_data,MATCH($R$8&amp;"-"&amp;$P1262,import_key,0),S$9),"")</f>
        <v/>
      </c>
      <c r="T1262" s="322" t="str" cm="1">
        <f t="array" ref="T1262">IFERROR(INDEX(import_data,MATCH($R$8&amp;"-"&amp;$P1262,import_key,0),T$9),"")</f>
        <v/>
      </c>
    </row>
    <row r="1263" spans="2:20" x14ac:dyDescent="0.25">
      <c r="B1263" s="308">
        <f t="shared" si="100"/>
        <v>1251</v>
      </c>
      <c r="D1263" s="301" t="str" cm="1">
        <f t="array" ref="D1263">IFERROR(INDEX(import_data,MATCH($D$8&amp;"-"&amp;$B1263,import_key,0),D$9),"")</f>
        <v/>
      </c>
      <c r="E1263" s="299" t="str" cm="1">
        <f t="array" ref="E1263">IFERROR(INDEX(import_data,MATCH($D$8&amp;"-"&amp;$B1263,import_key,0),E$9),"")</f>
        <v/>
      </c>
      <c r="F1263" s="299" t="str" cm="1">
        <f t="array" ref="F1263">IFERROR(INDEX(import_data,MATCH($D$8&amp;"-"&amp;$B1263,import_key,0),F$9),"")</f>
        <v/>
      </c>
      <c r="G1263" s="299" t="str" cm="1">
        <f t="array" ref="G1263">IFERROR(INDEX(import_data,MATCH($D$8&amp;"-"&amp;$B1263,import_key,0),G$9),"")</f>
        <v/>
      </c>
      <c r="H1263" s="322" t="str" cm="1">
        <f t="array" ref="H1263">IFERROR(INDEX(import_data,MATCH($D$8&amp;"-"&amp;$B1263,import_key,0),H$9),"")</f>
        <v/>
      </c>
      <c r="J1263" s="334" t="str">
        <f t="shared" si="96"/>
        <v/>
      </c>
      <c r="K1263" s="98" t="s">
        <v>0</v>
      </c>
      <c r="L1263" s="334" t="str">
        <f t="shared" si="97"/>
        <v/>
      </c>
      <c r="M1263" s="98" t="s">
        <v>0</v>
      </c>
      <c r="N1263" s="334" t="str">
        <f t="shared" si="98"/>
        <v/>
      </c>
      <c r="O1263" s="98" t="s">
        <v>0</v>
      </c>
      <c r="P1263" s="308">
        <f t="shared" si="99"/>
        <v>1251</v>
      </c>
      <c r="R1263" s="301" t="str" cm="1">
        <f t="array" ref="R1263">IFERROR(INDEX(import_data,MATCH($R$8&amp;"-"&amp;$P1263,import_key,0),R$9),"")</f>
        <v/>
      </c>
      <c r="S1263" s="299" t="str" cm="1">
        <f t="array" ref="S1263">IFERROR(INDEX(import_data,MATCH($R$8&amp;"-"&amp;$P1263,import_key,0),S$9),"")</f>
        <v/>
      </c>
      <c r="T1263" s="322" t="str" cm="1">
        <f t="array" ref="T1263">IFERROR(INDEX(import_data,MATCH($R$8&amp;"-"&amp;$P1263,import_key,0),T$9),"")</f>
        <v/>
      </c>
    </row>
    <row r="1264" spans="2:20" x14ac:dyDescent="0.25">
      <c r="B1264" s="308">
        <f t="shared" si="100"/>
        <v>1252</v>
      </c>
      <c r="D1264" s="301" t="str" cm="1">
        <f t="array" ref="D1264">IFERROR(INDEX(import_data,MATCH($D$8&amp;"-"&amp;$B1264,import_key,0),D$9),"")</f>
        <v/>
      </c>
      <c r="E1264" s="299" t="str" cm="1">
        <f t="array" ref="E1264">IFERROR(INDEX(import_data,MATCH($D$8&amp;"-"&amp;$B1264,import_key,0),E$9),"")</f>
        <v/>
      </c>
      <c r="F1264" s="299" t="str" cm="1">
        <f t="array" ref="F1264">IFERROR(INDEX(import_data,MATCH($D$8&amp;"-"&amp;$B1264,import_key,0),F$9),"")</f>
        <v/>
      </c>
      <c r="G1264" s="299" t="str" cm="1">
        <f t="array" ref="G1264">IFERROR(INDEX(import_data,MATCH($D$8&amp;"-"&amp;$B1264,import_key,0),G$9),"")</f>
        <v/>
      </c>
      <c r="H1264" s="322" t="str" cm="1">
        <f t="array" ref="H1264">IFERROR(INDEX(import_data,MATCH($D$8&amp;"-"&amp;$B1264,import_key,0),H$9),"")</f>
        <v/>
      </c>
      <c r="J1264" s="334" t="str">
        <f t="shared" si="96"/>
        <v/>
      </c>
      <c r="K1264" s="98" t="s">
        <v>0</v>
      </c>
      <c r="L1264" s="334" t="str">
        <f t="shared" si="97"/>
        <v/>
      </c>
      <c r="M1264" s="98" t="s">
        <v>0</v>
      </c>
      <c r="N1264" s="334" t="str">
        <f t="shared" si="98"/>
        <v/>
      </c>
      <c r="O1264" s="98" t="s">
        <v>0</v>
      </c>
      <c r="P1264" s="308">
        <f t="shared" si="99"/>
        <v>1252</v>
      </c>
      <c r="R1264" s="301" t="str" cm="1">
        <f t="array" ref="R1264">IFERROR(INDEX(import_data,MATCH($R$8&amp;"-"&amp;$P1264,import_key,0),R$9),"")</f>
        <v/>
      </c>
      <c r="S1264" s="299" t="str" cm="1">
        <f t="array" ref="S1264">IFERROR(INDEX(import_data,MATCH($R$8&amp;"-"&amp;$P1264,import_key,0),S$9),"")</f>
        <v/>
      </c>
      <c r="T1264" s="322" t="str" cm="1">
        <f t="array" ref="T1264">IFERROR(INDEX(import_data,MATCH($R$8&amp;"-"&amp;$P1264,import_key,0),T$9),"")</f>
        <v/>
      </c>
    </row>
    <row r="1265" spans="2:20" x14ac:dyDescent="0.25">
      <c r="B1265" s="308">
        <f t="shared" si="100"/>
        <v>1253</v>
      </c>
      <c r="D1265" s="301" t="str" cm="1">
        <f t="array" ref="D1265">IFERROR(INDEX(import_data,MATCH($D$8&amp;"-"&amp;$B1265,import_key,0),D$9),"")</f>
        <v/>
      </c>
      <c r="E1265" s="299" t="str" cm="1">
        <f t="array" ref="E1265">IFERROR(INDEX(import_data,MATCH($D$8&amp;"-"&amp;$B1265,import_key,0),E$9),"")</f>
        <v/>
      </c>
      <c r="F1265" s="299" t="str" cm="1">
        <f t="array" ref="F1265">IFERROR(INDEX(import_data,MATCH($D$8&amp;"-"&amp;$B1265,import_key,0),F$9),"")</f>
        <v/>
      </c>
      <c r="G1265" s="299" t="str" cm="1">
        <f t="array" ref="G1265">IFERROR(INDEX(import_data,MATCH($D$8&amp;"-"&amp;$B1265,import_key,0),G$9),"")</f>
        <v/>
      </c>
      <c r="H1265" s="322" t="str" cm="1">
        <f t="array" ref="H1265">IFERROR(INDEX(import_data,MATCH($D$8&amp;"-"&amp;$B1265,import_key,0),H$9),"")</f>
        <v/>
      </c>
      <c r="J1265" s="334" t="str">
        <f t="shared" si="96"/>
        <v/>
      </c>
      <c r="K1265" s="98" t="s">
        <v>0</v>
      </c>
      <c r="L1265" s="334" t="str">
        <f t="shared" si="97"/>
        <v/>
      </c>
      <c r="M1265" s="98" t="s">
        <v>0</v>
      </c>
      <c r="N1265" s="334" t="str">
        <f t="shared" si="98"/>
        <v/>
      </c>
      <c r="O1265" s="98" t="s">
        <v>0</v>
      </c>
      <c r="P1265" s="308">
        <f t="shared" si="99"/>
        <v>1253</v>
      </c>
      <c r="R1265" s="301" t="str" cm="1">
        <f t="array" ref="R1265">IFERROR(INDEX(import_data,MATCH($R$8&amp;"-"&amp;$P1265,import_key,0),R$9),"")</f>
        <v/>
      </c>
      <c r="S1265" s="299" t="str" cm="1">
        <f t="array" ref="S1265">IFERROR(INDEX(import_data,MATCH($R$8&amp;"-"&amp;$P1265,import_key,0),S$9),"")</f>
        <v/>
      </c>
      <c r="T1265" s="322" t="str" cm="1">
        <f t="array" ref="T1265">IFERROR(INDEX(import_data,MATCH($R$8&amp;"-"&amp;$P1265,import_key,0),T$9),"")</f>
        <v/>
      </c>
    </row>
    <row r="1266" spans="2:20" x14ac:dyDescent="0.25">
      <c r="B1266" s="308">
        <f t="shared" si="100"/>
        <v>1254</v>
      </c>
      <c r="D1266" s="301" t="str" cm="1">
        <f t="array" ref="D1266">IFERROR(INDEX(import_data,MATCH($D$8&amp;"-"&amp;$B1266,import_key,0),D$9),"")</f>
        <v/>
      </c>
      <c r="E1266" s="299" t="str" cm="1">
        <f t="array" ref="E1266">IFERROR(INDEX(import_data,MATCH($D$8&amp;"-"&amp;$B1266,import_key,0),E$9),"")</f>
        <v/>
      </c>
      <c r="F1266" s="299" t="str" cm="1">
        <f t="array" ref="F1266">IFERROR(INDEX(import_data,MATCH($D$8&amp;"-"&amp;$B1266,import_key,0),F$9),"")</f>
        <v/>
      </c>
      <c r="G1266" s="299" t="str" cm="1">
        <f t="array" ref="G1266">IFERROR(INDEX(import_data,MATCH($D$8&amp;"-"&amp;$B1266,import_key,0),G$9),"")</f>
        <v/>
      </c>
      <c r="H1266" s="322" t="str" cm="1">
        <f t="array" ref="H1266">IFERROR(INDEX(import_data,MATCH($D$8&amp;"-"&amp;$B1266,import_key,0),H$9),"")</f>
        <v/>
      </c>
      <c r="J1266" s="334" t="str">
        <f t="shared" si="96"/>
        <v/>
      </c>
      <c r="K1266" s="98" t="s">
        <v>0</v>
      </c>
      <c r="L1266" s="334" t="str">
        <f t="shared" si="97"/>
        <v/>
      </c>
      <c r="M1266" s="98" t="s">
        <v>0</v>
      </c>
      <c r="N1266" s="334" t="str">
        <f t="shared" si="98"/>
        <v/>
      </c>
      <c r="O1266" s="98" t="s">
        <v>0</v>
      </c>
      <c r="P1266" s="308">
        <f t="shared" si="99"/>
        <v>1254</v>
      </c>
      <c r="R1266" s="301" t="str" cm="1">
        <f t="array" ref="R1266">IFERROR(INDEX(import_data,MATCH($R$8&amp;"-"&amp;$P1266,import_key,0),R$9),"")</f>
        <v/>
      </c>
      <c r="S1266" s="299" t="str" cm="1">
        <f t="array" ref="S1266">IFERROR(INDEX(import_data,MATCH($R$8&amp;"-"&amp;$P1266,import_key,0),S$9),"")</f>
        <v/>
      </c>
      <c r="T1266" s="322" t="str" cm="1">
        <f t="array" ref="T1266">IFERROR(INDEX(import_data,MATCH($R$8&amp;"-"&amp;$P1266,import_key,0),T$9),"")</f>
        <v/>
      </c>
    </row>
    <row r="1267" spans="2:20" x14ac:dyDescent="0.25">
      <c r="B1267" s="308">
        <f t="shared" si="100"/>
        <v>1255</v>
      </c>
      <c r="D1267" s="301" t="str" cm="1">
        <f t="array" ref="D1267">IFERROR(INDEX(import_data,MATCH($D$8&amp;"-"&amp;$B1267,import_key,0),D$9),"")</f>
        <v/>
      </c>
      <c r="E1267" s="299" t="str" cm="1">
        <f t="array" ref="E1267">IFERROR(INDEX(import_data,MATCH($D$8&amp;"-"&amp;$B1267,import_key,0),E$9),"")</f>
        <v/>
      </c>
      <c r="F1267" s="299" t="str" cm="1">
        <f t="array" ref="F1267">IFERROR(INDEX(import_data,MATCH($D$8&amp;"-"&amp;$B1267,import_key,0),F$9),"")</f>
        <v/>
      </c>
      <c r="G1267" s="299" t="str" cm="1">
        <f t="array" ref="G1267">IFERROR(INDEX(import_data,MATCH($D$8&amp;"-"&amp;$B1267,import_key,0),G$9),"")</f>
        <v/>
      </c>
      <c r="H1267" s="322" t="str" cm="1">
        <f t="array" ref="H1267">IFERROR(INDEX(import_data,MATCH($D$8&amp;"-"&amp;$B1267,import_key,0),H$9),"")</f>
        <v/>
      </c>
      <c r="J1267" s="334" t="str">
        <f t="shared" si="96"/>
        <v/>
      </c>
      <c r="K1267" s="98" t="s">
        <v>0</v>
      </c>
      <c r="L1267" s="334" t="str">
        <f t="shared" si="97"/>
        <v/>
      </c>
      <c r="M1267" s="98" t="s">
        <v>0</v>
      </c>
      <c r="N1267" s="334" t="str">
        <f t="shared" si="98"/>
        <v/>
      </c>
      <c r="O1267" s="98" t="s">
        <v>0</v>
      </c>
      <c r="P1267" s="308">
        <f t="shared" si="99"/>
        <v>1255</v>
      </c>
      <c r="R1267" s="301" t="str" cm="1">
        <f t="array" ref="R1267">IFERROR(INDEX(import_data,MATCH($R$8&amp;"-"&amp;$P1267,import_key,0),R$9),"")</f>
        <v/>
      </c>
      <c r="S1267" s="299" t="str" cm="1">
        <f t="array" ref="S1267">IFERROR(INDEX(import_data,MATCH($R$8&amp;"-"&amp;$P1267,import_key,0),S$9),"")</f>
        <v/>
      </c>
      <c r="T1267" s="322" t="str" cm="1">
        <f t="array" ref="T1267">IFERROR(INDEX(import_data,MATCH($R$8&amp;"-"&amp;$P1267,import_key,0),T$9),"")</f>
        <v/>
      </c>
    </row>
    <row r="1268" spans="2:20" x14ac:dyDescent="0.25">
      <c r="B1268" s="308">
        <f t="shared" si="100"/>
        <v>1256</v>
      </c>
      <c r="D1268" s="301" t="str" cm="1">
        <f t="array" ref="D1268">IFERROR(INDEX(import_data,MATCH($D$8&amp;"-"&amp;$B1268,import_key,0),D$9),"")</f>
        <v/>
      </c>
      <c r="E1268" s="299" t="str" cm="1">
        <f t="array" ref="E1268">IFERROR(INDEX(import_data,MATCH($D$8&amp;"-"&amp;$B1268,import_key,0),E$9),"")</f>
        <v/>
      </c>
      <c r="F1268" s="299" t="str" cm="1">
        <f t="array" ref="F1268">IFERROR(INDEX(import_data,MATCH($D$8&amp;"-"&amp;$B1268,import_key,0),F$9),"")</f>
        <v/>
      </c>
      <c r="G1268" s="299" t="str" cm="1">
        <f t="array" ref="G1268">IFERROR(INDEX(import_data,MATCH($D$8&amp;"-"&amp;$B1268,import_key,0),G$9),"")</f>
        <v/>
      </c>
      <c r="H1268" s="322" t="str" cm="1">
        <f t="array" ref="H1268">IFERROR(INDEX(import_data,MATCH($D$8&amp;"-"&amp;$B1268,import_key,0),H$9),"")</f>
        <v/>
      </c>
      <c r="J1268" s="334" t="str">
        <f t="shared" si="96"/>
        <v/>
      </c>
      <c r="K1268" s="98" t="s">
        <v>0</v>
      </c>
      <c r="L1268" s="334" t="str">
        <f t="shared" si="97"/>
        <v/>
      </c>
      <c r="M1268" s="98" t="s">
        <v>0</v>
      </c>
      <c r="N1268" s="334" t="str">
        <f t="shared" si="98"/>
        <v/>
      </c>
      <c r="O1268" s="98" t="s">
        <v>0</v>
      </c>
      <c r="P1268" s="308">
        <f t="shared" si="99"/>
        <v>1256</v>
      </c>
      <c r="R1268" s="301" t="str" cm="1">
        <f t="array" ref="R1268">IFERROR(INDEX(import_data,MATCH($R$8&amp;"-"&amp;$P1268,import_key,0),R$9),"")</f>
        <v/>
      </c>
      <c r="S1268" s="299" t="str" cm="1">
        <f t="array" ref="S1268">IFERROR(INDEX(import_data,MATCH($R$8&amp;"-"&amp;$P1268,import_key,0),S$9),"")</f>
        <v/>
      </c>
      <c r="T1268" s="322" t="str" cm="1">
        <f t="array" ref="T1268">IFERROR(INDEX(import_data,MATCH($R$8&amp;"-"&amp;$P1268,import_key,0),T$9),"")</f>
        <v/>
      </c>
    </row>
    <row r="1269" spans="2:20" x14ac:dyDescent="0.25">
      <c r="B1269" s="308">
        <f t="shared" si="100"/>
        <v>1257</v>
      </c>
      <c r="D1269" s="301" t="str" cm="1">
        <f t="array" ref="D1269">IFERROR(INDEX(import_data,MATCH($D$8&amp;"-"&amp;$B1269,import_key,0),D$9),"")</f>
        <v/>
      </c>
      <c r="E1269" s="299" t="str" cm="1">
        <f t="array" ref="E1269">IFERROR(INDEX(import_data,MATCH($D$8&amp;"-"&amp;$B1269,import_key,0),E$9),"")</f>
        <v/>
      </c>
      <c r="F1269" s="299" t="str" cm="1">
        <f t="array" ref="F1269">IFERROR(INDEX(import_data,MATCH($D$8&amp;"-"&amp;$B1269,import_key,0),F$9),"")</f>
        <v/>
      </c>
      <c r="G1269" s="299" t="str" cm="1">
        <f t="array" ref="G1269">IFERROR(INDEX(import_data,MATCH($D$8&amp;"-"&amp;$B1269,import_key,0),G$9),"")</f>
        <v/>
      </c>
      <c r="H1269" s="322" t="str" cm="1">
        <f t="array" ref="H1269">IFERROR(INDEX(import_data,MATCH($D$8&amp;"-"&amp;$B1269,import_key,0),H$9),"")</f>
        <v/>
      </c>
      <c r="J1269" s="334" t="str">
        <f t="shared" si="96"/>
        <v/>
      </c>
      <c r="K1269" s="98" t="s">
        <v>0</v>
      </c>
      <c r="L1269" s="334" t="str">
        <f t="shared" si="97"/>
        <v/>
      </c>
      <c r="M1269" s="98" t="s">
        <v>0</v>
      </c>
      <c r="N1269" s="334" t="str">
        <f t="shared" si="98"/>
        <v/>
      </c>
      <c r="O1269" s="98" t="s">
        <v>0</v>
      </c>
      <c r="P1269" s="308">
        <f t="shared" si="99"/>
        <v>1257</v>
      </c>
      <c r="R1269" s="301" t="str" cm="1">
        <f t="array" ref="R1269">IFERROR(INDEX(import_data,MATCH($R$8&amp;"-"&amp;$P1269,import_key,0),R$9),"")</f>
        <v/>
      </c>
      <c r="S1269" s="299" t="str" cm="1">
        <f t="array" ref="S1269">IFERROR(INDEX(import_data,MATCH($R$8&amp;"-"&amp;$P1269,import_key,0),S$9),"")</f>
        <v/>
      </c>
      <c r="T1269" s="322" t="str" cm="1">
        <f t="array" ref="T1269">IFERROR(INDEX(import_data,MATCH($R$8&amp;"-"&amp;$P1269,import_key,0),T$9),"")</f>
        <v/>
      </c>
    </row>
    <row r="1270" spans="2:20" x14ac:dyDescent="0.25">
      <c r="B1270" s="308">
        <f t="shared" si="100"/>
        <v>1258</v>
      </c>
      <c r="D1270" s="301" t="str" cm="1">
        <f t="array" ref="D1270">IFERROR(INDEX(import_data,MATCH($D$8&amp;"-"&amp;$B1270,import_key,0),D$9),"")</f>
        <v/>
      </c>
      <c r="E1270" s="299" t="str" cm="1">
        <f t="array" ref="E1270">IFERROR(INDEX(import_data,MATCH($D$8&amp;"-"&amp;$B1270,import_key,0),E$9),"")</f>
        <v/>
      </c>
      <c r="F1270" s="299" t="str" cm="1">
        <f t="array" ref="F1270">IFERROR(INDEX(import_data,MATCH($D$8&amp;"-"&amp;$B1270,import_key,0),F$9),"")</f>
        <v/>
      </c>
      <c r="G1270" s="299" t="str" cm="1">
        <f t="array" ref="G1270">IFERROR(INDEX(import_data,MATCH($D$8&amp;"-"&amp;$B1270,import_key,0),G$9),"")</f>
        <v/>
      </c>
      <c r="H1270" s="322" t="str" cm="1">
        <f t="array" ref="H1270">IFERROR(INDEX(import_data,MATCH($D$8&amp;"-"&amp;$B1270,import_key,0),H$9),"")</f>
        <v/>
      </c>
      <c r="J1270" s="334" t="str">
        <f t="shared" si="96"/>
        <v/>
      </c>
      <c r="K1270" s="98" t="s">
        <v>0</v>
      </c>
      <c r="L1270" s="334" t="str">
        <f t="shared" si="97"/>
        <v/>
      </c>
      <c r="M1270" s="98" t="s">
        <v>0</v>
      </c>
      <c r="N1270" s="334" t="str">
        <f t="shared" si="98"/>
        <v/>
      </c>
      <c r="O1270" s="98" t="s">
        <v>0</v>
      </c>
      <c r="P1270" s="308">
        <f t="shared" si="99"/>
        <v>1258</v>
      </c>
      <c r="R1270" s="301" t="str" cm="1">
        <f t="array" ref="R1270">IFERROR(INDEX(import_data,MATCH($R$8&amp;"-"&amp;$P1270,import_key,0),R$9),"")</f>
        <v/>
      </c>
      <c r="S1270" s="299" t="str" cm="1">
        <f t="array" ref="S1270">IFERROR(INDEX(import_data,MATCH($R$8&amp;"-"&amp;$P1270,import_key,0),S$9),"")</f>
        <v/>
      </c>
      <c r="T1270" s="322" t="str" cm="1">
        <f t="array" ref="T1270">IFERROR(INDEX(import_data,MATCH($R$8&amp;"-"&amp;$P1270,import_key,0),T$9),"")</f>
        <v/>
      </c>
    </row>
    <row r="1271" spans="2:20" x14ac:dyDescent="0.25">
      <c r="B1271" s="308">
        <f t="shared" si="100"/>
        <v>1259</v>
      </c>
      <c r="D1271" s="301" t="str" cm="1">
        <f t="array" ref="D1271">IFERROR(INDEX(import_data,MATCH($D$8&amp;"-"&amp;$B1271,import_key,0),D$9),"")</f>
        <v/>
      </c>
      <c r="E1271" s="299" t="str" cm="1">
        <f t="array" ref="E1271">IFERROR(INDEX(import_data,MATCH($D$8&amp;"-"&amp;$B1271,import_key,0),E$9),"")</f>
        <v/>
      </c>
      <c r="F1271" s="299" t="str" cm="1">
        <f t="array" ref="F1271">IFERROR(INDEX(import_data,MATCH($D$8&amp;"-"&amp;$B1271,import_key,0),F$9),"")</f>
        <v/>
      </c>
      <c r="G1271" s="299" t="str" cm="1">
        <f t="array" ref="G1271">IFERROR(INDEX(import_data,MATCH($D$8&amp;"-"&amp;$B1271,import_key,0),G$9),"")</f>
        <v/>
      </c>
      <c r="H1271" s="322" t="str" cm="1">
        <f t="array" ref="H1271">IFERROR(INDEX(import_data,MATCH($D$8&amp;"-"&amp;$B1271,import_key,0),H$9),"")</f>
        <v/>
      </c>
      <c r="J1271" s="334" t="str">
        <f t="shared" si="96"/>
        <v/>
      </c>
      <c r="K1271" s="98" t="s">
        <v>0</v>
      </c>
      <c r="L1271" s="334" t="str">
        <f t="shared" si="97"/>
        <v/>
      </c>
      <c r="M1271" s="98" t="s">
        <v>0</v>
      </c>
      <c r="N1271" s="334" t="str">
        <f t="shared" si="98"/>
        <v/>
      </c>
      <c r="O1271" s="98" t="s">
        <v>0</v>
      </c>
      <c r="P1271" s="308">
        <f t="shared" si="99"/>
        <v>1259</v>
      </c>
      <c r="R1271" s="301" t="str" cm="1">
        <f t="array" ref="R1271">IFERROR(INDEX(import_data,MATCH($R$8&amp;"-"&amp;$P1271,import_key,0),R$9),"")</f>
        <v/>
      </c>
      <c r="S1271" s="299" t="str" cm="1">
        <f t="array" ref="S1271">IFERROR(INDEX(import_data,MATCH($R$8&amp;"-"&amp;$P1271,import_key,0),S$9),"")</f>
        <v/>
      </c>
      <c r="T1271" s="322" t="str" cm="1">
        <f t="array" ref="T1271">IFERROR(INDEX(import_data,MATCH($R$8&amp;"-"&amp;$P1271,import_key,0),T$9),"")</f>
        <v/>
      </c>
    </row>
    <row r="1272" spans="2:20" x14ac:dyDescent="0.25">
      <c r="B1272" s="308">
        <f t="shared" si="100"/>
        <v>1260</v>
      </c>
      <c r="D1272" s="301" t="str" cm="1">
        <f t="array" ref="D1272">IFERROR(INDEX(import_data,MATCH($D$8&amp;"-"&amp;$B1272,import_key,0),D$9),"")</f>
        <v/>
      </c>
      <c r="E1272" s="299" t="str" cm="1">
        <f t="array" ref="E1272">IFERROR(INDEX(import_data,MATCH($D$8&amp;"-"&amp;$B1272,import_key,0),E$9),"")</f>
        <v/>
      </c>
      <c r="F1272" s="299" t="str" cm="1">
        <f t="array" ref="F1272">IFERROR(INDEX(import_data,MATCH($D$8&amp;"-"&amp;$B1272,import_key,0),F$9),"")</f>
        <v/>
      </c>
      <c r="G1272" s="299" t="str" cm="1">
        <f t="array" ref="G1272">IFERROR(INDEX(import_data,MATCH($D$8&amp;"-"&amp;$B1272,import_key,0),G$9),"")</f>
        <v/>
      </c>
      <c r="H1272" s="322" t="str" cm="1">
        <f t="array" ref="H1272">IFERROR(INDEX(import_data,MATCH($D$8&amp;"-"&amp;$B1272,import_key,0),H$9),"")</f>
        <v/>
      </c>
      <c r="J1272" s="334" t="str">
        <f t="shared" si="96"/>
        <v/>
      </c>
      <c r="K1272" s="98" t="s">
        <v>0</v>
      </c>
      <c r="L1272" s="334" t="str">
        <f t="shared" si="97"/>
        <v/>
      </c>
      <c r="M1272" s="98" t="s">
        <v>0</v>
      </c>
      <c r="N1272" s="334" t="str">
        <f t="shared" si="98"/>
        <v/>
      </c>
      <c r="O1272" s="98" t="s">
        <v>0</v>
      </c>
      <c r="P1272" s="308">
        <f t="shared" si="99"/>
        <v>1260</v>
      </c>
      <c r="R1272" s="301" t="str" cm="1">
        <f t="array" ref="R1272">IFERROR(INDEX(import_data,MATCH($R$8&amp;"-"&amp;$P1272,import_key,0),R$9),"")</f>
        <v/>
      </c>
      <c r="S1272" s="299" t="str" cm="1">
        <f t="array" ref="S1272">IFERROR(INDEX(import_data,MATCH($R$8&amp;"-"&amp;$P1272,import_key,0),S$9),"")</f>
        <v/>
      </c>
      <c r="T1272" s="322" t="str" cm="1">
        <f t="array" ref="T1272">IFERROR(INDEX(import_data,MATCH($R$8&amp;"-"&amp;$P1272,import_key,0),T$9),"")</f>
        <v/>
      </c>
    </row>
    <row r="1273" spans="2:20" x14ac:dyDescent="0.25">
      <c r="B1273" s="308">
        <f t="shared" si="100"/>
        <v>1261</v>
      </c>
      <c r="D1273" s="301" t="str" cm="1">
        <f t="array" ref="D1273">IFERROR(INDEX(import_data,MATCH($D$8&amp;"-"&amp;$B1273,import_key,0),D$9),"")</f>
        <v/>
      </c>
      <c r="E1273" s="299" t="str" cm="1">
        <f t="array" ref="E1273">IFERROR(INDEX(import_data,MATCH($D$8&amp;"-"&amp;$B1273,import_key,0),E$9),"")</f>
        <v/>
      </c>
      <c r="F1273" s="299" t="str" cm="1">
        <f t="array" ref="F1273">IFERROR(INDEX(import_data,MATCH($D$8&amp;"-"&amp;$B1273,import_key,0),F$9),"")</f>
        <v/>
      </c>
      <c r="G1273" s="299" t="str" cm="1">
        <f t="array" ref="G1273">IFERROR(INDEX(import_data,MATCH($D$8&amp;"-"&amp;$B1273,import_key,0),G$9),"")</f>
        <v/>
      </c>
      <c r="H1273" s="322" t="str" cm="1">
        <f t="array" ref="H1273">IFERROR(INDEX(import_data,MATCH($D$8&amp;"-"&amp;$B1273,import_key,0),H$9),"")</f>
        <v/>
      </c>
      <c r="J1273" s="334" t="str">
        <f t="shared" si="96"/>
        <v/>
      </c>
      <c r="K1273" s="98" t="s">
        <v>0</v>
      </c>
      <c r="L1273" s="334" t="str">
        <f t="shared" si="97"/>
        <v/>
      </c>
      <c r="M1273" s="98" t="s">
        <v>0</v>
      </c>
      <c r="N1273" s="334" t="str">
        <f t="shared" si="98"/>
        <v/>
      </c>
      <c r="O1273" s="98" t="s">
        <v>0</v>
      </c>
      <c r="P1273" s="308">
        <f t="shared" si="99"/>
        <v>1261</v>
      </c>
      <c r="R1273" s="301" t="str" cm="1">
        <f t="array" ref="R1273">IFERROR(INDEX(import_data,MATCH($R$8&amp;"-"&amp;$P1273,import_key,0),R$9),"")</f>
        <v/>
      </c>
      <c r="S1273" s="299" t="str" cm="1">
        <f t="array" ref="S1273">IFERROR(INDEX(import_data,MATCH($R$8&amp;"-"&amp;$P1273,import_key,0),S$9),"")</f>
        <v/>
      </c>
      <c r="T1273" s="322" t="str" cm="1">
        <f t="array" ref="T1273">IFERROR(INDEX(import_data,MATCH($R$8&amp;"-"&amp;$P1273,import_key,0),T$9),"")</f>
        <v/>
      </c>
    </row>
    <row r="1274" spans="2:20" x14ac:dyDescent="0.25">
      <c r="B1274" s="308">
        <f t="shared" si="100"/>
        <v>1262</v>
      </c>
      <c r="D1274" s="301" t="str" cm="1">
        <f t="array" ref="D1274">IFERROR(INDEX(import_data,MATCH($D$8&amp;"-"&amp;$B1274,import_key,0),D$9),"")</f>
        <v/>
      </c>
      <c r="E1274" s="299" t="str" cm="1">
        <f t="array" ref="E1274">IFERROR(INDEX(import_data,MATCH($D$8&amp;"-"&amp;$B1274,import_key,0),E$9),"")</f>
        <v/>
      </c>
      <c r="F1274" s="299" t="str" cm="1">
        <f t="array" ref="F1274">IFERROR(INDEX(import_data,MATCH($D$8&amp;"-"&amp;$B1274,import_key,0),F$9),"")</f>
        <v/>
      </c>
      <c r="G1274" s="299" t="str" cm="1">
        <f t="array" ref="G1274">IFERROR(INDEX(import_data,MATCH($D$8&amp;"-"&amp;$B1274,import_key,0),G$9),"")</f>
        <v/>
      </c>
      <c r="H1274" s="322" t="str" cm="1">
        <f t="array" ref="H1274">IFERROR(INDEX(import_data,MATCH($D$8&amp;"-"&amp;$B1274,import_key,0),H$9),"")</f>
        <v/>
      </c>
      <c r="J1274" s="334" t="str">
        <f t="shared" si="96"/>
        <v/>
      </c>
      <c r="K1274" s="98" t="s">
        <v>0</v>
      </c>
      <c r="L1274" s="334" t="str">
        <f t="shared" si="97"/>
        <v/>
      </c>
      <c r="M1274" s="98" t="s">
        <v>0</v>
      </c>
      <c r="N1274" s="334" t="str">
        <f t="shared" si="98"/>
        <v/>
      </c>
      <c r="O1274" s="98" t="s">
        <v>0</v>
      </c>
      <c r="P1274" s="308">
        <f t="shared" si="99"/>
        <v>1262</v>
      </c>
      <c r="R1274" s="301" t="str" cm="1">
        <f t="array" ref="R1274">IFERROR(INDEX(import_data,MATCH($R$8&amp;"-"&amp;$P1274,import_key,0),R$9),"")</f>
        <v/>
      </c>
      <c r="S1274" s="299" t="str" cm="1">
        <f t="array" ref="S1274">IFERROR(INDEX(import_data,MATCH($R$8&amp;"-"&amp;$P1274,import_key,0),S$9),"")</f>
        <v/>
      </c>
      <c r="T1274" s="322" t="str" cm="1">
        <f t="array" ref="T1274">IFERROR(INDEX(import_data,MATCH($R$8&amp;"-"&amp;$P1274,import_key,0),T$9),"")</f>
        <v/>
      </c>
    </row>
    <row r="1275" spans="2:20" x14ac:dyDescent="0.25">
      <c r="B1275" s="308">
        <f t="shared" si="100"/>
        <v>1263</v>
      </c>
      <c r="D1275" s="301" t="str" cm="1">
        <f t="array" ref="D1275">IFERROR(INDEX(import_data,MATCH($D$8&amp;"-"&amp;$B1275,import_key,0),D$9),"")</f>
        <v/>
      </c>
      <c r="E1275" s="299" t="str" cm="1">
        <f t="array" ref="E1275">IFERROR(INDEX(import_data,MATCH($D$8&amp;"-"&amp;$B1275,import_key,0),E$9),"")</f>
        <v/>
      </c>
      <c r="F1275" s="299" t="str" cm="1">
        <f t="array" ref="F1275">IFERROR(INDEX(import_data,MATCH($D$8&amp;"-"&amp;$B1275,import_key,0),F$9),"")</f>
        <v/>
      </c>
      <c r="G1275" s="299" t="str" cm="1">
        <f t="array" ref="G1275">IFERROR(INDEX(import_data,MATCH($D$8&amp;"-"&amp;$B1275,import_key,0),G$9),"")</f>
        <v/>
      </c>
      <c r="H1275" s="322" t="str" cm="1">
        <f t="array" ref="H1275">IFERROR(INDEX(import_data,MATCH($D$8&amp;"-"&amp;$B1275,import_key,0),H$9),"")</f>
        <v/>
      </c>
      <c r="J1275" s="334" t="str">
        <f t="shared" si="96"/>
        <v/>
      </c>
      <c r="K1275" s="98" t="s">
        <v>0</v>
      </c>
      <c r="L1275" s="334" t="str">
        <f t="shared" si="97"/>
        <v/>
      </c>
      <c r="M1275" s="98" t="s">
        <v>0</v>
      </c>
      <c r="N1275" s="334" t="str">
        <f t="shared" si="98"/>
        <v/>
      </c>
      <c r="O1275" s="98" t="s">
        <v>0</v>
      </c>
      <c r="P1275" s="308">
        <f t="shared" si="99"/>
        <v>1263</v>
      </c>
      <c r="R1275" s="301" t="str" cm="1">
        <f t="array" ref="R1275">IFERROR(INDEX(import_data,MATCH($R$8&amp;"-"&amp;$P1275,import_key,0),R$9),"")</f>
        <v/>
      </c>
      <c r="S1275" s="299" t="str" cm="1">
        <f t="array" ref="S1275">IFERROR(INDEX(import_data,MATCH($R$8&amp;"-"&amp;$P1275,import_key,0),S$9),"")</f>
        <v/>
      </c>
      <c r="T1275" s="322" t="str" cm="1">
        <f t="array" ref="T1275">IFERROR(INDEX(import_data,MATCH($R$8&amp;"-"&amp;$P1275,import_key,0),T$9),"")</f>
        <v/>
      </c>
    </row>
    <row r="1276" spans="2:20" x14ac:dyDescent="0.25">
      <c r="B1276" s="308">
        <f t="shared" si="100"/>
        <v>1264</v>
      </c>
      <c r="D1276" s="301" t="str" cm="1">
        <f t="array" ref="D1276">IFERROR(INDEX(import_data,MATCH($D$8&amp;"-"&amp;$B1276,import_key,0),D$9),"")</f>
        <v/>
      </c>
      <c r="E1276" s="299" t="str" cm="1">
        <f t="array" ref="E1276">IFERROR(INDEX(import_data,MATCH($D$8&amp;"-"&amp;$B1276,import_key,0),E$9),"")</f>
        <v/>
      </c>
      <c r="F1276" s="299" t="str" cm="1">
        <f t="array" ref="F1276">IFERROR(INDEX(import_data,MATCH($D$8&amp;"-"&amp;$B1276,import_key,0),F$9),"")</f>
        <v/>
      </c>
      <c r="G1276" s="299" t="str" cm="1">
        <f t="array" ref="G1276">IFERROR(INDEX(import_data,MATCH($D$8&amp;"-"&amp;$B1276,import_key,0),G$9),"")</f>
        <v/>
      </c>
      <c r="H1276" s="322" t="str" cm="1">
        <f t="array" ref="H1276">IFERROR(INDEX(import_data,MATCH($D$8&amp;"-"&amp;$B1276,import_key,0),H$9),"")</f>
        <v/>
      </c>
      <c r="J1276" s="334" t="str">
        <f t="shared" si="96"/>
        <v/>
      </c>
      <c r="K1276" s="98" t="s">
        <v>0</v>
      </c>
      <c r="L1276" s="334" t="str">
        <f t="shared" si="97"/>
        <v/>
      </c>
      <c r="M1276" s="98" t="s">
        <v>0</v>
      </c>
      <c r="N1276" s="334" t="str">
        <f t="shared" si="98"/>
        <v/>
      </c>
      <c r="O1276" s="98" t="s">
        <v>0</v>
      </c>
      <c r="P1276" s="308">
        <f t="shared" si="99"/>
        <v>1264</v>
      </c>
      <c r="R1276" s="301" t="str" cm="1">
        <f t="array" ref="R1276">IFERROR(INDEX(import_data,MATCH($R$8&amp;"-"&amp;$P1276,import_key,0),R$9),"")</f>
        <v/>
      </c>
      <c r="S1276" s="299" t="str" cm="1">
        <f t="array" ref="S1276">IFERROR(INDEX(import_data,MATCH($R$8&amp;"-"&amp;$P1276,import_key,0),S$9),"")</f>
        <v/>
      </c>
      <c r="T1276" s="322" t="str" cm="1">
        <f t="array" ref="T1276">IFERROR(INDEX(import_data,MATCH($R$8&amp;"-"&amp;$P1276,import_key,0),T$9),"")</f>
        <v/>
      </c>
    </row>
    <row r="1277" spans="2:20" x14ac:dyDescent="0.25">
      <c r="B1277" s="308">
        <f t="shared" si="100"/>
        <v>1265</v>
      </c>
      <c r="D1277" s="301" t="str" cm="1">
        <f t="array" ref="D1277">IFERROR(INDEX(import_data,MATCH($D$8&amp;"-"&amp;$B1277,import_key,0),D$9),"")</f>
        <v/>
      </c>
      <c r="E1277" s="299" t="str" cm="1">
        <f t="array" ref="E1277">IFERROR(INDEX(import_data,MATCH($D$8&amp;"-"&amp;$B1277,import_key,0),E$9),"")</f>
        <v/>
      </c>
      <c r="F1277" s="299" t="str" cm="1">
        <f t="array" ref="F1277">IFERROR(INDEX(import_data,MATCH($D$8&amp;"-"&amp;$B1277,import_key,0),F$9),"")</f>
        <v/>
      </c>
      <c r="G1277" s="299" t="str" cm="1">
        <f t="array" ref="G1277">IFERROR(INDEX(import_data,MATCH($D$8&amp;"-"&amp;$B1277,import_key,0),G$9),"")</f>
        <v/>
      </c>
      <c r="H1277" s="322" t="str" cm="1">
        <f t="array" ref="H1277">IFERROR(INDEX(import_data,MATCH($D$8&amp;"-"&amp;$B1277,import_key,0),H$9),"")</f>
        <v/>
      </c>
      <c r="J1277" s="334" t="str">
        <f t="shared" si="96"/>
        <v/>
      </c>
      <c r="K1277" s="98" t="s">
        <v>0</v>
      </c>
      <c r="L1277" s="334" t="str">
        <f t="shared" si="97"/>
        <v/>
      </c>
      <c r="M1277" s="98" t="s">
        <v>0</v>
      </c>
      <c r="N1277" s="334" t="str">
        <f t="shared" si="98"/>
        <v/>
      </c>
      <c r="O1277" s="98" t="s">
        <v>0</v>
      </c>
      <c r="P1277" s="308">
        <f t="shared" si="99"/>
        <v>1265</v>
      </c>
      <c r="R1277" s="301" t="str" cm="1">
        <f t="array" ref="R1277">IFERROR(INDEX(import_data,MATCH($R$8&amp;"-"&amp;$P1277,import_key,0),R$9),"")</f>
        <v/>
      </c>
      <c r="S1277" s="299" t="str" cm="1">
        <f t="array" ref="S1277">IFERROR(INDEX(import_data,MATCH($R$8&amp;"-"&amp;$P1277,import_key,0),S$9),"")</f>
        <v/>
      </c>
      <c r="T1277" s="322" t="str" cm="1">
        <f t="array" ref="T1277">IFERROR(INDEX(import_data,MATCH($R$8&amp;"-"&amp;$P1277,import_key,0),T$9),"")</f>
        <v/>
      </c>
    </row>
    <row r="1278" spans="2:20" x14ac:dyDescent="0.25">
      <c r="B1278" s="308">
        <f t="shared" si="100"/>
        <v>1266</v>
      </c>
      <c r="D1278" s="301" t="str" cm="1">
        <f t="array" ref="D1278">IFERROR(INDEX(import_data,MATCH($D$8&amp;"-"&amp;$B1278,import_key,0),D$9),"")</f>
        <v/>
      </c>
      <c r="E1278" s="299" t="str" cm="1">
        <f t="array" ref="E1278">IFERROR(INDEX(import_data,MATCH($D$8&amp;"-"&amp;$B1278,import_key,0),E$9),"")</f>
        <v/>
      </c>
      <c r="F1278" s="299" t="str" cm="1">
        <f t="array" ref="F1278">IFERROR(INDEX(import_data,MATCH($D$8&amp;"-"&amp;$B1278,import_key,0),F$9),"")</f>
        <v/>
      </c>
      <c r="G1278" s="299" t="str" cm="1">
        <f t="array" ref="G1278">IFERROR(INDEX(import_data,MATCH($D$8&amp;"-"&amp;$B1278,import_key,0),G$9),"")</f>
        <v/>
      </c>
      <c r="H1278" s="322" t="str" cm="1">
        <f t="array" ref="H1278">IFERROR(INDEX(import_data,MATCH($D$8&amp;"-"&amp;$B1278,import_key,0),H$9),"")</f>
        <v/>
      </c>
      <c r="J1278" s="334" t="str">
        <f t="shared" si="96"/>
        <v/>
      </c>
      <c r="K1278" s="98" t="s">
        <v>0</v>
      </c>
      <c r="L1278" s="334" t="str">
        <f t="shared" si="97"/>
        <v/>
      </c>
      <c r="M1278" s="98" t="s">
        <v>0</v>
      </c>
      <c r="N1278" s="334" t="str">
        <f t="shared" si="98"/>
        <v/>
      </c>
      <c r="O1278" s="98" t="s">
        <v>0</v>
      </c>
      <c r="P1278" s="308">
        <f t="shared" si="99"/>
        <v>1266</v>
      </c>
      <c r="R1278" s="301" t="str" cm="1">
        <f t="array" ref="R1278">IFERROR(INDEX(import_data,MATCH($R$8&amp;"-"&amp;$P1278,import_key,0),R$9),"")</f>
        <v/>
      </c>
      <c r="S1278" s="299" t="str" cm="1">
        <f t="array" ref="S1278">IFERROR(INDEX(import_data,MATCH($R$8&amp;"-"&amp;$P1278,import_key,0),S$9),"")</f>
        <v/>
      </c>
      <c r="T1278" s="322" t="str" cm="1">
        <f t="array" ref="T1278">IFERROR(INDEX(import_data,MATCH($R$8&amp;"-"&amp;$P1278,import_key,0),T$9),"")</f>
        <v/>
      </c>
    </row>
    <row r="1279" spans="2:20" x14ac:dyDescent="0.25">
      <c r="B1279" s="308">
        <f t="shared" si="100"/>
        <v>1267</v>
      </c>
      <c r="D1279" s="301" t="str" cm="1">
        <f t="array" ref="D1279">IFERROR(INDEX(import_data,MATCH($D$8&amp;"-"&amp;$B1279,import_key,0),D$9),"")</f>
        <v/>
      </c>
      <c r="E1279" s="299" t="str" cm="1">
        <f t="array" ref="E1279">IFERROR(INDEX(import_data,MATCH($D$8&amp;"-"&amp;$B1279,import_key,0),E$9),"")</f>
        <v/>
      </c>
      <c r="F1279" s="299" t="str" cm="1">
        <f t="array" ref="F1279">IFERROR(INDEX(import_data,MATCH($D$8&amp;"-"&amp;$B1279,import_key,0),F$9),"")</f>
        <v/>
      </c>
      <c r="G1279" s="299" t="str" cm="1">
        <f t="array" ref="G1279">IFERROR(INDEX(import_data,MATCH($D$8&amp;"-"&amp;$B1279,import_key,0),G$9),"")</f>
        <v/>
      </c>
      <c r="H1279" s="322" t="str" cm="1">
        <f t="array" ref="H1279">IFERROR(INDEX(import_data,MATCH($D$8&amp;"-"&amp;$B1279,import_key,0),H$9),"")</f>
        <v/>
      </c>
      <c r="J1279" s="334" t="str">
        <f t="shared" si="96"/>
        <v/>
      </c>
      <c r="K1279" s="98" t="s">
        <v>0</v>
      </c>
      <c r="L1279" s="334" t="str">
        <f t="shared" si="97"/>
        <v/>
      </c>
      <c r="M1279" s="98" t="s">
        <v>0</v>
      </c>
      <c r="N1279" s="334" t="str">
        <f t="shared" si="98"/>
        <v/>
      </c>
      <c r="O1279" s="98" t="s">
        <v>0</v>
      </c>
      <c r="P1279" s="308">
        <f t="shared" si="99"/>
        <v>1267</v>
      </c>
      <c r="R1279" s="301" t="str" cm="1">
        <f t="array" ref="R1279">IFERROR(INDEX(import_data,MATCH($R$8&amp;"-"&amp;$P1279,import_key,0),R$9),"")</f>
        <v/>
      </c>
      <c r="S1279" s="299" t="str" cm="1">
        <f t="array" ref="S1279">IFERROR(INDEX(import_data,MATCH($R$8&amp;"-"&amp;$P1279,import_key,0),S$9),"")</f>
        <v/>
      </c>
      <c r="T1279" s="322" t="str" cm="1">
        <f t="array" ref="T1279">IFERROR(INDEX(import_data,MATCH($R$8&amp;"-"&amp;$P1279,import_key,0),T$9),"")</f>
        <v/>
      </c>
    </row>
    <row r="1280" spans="2:20" x14ac:dyDescent="0.25">
      <c r="B1280" s="308">
        <f t="shared" si="100"/>
        <v>1268</v>
      </c>
      <c r="D1280" s="301" t="str" cm="1">
        <f t="array" ref="D1280">IFERROR(INDEX(import_data,MATCH($D$8&amp;"-"&amp;$B1280,import_key,0),D$9),"")</f>
        <v/>
      </c>
      <c r="E1280" s="299" t="str" cm="1">
        <f t="array" ref="E1280">IFERROR(INDEX(import_data,MATCH($D$8&amp;"-"&amp;$B1280,import_key,0),E$9),"")</f>
        <v/>
      </c>
      <c r="F1280" s="299" t="str" cm="1">
        <f t="array" ref="F1280">IFERROR(INDEX(import_data,MATCH($D$8&amp;"-"&amp;$B1280,import_key,0),F$9),"")</f>
        <v/>
      </c>
      <c r="G1280" s="299" t="str" cm="1">
        <f t="array" ref="G1280">IFERROR(INDEX(import_data,MATCH($D$8&amp;"-"&amp;$B1280,import_key,0),G$9),"")</f>
        <v/>
      </c>
      <c r="H1280" s="322" t="str" cm="1">
        <f t="array" ref="H1280">IFERROR(INDEX(import_data,MATCH($D$8&amp;"-"&amp;$B1280,import_key,0),H$9),"")</f>
        <v/>
      </c>
      <c r="J1280" s="334" t="str">
        <f t="shared" si="96"/>
        <v/>
      </c>
      <c r="K1280" s="98" t="s">
        <v>0</v>
      </c>
      <c r="L1280" s="334" t="str">
        <f t="shared" si="97"/>
        <v/>
      </c>
      <c r="M1280" s="98" t="s">
        <v>0</v>
      </c>
      <c r="N1280" s="334" t="str">
        <f t="shared" si="98"/>
        <v/>
      </c>
      <c r="O1280" s="98" t="s">
        <v>0</v>
      </c>
      <c r="P1280" s="308">
        <f t="shared" si="99"/>
        <v>1268</v>
      </c>
      <c r="R1280" s="301" t="str" cm="1">
        <f t="array" ref="R1280">IFERROR(INDEX(import_data,MATCH($R$8&amp;"-"&amp;$P1280,import_key,0),R$9),"")</f>
        <v/>
      </c>
      <c r="S1280" s="299" t="str" cm="1">
        <f t="array" ref="S1280">IFERROR(INDEX(import_data,MATCH($R$8&amp;"-"&amp;$P1280,import_key,0),S$9),"")</f>
        <v/>
      </c>
      <c r="T1280" s="322" t="str" cm="1">
        <f t="array" ref="T1280">IFERROR(INDEX(import_data,MATCH($R$8&amp;"-"&amp;$P1280,import_key,0),T$9),"")</f>
        <v/>
      </c>
    </row>
    <row r="1281" spans="2:20" x14ac:dyDescent="0.25">
      <c r="B1281" s="308">
        <f t="shared" si="100"/>
        <v>1269</v>
      </c>
      <c r="D1281" s="301" t="str" cm="1">
        <f t="array" ref="D1281">IFERROR(INDEX(import_data,MATCH($D$8&amp;"-"&amp;$B1281,import_key,0),D$9),"")</f>
        <v/>
      </c>
      <c r="E1281" s="299" t="str" cm="1">
        <f t="array" ref="E1281">IFERROR(INDEX(import_data,MATCH($D$8&amp;"-"&amp;$B1281,import_key,0),E$9),"")</f>
        <v/>
      </c>
      <c r="F1281" s="299" t="str" cm="1">
        <f t="array" ref="F1281">IFERROR(INDEX(import_data,MATCH($D$8&amp;"-"&amp;$B1281,import_key,0),F$9),"")</f>
        <v/>
      </c>
      <c r="G1281" s="299" t="str" cm="1">
        <f t="array" ref="G1281">IFERROR(INDEX(import_data,MATCH($D$8&amp;"-"&amp;$B1281,import_key,0),G$9),"")</f>
        <v/>
      </c>
      <c r="H1281" s="322" t="str" cm="1">
        <f t="array" ref="H1281">IFERROR(INDEX(import_data,MATCH($D$8&amp;"-"&amp;$B1281,import_key,0),H$9),"")</f>
        <v/>
      </c>
      <c r="J1281" s="334" t="str">
        <f t="shared" si="96"/>
        <v/>
      </c>
      <c r="K1281" s="98" t="s">
        <v>0</v>
      </c>
      <c r="L1281" s="334" t="str">
        <f t="shared" si="97"/>
        <v/>
      </c>
      <c r="M1281" s="98" t="s">
        <v>0</v>
      </c>
      <c r="N1281" s="334" t="str">
        <f t="shared" si="98"/>
        <v/>
      </c>
      <c r="O1281" s="98" t="s">
        <v>0</v>
      </c>
      <c r="P1281" s="308">
        <f t="shared" si="99"/>
        <v>1269</v>
      </c>
      <c r="R1281" s="301" t="str" cm="1">
        <f t="array" ref="R1281">IFERROR(INDEX(import_data,MATCH($R$8&amp;"-"&amp;$P1281,import_key,0),R$9),"")</f>
        <v/>
      </c>
      <c r="S1281" s="299" t="str" cm="1">
        <f t="array" ref="S1281">IFERROR(INDEX(import_data,MATCH($R$8&amp;"-"&amp;$P1281,import_key,0),S$9),"")</f>
        <v/>
      </c>
      <c r="T1281" s="322" t="str" cm="1">
        <f t="array" ref="T1281">IFERROR(INDEX(import_data,MATCH($R$8&amp;"-"&amp;$P1281,import_key,0),T$9),"")</f>
        <v/>
      </c>
    </row>
    <row r="1282" spans="2:20" x14ac:dyDescent="0.25">
      <c r="B1282" s="308">
        <f t="shared" si="100"/>
        <v>1270</v>
      </c>
      <c r="D1282" s="301" t="str" cm="1">
        <f t="array" ref="D1282">IFERROR(INDEX(import_data,MATCH($D$8&amp;"-"&amp;$B1282,import_key,0),D$9),"")</f>
        <v/>
      </c>
      <c r="E1282" s="299" t="str" cm="1">
        <f t="array" ref="E1282">IFERROR(INDEX(import_data,MATCH($D$8&amp;"-"&amp;$B1282,import_key,0),E$9),"")</f>
        <v/>
      </c>
      <c r="F1282" s="299" t="str" cm="1">
        <f t="array" ref="F1282">IFERROR(INDEX(import_data,MATCH($D$8&amp;"-"&amp;$B1282,import_key,0),F$9),"")</f>
        <v/>
      </c>
      <c r="G1282" s="299" t="str" cm="1">
        <f t="array" ref="G1282">IFERROR(INDEX(import_data,MATCH($D$8&amp;"-"&amp;$B1282,import_key,0),G$9),"")</f>
        <v/>
      </c>
      <c r="H1282" s="322" t="str" cm="1">
        <f t="array" ref="H1282">IFERROR(INDEX(import_data,MATCH($D$8&amp;"-"&amp;$B1282,import_key,0),H$9),"")</f>
        <v/>
      </c>
      <c r="J1282" s="334" t="str">
        <f t="shared" si="96"/>
        <v/>
      </c>
      <c r="K1282" s="98" t="s">
        <v>0</v>
      </c>
      <c r="L1282" s="334" t="str">
        <f t="shared" si="97"/>
        <v/>
      </c>
      <c r="M1282" s="98" t="s">
        <v>0</v>
      </c>
      <c r="N1282" s="334" t="str">
        <f t="shared" si="98"/>
        <v/>
      </c>
      <c r="O1282" s="98" t="s">
        <v>0</v>
      </c>
      <c r="P1282" s="308">
        <f t="shared" si="99"/>
        <v>1270</v>
      </c>
      <c r="R1282" s="301" t="str" cm="1">
        <f t="array" ref="R1282">IFERROR(INDEX(import_data,MATCH($R$8&amp;"-"&amp;$P1282,import_key,0),R$9),"")</f>
        <v/>
      </c>
      <c r="S1282" s="299" t="str" cm="1">
        <f t="array" ref="S1282">IFERROR(INDEX(import_data,MATCH($R$8&amp;"-"&amp;$P1282,import_key,0),S$9),"")</f>
        <v/>
      </c>
      <c r="T1282" s="322" t="str" cm="1">
        <f t="array" ref="T1282">IFERROR(INDEX(import_data,MATCH($R$8&amp;"-"&amp;$P1282,import_key,0),T$9),"")</f>
        <v/>
      </c>
    </row>
    <row r="1283" spans="2:20" x14ac:dyDescent="0.25">
      <c r="B1283" s="308">
        <f t="shared" si="100"/>
        <v>1271</v>
      </c>
      <c r="D1283" s="301" t="str" cm="1">
        <f t="array" ref="D1283">IFERROR(INDEX(import_data,MATCH($D$8&amp;"-"&amp;$B1283,import_key,0),D$9),"")</f>
        <v/>
      </c>
      <c r="E1283" s="299" t="str" cm="1">
        <f t="array" ref="E1283">IFERROR(INDEX(import_data,MATCH($D$8&amp;"-"&amp;$B1283,import_key,0),E$9),"")</f>
        <v/>
      </c>
      <c r="F1283" s="299" t="str" cm="1">
        <f t="array" ref="F1283">IFERROR(INDEX(import_data,MATCH($D$8&amp;"-"&amp;$B1283,import_key,0),F$9),"")</f>
        <v/>
      </c>
      <c r="G1283" s="299" t="str" cm="1">
        <f t="array" ref="G1283">IFERROR(INDEX(import_data,MATCH($D$8&amp;"-"&amp;$B1283,import_key,0),G$9),"")</f>
        <v/>
      </c>
      <c r="H1283" s="322" t="str" cm="1">
        <f t="array" ref="H1283">IFERROR(INDEX(import_data,MATCH($D$8&amp;"-"&amp;$B1283,import_key,0),H$9),"")</f>
        <v/>
      </c>
      <c r="J1283" s="334" t="str">
        <f t="shared" si="96"/>
        <v/>
      </c>
      <c r="K1283" s="98" t="s">
        <v>0</v>
      </c>
      <c r="L1283" s="334" t="str">
        <f t="shared" si="97"/>
        <v/>
      </c>
      <c r="M1283" s="98" t="s">
        <v>0</v>
      </c>
      <c r="N1283" s="334" t="str">
        <f t="shared" si="98"/>
        <v/>
      </c>
      <c r="O1283" s="98" t="s">
        <v>0</v>
      </c>
      <c r="P1283" s="308">
        <f t="shared" si="99"/>
        <v>1271</v>
      </c>
      <c r="R1283" s="301" t="str" cm="1">
        <f t="array" ref="R1283">IFERROR(INDEX(import_data,MATCH($R$8&amp;"-"&amp;$P1283,import_key,0),R$9),"")</f>
        <v/>
      </c>
      <c r="S1283" s="299" t="str" cm="1">
        <f t="array" ref="S1283">IFERROR(INDEX(import_data,MATCH($R$8&amp;"-"&amp;$P1283,import_key,0),S$9),"")</f>
        <v/>
      </c>
      <c r="T1283" s="322" t="str" cm="1">
        <f t="array" ref="T1283">IFERROR(INDEX(import_data,MATCH($R$8&amp;"-"&amp;$P1283,import_key,0),T$9),"")</f>
        <v/>
      </c>
    </row>
    <row r="1284" spans="2:20" x14ac:dyDescent="0.25">
      <c r="B1284" s="308">
        <f t="shared" si="100"/>
        <v>1272</v>
      </c>
      <c r="D1284" s="301" t="str" cm="1">
        <f t="array" ref="D1284">IFERROR(INDEX(import_data,MATCH($D$8&amp;"-"&amp;$B1284,import_key,0),D$9),"")</f>
        <v/>
      </c>
      <c r="E1284" s="299" t="str" cm="1">
        <f t="array" ref="E1284">IFERROR(INDEX(import_data,MATCH($D$8&amp;"-"&amp;$B1284,import_key,0),E$9),"")</f>
        <v/>
      </c>
      <c r="F1284" s="299" t="str" cm="1">
        <f t="array" ref="F1284">IFERROR(INDEX(import_data,MATCH($D$8&amp;"-"&amp;$B1284,import_key,0),F$9),"")</f>
        <v/>
      </c>
      <c r="G1284" s="299" t="str" cm="1">
        <f t="array" ref="G1284">IFERROR(INDEX(import_data,MATCH($D$8&amp;"-"&amp;$B1284,import_key,0),G$9),"")</f>
        <v/>
      </c>
      <c r="H1284" s="322" t="str" cm="1">
        <f t="array" ref="H1284">IFERROR(INDEX(import_data,MATCH($D$8&amp;"-"&amp;$B1284,import_key,0),H$9),"")</f>
        <v/>
      </c>
      <c r="J1284" s="334" t="str">
        <f t="shared" si="96"/>
        <v/>
      </c>
      <c r="K1284" s="98" t="s">
        <v>0</v>
      </c>
      <c r="L1284" s="334" t="str">
        <f t="shared" si="97"/>
        <v/>
      </c>
      <c r="M1284" s="98" t="s">
        <v>0</v>
      </c>
      <c r="N1284" s="334" t="str">
        <f t="shared" si="98"/>
        <v/>
      </c>
      <c r="O1284" s="98" t="s">
        <v>0</v>
      </c>
      <c r="P1284" s="308">
        <f t="shared" si="99"/>
        <v>1272</v>
      </c>
      <c r="R1284" s="301" t="str" cm="1">
        <f t="array" ref="R1284">IFERROR(INDEX(import_data,MATCH($R$8&amp;"-"&amp;$P1284,import_key,0),R$9),"")</f>
        <v/>
      </c>
      <c r="S1284" s="299" t="str" cm="1">
        <f t="array" ref="S1284">IFERROR(INDEX(import_data,MATCH($R$8&amp;"-"&amp;$P1284,import_key,0),S$9),"")</f>
        <v/>
      </c>
      <c r="T1284" s="322" t="str" cm="1">
        <f t="array" ref="T1284">IFERROR(INDEX(import_data,MATCH($R$8&amp;"-"&amp;$P1284,import_key,0),T$9),"")</f>
        <v/>
      </c>
    </row>
    <row r="1285" spans="2:20" x14ac:dyDescent="0.25">
      <c r="B1285" s="308">
        <f t="shared" si="100"/>
        <v>1273</v>
      </c>
      <c r="D1285" s="301" t="str" cm="1">
        <f t="array" ref="D1285">IFERROR(INDEX(import_data,MATCH($D$8&amp;"-"&amp;$B1285,import_key,0),D$9),"")</f>
        <v/>
      </c>
      <c r="E1285" s="299" t="str" cm="1">
        <f t="array" ref="E1285">IFERROR(INDEX(import_data,MATCH($D$8&amp;"-"&amp;$B1285,import_key,0),E$9),"")</f>
        <v/>
      </c>
      <c r="F1285" s="299" t="str" cm="1">
        <f t="array" ref="F1285">IFERROR(INDEX(import_data,MATCH($D$8&amp;"-"&amp;$B1285,import_key,0),F$9),"")</f>
        <v/>
      </c>
      <c r="G1285" s="299" t="str" cm="1">
        <f t="array" ref="G1285">IFERROR(INDEX(import_data,MATCH($D$8&amp;"-"&amp;$B1285,import_key,0),G$9),"")</f>
        <v/>
      </c>
      <c r="H1285" s="322" t="str" cm="1">
        <f t="array" ref="H1285">IFERROR(INDEX(import_data,MATCH($D$8&amp;"-"&amp;$B1285,import_key,0),H$9),"")</f>
        <v/>
      </c>
      <c r="J1285" s="334" t="str">
        <f t="shared" si="96"/>
        <v/>
      </c>
      <c r="K1285" s="98" t="s">
        <v>0</v>
      </c>
      <c r="L1285" s="334" t="str">
        <f t="shared" si="97"/>
        <v/>
      </c>
      <c r="M1285" s="98" t="s">
        <v>0</v>
      </c>
      <c r="N1285" s="334" t="str">
        <f t="shared" si="98"/>
        <v/>
      </c>
      <c r="O1285" s="98" t="s">
        <v>0</v>
      </c>
      <c r="P1285" s="308">
        <f t="shared" si="99"/>
        <v>1273</v>
      </c>
      <c r="R1285" s="301" t="str" cm="1">
        <f t="array" ref="R1285">IFERROR(INDEX(import_data,MATCH($R$8&amp;"-"&amp;$P1285,import_key,0),R$9),"")</f>
        <v/>
      </c>
      <c r="S1285" s="299" t="str" cm="1">
        <f t="array" ref="S1285">IFERROR(INDEX(import_data,MATCH($R$8&amp;"-"&amp;$P1285,import_key,0),S$9),"")</f>
        <v/>
      </c>
      <c r="T1285" s="322" t="str" cm="1">
        <f t="array" ref="T1285">IFERROR(INDEX(import_data,MATCH($R$8&amp;"-"&amp;$P1285,import_key,0),T$9),"")</f>
        <v/>
      </c>
    </row>
    <row r="1286" spans="2:20" x14ac:dyDescent="0.25">
      <c r="B1286" s="308">
        <f t="shared" si="100"/>
        <v>1274</v>
      </c>
      <c r="D1286" s="301" t="str" cm="1">
        <f t="array" ref="D1286">IFERROR(INDEX(import_data,MATCH($D$8&amp;"-"&amp;$B1286,import_key,0),D$9),"")</f>
        <v/>
      </c>
      <c r="E1286" s="299" t="str" cm="1">
        <f t="array" ref="E1286">IFERROR(INDEX(import_data,MATCH($D$8&amp;"-"&amp;$B1286,import_key,0),E$9),"")</f>
        <v/>
      </c>
      <c r="F1286" s="299" t="str" cm="1">
        <f t="array" ref="F1286">IFERROR(INDEX(import_data,MATCH($D$8&amp;"-"&amp;$B1286,import_key,0),F$9),"")</f>
        <v/>
      </c>
      <c r="G1286" s="299" t="str" cm="1">
        <f t="array" ref="G1286">IFERROR(INDEX(import_data,MATCH($D$8&amp;"-"&amp;$B1286,import_key,0),G$9),"")</f>
        <v/>
      </c>
      <c r="H1286" s="322" t="str" cm="1">
        <f t="array" ref="H1286">IFERROR(INDEX(import_data,MATCH($D$8&amp;"-"&amp;$B1286,import_key,0),H$9),"")</f>
        <v/>
      </c>
      <c r="J1286" s="334" t="str">
        <f t="shared" si="96"/>
        <v/>
      </c>
      <c r="K1286" s="98" t="s">
        <v>0</v>
      </c>
      <c r="L1286" s="334" t="str">
        <f t="shared" si="97"/>
        <v/>
      </c>
      <c r="M1286" s="98" t="s">
        <v>0</v>
      </c>
      <c r="N1286" s="334" t="str">
        <f t="shared" si="98"/>
        <v/>
      </c>
      <c r="O1286" s="98" t="s">
        <v>0</v>
      </c>
      <c r="P1286" s="308">
        <f t="shared" si="99"/>
        <v>1274</v>
      </c>
      <c r="R1286" s="301" t="str" cm="1">
        <f t="array" ref="R1286">IFERROR(INDEX(import_data,MATCH($R$8&amp;"-"&amp;$P1286,import_key,0),R$9),"")</f>
        <v/>
      </c>
      <c r="S1286" s="299" t="str" cm="1">
        <f t="array" ref="S1286">IFERROR(INDEX(import_data,MATCH($R$8&amp;"-"&amp;$P1286,import_key,0),S$9),"")</f>
        <v/>
      </c>
      <c r="T1286" s="322" t="str" cm="1">
        <f t="array" ref="T1286">IFERROR(INDEX(import_data,MATCH($R$8&amp;"-"&amp;$P1286,import_key,0),T$9),"")</f>
        <v/>
      </c>
    </row>
    <row r="1287" spans="2:20" x14ac:dyDescent="0.25">
      <c r="B1287" s="308">
        <f t="shared" si="100"/>
        <v>1275</v>
      </c>
      <c r="D1287" s="301" t="str" cm="1">
        <f t="array" ref="D1287">IFERROR(INDEX(import_data,MATCH($D$8&amp;"-"&amp;$B1287,import_key,0),D$9),"")</f>
        <v/>
      </c>
      <c r="E1287" s="299" t="str" cm="1">
        <f t="array" ref="E1287">IFERROR(INDEX(import_data,MATCH($D$8&amp;"-"&amp;$B1287,import_key,0),E$9),"")</f>
        <v/>
      </c>
      <c r="F1287" s="299" t="str" cm="1">
        <f t="array" ref="F1287">IFERROR(INDEX(import_data,MATCH($D$8&amp;"-"&amp;$B1287,import_key,0),F$9),"")</f>
        <v/>
      </c>
      <c r="G1287" s="299" t="str" cm="1">
        <f t="array" ref="G1287">IFERROR(INDEX(import_data,MATCH($D$8&amp;"-"&amp;$B1287,import_key,0),G$9),"")</f>
        <v/>
      </c>
      <c r="H1287" s="322" t="str" cm="1">
        <f t="array" ref="H1287">IFERROR(INDEX(import_data,MATCH($D$8&amp;"-"&amp;$B1287,import_key,0),H$9),"")</f>
        <v/>
      </c>
      <c r="J1287" s="334" t="str">
        <f t="shared" si="96"/>
        <v/>
      </c>
      <c r="K1287" s="98" t="s">
        <v>0</v>
      </c>
      <c r="L1287" s="334" t="str">
        <f t="shared" si="97"/>
        <v/>
      </c>
      <c r="M1287" s="98" t="s">
        <v>0</v>
      </c>
      <c r="N1287" s="334" t="str">
        <f t="shared" si="98"/>
        <v/>
      </c>
      <c r="O1287" s="98" t="s">
        <v>0</v>
      </c>
      <c r="P1287" s="308">
        <f t="shared" si="99"/>
        <v>1275</v>
      </c>
      <c r="R1287" s="301" t="str" cm="1">
        <f t="array" ref="R1287">IFERROR(INDEX(import_data,MATCH($R$8&amp;"-"&amp;$P1287,import_key,0),R$9),"")</f>
        <v/>
      </c>
      <c r="S1287" s="299" t="str" cm="1">
        <f t="array" ref="S1287">IFERROR(INDEX(import_data,MATCH($R$8&amp;"-"&amp;$P1287,import_key,0),S$9),"")</f>
        <v/>
      </c>
      <c r="T1287" s="322" t="str" cm="1">
        <f t="array" ref="T1287">IFERROR(INDEX(import_data,MATCH($R$8&amp;"-"&amp;$P1287,import_key,0),T$9),"")</f>
        <v/>
      </c>
    </row>
    <row r="1288" spans="2:20" x14ac:dyDescent="0.25">
      <c r="B1288" s="308">
        <f t="shared" si="100"/>
        <v>1276</v>
      </c>
      <c r="D1288" s="301" t="str" cm="1">
        <f t="array" ref="D1288">IFERROR(INDEX(import_data,MATCH($D$8&amp;"-"&amp;$B1288,import_key,0),D$9),"")</f>
        <v/>
      </c>
      <c r="E1288" s="299" t="str" cm="1">
        <f t="array" ref="E1288">IFERROR(INDEX(import_data,MATCH($D$8&amp;"-"&amp;$B1288,import_key,0),E$9),"")</f>
        <v/>
      </c>
      <c r="F1288" s="299" t="str" cm="1">
        <f t="array" ref="F1288">IFERROR(INDEX(import_data,MATCH($D$8&amp;"-"&amp;$B1288,import_key,0),F$9),"")</f>
        <v/>
      </c>
      <c r="G1288" s="299" t="str" cm="1">
        <f t="array" ref="G1288">IFERROR(INDEX(import_data,MATCH($D$8&amp;"-"&amp;$B1288,import_key,0),G$9),"")</f>
        <v/>
      </c>
      <c r="H1288" s="322" t="str" cm="1">
        <f t="array" ref="H1288">IFERROR(INDEX(import_data,MATCH($D$8&amp;"-"&amp;$B1288,import_key,0),H$9),"")</f>
        <v/>
      </c>
      <c r="J1288" s="334" t="str">
        <f t="shared" si="96"/>
        <v/>
      </c>
      <c r="K1288" s="98" t="s">
        <v>0</v>
      </c>
      <c r="L1288" s="334" t="str">
        <f t="shared" si="97"/>
        <v/>
      </c>
      <c r="M1288" s="98" t="s">
        <v>0</v>
      </c>
      <c r="N1288" s="334" t="str">
        <f t="shared" si="98"/>
        <v/>
      </c>
      <c r="O1288" s="98" t="s">
        <v>0</v>
      </c>
      <c r="P1288" s="308">
        <f t="shared" si="99"/>
        <v>1276</v>
      </c>
      <c r="R1288" s="301" t="str" cm="1">
        <f t="array" ref="R1288">IFERROR(INDEX(import_data,MATCH($R$8&amp;"-"&amp;$P1288,import_key,0),R$9),"")</f>
        <v/>
      </c>
      <c r="S1288" s="299" t="str" cm="1">
        <f t="array" ref="S1288">IFERROR(INDEX(import_data,MATCH($R$8&amp;"-"&amp;$P1288,import_key,0),S$9),"")</f>
        <v/>
      </c>
      <c r="T1288" s="322" t="str" cm="1">
        <f t="array" ref="T1288">IFERROR(INDEX(import_data,MATCH($R$8&amp;"-"&amp;$P1288,import_key,0),T$9),"")</f>
        <v/>
      </c>
    </row>
    <row r="1289" spans="2:20" x14ac:dyDescent="0.25">
      <c r="B1289" s="308">
        <f t="shared" si="100"/>
        <v>1277</v>
      </c>
      <c r="D1289" s="301" t="str" cm="1">
        <f t="array" ref="D1289">IFERROR(INDEX(import_data,MATCH($D$8&amp;"-"&amp;$B1289,import_key,0),D$9),"")</f>
        <v/>
      </c>
      <c r="E1289" s="299" t="str" cm="1">
        <f t="array" ref="E1289">IFERROR(INDEX(import_data,MATCH($D$8&amp;"-"&amp;$B1289,import_key,0),E$9),"")</f>
        <v/>
      </c>
      <c r="F1289" s="299" t="str" cm="1">
        <f t="array" ref="F1289">IFERROR(INDEX(import_data,MATCH($D$8&amp;"-"&amp;$B1289,import_key,0),F$9),"")</f>
        <v/>
      </c>
      <c r="G1289" s="299" t="str" cm="1">
        <f t="array" ref="G1289">IFERROR(INDEX(import_data,MATCH($D$8&amp;"-"&amp;$B1289,import_key,0),G$9),"")</f>
        <v/>
      </c>
      <c r="H1289" s="322" t="str" cm="1">
        <f t="array" ref="H1289">IFERROR(INDEX(import_data,MATCH($D$8&amp;"-"&amp;$B1289,import_key,0),H$9),"")</f>
        <v/>
      </c>
      <c r="J1289" s="334" t="str">
        <f t="shared" si="96"/>
        <v/>
      </c>
      <c r="K1289" s="98" t="s">
        <v>0</v>
      </c>
      <c r="L1289" s="334" t="str">
        <f t="shared" si="97"/>
        <v/>
      </c>
      <c r="M1289" s="98" t="s">
        <v>0</v>
      </c>
      <c r="N1289" s="334" t="str">
        <f t="shared" si="98"/>
        <v/>
      </c>
      <c r="O1289" s="98" t="s">
        <v>0</v>
      </c>
      <c r="P1289" s="308">
        <f t="shared" si="99"/>
        <v>1277</v>
      </c>
      <c r="R1289" s="301" t="str" cm="1">
        <f t="array" ref="R1289">IFERROR(INDEX(import_data,MATCH($R$8&amp;"-"&amp;$P1289,import_key,0),R$9),"")</f>
        <v/>
      </c>
      <c r="S1289" s="299" t="str" cm="1">
        <f t="array" ref="S1289">IFERROR(INDEX(import_data,MATCH($R$8&amp;"-"&amp;$P1289,import_key,0),S$9),"")</f>
        <v/>
      </c>
      <c r="T1289" s="322" t="str" cm="1">
        <f t="array" ref="T1289">IFERROR(INDEX(import_data,MATCH($R$8&amp;"-"&amp;$P1289,import_key,0),T$9),"")</f>
        <v/>
      </c>
    </row>
    <row r="1290" spans="2:20" x14ac:dyDescent="0.25">
      <c r="B1290" s="308">
        <f t="shared" si="100"/>
        <v>1278</v>
      </c>
      <c r="D1290" s="301" t="str" cm="1">
        <f t="array" ref="D1290">IFERROR(INDEX(import_data,MATCH($D$8&amp;"-"&amp;$B1290,import_key,0),D$9),"")</f>
        <v/>
      </c>
      <c r="E1290" s="299" t="str" cm="1">
        <f t="array" ref="E1290">IFERROR(INDEX(import_data,MATCH($D$8&amp;"-"&amp;$B1290,import_key,0),E$9),"")</f>
        <v/>
      </c>
      <c r="F1290" s="299" t="str" cm="1">
        <f t="array" ref="F1290">IFERROR(INDEX(import_data,MATCH($D$8&amp;"-"&amp;$B1290,import_key,0),F$9),"")</f>
        <v/>
      </c>
      <c r="G1290" s="299" t="str" cm="1">
        <f t="array" ref="G1290">IFERROR(INDEX(import_data,MATCH($D$8&amp;"-"&amp;$B1290,import_key,0),G$9),"")</f>
        <v/>
      </c>
      <c r="H1290" s="322" t="str" cm="1">
        <f t="array" ref="H1290">IFERROR(INDEX(import_data,MATCH($D$8&amp;"-"&amp;$B1290,import_key,0),H$9),"")</f>
        <v/>
      </c>
      <c r="J1290" s="334" t="str">
        <f t="shared" si="96"/>
        <v/>
      </c>
      <c r="K1290" s="98" t="s">
        <v>0</v>
      </c>
      <c r="L1290" s="334" t="str">
        <f t="shared" si="97"/>
        <v/>
      </c>
      <c r="M1290" s="98" t="s">
        <v>0</v>
      </c>
      <c r="N1290" s="334" t="str">
        <f t="shared" si="98"/>
        <v/>
      </c>
      <c r="O1290" s="98" t="s">
        <v>0</v>
      </c>
      <c r="P1290" s="308">
        <f t="shared" si="99"/>
        <v>1278</v>
      </c>
      <c r="R1290" s="301" t="str" cm="1">
        <f t="array" ref="R1290">IFERROR(INDEX(import_data,MATCH($R$8&amp;"-"&amp;$P1290,import_key,0),R$9),"")</f>
        <v/>
      </c>
      <c r="S1290" s="299" t="str" cm="1">
        <f t="array" ref="S1290">IFERROR(INDEX(import_data,MATCH($R$8&amp;"-"&amp;$P1290,import_key,0),S$9),"")</f>
        <v/>
      </c>
      <c r="T1290" s="322" t="str" cm="1">
        <f t="array" ref="T1290">IFERROR(INDEX(import_data,MATCH($R$8&amp;"-"&amp;$P1290,import_key,0),T$9),"")</f>
        <v/>
      </c>
    </row>
    <row r="1291" spans="2:20" x14ac:dyDescent="0.25">
      <c r="B1291" s="308">
        <f t="shared" si="100"/>
        <v>1279</v>
      </c>
      <c r="D1291" s="301" t="str" cm="1">
        <f t="array" ref="D1291">IFERROR(INDEX(import_data,MATCH($D$8&amp;"-"&amp;$B1291,import_key,0),D$9),"")</f>
        <v/>
      </c>
      <c r="E1291" s="299" t="str" cm="1">
        <f t="array" ref="E1291">IFERROR(INDEX(import_data,MATCH($D$8&amp;"-"&amp;$B1291,import_key,0),E$9),"")</f>
        <v/>
      </c>
      <c r="F1291" s="299" t="str" cm="1">
        <f t="array" ref="F1291">IFERROR(INDEX(import_data,MATCH($D$8&amp;"-"&amp;$B1291,import_key,0),F$9),"")</f>
        <v/>
      </c>
      <c r="G1291" s="299" t="str" cm="1">
        <f t="array" ref="G1291">IFERROR(INDEX(import_data,MATCH($D$8&amp;"-"&amp;$B1291,import_key,0),G$9),"")</f>
        <v/>
      </c>
      <c r="H1291" s="322" t="str" cm="1">
        <f t="array" ref="H1291">IFERROR(INDEX(import_data,MATCH($D$8&amp;"-"&amp;$B1291,import_key,0),H$9),"")</f>
        <v/>
      </c>
      <c r="J1291" s="334" t="str">
        <f t="shared" si="96"/>
        <v/>
      </c>
      <c r="K1291" s="98" t="s">
        <v>0</v>
      </c>
      <c r="L1291" s="334" t="str">
        <f t="shared" si="97"/>
        <v/>
      </c>
      <c r="M1291" s="98" t="s">
        <v>0</v>
      </c>
      <c r="N1291" s="334" t="str">
        <f t="shared" si="98"/>
        <v/>
      </c>
      <c r="O1291" s="98" t="s">
        <v>0</v>
      </c>
      <c r="P1291" s="308">
        <f t="shared" si="99"/>
        <v>1279</v>
      </c>
      <c r="R1291" s="301" t="str" cm="1">
        <f t="array" ref="R1291">IFERROR(INDEX(import_data,MATCH($R$8&amp;"-"&amp;$P1291,import_key,0),R$9),"")</f>
        <v/>
      </c>
      <c r="S1291" s="299" t="str" cm="1">
        <f t="array" ref="S1291">IFERROR(INDEX(import_data,MATCH($R$8&amp;"-"&amp;$P1291,import_key,0),S$9),"")</f>
        <v/>
      </c>
      <c r="T1291" s="322" t="str" cm="1">
        <f t="array" ref="T1291">IFERROR(INDEX(import_data,MATCH($R$8&amp;"-"&amp;$P1291,import_key,0),T$9),"")</f>
        <v/>
      </c>
    </row>
    <row r="1292" spans="2:20" x14ac:dyDescent="0.25">
      <c r="B1292" s="308">
        <f t="shared" si="100"/>
        <v>1280</v>
      </c>
      <c r="D1292" s="301" t="str" cm="1">
        <f t="array" ref="D1292">IFERROR(INDEX(import_data,MATCH($D$8&amp;"-"&amp;$B1292,import_key,0),D$9),"")</f>
        <v/>
      </c>
      <c r="E1292" s="299" t="str" cm="1">
        <f t="array" ref="E1292">IFERROR(INDEX(import_data,MATCH($D$8&amp;"-"&amp;$B1292,import_key,0),E$9),"")</f>
        <v/>
      </c>
      <c r="F1292" s="299" t="str" cm="1">
        <f t="array" ref="F1292">IFERROR(INDEX(import_data,MATCH($D$8&amp;"-"&amp;$B1292,import_key,0),F$9),"")</f>
        <v/>
      </c>
      <c r="G1292" s="299" t="str" cm="1">
        <f t="array" ref="G1292">IFERROR(INDEX(import_data,MATCH($D$8&amp;"-"&amp;$B1292,import_key,0),G$9),"")</f>
        <v/>
      </c>
      <c r="H1292" s="322" t="str" cm="1">
        <f t="array" ref="H1292">IFERROR(INDEX(import_data,MATCH($D$8&amp;"-"&amp;$B1292,import_key,0),H$9),"")</f>
        <v/>
      </c>
      <c r="J1292" s="334" t="str">
        <f t="shared" ref="J1292:J1355" si="101">IF(E1292="","",E1292) &amp; IF(F1292="",""," – " &amp; F1292) &amp; IF(G1292="",""," – " &amp; G1292) &amp; IF(H1292="",""," – " &amp; H1292)</f>
        <v/>
      </c>
      <c r="K1292" s="98" t="s">
        <v>0</v>
      </c>
      <c r="L1292" s="334" t="str">
        <f t="shared" ref="L1292:L1355" si="102">IF(E1292="","",E1292) &amp; IF(F1292="",""," – " &amp; F1292) &amp; IF(G1292="",""," – " &amp; G1292)</f>
        <v/>
      </c>
      <c r="M1292" s="98" t="s">
        <v>0</v>
      </c>
      <c r="N1292" s="334" t="str">
        <f t="shared" ref="N1292:N1355" si="103">IF(E1292="","",E1292) &amp; IF(F1292="",""," – " &amp; F1292)</f>
        <v/>
      </c>
      <c r="O1292" s="98" t="s">
        <v>0</v>
      </c>
      <c r="P1292" s="308">
        <f t="shared" si="99"/>
        <v>1280</v>
      </c>
      <c r="R1292" s="301" t="str" cm="1">
        <f t="array" ref="R1292">IFERROR(INDEX(import_data,MATCH($R$8&amp;"-"&amp;$P1292,import_key,0),R$9),"")</f>
        <v/>
      </c>
      <c r="S1292" s="299" t="str" cm="1">
        <f t="array" ref="S1292">IFERROR(INDEX(import_data,MATCH($R$8&amp;"-"&amp;$P1292,import_key,0),S$9),"")</f>
        <v/>
      </c>
      <c r="T1292" s="322" t="str" cm="1">
        <f t="array" ref="T1292">IFERROR(INDEX(import_data,MATCH($R$8&amp;"-"&amp;$P1292,import_key,0),T$9),"")</f>
        <v/>
      </c>
    </row>
    <row r="1293" spans="2:20" x14ac:dyDescent="0.25">
      <c r="B1293" s="308">
        <f t="shared" si="100"/>
        <v>1281</v>
      </c>
      <c r="D1293" s="301" t="str" cm="1">
        <f t="array" ref="D1293">IFERROR(INDEX(import_data,MATCH($D$8&amp;"-"&amp;$B1293,import_key,0),D$9),"")</f>
        <v/>
      </c>
      <c r="E1293" s="299" t="str" cm="1">
        <f t="array" ref="E1293">IFERROR(INDEX(import_data,MATCH($D$8&amp;"-"&amp;$B1293,import_key,0),E$9),"")</f>
        <v/>
      </c>
      <c r="F1293" s="299" t="str" cm="1">
        <f t="array" ref="F1293">IFERROR(INDEX(import_data,MATCH($D$8&amp;"-"&amp;$B1293,import_key,0),F$9),"")</f>
        <v/>
      </c>
      <c r="G1293" s="299" t="str" cm="1">
        <f t="array" ref="G1293">IFERROR(INDEX(import_data,MATCH($D$8&amp;"-"&amp;$B1293,import_key,0),G$9),"")</f>
        <v/>
      </c>
      <c r="H1293" s="322" t="str" cm="1">
        <f t="array" ref="H1293">IFERROR(INDEX(import_data,MATCH($D$8&amp;"-"&amp;$B1293,import_key,0),H$9),"")</f>
        <v/>
      </c>
      <c r="J1293" s="334" t="str">
        <f t="shared" si="101"/>
        <v/>
      </c>
      <c r="K1293" s="98" t="s">
        <v>0</v>
      </c>
      <c r="L1293" s="334" t="str">
        <f t="shared" si="102"/>
        <v/>
      </c>
      <c r="M1293" s="98" t="s">
        <v>0</v>
      </c>
      <c r="N1293" s="334" t="str">
        <f t="shared" si="103"/>
        <v/>
      </c>
      <c r="O1293" s="98" t="s">
        <v>0</v>
      </c>
      <c r="P1293" s="308">
        <f t="shared" ref="P1293:P1356" si="104">P1292+1</f>
        <v>1281</v>
      </c>
      <c r="R1293" s="301" t="str" cm="1">
        <f t="array" ref="R1293">IFERROR(INDEX(import_data,MATCH($R$8&amp;"-"&amp;$P1293,import_key,0),R$9),"")</f>
        <v/>
      </c>
      <c r="S1293" s="299" t="str" cm="1">
        <f t="array" ref="S1293">IFERROR(INDEX(import_data,MATCH($R$8&amp;"-"&amp;$P1293,import_key,0),S$9),"")</f>
        <v/>
      </c>
      <c r="T1293" s="322" t="str" cm="1">
        <f t="array" ref="T1293">IFERROR(INDEX(import_data,MATCH($R$8&amp;"-"&amp;$P1293,import_key,0),T$9),"")</f>
        <v/>
      </c>
    </row>
    <row r="1294" spans="2:20" x14ac:dyDescent="0.25">
      <c r="B1294" s="308">
        <f t="shared" ref="B1294:B1357" si="105">B1293+1</f>
        <v>1282</v>
      </c>
      <c r="D1294" s="301" t="str" cm="1">
        <f t="array" ref="D1294">IFERROR(INDEX(import_data,MATCH($D$8&amp;"-"&amp;$B1294,import_key,0),D$9),"")</f>
        <v/>
      </c>
      <c r="E1294" s="299" t="str" cm="1">
        <f t="array" ref="E1294">IFERROR(INDEX(import_data,MATCH($D$8&amp;"-"&amp;$B1294,import_key,0),E$9),"")</f>
        <v/>
      </c>
      <c r="F1294" s="299" t="str" cm="1">
        <f t="array" ref="F1294">IFERROR(INDEX(import_data,MATCH($D$8&amp;"-"&amp;$B1294,import_key,0),F$9),"")</f>
        <v/>
      </c>
      <c r="G1294" s="299" t="str" cm="1">
        <f t="array" ref="G1294">IFERROR(INDEX(import_data,MATCH($D$8&amp;"-"&amp;$B1294,import_key,0),G$9),"")</f>
        <v/>
      </c>
      <c r="H1294" s="322" t="str" cm="1">
        <f t="array" ref="H1294">IFERROR(INDEX(import_data,MATCH($D$8&amp;"-"&amp;$B1294,import_key,0),H$9),"")</f>
        <v/>
      </c>
      <c r="J1294" s="334" t="str">
        <f t="shared" si="101"/>
        <v/>
      </c>
      <c r="K1294" s="98" t="s">
        <v>0</v>
      </c>
      <c r="L1294" s="334" t="str">
        <f t="shared" si="102"/>
        <v/>
      </c>
      <c r="M1294" s="98" t="s">
        <v>0</v>
      </c>
      <c r="N1294" s="334" t="str">
        <f t="shared" si="103"/>
        <v/>
      </c>
      <c r="O1294" s="98" t="s">
        <v>0</v>
      </c>
      <c r="P1294" s="308">
        <f t="shared" si="104"/>
        <v>1282</v>
      </c>
      <c r="R1294" s="301" t="str" cm="1">
        <f t="array" ref="R1294">IFERROR(INDEX(import_data,MATCH($R$8&amp;"-"&amp;$P1294,import_key,0),R$9),"")</f>
        <v/>
      </c>
      <c r="S1294" s="299" t="str" cm="1">
        <f t="array" ref="S1294">IFERROR(INDEX(import_data,MATCH($R$8&amp;"-"&amp;$P1294,import_key,0),S$9),"")</f>
        <v/>
      </c>
      <c r="T1294" s="322" t="str" cm="1">
        <f t="array" ref="T1294">IFERROR(INDEX(import_data,MATCH($R$8&amp;"-"&amp;$P1294,import_key,0),T$9),"")</f>
        <v/>
      </c>
    </row>
    <row r="1295" spans="2:20" x14ac:dyDescent="0.25">
      <c r="B1295" s="308">
        <f t="shared" si="105"/>
        <v>1283</v>
      </c>
      <c r="D1295" s="301" t="str" cm="1">
        <f t="array" ref="D1295">IFERROR(INDEX(import_data,MATCH($D$8&amp;"-"&amp;$B1295,import_key,0),D$9),"")</f>
        <v/>
      </c>
      <c r="E1295" s="299" t="str" cm="1">
        <f t="array" ref="E1295">IFERROR(INDEX(import_data,MATCH($D$8&amp;"-"&amp;$B1295,import_key,0),E$9),"")</f>
        <v/>
      </c>
      <c r="F1295" s="299" t="str" cm="1">
        <f t="array" ref="F1295">IFERROR(INDEX(import_data,MATCH($D$8&amp;"-"&amp;$B1295,import_key,0),F$9),"")</f>
        <v/>
      </c>
      <c r="G1295" s="299" t="str" cm="1">
        <f t="array" ref="G1295">IFERROR(INDEX(import_data,MATCH($D$8&amp;"-"&amp;$B1295,import_key,0),G$9),"")</f>
        <v/>
      </c>
      <c r="H1295" s="322" t="str" cm="1">
        <f t="array" ref="H1295">IFERROR(INDEX(import_data,MATCH($D$8&amp;"-"&amp;$B1295,import_key,0),H$9),"")</f>
        <v/>
      </c>
      <c r="J1295" s="334" t="str">
        <f t="shared" si="101"/>
        <v/>
      </c>
      <c r="K1295" s="98" t="s">
        <v>0</v>
      </c>
      <c r="L1295" s="334" t="str">
        <f t="shared" si="102"/>
        <v/>
      </c>
      <c r="M1295" s="98" t="s">
        <v>0</v>
      </c>
      <c r="N1295" s="334" t="str">
        <f t="shared" si="103"/>
        <v/>
      </c>
      <c r="O1295" s="98" t="s">
        <v>0</v>
      </c>
      <c r="P1295" s="308">
        <f t="shared" si="104"/>
        <v>1283</v>
      </c>
      <c r="R1295" s="301" t="str" cm="1">
        <f t="array" ref="R1295">IFERROR(INDEX(import_data,MATCH($R$8&amp;"-"&amp;$P1295,import_key,0),R$9),"")</f>
        <v/>
      </c>
      <c r="S1295" s="299" t="str" cm="1">
        <f t="array" ref="S1295">IFERROR(INDEX(import_data,MATCH($R$8&amp;"-"&amp;$P1295,import_key,0),S$9),"")</f>
        <v/>
      </c>
      <c r="T1295" s="322" t="str" cm="1">
        <f t="array" ref="T1295">IFERROR(INDEX(import_data,MATCH($R$8&amp;"-"&amp;$P1295,import_key,0),T$9),"")</f>
        <v/>
      </c>
    </row>
    <row r="1296" spans="2:20" x14ac:dyDescent="0.25">
      <c r="B1296" s="308">
        <f t="shared" si="105"/>
        <v>1284</v>
      </c>
      <c r="D1296" s="301" t="str" cm="1">
        <f t="array" ref="D1296">IFERROR(INDEX(import_data,MATCH($D$8&amp;"-"&amp;$B1296,import_key,0),D$9),"")</f>
        <v/>
      </c>
      <c r="E1296" s="299" t="str" cm="1">
        <f t="array" ref="E1296">IFERROR(INDEX(import_data,MATCH($D$8&amp;"-"&amp;$B1296,import_key,0),E$9),"")</f>
        <v/>
      </c>
      <c r="F1296" s="299" t="str" cm="1">
        <f t="array" ref="F1296">IFERROR(INDEX(import_data,MATCH($D$8&amp;"-"&amp;$B1296,import_key,0),F$9),"")</f>
        <v/>
      </c>
      <c r="G1296" s="299" t="str" cm="1">
        <f t="array" ref="G1296">IFERROR(INDEX(import_data,MATCH($D$8&amp;"-"&amp;$B1296,import_key,0),G$9),"")</f>
        <v/>
      </c>
      <c r="H1296" s="322" t="str" cm="1">
        <f t="array" ref="H1296">IFERROR(INDEX(import_data,MATCH($D$8&amp;"-"&amp;$B1296,import_key,0),H$9),"")</f>
        <v/>
      </c>
      <c r="J1296" s="334" t="str">
        <f t="shared" si="101"/>
        <v/>
      </c>
      <c r="K1296" s="98" t="s">
        <v>0</v>
      </c>
      <c r="L1296" s="334" t="str">
        <f t="shared" si="102"/>
        <v/>
      </c>
      <c r="M1296" s="98" t="s">
        <v>0</v>
      </c>
      <c r="N1296" s="334" t="str">
        <f t="shared" si="103"/>
        <v/>
      </c>
      <c r="O1296" s="98" t="s">
        <v>0</v>
      </c>
      <c r="P1296" s="308">
        <f t="shared" si="104"/>
        <v>1284</v>
      </c>
      <c r="R1296" s="301" t="str" cm="1">
        <f t="array" ref="R1296">IFERROR(INDEX(import_data,MATCH($R$8&amp;"-"&amp;$P1296,import_key,0),R$9),"")</f>
        <v/>
      </c>
      <c r="S1296" s="299" t="str" cm="1">
        <f t="array" ref="S1296">IFERROR(INDEX(import_data,MATCH($R$8&amp;"-"&amp;$P1296,import_key,0),S$9),"")</f>
        <v/>
      </c>
      <c r="T1296" s="322" t="str" cm="1">
        <f t="array" ref="T1296">IFERROR(INDEX(import_data,MATCH($R$8&amp;"-"&amp;$P1296,import_key,0),T$9),"")</f>
        <v/>
      </c>
    </row>
    <row r="1297" spans="2:20" x14ac:dyDescent="0.25">
      <c r="B1297" s="308">
        <f t="shared" si="105"/>
        <v>1285</v>
      </c>
      <c r="D1297" s="301" t="str" cm="1">
        <f t="array" ref="D1297">IFERROR(INDEX(import_data,MATCH($D$8&amp;"-"&amp;$B1297,import_key,0),D$9),"")</f>
        <v/>
      </c>
      <c r="E1297" s="299" t="str" cm="1">
        <f t="array" ref="E1297">IFERROR(INDEX(import_data,MATCH($D$8&amp;"-"&amp;$B1297,import_key,0),E$9),"")</f>
        <v/>
      </c>
      <c r="F1297" s="299" t="str" cm="1">
        <f t="array" ref="F1297">IFERROR(INDEX(import_data,MATCH($D$8&amp;"-"&amp;$B1297,import_key,0),F$9),"")</f>
        <v/>
      </c>
      <c r="G1297" s="299" t="str" cm="1">
        <f t="array" ref="G1297">IFERROR(INDEX(import_data,MATCH($D$8&amp;"-"&amp;$B1297,import_key,0),G$9),"")</f>
        <v/>
      </c>
      <c r="H1297" s="322" t="str" cm="1">
        <f t="array" ref="H1297">IFERROR(INDEX(import_data,MATCH($D$8&amp;"-"&amp;$B1297,import_key,0),H$9),"")</f>
        <v/>
      </c>
      <c r="J1297" s="334" t="str">
        <f t="shared" si="101"/>
        <v/>
      </c>
      <c r="K1297" s="98" t="s">
        <v>0</v>
      </c>
      <c r="L1297" s="334" t="str">
        <f t="shared" si="102"/>
        <v/>
      </c>
      <c r="M1297" s="98" t="s">
        <v>0</v>
      </c>
      <c r="N1297" s="334" t="str">
        <f t="shared" si="103"/>
        <v/>
      </c>
      <c r="O1297" s="98" t="s">
        <v>0</v>
      </c>
      <c r="P1297" s="308">
        <f t="shared" si="104"/>
        <v>1285</v>
      </c>
      <c r="R1297" s="301" t="str" cm="1">
        <f t="array" ref="R1297">IFERROR(INDEX(import_data,MATCH($R$8&amp;"-"&amp;$P1297,import_key,0),R$9),"")</f>
        <v/>
      </c>
      <c r="S1297" s="299" t="str" cm="1">
        <f t="array" ref="S1297">IFERROR(INDEX(import_data,MATCH($R$8&amp;"-"&amp;$P1297,import_key,0),S$9),"")</f>
        <v/>
      </c>
      <c r="T1297" s="322" t="str" cm="1">
        <f t="array" ref="T1297">IFERROR(INDEX(import_data,MATCH($R$8&amp;"-"&amp;$P1297,import_key,0),T$9),"")</f>
        <v/>
      </c>
    </row>
    <row r="1298" spans="2:20" x14ac:dyDescent="0.25">
      <c r="B1298" s="308">
        <f t="shared" si="105"/>
        <v>1286</v>
      </c>
      <c r="D1298" s="301" t="str" cm="1">
        <f t="array" ref="D1298">IFERROR(INDEX(import_data,MATCH($D$8&amp;"-"&amp;$B1298,import_key,0),D$9),"")</f>
        <v/>
      </c>
      <c r="E1298" s="299" t="str" cm="1">
        <f t="array" ref="E1298">IFERROR(INDEX(import_data,MATCH($D$8&amp;"-"&amp;$B1298,import_key,0),E$9),"")</f>
        <v/>
      </c>
      <c r="F1298" s="299" t="str" cm="1">
        <f t="array" ref="F1298">IFERROR(INDEX(import_data,MATCH($D$8&amp;"-"&amp;$B1298,import_key,0),F$9),"")</f>
        <v/>
      </c>
      <c r="G1298" s="299" t="str" cm="1">
        <f t="array" ref="G1298">IFERROR(INDEX(import_data,MATCH($D$8&amp;"-"&amp;$B1298,import_key,0),G$9),"")</f>
        <v/>
      </c>
      <c r="H1298" s="322" t="str" cm="1">
        <f t="array" ref="H1298">IFERROR(INDEX(import_data,MATCH($D$8&amp;"-"&amp;$B1298,import_key,0),H$9),"")</f>
        <v/>
      </c>
      <c r="J1298" s="334" t="str">
        <f t="shared" si="101"/>
        <v/>
      </c>
      <c r="K1298" s="98" t="s">
        <v>0</v>
      </c>
      <c r="L1298" s="334" t="str">
        <f t="shared" si="102"/>
        <v/>
      </c>
      <c r="M1298" s="98" t="s">
        <v>0</v>
      </c>
      <c r="N1298" s="334" t="str">
        <f t="shared" si="103"/>
        <v/>
      </c>
      <c r="O1298" s="98" t="s">
        <v>0</v>
      </c>
      <c r="P1298" s="308">
        <f t="shared" si="104"/>
        <v>1286</v>
      </c>
      <c r="R1298" s="301" t="str" cm="1">
        <f t="array" ref="R1298">IFERROR(INDEX(import_data,MATCH($R$8&amp;"-"&amp;$P1298,import_key,0),R$9),"")</f>
        <v/>
      </c>
      <c r="S1298" s="299" t="str" cm="1">
        <f t="array" ref="S1298">IFERROR(INDEX(import_data,MATCH($R$8&amp;"-"&amp;$P1298,import_key,0),S$9),"")</f>
        <v/>
      </c>
      <c r="T1298" s="322" t="str" cm="1">
        <f t="array" ref="T1298">IFERROR(INDEX(import_data,MATCH($R$8&amp;"-"&amp;$P1298,import_key,0),T$9),"")</f>
        <v/>
      </c>
    </row>
    <row r="1299" spans="2:20" x14ac:dyDescent="0.25">
      <c r="B1299" s="308">
        <f t="shared" si="105"/>
        <v>1287</v>
      </c>
      <c r="D1299" s="301" t="str" cm="1">
        <f t="array" ref="D1299">IFERROR(INDEX(import_data,MATCH($D$8&amp;"-"&amp;$B1299,import_key,0),D$9),"")</f>
        <v/>
      </c>
      <c r="E1299" s="299" t="str" cm="1">
        <f t="array" ref="E1299">IFERROR(INDEX(import_data,MATCH($D$8&amp;"-"&amp;$B1299,import_key,0),E$9),"")</f>
        <v/>
      </c>
      <c r="F1299" s="299" t="str" cm="1">
        <f t="array" ref="F1299">IFERROR(INDEX(import_data,MATCH($D$8&amp;"-"&amp;$B1299,import_key,0),F$9),"")</f>
        <v/>
      </c>
      <c r="G1299" s="299" t="str" cm="1">
        <f t="array" ref="G1299">IFERROR(INDEX(import_data,MATCH($D$8&amp;"-"&amp;$B1299,import_key,0),G$9),"")</f>
        <v/>
      </c>
      <c r="H1299" s="322" t="str" cm="1">
        <f t="array" ref="H1299">IFERROR(INDEX(import_data,MATCH($D$8&amp;"-"&amp;$B1299,import_key,0),H$9),"")</f>
        <v/>
      </c>
      <c r="J1299" s="334" t="str">
        <f t="shared" si="101"/>
        <v/>
      </c>
      <c r="K1299" s="98" t="s">
        <v>0</v>
      </c>
      <c r="L1299" s="334" t="str">
        <f t="shared" si="102"/>
        <v/>
      </c>
      <c r="M1299" s="98" t="s">
        <v>0</v>
      </c>
      <c r="N1299" s="334" t="str">
        <f t="shared" si="103"/>
        <v/>
      </c>
      <c r="O1299" s="98" t="s">
        <v>0</v>
      </c>
      <c r="P1299" s="308">
        <f t="shared" si="104"/>
        <v>1287</v>
      </c>
      <c r="R1299" s="301" t="str" cm="1">
        <f t="array" ref="R1299">IFERROR(INDEX(import_data,MATCH($R$8&amp;"-"&amp;$P1299,import_key,0),R$9),"")</f>
        <v/>
      </c>
      <c r="S1299" s="299" t="str" cm="1">
        <f t="array" ref="S1299">IFERROR(INDEX(import_data,MATCH($R$8&amp;"-"&amp;$P1299,import_key,0),S$9),"")</f>
        <v/>
      </c>
      <c r="T1299" s="322" t="str" cm="1">
        <f t="array" ref="T1299">IFERROR(INDEX(import_data,MATCH($R$8&amp;"-"&amp;$P1299,import_key,0),T$9),"")</f>
        <v/>
      </c>
    </row>
    <row r="1300" spans="2:20" x14ac:dyDescent="0.25">
      <c r="B1300" s="308">
        <f t="shared" si="105"/>
        <v>1288</v>
      </c>
      <c r="D1300" s="301" t="str" cm="1">
        <f t="array" ref="D1300">IFERROR(INDEX(import_data,MATCH($D$8&amp;"-"&amp;$B1300,import_key,0),D$9),"")</f>
        <v/>
      </c>
      <c r="E1300" s="299" t="str" cm="1">
        <f t="array" ref="E1300">IFERROR(INDEX(import_data,MATCH($D$8&amp;"-"&amp;$B1300,import_key,0),E$9),"")</f>
        <v/>
      </c>
      <c r="F1300" s="299" t="str" cm="1">
        <f t="array" ref="F1300">IFERROR(INDEX(import_data,MATCH($D$8&amp;"-"&amp;$B1300,import_key,0),F$9),"")</f>
        <v/>
      </c>
      <c r="G1300" s="299" t="str" cm="1">
        <f t="array" ref="G1300">IFERROR(INDEX(import_data,MATCH($D$8&amp;"-"&amp;$B1300,import_key,0),G$9),"")</f>
        <v/>
      </c>
      <c r="H1300" s="322" t="str" cm="1">
        <f t="array" ref="H1300">IFERROR(INDEX(import_data,MATCH($D$8&amp;"-"&amp;$B1300,import_key,0),H$9),"")</f>
        <v/>
      </c>
      <c r="J1300" s="334" t="str">
        <f t="shared" si="101"/>
        <v/>
      </c>
      <c r="K1300" s="98" t="s">
        <v>0</v>
      </c>
      <c r="L1300" s="334" t="str">
        <f t="shared" si="102"/>
        <v/>
      </c>
      <c r="M1300" s="98" t="s">
        <v>0</v>
      </c>
      <c r="N1300" s="334" t="str">
        <f t="shared" si="103"/>
        <v/>
      </c>
      <c r="O1300" s="98" t="s">
        <v>0</v>
      </c>
      <c r="P1300" s="308">
        <f t="shared" si="104"/>
        <v>1288</v>
      </c>
      <c r="R1300" s="301" t="str" cm="1">
        <f t="array" ref="R1300">IFERROR(INDEX(import_data,MATCH($R$8&amp;"-"&amp;$P1300,import_key,0),R$9),"")</f>
        <v/>
      </c>
      <c r="S1300" s="299" t="str" cm="1">
        <f t="array" ref="S1300">IFERROR(INDEX(import_data,MATCH($R$8&amp;"-"&amp;$P1300,import_key,0),S$9),"")</f>
        <v/>
      </c>
      <c r="T1300" s="322" t="str" cm="1">
        <f t="array" ref="T1300">IFERROR(INDEX(import_data,MATCH($R$8&amp;"-"&amp;$P1300,import_key,0),T$9),"")</f>
        <v/>
      </c>
    </row>
    <row r="1301" spans="2:20" x14ac:dyDescent="0.25">
      <c r="B1301" s="308">
        <f t="shared" si="105"/>
        <v>1289</v>
      </c>
      <c r="D1301" s="301" t="str" cm="1">
        <f t="array" ref="D1301">IFERROR(INDEX(import_data,MATCH($D$8&amp;"-"&amp;$B1301,import_key,0),D$9),"")</f>
        <v/>
      </c>
      <c r="E1301" s="299" t="str" cm="1">
        <f t="array" ref="E1301">IFERROR(INDEX(import_data,MATCH($D$8&amp;"-"&amp;$B1301,import_key,0),E$9),"")</f>
        <v/>
      </c>
      <c r="F1301" s="299" t="str" cm="1">
        <f t="array" ref="F1301">IFERROR(INDEX(import_data,MATCH($D$8&amp;"-"&amp;$B1301,import_key,0),F$9),"")</f>
        <v/>
      </c>
      <c r="G1301" s="299" t="str" cm="1">
        <f t="array" ref="G1301">IFERROR(INDEX(import_data,MATCH($D$8&amp;"-"&amp;$B1301,import_key,0),G$9),"")</f>
        <v/>
      </c>
      <c r="H1301" s="322" t="str" cm="1">
        <f t="array" ref="H1301">IFERROR(INDEX(import_data,MATCH($D$8&amp;"-"&amp;$B1301,import_key,0),H$9),"")</f>
        <v/>
      </c>
      <c r="J1301" s="334" t="str">
        <f t="shared" si="101"/>
        <v/>
      </c>
      <c r="K1301" s="98" t="s">
        <v>0</v>
      </c>
      <c r="L1301" s="334" t="str">
        <f t="shared" si="102"/>
        <v/>
      </c>
      <c r="M1301" s="98" t="s">
        <v>0</v>
      </c>
      <c r="N1301" s="334" t="str">
        <f t="shared" si="103"/>
        <v/>
      </c>
      <c r="O1301" s="98" t="s">
        <v>0</v>
      </c>
      <c r="P1301" s="308">
        <f t="shared" si="104"/>
        <v>1289</v>
      </c>
      <c r="R1301" s="301" t="str" cm="1">
        <f t="array" ref="R1301">IFERROR(INDEX(import_data,MATCH($R$8&amp;"-"&amp;$P1301,import_key,0),R$9),"")</f>
        <v/>
      </c>
      <c r="S1301" s="299" t="str" cm="1">
        <f t="array" ref="S1301">IFERROR(INDEX(import_data,MATCH($R$8&amp;"-"&amp;$P1301,import_key,0),S$9),"")</f>
        <v/>
      </c>
      <c r="T1301" s="322" t="str" cm="1">
        <f t="array" ref="T1301">IFERROR(INDEX(import_data,MATCH($R$8&amp;"-"&amp;$P1301,import_key,0),T$9),"")</f>
        <v/>
      </c>
    </row>
    <row r="1302" spans="2:20" x14ac:dyDescent="0.25">
      <c r="B1302" s="308">
        <f t="shared" si="105"/>
        <v>1290</v>
      </c>
      <c r="D1302" s="301" t="str" cm="1">
        <f t="array" ref="D1302">IFERROR(INDEX(import_data,MATCH($D$8&amp;"-"&amp;$B1302,import_key,0),D$9),"")</f>
        <v/>
      </c>
      <c r="E1302" s="299" t="str" cm="1">
        <f t="array" ref="E1302">IFERROR(INDEX(import_data,MATCH($D$8&amp;"-"&amp;$B1302,import_key,0),E$9),"")</f>
        <v/>
      </c>
      <c r="F1302" s="299" t="str" cm="1">
        <f t="array" ref="F1302">IFERROR(INDEX(import_data,MATCH($D$8&amp;"-"&amp;$B1302,import_key,0),F$9),"")</f>
        <v/>
      </c>
      <c r="G1302" s="299" t="str" cm="1">
        <f t="array" ref="G1302">IFERROR(INDEX(import_data,MATCH($D$8&amp;"-"&amp;$B1302,import_key,0),G$9),"")</f>
        <v/>
      </c>
      <c r="H1302" s="322" t="str" cm="1">
        <f t="array" ref="H1302">IFERROR(INDEX(import_data,MATCH($D$8&amp;"-"&amp;$B1302,import_key,0),H$9),"")</f>
        <v/>
      </c>
      <c r="J1302" s="334" t="str">
        <f t="shared" si="101"/>
        <v/>
      </c>
      <c r="K1302" s="98" t="s">
        <v>0</v>
      </c>
      <c r="L1302" s="334" t="str">
        <f t="shared" si="102"/>
        <v/>
      </c>
      <c r="M1302" s="98" t="s">
        <v>0</v>
      </c>
      <c r="N1302" s="334" t="str">
        <f t="shared" si="103"/>
        <v/>
      </c>
      <c r="O1302" s="98" t="s">
        <v>0</v>
      </c>
      <c r="P1302" s="308">
        <f t="shared" si="104"/>
        <v>1290</v>
      </c>
      <c r="R1302" s="301" t="str" cm="1">
        <f t="array" ref="R1302">IFERROR(INDEX(import_data,MATCH($R$8&amp;"-"&amp;$P1302,import_key,0),R$9),"")</f>
        <v/>
      </c>
      <c r="S1302" s="299" t="str" cm="1">
        <f t="array" ref="S1302">IFERROR(INDEX(import_data,MATCH($R$8&amp;"-"&amp;$P1302,import_key,0),S$9),"")</f>
        <v/>
      </c>
      <c r="T1302" s="322" t="str" cm="1">
        <f t="array" ref="T1302">IFERROR(INDEX(import_data,MATCH($R$8&amp;"-"&amp;$P1302,import_key,0),T$9),"")</f>
        <v/>
      </c>
    </row>
    <row r="1303" spans="2:20" x14ac:dyDescent="0.25">
      <c r="B1303" s="308">
        <f t="shared" si="105"/>
        <v>1291</v>
      </c>
      <c r="D1303" s="301" t="str" cm="1">
        <f t="array" ref="D1303">IFERROR(INDEX(import_data,MATCH($D$8&amp;"-"&amp;$B1303,import_key,0),D$9),"")</f>
        <v/>
      </c>
      <c r="E1303" s="299" t="str" cm="1">
        <f t="array" ref="E1303">IFERROR(INDEX(import_data,MATCH($D$8&amp;"-"&amp;$B1303,import_key,0),E$9),"")</f>
        <v/>
      </c>
      <c r="F1303" s="299" t="str" cm="1">
        <f t="array" ref="F1303">IFERROR(INDEX(import_data,MATCH($D$8&amp;"-"&amp;$B1303,import_key,0),F$9),"")</f>
        <v/>
      </c>
      <c r="G1303" s="299" t="str" cm="1">
        <f t="array" ref="G1303">IFERROR(INDEX(import_data,MATCH($D$8&amp;"-"&amp;$B1303,import_key,0),G$9),"")</f>
        <v/>
      </c>
      <c r="H1303" s="322" t="str" cm="1">
        <f t="array" ref="H1303">IFERROR(INDEX(import_data,MATCH($D$8&amp;"-"&amp;$B1303,import_key,0),H$9),"")</f>
        <v/>
      </c>
      <c r="J1303" s="334" t="str">
        <f t="shared" si="101"/>
        <v/>
      </c>
      <c r="K1303" s="98" t="s">
        <v>0</v>
      </c>
      <c r="L1303" s="334" t="str">
        <f t="shared" si="102"/>
        <v/>
      </c>
      <c r="M1303" s="98" t="s">
        <v>0</v>
      </c>
      <c r="N1303" s="334" t="str">
        <f t="shared" si="103"/>
        <v/>
      </c>
      <c r="O1303" s="98" t="s">
        <v>0</v>
      </c>
      <c r="P1303" s="308">
        <f t="shared" si="104"/>
        <v>1291</v>
      </c>
      <c r="R1303" s="301" t="str" cm="1">
        <f t="array" ref="R1303">IFERROR(INDEX(import_data,MATCH($R$8&amp;"-"&amp;$P1303,import_key,0),R$9),"")</f>
        <v/>
      </c>
      <c r="S1303" s="299" t="str" cm="1">
        <f t="array" ref="S1303">IFERROR(INDEX(import_data,MATCH($R$8&amp;"-"&amp;$P1303,import_key,0),S$9),"")</f>
        <v/>
      </c>
      <c r="T1303" s="322" t="str" cm="1">
        <f t="array" ref="T1303">IFERROR(INDEX(import_data,MATCH($R$8&amp;"-"&amp;$P1303,import_key,0),T$9),"")</f>
        <v/>
      </c>
    </row>
    <row r="1304" spans="2:20" x14ac:dyDescent="0.25">
      <c r="B1304" s="308">
        <f t="shared" si="105"/>
        <v>1292</v>
      </c>
      <c r="D1304" s="301" t="str" cm="1">
        <f t="array" ref="D1304">IFERROR(INDEX(import_data,MATCH($D$8&amp;"-"&amp;$B1304,import_key,0),D$9),"")</f>
        <v/>
      </c>
      <c r="E1304" s="299" t="str" cm="1">
        <f t="array" ref="E1304">IFERROR(INDEX(import_data,MATCH($D$8&amp;"-"&amp;$B1304,import_key,0),E$9),"")</f>
        <v/>
      </c>
      <c r="F1304" s="299" t="str" cm="1">
        <f t="array" ref="F1304">IFERROR(INDEX(import_data,MATCH($D$8&amp;"-"&amp;$B1304,import_key,0),F$9),"")</f>
        <v/>
      </c>
      <c r="G1304" s="299" t="str" cm="1">
        <f t="array" ref="G1304">IFERROR(INDEX(import_data,MATCH($D$8&amp;"-"&amp;$B1304,import_key,0),G$9),"")</f>
        <v/>
      </c>
      <c r="H1304" s="322" t="str" cm="1">
        <f t="array" ref="H1304">IFERROR(INDEX(import_data,MATCH($D$8&amp;"-"&amp;$B1304,import_key,0),H$9),"")</f>
        <v/>
      </c>
      <c r="J1304" s="334" t="str">
        <f t="shared" si="101"/>
        <v/>
      </c>
      <c r="K1304" s="98" t="s">
        <v>0</v>
      </c>
      <c r="L1304" s="334" t="str">
        <f t="shared" si="102"/>
        <v/>
      </c>
      <c r="M1304" s="98" t="s">
        <v>0</v>
      </c>
      <c r="N1304" s="334" t="str">
        <f t="shared" si="103"/>
        <v/>
      </c>
      <c r="O1304" s="98" t="s">
        <v>0</v>
      </c>
      <c r="P1304" s="308">
        <f t="shared" si="104"/>
        <v>1292</v>
      </c>
      <c r="R1304" s="301" t="str" cm="1">
        <f t="array" ref="R1304">IFERROR(INDEX(import_data,MATCH($R$8&amp;"-"&amp;$P1304,import_key,0),R$9),"")</f>
        <v/>
      </c>
      <c r="S1304" s="299" t="str" cm="1">
        <f t="array" ref="S1304">IFERROR(INDEX(import_data,MATCH($R$8&amp;"-"&amp;$P1304,import_key,0),S$9),"")</f>
        <v/>
      </c>
      <c r="T1304" s="322" t="str" cm="1">
        <f t="array" ref="T1304">IFERROR(INDEX(import_data,MATCH($R$8&amp;"-"&amp;$P1304,import_key,0),T$9),"")</f>
        <v/>
      </c>
    </row>
    <row r="1305" spans="2:20" x14ac:dyDescent="0.25">
      <c r="B1305" s="308">
        <f t="shared" si="105"/>
        <v>1293</v>
      </c>
      <c r="D1305" s="301" t="str" cm="1">
        <f t="array" ref="D1305">IFERROR(INDEX(import_data,MATCH($D$8&amp;"-"&amp;$B1305,import_key,0),D$9),"")</f>
        <v/>
      </c>
      <c r="E1305" s="299" t="str" cm="1">
        <f t="array" ref="E1305">IFERROR(INDEX(import_data,MATCH($D$8&amp;"-"&amp;$B1305,import_key,0),E$9),"")</f>
        <v/>
      </c>
      <c r="F1305" s="299" t="str" cm="1">
        <f t="array" ref="F1305">IFERROR(INDEX(import_data,MATCH($D$8&amp;"-"&amp;$B1305,import_key,0),F$9),"")</f>
        <v/>
      </c>
      <c r="G1305" s="299" t="str" cm="1">
        <f t="array" ref="G1305">IFERROR(INDEX(import_data,MATCH($D$8&amp;"-"&amp;$B1305,import_key,0),G$9),"")</f>
        <v/>
      </c>
      <c r="H1305" s="322" t="str" cm="1">
        <f t="array" ref="H1305">IFERROR(INDEX(import_data,MATCH($D$8&amp;"-"&amp;$B1305,import_key,0),H$9),"")</f>
        <v/>
      </c>
      <c r="J1305" s="334" t="str">
        <f t="shared" si="101"/>
        <v/>
      </c>
      <c r="K1305" s="98" t="s">
        <v>0</v>
      </c>
      <c r="L1305" s="334" t="str">
        <f t="shared" si="102"/>
        <v/>
      </c>
      <c r="M1305" s="98" t="s">
        <v>0</v>
      </c>
      <c r="N1305" s="334" t="str">
        <f t="shared" si="103"/>
        <v/>
      </c>
      <c r="O1305" s="98" t="s">
        <v>0</v>
      </c>
      <c r="P1305" s="308">
        <f t="shared" si="104"/>
        <v>1293</v>
      </c>
      <c r="R1305" s="301" t="str" cm="1">
        <f t="array" ref="R1305">IFERROR(INDEX(import_data,MATCH($R$8&amp;"-"&amp;$P1305,import_key,0),R$9),"")</f>
        <v/>
      </c>
      <c r="S1305" s="299" t="str" cm="1">
        <f t="array" ref="S1305">IFERROR(INDEX(import_data,MATCH($R$8&amp;"-"&amp;$P1305,import_key,0),S$9),"")</f>
        <v/>
      </c>
      <c r="T1305" s="322" t="str" cm="1">
        <f t="array" ref="T1305">IFERROR(INDEX(import_data,MATCH($R$8&amp;"-"&amp;$P1305,import_key,0),T$9),"")</f>
        <v/>
      </c>
    </row>
    <row r="1306" spans="2:20" x14ac:dyDescent="0.25">
      <c r="B1306" s="308">
        <f t="shared" si="105"/>
        <v>1294</v>
      </c>
      <c r="D1306" s="301" t="str" cm="1">
        <f t="array" ref="D1306">IFERROR(INDEX(import_data,MATCH($D$8&amp;"-"&amp;$B1306,import_key,0),D$9),"")</f>
        <v/>
      </c>
      <c r="E1306" s="299" t="str" cm="1">
        <f t="array" ref="E1306">IFERROR(INDEX(import_data,MATCH($D$8&amp;"-"&amp;$B1306,import_key,0),E$9),"")</f>
        <v/>
      </c>
      <c r="F1306" s="299" t="str" cm="1">
        <f t="array" ref="F1306">IFERROR(INDEX(import_data,MATCH($D$8&amp;"-"&amp;$B1306,import_key,0),F$9),"")</f>
        <v/>
      </c>
      <c r="G1306" s="299" t="str" cm="1">
        <f t="array" ref="G1306">IFERROR(INDEX(import_data,MATCH($D$8&amp;"-"&amp;$B1306,import_key,0),G$9),"")</f>
        <v/>
      </c>
      <c r="H1306" s="322" t="str" cm="1">
        <f t="array" ref="H1306">IFERROR(INDEX(import_data,MATCH($D$8&amp;"-"&amp;$B1306,import_key,0),H$9),"")</f>
        <v/>
      </c>
      <c r="J1306" s="334" t="str">
        <f t="shared" si="101"/>
        <v/>
      </c>
      <c r="K1306" s="98" t="s">
        <v>0</v>
      </c>
      <c r="L1306" s="334" t="str">
        <f t="shared" si="102"/>
        <v/>
      </c>
      <c r="M1306" s="98" t="s">
        <v>0</v>
      </c>
      <c r="N1306" s="334" t="str">
        <f t="shared" si="103"/>
        <v/>
      </c>
      <c r="O1306" s="98" t="s">
        <v>0</v>
      </c>
      <c r="P1306" s="308">
        <f t="shared" si="104"/>
        <v>1294</v>
      </c>
      <c r="R1306" s="301" t="str" cm="1">
        <f t="array" ref="R1306">IFERROR(INDEX(import_data,MATCH($R$8&amp;"-"&amp;$P1306,import_key,0),R$9),"")</f>
        <v/>
      </c>
      <c r="S1306" s="299" t="str" cm="1">
        <f t="array" ref="S1306">IFERROR(INDEX(import_data,MATCH($R$8&amp;"-"&amp;$P1306,import_key,0),S$9),"")</f>
        <v/>
      </c>
      <c r="T1306" s="322" t="str" cm="1">
        <f t="array" ref="T1306">IFERROR(INDEX(import_data,MATCH($R$8&amp;"-"&amp;$P1306,import_key,0),T$9),"")</f>
        <v/>
      </c>
    </row>
    <row r="1307" spans="2:20" x14ac:dyDescent="0.25">
      <c r="B1307" s="308">
        <f t="shared" si="105"/>
        <v>1295</v>
      </c>
      <c r="D1307" s="301" t="str" cm="1">
        <f t="array" ref="D1307">IFERROR(INDEX(import_data,MATCH($D$8&amp;"-"&amp;$B1307,import_key,0),D$9),"")</f>
        <v/>
      </c>
      <c r="E1307" s="299" t="str" cm="1">
        <f t="array" ref="E1307">IFERROR(INDEX(import_data,MATCH($D$8&amp;"-"&amp;$B1307,import_key,0),E$9),"")</f>
        <v/>
      </c>
      <c r="F1307" s="299" t="str" cm="1">
        <f t="array" ref="F1307">IFERROR(INDEX(import_data,MATCH($D$8&amp;"-"&amp;$B1307,import_key,0),F$9),"")</f>
        <v/>
      </c>
      <c r="G1307" s="299" t="str" cm="1">
        <f t="array" ref="G1307">IFERROR(INDEX(import_data,MATCH($D$8&amp;"-"&amp;$B1307,import_key,0),G$9),"")</f>
        <v/>
      </c>
      <c r="H1307" s="322" t="str" cm="1">
        <f t="array" ref="H1307">IFERROR(INDEX(import_data,MATCH($D$8&amp;"-"&amp;$B1307,import_key,0),H$9),"")</f>
        <v/>
      </c>
      <c r="J1307" s="334" t="str">
        <f t="shared" si="101"/>
        <v/>
      </c>
      <c r="K1307" s="98" t="s">
        <v>0</v>
      </c>
      <c r="L1307" s="334" t="str">
        <f t="shared" si="102"/>
        <v/>
      </c>
      <c r="M1307" s="98" t="s">
        <v>0</v>
      </c>
      <c r="N1307" s="334" t="str">
        <f t="shared" si="103"/>
        <v/>
      </c>
      <c r="O1307" s="98" t="s">
        <v>0</v>
      </c>
      <c r="P1307" s="308">
        <f t="shared" si="104"/>
        <v>1295</v>
      </c>
      <c r="R1307" s="301" t="str" cm="1">
        <f t="array" ref="R1307">IFERROR(INDEX(import_data,MATCH($R$8&amp;"-"&amp;$P1307,import_key,0),R$9),"")</f>
        <v/>
      </c>
      <c r="S1307" s="299" t="str" cm="1">
        <f t="array" ref="S1307">IFERROR(INDEX(import_data,MATCH($R$8&amp;"-"&amp;$P1307,import_key,0),S$9),"")</f>
        <v/>
      </c>
      <c r="T1307" s="322" t="str" cm="1">
        <f t="array" ref="T1307">IFERROR(INDEX(import_data,MATCH($R$8&amp;"-"&amp;$P1307,import_key,0),T$9),"")</f>
        <v/>
      </c>
    </row>
    <row r="1308" spans="2:20" x14ac:dyDescent="0.25">
      <c r="B1308" s="308">
        <f t="shared" si="105"/>
        <v>1296</v>
      </c>
      <c r="D1308" s="301" t="str" cm="1">
        <f t="array" ref="D1308">IFERROR(INDEX(import_data,MATCH($D$8&amp;"-"&amp;$B1308,import_key,0),D$9),"")</f>
        <v/>
      </c>
      <c r="E1308" s="299" t="str" cm="1">
        <f t="array" ref="E1308">IFERROR(INDEX(import_data,MATCH($D$8&amp;"-"&amp;$B1308,import_key,0),E$9),"")</f>
        <v/>
      </c>
      <c r="F1308" s="299" t="str" cm="1">
        <f t="array" ref="F1308">IFERROR(INDEX(import_data,MATCH($D$8&amp;"-"&amp;$B1308,import_key,0),F$9),"")</f>
        <v/>
      </c>
      <c r="G1308" s="299" t="str" cm="1">
        <f t="array" ref="G1308">IFERROR(INDEX(import_data,MATCH($D$8&amp;"-"&amp;$B1308,import_key,0),G$9),"")</f>
        <v/>
      </c>
      <c r="H1308" s="322" t="str" cm="1">
        <f t="array" ref="H1308">IFERROR(INDEX(import_data,MATCH($D$8&amp;"-"&amp;$B1308,import_key,0),H$9),"")</f>
        <v/>
      </c>
      <c r="J1308" s="334" t="str">
        <f t="shared" si="101"/>
        <v/>
      </c>
      <c r="K1308" s="98" t="s">
        <v>0</v>
      </c>
      <c r="L1308" s="334" t="str">
        <f t="shared" si="102"/>
        <v/>
      </c>
      <c r="M1308" s="98" t="s">
        <v>0</v>
      </c>
      <c r="N1308" s="334" t="str">
        <f t="shared" si="103"/>
        <v/>
      </c>
      <c r="O1308" s="98" t="s">
        <v>0</v>
      </c>
      <c r="P1308" s="308">
        <f t="shared" si="104"/>
        <v>1296</v>
      </c>
      <c r="R1308" s="301" t="str" cm="1">
        <f t="array" ref="R1308">IFERROR(INDEX(import_data,MATCH($R$8&amp;"-"&amp;$P1308,import_key,0),R$9),"")</f>
        <v/>
      </c>
      <c r="S1308" s="299" t="str" cm="1">
        <f t="array" ref="S1308">IFERROR(INDEX(import_data,MATCH($R$8&amp;"-"&amp;$P1308,import_key,0),S$9),"")</f>
        <v/>
      </c>
      <c r="T1308" s="322" t="str" cm="1">
        <f t="array" ref="T1308">IFERROR(INDEX(import_data,MATCH($R$8&amp;"-"&amp;$P1308,import_key,0),T$9),"")</f>
        <v/>
      </c>
    </row>
    <row r="1309" spans="2:20" x14ac:dyDescent="0.25">
      <c r="B1309" s="308">
        <f t="shared" si="105"/>
        <v>1297</v>
      </c>
      <c r="D1309" s="301" t="str" cm="1">
        <f t="array" ref="D1309">IFERROR(INDEX(import_data,MATCH($D$8&amp;"-"&amp;$B1309,import_key,0),D$9),"")</f>
        <v/>
      </c>
      <c r="E1309" s="299" t="str" cm="1">
        <f t="array" ref="E1309">IFERROR(INDEX(import_data,MATCH($D$8&amp;"-"&amp;$B1309,import_key,0),E$9),"")</f>
        <v/>
      </c>
      <c r="F1309" s="299" t="str" cm="1">
        <f t="array" ref="F1309">IFERROR(INDEX(import_data,MATCH($D$8&amp;"-"&amp;$B1309,import_key,0),F$9),"")</f>
        <v/>
      </c>
      <c r="G1309" s="299" t="str" cm="1">
        <f t="array" ref="G1309">IFERROR(INDEX(import_data,MATCH($D$8&amp;"-"&amp;$B1309,import_key,0),G$9),"")</f>
        <v/>
      </c>
      <c r="H1309" s="322" t="str" cm="1">
        <f t="array" ref="H1309">IFERROR(INDEX(import_data,MATCH($D$8&amp;"-"&amp;$B1309,import_key,0),H$9),"")</f>
        <v/>
      </c>
      <c r="J1309" s="334" t="str">
        <f t="shared" si="101"/>
        <v/>
      </c>
      <c r="K1309" s="98" t="s">
        <v>0</v>
      </c>
      <c r="L1309" s="334" t="str">
        <f t="shared" si="102"/>
        <v/>
      </c>
      <c r="M1309" s="98" t="s">
        <v>0</v>
      </c>
      <c r="N1309" s="334" t="str">
        <f t="shared" si="103"/>
        <v/>
      </c>
      <c r="O1309" s="98" t="s">
        <v>0</v>
      </c>
      <c r="P1309" s="308">
        <f t="shared" si="104"/>
        <v>1297</v>
      </c>
      <c r="R1309" s="301" t="str" cm="1">
        <f t="array" ref="R1309">IFERROR(INDEX(import_data,MATCH($R$8&amp;"-"&amp;$P1309,import_key,0),R$9),"")</f>
        <v/>
      </c>
      <c r="S1309" s="299" t="str" cm="1">
        <f t="array" ref="S1309">IFERROR(INDEX(import_data,MATCH($R$8&amp;"-"&amp;$P1309,import_key,0),S$9),"")</f>
        <v/>
      </c>
      <c r="T1309" s="322" t="str" cm="1">
        <f t="array" ref="T1309">IFERROR(INDEX(import_data,MATCH($R$8&amp;"-"&amp;$P1309,import_key,0),T$9),"")</f>
        <v/>
      </c>
    </row>
    <row r="1310" spans="2:20" x14ac:dyDescent="0.25">
      <c r="B1310" s="308">
        <f t="shared" si="105"/>
        <v>1298</v>
      </c>
      <c r="D1310" s="301" t="str" cm="1">
        <f t="array" ref="D1310">IFERROR(INDEX(import_data,MATCH($D$8&amp;"-"&amp;$B1310,import_key,0),D$9),"")</f>
        <v/>
      </c>
      <c r="E1310" s="299" t="str" cm="1">
        <f t="array" ref="E1310">IFERROR(INDEX(import_data,MATCH($D$8&amp;"-"&amp;$B1310,import_key,0),E$9),"")</f>
        <v/>
      </c>
      <c r="F1310" s="299" t="str" cm="1">
        <f t="array" ref="F1310">IFERROR(INDEX(import_data,MATCH($D$8&amp;"-"&amp;$B1310,import_key,0),F$9),"")</f>
        <v/>
      </c>
      <c r="G1310" s="299" t="str" cm="1">
        <f t="array" ref="G1310">IFERROR(INDEX(import_data,MATCH($D$8&amp;"-"&amp;$B1310,import_key,0),G$9),"")</f>
        <v/>
      </c>
      <c r="H1310" s="322" t="str" cm="1">
        <f t="array" ref="H1310">IFERROR(INDEX(import_data,MATCH($D$8&amp;"-"&amp;$B1310,import_key,0),H$9),"")</f>
        <v/>
      </c>
      <c r="J1310" s="334" t="str">
        <f t="shared" si="101"/>
        <v/>
      </c>
      <c r="K1310" s="98" t="s">
        <v>0</v>
      </c>
      <c r="L1310" s="334" t="str">
        <f t="shared" si="102"/>
        <v/>
      </c>
      <c r="M1310" s="98" t="s">
        <v>0</v>
      </c>
      <c r="N1310" s="334" t="str">
        <f t="shared" si="103"/>
        <v/>
      </c>
      <c r="O1310" s="98" t="s">
        <v>0</v>
      </c>
      <c r="P1310" s="308">
        <f t="shared" si="104"/>
        <v>1298</v>
      </c>
      <c r="R1310" s="301" t="str" cm="1">
        <f t="array" ref="R1310">IFERROR(INDEX(import_data,MATCH($R$8&amp;"-"&amp;$P1310,import_key,0),R$9),"")</f>
        <v/>
      </c>
      <c r="S1310" s="299" t="str" cm="1">
        <f t="array" ref="S1310">IFERROR(INDEX(import_data,MATCH($R$8&amp;"-"&amp;$P1310,import_key,0),S$9),"")</f>
        <v/>
      </c>
      <c r="T1310" s="322" t="str" cm="1">
        <f t="array" ref="T1310">IFERROR(INDEX(import_data,MATCH($R$8&amp;"-"&amp;$P1310,import_key,0),T$9),"")</f>
        <v/>
      </c>
    </row>
    <row r="1311" spans="2:20" x14ac:dyDescent="0.25">
      <c r="B1311" s="308">
        <f t="shared" si="105"/>
        <v>1299</v>
      </c>
      <c r="D1311" s="301" t="str" cm="1">
        <f t="array" ref="D1311">IFERROR(INDEX(import_data,MATCH($D$8&amp;"-"&amp;$B1311,import_key,0),D$9),"")</f>
        <v/>
      </c>
      <c r="E1311" s="299" t="str" cm="1">
        <f t="array" ref="E1311">IFERROR(INDEX(import_data,MATCH($D$8&amp;"-"&amp;$B1311,import_key,0),E$9),"")</f>
        <v/>
      </c>
      <c r="F1311" s="299" t="str" cm="1">
        <f t="array" ref="F1311">IFERROR(INDEX(import_data,MATCH($D$8&amp;"-"&amp;$B1311,import_key,0),F$9),"")</f>
        <v/>
      </c>
      <c r="G1311" s="299" t="str" cm="1">
        <f t="array" ref="G1311">IFERROR(INDEX(import_data,MATCH($D$8&amp;"-"&amp;$B1311,import_key,0),G$9),"")</f>
        <v/>
      </c>
      <c r="H1311" s="322" t="str" cm="1">
        <f t="array" ref="H1311">IFERROR(INDEX(import_data,MATCH($D$8&amp;"-"&amp;$B1311,import_key,0),H$9),"")</f>
        <v/>
      </c>
      <c r="J1311" s="334" t="str">
        <f t="shared" si="101"/>
        <v/>
      </c>
      <c r="K1311" s="98" t="s">
        <v>0</v>
      </c>
      <c r="L1311" s="334" t="str">
        <f t="shared" si="102"/>
        <v/>
      </c>
      <c r="M1311" s="98" t="s">
        <v>0</v>
      </c>
      <c r="N1311" s="334" t="str">
        <f t="shared" si="103"/>
        <v/>
      </c>
      <c r="O1311" s="98" t="s">
        <v>0</v>
      </c>
      <c r="P1311" s="308">
        <f t="shared" si="104"/>
        <v>1299</v>
      </c>
      <c r="R1311" s="301" t="str" cm="1">
        <f t="array" ref="R1311">IFERROR(INDEX(import_data,MATCH($R$8&amp;"-"&amp;$P1311,import_key,0),R$9),"")</f>
        <v/>
      </c>
      <c r="S1311" s="299" t="str" cm="1">
        <f t="array" ref="S1311">IFERROR(INDEX(import_data,MATCH($R$8&amp;"-"&amp;$P1311,import_key,0),S$9),"")</f>
        <v/>
      </c>
      <c r="T1311" s="322" t="str" cm="1">
        <f t="array" ref="T1311">IFERROR(INDEX(import_data,MATCH($R$8&amp;"-"&amp;$P1311,import_key,0),T$9),"")</f>
        <v/>
      </c>
    </row>
    <row r="1312" spans="2:20" x14ac:dyDescent="0.25">
      <c r="B1312" s="308">
        <f t="shared" si="105"/>
        <v>1300</v>
      </c>
      <c r="D1312" s="301" t="str" cm="1">
        <f t="array" ref="D1312">IFERROR(INDEX(import_data,MATCH($D$8&amp;"-"&amp;$B1312,import_key,0),D$9),"")</f>
        <v/>
      </c>
      <c r="E1312" s="299" t="str" cm="1">
        <f t="array" ref="E1312">IFERROR(INDEX(import_data,MATCH($D$8&amp;"-"&amp;$B1312,import_key,0),E$9),"")</f>
        <v/>
      </c>
      <c r="F1312" s="299" t="str" cm="1">
        <f t="array" ref="F1312">IFERROR(INDEX(import_data,MATCH($D$8&amp;"-"&amp;$B1312,import_key,0),F$9),"")</f>
        <v/>
      </c>
      <c r="G1312" s="299" t="str" cm="1">
        <f t="array" ref="G1312">IFERROR(INDEX(import_data,MATCH($D$8&amp;"-"&amp;$B1312,import_key,0),G$9),"")</f>
        <v/>
      </c>
      <c r="H1312" s="322" t="str" cm="1">
        <f t="array" ref="H1312">IFERROR(INDEX(import_data,MATCH($D$8&amp;"-"&amp;$B1312,import_key,0),H$9),"")</f>
        <v/>
      </c>
      <c r="J1312" s="334" t="str">
        <f t="shared" si="101"/>
        <v/>
      </c>
      <c r="K1312" s="98" t="s">
        <v>0</v>
      </c>
      <c r="L1312" s="334" t="str">
        <f t="shared" si="102"/>
        <v/>
      </c>
      <c r="M1312" s="98" t="s">
        <v>0</v>
      </c>
      <c r="N1312" s="334" t="str">
        <f t="shared" si="103"/>
        <v/>
      </c>
      <c r="O1312" s="98" t="s">
        <v>0</v>
      </c>
      <c r="P1312" s="308">
        <f t="shared" si="104"/>
        <v>1300</v>
      </c>
      <c r="R1312" s="301" t="str" cm="1">
        <f t="array" ref="R1312">IFERROR(INDEX(import_data,MATCH($R$8&amp;"-"&amp;$P1312,import_key,0),R$9),"")</f>
        <v/>
      </c>
      <c r="S1312" s="299" t="str" cm="1">
        <f t="array" ref="S1312">IFERROR(INDEX(import_data,MATCH($R$8&amp;"-"&amp;$P1312,import_key,0),S$9),"")</f>
        <v/>
      </c>
      <c r="T1312" s="322" t="str" cm="1">
        <f t="array" ref="T1312">IFERROR(INDEX(import_data,MATCH($R$8&amp;"-"&amp;$P1312,import_key,0),T$9),"")</f>
        <v/>
      </c>
    </row>
    <row r="1313" spans="2:20" x14ac:dyDescent="0.25">
      <c r="B1313" s="308">
        <f t="shared" si="105"/>
        <v>1301</v>
      </c>
      <c r="D1313" s="301" t="str" cm="1">
        <f t="array" ref="D1313">IFERROR(INDEX(import_data,MATCH($D$8&amp;"-"&amp;$B1313,import_key,0),D$9),"")</f>
        <v/>
      </c>
      <c r="E1313" s="299" t="str" cm="1">
        <f t="array" ref="E1313">IFERROR(INDEX(import_data,MATCH($D$8&amp;"-"&amp;$B1313,import_key,0),E$9),"")</f>
        <v/>
      </c>
      <c r="F1313" s="299" t="str" cm="1">
        <f t="array" ref="F1313">IFERROR(INDEX(import_data,MATCH($D$8&amp;"-"&amp;$B1313,import_key,0),F$9),"")</f>
        <v/>
      </c>
      <c r="G1313" s="299" t="str" cm="1">
        <f t="array" ref="G1313">IFERROR(INDEX(import_data,MATCH($D$8&amp;"-"&amp;$B1313,import_key,0),G$9),"")</f>
        <v/>
      </c>
      <c r="H1313" s="322" t="str" cm="1">
        <f t="array" ref="H1313">IFERROR(INDEX(import_data,MATCH($D$8&amp;"-"&amp;$B1313,import_key,0),H$9),"")</f>
        <v/>
      </c>
      <c r="J1313" s="334" t="str">
        <f t="shared" si="101"/>
        <v/>
      </c>
      <c r="K1313" s="98" t="s">
        <v>0</v>
      </c>
      <c r="L1313" s="334" t="str">
        <f t="shared" si="102"/>
        <v/>
      </c>
      <c r="M1313" s="98" t="s">
        <v>0</v>
      </c>
      <c r="N1313" s="334" t="str">
        <f t="shared" si="103"/>
        <v/>
      </c>
      <c r="O1313" s="98" t="s">
        <v>0</v>
      </c>
      <c r="P1313" s="308">
        <f t="shared" si="104"/>
        <v>1301</v>
      </c>
      <c r="R1313" s="301" t="str" cm="1">
        <f t="array" ref="R1313">IFERROR(INDEX(import_data,MATCH($R$8&amp;"-"&amp;$P1313,import_key,0),R$9),"")</f>
        <v/>
      </c>
      <c r="S1313" s="299" t="str" cm="1">
        <f t="array" ref="S1313">IFERROR(INDEX(import_data,MATCH($R$8&amp;"-"&amp;$P1313,import_key,0),S$9),"")</f>
        <v/>
      </c>
      <c r="T1313" s="322" t="str" cm="1">
        <f t="array" ref="T1313">IFERROR(INDEX(import_data,MATCH($R$8&amp;"-"&amp;$P1313,import_key,0),T$9),"")</f>
        <v/>
      </c>
    </row>
    <row r="1314" spans="2:20" x14ac:dyDescent="0.25">
      <c r="B1314" s="308">
        <f t="shared" si="105"/>
        <v>1302</v>
      </c>
      <c r="D1314" s="301" t="str" cm="1">
        <f t="array" ref="D1314">IFERROR(INDEX(import_data,MATCH($D$8&amp;"-"&amp;$B1314,import_key,0),D$9),"")</f>
        <v/>
      </c>
      <c r="E1314" s="299" t="str" cm="1">
        <f t="array" ref="E1314">IFERROR(INDEX(import_data,MATCH($D$8&amp;"-"&amp;$B1314,import_key,0),E$9),"")</f>
        <v/>
      </c>
      <c r="F1314" s="299" t="str" cm="1">
        <f t="array" ref="F1314">IFERROR(INDEX(import_data,MATCH($D$8&amp;"-"&amp;$B1314,import_key,0),F$9),"")</f>
        <v/>
      </c>
      <c r="G1314" s="299" t="str" cm="1">
        <f t="array" ref="G1314">IFERROR(INDEX(import_data,MATCH($D$8&amp;"-"&amp;$B1314,import_key,0),G$9),"")</f>
        <v/>
      </c>
      <c r="H1314" s="322" t="str" cm="1">
        <f t="array" ref="H1314">IFERROR(INDEX(import_data,MATCH($D$8&amp;"-"&amp;$B1314,import_key,0),H$9),"")</f>
        <v/>
      </c>
      <c r="J1314" s="334" t="str">
        <f t="shared" si="101"/>
        <v/>
      </c>
      <c r="K1314" s="98" t="s">
        <v>0</v>
      </c>
      <c r="L1314" s="334" t="str">
        <f t="shared" si="102"/>
        <v/>
      </c>
      <c r="M1314" s="98" t="s">
        <v>0</v>
      </c>
      <c r="N1314" s="334" t="str">
        <f t="shared" si="103"/>
        <v/>
      </c>
      <c r="O1314" s="98" t="s">
        <v>0</v>
      </c>
      <c r="P1314" s="308">
        <f t="shared" si="104"/>
        <v>1302</v>
      </c>
      <c r="R1314" s="301" t="str" cm="1">
        <f t="array" ref="R1314">IFERROR(INDEX(import_data,MATCH($R$8&amp;"-"&amp;$P1314,import_key,0),R$9),"")</f>
        <v/>
      </c>
      <c r="S1314" s="299" t="str" cm="1">
        <f t="array" ref="S1314">IFERROR(INDEX(import_data,MATCH($R$8&amp;"-"&amp;$P1314,import_key,0),S$9),"")</f>
        <v/>
      </c>
      <c r="T1314" s="322" t="str" cm="1">
        <f t="array" ref="T1314">IFERROR(INDEX(import_data,MATCH($R$8&amp;"-"&amp;$P1314,import_key,0),T$9),"")</f>
        <v/>
      </c>
    </row>
    <row r="1315" spans="2:20" x14ac:dyDescent="0.25">
      <c r="B1315" s="308">
        <f t="shared" si="105"/>
        <v>1303</v>
      </c>
      <c r="D1315" s="301" t="str" cm="1">
        <f t="array" ref="D1315">IFERROR(INDEX(import_data,MATCH($D$8&amp;"-"&amp;$B1315,import_key,0),D$9),"")</f>
        <v/>
      </c>
      <c r="E1315" s="299" t="str" cm="1">
        <f t="array" ref="E1315">IFERROR(INDEX(import_data,MATCH($D$8&amp;"-"&amp;$B1315,import_key,0),E$9),"")</f>
        <v/>
      </c>
      <c r="F1315" s="299" t="str" cm="1">
        <f t="array" ref="F1315">IFERROR(INDEX(import_data,MATCH($D$8&amp;"-"&amp;$B1315,import_key,0),F$9),"")</f>
        <v/>
      </c>
      <c r="G1315" s="299" t="str" cm="1">
        <f t="array" ref="G1315">IFERROR(INDEX(import_data,MATCH($D$8&amp;"-"&amp;$B1315,import_key,0),G$9),"")</f>
        <v/>
      </c>
      <c r="H1315" s="322" t="str" cm="1">
        <f t="array" ref="H1315">IFERROR(INDEX(import_data,MATCH($D$8&amp;"-"&amp;$B1315,import_key,0),H$9),"")</f>
        <v/>
      </c>
      <c r="J1315" s="334" t="str">
        <f t="shared" si="101"/>
        <v/>
      </c>
      <c r="K1315" s="98" t="s">
        <v>0</v>
      </c>
      <c r="L1315" s="334" t="str">
        <f t="shared" si="102"/>
        <v/>
      </c>
      <c r="M1315" s="98" t="s">
        <v>0</v>
      </c>
      <c r="N1315" s="334" t="str">
        <f t="shared" si="103"/>
        <v/>
      </c>
      <c r="O1315" s="98" t="s">
        <v>0</v>
      </c>
      <c r="P1315" s="308">
        <f t="shared" si="104"/>
        <v>1303</v>
      </c>
      <c r="R1315" s="301" t="str" cm="1">
        <f t="array" ref="R1315">IFERROR(INDEX(import_data,MATCH($R$8&amp;"-"&amp;$P1315,import_key,0),R$9),"")</f>
        <v/>
      </c>
      <c r="S1315" s="299" t="str" cm="1">
        <f t="array" ref="S1315">IFERROR(INDEX(import_data,MATCH($R$8&amp;"-"&amp;$P1315,import_key,0),S$9),"")</f>
        <v/>
      </c>
      <c r="T1315" s="322" t="str" cm="1">
        <f t="array" ref="T1315">IFERROR(INDEX(import_data,MATCH($R$8&amp;"-"&amp;$P1315,import_key,0),T$9),"")</f>
        <v/>
      </c>
    </row>
    <row r="1316" spans="2:20" x14ac:dyDescent="0.25">
      <c r="B1316" s="308">
        <f t="shared" si="105"/>
        <v>1304</v>
      </c>
      <c r="D1316" s="301" t="str" cm="1">
        <f t="array" ref="D1316">IFERROR(INDEX(import_data,MATCH($D$8&amp;"-"&amp;$B1316,import_key,0),D$9),"")</f>
        <v/>
      </c>
      <c r="E1316" s="299" t="str" cm="1">
        <f t="array" ref="E1316">IFERROR(INDEX(import_data,MATCH($D$8&amp;"-"&amp;$B1316,import_key,0),E$9),"")</f>
        <v/>
      </c>
      <c r="F1316" s="299" t="str" cm="1">
        <f t="array" ref="F1316">IFERROR(INDEX(import_data,MATCH($D$8&amp;"-"&amp;$B1316,import_key,0),F$9),"")</f>
        <v/>
      </c>
      <c r="G1316" s="299" t="str" cm="1">
        <f t="array" ref="G1316">IFERROR(INDEX(import_data,MATCH($D$8&amp;"-"&amp;$B1316,import_key,0),G$9),"")</f>
        <v/>
      </c>
      <c r="H1316" s="322" t="str" cm="1">
        <f t="array" ref="H1316">IFERROR(INDEX(import_data,MATCH($D$8&amp;"-"&amp;$B1316,import_key,0),H$9),"")</f>
        <v/>
      </c>
      <c r="J1316" s="334" t="str">
        <f t="shared" si="101"/>
        <v/>
      </c>
      <c r="K1316" s="98" t="s">
        <v>0</v>
      </c>
      <c r="L1316" s="334" t="str">
        <f t="shared" si="102"/>
        <v/>
      </c>
      <c r="M1316" s="98" t="s">
        <v>0</v>
      </c>
      <c r="N1316" s="334" t="str">
        <f t="shared" si="103"/>
        <v/>
      </c>
      <c r="O1316" s="98" t="s">
        <v>0</v>
      </c>
      <c r="P1316" s="308">
        <f t="shared" si="104"/>
        <v>1304</v>
      </c>
      <c r="R1316" s="301" t="str" cm="1">
        <f t="array" ref="R1316">IFERROR(INDEX(import_data,MATCH($R$8&amp;"-"&amp;$P1316,import_key,0),R$9),"")</f>
        <v/>
      </c>
      <c r="S1316" s="299" t="str" cm="1">
        <f t="array" ref="S1316">IFERROR(INDEX(import_data,MATCH($R$8&amp;"-"&amp;$P1316,import_key,0),S$9),"")</f>
        <v/>
      </c>
      <c r="T1316" s="322" t="str" cm="1">
        <f t="array" ref="T1316">IFERROR(INDEX(import_data,MATCH($R$8&amp;"-"&amp;$P1316,import_key,0),T$9),"")</f>
        <v/>
      </c>
    </row>
    <row r="1317" spans="2:20" x14ac:dyDescent="0.25">
      <c r="B1317" s="308">
        <f t="shared" si="105"/>
        <v>1305</v>
      </c>
      <c r="D1317" s="301" t="str" cm="1">
        <f t="array" ref="D1317">IFERROR(INDEX(import_data,MATCH($D$8&amp;"-"&amp;$B1317,import_key,0),D$9),"")</f>
        <v/>
      </c>
      <c r="E1317" s="299" t="str" cm="1">
        <f t="array" ref="E1317">IFERROR(INDEX(import_data,MATCH($D$8&amp;"-"&amp;$B1317,import_key,0),E$9),"")</f>
        <v/>
      </c>
      <c r="F1317" s="299" t="str" cm="1">
        <f t="array" ref="F1317">IFERROR(INDEX(import_data,MATCH($D$8&amp;"-"&amp;$B1317,import_key,0),F$9),"")</f>
        <v/>
      </c>
      <c r="G1317" s="299" t="str" cm="1">
        <f t="array" ref="G1317">IFERROR(INDEX(import_data,MATCH($D$8&amp;"-"&amp;$B1317,import_key,0),G$9),"")</f>
        <v/>
      </c>
      <c r="H1317" s="322" t="str" cm="1">
        <f t="array" ref="H1317">IFERROR(INDEX(import_data,MATCH($D$8&amp;"-"&amp;$B1317,import_key,0),H$9),"")</f>
        <v/>
      </c>
      <c r="J1317" s="334" t="str">
        <f t="shared" si="101"/>
        <v/>
      </c>
      <c r="K1317" s="98" t="s">
        <v>0</v>
      </c>
      <c r="L1317" s="334" t="str">
        <f t="shared" si="102"/>
        <v/>
      </c>
      <c r="M1317" s="98" t="s">
        <v>0</v>
      </c>
      <c r="N1317" s="334" t="str">
        <f t="shared" si="103"/>
        <v/>
      </c>
      <c r="O1317" s="98" t="s">
        <v>0</v>
      </c>
      <c r="P1317" s="308">
        <f t="shared" si="104"/>
        <v>1305</v>
      </c>
      <c r="R1317" s="301" t="str" cm="1">
        <f t="array" ref="R1317">IFERROR(INDEX(import_data,MATCH($R$8&amp;"-"&amp;$P1317,import_key,0),R$9),"")</f>
        <v/>
      </c>
      <c r="S1317" s="299" t="str" cm="1">
        <f t="array" ref="S1317">IFERROR(INDEX(import_data,MATCH($R$8&amp;"-"&amp;$P1317,import_key,0),S$9),"")</f>
        <v/>
      </c>
      <c r="T1317" s="322" t="str" cm="1">
        <f t="array" ref="T1317">IFERROR(INDEX(import_data,MATCH($R$8&amp;"-"&amp;$P1317,import_key,0),T$9),"")</f>
        <v/>
      </c>
    </row>
    <row r="1318" spans="2:20" x14ac:dyDescent="0.25">
      <c r="B1318" s="308">
        <f t="shared" si="105"/>
        <v>1306</v>
      </c>
      <c r="D1318" s="301" t="str" cm="1">
        <f t="array" ref="D1318">IFERROR(INDEX(import_data,MATCH($D$8&amp;"-"&amp;$B1318,import_key,0),D$9),"")</f>
        <v/>
      </c>
      <c r="E1318" s="299" t="str" cm="1">
        <f t="array" ref="E1318">IFERROR(INDEX(import_data,MATCH($D$8&amp;"-"&amp;$B1318,import_key,0),E$9),"")</f>
        <v/>
      </c>
      <c r="F1318" s="299" t="str" cm="1">
        <f t="array" ref="F1318">IFERROR(INDEX(import_data,MATCH($D$8&amp;"-"&amp;$B1318,import_key,0),F$9),"")</f>
        <v/>
      </c>
      <c r="G1318" s="299" t="str" cm="1">
        <f t="array" ref="G1318">IFERROR(INDEX(import_data,MATCH($D$8&amp;"-"&amp;$B1318,import_key,0),G$9),"")</f>
        <v/>
      </c>
      <c r="H1318" s="322" t="str" cm="1">
        <f t="array" ref="H1318">IFERROR(INDEX(import_data,MATCH($D$8&amp;"-"&amp;$B1318,import_key,0),H$9),"")</f>
        <v/>
      </c>
      <c r="J1318" s="334" t="str">
        <f t="shared" si="101"/>
        <v/>
      </c>
      <c r="K1318" s="98" t="s">
        <v>0</v>
      </c>
      <c r="L1318" s="334" t="str">
        <f t="shared" si="102"/>
        <v/>
      </c>
      <c r="M1318" s="98" t="s">
        <v>0</v>
      </c>
      <c r="N1318" s="334" t="str">
        <f t="shared" si="103"/>
        <v/>
      </c>
      <c r="O1318" s="98" t="s">
        <v>0</v>
      </c>
      <c r="P1318" s="308">
        <f t="shared" si="104"/>
        <v>1306</v>
      </c>
      <c r="R1318" s="301" t="str" cm="1">
        <f t="array" ref="R1318">IFERROR(INDEX(import_data,MATCH($R$8&amp;"-"&amp;$P1318,import_key,0),R$9),"")</f>
        <v/>
      </c>
      <c r="S1318" s="299" t="str" cm="1">
        <f t="array" ref="S1318">IFERROR(INDEX(import_data,MATCH($R$8&amp;"-"&amp;$P1318,import_key,0),S$9),"")</f>
        <v/>
      </c>
      <c r="T1318" s="322" t="str" cm="1">
        <f t="array" ref="T1318">IFERROR(INDEX(import_data,MATCH($R$8&amp;"-"&amp;$P1318,import_key,0),T$9),"")</f>
        <v/>
      </c>
    </row>
    <row r="1319" spans="2:20" x14ac:dyDescent="0.25">
      <c r="B1319" s="308">
        <f t="shared" si="105"/>
        <v>1307</v>
      </c>
      <c r="D1319" s="301" t="str" cm="1">
        <f t="array" ref="D1319">IFERROR(INDEX(import_data,MATCH($D$8&amp;"-"&amp;$B1319,import_key,0),D$9),"")</f>
        <v/>
      </c>
      <c r="E1319" s="299" t="str" cm="1">
        <f t="array" ref="E1319">IFERROR(INDEX(import_data,MATCH($D$8&amp;"-"&amp;$B1319,import_key,0),E$9),"")</f>
        <v/>
      </c>
      <c r="F1319" s="299" t="str" cm="1">
        <f t="array" ref="F1319">IFERROR(INDEX(import_data,MATCH($D$8&amp;"-"&amp;$B1319,import_key,0),F$9),"")</f>
        <v/>
      </c>
      <c r="G1319" s="299" t="str" cm="1">
        <f t="array" ref="G1319">IFERROR(INDEX(import_data,MATCH($D$8&amp;"-"&amp;$B1319,import_key,0),G$9),"")</f>
        <v/>
      </c>
      <c r="H1319" s="322" t="str" cm="1">
        <f t="array" ref="H1319">IFERROR(INDEX(import_data,MATCH($D$8&amp;"-"&amp;$B1319,import_key,0),H$9),"")</f>
        <v/>
      </c>
      <c r="J1319" s="334" t="str">
        <f t="shared" si="101"/>
        <v/>
      </c>
      <c r="K1319" s="98" t="s">
        <v>0</v>
      </c>
      <c r="L1319" s="334" t="str">
        <f t="shared" si="102"/>
        <v/>
      </c>
      <c r="M1319" s="98" t="s">
        <v>0</v>
      </c>
      <c r="N1319" s="334" t="str">
        <f t="shared" si="103"/>
        <v/>
      </c>
      <c r="O1319" s="98" t="s">
        <v>0</v>
      </c>
      <c r="P1319" s="308">
        <f t="shared" si="104"/>
        <v>1307</v>
      </c>
      <c r="R1319" s="301" t="str" cm="1">
        <f t="array" ref="R1319">IFERROR(INDEX(import_data,MATCH($R$8&amp;"-"&amp;$P1319,import_key,0),R$9),"")</f>
        <v/>
      </c>
      <c r="S1319" s="299" t="str" cm="1">
        <f t="array" ref="S1319">IFERROR(INDEX(import_data,MATCH($R$8&amp;"-"&amp;$P1319,import_key,0),S$9),"")</f>
        <v/>
      </c>
      <c r="T1319" s="322" t="str" cm="1">
        <f t="array" ref="T1319">IFERROR(INDEX(import_data,MATCH($R$8&amp;"-"&amp;$P1319,import_key,0),T$9),"")</f>
        <v/>
      </c>
    </row>
    <row r="1320" spans="2:20" x14ac:dyDescent="0.25">
      <c r="B1320" s="308">
        <f t="shared" si="105"/>
        <v>1308</v>
      </c>
      <c r="D1320" s="301" t="str" cm="1">
        <f t="array" ref="D1320">IFERROR(INDEX(import_data,MATCH($D$8&amp;"-"&amp;$B1320,import_key,0),D$9),"")</f>
        <v/>
      </c>
      <c r="E1320" s="299" t="str" cm="1">
        <f t="array" ref="E1320">IFERROR(INDEX(import_data,MATCH($D$8&amp;"-"&amp;$B1320,import_key,0),E$9),"")</f>
        <v/>
      </c>
      <c r="F1320" s="299" t="str" cm="1">
        <f t="array" ref="F1320">IFERROR(INDEX(import_data,MATCH($D$8&amp;"-"&amp;$B1320,import_key,0),F$9),"")</f>
        <v/>
      </c>
      <c r="G1320" s="299" t="str" cm="1">
        <f t="array" ref="G1320">IFERROR(INDEX(import_data,MATCH($D$8&amp;"-"&amp;$B1320,import_key,0),G$9),"")</f>
        <v/>
      </c>
      <c r="H1320" s="322" t="str" cm="1">
        <f t="array" ref="H1320">IFERROR(INDEX(import_data,MATCH($D$8&amp;"-"&amp;$B1320,import_key,0),H$9),"")</f>
        <v/>
      </c>
      <c r="J1320" s="334" t="str">
        <f t="shared" si="101"/>
        <v/>
      </c>
      <c r="K1320" s="98" t="s">
        <v>0</v>
      </c>
      <c r="L1320" s="334" t="str">
        <f t="shared" si="102"/>
        <v/>
      </c>
      <c r="M1320" s="98" t="s">
        <v>0</v>
      </c>
      <c r="N1320" s="334" t="str">
        <f t="shared" si="103"/>
        <v/>
      </c>
      <c r="O1320" s="98" t="s">
        <v>0</v>
      </c>
      <c r="P1320" s="308">
        <f t="shared" si="104"/>
        <v>1308</v>
      </c>
      <c r="R1320" s="301" t="str" cm="1">
        <f t="array" ref="R1320">IFERROR(INDEX(import_data,MATCH($R$8&amp;"-"&amp;$P1320,import_key,0),R$9),"")</f>
        <v/>
      </c>
      <c r="S1320" s="299" t="str" cm="1">
        <f t="array" ref="S1320">IFERROR(INDEX(import_data,MATCH($R$8&amp;"-"&amp;$P1320,import_key,0),S$9),"")</f>
        <v/>
      </c>
      <c r="T1320" s="322" t="str" cm="1">
        <f t="array" ref="T1320">IFERROR(INDEX(import_data,MATCH($R$8&amp;"-"&amp;$P1320,import_key,0),T$9),"")</f>
        <v/>
      </c>
    </row>
    <row r="1321" spans="2:20" x14ac:dyDescent="0.25">
      <c r="B1321" s="308">
        <f t="shared" si="105"/>
        <v>1309</v>
      </c>
      <c r="D1321" s="301" t="str" cm="1">
        <f t="array" ref="D1321">IFERROR(INDEX(import_data,MATCH($D$8&amp;"-"&amp;$B1321,import_key,0),D$9),"")</f>
        <v/>
      </c>
      <c r="E1321" s="299" t="str" cm="1">
        <f t="array" ref="E1321">IFERROR(INDEX(import_data,MATCH($D$8&amp;"-"&amp;$B1321,import_key,0),E$9),"")</f>
        <v/>
      </c>
      <c r="F1321" s="299" t="str" cm="1">
        <f t="array" ref="F1321">IFERROR(INDEX(import_data,MATCH($D$8&amp;"-"&amp;$B1321,import_key,0),F$9),"")</f>
        <v/>
      </c>
      <c r="G1321" s="299" t="str" cm="1">
        <f t="array" ref="G1321">IFERROR(INDEX(import_data,MATCH($D$8&amp;"-"&amp;$B1321,import_key,0),G$9),"")</f>
        <v/>
      </c>
      <c r="H1321" s="322" t="str" cm="1">
        <f t="array" ref="H1321">IFERROR(INDEX(import_data,MATCH($D$8&amp;"-"&amp;$B1321,import_key,0),H$9),"")</f>
        <v/>
      </c>
      <c r="J1321" s="334" t="str">
        <f t="shared" si="101"/>
        <v/>
      </c>
      <c r="K1321" s="98" t="s">
        <v>0</v>
      </c>
      <c r="L1321" s="334" t="str">
        <f t="shared" si="102"/>
        <v/>
      </c>
      <c r="M1321" s="98" t="s">
        <v>0</v>
      </c>
      <c r="N1321" s="334" t="str">
        <f t="shared" si="103"/>
        <v/>
      </c>
      <c r="O1321" s="98" t="s">
        <v>0</v>
      </c>
      <c r="P1321" s="308">
        <f t="shared" si="104"/>
        <v>1309</v>
      </c>
      <c r="R1321" s="301" t="str" cm="1">
        <f t="array" ref="R1321">IFERROR(INDEX(import_data,MATCH($R$8&amp;"-"&amp;$P1321,import_key,0),R$9),"")</f>
        <v/>
      </c>
      <c r="S1321" s="323" t="str" cm="1">
        <f t="array" ref="S1321">IFERROR(INDEX(import_data,MATCH($R$8&amp;"-"&amp;$P1321,import_key,0),S$9),"")</f>
        <v/>
      </c>
      <c r="T1321" s="322" t="str" cm="1">
        <f t="array" ref="T1321">IFERROR(INDEX(import_data,MATCH($R$8&amp;"-"&amp;$P1321,import_key,0),T$9),"")</f>
        <v/>
      </c>
    </row>
    <row r="1322" spans="2:20" x14ac:dyDescent="0.25">
      <c r="B1322" s="308">
        <f t="shared" si="105"/>
        <v>1310</v>
      </c>
      <c r="D1322" s="301" t="str" cm="1">
        <f t="array" ref="D1322">IFERROR(INDEX(import_data,MATCH($D$8&amp;"-"&amp;$B1322,import_key,0),D$9),"")</f>
        <v/>
      </c>
      <c r="E1322" s="299" t="str" cm="1">
        <f t="array" ref="E1322">IFERROR(INDEX(import_data,MATCH($D$8&amp;"-"&amp;$B1322,import_key,0),E$9),"")</f>
        <v/>
      </c>
      <c r="F1322" s="299" t="str" cm="1">
        <f t="array" ref="F1322">IFERROR(INDEX(import_data,MATCH($D$8&amp;"-"&amp;$B1322,import_key,0),F$9),"")</f>
        <v/>
      </c>
      <c r="G1322" s="299" t="str" cm="1">
        <f t="array" ref="G1322">IFERROR(INDEX(import_data,MATCH($D$8&amp;"-"&amp;$B1322,import_key,0),G$9),"")</f>
        <v/>
      </c>
      <c r="H1322" s="322" t="str" cm="1">
        <f t="array" ref="H1322">IFERROR(INDEX(import_data,MATCH($D$8&amp;"-"&amp;$B1322,import_key,0),H$9),"")</f>
        <v/>
      </c>
      <c r="J1322" s="334" t="str">
        <f t="shared" si="101"/>
        <v/>
      </c>
      <c r="K1322" s="98" t="s">
        <v>0</v>
      </c>
      <c r="L1322" s="334" t="str">
        <f t="shared" si="102"/>
        <v/>
      </c>
      <c r="M1322" s="98" t="s">
        <v>0</v>
      </c>
      <c r="N1322" s="334" t="str">
        <f t="shared" si="103"/>
        <v/>
      </c>
      <c r="O1322" s="98" t="s">
        <v>0</v>
      </c>
      <c r="P1322" s="308">
        <f t="shared" si="104"/>
        <v>1310</v>
      </c>
      <c r="R1322" s="301" t="str" cm="1">
        <f t="array" ref="R1322">IFERROR(INDEX(import_data,MATCH($R$8&amp;"-"&amp;$P1322,import_key,0),R$9),"")</f>
        <v/>
      </c>
      <c r="S1322" s="299" t="str" cm="1">
        <f t="array" ref="S1322">IFERROR(INDEX(import_data,MATCH($R$8&amp;"-"&amp;$P1322,import_key,0),S$9),"")</f>
        <v/>
      </c>
      <c r="T1322" s="322" t="str" cm="1">
        <f t="array" ref="T1322">IFERROR(INDEX(import_data,MATCH($R$8&amp;"-"&amp;$P1322,import_key,0),T$9),"")</f>
        <v/>
      </c>
    </row>
    <row r="1323" spans="2:20" x14ac:dyDescent="0.25">
      <c r="B1323" s="308">
        <f t="shared" si="105"/>
        <v>1311</v>
      </c>
      <c r="D1323" s="301" t="str" cm="1">
        <f t="array" ref="D1323">IFERROR(INDEX(import_data,MATCH($D$8&amp;"-"&amp;$B1323,import_key,0),D$9),"")</f>
        <v/>
      </c>
      <c r="E1323" s="299" t="str" cm="1">
        <f t="array" ref="E1323">IFERROR(INDEX(import_data,MATCH($D$8&amp;"-"&amp;$B1323,import_key,0),E$9),"")</f>
        <v/>
      </c>
      <c r="F1323" s="299" t="str" cm="1">
        <f t="array" ref="F1323">IFERROR(INDEX(import_data,MATCH($D$8&amp;"-"&amp;$B1323,import_key,0),F$9),"")</f>
        <v/>
      </c>
      <c r="G1323" s="299" t="str" cm="1">
        <f t="array" ref="G1323">IFERROR(INDEX(import_data,MATCH($D$8&amp;"-"&amp;$B1323,import_key,0),G$9),"")</f>
        <v/>
      </c>
      <c r="H1323" s="322" t="str" cm="1">
        <f t="array" ref="H1323">IFERROR(INDEX(import_data,MATCH($D$8&amp;"-"&amp;$B1323,import_key,0),H$9),"")</f>
        <v/>
      </c>
      <c r="J1323" s="334" t="str">
        <f t="shared" si="101"/>
        <v/>
      </c>
      <c r="K1323" s="98" t="s">
        <v>0</v>
      </c>
      <c r="L1323" s="334" t="str">
        <f t="shared" si="102"/>
        <v/>
      </c>
      <c r="M1323" s="98" t="s">
        <v>0</v>
      </c>
      <c r="N1323" s="334" t="str">
        <f t="shared" si="103"/>
        <v/>
      </c>
      <c r="O1323" s="98" t="s">
        <v>0</v>
      </c>
      <c r="P1323" s="308">
        <f t="shared" si="104"/>
        <v>1311</v>
      </c>
      <c r="R1323" s="301" t="str" cm="1">
        <f t="array" ref="R1323">IFERROR(INDEX(import_data,MATCH($R$8&amp;"-"&amp;$P1323,import_key,0),R$9),"")</f>
        <v/>
      </c>
      <c r="S1323" s="299" t="str" cm="1">
        <f t="array" ref="S1323">IFERROR(INDEX(import_data,MATCH($R$8&amp;"-"&amp;$P1323,import_key,0),S$9),"")</f>
        <v/>
      </c>
      <c r="T1323" s="322" t="str" cm="1">
        <f t="array" ref="T1323">IFERROR(INDEX(import_data,MATCH($R$8&amp;"-"&amp;$P1323,import_key,0),T$9),"")</f>
        <v/>
      </c>
    </row>
    <row r="1324" spans="2:20" x14ac:dyDescent="0.25">
      <c r="B1324" s="308">
        <f t="shared" si="105"/>
        <v>1312</v>
      </c>
      <c r="D1324" s="301" t="str" cm="1">
        <f t="array" ref="D1324">IFERROR(INDEX(import_data,MATCH($D$8&amp;"-"&amp;$B1324,import_key,0),D$9),"")</f>
        <v/>
      </c>
      <c r="E1324" s="299" t="str" cm="1">
        <f t="array" ref="E1324">IFERROR(INDEX(import_data,MATCH($D$8&amp;"-"&amp;$B1324,import_key,0),E$9),"")</f>
        <v/>
      </c>
      <c r="F1324" s="299" t="str" cm="1">
        <f t="array" ref="F1324">IFERROR(INDEX(import_data,MATCH($D$8&amp;"-"&amp;$B1324,import_key,0),F$9),"")</f>
        <v/>
      </c>
      <c r="G1324" s="299" t="str" cm="1">
        <f t="array" ref="G1324">IFERROR(INDEX(import_data,MATCH($D$8&amp;"-"&amp;$B1324,import_key,0),G$9),"")</f>
        <v/>
      </c>
      <c r="H1324" s="322" t="str" cm="1">
        <f t="array" ref="H1324">IFERROR(INDEX(import_data,MATCH($D$8&amp;"-"&amp;$B1324,import_key,0),H$9),"")</f>
        <v/>
      </c>
      <c r="J1324" s="334" t="str">
        <f t="shared" si="101"/>
        <v/>
      </c>
      <c r="K1324" s="98" t="s">
        <v>0</v>
      </c>
      <c r="L1324" s="334" t="str">
        <f t="shared" si="102"/>
        <v/>
      </c>
      <c r="M1324" s="98" t="s">
        <v>0</v>
      </c>
      <c r="N1324" s="334" t="str">
        <f t="shared" si="103"/>
        <v/>
      </c>
      <c r="O1324" s="98" t="s">
        <v>0</v>
      </c>
      <c r="P1324" s="308">
        <f t="shared" si="104"/>
        <v>1312</v>
      </c>
      <c r="R1324" s="301" t="str" cm="1">
        <f t="array" ref="R1324">IFERROR(INDEX(import_data,MATCH($R$8&amp;"-"&amp;$P1324,import_key,0),R$9),"")</f>
        <v/>
      </c>
      <c r="S1324" s="299" t="str" cm="1">
        <f t="array" ref="S1324">IFERROR(INDEX(import_data,MATCH($R$8&amp;"-"&amp;$P1324,import_key,0),S$9),"")</f>
        <v/>
      </c>
      <c r="T1324" s="322" t="str" cm="1">
        <f t="array" ref="T1324">IFERROR(INDEX(import_data,MATCH($R$8&amp;"-"&amp;$P1324,import_key,0),T$9),"")</f>
        <v/>
      </c>
    </row>
    <row r="1325" spans="2:20" x14ac:dyDescent="0.25">
      <c r="B1325" s="308">
        <f t="shared" si="105"/>
        <v>1313</v>
      </c>
      <c r="D1325" s="301" t="str" cm="1">
        <f t="array" ref="D1325">IFERROR(INDEX(import_data,MATCH($D$8&amp;"-"&amp;$B1325,import_key,0),D$9),"")</f>
        <v/>
      </c>
      <c r="E1325" s="299" t="str" cm="1">
        <f t="array" ref="E1325">IFERROR(INDEX(import_data,MATCH($D$8&amp;"-"&amp;$B1325,import_key,0),E$9),"")</f>
        <v/>
      </c>
      <c r="F1325" s="299" t="str" cm="1">
        <f t="array" ref="F1325">IFERROR(INDEX(import_data,MATCH($D$8&amp;"-"&amp;$B1325,import_key,0),F$9),"")</f>
        <v/>
      </c>
      <c r="G1325" s="299" t="str" cm="1">
        <f t="array" ref="G1325">IFERROR(INDEX(import_data,MATCH($D$8&amp;"-"&amp;$B1325,import_key,0),G$9),"")</f>
        <v/>
      </c>
      <c r="H1325" s="322" t="str" cm="1">
        <f t="array" ref="H1325">IFERROR(INDEX(import_data,MATCH($D$8&amp;"-"&amp;$B1325,import_key,0),H$9),"")</f>
        <v/>
      </c>
      <c r="J1325" s="334" t="str">
        <f t="shared" si="101"/>
        <v/>
      </c>
      <c r="K1325" s="98" t="s">
        <v>0</v>
      </c>
      <c r="L1325" s="334" t="str">
        <f t="shared" si="102"/>
        <v/>
      </c>
      <c r="M1325" s="98" t="s">
        <v>0</v>
      </c>
      <c r="N1325" s="334" t="str">
        <f t="shared" si="103"/>
        <v/>
      </c>
      <c r="O1325" s="98" t="s">
        <v>0</v>
      </c>
      <c r="P1325" s="308">
        <f t="shared" si="104"/>
        <v>1313</v>
      </c>
      <c r="R1325" s="301" t="str" cm="1">
        <f t="array" ref="R1325">IFERROR(INDEX(import_data,MATCH($R$8&amp;"-"&amp;$P1325,import_key,0),R$9),"")</f>
        <v/>
      </c>
      <c r="S1325" s="299" t="str" cm="1">
        <f t="array" ref="S1325">IFERROR(INDEX(import_data,MATCH($R$8&amp;"-"&amp;$P1325,import_key,0),S$9),"")</f>
        <v/>
      </c>
      <c r="T1325" s="322" t="str" cm="1">
        <f t="array" ref="T1325">IFERROR(INDEX(import_data,MATCH($R$8&amp;"-"&amp;$P1325,import_key,0),T$9),"")</f>
        <v/>
      </c>
    </row>
    <row r="1326" spans="2:20" x14ac:dyDescent="0.25">
      <c r="B1326" s="308">
        <f t="shared" si="105"/>
        <v>1314</v>
      </c>
      <c r="D1326" s="301" t="str" cm="1">
        <f t="array" ref="D1326">IFERROR(INDEX(import_data,MATCH($D$8&amp;"-"&amp;$B1326,import_key,0),D$9),"")</f>
        <v/>
      </c>
      <c r="E1326" s="299" t="str" cm="1">
        <f t="array" ref="E1326">IFERROR(INDEX(import_data,MATCH($D$8&amp;"-"&amp;$B1326,import_key,0),E$9),"")</f>
        <v/>
      </c>
      <c r="F1326" s="299" t="str" cm="1">
        <f t="array" ref="F1326">IFERROR(INDEX(import_data,MATCH($D$8&amp;"-"&amp;$B1326,import_key,0),F$9),"")</f>
        <v/>
      </c>
      <c r="G1326" s="299" t="str" cm="1">
        <f t="array" ref="G1326">IFERROR(INDEX(import_data,MATCH($D$8&amp;"-"&amp;$B1326,import_key,0),G$9),"")</f>
        <v/>
      </c>
      <c r="H1326" s="322" t="str" cm="1">
        <f t="array" ref="H1326">IFERROR(INDEX(import_data,MATCH($D$8&amp;"-"&amp;$B1326,import_key,0),H$9),"")</f>
        <v/>
      </c>
      <c r="J1326" s="334" t="str">
        <f t="shared" si="101"/>
        <v/>
      </c>
      <c r="K1326" s="98" t="s">
        <v>0</v>
      </c>
      <c r="L1326" s="334" t="str">
        <f t="shared" si="102"/>
        <v/>
      </c>
      <c r="M1326" s="98" t="s">
        <v>0</v>
      </c>
      <c r="N1326" s="334" t="str">
        <f t="shared" si="103"/>
        <v/>
      </c>
      <c r="O1326" s="98" t="s">
        <v>0</v>
      </c>
      <c r="P1326" s="308">
        <f t="shared" si="104"/>
        <v>1314</v>
      </c>
      <c r="R1326" s="301" t="str" cm="1">
        <f t="array" ref="R1326">IFERROR(INDEX(import_data,MATCH($R$8&amp;"-"&amp;$P1326,import_key,0),R$9),"")</f>
        <v/>
      </c>
      <c r="S1326" s="299" t="str" cm="1">
        <f t="array" ref="S1326">IFERROR(INDEX(import_data,MATCH($R$8&amp;"-"&amp;$P1326,import_key,0),S$9),"")</f>
        <v/>
      </c>
      <c r="T1326" s="322" t="str" cm="1">
        <f t="array" ref="T1326">IFERROR(INDEX(import_data,MATCH($R$8&amp;"-"&amp;$P1326,import_key,0),T$9),"")</f>
        <v/>
      </c>
    </row>
    <row r="1327" spans="2:20" x14ac:dyDescent="0.25">
      <c r="B1327" s="308">
        <f t="shared" si="105"/>
        <v>1315</v>
      </c>
      <c r="D1327" s="301" t="str" cm="1">
        <f t="array" ref="D1327">IFERROR(INDEX(import_data,MATCH($D$8&amp;"-"&amp;$B1327,import_key,0),D$9),"")</f>
        <v/>
      </c>
      <c r="E1327" s="299" t="str" cm="1">
        <f t="array" ref="E1327">IFERROR(INDEX(import_data,MATCH($D$8&amp;"-"&amp;$B1327,import_key,0),E$9),"")</f>
        <v/>
      </c>
      <c r="F1327" s="299" t="str" cm="1">
        <f t="array" ref="F1327">IFERROR(INDEX(import_data,MATCH($D$8&amp;"-"&amp;$B1327,import_key,0),F$9),"")</f>
        <v/>
      </c>
      <c r="G1327" s="299" t="str" cm="1">
        <f t="array" ref="G1327">IFERROR(INDEX(import_data,MATCH($D$8&amp;"-"&amp;$B1327,import_key,0),G$9),"")</f>
        <v/>
      </c>
      <c r="H1327" s="322" t="str" cm="1">
        <f t="array" ref="H1327">IFERROR(INDEX(import_data,MATCH($D$8&amp;"-"&amp;$B1327,import_key,0),H$9),"")</f>
        <v/>
      </c>
      <c r="J1327" s="334" t="str">
        <f t="shared" si="101"/>
        <v/>
      </c>
      <c r="K1327" s="98" t="s">
        <v>0</v>
      </c>
      <c r="L1327" s="334" t="str">
        <f t="shared" si="102"/>
        <v/>
      </c>
      <c r="M1327" s="98" t="s">
        <v>0</v>
      </c>
      <c r="N1327" s="334" t="str">
        <f t="shared" si="103"/>
        <v/>
      </c>
      <c r="O1327" s="98" t="s">
        <v>0</v>
      </c>
      <c r="P1327" s="308">
        <f t="shared" si="104"/>
        <v>1315</v>
      </c>
      <c r="R1327" s="301" t="str" cm="1">
        <f t="array" ref="R1327">IFERROR(INDEX(import_data,MATCH($R$8&amp;"-"&amp;$P1327,import_key,0),R$9),"")</f>
        <v/>
      </c>
      <c r="S1327" s="299" t="str" cm="1">
        <f t="array" ref="S1327">IFERROR(INDEX(import_data,MATCH($R$8&amp;"-"&amp;$P1327,import_key,0),S$9),"")</f>
        <v/>
      </c>
      <c r="T1327" s="322" t="str" cm="1">
        <f t="array" ref="T1327">IFERROR(INDEX(import_data,MATCH($R$8&amp;"-"&amp;$P1327,import_key,0),T$9),"")</f>
        <v/>
      </c>
    </row>
    <row r="1328" spans="2:20" x14ac:dyDescent="0.25">
      <c r="B1328" s="308">
        <f t="shared" si="105"/>
        <v>1316</v>
      </c>
      <c r="D1328" s="301" t="str" cm="1">
        <f t="array" ref="D1328">IFERROR(INDEX(import_data,MATCH($D$8&amp;"-"&amp;$B1328,import_key,0),D$9),"")</f>
        <v/>
      </c>
      <c r="E1328" s="299" t="str" cm="1">
        <f t="array" ref="E1328">IFERROR(INDEX(import_data,MATCH($D$8&amp;"-"&amp;$B1328,import_key,0),E$9),"")</f>
        <v/>
      </c>
      <c r="F1328" s="299" t="str" cm="1">
        <f t="array" ref="F1328">IFERROR(INDEX(import_data,MATCH($D$8&amp;"-"&amp;$B1328,import_key,0),F$9),"")</f>
        <v/>
      </c>
      <c r="G1328" s="299" t="str" cm="1">
        <f t="array" ref="G1328">IFERROR(INDEX(import_data,MATCH($D$8&amp;"-"&amp;$B1328,import_key,0),G$9),"")</f>
        <v/>
      </c>
      <c r="H1328" s="322" t="str" cm="1">
        <f t="array" ref="H1328">IFERROR(INDEX(import_data,MATCH($D$8&amp;"-"&amp;$B1328,import_key,0),H$9),"")</f>
        <v/>
      </c>
      <c r="J1328" s="334" t="str">
        <f t="shared" si="101"/>
        <v/>
      </c>
      <c r="K1328" s="98" t="s">
        <v>0</v>
      </c>
      <c r="L1328" s="334" t="str">
        <f t="shared" si="102"/>
        <v/>
      </c>
      <c r="M1328" s="98" t="s">
        <v>0</v>
      </c>
      <c r="N1328" s="334" t="str">
        <f t="shared" si="103"/>
        <v/>
      </c>
      <c r="O1328" s="98" t="s">
        <v>0</v>
      </c>
      <c r="P1328" s="308">
        <f t="shared" si="104"/>
        <v>1316</v>
      </c>
      <c r="R1328" s="301" t="str" cm="1">
        <f t="array" ref="R1328">IFERROR(INDEX(import_data,MATCH($R$8&amp;"-"&amp;$P1328,import_key,0),R$9),"")</f>
        <v/>
      </c>
      <c r="S1328" s="299" t="str" cm="1">
        <f t="array" ref="S1328">IFERROR(INDEX(import_data,MATCH($R$8&amp;"-"&amp;$P1328,import_key,0),S$9),"")</f>
        <v/>
      </c>
      <c r="T1328" s="322" t="str" cm="1">
        <f t="array" ref="T1328">IFERROR(INDEX(import_data,MATCH($R$8&amp;"-"&amp;$P1328,import_key,0),T$9),"")</f>
        <v/>
      </c>
    </row>
    <row r="1329" spans="2:20" x14ac:dyDescent="0.25">
      <c r="B1329" s="308">
        <f t="shared" si="105"/>
        <v>1317</v>
      </c>
      <c r="D1329" s="301" t="str" cm="1">
        <f t="array" ref="D1329">IFERROR(INDEX(import_data,MATCH($D$8&amp;"-"&amp;$B1329,import_key,0),D$9),"")</f>
        <v/>
      </c>
      <c r="E1329" s="299" t="str" cm="1">
        <f t="array" ref="E1329">IFERROR(INDEX(import_data,MATCH($D$8&amp;"-"&amp;$B1329,import_key,0),E$9),"")</f>
        <v/>
      </c>
      <c r="F1329" s="299" t="str" cm="1">
        <f t="array" ref="F1329">IFERROR(INDEX(import_data,MATCH($D$8&amp;"-"&amp;$B1329,import_key,0),F$9),"")</f>
        <v/>
      </c>
      <c r="G1329" s="299" t="str" cm="1">
        <f t="array" ref="G1329">IFERROR(INDEX(import_data,MATCH($D$8&amp;"-"&amp;$B1329,import_key,0),G$9),"")</f>
        <v/>
      </c>
      <c r="H1329" s="322" t="str" cm="1">
        <f t="array" ref="H1329">IFERROR(INDEX(import_data,MATCH($D$8&amp;"-"&amp;$B1329,import_key,0),H$9),"")</f>
        <v/>
      </c>
      <c r="J1329" s="334" t="str">
        <f t="shared" si="101"/>
        <v/>
      </c>
      <c r="K1329" s="98" t="s">
        <v>0</v>
      </c>
      <c r="L1329" s="334" t="str">
        <f t="shared" si="102"/>
        <v/>
      </c>
      <c r="M1329" s="98" t="s">
        <v>0</v>
      </c>
      <c r="N1329" s="334" t="str">
        <f t="shared" si="103"/>
        <v/>
      </c>
      <c r="O1329" s="98" t="s">
        <v>0</v>
      </c>
      <c r="P1329" s="308">
        <f t="shared" si="104"/>
        <v>1317</v>
      </c>
      <c r="R1329" s="301" t="str" cm="1">
        <f t="array" ref="R1329">IFERROR(INDEX(import_data,MATCH($R$8&amp;"-"&amp;$P1329,import_key,0),R$9),"")</f>
        <v/>
      </c>
      <c r="S1329" s="299" t="str" cm="1">
        <f t="array" ref="S1329">IFERROR(INDEX(import_data,MATCH($R$8&amp;"-"&amp;$P1329,import_key,0),S$9),"")</f>
        <v/>
      </c>
      <c r="T1329" s="322" t="str" cm="1">
        <f t="array" ref="T1329">IFERROR(INDEX(import_data,MATCH($R$8&amp;"-"&amp;$P1329,import_key,0),T$9),"")</f>
        <v/>
      </c>
    </row>
    <row r="1330" spans="2:20" x14ac:dyDescent="0.25">
      <c r="B1330" s="308">
        <f t="shared" si="105"/>
        <v>1318</v>
      </c>
      <c r="D1330" s="301" t="str" cm="1">
        <f t="array" ref="D1330">IFERROR(INDEX(import_data,MATCH($D$8&amp;"-"&amp;$B1330,import_key,0),D$9),"")</f>
        <v/>
      </c>
      <c r="E1330" s="299" t="str" cm="1">
        <f t="array" ref="E1330">IFERROR(INDEX(import_data,MATCH($D$8&amp;"-"&amp;$B1330,import_key,0),E$9),"")</f>
        <v/>
      </c>
      <c r="F1330" s="299" t="str" cm="1">
        <f t="array" ref="F1330">IFERROR(INDEX(import_data,MATCH($D$8&amp;"-"&amp;$B1330,import_key,0),F$9),"")</f>
        <v/>
      </c>
      <c r="G1330" s="299" t="str" cm="1">
        <f t="array" ref="G1330">IFERROR(INDEX(import_data,MATCH($D$8&amp;"-"&amp;$B1330,import_key,0),G$9),"")</f>
        <v/>
      </c>
      <c r="H1330" s="322" t="str" cm="1">
        <f t="array" ref="H1330">IFERROR(INDEX(import_data,MATCH($D$8&amp;"-"&amp;$B1330,import_key,0),H$9),"")</f>
        <v/>
      </c>
      <c r="J1330" s="334" t="str">
        <f t="shared" si="101"/>
        <v/>
      </c>
      <c r="K1330" s="98" t="s">
        <v>0</v>
      </c>
      <c r="L1330" s="334" t="str">
        <f t="shared" si="102"/>
        <v/>
      </c>
      <c r="M1330" s="98" t="s">
        <v>0</v>
      </c>
      <c r="N1330" s="334" t="str">
        <f t="shared" si="103"/>
        <v/>
      </c>
      <c r="O1330" s="98" t="s">
        <v>0</v>
      </c>
      <c r="P1330" s="308">
        <f t="shared" si="104"/>
        <v>1318</v>
      </c>
      <c r="R1330" s="301" t="str" cm="1">
        <f t="array" ref="R1330">IFERROR(INDEX(import_data,MATCH($R$8&amp;"-"&amp;$P1330,import_key,0),R$9),"")</f>
        <v/>
      </c>
      <c r="S1330" s="299" t="str" cm="1">
        <f t="array" ref="S1330">IFERROR(INDEX(import_data,MATCH($R$8&amp;"-"&amp;$P1330,import_key,0),S$9),"")</f>
        <v/>
      </c>
      <c r="T1330" s="322" t="str" cm="1">
        <f t="array" ref="T1330">IFERROR(INDEX(import_data,MATCH($R$8&amp;"-"&amp;$P1330,import_key,0),T$9),"")</f>
        <v/>
      </c>
    </row>
    <row r="1331" spans="2:20" x14ac:dyDescent="0.25">
      <c r="B1331" s="308">
        <f t="shared" si="105"/>
        <v>1319</v>
      </c>
      <c r="D1331" s="301" t="str" cm="1">
        <f t="array" ref="D1331">IFERROR(INDEX(import_data,MATCH($D$8&amp;"-"&amp;$B1331,import_key,0),D$9),"")</f>
        <v/>
      </c>
      <c r="E1331" s="299" t="str" cm="1">
        <f t="array" ref="E1331">IFERROR(INDEX(import_data,MATCH($D$8&amp;"-"&amp;$B1331,import_key,0),E$9),"")</f>
        <v/>
      </c>
      <c r="F1331" s="299" t="str" cm="1">
        <f t="array" ref="F1331">IFERROR(INDEX(import_data,MATCH($D$8&amp;"-"&amp;$B1331,import_key,0),F$9),"")</f>
        <v/>
      </c>
      <c r="G1331" s="299" t="str" cm="1">
        <f t="array" ref="G1331">IFERROR(INDEX(import_data,MATCH($D$8&amp;"-"&amp;$B1331,import_key,0),G$9),"")</f>
        <v/>
      </c>
      <c r="H1331" s="322" t="str" cm="1">
        <f t="array" ref="H1331">IFERROR(INDEX(import_data,MATCH($D$8&amp;"-"&amp;$B1331,import_key,0),H$9),"")</f>
        <v/>
      </c>
      <c r="J1331" s="334" t="str">
        <f t="shared" si="101"/>
        <v/>
      </c>
      <c r="K1331" s="98" t="s">
        <v>0</v>
      </c>
      <c r="L1331" s="334" t="str">
        <f t="shared" si="102"/>
        <v/>
      </c>
      <c r="M1331" s="98" t="s">
        <v>0</v>
      </c>
      <c r="N1331" s="334" t="str">
        <f t="shared" si="103"/>
        <v/>
      </c>
      <c r="O1331" s="98" t="s">
        <v>0</v>
      </c>
      <c r="P1331" s="308">
        <f t="shared" si="104"/>
        <v>1319</v>
      </c>
      <c r="R1331" s="301" t="str" cm="1">
        <f t="array" ref="R1331">IFERROR(INDEX(import_data,MATCH($R$8&amp;"-"&amp;$P1331,import_key,0),R$9),"")</f>
        <v/>
      </c>
      <c r="S1331" s="299" t="str" cm="1">
        <f t="array" ref="S1331">IFERROR(INDEX(import_data,MATCH($R$8&amp;"-"&amp;$P1331,import_key,0),S$9),"")</f>
        <v/>
      </c>
      <c r="T1331" s="322" t="str" cm="1">
        <f t="array" ref="T1331">IFERROR(INDEX(import_data,MATCH($R$8&amp;"-"&amp;$P1331,import_key,0),T$9),"")</f>
        <v/>
      </c>
    </row>
    <row r="1332" spans="2:20" x14ac:dyDescent="0.25">
      <c r="B1332" s="308">
        <f t="shared" si="105"/>
        <v>1320</v>
      </c>
      <c r="D1332" s="301" t="str" cm="1">
        <f t="array" ref="D1332">IFERROR(INDEX(import_data,MATCH($D$8&amp;"-"&amp;$B1332,import_key,0),D$9),"")</f>
        <v/>
      </c>
      <c r="E1332" s="299" t="str" cm="1">
        <f t="array" ref="E1332">IFERROR(INDEX(import_data,MATCH($D$8&amp;"-"&amp;$B1332,import_key,0),E$9),"")</f>
        <v/>
      </c>
      <c r="F1332" s="299" t="str" cm="1">
        <f t="array" ref="F1332">IFERROR(INDEX(import_data,MATCH($D$8&amp;"-"&amp;$B1332,import_key,0),F$9),"")</f>
        <v/>
      </c>
      <c r="G1332" s="299" t="str" cm="1">
        <f t="array" ref="G1332">IFERROR(INDEX(import_data,MATCH($D$8&amp;"-"&amp;$B1332,import_key,0),G$9),"")</f>
        <v/>
      </c>
      <c r="H1332" s="322" t="str" cm="1">
        <f t="array" ref="H1332">IFERROR(INDEX(import_data,MATCH($D$8&amp;"-"&amp;$B1332,import_key,0),H$9),"")</f>
        <v/>
      </c>
      <c r="J1332" s="334" t="str">
        <f t="shared" si="101"/>
        <v/>
      </c>
      <c r="K1332" s="98" t="s">
        <v>0</v>
      </c>
      <c r="L1332" s="334" t="str">
        <f t="shared" si="102"/>
        <v/>
      </c>
      <c r="M1332" s="98" t="s">
        <v>0</v>
      </c>
      <c r="N1332" s="334" t="str">
        <f t="shared" si="103"/>
        <v/>
      </c>
      <c r="O1332" s="98" t="s">
        <v>0</v>
      </c>
      <c r="P1332" s="308">
        <f t="shared" si="104"/>
        <v>1320</v>
      </c>
      <c r="R1332" s="301" t="str" cm="1">
        <f t="array" ref="R1332">IFERROR(INDEX(import_data,MATCH($R$8&amp;"-"&amp;$P1332,import_key,0),R$9),"")</f>
        <v/>
      </c>
      <c r="S1332" s="299" t="str" cm="1">
        <f t="array" ref="S1332">IFERROR(INDEX(import_data,MATCH($R$8&amp;"-"&amp;$P1332,import_key,0),S$9),"")</f>
        <v/>
      </c>
      <c r="T1332" s="322" t="str" cm="1">
        <f t="array" ref="T1332">IFERROR(INDEX(import_data,MATCH($R$8&amp;"-"&amp;$P1332,import_key,0),T$9),"")</f>
        <v/>
      </c>
    </row>
    <row r="1333" spans="2:20" x14ac:dyDescent="0.25">
      <c r="B1333" s="308">
        <f t="shared" si="105"/>
        <v>1321</v>
      </c>
      <c r="D1333" s="301" t="str" cm="1">
        <f t="array" ref="D1333">IFERROR(INDEX(import_data,MATCH($D$8&amp;"-"&amp;$B1333,import_key,0),D$9),"")</f>
        <v/>
      </c>
      <c r="E1333" s="299" t="str" cm="1">
        <f t="array" ref="E1333">IFERROR(INDEX(import_data,MATCH($D$8&amp;"-"&amp;$B1333,import_key,0),E$9),"")</f>
        <v/>
      </c>
      <c r="F1333" s="299" t="str" cm="1">
        <f t="array" ref="F1333">IFERROR(INDEX(import_data,MATCH($D$8&amp;"-"&amp;$B1333,import_key,0),F$9),"")</f>
        <v/>
      </c>
      <c r="G1333" s="299" t="str" cm="1">
        <f t="array" ref="G1333">IFERROR(INDEX(import_data,MATCH($D$8&amp;"-"&amp;$B1333,import_key,0),G$9),"")</f>
        <v/>
      </c>
      <c r="H1333" s="322" t="str" cm="1">
        <f t="array" ref="H1333">IFERROR(INDEX(import_data,MATCH($D$8&amp;"-"&amp;$B1333,import_key,0),H$9),"")</f>
        <v/>
      </c>
      <c r="J1333" s="334" t="str">
        <f t="shared" si="101"/>
        <v/>
      </c>
      <c r="K1333" s="98" t="s">
        <v>0</v>
      </c>
      <c r="L1333" s="334" t="str">
        <f t="shared" si="102"/>
        <v/>
      </c>
      <c r="M1333" s="98" t="s">
        <v>0</v>
      </c>
      <c r="N1333" s="334" t="str">
        <f t="shared" si="103"/>
        <v/>
      </c>
      <c r="O1333" s="98" t="s">
        <v>0</v>
      </c>
      <c r="P1333" s="308">
        <f t="shared" si="104"/>
        <v>1321</v>
      </c>
      <c r="R1333" s="301" t="str" cm="1">
        <f t="array" ref="R1333">IFERROR(INDEX(import_data,MATCH($R$8&amp;"-"&amp;$P1333,import_key,0),R$9),"")</f>
        <v/>
      </c>
      <c r="S1333" s="299" t="str" cm="1">
        <f t="array" ref="S1333">IFERROR(INDEX(import_data,MATCH($R$8&amp;"-"&amp;$P1333,import_key,0),S$9),"")</f>
        <v/>
      </c>
      <c r="T1333" s="322" t="str" cm="1">
        <f t="array" ref="T1333">IFERROR(INDEX(import_data,MATCH($R$8&amp;"-"&amp;$P1333,import_key,0),T$9),"")</f>
        <v/>
      </c>
    </row>
    <row r="1334" spans="2:20" x14ac:dyDescent="0.25">
      <c r="B1334" s="308">
        <f t="shared" si="105"/>
        <v>1322</v>
      </c>
      <c r="D1334" s="301" t="str" cm="1">
        <f t="array" ref="D1334">IFERROR(INDEX(import_data,MATCH($D$8&amp;"-"&amp;$B1334,import_key,0),D$9),"")</f>
        <v/>
      </c>
      <c r="E1334" s="299" t="str" cm="1">
        <f t="array" ref="E1334">IFERROR(INDEX(import_data,MATCH($D$8&amp;"-"&amp;$B1334,import_key,0),E$9),"")</f>
        <v/>
      </c>
      <c r="F1334" s="299" t="str" cm="1">
        <f t="array" ref="F1334">IFERROR(INDEX(import_data,MATCH($D$8&amp;"-"&amp;$B1334,import_key,0),F$9),"")</f>
        <v/>
      </c>
      <c r="G1334" s="299" t="str" cm="1">
        <f t="array" ref="G1334">IFERROR(INDEX(import_data,MATCH($D$8&amp;"-"&amp;$B1334,import_key,0),G$9),"")</f>
        <v/>
      </c>
      <c r="H1334" s="322" t="str" cm="1">
        <f t="array" ref="H1334">IFERROR(INDEX(import_data,MATCH($D$8&amp;"-"&amp;$B1334,import_key,0),H$9),"")</f>
        <v/>
      </c>
      <c r="J1334" s="334" t="str">
        <f t="shared" si="101"/>
        <v/>
      </c>
      <c r="K1334" s="98" t="s">
        <v>0</v>
      </c>
      <c r="L1334" s="334" t="str">
        <f t="shared" si="102"/>
        <v/>
      </c>
      <c r="M1334" s="98" t="s">
        <v>0</v>
      </c>
      <c r="N1334" s="334" t="str">
        <f t="shared" si="103"/>
        <v/>
      </c>
      <c r="O1334" s="98" t="s">
        <v>0</v>
      </c>
      <c r="P1334" s="308">
        <f t="shared" si="104"/>
        <v>1322</v>
      </c>
      <c r="R1334" s="301" t="str" cm="1">
        <f t="array" ref="R1334">IFERROR(INDEX(import_data,MATCH($R$8&amp;"-"&amp;$P1334,import_key,0),R$9),"")</f>
        <v/>
      </c>
      <c r="S1334" s="299" t="str" cm="1">
        <f t="array" ref="S1334">IFERROR(INDEX(import_data,MATCH($R$8&amp;"-"&amp;$P1334,import_key,0),S$9),"")</f>
        <v/>
      </c>
      <c r="T1334" s="322" t="str" cm="1">
        <f t="array" ref="T1334">IFERROR(INDEX(import_data,MATCH($R$8&amp;"-"&amp;$P1334,import_key,0),T$9),"")</f>
        <v/>
      </c>
    </row>
    <row r="1335" spans="2:20" x14ac:dyDescent="0.25">
      <c r="B1335" s="308">
        <f t="shared" si="105"/>
        <v>1323</v>
      </c>
      <c r="D1335" s="301" t="str" cm="1">
        <f t="array" ref="D1335">IFERROR(INDEX(import_data,MATCH($D$8&amp;"-"&amp;$B1335,import_key,0),D$9),"")</f>
        <v/>
      </c>
      <c r="E1335" s="299" t="str" cm="1">
        <f t="array" ref="E1335">IFERROR(INDEX(import_data,MATCH($D$8&amp;"-"&amp;$B1335,import_key,0),E$9),"")</f>
        <v/>
      </c>
      <c r="F1335" s="299" t="str" cm="1">
        <f t="array" ref="F1335">IFERROR(INDEX(import_data,MATCH($D$8&amp;"-"&amp;$B1335,import_key,0),F$9),"")</f>
        <v/>
      </c>
      <c r="G1335" s="299" t="str" cm="1">
        <f t="array" ref="G1335">IFERROR(INDEX(import_data,MATCH($D$8&amp;"-"&amp;$B1335,import_key,0),G$9),"")</f>
        <v/>
      </c>
      <c r="H1335" s="322" t="str" cm="1">
        <f t="array" ref="H1335">IFERROR(INDEX(import_data,MATCH($D$8&amp;"-"&amp;$B1335,import_key,0),H$9),"")</f>
        <v/>
      </c>
      <c r="J1335" s="334" t="str">
        <f t="shared" si="101"/>
        <v/>
      </c>
      <c r="K1335" s="98" t="s">
        <v>0</v>
      </c>
      <c r="L1335" s="334" t="str">
        <f t="shared" si="102"/>
        <v/>
      </c>
      <c r="M1335" s="98" t="s">
        <v>0</v>
      </c>
      <c r="N1335" s="334" t="str">
        <f t="shared" si="103"/>
        <v/>
      </c>
      <c r="O1335" s="98" t="s">
        <v>0</v>
      </c>
      <c r="P1335" s="308">
        <f t="shared" si="104"/>
        <v>1323</v>
      </c>
      <c r="R1335" s="301" t="str" cm="1">
        <f t="array" ref="R1335">IFERROR(INDEX(import_data,MATCH($R$8&amp;"-"&amp;$P1335,import_key,0),R$9),"")</f>
        <v/>
      </c>
      <c r="S1335" s="299" t="str" cm="1">
        <f t="array" ref="S1335">IFERROR(INDEX(import_data,MATCH($R$8&amp;"-"&amp;$P1335,import_key,0),S$9),"")</f>
        <v/>
      </c>
      <c r="T1335" s="322" t="str" cm="1">
        <f t="array" ref="T1335">IFERROR(INDEX(import_data,MATCH($R$8&amp;"-"&amp;$P1335,import_key,0),T$9),"")</f>
        <v/>
      </c>
    </row>
    <row r="1336" spans="2:20" x14ac:dyDescent="0.25">
      <c r="B1336" s="308">
        <f t="shared" si="105"/>
        <v>1324</v>
      </c>
      <c r="D1336" s="301" t="str" cm="1">
        <f t="array" ref="D1336">IFERROR(INDEX(import_data,MATCH($D$8&amp;"-"&amp;$B1336,import_key,0),D$9),"")</f>
        <v/>
      </c>
      <c r="E1336" s="299" t="str" cm="1">
        <f t="array" ref="E1336">IFERROR(INDEX(import_data,MATCH($D$8&amp;"-"&amp;$B1336,import_key,0),E$9),"")</f>
        <v/>
      </c>
      <c r="F1336" s="299" t="str" cm="1">
        <f t="array" ref="F1336">IFERROR(INDEX(import_data,MATCH($D$8&amp;"-"&amp;$B1336,import_key,0),F$9),"")</f>
        <v/>
      </c>
      <c r="G1336" s="299" t="str" cm="1">
        <f t="array" ref="G1336">IFERROR(INDEX(import_data,MATCH($D$8&amp;"-"&amp;$B1336,import_key,0),G$9),"")</f>
        <v/>
      </c>
      <c r="H1336" s="322" t="str" cm="1">
        <f t="array" ref="H1336">IFERROR(INDEX(import_data,MATCH($D$8&amp;"-"&amp;$B1336,import_key,0),H$9),"")</f>
        <v/>
      </c>
      <c r="J1336" s="334" t="str">
        <f t="shared" si="101"/>
        <v/>
      </c>
      <c r="K1336" s="98" t="s">
        <v>0</v>
      </c>
      <c r="L1336" s="334" t="str">
        <f t="shared" si="102"/>
        <v/>
      </c>
      <c r="M1336" s="98" t="s">
        <v>0</v>
      </c>
      <c r="N1336" s="334" t="str">
        <f t="shared" si="103"/>
        <v/>
      </c>
      <c r="O1336" s="98" t="s">
        <v>0</v>
      </c>
      <c r="P1336" s="308">
        <f t="shared" si="104"/>
        <v>1324</v>
      </c>
      <c r="R1336" s="301" t="str" cm="1">
        <f t="array" ref="R1336">IFERROR(INDEX(import_data,MATCH($R$8&amp;"-"&amp;$P1336,import_key,0),R$9),"")</f>
        <v/>
      </c>
      <c r="S1336" s="299" t="str" cm="1">
        <f t="array" ref="S1336">IFERROR(INDEX(import_data,MATCH($R$8&amp;"-"&amp;$P1336,import_key,0),S$9),"")</f>
        <v/>
      </c>
      <c r="T1336" s="322" t="str" cm="1">
        <f t="array" ref="T1336">IFERROR(INDEX(import_data,MATCH($R$8&amp;"-"&amp;$P1336,import_key,0),T$9),"")</f>
        <v/>
      </c>
    </row>
    <row r="1337" spans="2:20" x14ac:dyDescent="0.25">
      <c r="B1337" s="308">
        <f t="shared" si="105"/>
        <v>1325</v>
      </c>
      <c r="D1337" s="301" t="str" cm="1">
        <f t="array" ref="D1337">IFERROR(INDEX(import_data,MATCH($D$8&amp;"-"&amp;$B1337,import_key,0),D$9),"")</f>
        <v/>
      </c>
      <c r="E1337" s="299" t="str" cm="1">
        <f t="array" ref="E1337">IFERROR(INDEX(import_data,MATCH($D$8&amp;"-"&amp;$B1337,import_key,0),E$9),"")</f>
        <v/>
      </c>
      <c r="F1337" s="299" t="str" cm="1">
        <f t="array" ref="F1337">IFERROR(INDEX(import_data,MATCH($D$8&amp;"-"&amp;$B1337,import_key,0),F$9),"")</f>
        <v/>
      </c>
      <c r="G1337" s="299" t="str" cm="1">
        <f t="array" ref="G1337">IFERROR(INDEX(import_data,MATCH($D$8&amp;"-"&amp;$B1337,import_key,0),G$9),"")</f>
        <v/>
      </c>
      <c r="H1337" s="322" t="str" cm="1">
        <f t="array" ref="H1337">IFERROR(INDEX(import_data,MATCH($D$8&amp;"-"&amp;$B1337,import_key,0),H$9),"")</f>
        <v/>
      </c>
      <c r="J1337" s="334" t="str">
        <f t="shared" si="101"/>
        <v/>
      </c>
      <c r="K1337" s="98" t="s">
        <v>0</v>
      </c>
      <c r="L1337" s="334" t="str">
        <f t="shared" si="102"/>
        <v/>
      </c>
      <c r="M1337" s="98" t="s">
        <v>0</v>
      </c>
      <c r="N1337" s="334" t="str">
        <f t="shared" si="103"/>
        <v/>
      </c>
      <c r="O1337" s="98" t="s">
        <v>0</v>
      </c>
      <c r="P1337" s="308">
        <f t="shared" si="104"/>
        <v>1325</v>
      </c>
      <c r="R1337" s="301" t="str" cm="1">
        <f t="array" ref="R1337">IFERROR(INDEX(import_data,MATCH($R$8&amp;"-"&amp;$P1337,import_key,0),R$9),"")</f>
        <v/>
      </c>
      <c r="S1337" s="299" t="str" cm="1">
        <f t="array" ref="S1337">IFERROR(INDEX(import_data,MATCH($R$8&amp;"-"&amp;$P1337,import_key,0),S$9),"")</f>
        <v/>
      </c>
      <c r="T1337" s="322" t="str" cm="1">
        <f t="array" ref="T1337">IFERROR(INDEX(import_data,MATCH($R$8&amp;"-"&amp;$P1337,import_key,0),T$9),"")</f>
        <v/>
      </c>
    </row>
    <row r="1338" spans="2:20" x14ac:dyDescent="0.25">
      <c r="B1338" s="308">
        <f t="shared" si="105"/>
        <v>1326</v>
      </c>
      <c r="D1338" s="301" t="str" cm="1">
        <f t="array" ref="D1338">IFERROR(INDEX(import_data,MATCH($D$8&amp;"-"&amp;$B1338,import_key,0),D$9),"")</f>
        <v/>
      </c>
      <c r="E1338" s="299" t="str" cm="1">
        <f t="array" ref="E1338">IFERROR(INDEX(import_data,MATCH($D$8&amp;"-"&amp;$B1338,import_key,0),E$9),"")</f>
        <v/>
      </c>
      <c r="F1338" s="299" t="str" cm="1">
        <f t="array" ref="F1338">IFERROR(INDEX(import_data,MATCH($D$8&amp;"-"&amp;$B1338,import_key,0),F$9),"")</f>
        <v/>
      </c>
      <c r="G1338" s="299" t="str" cm="1">
        <f t="array" ref="G1338">IFERROR(INDEX(import_data,MATCH($D$8&amp;"-"&amp;$B1338,import_key,0),G$9),"")</f>
        <v/>
      </c>
      <c r="H1338" s="322" t="str" cm="1">
        <f t="array" ref="H1338">IFERROR(INDEX(import_data,MATCH($D$8&amp;"-"&amp;$B1338,import_key,0),H$9),"")</f>
        <v/>
      </c>
      <c r="J1338" s="334" t="str">
        <f t="shared" si="101"/>
        <v/>
      </c>
      <c r="K1338" s="98" t="s">
        <v>0</v>
      </c>
      <c r="L1338" s="334" t="str">
        <f t="shared" si="102"/>
        <v/>
      </c>
      <c r="M1338" s="98" t="s">
        <v>0</v>
      </c>
      <c r="N1338" s="334" t="str">
        <f t="shared" si="103"/>
        <v/>
      </c>
      <c r="O1338" s="98" t="s">
        <v>0</v>
      </c>
      <c r="P1338" s="308">
        <f t="shared" si="104"/>
        <v>1326</v>
      </c>
      <c r="R1338" s="301" t="str" cm="1">
        <f t="array" ref="R1338">IFERROR(INDEX(import_data,MATCH($R$8&amp;"-"&amp;$P1338,import_key,0),R$9),"")</f>
        <v/>
      </c>
      <c r="S1338" s="299" t="str" cm="1">
        <f t="array" ref="S1338">IFERROR(INDEX(import_data,MATCH($R$8&amp;"-"&amp;$P1338,import_key,0),S$9),"")</f>
        <v/>
      </c>
      <c r="T1338" s="322" t="str" cm="1">
        <f t="array" ref="T1338">IFERROR(INDEX(import_data,MATCH($R$8&amp;"-"&amp;$P1338,import_key,0),T$9),"")</f>
        <v/>
      </c>
    </row>
    <row r="1339" spans="2:20" x14ac:dyDescent="0.25">
      <c r="B1339" s="308">
        <f t="shared" si="105"/>
        <v>1327</v>
      </c>
      <c r="D1339" s="301" t="str" cm="1">
        <f t="array" ref="D1339">IFERROR(INDEX(import_data,MATCH($D$8&amp;"-"&amp;$B1339,import_key,0),D$9),"")</f>
        <v/>
      </c>
      <c r="E1339" s="299" t="str" cm="1">
        <f t="array" ref="E1339">IFERROR(INDEX(import_data,MATCH($D$8&amp;"-"&amp;$B1339,import_key,0),E$9),"")</f>
        <v/>
      </c>
      <c r="F1339" s="299" t="str" cm="1">
        <f t="array" ref="F1339">IFERROR(INDEX(import_data,MATCH($D$8&amp;"-"&amp;$B1339,import_key,0),F$9),"")</f>
        <v/>
      </c>
      <c r="G1339" s="299" t="str" cm="1">
        <f t="array" ref="G1339">IFERROR(INDEX(import_data,MATCH($D$8&amp;"-"&amp;$B1339,import_key,0),G$9),"")</f>
        <v/>
      </c>
      <c r="H1339" s="322" t="str" cm="1">
        <f t="array" ref="H1339">IFERROR(INDEX(import_data,MATCH($D$8&amp;"-"&amp;$B1339,import_key,0),H$9),"")</f>
        <v/>
      </c>
      <c r="J1339" s="334" t="str">
        <f t="shared" si="101"/>
        <v/>
      </c>
      <c r="K1339" s="98" t="s">
        <v>0</v>
      </c>
      <c r="L1339" s="334" t="str">
        <f t="shared" si="102"/>
        <v/>
      </c>
      <c r="M1339" s="98" t="s">
        <v>0</v>
      </c>
      <c r="N1339" s="334" t="str">
        <f t="shared" si="103"/>
        <v/>
      </c>
      <c r="O1339" s="98" t="s">
        <v>0</v>
      </c>
      <c r="P1339" s="308">
        <f t="shared" si="104"/>
        <v>1327</v>
      </c>
      <c r="R1339" s="301" t="str" cm="1">
        <f t="array" ref="R1339">IFERROR(INDEX(import_data,MATCH($R$8&amp;"-"&amp;$P1339,import_key,0),R$9),"")</f>
        <v/>
      </c>
      <c r="S1339" s="299" t="str" cm="1">
        <f t="array" ref="S1339">IFERROR(INDEX(import_data,MATCH($R$8&amp;"-"&amp;$P1339,import_key,0),S$9),"")</f>
        <v/>
      </c>
      <c r="T1339" s="322" t="str" cm="1">
        <f t="array" ref="T1339">IFERROR(INDEX(import_data,MATCH($R$8&amp;"-"&amp;$P1339,import_key,0),T$9),"")</f>
        <v/>
      </c>
    </row>
    <row r="1340" spans="2:20" x14ac:dyDescent="0.25">
      <c r="B1340" s="308">
        <f t="shared" si="105"/>
        <v>1328</v>
      </c>
      <c r="D1340" s="301" t="str" cm="1">
        <f t="array" ref="D1340">IFERROR(INDEX(import_data,MATCH($D$8&amp;"-"&amp;$B1340,import_key,0),D$9),"")</f>
        <v/>
      </c>
      <c r="E1340" s="299" t="str" cm="1">
        <f t="array" ref="E1340">IFERROR(INDEX(import_data,MATCH($D$8&amp;"-"&amp;$B1340,import_key,0),E$9),"")</f>
        <v/>
      </c>
      <c r="F1340" s="299" t="str" cm="1">
        <f t="array" ref="F1340">IFERROR(INDEX(import_data,MATCH($D$8&amp;"-"&amp;$B1340,import_key,0),F$9),"")</f>
        <v/>
      </c>
      <c r="G1340" s="299" t="str" cm="1">
        <f t="array" ref="G1340">IFERROR(INDEX(import_data,MATCH($D$8&amp;"-"&amp;$B1340,import_key,0),G$9),"")</f>
        <v/>
      </c>
      <c r="H1340" s="322" t="str" cm="1">
        <f t="array" ref="H1340">IFERROR(INDEX(import_data,MATCH($D$8&amp;"-"&amp;$B1340,import_key,0),H$9),"")</f>
        <v/>
      </c>
      <c r="J1340" s="334" t="str">
        <f t="shared" si="101"/>
        <v/>
      </c>
      <c r="K1340" s="98" t="s">
        <v>0</v>
      </c>
      <c r="L1340" s="334" t="str">
        <f t="shared" si="102"/>
        <v/>
      </c>
      <c r="M1340" s="98" t="s">
        <v>0</v>
      </c>
      <c r="N1340" s="334" t="str">
        <f t="shared" si="103"/>
        <v/>
      </c>
      <c r="O1340" s="98" t="s">
        <v>0</v>
      </c>
      <c r="P1340" s="308">
        <f t="shared" si="104"/>
        <v>1328</v>
      </c>
      <c r="R1340" s="301" t="str" cm="1">
        <f t="array" ref="R1340">IFERROR(INDEX(import_data,MATCH($R$8&amp;"-"&amp;$P1340,import_key,0),R$9),"")</f>
        <v/>
      </c>
      <c r="S1340" s="299" t="str" cm="1">
        <f t="array" ref="S1340">IFERROR(INDEX(import_data,MATCH($R$8&amp;"-"&amp;$P1340,import_key,0),S$9),"")</f>
        <v/>
      </c>
      <c r="T1340" s="322" t="str" cm="1">
        <f t="array" ref="T1340">IFERROR(INDEX(import_data,MATCH($R$8&amp;"-"&amp;$P1340,import_key,0),T$9),"")</f>
        <v/>
      </c>
    </row>
    <row r="1341" spans="2:20" x14ac:dyDescent="0.25">
      <c r="B1341" s="308">
        <f t="shared" si="105"/>
        <v>1329</v>
      </c>
      <c r="D1341" s="301" t="str" cm="1">
        <f t="array" ref="D1341">IFERROR(INDEX(import_data,MATCH($D$8&amp;"-"&amp;$B1341,import_key,0),D$9),"")</f>
        <v/>
      </c>
      <c r="E1341" s="299" t="str" cm="1">
        <f t="array" ref="E1341">IFERROR(INDEX(import_data,MATCH($D$8&amp;"-"&amp;$B1341,import_key,0),E$9),"")</f>
        <v/>
      </c>
      <c r="F1341" s="299" t="str" cm="1">
        <f t="array" ref="F1341">IFERROR(INDEX(import_data,MATCH($D$8&amp;"-"&amp;$B1341,import_key,0),F$9),"")</f>
        <v/>
      </c>
      <c r="G1341" s="299" t="str" cm="1">
        <f t="array" ref="G1341">IFERROR(INDEX(import_data,MATCH($D$8&amp;"-"&amp;$B1341,import_key,0),G$9),"")</f>
        <v/>
      </c>
      <c r="H1341" s="322" t="str" cm="1">
        <f t="array" ref="H1341">IFERROR(INDEX(import_data,MATCH($D$8&amp;"-"&amp;$B1341,import_key,0),H$9),"")</f>
        <v/>
      </c>
      <c r="J1341" s="334" t="str">
        <f t="shared" si="101"/>
        <v/>
      </c>
      <c r="K1341" s="98" t="s">
        <v>0</v>
      </c>
      <c r="L1341" s="334" t="str">
        <f t="shared" si="102"/>
        <v/>
      </c>
      <c r="M1341" s="98" t="s">
        <v>0</v>
      </c>
      <c r="N1341" s="334" t="str">
        <f t="shared" si="103"/>
        <v/>
      </c>
      <c r="O1341" s="98" t="s">
        <v>0</v>
      </c>
      <c r="P1341" s="308">
        <f t="shared" si="104"/>
        <v>1329</v>
      </c>
      <c r="R1341" s="301" t="str" cm="1">
        <f t="array" ref="R1341">IFERROR(INDEX(import_data,MATCH($R$8&amp;"-"&amp;$P1341,import_key,0),R$9),"")</f>
        <v/>
      </c>
      <c r="S1341" s="299" t="str" cm="1">
        <f t="array" ref="S1341">IFERROR(INDEX(import_data,MATCH($R$8&amp;"-"&amp;$P1341,import_key,0),S$9),"")</f>
        <v/>
      </c>
      <c r="T1341" s="322" t="str" cm="1">
        <f t="array" ref="T1341">IFERROR(INDEX(import_data,MATCH($R$8&amp;"-"&amp;$P1341,import_key,0),T$9),"")</f>
        <v/>
      </c>
    </row>
    <row r="1342" spans="2:20" x14ac:dyDescent="0.25">
      <c r="B1342" s="308">
        <f t="shared" si="105"/>
        <v>1330</v>
      </c>
      <c r="D1342" s="301" t="str" cm="1">
        <f t="array" ref="D1342">IFERROR(INDEX(import_data,MATCH($D$8&amp;"-"&amp;$B1342,import_key,0),D$9),"")</f>
        <v/>
      </c>
      <c r="E1342" s="299" t="str" cm="1">
        <f t="array" ref="E1342">IFERROR(INDEX(import_data,MATCH($D$8&amp;"-"&amp;$B1342,import_key,0),E$9),"")</f>
        <v/>
      </c>
      <c r="F1342" s="299" t="str" cm="1">
        <f t="array" ref="F1342">IFERROR(INDEX(import_data,MATCH($D$8&amp;"-"&amp;$B1342,import_key,0),F$9),"")</f>
        <v/>
      </c>
      <c r="G1342" s="299" t="str" cm="1">
        <f t="array" ref="G1342">IFERROR(INDEX(import_data,MATCH($D$8&amp;"-"&amp;$B1342,import_key,0),G$9),"")</f>
        <v/>
      </c>
      <c r="H1342" s="322" t="str" cm="1">
        <f t="array" ref="H1342">IFERROR(INDEX(import_data,MATCH($D$8&amp;"-"&amp;$B1342,import_key,0),H$9),"")</f>
        <v/>
      </c>
      <c r="J1342" s="334" t="str">
        <f t="shared" si="101"/>
        <v/>
      </c>
      <c r="K1342" s="98" t="s">
        <v>0</v>
      </c>
      <c r="L1342" s="334" t="str">
        <f t="shared" si="102"/>
        <v/>
      </c>
      <c r="M1342" s="98" t="s">
        <v>0</v>
      </c>
      <c r="N1342" s="334" t="str">
        <f t="shared" si="103"/>
        <v/>
      </c>
      <c r="O1342" s="98" t="s">
        <v>0</v>
      </c>
      <c r="P1342" s="308">
        <f t="shared" si="104"/>
        <v>1330</v>
      </c>
      <c r="R1342" s="301" t="str" cm="1">
        <f t="array" ref="R1342">IFERROR(INDEX(import_data,MATCH($R$8&amp;"-"&amp;$P1342,import_key,0),R$9),"")</f>
        <v/>
      </c>
      <c r="S1342" s="299" t="str" cm="1">
        <f t="array" ref="S1342">IFERROR(INDEX(import_data,MATCH($R$8&amp;"-"&amp;$P1342,import_key,0),S$9),"")</f>
        <v/>
      </c>
      <c r="T1342" s="322" t="str" cm="1">
        <f t="array" ref="T1342">IFERROR(INDEX(import_data,MATCH($R$8&amp;"-"&amp;$P1342,import_key,0),T$9),"")</f>
        <v/>
      </c>
    </row>
    <row r="1343" spans="2:20" x14ac:dyDescent="0.25">
      <c r="B1343" s="308">
        <f t="shared" si="105"/>
        <v>1331</v>
      </c>
      <c r="D1343" s="301" t="str" cm="1">
        <f t="array" ref="D1343">IFERROR(INDEX(import_data,MATCH($D$8&amp;"-"&amp;$B1343,import_key,0),D$9),"")</f>
        <v/>
      </c>
      <c r="E1343" s="299" t="str" cm="1">
        <f t="array" ref="E1343">IFERROR(INDEX(import_data,MATCH($D$8&amp;"-"&amp;$B1343,import_key,0),E$9),"")</f>
        <v/>
      </c>
      <c r="F1343" s="299" t="str" cm="1">
        <f t="array" ref="F1343">IFERROR(INDEX(import_data,MATCH($D$8&amp;"-"&amp;$B1343,import_key,0),F$9),"")</f>
        <v/>
      </c>
      <c r="G1343" s="299" t="str" cm="1">
        <f t="array" ref="G1343">IFERROR(INDEX(import_data,MATCH($D$8&amp;"-"&amp;$B1343,import_key,0),G$9),"")</f>
        <v/>
      </c>
      <c r="H1343" s="322" t="str" cm="1">
        <f t="array" ref="H1343">IFERROR(INDEX(import_data,MATCH($D$8&amp;"-"&amp;$B1343,import_key,0),H$9),"")</f>
        <v/>
      </c>
      <c r="J1343" s="334" t="str">
        <f t="shared" si="101"/>
        <v/>
      </c>
      <c r="K1343" s="98" t="s">
        <v>0</v>
      </c>
      <c r="L1343" s="334" t="str">
        <f t="shared" si="102"/>
        <v/>
      </c>
      <c r="M1343" s="98" t="s">
        <v>0</v>
      </c>
      <c r="N1343" s="334" t="str">
        <f t="shared" si="103"/>
        <v/>
      </c>
      <c r="O1343" s="98" t="s">
        <v>0</v>
      </c>
      <c r="P1343" s="308">
        <f t="shared" si="104"/>
        <v>1331</v>
      </c>
      <c r="R1343" s="301" t="str" cm="1">
        <f t="array" ref="R1343">IFERROR(INDEX(import_data,MATCH($R$8&amp;"-"&amp;$P1343,import_key,0),R$9),"")</f>
        <v/>
      </c>
      <c r="S1343" s="299" t="str" cm="1">
        <f t="array" ref="S1343">IFERROR(INDEX(import_data,MATCH($R$8&amp;"-"&amp;$P1343,import_key,0),S$9),"")</f>
        <v/>
      </c>
      <c r="T1343" s="322" t="str" cm="1">
        <f t="array" ref="T1343">IFERROR(INDEX(import_data,MATCH($R$8&amp;"-"&amp;$P1343,import_key,0),T$9),"")</f>
        <v/>
      </c>
    </row>
    <row r="1344" spans="2:20" x14ac:dyDescent="0.25">
      <c r="B1344" s="308">
        <f t="shared" si="105"/>
        <v>1332</v>
      </c>
      <c r="D1344" s="301" t="str" cm="1">
        <f t="array" ref="D1344">IFERROR(INDEX(import_data,MATCH($D$8&amp;"-"&amp;$B1344,import_key,0),D$9),"")</f>
        <v/>
      </c>
      <c r="E1344" s="299" t="str" cm="1">
        <f t="array" ref="E1344">IFERROR(INDEX(import_data,MATCH($D$8&amp;"-"&amp;$B1344,import_key,0),E$9),"")</f>
        <v/>
      </c>
      <c r="F1344" s="299" t="str" cm="1">
        <f t="array" ref="F1344">IFERROR(INDEX(import_data,MATCH($D$8&amp;"-"&amp;$B1344,import_key,0),F$9),"")</f>
        <v/>
      </c>
      <c r="G1344" s="299" t="str" cm="1">
        <f t="array" ref="G1344">IFERROR(INDEX(import_data,MATCH($D$8&amp;"-"&amp;$B1344,import_key,0),G$9),"")</f>
        <v/>
      </c>
      <c r="H1344" s="322" t="str" cm="1">
        <f t="array" ref="H1344">IFERROR(INDEX(import_data,MATCH($D$8&amp;"-"&amp;$B1344,import_key,0),H$9),"")</f>
        <v/>
      </c>
      <c r="J1344" s="334" t="str">
        <f t="shared" si="101"/>
        <v/>
      </c>
      <c r="K1344" s="98" t="s">
        <v>0</v>
      </c>
      <c r="L1344" s="334" t="str">
        <f t="shared" si="102"/>
        <v/>
      </c>
      <c r="M1344" s="98" t="s">
        <v>0</v>
      </c>
      <c r="N1344" s="334" t="str">
        <f t="shared" si="103"/>
        <v/>
      </c>
      <c r="O1344" s="98" t="s">
        <v>0</v>
      </c>
      <c r="P1344" s="308">
        <f t="shared" si="104"/>
        <v>1332</v>
      </c>
      <c r="R1344" s="301" t="str" cm="1">
        <f t="array" ref="R1344">IFERROR(INDEX(import_data,MATCH($R$8&amp;"-"&amp;$P1344,import_key,0),R$9),"")</f>
        <v/>
      </c>
      <c r="S1344" s="299" t="str" cm="1">
        <f t="array" ref="S1344">IFERROR(INDEX(import_data,MATCH($R$8&amp;"-"&amp;$P1344,import_key,0),S$9),"")</f>
        <v/>
      </c>
      <c r="T1344" s="322" t="str" cm="1">
        <f t="array" ref="T1344">IFERROR(INDEX(import_data,MATCH($R$8&amp;"-"&amp;$P1344,import_key,0),T$9),"")</f>
        <v/>
      </c>
    </row>
    <row r="1345" spans="2:20" x14ac:dyDescent="0.25">
      <c r="B1345" s="308">
        <f t="shared" si="105"/>
        <v>1333</v>
      </c>
      <c r="D1345" s="301" t="str" cm="1">
        <f t="array" ref="D1345">IFERROR(INDEX(import_data,MATCH($D$8&amp;"-"&amp;$B1345,import_key,0),D$9),"")</f>
        <v/>
      </c>
      <c r="E1345" s="299" t="str" cm="1">
        <f t="array" ref="E1345">IFERROR(INDEX(import_data,MATCH($D$8&amp;"-"&amp;$B1345,import_key,0),E$9),"")</f>
        <v/>
      </c>
      <c r="F1345" s="299" t="str" cm="1">
        <f t="array" ref="F1345">IFERROR(INDEX(import_data,MATCH($D$8&amp;"-"&amp;$B1345,import_key,0),F$9),"")</f>
        <v/>
      </c>
      <c r="G1345" s="299" t="str" cm="1">
        <f t="array" ref="G1345">IFERROR(INDEX(import_data,MATCH($D$8&amp;"-"&amp;$B1345,import_key,0),G$9),"")</f>
        <v/>
      </c>
      <c r="H1345" s="322" t="str" cm="1">
        <f t="array" ref="H1345">IFERROR(INDEX(import_data,MATCH($D$8&amp;"-"&amp;$B1345,import_key,0),H$9),"")</f>
        <v/>
      </c>
      <c r="J1345" s="334" t="str">
        <f t="shared" si="101"/>
        <v/>
      </c>
      <c r="K1345" s="98" t="s">
        <v>0</v>
      </c>
      <c r="L1345" s="334" t="str">
        <f t="shared" si="102"/>
        <v/>
      </c>
      <c r="M1345" s="98" t="s">
        <v>0</v>
      </c>
      <c r="N1345" s="334" t="str">
        <f t="shared" si="103"/>
        <v/>
      </c>
      <c r="O1345" s="98" t="s">
        <v>0</v>
      </c>
      <c r="P1345" s="308">
        <f t="shared" si="104"/>
        <v>1333</v>
      </c>
      <c r="R1345" s="301" t="str" cm="1">
        <f t="array" ref="R1345">IFERROR(INDEX(import_data,MATCH($R$8&amp;"-"&amp;$P1345,import_key,0),R$9),"")</f>
        <v/>
      </c>
      <c r="S1345" s="299" t="str" cm="1">
        <f t="array" ref="S1345">IFERROR(INDEX(import_data,MATCH($R$8&amp;"-"&amp;$P1345,import_key,0),S$9),"")</f>
        <v/>
      </c>
      <c r="T1345" s="322" t="str" cm="1">
        <f t="array" ref="T1345">IFERROR(INDEX(import_data,MATCH($R$8&amp;"-"&amp;$P1345,import_key,0),T$9),"")</f>
        <v/>
      </c>
    </row>
    <row r="1346" spans="2:20" x14ac:dyDescent="0.25">
      <c r="B1346" s="308">
        <f t="shared" si="105"/>
        <v>1334</v>
      </c>
      <c r="D1346" s="301" t="str" cm="1">
        <f t="array" ref="D1346">IFERROR(INDEX(import_data,MATCH($D$8&amp;"-"&amp;$B1346,import_key,0),D$9),"")</f>
        <v/>
      </c>
      <c r="E1346" s="299" t="str" cm="1">
        <f t="array" ref="E1346">IFERROR(INDEX(import_data,MATCH($D$8&amp;"-"&amp;$B1346,import_key,0),E$9),"")</f>
        <v/>
      </c>
      <c r="F1346" s="299" t="str" cm="1">
        <f t="array" ref="F1346">IFERROR(INDEX(import_data,MATCH($D$8&amp;"-"&amp;$B1346,import_key,0),F$9),"")</f>
        <v/>
      </c>
      <c r="G1346" s="299" t="str" cm="1">
        <f t="array" ref="G1346">IFERROR(INDEX(import_data,MATCH($D$8&amp;"-"&amp;$B1346,import_key,0),G$9),"")</f>
        <v/>
      </c>
      <c r="H1346" s="322" t="str" cm="1">
        <f t="array" ref="H1346">IFERROR(INDEX(import_data,MATCH($D$8&amp;"-"&amp;$B1346,import_key,0),H$9),"")</f>
        <v/>
      </c>
      <c r="J1346" s="334" t="str">
        <f t="shared" si="101"/>
        <v/>
      </c>
      <c r="K1346" s="98" t="s">
        <v>0</v>
      </c>
      <c r="L1346" s="334" t="str">
        <f t="shared" si="102"/>
        <v/>
      </c>
      <c r="M1346" s="98" t="s">
        <v>0</v>
      </c>
      <c r="N1346" s="334" t="str">
        <f t="shared" si="103"/>
        <v/>
      </c>
      <c r="O1346" s="98" t="s">
        <v>0</v>
      </c>
      <c r="P1346" s="308">
        <f t="shared" si="104"/>
        <v>1334</v>
      </c>
      <c r="R1346" s="301" t="str" cm="1">
        <f t="array" ref="R1346">IFERROR(INDEX(import_data,MATCH($R$8&amp;"-"&amp;$P1346,import_key,0),R$9),"")</f>
        <v/>
      </c>
      <c r="S1346" s="299" t="str" cm="1">
        <f t="array" ref="S1346">IFERROR(INDEX(import_data,MATCH($R$8&amp;"-"&amp;$P1346,import_key,0),S$9),"")</f>
        <v/>
      </c>
      <c r="T1346" s="322" t="str" cm="1">
        <f t="array" ref="T1346">IFERROR(INDEX(import_data,MATCH($R$8&amp;"-"&amp;$P1346,import_key,0),T$9),"")</f>
        <v/>
      </c>
    </row>
    <row r="1347" spans="2:20" x14ac:dyDescent="0.25">
      <c r="B1347" s="308">
        <f t="shared" si="105"/>
        <v>1335</v>
      </c>
      <c r="D1347" s="301" t="str" cm="1">
        <f t="array" ref="D1347">IFERROR(INDEX(import_data,MATCH($D$8&amp;"-"&amp;$B1347,import_key,0),D$9),"")</f>
        <v/>
      </c>
      <c r="E1347" s="299" t="str" cm="1">
        <f t="array" ref="E1347">IFERROR(INDEX(import_data,MATCH($D$8&amp;"-"&amp;$B1347,import_key,0),E$9),"")</f>
        <v/>
      </c>
      <c r="F1347" s="299" t="str" cm="1">
        <f t="array" ref="F1347">IFERROR(INDEX(import_data,MATCH($D$8&amp;"-"&amp;$B1347,import_key,0),F$9),"")</f>
        <v/>
      </c>
      <c r="G1347" s="299" t="str" cm="1">
        <f t="array" ref="G1347">IFERROR(INDEX(import_data,MATCH($D$8&amp;"-"&amp;$B1347,import_key,0),G$9),"")</f>
        <v/>
      </c>
      <c r="H1347" s="322" t="str" cm="1">
        <f t="array" ref="H1347">IFERROR(INDEX(import_data,MATCH($D$8&amp;"-"&amp;$B1347,import_key,0),H$9),"")</f>
        <v/>
      </c>
      <c r="J1347" s="334" t="str">
        <f t="shared" si="101"/>
        <v/>
      </c>
      <c r="K1347" s="98" t="s">
        <v>0</v>
      </c>
      <c r="L1347" s="334" t="str">
        <f t="shared" si="102"/>
        <v/>
      </c>
      <c r="M1347" s="98" t="s">
        <v>0</v>
      </c>
      <c r="N1347" s="334" t="str">
        <f t="shared" si="103"/>
        <v/>
      </c>
      <c r="O1347" s="98" t="s">
        <v>0</v>
      </c>
      <c r="P1347" s="308">
        <f t="shared" si="104"/>
        <v>1335</v>
      </c>
      <c r="R1347" s="301" t="str" cm="1">
        <f t="array" ref="R1347">IFERROR(INDEX(import_data,MATCH($R$8&amp;"-"&amp;$P1347,import_key,0),R$9),"")</f>
        <v/>
      </c>
      <c r="S1347" s="299" t="str" cm="1">
        <f t="array" ref="S1347">IFERROR(INDEX(import_data,MATCH($R$8&amp;"-"&amp;$P1347,import_key,0),S$9),"")</f>
        <v/>
      </c>
      <c r="T1347" s="322" t="str" cm="1">
        <f t="array" ref="T1347">IFERROR(INDEX(import_data,MATCH($R$8&amp;"-"&amp;$P1347,import_key,0),T$9),"")</f>
        <v/>
      </c>
    </row>
    <row r="1348" spans="2:20" x14ac:dyDescent="0.25">
      <c r="B1348" s="308">
        <f t="shared" si="105"/>
        <v>1336</v>
      </c>
      <c r="D1348" s="301" t="str" cm="1">
        <f t="array" ref="D1348">IFERROR(INDEX(import_data,MATCH($D$8&amp;"-"&amp;$B1348,import_key,0),D$9),"")</f>
        <v/>
      </c>
      <c r="E1348" s="299" t="str" cm="1">
        <f t="array" ref="E1348">IFERROR(INDEX(import_data,MATCH($D$8&amp;"-"&amp;$B1348,import_key,0),E$9),"")</f>
        <v/>
      </c>
      <c r="F1348" s="299" t="str" cm="1">
        <f t="array" ref="F1348">IFERROR(INDEX(import_data,MATCH($D$8&amp;"-"&amp;$B1348,import_key,0),F$9),"")</f>
        <v/>
      </c>
      <c r="G1348" s="299" t="str" cm="1">
        <f t="array" ref="G1348">IFERROR(INDEX(import_data,MATCH($D$8&amp;"-"&amp;$B1348,import_key,0),G$9),"")</f>
        <v/>
      </c>
      <c r="H1348" s="322" t="str" cm="1">
        <f t="array" ref="H1348">IFERROR(INDEX(import_data,MATCH($D$8&amp;"-"&amp;$B1348,import_key,0),H$9),"")</f>
        <v/>
      </c>
      <c r="J1348" s="334" t="str">
        <f t="shared" si="101"/>
        <v/>
      </c>
      <c r="K1348" s="98" t="s">
        <v>0</v>
      </c>
      <c r="L1348" s="334" t="str">
        <f t="shared" si="102"/>
        <v/>
      </c>
      <c r="M1348" s="98" t="s">
        <v>0</v>
      </c>
      <c r="N1348" s="334" t="str">
        <f t="shared" si="103"/>
        <v/>
      </c>
      <c r="O1348" s="98" t="s">
        <v>0</v>
      </c>
      <c r="P1348" s="308">
        <f t="shared" si="104"/>
        <v>1336</v>
      </c>
      <c r="R1348" s="301" t="str" cm="1">
        <f t="array" ref="R1348">IFERROR(INDEX(import_data,MATCH($R$8&amp;"-"&amp;$P1348,import_key,0),R$9),"")</f>
        <v/>
      </c>
      <c r="S1348" s="299" t="str" cm="1">
        <f t="array" ref="S1348">IFERROR(INDEX(import_data,MATCH($R$8&amp;"-"&amp;$P1348,import_key,0),S$9),"")</f>
        <v/>
      </c>
      <c r="T1348" s="322" t="str" cm="1">
        <f t="array" ref="T1348">IFERROR(INDEX(import_data,MATCH($R$8&amp;"-"&amp;$P1348,import_key,0),T$9),"")</f>
        <v/>
      </c>
    </row>
    <row r="1349" spans="2:20" x14ac:dyDescent="0.25">
      <c r="B1349" s="308">
        <f t="shared" si="105"/>
        <v>1337</v>
      </c>
      <c r="D1349" s="301" t="str" cm="1">
        <f t="array" ref="D1349">IFERROR(INDEX(import_data,MATCH($D$8&amp;"-"&amp;$B1349,import_key,0),D$9),"")</f>
        <v/>
      </c>
      <c r="E1349" s="299" t="str" cm="1">
        <f t="array" ref="E1349">IFERROR(INDEX(import_data,MATCH($D$8&amp;"-"&amp;$B1349,import_key,0),E$9),"")</f>
        <v/>
      </c>
      <c r="F1349" s="299" t="str" cm="1">
        <f t="array" ref="F1349">IFERROR(INDEX(import_data,MATCH($D$8&amp;"-"&amp;$B1349,import_key,0),F$9),"")</f>
        <v/>
      </c>
      <c r="G1349" s="299" t="str" cm="1">
        <f t="array" ref="G1349">IFERROR(INDEX(import_data,MATCH($D$8&amp;"-"&amp;$B1349,import_key,0),G$9),"")</f>
        <v/>
      </c>
      <c r="H1349" s="322" t="str" cm="1">
        <f t="array" ref="H1349">IFERROR(INDEX(import_data,MATCH($D$8&amp;"-"&amp;$B1349,import_key,0),H$9),"")</f>
        <v/>
      </c>
      <c r="J1349" s="334" t="str">
        <f t="shared" si="101"/>
        <v/>
      </c>
      <c r="K1349" s="98" t="s">
        <v>0</v>
      </c>
      <c r="L1349" s="334" t="str">
        <f t="shared" si="102"/>
        <v/>
      </c>
      <c r="M1349" s="98" t="s">
        <v>0</v>
      </c>
      <c r="N1349" s="334" t="str">
        <f t="shared" si="103"/>
        <v/>
      </c>
      <c r="O1349" s="98" t="s">
        <v>0</v>
      </c>
      <c r="P1349" s="308">
        <f t="shared" si="104"/>
        <v>1337</v>
      </c>
      <c r="R1349" s="301" t="str" cm="1">
        <f t="array" ref="R1349">IFERROR(INDEX(import_data,MATCH($R$8&amp;"-"&amp;$P1349,import_key,0),R$9),"")</f>
        <v/>
      </c>
      <c r="S1349" s="299" t="str" cm="1">
        <f t="array" ref="S1349">IFERROR(INDEX(import_data,MATCH($R$8&amp;"-"&amp;$P1349,import_key,0),S$9),"")</f>
        <v/>
      </c>
      <c r="T1349" s="322" t="str" cm="1">
        <f t="array" ref="T1349">IFERROR(INDEX(import_data,MATCH($R$8&amp;"-"&amp;$P1349,import_key,0),T$9),"")</f>
        <v/>
      </c>
    </row>
    <row r="1350" spans="2:20" x14ac:dyDescent="0.25">
      <c r="B1350" s="308">
        <f t="shared" si="105"/>
        <v>1338</v>
      </c>
      <c r="D1350" s="301" t="str" cm="1">
        <f t="array" ref="D1350">IFERROR(INDEX(import_data,MATCH($D$8&amp;"-"&amp;$B1350,import_key,0),D$9),"")</f>
        <v/>
      </c>
      <c r="E1350" s="299" t="str" cm="1">
        <f t="array" ref="E1350">IFERROR(INDEX(import_data,MATCH($D$8&amp;"-"&amp;$B1350,import_key,0),E$9),"")</f>
        <v/>
      </c>
      <c r="F1350" s="299" t="str" cm="1">
        <f t="array" ref="F1350">IFERROR(INDEX(import_data,MATCH($D$8&amp;"-"&amp;$B1350,import_key,0),F$9),"")</f>
        <v/>
      </c>
      <c r="G1350" s="299" t="str" cm="1">
        <f t="array" ref="G1350">IFERROR(INDEX(import_data,MATCH($D$8&amp;"-"&amp;$B1350,import_key,0),G$9),"")</f>
        <v/>
      </c>
      <c r="H1350" s="322" t="str" cm="1">
        <f t="array" ref="H1350">IFERROR(INDEX(import_data,MATCH($D$8&amp;"-"&amp;$B1350,import_key,0),H$9),"")</f>
        <v/>
      </c>
      <c r="J1350" s="334" t="str">
        <f t="shared" si="101"/>
        <v/>
      </c>
      <c r="K1350" s="98" t="s">
        <v>0</v>
      </c>
      <c r="L1350" s="334" t="str">
        <f t="shared" si="102"/>
        <v/>
      </c>
      <c r="M1350" s="98" t="s">
        <v>0</v>
      </c>
      <c r="N1350" s="334" t="str">
        <f t="shared" si="103"/>
        <v/>
      </c>
      <c r="O1350" s="98" t="s">
        <v>0</v>
      </c>
      <c r="P1350" s="308">
        <f t="shared" si="104"/>
        <v>1338</v>
      </c>
      <c r="R1350" s="301" t="str" cm="1">
        <f t="array" ref="R1350">IFERROR(INDEX(import_data,MATCH($R$8&amp;"-"&amp;$P1350,import_key,0),R$9),"")</f>
        <v/>
      </c>
      <c r="S1350" s="299" t="str" cm="1">
        <f t="array" ref="S1350">IFERROR(INDEX(import_data,MATCH($R$8&amp;"-"&amp;$P1350,import_key,0),S$9),"")</f>
        <v/>
      </c>
      <c r="T1350" s="322" t="str" cm="1">
        <f t="array" ref="T1350">IFERROR(INDEX(import_data,MATCH($R$8&amp;"-"&amp;$P1350,import_key,0),T$9),"")</f>
        <v/>
      </c>
    </row>
    <row r="1351" spans="2:20" x14ac:dyDescent="0.25">
      <c r="B1351" s="308">
        <f t="shared" si="105"/>
        <v>1339</v>
      </c>
      <c r="D1351" s="301" t="str" cm="1">
        <f t="array" ref="D1351">IFERROR(INDEX(import_data,MATCH($D$8&amp;"-"&amp;$B1351,import_key,0),D$9),"")</f>
        <v/>
      </c>
      <c r="E1351" s="299" t="str" cm="1">
        <f t="array" ref="E1351">IFERROR(INDEX(import_data,MATCH($D$8&amp;"-"&amp;$B1351,import_key,0),E$9),"")</f>
        <v/>
      </c>
      <c r="F1351" s="299" t="str" cm="1">
        <f t="array" ref="F1351">IFERROR(INDEX(import_data,MATCH($D$8&amp;"-"&amp;$B1351,import_key,0),F$9),"")</f>
        <v/>
      </c>
      <c r="G1351" s="299" t="str" cm="1">
        <f t="array" ref="G1351">IFERROR(INDEX(import_data,MATCH($D$8&amp;"-"&amp;$B1351,import_key,0),G$9),"")</f>
        <v/>
      </c>
      <c r="H1351" s="322" t="str" cm="1">
        <f t="array" ref="H1351">IFERROR(INDEX(import_data,MATCH($D$8&amp;"-"&amp;$B1351,import_key,0),H$9),"")</f>
        <v/>
      </c>
      <c r="J1351" s="334" t="str">
        <f t="shared" si="101"/>
        <v/>
      </c>
      <c r="K1351" s="98" t="s">
        <v>0</v>
      </c>
      <c r="L1351" s="334" t="str">
        <f t="shared" si="102"/>
        <v/>
      </c>
      <c r="M1351" s="98" t="s">
        <v>0</v>
      </c>
      <c r="N1351" s="334" t="str">
        <f t="shared" si="103"/>
        <v/>
      </c>
      <c r="O1351" s="98" t="s">
        <v>0</v>
      </c>
      <c r="P1351" s="308">
        <f t="shared" si="104"/>
        <v>1339</v>
      </c>
      <c r="R1351" s="301" t="str" cm="1">
        <f t="array" ref="R1351">IFERROR(INDEX(import_data,MATCH($R$8&amp;"-"&amp;$P1351,import_key,0),R$9),"")</f>
        <v/>
      </c>
      <c r="S1351" s="299" t="str" cm="1">
        <f t="array" ref="S1351">IFERROR(INDEX(import_data,MATCH($R$8&amp;"-"&amp;$P1351,import_key,0),S$9),"")</f>
        <v/>
      </c>
      <c r="T1351" s="322" t="str" cm="1">
        <f t="array" ref="T1351">IFERROR(INDEX(import_data,MATCH($R$8&amp;"-"&amp;$P1351,import_key,0),T$9),"")</f>
        <v/>
      </c>
    </row>
    <row r="1352" spans="2:20" x14ac:dyDescent="0.25">
      <c r="B1352" s="308">
        <f t="shared" si="105"/>
        <v>1340</v>
      </c>
      <c r="D1352" s="301" t="str" cm="1">
        <f t="array" ref="D1352">IFERROR(INDEX(import_data,MATCH($D$8&amp;"-"&amp;$B1352,import_key,0),D$9),"")</f>
        <v/>
      </c>
      <c r="E1352" s="299" t="str" cm="1">
        <f t="array" ref="E1352">IFERROR(INDEX(import_data,MATCH($D$8&amp;"-"&amp;$B1352,import_key,0),E$9),"")</f>
        <v/>
      </c>
      <c r="F1352" s="299" t="str" cm="1">
        <f t="array" ref="F1352">IFERROR(INDEX(import_data,MATCH($D$8&amp;"-"&amp;$B1352,import_key,0),F$9),"")</f>
        <v/>
      </c>
      <c r="G1352" s="299" t="str" cm="1">
        <f t="array" ref="G1352">IFERROR(INDEX(import_data,MATCH($D$8&amp;"-"&amp;$B1352,import_key,0),G$9),"")</f>
        <v/>
      </c>
      <c r="H1352" s="322" t="str" cm="1">
        <f t="array" ref="H1352">IFERROR(INDEX(import_data,MATCH($D$8&amp;"-"&amp;$B1352,import_key,0),H$9),"")</f>
        <v/>
      </c>
      <c r="J1352" s="334" t="str">
        <f t="shared" si="101"/>
        <v/>
      </c>
      <c r="K1352" s="98" t="s">
        <v>0</v>
      </c>
      <c r="L1352" s="334" t="str">
        <f t="shared" si="102"/>
        <v/>
      </c>
      <c r="M1352" s="98" t="s">
        <v>0</v>
      </c>
      <c r="N1352" s="334" t="str">
        <f t="shared" si="103"/>
        <v/>
      </c>
      <c r="O1352" s="98" t="s">
        <v>0</v>
      </c>
      <c r="P1352" s="308">
        <f t="shared" si="104"/>
        <v>1340</v>
      </c>
      <c r="R1352" s="301" t="str" cm="1">
        <f t="array" ref="R1352">IFERROR(INDEX(import_data,MATCH($R$8&amp;"-"&amp;$P1352,import_key,0),R$9),"")</f>
        <v/>
      </c>
      <c r="S1352" s="299" t="str" cm="1">
        <f t="array" ref="S1352">IFERROR(INDEX(import_data,MATCH($R$8&amp;"-"&amp;$P1352,import_key,0),S$9),"")</f>
        <v/>
      </c>
      <c r="T1352" s="322" t="str" cm="1">
        <f t="array" ref="T1352">IFERROR(INDEX(import_data,MATCH($R$8&amp;"-"&amp;$P1352,import_key,0),T$9),"")</f>
        <v/>
      </c>
    </row>
    <row r="1353" spans="2:20" x14ac:dyDescent="0.25">
      <c r="B1353" s="308">
        <f t="shared" si="105"/>
        <v>1341</v>
      </c>
      <c r="D1353" s="301" t="str" cm="1">
        <f t="array" ref="D1353">IFERROR(INDEX(import_data,MATCH($D$8&amp;"-"&amp;$B1353,import_key,0),D$9),"")</f>
        <v/>
      </c>
      <c r="E1353" s="299" t="str" cm="1">
        <f t="array" ref="E1353">IFERROR(INDEX(import_data,MATCH($D$8&amp;"-"&amp;$B1353,import_key,0),E$9),"")</f>
        <v/>
      </c>
      <c r="F1353" s="299" t="str" cm="1">
        <f t="array" ref="F1353">IFERROR(INDEX(import_data,MATCH($D$8&amp;"-"&amp;$B1353,import_key,0),F$9),"")</f>
        <v/>
      </c>
      <c r="G1353" s="299" t="str" cm="1">
        <f t="array" ref="G1353">IFERROR(INDEX(import_data,MATCH($D$8&amp;"-"&amp;$B1353,import_key,0),G$9),"")</f>
        <v/>
      </c>
      <c r="H1353" s="322" t="str" cm="1">
        <f t="array" ref="H1353">IFERROR(INDEX(import_data,MATCH($D$8&amp;"-"&amp;$B1353,import_key,0),H$9),"")</f>
        <v/>
      </c>
      <c r="J1353" s="334" t="str">
        <f t="shared" si="101"/>
        <v/>
      </c>
      <c r="K1353" s="98" t="s">
        <v>0</v>
      </c>
      <c r="L1353" s="334" t="str">
        <f t="shared" si="102"/>
        <v/>
      </c>
      <c r="M1353" s="98" t="s">
        <v>0</v>
      </c>
      <c r="N1353" s="334" t="str">
        <f t="shared" si="103"/>
        <v/>
      </c>
      <c r="O1353" s="98" t="s">
        <v>0</v>
      </c>
      <c r="P1353" s="308">
        <f t="shared" si="104"/>
        <v>1341</v>
      </c>
      <c r="R1353" s="301" t="str" cm="1">
        <f t="array" ref="R1353">IFERROR(INDEX(import_data,MATCH($R$8&amp;"-"&amp;$P1353,import_key,0),R$9),"")</f>
        <v/>
      </c>
      <c r="S1353" s="299" t="str" cm="1">
        <f t="array" ref="S1353">IFERROR(INDEX(import_data,MATCH($R$8&amp;"-"&amp;$P1353,import_key,0),S$9),"")</f>
        <v/>
      </c>
      <c r="T1353" s="322" t="str" cm="1">
        <f t="array" ref="T1353">IFERROR(INDEX(import_data,MATCH($R$8&amp;"-"&amp;$P1353,import_key,0),T$9),"")</f>
        <v/>
      </c>
    </row>
    <row r="1354" spans="2:20" x14ac:dyDescent="0.25">
      <c r="B1354" s="308">
        <f t="shared" si="105"/>
        <v>1342</v>
      </c>
      <c r="D1354" s="301" t="str" cm="1">
        <f t="array" ref="D1354">IFERROR(INDEX(import_data,MATCH($D$8&amp;"-"&amp;$B1354,import_key,0),D$9),"")</f>
        <v/>
      </c>
      <c r="E1354" s="299" t="str" cm="1">
        <f t="array" ref="E1354">IFERROR(INDEX(import_data,MATCH($D$8&amp;"-"&amp;$B1354,import_key,0),E$9),"")</f>
        <v/>
      </c>
      <c r="F1354" s="299" t="str" cm="1">
        <f t="array" ref="F1354">IFERROR(INDEX(import_data,MATCH($D$8&amp;"-"&amp;$B1354,import_key,0),F$9),"")</f>
        <v/>
      </c>
      <c r="G1354" s="299" t="str" cm="1">
        <f t="array" ref="G1354">IFERROR(INDEX(import_data,MATCH($D$8&amp;"-"&amp;$B1354,import_key,0),G$9),"")</f>
        <v/>
      </c>
      <c r="H1354" s="322" t="str" cm="1">
        <f t="array" ref="H1354">IFERROR(INDEX(import_data,MATCH($D$8&amp;"-"&amp;$B1354,import_key,0),H$9),"")</f>
        <v/>
      </c>
      <c r="J1354" s="334" t="str">
        <f t="shared" si="101"/>
        <v/>
      </c>
      <c r="K1354" s="98" t="s">
        <v>0</v>
      </c>
      <c r="L1354" s="334" t="str">
        <f t="shared" si="102"/>
        <v/>
      </c>
      <c r="M1354" s="98" t="s">
        <v>0</v>
      </c>
      <c r="N1354" s="334" t="str">
        <f t="shared" si="103"/>
        <v/>
      </c>
      <c r="O1354" s="98" t="s">
        <v>0</v>
      </c>
      <c r="P1354" s="308">
        <f t="shared" si="104"/>
        <v>1342</v>
      </c>
      <c r="R1354" s="301" t="str" cm="1">
        <f t="array" ref="R1354">IFERROR(INDEX(import_data,MATCH($R$8&amp;"-"&amp;$P1354,import_key,0),R$9),"")</f>
        <v/>
      </c>
      <c r="S1354" s="299" t="str" cm="1">
        <f t="array" ref="S1354">IFERROR(INDEX(import_data,MATCH($R$8&amp;"-"&amp;$P1354,import_key,0),S$9),"")</f>
        <v/>
      </c>
      <c r="T1354" s="322" t="str" cm="1">
        <f t="array" ref="T1354">IFERROR(INDEX(import_data,MATCH($R$8&amp;"-"&amp;$P1354,import_key,0),T$9),"")</f>
        <v/>
      </c>
    </row>
    <row r="1355" spans="2:20" x14ac:dyDescent="0.25">
      <c r="B1355" s="308">
        <f t="shared" si="105"/>
        <v>1343</v>
      </c>
      <c r="D1355" s="301" t="str" cm="1">
        <f t="array" ref="D1355">IFERROR(INDEX(import_data,MATCH($D$8&amp;"-"&amp;$B1355,import_key,0),D$9),"")</f>
        <v/>
      </c>
      <c r="E1355" s="299" t="str" cm="1">
        <f t="array" ref="E1355">IFERROR(INDEX(import_data,MATCH($D$8&amp;"-"&amp;$B1355,import_key,0),E$9),"")</f>
        <v/>
      </c>
      <c r="F1355" s="299" t="str" cm="1">
        <f t="array" ref="F1355">IFERROR(INDEX(import_data,MATCH($D$8&amp;"-"&amp;$B1355,import_key,0),F$9),"")</f>
        <v/>
      </c>
      <c r="G1355" s="299" t="str" cm="1">
        <f t="array" ref="G1355">IFERROR(INDEX(import_data,MATCH($D$8&amp;"-"&amp;$B1355,import_key,0),G$9),"")</f>
        <v/>
      </c>
      <c r="H1355" s="322" t="str" cm="1">
        <f t="array" ref="H1355">IFERROR(INDEX(import_data,MATCH($D$8&amp;"-"&amp;$B1355,import_key,0),H$9),"")</f>
        <v/>
      </c>
      <c r="J1355" s="334" t="str">
        <f t="shared" si="101"/>
        <v/>
      </c>
      <c r="K1355" s="98" t="s">
        <v>0</v>
      </c>
      <c r="L1355" s="334" t="str">
        <f t="shared" si="102"/>
        <v/>
      </c>
      <c r="M1355" s="98" t="s">
        <v>0</v>
      </c>
      <c r="N1355" s="334" t="str">
        <f t="shared" si="103"/>
        <v/>
      </c>
      <c r="O1355" s="98" t="s">
        <v>0</v>
      </c>
      <c r="P1355" s="308">
        <f t="shared" si="104"/>
        <v>1343</v>
      </c>
      <c r="R1355" s="301" t="str" cm="1">
        <f t="array" ref="R1355">IFERROR(INDEX(import_data,MATCH($R$8&amp;"-"&amp;$P1355,import_key,0),R$9),"")</f>
        <v/>
      </c>
      <c r="S1355" s="299" t="str" cm="1">
        <f t="array" ref="S1355">IFERROR(INDEX(import_data,MATCH($R$8&amp;"-"&amp;$P1355,import_key,0),S$9),"")</f>
        <v/>
      </c>
      <c r="T1355" s="322" t="str" cm="1">
        <f t="array" ref="T1355">IFERROR(INDEX(import_data,MATCH($R$8&amp;"-"&amp;$P1355,import_key,0),T$9),"")</f>
        <v/>
      </c>
    </row>
    <row r="1356" spans="2:20" x14ac:dyDescent="0.25">
      <c r="B1356" s="308">
        <f t="shared" si="105"/>
        <v>1344</v>
      </c>
      <c r="D1356" s="301" t="str" cm="1">
        <f t="array" ref="D1356">IFERROR(INDEX(import_data,MATCH($D$8&amp;"-"&amp;$B1356,import_key,0),D$9),"")</f>
        <v/>
      </c>
      <c r="E1356" s="299" t="str" cm="1">
        <f t="array" ref="E1356">IFERROR(INDEX(import_data,MATCH($D$8&amp;"-"&amp;$B1356,import_key,0),E$9),"")</f>
        <v/>
      </c>
      <c r="F1356" s="299" t="str" cm="1">
        <f t="array" ref="F1356">IFERROR(INDEX(import_data,MATCH($D$8&amp;"-"&amp;$B1356,import_key,0),F$9),"")</f>
        <v/>
      </c>
      <c r="G1356" s="299" t="str" cm="1">
        <f t="array" ref="G1356">IFERROR(INDEX(import_data,MATCH($D$8&amp;"-"&amp;$B1356,import_key,0),G$9),"")</f>
        <v/>
      </c>
      <c r="H1356" s="322" t="str" cm="1">
        <f t="array" ref="H1356">IFERROR(INDEX(import_data,MATCH($D$8&amp;"-"&amp;$B1356,import_key,0),H$9),"")</f>
        <v/>
      </c>
      <c r="J1356" s="334" t="str">
        <f t="shared" ref="J1356:J1419" si="106">IF(E1356="","",E1356) &amp; IF(F1356="",""," – " &amp; F1356) &amp; IF(G1356="",""," – " &amp; G1356) &amp; IF(H1356="",""," – " &amp; H1356)</f>
        <v/>
      </c>
      <c r="K1356" s="98" t="s">
        <v>0</v>
      </c>
      <c r="L1356" s="334" t="str">
        <f t="shared" ref="L1356:L1419" si="107">IF(E1356="","",E1356) &amp; IF(F1356="",""," – " &amp; F1356) &amp; IF(G1356="",""," – " &amp; G1356)</f>
        <v/>
      </c>
      <c r="M1356" s="98" t="s">
        <v>0</v>
      </c>
      <c r="N1356" s="334" t="str">
        <f t="shared" ref="N1356:N1419" si="108">IF(E1356="","",E1356) &amp; IF(F1356="",""," – " &amp; F1356)</f>
        <v/>
      </c>
      <c r="O1356" s="98" t="s">
        <v>0</v>
      </c>
      <c r="P1356" s="308">
        <f t="shared" si="104"/>
        <v>1344</v>
      </c>
      <c r="R1356" s="301" t="str" cm="1">
        <f t="array" ref="R1356">IFERROR(INDEX(import_data,MATCH($R$8&amp;"-"&amp;$P1356,import_key,0),R$9),"")</f>
        <v/>
      </c>
      <c r="S1356" s="299" t="str" cm="1">
        <f t="array" ref="S1356">IFERROR(INDEX(import_data,MATCH($R$8&amp;"-"&amp;$P1356,import_key,0),S$9),"")</f>
        <v/>
      </c>
      <c r="T1356" s="322" t="str" cm="1">
        <f t="array" ref="T1356">IFERROR(INDEX(import_data,MATCH($R$8&amp;"-"&amp;$P1356,import_key,0),T$9),"")</f>
        <v/>
      </c>
    </row>
    <row r="1357" spans="2:20" x14ac:dyDescent="0.25">
      <c r="B1357" s="308">
        <f t="shared" si="105"/>
        <v>1345</v>
      </c>
      <c r="D1357" s="301" t="str" cm="1">
        <f t="array" ref="D1357">IFERROR(INDEX(import_data,MATCH($D$8&amp;"-"&amp;$B1357,import_key,0),D$9),"")</f>
        <v/>
      </c>
      <c r="E1357" s="299" t="str" cm="1">
        <f t="array" ref="E1357">IFERROR(INDEX(import_data,MATCH($D$8&amp;"-"&amp;$B1357,import_key,0),E$9),"")</f>
        <v/>
      </c>
      <c r="F1357" s="299" t="str" cm="1">
        <f t="array" ref="F1357">IFERROR(INDEX(import_data,MATCH($D$8&amp;"-"&amp;$B1357,import_key,0),F$9),"")</f>
        <v/>
      </c>
      <c r="G1357" s="299" t="str" cm="1">
        <f t="array" ref="G1357">IFERROR(INDEX(import_data,MATCH($D$8&amp;"-"&amp;$B1357,import_key,0),G$9),"")</f>
        <v/>
      </c>
      <c r="H1357" s="322" t="str" cm="1">
        <f t="array" ref="H1357">IFERROR(INDEX(import_data,MATCH($D$8&amp;"-"&amp;$B1357,import_key,0),H$9),"")</f>
        <v/>
      </c>
      <c r="J1357" s="334" t="str">
        <f t="shared" si="106"/>
        <v/>
      </c>
      <c r="K1357" s="98" t="s">
        <v>0</v>
      </c>
      <c r="L1357" s="334" t="str">
        <f t="shared" si="107"/>
        <v/>
      </c>
      <c r="M1357" s="98" t="s">
        <v>0</v>
      </c>
      <c r="N1357" s="334" t="str">
        <f t="shared" si="108"/>
        <v/>
      </c>
      <c r="O1357" s="98" t="s">
        <v>0</v>
      </c>
      <c r="P1357" s="308">
        <f t="shared" ref="P1357:P1420" si="109">P1356+1</f>
        <v>1345</v>
      </c>
      <c r="R1357" s="301" t="str" cm="1">
        <f t="array" ref="R1357">IFERROR(INDEX(import_data,MATCH($R$8&amp;"-"&amp;$P1357,import_key,0),R$9),"")</f>
        <v/>
      </c>
      <c r="S1357" s="299" t="str" cm="1">
        <f t="array" ref="S1357">IFERROR(INDEX(import_data,MATCH($R$8&amp;"-"&amp;$P1357,import_key,0),S$9),"")</f>
        <v/>
      </c>
      <c r="T1357" s="322" t="str" cm="1">
        <f t="array" ref="T1357">IFERROR(INDEX(import_data,MATCH($R$8&amp;"-"&amp;$P1357,import_key,0),T$9),"")</f>
        <v/>
      </c>
    </row>
    <row r="1358" spans="2:20" x14ac:dyDescent="0.25">
      <c r="B1358" s="308">
        <f t="shared" ref="B1358:B1421" si="110">B1357+1</f>
        <v>1346</v>
      </c>
      <c r="D1358" s="301" t="str" cm="1">
        <f t="array" ref="D1358">IFERROR(INDEX(import_data,MATCH($D$8&amp;"-"&amp;$B1358,import_key,0),D$9),"")</f>
        <v/>
      </c>
      <c r="E1358" s="299" t="str" cm="1">
        <f t="array" ref="E1358">IFERROR(INDEX(import_data,MATCH($D$8&amp;"-"&amp;$B1358,import_key,0),E$9),"")</f>
        <v/>
      </c>
      <c r="F1358" s="299" t="str" cm="1">
        <f t="array" ref="F1358">IFERROR(INDEX(import_data,MATCH($D$8&amp;"-"&amp;$B1358,import_key,0),F$9),"")</f>
        <v/>
      </c>
      <c r="G1358" s="299" t="str" cm="1">
        <f t="array" ref="G1358">IFERROR(INDEX(import_data,MATCH($D$8&amp;"-"&amp;$B1358,import_key,0),G$9),"")</f>
        <v/>
      </c>
      <c r="H1358" s="322" t="str" cm="1">
        <f t="array" ref="H1358">IFERROR(INDEX(import_data,MATCH($D$8&amp;"-"&amp;$B1358,import_key,0),H$9),"")</f>
        <v/>
      </c>
      <c r="J1358" s="334" t="str">
        <f t="shared" si="106"/>
        <v/>
      </c>
      <c r="K1358" s="98" t="s">
        <v>0</v>
      </c>
      <c r="L1358" s="334" t="str">
        <f t="shared" si="107"/>
        <v/>
      </c>
      <c r="M1358" s="98" t="s">
        <v>0</v>
      </c>
      <c r="N1358" s="334" t="str">
        <f t="shared" si="108"/>
        <v/>
      </c>
      <c r="O1358" s="98" t="s">
        <v>0</v>
      </c>
      <c r="P1358" s="308">
        <f t="shared" si="109"/>
        <v>1346</v>
      </c>
      <c r="R1358" s="301" t="str" cm="1">
        <f t="array" ref="R1358">IFERROR(INDEX(import_data,MATCH($R$8&amp;"-"&amp;$P1358,import_key,0),R$9),"")</f>
        <v/>
      </c>
      <c r="S1358" s="299" t="str" cm="1">
        <f t="array" ref="S1358">IFERROR(INDEX(import_data,MATCH($R$8&amp;"-"&amp;$P1358,import_key,0),S$9),"")</f>
        <v/>
      </c>
      <c r="T1358" s="322" t="str" cm="1">
        <f t="array" ref="T1358">IFERROR(INDEX(import_data,MATCH($R$8&amp;"-"&amp;$P1358,import_key,0),T$9),"")</f>
        <v/>
      </c>
    </row>
    <row r="1359" spans="2:20" x14ac:dyDescent="0.25">
      <c r="B1359" s="308">
        <f t="shared" si="110"/>
        <v>1347</v>
      </c>
      <c r="D1359" s="301" t="str" cm="1">
        <f t="array" ref="D1359">IFERROR(INDEX(import_data,MATCH($D$8&amp;"-"&amp;$B1359,import_key,0),D$9),"")</f>
        <v/>
      </c>
      <c r="E1359" s="299" t="str" cm="1">
        <f t="array" ref="E1359">IFERROR(INDEX(import_data,MATCH($D$8&amp;"-"&amp;$B1359,import_key,0),E$9),"")</f>
        <v/>
      </c>
      <c r="F1359" s="299" t="str" cm="1">
        <f t="array" ref="F1359">IFERROR(INDEX(import_data,MATCH($D$8&amp;"-"&amp;$B1359,import_key,0),F$9),"")</f>
        <v/>
      </c>
      <c r="G1359" s="299" t="str" cm="1">
        <f t="array" ref="G1359">IFERROR(INDEX(import_data,MATCH($D$8&amp;"-"&amp;$B1359,import_key,0),G$9),"")</f>
        <v/>
      </c>
      <c r="H1359" s="322" t="str" cm="1">
        <f t="array" ref="H1359">IFERROR(INDEX(import_data,MATCH($D$8&amp;"-"&amp;$B1359,import_key,0),H$9),"")</f>
        <v/>
      </c>
      <c r="J1359" s="334" t="str">
        <f t="shared" si="106"/>
        <v/>
      </c>
      <c r="K1359" s="98" t="s">
        <v>0</v>
      </c>
      <c r="L1359" s="334" t="str">
        <f t="shared" si="107"/>
        <v/>
      </c>
      <c r="M1359" s="98" t="s">
        <v>0</v>
      </c>
      <c r="N1359" s="334" t="str">
        <f t="shared" si="108"/>
        <v/>
      </c>
      <c r="O1359" s="98" t="s">
        <v>0</v>
      </c>
      <c r="P1359" s="308">
        <f t="shared" si="109"/>
        <v>1347</v>
      </c>
      <c r="R1359" s="301" t="str" cm="1">
        <f t="array" ref="R1359">IFERROR(INDEX(import_data,MATCH($R$8&amp;"-"&amp;$P1359,import_key,0),R$9),"")</f>
        <v/>
      </c>
      <c r="S1359" s="299" t="str" cm="1">
        <f t="array" ref="S1359">IFERROR(INDEX(import_data,MATCH($R$8&amp;"-"&amp;$P1359,import_key,0),S$9),"")</f>
        <v/>
      </c>
      <c r="T1359" s="322" t="str" cm="1">
        <f t="array" ref="T1359">IFERROR(INDEX(import_data,MATCH($R$8&amp;"-"&amp;$P1359,import_key,0),T$9),"")</f>
        <v/>
      </c>
    </row>
    <row r="1360" spans="2:20" x14ac:dyDescent="0.25">
      <c r="B1360" s="308">
        <f t="shared" si="110"/>
        <v>1348</v>
      </c>
      <c r="D1360" s="301" t="str" cm="1">
        <f t="array" ref="D1360">IFERROR(INDEX(import_data,MATCH($D$8&amp;"-"&amp;$B1360,import_key,0),D$9),"")</f>
        <v/>
      </c>
      <c r="E1360" s="299" t="str" cm="1">
        <f t="array" ref="E1360">IFERROR(INDEX(import_data,MATCH($D$8&amp;"-"&amp;$B1360,import_key,0),E$9),"")</f>
        <v/>
      </c>
      <c r="F1360" s="299" t="str" cm="1">
        <f t="array" ref="F1360">IFERROR(INDEX(import_data,MATCH($D$8&amp;"-"&amp;$B1360,import_key,0),F$9),"")</f>
        <v/>
      </c>
      <c r="G1360" s="299" t="str" cm="1">
        <f t="array" ref="G1360">IFERROR(INDEX(import_data,MATCH($D$8&amp;"-"&amp;$B1360,import_key,0),G$9),"")</f>
        <v/>
      </c>
      <c r="H1360" s="322" t="str" cm="1">
        <f t="array" ref="H1360">IFERROR(INDEX(import_data,MATCH($D$8&amp;"-"&amp;$B1360,import_key,0),H$9),"")</f>
        <v/>
      </c>
      <c r="J1360" s="334" t="str">
        <f t="shared" si="106"/>
        <v/>
      </c>
      <c r="K1360" s="98" t="s">
        <v>0</v>
      </c>
      <c r="L1360" s="334" t="str">
        <f t="shared" si="107"/>
        <v/>
      </c>
      <c r="M1360" s="98" t="s">
        <v>0</v>
      </c>
      <c r="N1360" s="334" t="str">
        <f t="shared" si="108"/>
        <v/>
      </c>
      <c r="O1360" s="98" t="s">
        <v>0</v>
      </c>
      <c r="P1360" s="308">
        <f t="shared" si="109"/>
        <v>1348</v>
      </c>
      <c r="R1360" s="301" t="str" cm="1">
        <f t="array" ref="R1360">IFERROR(INDEX(import_data,MATCH($R$8&amp;"-"&amp;$P1360,import_key,0),R$9),"")</f>
        <v/>
      </c>
      <c r="S1360" s="299" t="str" cm="1">
        <f t="array" ref="S1360">IFERROR(INDEX(import_data,MATCH($R$8&amp;"-"&amp;$P1360,import_key,0),S$9),"")</f>
        <v/>
      </c>
      <c r="T1360" s="322" t="str" cm="1">
        <f t="array" ref="T1360">IFERROR(INDEX(import_data,MATCH($R$8&amp;"-"&amp;$P1360,import_key,0),T$9),"")</f>
        <v/>
      </c>
    </row>
    <row r="1361" spans="2:20" x14ac:dyDescent="0.25">
      <c r="B1361" s="308">
        <f t="shared" si="110"/>
        <v>1349</v>
      </c>
      <c r="D1361" s="301" t="str" cm="1">
        <f t="array" ref="D1361">IFERROR(INDEX(import_data,MATCH($D$8&amp;"-"&amp;$B1361,import_key,0),D$9),"")</f>
        <v/>
      </c>
      <c r="E1361" s="299" t="str" cm="1">
        <f t="array" ref="E1361">IFERROR(INDEX(import_data,MATCH($D$8&amp;"-"&amp;$B1361,import_key,0),E$9),"")</f>
        <v/>
      </c>
      <c r="F1361" s="299" t="str" cm="1">
        <f t="array" ref="F1361">IFERROR(INDEX(import_data,MATCH($D$8&amp;"-"&amp;$B1361,import_key,0),F$9),"")</f>
        <v/>
      </c>
      <c r="G1361" s="299" t="str" cm="1">
        <f t="array" ref="G1361">IFERROR(INDEX(import_data,MATCH($D$8&amp;"-"&amp;$B1361,import_key,0),G$9),"")</f>
        <v/>
      </c>
      <c r="H1361" s="322" t="str" cm="1">
        <f t="array" ref="H1361">IFERROR(INDEX(import_data,MATCH($D$8&amp;"-"&amp;$B1361,import_key,0),H$9),"")</f>
        <v/>
      </c>
      <c r="J1361" s="334" t="str">
        <f t="shared" si="106"/>
        <v/>
      </c>
      <c r="K1361" s="98" t="s">
        <v>0</v>
      </c>
      <c r="L1361" s="334" t="str">
        <f t="shared" si="107"/>
        <v/>
      </c>
      <c r="M1361" s="98" t="s">
        <v>0</v>
      </c>
      <c r="N1361" s="334" t="str">
        <f t="shared" si="108"/>
        <v/>
      </c>
      <c r="O1361" s="98" t="s">
        <v>0</v>
      </c>
      <c r="P1361" s="308">
        <f t="shared" si="109"/>
        <v>1349</v>
      </c>
      <c r="R1361" s="301" t="str" cm="1">
        <f t="array" ref="R1361">IFERROR(INDEX(import_data,MATCH($R$8&amp;"-"&amp;$P1361,import_key,0),R$9),"")</f>
        <v/>
      </c>
      <c r="S1361" s="299" t="str" cm="1">
        <f t="array" ref="S1361">IFERROR(INDEX(import_data,MATCH($R$8&amp;"-"&amp;$P1361,import_key,0),S$9),"")</f>
        <v/>
      </c>
      <c r="T1361" s="322" t="str" cm="1">
        <f t="array" ref="T1361">IFERROR(INDEX(import_data,MATCH($R$8&amp;"-"&amp;$P1361,import_key,0),T$9),"")</f>
        <v/>
      </c>
    </row>
    <row r="1362" spans="2:20" x14ac:dyDescent="0.25">
      <c r="B1362" s="308">
        <f t="shared" si="110"/>
        <v>1350</v>
      </c>
      <c r="D1362" s="301" t="str" cm="1">
        <f t="array" ref="D1362">IFERROR(INDEX(import_data,MATCH($D$8&amp;"-"&amp;$B1362,import_key,0),D$9),"")</f>
        <v/>
      </c>
      <c r="E1362" s="299" t="str" cm="1">
        <f t="array" ref="E1362">IFERROR(INDEX(import_data,MATCH($D$8&amp;"-"&amp;$B1362,import_key,0),E$9),"")</f>
        <v/>
      </c>
      <c r="F1362" s="299" t="str" cm="1">
        <f t="array" ref="F1362">IFERROR(INDEX(import_data,MATCH($D$8&amp;"-"&amp;$B1362,import_key,0),F$9),"")</f>
        <v/>
      </c>
      <c r="G1362" s="299" t="str" cm="1">
        <f t="array" ref="G1362">IFERROR(INDEX(import_data,MATCH($D$8&amp;"-"&amp;$B1362,import_key,0),G$9),"")</f>
        <v/>
      </c>
      <c r="H1362" s="322" t="str" cm="1">
        <f t="array" ref="H1362">IFERROR(INDEX(import_data,MATCH($D$8&amp;"-"&amp;$B1362,import_key,0),H$9),"")</f>
        <v/>
      </c>
      <c r="J1362" s="334" t="str">
        <f t="shared" si="106"/>
        <v/>
      </c>
      <c r="K1362" s="98" t="s">
        <v>0</v>
      </c>
      <c r="L1362" s="334" t="str">
        <f t="shared" si="107"/>
        <v/>
      </c>
      <c r="M1362" s="98" t="s">
        <v>0</v>
      </c>
      <c r="N1362" s="334" t="str">
        <f t="shared" si="108"/>
        <v/>
      </c>
      <c r="O1362" s="98" t="s">
        <v>0</v>
      </c>
      <c r="P1362" s="308">
        <f t="shared" si="109"/>
        <v>1350</v>
      </c>
      <c r="R1362" s="301" t="str" cm="1">
        <f t="array" ref="R1362">IFERROR(INDEX(import_data,MATCH($R$8&amp;"-"&amp;$P1362,import_key,0),R$9),"")</f>
        <v/>
      </c>
      <c r="S1362" s="299" t="str" cm="1">
        <f t="array" ref="S1362">IFERROR(INDEX(import_data,MATCH($R$8&amp;"-"&amp;$P1362,import_key,0),S$9),"")</f>
        <v/>
      </c>
      <c r="T1362" s="322" t="str" cm="1">
        <f t="array" ref="T1362">IFERROR(INDEX(import_data,MATCH($R$8&amp;"-"&amp;$P1362,import_key,0),T$9),"")</f>
        <v/>
      </c>
    </row>
    <row r="1363" spans="2:20" x14ac:dyDescent="0.25">
      <c r="B1363" s="308">
        <f t="shared" si="110"/>
        <v>1351</v>
      </c>
      <c r="D1363" s="301" t="str" cm="1">
        <f t="array" ref="D1363">IFERROR(INDEX(import_data,MATCH($D$8&amp;"-"&amp;$B1363,import_key,0),D$9),"")</f>
        <v/>
      </c>
      <c r="E1363" s="299" t="str" cm="1">
        <f t="array" ref="E1363">IFERROR(INDEX(import_data,MATCH($D$8&amp;"-"&amp;$B1363,import_key,0),E$9),"")</f>
        <v/>
      </c>
      <c r="F1363" s="299" t="str" cm="1">
        <f t="array" ref="F1363">IFERROR(INDEX(import_data,MATCH($D$8&amp;"-"&amp;$B1363,import_key,0),F$9),"")</f>
        <v/>
      </c>
      <c r="G1363" s="299" t="str" cm="1">
        <f t="array" ref="G1363">IFERROR(INDEX(import_data,MATCH($D$8&amp;"-"&amp;$B1363,import_key,0),G$9),"")</f>
        <v/>
      </c>
      <c r="H1363" s="322" t="str" cm="1">
        <f t="array" ref="H1363">IFERROR(INDEX(import_data,MATCH($D$8&amp;"-"&amp;$B1363,import_key,0),H$9),"")</f>
        <v/>
      </c>
      <c r="J1363" s="334" t="str">
        <f t="shared" si="106"/>
        <v/>
      </c>
      <c r="K1363" s="98" t="s">
        <v>0</v>
      </c>
      <c r="L1363" s="334" t="str">
        <f t="shared" si="107"/>
        <v/>
      </c>
      <c r="M1363" s="98" t="s">
        <v>0</v>
      </c>
      <c r="N1363" s="334" t="str">
        <f t="shared" si="108"/>
        <v/>
      </c>
      <c r="O1363" s="98" t="s">
        <v>0</v>
      </c>
      <c r="P1363" s="308">
        <f t="shared" si="109"/>
        <v>1351</v>
      </c>
      <c r="R1363" s="301" t="str" cm="1">
        <f t="array" ref="R1363">IFERROR(INDEX(import_data,MATCH($R$8&amp;"-"&amp;$P1363,import_key,0),R$9),"")</f>
        <v/>
      </c>
      <c r="S1363" s="299" t="str" cm="1">
        <f t="array" ref="S1363">IFERROR(INDEX(import_data,MATCH($R$8&amp;"-"&amp;$P1363,import_key,0),S$9),"")</f>
        <v/>
      </c>
      <c r="T1363" s="322" t="str" cm="1">
        <f t="array" ref="T1363">IFERROR(INDEX(import_data,MATCH($R$8&amp;"-"&amp;$P1363,import_key,0),T$9),"")</f>
        <v/>
      </c>
    </row>
    <row r="1364" spans="2:20" x14ac:dyDescent="0.25">
      <c r="B1364" s="308">
        <f t="shared" si="110"/>
        <v>1352</v>
      </c>
      <c r="D1364" s="301" t="str" cm="1">
        <f t="array" ref="D1364">IFERROR(INDEX(import_data,MATCH($D$8&amp;"-"&amp;$B1364,import_key,0),D$9),"")</f>
        <v/>
      </c>
      <c r="E1364" s="299" t="str" cm="1">
        <f t="array" ref="E1364">IFERROR(INDEX(import_data,MATCH($D$8&amp;"-"&amp;$B1364,import_key,0),E$9),"")</f>
        <v/>
      </c>
      <c r="F1364" s="299" t="str" cm="1">
        <f t="array" ref="F1364">IFERROR(INDEX(import_data,MATCH($D$8&amp;"-"&amp;$B1364,import_key,0),F$9),"")</f>
        <v/>
      </c>
      <c r="G1364" s="299" t="str" cm="1">
        <f t="array" ref="G1364">IFERROR(INDEX(import_data,MATCH($D$8&amp;"-"&amp;$B1364,import_key,0),G$9),"")</f>
        <v/>
      </c>
      <c r="H1364" s="322" t="str" cm="1">
        <f t="array" ref="H1364">IFERROR(INDEX(import_data,MATCH($D$8&amp;"-"&amp;$B1364,import_key,0),H$9),"")</f>
        <v/>
      </c>
      <c r="J1364" s="334" t="str">
        <f t="shared" si="106"/>
        <v/>
      </c>
      <c r="K1364" s="98" t="s">
        <v>0</v>
      </c>
      <c r="L1364" s="334" t="str">
        <f t="shared" si="107"/>
        <v/>
      </c>
      <c r="M1364" s="98" t="s">
        <v>0</v>
      </c>
      <c r="N1364" s="334" t="str">
        <f t="shared" si="108"/>
        <v/>
      </c>
      <c r="O1364" s="98" t="s">
        <v>0</v>
      </c>
      <c r="P1364" s="308">
        <f t="shared" si="109"/>
        <v>1352</v>
      </c>
      <c r="R1364" s="301" t="str" cm="1">
        <f t="array" ref="R1364">IFERROR(INDEX(import_data,MATCH($R$8&amp;"-"&amp;$P1364,import_key,0),R$9),"")</f>
        <v/>
      </c>
      <c r="S1364" s="299" t="str" cm="1">
        <f t="array" ref="S1364">IFERROR(INDEX(import_data,MATCH($R$8&amp;"-"&amp;$P1364,import_key,0),S$9),"")</f>
        <v/>
      </c>
      <c r="T1364" s="322" t="str" cm="1">
        <f t="array" ref="T1364">IFERROR(INDEX(import_data,MATCH($R$8&amp;"-"&amp;$P1364,import_key,0),T$9),"")</f>
        <v/>
      </c>
    </row>
    <row r="1365" spans="2:20" x14ac:dyDescent="0.25">
      <c r="B1365" s="308">
        <f t="shared" si="110"/>
        <v>1353</v>
      </c>
      <c r="D1365" s="301" t="str" cm="1">
        <f t="array" ref="D1365">IFERROR(INDEX(import_data,MATCH($D$8&amp;"-"&amp;$B1365,import_key,0),D$9),"")</f>
        <v/>
      </c>
      <c r="E1365" s="299" t="str" cm="1">
        <f t="array" ref="E1365">IFERROR(INDEX(import_data,MATCH($D$8&amp;"-"&amp;$B1365,import_key,0),E$9),"")</f>
        <v/>
      </c>
      <c r="F1365" s="299" t="str" cm="1">
        <f t="array" ref="F1365">IFERROR(INDEX(import_data,MATCH($D$8&amp;"-"&amp;$B1365,import_key,0),F$9),"")</f>
        <v/>
      </c>
      <c r="G1365" s="299" t="str" cm="1">
        <f t="array" ref="G1365">IFERROR(INDEX(import_data,MATCH($D$8&amp;"-"&amp;$B1365,import_key,0),G$9),"")</f>
        <v/>
      </c>
      <c r="H1365" s="322" t="str" cm="1">
        <f t="array" ref="H1365">IFERROR(INDEX(import_data,MATCH($D$8&amp;"-"&amp;$B1365,import_key,0),H$9),"")</f>
        <v/>
      </c>
      <c r="J1365" s="334" t="str">
        <f t="shared" si="106"/>
        <v/>
      </c>
      <c r="K1365" s="98" t="s">
        <v>0</v>
      </c>
      <c r="L1365" s="334" t="str">
        <f t="shared" si="107"/>
        <v/>
      </c>
      <c r="M1365" s="98" t="s">
        <v>0</v>
      </c>
      <c r="N1365" s="334" t="str">
        <f t="shared" si="108"/>
        <v/>
      </c>
      <c r="O1365" s="98" t="s">
        <v>0</v>
      </c>
      <c r="P1365" s="308">
        <f t="shared" si="109"/>
        <v>1353</v>
      </c>
      <c r="R1365" s="301" t="str" cm="1">
        <f t="array" ref="R1365">IFERROR(INDEX(import_data,MATCH($R$8&amp;"-"&amp;$P1365,import_key,0),R$9),"")</f>
        <v/>
      </c>
      <c r="S1365" s="299" t="str" cm="1">
        <f t="array" ref="S1365">IFERROR(INDEX(import_data,MATCH($R$8&amp;"-"&amp;$P1365,import_key,0),S$9),"")</f>
        <v/>
      </c>
      <c r="T1365" s="322" t="str" cm="1">
        <f t="array" ref="T1365">IFERROR(INDEX(import_data,MATCH($R$8&amp;"-"&amp;$P1365,import_key,0),T$9),"")</f>
        <v/>
      </c>
    </row>
    <row r="1366" spans="2:20" x14ac:dyDescent="0.25">
      <c r="B1366" s="308">
        <f t="shared" si="110"/>
        <v>1354</v>
      </c>
      <c r="D1366" s="301" t="str" cm="1">
        <f t="array" ref="D1366">IFERROR(INDEX(import_data,MATCH($D$8&amp;"-"&amp;$B1366,import_key,0),D$9),"")</f>
        <v/>
      </c>
      <c r="E1366" s="299" t="str" cm="1">
        <f t="array" ref="E1366">IFERROR(INDEX(import_data,MATCH($D$8&amp;"-"&amp;$B1366,import_key,0),E$9),"")</f>
        <v/>
      </c>
      <c r="F1366" s="299" t="str" cm="1">
        <f t="array" ref="F1366">IFERROR(INDEX(import_data,MATCH($D$8&amp;"-"&amp;$B1366,import_key,0),F$9),"")</f>
        <v/>
      </c>
      <c r="G1366" s="299" t="str" cm="1">
        <f t="array" ref="G1366">IFERROR(INDEX(import_data,MATCH($D$8&amp;"-"&amp;$B1366,import_key,0),G$9),"")</f>
        <v/>
      </c>
      <c r="H1366" s="322" t="str" cm="1">
        <f t="array" ref="H1366">IFERROR(INDEX(import_data,MATCH($D$8&amp;"-"&amp;$B1366,import_key,0),H$9),"")</f>
        <v/>
      </c>
      <c r="J1366" s="334" t="str">
        <f t="shared" si="106"/>
        <v/>
      </c>
      <c r="K1366" s="98" t="s">
        <v>0</v>
      </c>
      <c r="L1366" s="334" t="str">
        <f t="shared" si="107"/>
        <v/>
      </c>
      <c r="M1366" s="98" t="s">
        <v>0</v>
      </c>
      <c r="N1366" s="334" t="str">
        <f t="shared" si="108"/>
        <v/>
      </c>
      <c r="O1366" s="98" t="s">
        <v>0</v>
      </c>
      <c r="P1366" s="308">
        <f t="shared" si="109"/>
        <v>1354</v>
      </c>
      <c r="R1366" s="301" t="str" cm="1">
        <f t="array" ref="R1366">IFERROR(INDEX(import_data,MATCH($R$8&amp;"-"&amp;$P1366,import_key,0),R$9),"")</f>
        <v/>
      </c>
      <c r="S1366" s="299" t="str" cm="1">
        <f t="array" ref="S1366">IFERROR(INDEX(import_data,MATCH($R$8&amp;"-"&amp;$P1366,import_key,0),S$9),"")</f>
        <v/>
      </c>
      <c r="T1366" s="322" t="str" cm="1">
        <f t="array" ref="T1366">IFERROR(INDEX(import_data,MATCH($R$8&amp;"-"&amp;$P1366,import_key,0),T$9),"")</f>
        <v/>
      </c>
    </row>
    <row r="1367" spans="2:20" x14ac:dyDescent="0.25">
      <c r="B1367" s="308">
        <f t="shared" si="110"/>
        <v>1355</v>
      </c>
      <c r="D1367" s="301" t="str" cm="1">
        <f t="array" ref="D1367">IFERROR(INDEX(import_data,MATCH($D$8&amp;"-"&amp;$B1367,import_key,0),D$9),"")</f>
        <v/>
      </c>
      <c r="E1367" s="299" t="str" cm="1">
        <f t="array" ref="E1367">IFERROR(INDEX(import_data,MATCH($D$8&amp;"-"&amp;$B1367,import_key,0),E$9),"")</f>
        <v/>
      </c>
      <c r="F1367" s="299" t="str" cm="1">
        <f t="array" ref="F1367">IFERROR(INDEX(import_data,MATCH($D$8&amp;"-"&amp;$B1367,import_key,0),F$9),"")</f>
        <v/>
      </c>
      <c r="G1367" s="299" t="str" cm="1">
        <f t="array" ref="G1367">IFERROR(INDEX(import_data,MATCH($D$8&amp;"-"&amp;$B1367,import_key,0),G$9),"")</f>
        <v/>
      </c>
      <c r="H1367" s="322" t="str" cm="1">
        <f t="array" ref="H1367">IFERROR(INDEX(import_data,MATCH($D$8&amp;"-"&amp;$B1367,import_key,0),H$9),"")</f>
        <v/>
      </c>
      <c r="J1367" s="334" t="str">
        <f t="shared" si="106"/>
        <v/>
      </c>
      <c r="K1367" s="98" t="s">
        <v>0</v>
      </c>
      <c r="L1367" s="334" t="str">
        <f t="shared" si="107"/>
        <v/>
      </c>
      <c r="M1367" s="98" t="s">
        <v>0</v>
      </c>
      <c r="N1367" s="334" t="str">
        <f t="shared" si="108"/>
        <v/>
      </c>
      <c r="O1367" s="98" t="s">
        <v>0</v>
      </c>
      <c r="P1367" s="308">
        <f t="shared" si="109"/>
        <v>1355</v>
      </c>
      <c r="R1367" s="301" t="str" cm="1">
        <f t="array" ref="R1367">IFERROR(INDEX(import_data,MATCH($R$8&amp;"-"&amp;$P1367,import_key,0),R$9),"")</f>
        <v/>
      </c>
      <c r="S1367" s="299" t="str" cm="1">
        <f t="array" ref="S1367">IFERROR(INDEX(import_data,MATCH($R$8&amp;"-"&amp;$P1367,import_key,0),S$9),"")</f>
        <v/>
      </c>
      <c r="T1367" s="322" t="str" cm="1">
        <f t="array" ref="T1367">IFERROR(INDEX(import_data,MATCH($R$8&amp;"-"&amp;$P1367,import_key,0),T$9),"")</f>
        <v/>
      </c>
    </row>
    <row r="1368" spans="2:20" x14ac:dyDescent="0.25">
      <c r="B1368" s="308">
        <f t="shared" si="110"/>
        <v>1356</v>
      </c>
      <c r="D1368" s="301" t="str" cm="1">
        <f t="array" ref="D1368">IFERROR(INDEX(import_data,MATCH($D$8&amp;"-"&amp;$B1368,import_key,0),D$9),"")</f>
        <v/>
      </c>
      <c r="E1368" s="299" t="str" cm="1">
        <f t="array" ref="E1368">IFERROR(INDEX(import_data,MATCH($D$8&amp;"-"&amp;$B1368,import_key,0),E$9),"")</f>
        <v/>
      </c>
      <c r="F1368" s="299" t="str" cm="1">
        <f t="array" ref="F1368">IFERROR(INDEX(import_data,MATCH($D$8&amp;"-"&amp;$B1368,import_key,0),F$9),"")</f>
        <v/>
      </c>
      <c r="G1368" s="299" t="str" cm="1">
        <f t="array" ref="G1368">IFERROR(INDEX(import_data,MATCH($D$8&amp;"-"&amp;$B1368,import_key,0),G$9),"")</f>
        <v/>
      </c>
      <c r="H1368" s="322" t="str" cm="1">
        <f t="array" ref="H1368">IFERROR(INDEX(import_data,MATCH($D$8&amp;"-"&amp;$B1368,import_key,0),H$9),"")</f>
        <v/>
      </c>
      <c r="J1368" s="334" t="str">
        <f t="shared" si="106"/>
        <v/>
      </c>
      <c r="K1368" s="98" t="s">
        <v>0</v>
      </c>
      <c r="L1368" s="334" t="str">
        <f t="shared" si="107"/>
        <v/>
      </c>
      <c r="M1368" s="98" t="s">
        <v>0</v>
      </c>
      <c r="N1368" s="334" t="str">
        <f t="shared" si="108"/>
        <v/>
      </c>
      <c r="O1368" s="98" t="s">
        <v>0</v>
      </c>
      <c r="P1368" s="308">
        <f t="shared" si="109"/>
        <v>1356</v>
      </c>
      <c r="R1368" s="301" t="str" cm="1">
        <f t="array" ref="R1368">IFERROR(INDEX(import_data,MATCH($R$8&amp;"-"&amp;$P1368,import_key,0),R$9),"")</f>
        <v/>
      </c>
      <c r="S1368" s="299" t="str" cm="1">
        <f t="array" ref="S1368">IFERROR(INDEX(import_data,MATCH($R$8&amp;"-"&amp;$P1368,import_key,0),S$9),"")</f>
        <v/>
      </c>
      <c r="T1368" s="322" t="str" cm="1">
        <f t="array" ref="T1368">IFERROR(INDEX(import_data,MATCH($R$8&amp;"-"&amp;$P1368,import_key,0),T$9),"")</f>
        <v/>
      </c>
    </row>
    <row r="1369" spans="2:20" x14ac:dyDescent="0.25">
      <c r="B1369" s="308">
        <f t="shared" si="110"/>
        <v>1357</v>
      </c>
      <c r="D1369" s="301" t="str" cm="1">
        <f t="array" ref="D1369">IFERROR(INDEX(import_data,MATCH($D$8&amp;"-"&amp;$B1369,import_key,0),D$9),"")</f>
        <v/>
      </c>
      <c r="E1369" s="299" t="str" cm="1">
        <f t="array" ref="E1369">IFERROR(INDEX(import_data,MATCH($D$8&amp;"-"&amp;$B1369,import_key,0),E$9),"")</f>
        <v/>
      </c>
      <c r="F1369" s="299" t="str" cm="1">
        <f t="array" ref="F1369">IFERROR(INDEX(import_data,MATCH($D$8&amp;"-"&amp;$B1369,import_key,0),F$9),"")</f>
        <v/>
      </c>
      <c r="G1369" s="299" t="str" cm="1">
        <f t="array" ref="G1369">IFERROR(INDEX(import_data,MATCH($D$8&amp;"-"&amp;$B1369,import_key,0),G$9),"")</f>
        <v/>
      </c>
      <c r="H1369" s="322" t="str" cm="1">
        <f t="array" ref="H1369">IFERROR(INDEX(import_data,MATCH($D$8&amp;"-"&amp;$B1369,import_key,0),H$9),"")</f>
        <v/>
      </c>
      <c r="J1369" s="334" t="str">
        <f t="shared" si="106"/>
        <v/>
      </c>
      <c r="K1369" s="98" t="s">
        <v>0</v>
      </c>
      <c r="L1369" s="334" t="str">
        <f t="shared" si="107"/>
        <v/>
      </c>
      <c r="M1369" s="98" t="s">
        <v>0</v>
      </c>
      <c r="N1369" s="334" t="str">
        <f t="shared" si="108"/>
        <v/>
      </c>
      <c r="O1369" s="98" t="s">
        <v>0</v>
      </c>
      <c r="P1369" s="308">
        <f t="shared" si="109"/>
        <v>1357</v>
      </c>
      <c r="R1369" s="301" t="str" cm="1">
        <f t="array" ref="R1369">IFERROR(INDEX(import_data,MATCH($R$8&amp;"-"&amp;$P1369,import_key,0),R$9),"")</f>
        <v/>
      </c>
      <c r="S1369" s="299" t="str" cm="1">
        <f t="array" ref="S1369">IFERROR(INDEX(import_data,MATCH($R$8&amp;"-"&amp;$P1369,import_key,0),S$9),"")</f>
        <v/>
      </c>
      <c r="T1369" s="322" t="str" cm="1">
        <f t="array" ref="T1369">IFERROR(INDEX(import_data,MATCH($R$8&amp;"-"&amp;$P1369,import_key,0),T$9),"")</f>
        <v/>
      </c>
    </row>
    <row r="1370" spans="2:20" x14ac:dyDescent="0.25">
      <c r="B1370" s="308">
        <f t="shared" si="110"/>
        <v>1358</v>
      </c>
      <c r="D1370" s="301" t="str" cm="1">
        <f t="array" ref="D1370">IFERROR(INDEX(import_data,MATCH($D$8&amp;"-"&amp;$B1370,import_key,0),D$9),"")</f>
        <v/>
      </c>
      <c r="E1370" s="299" t="str" cm="1">
        <f t="array" ref="E1370">IFERROR(INDEX(import_data,MATCH($D$8&amp;"-"&amp;$B1370,import_key,0),E$9),"")</f>
        <v/>
      </c>
      <c r="F1370" s="299" t="str" cm="1">
        <f t="array" ref="F1370">IFERROR(INDEX(import_data,MATCH($D$8&amp;"-"&amp;$B1370,import_key,0),F$9),"")</f>
        <v/>
      </c>
      <c r="G1370" s="299" t="str" cm="1">
        <f t="array" ref="G1370">IFERROR(INDEX(import_data,MATCH($D$8&amp;"-"&amp;$B1370,import_key,0),G$9),"")</f>
        <v/>
      </c>
      <c r="H1370" s="322" t="str" cm="1">
        <f t="array" ref="H1370">IFERROR(INDEX(import_data,MATCH($D$8&amp;"-"&amp;$B1370,import_key,0),H$9),"")</f>
        <v/>
      </c>
      <c r="J1370" s="334" t="str">
        <f t="shared" si="106"/>
        <v/>
      </c>
      <c r="K1370" s="98" t="s">
        <v>0</v>
      </c>
      <c r="L1370" s="334" t="str">
        <f t="shared" si="107"/>
        <v/>
      </c>
      <c r="M1370" s="98" t="s">
        <v>0</v>
      </c>
      <c r="N1370" s="334" t="str">
        <f t="shared" si="108"/>
        <v/>
      </c>
      <c r="O1370" s="98" t="s">
        <v>0</v>
      </c>
      <c r="P1370" s="308">
        <f t="shared" si="109"/>
        <v>1358</v>
      </c>
      <c r="R1370" s="301" t="str" cm="1">
        <f t="array" ref="R1370">IFERROR(INDEX(import_data,MATCH($R$8&amp;"-"&amp;$P1370,import_key,0),R$9),"")</f>
        <v/>
      </c>
      <c r="S1370" s="299" t="str" cm="1">
        <f t="array" ref="S1370">IFERROR(INDEX(import_data,MATCH($R$8&amp;"-"&amp;$P1370,import_key,0),S$9),"")</f>
        <v/>
      </c>
      <c r="T1370" s="322" t="str" cm="1">
        <f t="array" ref="T1370">IFERROR(INDEX(import_data,MATCH($R$8&amp;"-"&amp;$P1370,import_key,0),T$9),"")</f>
        <v/>
      </c>
    </row>
    <row r="1371" spans="2:20" x14ac:dyDescent="0.25">
      <c r="B1371" s="308">
        <f t="shared" si="110"/>
        <v>1359</v>
      </c>
      <c r="D1371" s="301" t="str" cm="1">
        <f t="array" ref="D1371">IFERROR(INDEX(import_data,MATCH($D$8&amp;"-"&amp;$B1371,import_key,0),D$9),"")</f>
        <v/>
      </c>
      <c r="E1371" s="299" t="str" cm="1">
        <f t="array" ref="E1371">IFERROR(INDEX(import_data,MATCH($D$8&amp;"-"&amp;$B1371,import_key,0),E$9),"")</f>
        <v/>
      </c>
      <c r="F1371" s="299" t="str" cm="1">
        <f t="array" ref="F1371">IFERROR(INDEX(import_data,MATCH($D$8&amp;"-"&amp;$B1371,import_key,0),F$9),"")</f>
        <v/>
      </c>
      <c r="G1371" s="299" t="str" cm="1">
        <f t="array" ref="G1371">IFERROR(INDEX(import_data,MATCH($D$8&amp;"-"&amp;$B1371,import_key,0),G$9),"")</f>
        <v/>
      </c>
      <c r="H1371" s="322" t="str" cm="1">
        <f t="array" ref="H1371">IFERROR(INDEX(import_data,MATCH($D$8&amp;"-"&amp;$B1371,import_key,0),H$9),"")</f>
        <v/>
      </c>
      <c r="J1371" s="334" t="str">
        <f t="shared" si="106"/>
        <v/>
      </c>
      <c r="K1371" s="98" t="s">
        <v>0</v>
      </c>
      <c r="L1371" s="334" t="str">
        <f t="shared" si="107"/>
        <v/>
      </c>
      <c r="M1371" s="98" t="s">
        <v>0</v>
      </c>
      <c r="N1371" s="334" t="str">
        <f t="shared" si="108"/>
        <v/>
      </c>
      <c r="O1371" s="98" t="s">
        <v>0</v>
      </c>
      <c r="P1371" s="308">
        <f t="shared" si="109"/>
        <v>1359</v>
      </c>
      <c r="R1371" s="301" t="str" cm="1">
        <f t="array" ref="R1371">IFERROR(INDEX(import_data,MATCH($R$8&amp;"-"&amp;$P1371,import_key,0),R$9),"")</f>
        <v/>
      </c>
      <c r="S1371" s="299" t="str" cm="1">
        <f t="array" ref="S1371">IFERROR(INDEX(import_data,MATCH($R$8&amp;"-"&amp;$P1371,import_key,0),S$9),"")</f>
        <v/>
      </c>
      <c r="T1371" s="322" t="str" cm="1">
        <f t="array" ref="T1371">IFERROR(INDEX(import_data,MATCH($R$8&amp;"-"&amp;$P1371,import_key,0),T$9),"")</f>
        <v/>
      </c>
    </row>
    <row r="1372" spans="2:20" x14ac:dyDescent="0.25">
      <c r="B1372" s="308">
        <f t="shared" si="110"/>
        <v>1360</v>
      </c>
      <c r="D1372" s="301" t="str" cm="1">
        <f t="array" ref="D1372">IFERROR(INDEX(import_data,MATCH($D$8&amp;"-"&amp;$B1372,import_key,0),D$9),"")</f>
        <v/>
      </c>
      <c r="E1372" s="299" t="str" cm="1">
        <f t="array" ref="E1372">IFERROR(INDEX(import_data,MATCH($D$8&amp;"-"&amp;$B1372,import_key,0),E$9),"")</f>
        <v/>
      </c>
      <c r="F1372" s="299" t="str" cm="1">
        <f t="array" ref="F1372">IFERROR(INDEX(import_data,MATCH($D$8&amp;"-"&amp;$B1372,import_key,0),F$9),"")</f>
        <v/>
      </c>
      <c r="G1372" s="299" t="str" cm="1">
        <f t="array" ref="G1372">IFERROR(INDEX(import_data,MATCH($D$8&amp;"-"&amp;$B1372,import_key,0),G$9),"")</f>
        <v/>
      </c>
      <c r="H1372" s="322" t="str" cm="1">
        <f t="array" ref="H1372">IFERROR(INDEX(import_data,MATCH($D$8&amp;"-"&amp;$B1372,import_key,0),H$9),"")</f>
        <v/>
      </c>
      <c r="J1372" s="334" t="str">
        <f t="shared" si="106"/>
        <v/>
      </c>
      <c r="K1372" s="98" t="s">
        <v>0</v>
      </c>
      <c r="L1372" s="334" t="str">
        <f t="shared" si="107"/>
        <v/>
      </c>
      <c r="M1372" s="98" t="s">
        <v>0</v>
      </c>
      <c r="N1372" s="334" t="str">
        <f t="shared" si="108"/>
        <v/>
      </c>
      <c r="O1372" s="98" t="s">
        <v>0</v>
      </c>
      <c r="P1372" s="308">
        <f t="shared" si="109"/>
        <v>1360</v>
      </c>
      <c r="R1372" s="301" t="str" cm="1">
        <f t="array" ref="R1372">IFERROR(INDEX(import_data,MATCH($R$8&amp;"-"&amp;$P1372,import_key,0),R$9),"")</f>
        <v/>
      </c>
      <c r="S1372" s="299" t="str" cm="1">
        <f t="array" ref="S1372">IFERROR(INDEX(import_data,MATCH($R$8&amp;"-"&amp;$P1372,import_key,0),S$9),"")</f>
        <v/>
      </c>
      <c r="T1372" s="322" t="str" cm="1">
        <f t="array" ref="T1372">IFERROR(INDEX(import_data,MATCH($R$8&amp;"-"&amp;$P1372,import_key,0),T$9),"")</f>
        <v/>
      </c>
    </row>
    <row r="1373" spans="2:20" x14ac:dyDescent="0.25">
      <c r="B1373" s="308">
        <f t="shared" si="110"/>
        <v>1361</v>
      </c>
      <c r="D1373" s="301" t="str" cm="1">
        <f t="array" ref="D1373">IFERROR(INDEX(import_data,MATCH($D$8&amp;"-"&amp;$B1373,import_key,0),D$9),"")</f>
        <v/>
      </c>
      <c r="E1373" s="299" t="str" cm="1">
        <f t="array" ref="E1373">IFERROR(INDEX(import_data,MATCH($D$8&amp;"-"&amp;$B1373,import_key,0),E$9),"")</f>
        <v/>
      </c>
      <c r="F1373" s="299" t="str" cm="1">
        <f t="array" ref="F1373">IFERROR(INDEX(import_data,MATCH($D$8&amp;"-"&amp;$B1373,import_key,0),F$9),"")</f>
        <v/>
      </c>
      <c r="G1373" s="299" t="str" cm="1">
        <f t="array" ref="G1373">IFERROR(INDEX(import_data,MATCH($D$8&amp;"-"&amp;$B1373,import_key,0),G$9),"")</f>
        <v/>
      </c>
      <c r="H1373" s="322" t="str" cm="1">
        <f t="array" ref="H1373">IFERROR(INDEX(import_data,MATCH($D$8&amp;"-"&amp;$B1373,import_key,0),H$9),"")</f>
        <v/>
      </c>
      <c r="J1373" s="334" t="str">
        <f t="shared" si="106"/>
        <v/>
      </c>
      <c r="K1373" s="98" t="s">
        <v>0</v>
      </c>
      <c r="L1373" s="334" t="str">
        <f t="shared" si="107"/>
        <v/>
      </c>
      <c r="M1373" s="98" t="s">
        <v>0</v>
      </c>
      <c r="N1373" s="334" t="str">
        <f t="shared" si="108"/>
        <v/>
      </c>
      <c r="O1373" s="98" t="s">
        <v>0</v>
      </c>
      <c r="P1373" s="308">
        <f t="shared" si="109"/>
        <v>1361</v>
      </c>
      <c r="R1373" s="301" t="str" cm="1">
        <f t="array" ref="R1373">IFERROR(INDEX(import_data,MATCH($R$8&amp;"-"&amp;$P1373,import_key,0),R$9),"")</f>
        <v/>
      </c>
      <c r="S1373" s="299" t="str" cm="1">
        <f t="array" ref="S1373">IFERROR(INDEX(import_data,MATCH($R$8&amp;"-"&amp;$P1373,import_key,0),S$9),"")</f>
        <v/>
      </c>
      <c r="T1373" s="322" t="str" cm="1">
        <f t="array" ref="T1373">IFERROR(INDEX(import_data,MATCH($R$8&amp;"-"&amp;$P1373,import_key,0),T$9),"")</f>
        <v/>
      </c>
    </row>
    <row r="1374" spans="2:20" x14ac:dyDescent="0.25">
      <c r="B1374" s="308">
        <f t="shared" si="110"/>
        <v>1362</v>
      </c>
      <c r="D1374" s="301" t="str" cm="1">
        <f t="array" ref="D1374">IFERROR(INDEX(import_data,MATCH($D$8&amp;"-"&amp;$B1374,import_key,0),D$9),"")</f>
        <v/>
      </c>
      <c r="E1374" s="299" t="str" cm="1">
        <f t="array" ref="E1374">IFERROR(INDEX(import_data,MATCH($D$8&amp;"-"&amp;$B1374,import_key,0),E$9),"")</f>
        <v/>
      </c>
      <c r="F1374" s="299" t="str" cm="1">
        <f t="array" ref="F1374">IFERROR(INDEX(import_data,MATCH($D$8&amp;"-"&amp;$B1374,import_key,0),F$9),"")</f>
        <v/>
      </c>
      <c r="G1374" s="299" t="str" cm="1">
        <f t="array" ref="G1374">IFERROR(INDEX(import_data,MATCH($D$8&amp;"-"&amp;$B1374,import_key,0),G$9),"")</f>
        <v/>
      </c>
      <c r="H1374" s="322" t="str" cm="1">
        <f t="array" ref="H1374">IFERROR(INDEX(import_data,MATCH($D$8&amp;"-"&amp;$B1374,import_key,0),H$9),"")</f>
        <v/>
      </c>
      <c r="J1374" s="334" t="str">
        <f t="shared" si="106"/>
        <v/>
      </c>
      <c r="K1374" s="98" t="s">
        <v>0</v>
      </c>
      <c r="L1374" s="334" t="str">
        <f t="shared" si="107"/>
        <v/>
      </c>
      <c r="M1374" s="98" t="s">
        <v>0</v>
      </c>
      <c r="N1374" s="334" t="str">
        <f t="shared" si="108"/>
        <v/>
      </c>
      <c r="O1374" s="98" t="s">
        <v>0</v>
      </c>
      <c r="P1374" s="308">
        <f t="shared" si="109"/>
        <v>1362</v>
      </c>
      <c r="R1374" s="301" t="str" cm="1">
        <f t="array" ref="R1374">IFERROR(INDEX(import_data,MATCH($R$8&amp;"-"&amp;$P1374,import_key,0),R$9),"")</f>
        <v/>
      </c>
      <c r="S1374" s="299" t="str" cm="1">
        <f t="array" ref="S1374">IFERROR(INDEX(import_data,MATCH($R$8&amp;"-"&amp;$P1374,import_key,0),S$9),"")</f>
        <v/>
      </c>
      <c r="T1374" s="322" t="str" cm="1">
        <f t="array" ref="T1374">IFERROR(INDEX(import_data,MATCH($R$8&amp;"-"&amp;$P1374,import_key,0),T$9),"")</f>
        <v/>
      </c>
    </row>
    <row r="1375" spans="2:20" x14ac:dyDescent="0.25">
      <c r="B1375" s="308">
        <f t="shared" si="110"/>
        <v>1363</v>
      </c>
      <c r="D1375" s="301" t="str" cm="1">
        <f t="array" ref="D1375">IFERROR(INDEX(import_data,MATCH($D$8&amp;"-"&amp;$B1375,import_key,0),D$9),"")</f>
        <v/>
      </c>
      <c r="E1375" s="299" t="str" cm="1">
        <f t="array" ref="E1375">IFERROR(INDEX(import_data,MATCH($D$8&amp;"-"&amp;$B1375,import_key,0),E$9),"")</f>
        <v/>
      </c>
      <c r="F1375" s="299" t="str" cm="1">
        <f t="array" ref="F1375">IFERROR(INDEX(import_data,MATCH($D$8&amp;"-"&amp;$B1375,import_key,0),F$9),"")</f>
        <v/>
      </c>
      <c r="G1375" s="299" t="str" cm="1">
        <f t="array" ref="G1375">IFERROR(INDEX(import_data,MATCH($D$8&amp;"-"&amp;$B1375,import_key,0),G$9),"")</f>
        <v/>
      </c>
      <c r="H1375" s="322" t="str" cm="1">
        <f t="array" ref="H1375">IFERROR(INDEX(import_data,MATCH($D$8&amp;"-"&amp;$B1375,import_key,0),H$9),"")</f>
        <v/>
      </c>
      <c r="J1375" s="334" t="str">
        <f t="shared" si="106"/>
        <v/>
      </c>
      <c r="K1375" s="98" t="s">
        <v>0</v>
      </c>
      <c r="L1375" s="334" t="str">
        <f t="shared" si="107"/>
        <v/>
      </c>
      <c r="M1375" s="98" t="s">
        <v>0</v>
      </c>
      <c r="N1375" s="334" t="str">
        <f t="shared" si="108"/>
        <v/>
      </c>
      <c r="O1375" s="98" t="s">
        <v>0</v>
      </c>
      <c r="P1375" s="308">
        <f t="shared" si="109"/>
        <v>1363</v>
      </c>
      <c r="R1375" s="301" t="str" cm="1">
        <f t="array" ref="R1375">IFERROR(INDEX(import_data,MATCH($R$8&amp;"-"&amp;$P1375,import_key,0),R$9),"")</f>
        <v/>
      </c>
      <c r="S1375" s="299" t="str" cm="1">
        <f t="array" ref="S1375">IFERROR(INDEX(import_data,MATCH($R$8&amp;"-"&amp;$P1375,import_key,0),S$9),"")</f>
        <v/>
      </c>
      <c r="T1375" s="322" t="str" cm="1">
        <f t="array" ref="T1375">IFERROR(INDEX(import_data,MATCH($R$8&amp;"-"&amp;$P1375,import_key,0),T$9),"")</f>
        <v/>
      </c>
    </row>
    <row r="1376" spans="2:20" x14ac:dyDescent="0.25">
      <c r="B1376" s="308">
        <f t="shared" si="110"/>
        <v>1364</v>
      </c>
      <c r="D1376" s="301" t="str" cm="1">
        <f t="array" ref="D1376">IFERROR(INDEX(import_data,MATCH($D$8&amp;"-"&amp;$B1376,import_key,0),D$9),"")</f>
        <v/>
      </c>
      <c r="E1376" s="299" t="str" cm="1">
        <f t="array" ref="E1376">IFERROR(INDEX(import_data,MATCH($D$8&amp;"-"&amp;$B1376,import_key,0),E$9),"")</f>
        <v/>
      </c>
      <c r="F1376" s="299" t="str" cm="1">
        <f t="array" ref="F1376">IFERROR(INDEX(import_data,MATCH($D$8&amp;"-"&amp;$B1376,import_key,0),F$9),"")</f>
        <v/>
      </c>
      <c r="G1376" s="299" t="str" cm="1">
        <f t="array" ref="G1376">IFERROR(INDEX(import_data,MATCH($D$8&amp;"-"&amp;$B1376,import_key,0),G$9),"")</f>
        <v/>
      </c>
      <c r="H1376" s="322" t="str" cm="1">
        <f t="array" ref="H1376">IFERROR(INDEX(import_data,MATCH($D$8&amp;"-"&amp;$B1376,import_key,0),H$9),"")</f>
        <v/>
      </c>
      <c r="J1376" s="334" t="str">
        <f t="shared" si="106"/>
        <v/>
      </c>
      <c r="K1376" s="98" t="s">
        <v>0</v>
      </c>
      <c r="L1376" s="334" t="str">
        <f t="shared" si="107"/>
        <v/>
      </c>
      <c r="M1376" s="98" t="s">
        <v>0</v>
      </c>
      <c r="N1376" s="334" t="str">
        <f t="shared" si="108"/>
        <v/>
      </c>
      <c r="O1376" s="98" t="s">
        <v>0</v>
      </c>
      <c r="P1376" s="308">
        <f t="shared" si="109"/>
        <v>1364</v>
      </c>
      <c r="R1376" s="301" t="str" cm="1">
        <f t="array" ref="R1376">IFERROR(INDEX(import_data,MATCH($R$8&amp;"-"&amp;$P1376,import_key,0),R$9),"")</f>
        <v/>
      </c>
      <c r="S1376" s="299" t="str" cm="1">
        <f t="array" ref="S1376">IFERROR(INDEX(import_data,MATCH($R$8&amp;"-"&amp;$P1376,import_key,0),S$9),"")</f>
        <v/>
      </c>
      <c r="T1376" s="322" t="str" cm="1">
        <f t="array" ref="T1376">IFERROR(INDEX(import_data,MATCH($R$8&amp;"-"&amp;$P1376,import_key,0),T$9),"")</f>
        <v/>
      </c>
    </row>
    <row r="1377" spans="2:20" x14ac:dyDescent="0.25">
      <c r="B1377" s="308">
        <f t="shared" si="110"/>
        <v>1365</v>
      </c>
      <c r="D1377" s="301" t="str" cm="1">
        <f t="array" ref="D1377">IFERROR(INDEX(import_data,MATCH($D$8&amp;"-"&amp;$B1377,import_key,0),D$9),"")</f>
        <v/>
      </c>
      <c r="E1377" s="299" t="str" cm="1">
        <f t="array" ref="E1377">IFERROR(INDEX(import_data,MATCH($D$8&amp;"-"&amp;$B1377,import_key,0),E$9),"")</f>
        <v/>
      </c>
      <c r="F1377" s="299" t="str" cm="1">
        <f t="array" ref="F1377">IFERROR(INDEX(import_data,MATCH($D$8&amp;"-"&amp;$B1377,import_key,0),F$9),"")</f>
        <v/>
      </c>
      <c r="G1377" s="299" t="str" cm="1">
        <f t="array" ref="G1377">IFERROR(INDEX(import_data,MATCH($D$8&amp;"-"&amp;$B1377,import_key,0),G$9),"")</f>
        <v/>
      </c>
      <c r="H1377" s="322" t="str" cm="1">
        <f t="array" ref="H1377">IFERROR(INDEX(import_data,MATCH($D$8&amp;"-"&amp;$B1377,import_key,0),H$9),"")</f>
        <v/>
      </c>
      <c r="J1377" s="334" t="str">
        <f t="shared" si="106"/>
        <v/>
      </c>
      <c r="K1377" s="98" t="s">
        <v>0</v>
      </c>
      <c r="L1377" s="334" t="str">
        <f t="shared" si="107"/>
        <v/>
      </c>
      <c r="M1377" s="98" t="s">
        <v>0</v>
      </c>
      <c r="N1377" s="334" t="str">
        <f t="shared" si="108"/>
        <v/>
      </c>
      <c r="O1377" s="98" t="s">
        <v>0</v>
      </c>
      <c r="P1377" s="308">
        <f t="shared" si="109"/>
        <v>1365</v>
      </c>
      <c r="R1377" s="301" t="str" cm="1">
        <f t="array" ref="R1377">IFERROR(INDEX(import_data,MATCH($R$8&amp;"-"&amp;$P1377,import_key,0),R$9),"")</f>
        <v/>
      </c>
      <c r="S1377" s="299" t="str" cm="1">
        <f t="array" ref="S1377">IFERROR(INDEX(import_data,MATCH($R$8&amp;"-"&amp;$P1377,import_key,0),S$9),"")</f>
        <v/>
      </c>
      <c r="T1377" s="322" t="str" cm="1">
        <f t="array" ref="T1377">IFERROR(INDEX(import_data,MATCH($R$8&amp;"-"&amp;$P1377,import_key,0),T$9),"")</f>
        <v/>
      </c>
    </row>
    <row r="1378" spans="2:20" x14ac:dyDescent="0.25">
      <c r="B1378" s="308">
        <f t="shared" si="110"/>
        <v>1366</v>
      </c>
      <c r="D1378" s="301" t="str" cm="1">
        <f t="array" ref="D1378">IFERROR(INDEX(import_data,MATCH($D$8&amp;"-"&amp;$B1378,import_key,0),D$9),"")</f>
        <v/>
      </c>
      <c r="E1378" s="299" t="str" cm="1">
        <f t="array" ref="E1378">IFERROR(INDEX(import_data,MATCH($D$8&amp;"-"&amp;$B1378,import_key,0),E$9),"")</f>
        <v/>
      </c>
      <c r="F1378" s="299" t="str" cm="1">
        <f t="array" ref="F1378">IFERROR(INDEX(import_data,MATCH($D$8&amp;"-"&amp;$B1378,import_key,0),F$9),"")</f>
        <v/>
      </c>
      <c r="G1378" s="299" t="str" cm="1">
        <f t="array" ref="G1378">IFERROR(INDEX(import_data,MATCH($D$8&amp;"-"&amp;$B1378,import_key,0),G$9),"")</f>
        <v/>
      </c>
      <c r="H1378" s="322" t="str" cm="1">
        <f t="array" ref="H1378">IFERROR(INDEX(import_data,MATCH($D$8&amp;"-"&amp;$B1378,import_key,0),H$9),"")</f>
        <v/>
      </c>
      <c r="J1378" s="334" t="str">
        <f t="shared" si="106"/>
        <v/>
      </c>
      <c r="K1378" s="98" t="s">
        <v>0</v>
      </c>
      <c r="L1378" s="334" t="str">
        <f t="shared" si="107"/>
        <v/>
      </c>
      <c r="M1378" s="98" t="s">
        <v>0</v>
      </c>
      <c r="N1378" s="334" t="str">
        <f t="shared" si="108"/>
        <v/>
      </c>
      <c r="O1378" s="98" t="s">
        <v>0</v>
      </c>
      <c r="P1378" s="308">
        <f t="shared" si="109"/>
        <v>1366</v>
      </c>
      <c r="R1378" s="301" t="str" cm="1">
        <f t="array" ref="R1378">IFERROR(INDEX(import_data,MATCH($R$8&amp;"-"&amp;$P1378,import_key,0),R$9),"")</f>
        <v/>
      </c>
      <c r="S1378" s="299" t="str" cm="1">
        <f t="array" ref="S1378">IFERROR(INDEX(import_data,MATCH($R$8&amp;"-"&amp;$P1378,import_key,0),S$9),"")</f>
        <v/>
      </c>
      <c r="T1378" s="322" t="str" cm="1">
        <f t="array" ref="T1378">IFERROR(INDEX(import_data,MATCH($R$8&amp;"-"&amp;$P1378,import_key,0),T$9),"")</f>
        <v/>
      </c>
    </row>
    <row r="1379" spans="2:20" x14ac:dyDescent="0.25">
      <c r="B1379" s="308">
        <f t="shared" si="110"/>
        <v>1367</v>
      </c>
      <c r="D1379" s="301" t="str" cm="1">
        <f t="array" ref="D1379">IFERROR(INDEX(import_data,MATCH($D$8&amp;"-"&amp;$B1379,import_key,0),D$9),"")</f>
        <v/>
      </c>
      <c r="E1379" s="299" t="str" cm="1">
        <f t="array" ref="E1379">IFERROR(INDEX(import_data,MATCH($D$8&amp;"-"&amp;$B1379,import_key,0),E$9),"")</f>
        <v/>
      </c>
      <c r="F1379" s="299" t="str" cm="1">
        <f t="array" ref="F1379">IFERROR(INDEX(import_data,MATCH($D$8&amp;"-"&amp;$B1379,import_key,0),F$9),"")</f>
        <v/>
      </c>
      <c r="G1379" s="299" t="str" cm="1">
        <f t="array" ref="G1379">IFERROR(INDEX(import_data,MATCH($D$8&amp;"-"&amp;$B1379,import_key,0),G$9),"")</f>
        <v/>
      </c>
      <c r="H1379" s="322" t="str" cm="1">
        <f t="array" ref="H1379">IFERROR(INDEX(import_data,MATCH($D$8&amp;"-"&amp;$B1379,import_key,0),H$9),"")</f>
        <v/>
      </c>
      <c r="J1379" s="334" t="str">
        <f t="shared" si="106"/>
        <v/>
      </c>
      <c r="K1379" s="98" t="s">
        <v>0</v>
      </c>
      <c r="L1379" s="334" t="str">
        <f t="shared" si="107"/>
        <v/>
      </c>
      <c r="M1379" s="98" t="s">
        <v>0</v>
      </c>
      <c r="N1379" s="334" t="str">
        <f t="shared" si="108"/>
        <v/>
      </c>
      <c r="O1379" s="98" t="s">
        <v>0</v>
      </c>
      <c r="P1379" s="308">
        <f t="shared" si="109"/>
        <v>1367</v>
      </c>
      <c r="R1379" s="301" t="str" cm="1">
        <f t="array" ref="R1379">IFERROR(INDEX(import_data,MATCH($R$8&amp;"-"&amp;$P1379,import_key,0),R$9),"")</f>
        <v/>
      </c>
      <c r="S1379" s="299" t="str" cm="1">
        <f t="array" ref="S1379">IFERROR(INDEX(import_data,MATCH($R$8&amp;"-"&amp;$P1379,import_key,0),S$9),"")</f>
        <v/>
      </c>
      <c r="T1379" s="322" t="str" cm="1">
        <f t="array" ref="T1379">IFERROR(INDEX(import_data,MATCH($R$8&amp;"-"&amp;$P1379,import_key,0),T$9),"")</f>
        <v/>
      </c>
    </row>
    <row r="1380" spans="2:20" x14ac:dyDescent="0.25">
      <c r="B1380" s="308">
        <f t="shared" si="110"/>
        <v>1368</v>
      </c>
      <c r="D1380" s="301" t="str" cm="1">
        <f t="array" ref="D1380">IFERROR(INDEX(import_data,MATCH($D$8&amp;"-"&amp;$B1380,import_key,0),D$9),"")</f>
        <v/>
      </c>
      <c r="E1380" s="299" t="str" cm="1">
        <f t="array" ref="E1380">IFERROR(INDEX(import_data,MATCH($D$8&amp;"-"&amp;$B1380,import_key,0),E$9),"")</f>
        <v/>
      </c>
      <c r="F1380" s="299" t="str" cm="1">
        <f t="array" ref="F1380">IFERROR(INDEX(import_data,MATCH($D$8&amp;"-"&amp;$B1380,import_key,0),F$9),"")</f>
        <v/>
      </c>
      <c r="G1380" s="299" t="str" cm="1">
        <f t="array" ref="G1380">IFERROR(INDEX(import_data,MATCH($D$8&amp;"-"&amp;$B1380,import_key,0),G$9),"")</f>
        <v/>
      </c>
      <c r="H1380" s="322" t="str" cm="1">
        <f t="array" ref="H1380">IFERROR(INDEX(import_data,MATCH($D$8&amp;"-"&amp;$B1380,import_key,0),H$9),"")</f>
        <v/>
      </c>
      <c r="J1380" s="334" t="str">
        <f t="shared" si="106"/>
        <v/>
      </c>
      <c r="K1380" s="98" t="s">
        <v>0</v>
      </c>
      <c r="L1380" s="334" t="str">
        <f t="shared" si="107"/>
        <v/>
      </c>
      <c r="M1380" s="98" t="s">
        <v>0</v>
      </c>
      <c r="N1380" s="334" t="str">
        <f t="shared" si="108"/>
        <v/>
      </c>
      <c r="O1380" s="98" t="s">
        <v>0</v>
      </c>
      <c r="P1380" s="308">
        <f t="shared" si="109"/>
        <v>1368</v>
      </c>
      <c r="R1380" s="301" t="str" cm="1">
        <f t="array" ref="R1380">IFERROR(INDEX(import_data,MATCH($R$8&amp;"-"&amp;$P1380,import_key,0),R$9),"")</f>
        <v/>
      </c>
      <c r="S1380" s="299" t="str" cm="1">
        <f t="array" ref="S1380">IFERROR(INDEX(import_data,MATCH($R$8&amp;"-"&amp;$P1380,import_key,0),S$9),"")</f>
        <v/>
      </c>
      <c r="T1380" s="322" t="str" cm="1">
        <f t="array" ref="T1380">IFERROR(INDEX(import_data,MATCH($R$8&amp;"-"&amp;$P1380,import_key,0),T$9),"")</f>
        <v/>
      </c>
    </row>
    <row r="1381" spans="2:20" x14ac:dyDescent="0.25">
      <c r="B1381" s="308">
        <f t="shared" si="110"/>
        <v>1369</v>
      </c>
      <c r="D1381" s="301" t="str" cm="1">
        <f t="array" ref="D1381">IFERROR(INDEX(import_data,MATCH($D$8&amp;"-"&amp;$B1381,import_key,0),D$9),"")</f>
        <v/>
      </c>
      <c r="E1381" s="299" t="str" cm="1">
        <f t="array" ref="E1381">IFERROR(INDEX(import_data,MATCH($D$8&amp;"-"&amp;$B1381,import_key,0),E$9),"")</f>
        <v/>
      </c>
      <c r="F1381" s="299" t="str" cm="1">
        <f t="array" ref="F1381">IFERROR(INDEX(import_data,MATCH($D$8&amp;"-"&amp;$B1381,import_key,0),F$9),"")</f>
        <v/>
      </c>
      <c r="G1381" s="299" t="str" cm="1">
        <f t="array" ref="G1381">IFERROR(INDEX(import_data,MATCH($D$8&amp;"-"&amp;$B1381,import_key,0),G$9),"")</f>
        <v/>
      </c>
      <c r="H1381" s="322" t="str" cm="1">
        <f t="array" ref="H1381">IFERROR(INDEX(import_data,MATCH($D$8&amp;"-"&amp;$B1381,import_key,0),H$9),"")</f>
        <v/>
      </c>
      <c r="J1381" s="334" t="str">
        <f t="shared" si="106"/>
        <v/>
      </c>
      <c r="K1381" s="98" t="s">
        <v>0</v>
      </c>
      <c r="L1381" s="334" t="str">
        <f t="shared" si="107"/>
        <v/>
      </c>
      <c r="M1381" s="98" t="s">
        <v>0</v>
      </c>
      <c r="N1381" s="334" t="str">
        <f t="shared" si="108"/>
        <v/>
      </c>
      <c r="O1381" s="98" t="s">
        <v>0</v>
      </c>
      <c r="P1381" s="308">
        <f t="shared" si="109"/>
        <v>1369</v>
      </c>
      <c r="R1381" s="301" t="str" cm="1">
        <f t="array" ref="R1381">IFERROR(INDEX(import_data,MATCH($R$8&amp;"-"&amp;$P1381,import_key,0),R$9),"")</f>
        <v/>
      </c>
      <c r="S1381" s="299" t="str" cm="1">
        <f t="array" ref="S1381">IFERROR(INDEX(import_data,MATCH($R$8&amp;"-"&amp;$P1381,import_key,0),S$9),"")</f>
        <v/>
      </c>
      <c r="T1381" s="322" t="str" cm="1">
        <f t="array" ref="T1381">IFERROR(INDEX(import_data,MATCH($R$8&amp;"-"&amp;$P1381,import_key,0),T$9),"")</f>
        <v/>
      </c>
    </row>
    <row r="1382" spans="2:20" x14ac:dyDescent="0.25">
      <c r="B1382" s="308">
        <f t="shared" si="110"/>
        <v>1370</v>
      </c>
      <c r="D1382" s="301" t="str" cm="1">
        <f t="array" ref="D1382">IFERROR(INDEX(import_data,MATCH($D$8&amp;"-"&amp;$B1382,import_key,0),D$9),"")</f>
        <v/>
      </c>
      <c r="E1382" s="299" t="str" cm="1">
        <f t="array" ref="E1382">IFERROR(INDEX(import_data,MATCH($D$8&amp;"-"&amp;$B1382,import_key,0),E$9),"")</f>
        <v/>
      </c>
      <c r="F1382" s="299" t="str" cm="1">
        <f t="array" ref="F1382">IFERROR(INDEX(import_data,MATCH($D$8&amp;"-"&amp;$B1382,import_key,0),F$9),"")</f>
        <v/>
      </c>
      <c r="G1382" s="299" t="str" cm="1">
        <f t="array" ref="G1382">IFERROR(INDEX(import_data,MATCH($D$8&amp;"-"&amp;$B1382,import_key,0),G$9),"")</f>
        <v/>
      </c>
      <c r="H1382" s="322" t="str" cm="1">
        <f t="array" ref="H1382">IFERROR(INDEX(import_data,MATCH($D$8&amp;"-"&amp;$B1382,import_key,0),H$9),"")</f>
        <v/>
      </c>
      <c r="J1382" s="334" t="str">
        <f t="shared" si="106"/>
        <v/>
      </c>
      <c r="K1382" s="98" t="s">
        <v>0</v>
      </c>
      <c r="L1382" s="334" t="str">
        <f t="shared" si="107"/>
        <v/>
      </c>
      <c r="M1382" s="98" t="s">
        <v>0</v>
      </c>
      <c r="N1382" s="334" t="str">
        <f t="shared" si="108"/>
        <v/>
      </c>
      <c r="O1382" s="98" t="s">
        <v>0</v>
      </c>
      <c r="P1382" s="308">
        <f t="shared" si="109"/>
        <v>1370</v>
      </c>
      <c r="R1382" s="301" t="str" cm="1">
        <f t="array" ref="R1382">IFERROR(INDEX(import_data,MATCH($R$8&amp;"-"&amp;$P1382,import_key,0),R$9),"")</f>
        <v/>
      </c>
      <c r="S1382" s="299" t="str" cm="1">
        <f t="array" ref="S1382">IFERROR(INDEX(import_data,MATCH($R$8&amp;"-"&amp;$P1382,import_key,0),S$9),"")</f>
        <v/>
      </c>
      <c r="T1382" s="322" t="str" cm="1">
        <f t="array" ref="T1382">IFERROR(INDEX(import_data,MATCH($R$8&amp;"-"&amp;$P1382,import_key,0),T$9),"")</f>
        <v/>
      </c>
    </row>
    <row r="1383" spans="2:20" x14ac:dyDescent="0.25">
      <c r="B1383" s="308">
        <f t="shared" si="110"/>
        <v>1371</v>
      </c>
      <c r="D1383" s="301" t="str" cm="1">
        <f t="array" ref="D1383">IFERROR(INDEX(import_data,MATCH($D$8&amp;"-"&amp;$B1383,import_key,0),D$9),"")</f>
        <v/>
      </c>
      <c r="E1383" s="299" t="str" cm="1">
        <f t="array" ref="E1383">IFERROR(INDEX(import_data,MATCH($D$8&amp;"-"&amp;$B1383,import_key,0),E$9),"")</f>
        <v/>
      </c>
      <c r="F1383" s="299" t="str" cm="1">
        <f t="array" ref="F1383">IFERROR(INDEX(import_data,MATCH($D$8&amp;"-"&amp;$B1383,import_key,0),F$9),"")</f>
        <v/>
      </c>
      <c r="G1383" s="299" t="str" cm="1">
        <f t="array" ref="G1383">IFERROR(INDEX(import_data,MATCH($D$8&amp;"-"&amp;$B1383,import_key,0),G$9),"")</f>
        <v/>
      </c>
      <c r="H1383" s="322" t="str" cm="1">
        <f t="array" ref="H1383">IFERROR(INDEX(import_data,MATCH($D$8&amp;"-"&amp;$B1383,import_key,0),H$9),"")</f>
        <v/>
      </c>
      <c r="J1383" s="334" t="str">
        <f t="shared" si="106"/>
        <v/>
      </c>
      <c r="K1383" s="98" t="s">
        <v>0</v>
      </c>
      <c r="L1383" s="334" t="str">
        <f t="shared" si="107"/>
        <v/>
      </c>
      <c r="M1383" s="98" t="s">
        <v>0</v>
      </c>
      <c r="N1383" s="334" t="str">
        <f t="shared" si="108"/>
        <v/>
      </c>
      <c r="O1383" s="98" t="s">
        <v>0</v>
      </c>
      <c r="P1383" s="308">
        <f t="shared" si="109"/>
        <v>1371</v>
      </c>
      <c r="R1383" s="301" t="str" cm="1">
        <f t="array" ref="R1383">IFERROR(INDEX(import_data,MATCH($R$8&amp;"-"&amp;$P1383,import_key,0),R$9),"")</f>
        <v/>
      </c>
      <c r="S1383" s="299" t="str" cm="1">
        <f t="array" ref="S1383">IFERROR(INDEX(import_data,MATCH($R$8&amp;"-"&amp;$P1383,import_key,0),S$9),"")</f>
        <v/>
      </c>
      <c r="T1383" s="322" t="str" cm="1">
        <f t="array" ref="T1383">IFERROR(INDEX(import_data,MATCH($R$8&amp;"-"&amp;$P1383,import_key,0),T$9),"")</f>
        <v/>
      </c>
    </row>
    <row r="1384" spans="2:20" x14ac:dyDescent="0.25">
      <c r="B1384" s="308">
        <f t="shared" si="110"/>
        <v>1372</v>
      </c>
      <c r="D1384" s="301" t="str" cm="1">
        <f t="array" ref="D1384">IFERROR(INDEX(import_data,MATCH($D$8&amp;"-"&amp;$B1384,import_key,0),D$9),"")</f>
        <v/>
      </c>
      <c r="E1384" s="299" t="str" cm="1">
        <f t="array" ref="E1384">IFERROR(INDEX(import_data,MATCH($D$8&amp;"-"&amp;$B1384,import_key,0),E$9),"")</f>
        <v/>
      </c>
      <c r="F1384" s="299" t="str" cm="1">
        <f t="array" ref="F1384">IFERROR(INDEX(import_data,MATCH($D$8&amp;"-"&amp;$B1384,import_key,0),F$9),"")</f>
        <v/>
      </c>
      <c r="G1384" s="299" t="str" cm="1">
        <f t="array" ref="G1384">IFERROR(INDEX(import_data,MATCH($D$8&amp;"-"&amp;$B1384,import_key,0),G$9),"")</f>
        <v/>
      </c>
      <c r="H1384" s="322" t="str" cm="1">
        <f t="array" ref="H1384">IFERROR(INDEX(import_data,MATCH($D$8&amp;"-"&amp;$B1384,import_key,0),H$9),"")</f>
        <v/>
      </c>
      <c r="J1384" s="334" t="str">
        <f t="shared" si="106"/>
        <v/>
      </c>
      <c r="K1384" s="98" t="s">
        <v>0</v>
      </c>
      <c r="L1384" s="334" t="str">
        <f t="shared" si="107"/>
        <v/>
      </c>
      <c r="M1384" s="98" t="s">
        <v>0</v>
      </c>
      <c r="N1384" s="334" t="str">
        <f t="shared" si="108"/>
        <v/>
      </c>
      <c r="O1384" s="98" t="s">
        <v>0</v>
      </c>
      <c r="P1384" s="308">
        <f t="shared" si="109"/>
        <v>1372</v>
      </c>
      <c r="R1384" s="301" t="str" cm="1">
        <f t="array" ref="R1384">IFERROR(INDEX(import_data,MATCH($R$8&amp;"-"&amp;$P1384,import_key,0),R$9),"")</f>
        <v/>
      </c>
      <c r="S1384" s="299" t="str" cm="1">
        <f t="array" ref="S1384">IFERROR(INDEX(import_data,MATCH($R$8&amp;"-"&amp;$P1384,import_key,0),S$9),"")</f>
        <v/>
      </c>
      <c r="T1384" s="322" t="str" cm="1">
        <f t="array" ref="T1384">IFERROR(INDEX(import_data,MATCH($R$8&amp;"-"&amp;$P1384,import_key,0),T$9),"")</f>
        <v/>
      </c>
    </row>
    <row r="1385" spans="2:20" x14ac:dyDescent="0.25">
      <c r="B1385" s="308">
        <f t="shared" si="110"/>
        <v>1373</v>
      </c>
      <c r="D1385" s="301" t="str" cm="1">
        <f t="array" ref="D1385">IFERROR(INDEX(import_data,MATCH($D$8&amp;"-"&amp;$B1385,import_key,0),D$9),"")</f>
        <v/>
      </c>
      <c r="E1385" s="299" t="str" cm="1">
        <f t="array" ref="E1385">IFERROR(INDEX(import_data,MATCH($D$8&amp;"-"&amp;$B1385,import_key,0),E$9),"")</f>
        <v/>
      </c>
      <c r="F1385" s="299" t="str" cm="1">
        <f t="array" ref="F1385">IFERROR(INDEX(import_data,MATCH($D$8&amp;"-"&amp;$B1385,import_key,0),F$9),"")</f>
        <v/>
      </c>
      <c r="G1385" s="299" t="str" cm="1">
        <f t="array" ref="G1385">IFERROR(INDEX(import_data,MATCH($D$8&amp;"-"&amp;$B1385,import_key,0),G$9),"")</f>
        <v/>
      </c>
      <c r="H1385" s="322" t="str" cm="1">
        <f t="array" ref="H1385">IFERROR(INDEX(import_data,MATCH($D$8&amp;"-"&amp;$B1385,import_key,0),H$9),"")</f>
        <v/>
      </c>
      <c r="J1385" s="334" t="str">
        <f t="shared" si="106"/>
        <v/>
      </c>
      <c r="K1385" s="98" t="s">
        <v>0</v>
      </c>
      <c r="L1385" s="334" t="str">
        <f t="shared" si="107"/>
        <v/>
      </c>
      <c r="M1385" s="98" t="s">
        <v>0</v>
      </c>
      <c r="N1385" s="334" t="str">
        <f t="shared" si="108"/>
        <v/>
      </c>
      <c r="O1385" s="98" t="s">
        <v>0</v>
      </c>
      <c r="P1385" s="308">
        <f t="shared" si="109"/>
        <v>1373</v>
      </c>
      <c r="R1385" s="301" t="str" cm="1">
        <f t="array" ref="R1385">IFERROR(INDEX(import_data,MATCH($R$8&amp;"-"&amp;$P1385,import_key,0),R$9),"")</f>
        <v/>
      </c>
      <c r="S1385" s="299" t="str" cm="1">
        <f t="array" ref="S1385">IFERROR(INDEX(import_data,MATCH($R$8&amp;"-"&amp;$P1385,import_key,0),S$9),"")</f>
        <v/>
      </c>
      <c r="T1385" s="322" t="str" cm="1">
        <f t="array" ref="T1385">IFERROR(INDEX(import_data,MATCH($R$8&amp;"-"&amp;$P1385,import_key,0),T$9),"")</f>
        <v/>
      </c>
    </row>
    <row r="1386" spans="2:20" x14ac:dyDescent="0.25">
      <c r="B1386" s="308">
        <f t="shared" si="110"/>
        <v>1374</v>
      </c>
      <c r="D1386" s="301" t="str" cm="1">
        <f t="array" ref="D1386">IFERROR(INDEX(import_data,MATCH($D$8&amp;"-"&amp;$B1386,import_key,0),D$9),"")</f>
        <v/>
      </c>
      <c r="E1386" s="299" t="str" cm="1">
        <f t="array" ref="E1386">IFERROR(INDEX(import_data,MATCH($D$8&amp;"-"&amp;$B1386,import_key,0),E$9),"")</f>
        <v/>
      </c>
      <c r="F1386" s="299" t="str" cm="1">
        <f t="array" ref="F1386">IFERROR(INDEX(import_data,MATCH($D$8&amp;"-"&amp;$B1386,import_key,0),F$9),"")</f>
        <v/>
      </c>
      <c r="G1386" s="299" t="str" cm="1">
        <f t="array" ref="G1386">IFERROR(INDEX(import_data,MATCH($D$8&amp;"-"&amp;$B1386,import_key,0),G$9),"")</f>
        <v/>
      </c>
      <c r="H1386" s="322" t="str" cm="1">
        <f t="array" ref="H1386">IFERROR(INDEX(import_data,MATCH($D$8&amp;"-"&amp;$B1386,import_key,0),H$9),"")</f>
        <v/>
      </c>
      <c r="J1386" s="334" t="str">
        <f t="shared" si="106"/>
        <v/>
      </c>
      <c r="K1386" s="98" t="s">
        <v>0</v>
      </c>
      <c r="L1386" s="334" t="str">
        <f t="shared" si="107"/>
        <v/>
      </c>
      <c r="M1386" s="98" t="s">
        <v>0</v>
      </c>
      <c r="N1386" s="334" t="str">
        <f t="shared" si="108"/>
        <v/>
      </c>
      <c r="O1386" s="98" t="s">
        <v>0</v>
      </c>
      <c r="P1386" s="308">
        <f t="shared" si="109"/>
        <v>1374</v>
      </c>
      <c r="R1386" s="301" t="str" cm="1">
        <f t="array" ref="R1386">IFERROR(INDEX(import_data,MATCH($R$8&amp;"-"&amp;$P1386,import_key,0),R$9),"")</f>
        <v/>
      </c>
      <c r="S1386" s="299" t="str" cm="1">
        <f t="array" ref="S1386">IFERROR(INDEX(import_data,MATCH($R$8&amp;"-"&amp;$P1386,import_key,0),S$9),"")</f>
        <v/>
      </c>
      <c r="T1386" s="322" t="str" cm="1">
        <f t="array" ref="T1386">IFERROR(INDEX(import_data,MATCH($R$8&amp;"-"&amp;$P1386,import_key,0),T$9),"")</f>
        <v/>
      </c>
    </row>
    <row r="1387" spans="2:20" x14ac:dyDescent="0.25">
      <c r="B1387" s="308">
        <f t="shared" si="110"/>
        <v>1375</v>
      </c>
      <c r="D1387" s="301" t="str" cm="1">
        <f t="array" ref="D1387">IFERROR(INDEX(import_data,MATCH($D$8&amp;"-"&amp;$B1387,import_key,0),D$9),"")</f>
        <v/>
      </c>
      <c r="E1387" s="299" t="str" cm="1">
        <f t="array" ref="E1387">IFERROR(INDEX(import_data,MATCH($D$8&amp;"-"&amp;$B1387,import_key,0),E$9),"")</f>
        <v/>
      </c>
      <c r="F1387" s="299" t="str" cm="1">
        <f t="array" ref="F1387">IFERROR(INDEX(import_data,MATCH($D$8&amp;"-"&amp;$B1387,import_key,0),F$9),"")</f>
        <v/>
      </c>
      <c r="G1387" s="299" t="str" cm="1">
        <f t="array" ref="G1387">IFERROR(INDEX(import_data,MATCH($D$8&amp;"-"&amp;$B1387,import_key,0),G$9),"")</f>
        <v/>
      </c>
      <c r="H1387" s="322" t="str" cm="1">
        <f t="array" ref="H1387">IFERROR(INDEX(import_data,MATCH($D$8&amp;"-"&amp;$B1387,import_key,0),H$9),"")</f>
        <v/>
      </c>
      <c r="J1387" s="334" t="str">
        <f t="shared" si="106"/>
        <v/>
      </c>
      <c r="K1387" s="98" t="s">
        <v>0</v>
      </c>
      <c r="L1387" s="334" t="str">
        <f t="shared" si="107"/>
        <v/>
      </c>
      <c r="M1387" s="98" t="s">
        <v>0</v>
      </c>
      <c r="N1387" s="334" t="str">
        <f t="shared" si="108"/>
        <v/>
      </c>
      <c r="O1387" s="98" t="s">
        <v>0</v>
      </c>
      <c r="P1387" s="308">
        <f t="shared" si="109"/>
        <v>1375</v>
      </c>
      <c r="R1387" s="301" t="str" cm="1">
        <f t="array" ref="R1387">IFERROR(INDEX(import_data,MATCH($R$8&amp;"-"&amp;$P1387,import_key,0),R$9),"")</f>
        <v/>
      </c>
      <c r="S1387" s="299" t="str" cm="1">
        <f t="array" ref="S1387">IFERROR(INDEX(import_data,MATCH($R$8&amp;"-"&amp;$P1387,import_key,0),S$9),"")</f>
        <v/>
      </c>
      <c r="T1387" s="322" t="str" cm="1">
        <f t="array" ref="T1387">IFERROR(INDEX(import_data,MATCH($R$8&amp;"-"&amp;$P1387,import_key,0),T$9),"")</f>
        <v/>
      </c>
    </row>
    <row r="1388" spans="2:20" x14ac:dyDescent="0.25">
      <c r="B1388" s="308">
        <f t="shared" si="110"/>
        <v>1376</v>
      </c>
      <c r="D1388" s="301" t="str" cm="1">
        <f t="array" ref="D1388">IFERROR(INDEX(import_data,MATCH($D$8&amp;"-"&amp;$B1388,import_key,0),D$9),"")</f>
        <v/>
      </c>
      <c r="E1388" s="299" t="str" cm="1">
        <f t="array" ref="E1388">IFERROR(INDEX(import_data,MATCH($D$8&amp;"-"&amp;$B1388,import_key,0),E$9),"")</f>
        <v/>
      </c>
      <c r="F1388" s="299" t="str" cm="1">
        <f t="array" ref="F1388">IFERROR(INDEX(import_data,MATCH($D$8&amp;"-"&amp;$B1388,import_key,0),F$9),"")</f>
        <v/>
      </c>
      <c r="G1388" s="299" t="str" cm="1">
        <f t="array" ref="G1388">IFERROR(INDEX(import_data,MATCH($D$8&amp;"-"&amp;$B1388,import_key,0),G$9),"")</f>
        <v/>
      </c>
      <c r="H1388" s="322" t="str" cm="1">
        <f t="array" ref="H1388">IFERROR(INDEX(import_data,MATCH($D$8&amp;"-"&amp;$B1388,import_key,0),H$9),"")</f>
        <v/>
      </c>
      <c r="J1388" s="334" t="str">
        <f t="shared" si="106"/>
        <v/>
      </c>
      <c r="K1388" s="98" t="s">
        <v>0</v>
      </c>
      <c r="L1388" s="334" t="str">
        <f t="shared" si="107"/>
        <v/>
      </c>
      <c r="M1388" s="98" t="s">
        <v>0</v>
      </c>
      <c r="N1388" s="334" t="str">
        <f t="shared" si="108"/>
        <v/>
      </c>
      <c r="O1388" s="98" t="s">
        <v>0</v>
      </c>
      <c r="P1388" s="308">
        <f t="shared" si="109"/>
        <v>1376</v>
      </c>
      <c r="R1388" s="301" t="str" cm="1">
        <f t="array" ref="R1388">IFERROR(INDEX(import_data,MATCH($R$8&amp;"-"&amp;$P1388,import_key,0),R$9),"")</f>
        <v/>
      </c>
      <c r="S1388" s="299" t="str" cm="1">
        <f t="array" ref="S1388">IFERROR(INDEX(import_data,MATCH($R$8&amp;"-"&amp;$P1388,import_key,0),S$9),"")</f>
        <v/>
      </c>
      <c r="T1388" s="322" t="str" cm="1">
        <f t="array" ref="T1388">IFERROR(INDEX(import_data,MATCH($R$8&amp;"-"&amp;$P1388,import_key,0),T$9),"")</f>
        <v/>
      </c>
    </row>
    <row r="1389" spans="2:20" x14ac:dyDescent="0.25">
      <c r="B1389" s="308">
        <f t="shared" si="110"/>
        <v>1377</v>
      </c>
      <c r="D1389" s="301" t="str" cm="1">
        <f t="array" ref="D1389">IFERROR(INDEX(import_data,MATCH($D$8&amp;"-"&amp;$B1389,import_key,0),D$9),"")</f>
        <v/>
      </c>
      <c r="E1389" s="299" t="str" cm="1">
        <f t="array" ref="E1389">IFERROR(INDEX(import_data,MATCH($D$8&amp;"-"&amp;$B1389,import_key,0),E$9),"")</f>
        <v/>
      </c>
      <c r="F1389" s="299" t="str" cm="1">
        <f t="array" ref="F1389">IFERROR(INDEX(import_data,MATCH($D$8&amp;"-"&amp;$B1389,import_key,0),F$9),"")</f>
        <v/>
      </c>
      <c r="G1389" s="299" t="str" cm="1">
        <f t="array" ref="G1389">IFERROR(INDEX(import_data,MATCH($D$8&amp;"-"&amp;$B1389,import_key,0),G$9),"")</f>
        <v/>
      </c>
      <c r="H1389" s="322" t="str" cm="1">
        <f t="array" ref="H1389">IFERROR(INDEX(import_data,MATCH($D$8&amp;"-"&amp;$B1389,import_key,0),H$9),"")</f>
        <v/>
      </c>
      <c r="J1389" s="334" t="str">
        <f t="shared" si="106"/>
        <v/>
      </c>
      <c r="K1389" s="98" t="s">
        <v>0</v>
      </c>
      <c r="L1389" s="334" t="str">
        <f t="shared" si="107"/>
        <v/>
      </c>
      <c r="M1389" s="98" t="s">
        <v>0</v>
      </c>
      <c r="N1389" s="334" t="str">
        <f t="shared" si="108"/>
        <v/>
      </c>
      <c r="O1389" s="98" t="s">
        <v>0</v>
      </c>
      <c r="P1389" s="308">
        <f t="shared" si="109"/>
        <v>1377</v>
      </c>
      <c r="R1389" s="301" t="str" cm="1">
        <f t="array" ref="R1389">IFERROR(INDEX(import_data,MATCH($R$8&amp;"-"&amp;$P1389,import_key,0),R$9),"")</f>
        <v/>
      </c>
      <c r="S1389" s="299" t="str" cm="1">
        <f t="array" ref="S1389">IFERROR(INDEX(import_data,MATCH($R$8&amp;"-"&amp;$P1389,import_key,0),S$9),"")</f>
        <v/>
      </c>
      <c r="T1389" s="322" t="str" cm="1">
        <f t="array" ref="T1389">IFERROR(INDEX(import_data,MATCH($R$8&amp;"-"&amp;$P1389,import_key,0),T$9),"")</f>
        <v/>
      </c>
    </row>
    <row r="1390" spans="2:20" x14ac:dyDescent="0.25">
      <c r="B1390" s="308">
        <f t="shared" si="110"/>
        <v>1378</v>
      </c>
      <c r="D1390" s="301" t="str" cm="1">
        <f t="array" ref="D1390">IFERROR(INDEX(import_data,MATCH($D$8&amp;"-"&amp;$B1390,import_key,0),D$9),"")</f>
        <v/>
      </c>
      <c r="E1390" s="299" t="str" cm="1">
        <f t="array" ref="E1390">IFERROR(INDEX(import_data,MATCH($D$8&amp;"-"&amp;$B1390,import_key,0),E$9),"")</f>
        <v/>
      </c>
      <c r="F1390" s="299" t="str" cm="1">
        <f t="array" ref="F1390">IFERROR(INDEX(import_data,MATCH($D$8&amp;"-"&amp;$B1390,import_key,0),F$9),"")</f>
        <v/>
      </c>
      <c r="G1390" s="299" t="str" cm="1">
        <f t="array" ref="G1390">IFERROR(INDEX(import_data,MATCH($D$8&amp;"-"&amp;$B1390,import_key,0),G$9),"")</f>
        <v/>
      </c>
      <c r="H1390" s="322" t="str" cm="1">
        <f t="array" ref="H1390">IFERROR(INDEX(import_data,MATCH($D$8&amp;"-"&amp;$B1390,import_key,0),H$9),"")</f>
        <v/>
      </c>
      <c r="J1390" s="334" t="str">
        <f t="shared" si="106"/>
        <v/>
      </c>
      <c r="K1390" s="98" t="s">
        <v>0</v>
      </c>
      <c r="L1390" s="334" t="str">
        <f t="shared" si="107"/>
        <v/>
      </c>
      <c r="M1390" s="98" t="s">
        <v>0</v>
      </c>
      <c r="N1390" s="334" t="str">
        <f t="shared" si="108"/>
        <v/>
      </c>
      <c r="O1390" s="98" t="s">
        <v>0</v>
      </c>
      <c r="P1390" s="308">
        <f t="shared" si="109"/>
        <v>1378</v>
      </c>
      <c r="R1390" s="301" t="str" cm="1">
        <f t="array" ref="R1390">IFERROR(INDEX(import_data,MATCH($R$8&amp;"-"&amp;$P1390,import_key,0),R$9),"")</f>
        <v/>
      </c>
      <c r="S1390" s="299" t="str" cm="1">
        <f t="array" ref="S1390">IFERROR(INDEX(import_data,MATCH($R$8&amp;"-"&amp;$P1390,import_key,0),S$9),"")</f>
        <v/>
      </c>
      <c r="T1390" s="322" t="str" cm="1">
        <f t="array" ref="T1390">IFERROR(INDEX(import_data,MATCH($R$8&amp;"-"&amp;$P1390,import_key,0),T$9),"")</f>
        <v/>
      </c>
    </row>
    <row r="1391" spans="2:20" x14ac:dyDescent="0.25">
      <c r="B1391" s="308">
        <f t="shared" si="110"/>
        <v>1379</v>
      </c>
      <c r="D1391" s="301" t="str" cm="1">
        <f t="array" ref="D1391">IFERROR(INDEX(import_data,MATCH($D$8&amp;"-"&amp;$B1391,import_key,0),D$9),"")</f>
        <v/>
      </c>
      <c r="E1391" s="299" t="str" cm="1">
        <f t="array" ref="E1391">IFERROR(INDEX(import_data,MATCH($D$8&amp;"-"&amp;$B1391,import_key,0),E$9),"")</f>
        <v/>
      </c>
      <c r="F1391" s="299" t="str" cm="1">
        <f t="array" ref="F1391">IFERROR(INDEX(import_data,MATCH($D$8&amp;"-"&amp;$B1391,import_key,0),F$9),"")</f>
        <v/>
      </c>
      <c r="G1391" s="299" t="str" cm="1">
        <f t="array" ref="G1391">IFERROR(INDEX(import_data,MATCH($D$8&amp;"-"&amp;$B1391,import_key,0),G$9),"")</f>
        <v/>
      </c>
      <c r="H1391" s="322" t="str" cm="1">
        <f t="array" ref="H1391">IFERROR(INDEX(import_data,MATCH($D$8&amp;"-"&amp;$B1391,import_key,0),H$9),"")</f>
        <v/>
      </c>
      <c r="J1391" s="334" t="str">
        <f t="shared" si="106"/>
        <v/>
      </c>
      <c r="K1391" s="98" t="s">
        <v>0</v>
      </c>
      <c r="L1391" s="334" t="str">
        <f t="shared" si="107"/>
        <v/>
      </c>
      <c r="M1391" s="98" t="s">
        <v>0</v>
      </c>
      <c r="N1391" s="334" t="str">
        <f t="shared" si="108"/>
        <v/>
      </c>
      <c r="O1391" s="98" t="s">
        <v>0</v>
      </c>
      <c r="P1391" s="308">
        <f t="shared" si="109"/>
        <v>1379</v>
      </c>
      <c r="R1391" s="301" t="str" cm="1">
        <f t="array" ref="R1391">IFERROR(INDEX(import_data,MATCH($R$8&amp;"-"&amp;$P1391,import_key,0),R$9),"")</f>
        <v/>
      </c>
      <c r="S1391" s="299" t="str" cm="1">
        <f t="array" ref="S1391">IFERROR(INDEX(import_data,MATCH($R$8&amp;"-"&amp;$P1391,import_key,0),S$9),"")</f>
        <v/>
      </c>
      <c r="T1391" s="322" t="str" cm="1">
        <f t="array" ref="T1391">IFERROR(INDEX(import_data,MATCH($R$8&amp;"-"&amp;$P1391,import_key,0),T$9),"")</f>
        <v/>
      </c>
    </row>
    <row r="1392" spans="2:20" x14ac:dyDescent="0.25">
      <c r="B1392" s="308">
        <f t="shared" si="110"/>
        <v>1380</v>
      </c>
      <c r="D1392" s="301" t="str" cm="1">
        <f t="array" ref="D1392">IFERROR(INDEX(import_data,MATCH($D$8&amp;"-"&amp;$B1392,import_key,0),D$9),"")</f>
        <v/>
      </c>
      <c r="E1392" s="299" t="str" cm="1">
        <f t="array" ref="E1392">IFERROR(INDEX(import_data,MATCH($D$8&amp;"-"&amp;$B1392,import_key,0),E$9),"")</f>
        <v/>
      </c>
      <c r="F1392" s="299" t="str" cm="1">
        <f t="array" ref="F1392">IFERROR(INDEX(import_data,MATCH($D$8&amp;"-"&amp;$B1392,import_key,0),F$9),"")</f>
        <v/>
      </c>
      <c r="G1392" s="299" t="str" cm="1">
        <f t="array" ref="G1392">IFERROR(INDEX(import_data,MATCH($D$8&amp;"-"&amp;$B1392,import_key,0),G$9),"")</f>
        <v/>
      </c>
      <c r="H1392" s="322" t="str" cm="1">
        <f t="array" ref="H1392">IFERROR(INDEX(import_data,MATCH($D$8&amp;"-"&amp;$B1392,import_key,0),H$9),"")</f>
        <v/>
      </c>
      <c r="J1392" s="334" t="str">
        <f t="shared" si="106"/>
        <v/>
      </c>
      <c r="K1392" s="98" t="s">
        <v>0</v>
      </c>
      <c r="L1392" s="334" t="str">
        <f t="shared" si="107"/>
        <v/>
      </c>
      <c r="M1392" s="98" t="s">
        <v>0</v>
      </c>
      <c r="N1392" s="334" t="str">
        <f t="shared" si="108"/>
        <v/>
      </c>
      <c r="O1392" s="98" t="s">
        <v>0</v>
      </c>
      <c r="P1392" s="308">
        <f t="shared" si="109"/>
        <v>1380</v>
      </c>
      <c r="R1392" s="301" t="str" cm="1">
        <f t="array" ref="R1392">IFERROR(INDEX(import_data,MATCH($R$8&amp;"-"&amp;$P1392,import_key,0),R$9),"")</f>
        <v/>
      </c>
      <c r="S1392" s="299" t="str" cm="1">
        <f t="array" ref="S1392">IFERROR(INDEX(import_data,MATCH($R$8&amp;"-"&amp;$P1392,import_key,0),S$9),"")</f>
        <v/>
      </c>
      <c r="T1392" s="322" t="str" cm="1">
        <f t="array" ref="T1392">IFERROR(INDEX(import_data,MATCH($R$8&amp;"-"&amp;$P1392,import_key,0),T$9),"")</f>
        <v/>
      </c>
    </row>
    <row r="1393" spans="2:20" x14ac:dyDescent="0.25">
      <c r="B1393" s="308">
        <f t="shared" si="110"/>
        <v>1381</v>
      </c>
      <c r="D1393" s="301" t="str" cm="1">
        <f t="array" ref="D1393">IFERROR(INDEX(import_data,MATCH($D$8&amp;"-"&amp;$B1393,import_key,0),D$9),"")</f>
        <v/>
      </c>
      <c r="E1393" s="299" t="str" cm="1">
        <f t="array" ref="E1393">IFERROR(INDEX(import_data,MATCH($D$8&amp;"-"&amp;$B1393,import_key,0),E$9),"")</f>
        <v/>
      </c>
      <c r="F1393" s="299" t="str" cm="1">
        <f t="array" ref="F1393">IFERROR(INDEX(import_data,MATCH($D$8&amp;"-"&amp;$B1393,import_key,0),F$9),"")</f>
        <v/>
      </c>
      <c r="G1393" s="299" t="str" cm="1">
        <f t="array" ref="G1393">IFERROR(INDEX(import_data,MATCH($D$8&amp;"-"&amp;$B1393,import_key,0),G$9),"")</f>
        <v/>
      </c>
      <c r="H1393" s="322" t="str" cm="1">
        <f t="array" ref="H1393">IFERROR(INDEX(import_data,MATCH($D$8&amp;"-"&amp;$B1393,import_key,0),H$9),"")</f>
        <v/>
      </c>
      <c r="J1393" s="334" t="str">
        <f t="shared" si="106"/>
        <v/>
      </c>
      <c r="K1393" s="98" t="s">
        <v>0</v>
      </c>
      <c r="L1393" s="334" t="str">
        <f t="shared" si="107"/>
        <v/>
      </c>
      <c r="M1393" s="98" t="s">
        <v>0</v>
      </c>
      <c r="N1393" s="334" t="str">
        <f t="shared" si="108"/>
        <v/>
      </c>
      <c r="O1393" s="98" t="s">
        <v>0</v>
      </c>
      <c r="P1393" s="308">
        <f t="shared" si="109"/>
        <v>1381</v>
      </c>
      <c r="R1393" s="301" t="str" cm="1">
        <f t="array" ref="R1393">IFERROR(INDEX(import_data,MATCH($R$8&amp;"-"&amp;$P1393,import_key,0),R$9),"")</f>
        <v/>
      </c>
      <c r="S1393" s="299" t="str" cm="1">
        <f t="array" ref="S1393">IFERROR(INDEX(import_data,MATCH($R$8&amp;"-"&amp;$P1393,import_key,0),S$9),"")</f>
        <v/>
      </c>
      <c r="T1393" s="322" t="str" cm="1">
        <f t="array" ref="T1393">IFERROR(INDEX(import_data,MATCH($R$8&amp;"-"&amp;$P1393,import_key,0),T$9),"")</f>
        <v/>
      </c>
    </row>
    <row r="1394" spans="2:20" x14ac:dyDescent="0.25">
      <c r="B1394" s="308">
        <f t="shared" si="110"/>
        <v>1382</v>
      </c>
      <c r="D1394" s="301" t="str" cm="1">
        <f t="array" ref="D1394">IFERROR(INDEX(import_data,MATCH($D$8&amp;"-"&amp;$B1394,import_key,0),D$9),"")</f>
        <v/>
      </c>
      <c r="E1394" s="299" t="str" cm="1">
        <f t="array" ref="E1394">IFERROR(INDEX(import_data,MATCH($D$8&amp;"-"&amp;$B1394,import_key,0),E$9),"")</f>
        <v/>
      </c>
      <c r="F1394" s="299" t="str" cm="1">
        <f t="array" ref="F1394">IFERROR(INDEX(import_data,MATCH($D$8&amp;"-"&amp;$B1394,import_key,0),F$9),"")</f>
        <v/>
      </c>
      <c r="G1394" s="299" t="str" cm="1">
        <f t="array" ref="G1394">IFERROR(INDEX(import_data,MATCH($D$8&amp;"-"&amp;$B1394,import_key,0),G$9),"")</f>
        <v/>
      </c>
      <c r="H1394" s="322" t="str" cm="1">
        <f t="array" ref="H1394">IFERROR(INDEX(import_data,MATCH($D$8&amp;"-"&amp;$B1394,import_key,0),H$9),"")</f>
        <v/>
      </c>
      <c r="J1394" s="334" t="str">
        <f t="shared" si="106"/>
        <v/>
      </c>
      <c r="K1394" s="98" t="s">
        <v>0</v>
      </c>
      <c r="L1394" s="334" t="str">
        <f t="shared" si="107"/>
        <v/>
      </c>
      <c r="M1394" s="98" t="s">
        <v>0</v>
      </c>
      <c r="N1394" s="334" t="str">
        <f t="shared" si="108"/>
        <v/>
      </c>
      <c r="O1394" s="98" t="s">
        <v>0</v>
      </c>
      <c r="P1394" s="308">
        <f t="shared" si="109"/>
        <v>1382</v>
      </c>
      <c r="R1394" s="301" t="str" cm="1">
        <f t="array" ref="R1394">IFERROR(INDEX(import_data,MATCH($R$8&amp;"-"&amp;$P1394,import_key,0),R$9),"")</f>
        <v/>
      </c>
      <c r="S1394" s="299" t="str" cm="1">
        <f t="array" ref="S1394">IFERROR(INDEX(import_data,MATCH($R$8&amp;"-"&amp;$P1394,import_key,0),S$9),"")</f>
        <v/>
      </c>
      <c r="T1394" s="322" t="str" cm="1">
        <f t="array" ref="T1394">IFERROR(INDEX(import_data,MATCH($R$8&amp;"-"&amp;$P1394,import_key,0),T$9),"")</f>
        <v/>
      </c>
    </row>
    <row r="1395" spans="2:20" x14ac:dyDescent="0.25">
      <c r="B1395" s="308">
        <f t="shared" si="110"/>
        <v>1383</v>
      </c>
      <c r="D1395" s="301" t="str" cm="1">
        <f t="array" ref="D1395">IFERROR(INDEX(import_data,MATCH($D$8&amp;"-"&amp;$B1395,import_key,0),D$9),"")</f>
        <v/>
      </c>
      <c r="E1395" s="299" t="str" cm="1">
        <f t="array" ref="E1395">IFERROR(INDEX(import_data,MATCH($D$8&amp;"-"&amp;$B1395,import_key,0),E$9),"")</f>
        <v/>
      </c>
      <c r="F1395" s="299" t="str" cm="1">
        <f t="array" ref="F1395">IFERROR(INDEX(import_data,MATCH($D$8&amp;"-"&amp;$B1395,import_key,0),F$9),"")</f>
        <v/>
      </c>
      <c r="G1395" s="299" t="str" cm="1">
        <f t="array" ref="G1395">IFERROR(INDEX(import_data,MATCH($D$8&amp;"-"&amp;$B1395,import_key,0),G$9),"")</f>
        <v/>
      </c>
      <c r="H1395" s="322" t="str" cm="1">
        <f t="array" ref="H1395">IFERROR(INDEX(import_data,MATCH($D$8&amp;"-"&amp;$B1395,import_key,0),H$9),"")</f>
        <v/>
      </c>
      <c r="J1395" s="334" t="str">
        <f t="shared" si="106"/>
        <v/>
      </c>
      <c r="K1395" s="98" t="s">
        <v>0</v>
      </c>
      <c r="L1395" s="334" t="str">
        <f t="shared" si="107"/>
        <v/>
      </c>
      <c r="M1395" s="98" t="s">
        <v>0</v>
      </c>
      <c r="N1395" s="334" t="str">
        <f t="shared" si="108"/>
        <v/>
      </c>
      <c r="O1395" s="98" t="s">
        <v>0</v>
      </c>
      <c r="P1395" s="308">
        <f t="shared" si="109"/>
        <v>1383</v>
      </c>
      <c r="R1395" s="301" t="str" cm="1">
        <f t="array" ref="R1395">IFERROR(INDEX(import_data,MATCH($R$8&amp;"-"&amp;$P1395,import_key,0),R$9),"")</f>
        <v/>
      </c>
      <c r="S1395" s="299" t="str" cm="1">
        <f t="array" ref="S1395">IFERROR(INDEX(import_data,MATCH($R$8&amp;"-"&amp;$P1395,import_key,0),S$9),"")</f>
        <v/>
      </c>
      <c r="T1395" s="322" t="str" cm="1">
        <f t="array" ref="T1395">IFERROR(INDEX(import_data,MATCH($R$8&amp;"-"&amp;$P1395,import_key,0),T$9),"")</f>
        <v/>
      </c>
    </row>
    <row r="1396" spans="2:20" x14ac:dyDescent="0.25">
      <c r="B1396" s="308">
        <f t="shared" si="110"/>
        <v>1384</v>
      </c>
      <c r="D1396" s="301" t="str" cm="1">
        <f t="array" ref="D1396">IFERROR(INDEX(import_data,MATCH($D$8&amp;"-"&amp;$B1396,import_key,0),D$9),"")</f>
        <v/>
      </c>
      <c r="E1396" s="299" t="str" cm="1">
        <f t="array" ref="E1396">IFERROR(INDEX(import_data,MATCH($D$8&amp;"-"&amp;$B1396,import_key,0),E$9),"")</f>
        <v/>
      </c>
      <c r="F1396" s="299" t="str" cm="1">
        <f t="array" ref="F1396">IFERROR(INDEX(import_data,MATCH($D$8&amp;"-"&amp;$B1396,import_key,0),F$9),"")</f>
        <v/>
      </c>
      <c r="G1396" s="299" t="str" cm="1">
        <f t="array" ref="G1396">IFERROR(INDEX(import_data,MATCH($D$8&amp;"-"&amp;$B1396,import_key,0),G$9),"")</f>
        <v/>
      </c>
      <c r="H1396" s="322" t="str" cm="1">
        <f t="array" ref="H1396">IFERROR(INDEX(import_data,MATCH($D$8&amp;"-"&amp;$B1396,import_key,0),H$9),"")</f>
        <v/>
      </c>
      <c r="J1396" s="334" t="str">
        <f t="shared" si="106"/>
        <v/>
      </c>
      <c r="K1396" s="98" t="s">
        <v>0</v>
      </c>
      <c r="L1396" s="334" t="str">
        <f t="shared" si="107"/>
        <v/>
      </c>
      <c r="M1396" s="98" t="s">
        <v>0</v>
      </c>
      <c r="N1396" s="334" t="str">
        <f t="shared" si="108"/>
        <v/>
      </c>
      <c r="O1396" s="98" t="s">
        <v>0</v>
      </c>
      <c r="P1396" s="308">
        <f t="shared" si="109"/>
        <v>1384</v>
      </c>
      <c r="R1396" s="301" t="str" cm="1">
        <f t="array" ref="R1396">IFERROR(INDEX(import_data,MATCH($R$8&amp;"-"&amp;$P1396,import_key,0),R$9),"")</f>
        <v/>
      </c>
      <c r="S1396" s="299" t="str" cm="1">
        <f t="array" ref="S1396">IFERROR(INDEX(import_data,MATCH($R$8&amp;"-"&amp;$P1396,import_key,0),S$9),"")</f>
        <v/>
      </c>
      <c r="T1396" s="322" t="str" cm="1">
        <f t="array" ref="T1396">IFERROR(INDEX(import_data,MATCH($R$8&amp;"-"&amp;$P1396,import_key,0),T$9),"")</f>
        <v/>
      </c>
    </row>
    <row r="1397" spans="2:20" x14ac:dyDescent="0.25">
      <c r="B1397" s="308">
        <f t="shared" si="110"/>
        <v>1385</v>
      </c>
      <c r="D1397" s="301" t="str" cm="1">
        <f t="array" ref="D1397">IFERROR(INDEX(import_data,MATCH($D$8&amp;"-"&amp;$B1397,import_key,0),D$9),"")</f>
        <v/>
      </c>
      <c r="E1397" s="299" t="str" cm="1">
        <f t="array" ref="E1397">IFERROR(INDEX(import_data,MATCH($D$8&amp;"-"&amp;$B1397,import_key,0),E$9),"")</f>
        <v/>
      </c>
      <c r="F1397" s="299" t="str" cm="1">
        <f t="array" ref="F1397">IFERROR(INDEX(import_data,MATCH($D$8&amp;"-"&amp;$B1397,import_key,0),F$9),"")</f>
        <v/>
      </c>
      <c r="G1397" s="299" t="str" cm="1">
        <f t="array" ref="G1397">IFERROR(INDEX(import_data,MATCH($D$8&amp;"-"&amp;$B1397,import_key,0),G$9),"")</f>
        <v/>
      </c>
      <c r="H1397" s="322" t="str" cm="1">
        <f t="array" ref="H1397">IFERROR(INDEX(import_data,MATCH($D$8&amp;"-"&amp;$B1397,import_key,0),H$9),"")</f>
        <v/>
      </c>
      <c r="J1397" s="334" t="str">
        <f t="shared" si="106"/>
        <v/>
      </c>
      <c r="K1397" s="98" t="s">
        <v>0</v>
      </c>
      <c r="L1397" s="334" t="str">
        <f t="shared" si="107"/>
        <v/>
      </c>
      <c r="M1397" s="98" t="s">
        <v>0</v>
      </c>
      <c r="N1397" s="334" t="str">
        <f t="shared" si="108"/>
        <v/>
      </c>
      <c r="O1397" s="98" t="s">
        <v>0</v>
      </c>
      <c r="P1397" s="308">
        <f t="shared" si="109"/>
        <v>1385</v>
      </c>
      <c r="R1397" s="301" t="str" cm="1">
        <f t="array" ref="R1397">IFERROR(INDEX(import_data,MATCH($R$8&amp;"-"&amp;$P1397,import_key,0),R$9),"")</f>
        <v/>
      </c>
      <c r="S1397" s="299" t="str" cm="1">
        <f t="array" ref="S1397">IFERROR(INDEX(import_data,MATCH($R$8&amp;"-"&amp;$P1397,import_key,0),S$9),"")</f>
        <v/>
      </c>
      <c r="T1397" s="322" t="str" cm="1">
        <f t="array" ref="T1397">IFERROR(INDEX(import_data,MATCH($R$8&amp;"-"&amp;$P1397,import_key,0),T$9),"")</f>
        <v/>
      </c>
    </row>
    <row r="1398" spans="2:20" x14ac:dyDescent="0.25">
      <c r="B1398" s="308">
        <f t="shared" si="110"/>
        <v>1386</v>
      </c>
      <c r="D1398" s="301" t="str" cm="1">
        <f t="array" ref="D1398">IFERROR(INDEX(import_data,MATCH($D$8&amp;"-"&amp;$B1398,import_key,0),D$9),"")</f>
        <v/>
      </c>
      <c r="E1398" s="299" t="str" cm="1">
        <f t="array" ref="E1398">IFERROR(INDEX(import_data,MATCH($D$8&amp;"-"&amp;$B1398,import_key,0),E$9),"")</f>
        <v/>
      </c>
      <c r="F1398" s="299" t="str" cm="1">
        <f t="array" ref="F1398">IFERROR(INDEX(import_data,MATCH($D$8&amp;"-"&amp;$B1398,import_key,0),F$9),"")</f>
        <v/>
      </c>
      <c r="G1398" s="299" t="str" cm="1">
        <f t="array" ref="G1398">IFERROR(INDEX(import_data,MATCH($D$8&amp;"-"&amp;$B1398,import_key,0),G$9),"")</f>
        <v/>
      </c>
      <c r="H1398" s="322" t="str" cm="1">
        <f t="array" ref="H1398">IFERROR(INDEX(import_data,MATCH($D$8&amp;"-"&amp;$B1398,import_key,0),H$9),"")</f>
        <v/>
      </c>
      <c r="J1398" s="334" t="str">
        <f t="shared" si="106"/>
        <v/>
      </c>
      <c r="K1398" s="98" t="s">
        <v>0</v>
      </c>
      <c r="L1398" s="334" t="str">
        <f t="shared" si="107"/>
        <v/>
      </c>
      <c r="M1398" s="98" t="s">
        <v>0</v>
      </c>
      <c r="N1398" s="334" t="str">
        <f t="shared" si="108"/>
        <v/>
      </c>
      <c r="O1398" s="98" t="s">
        <v>0</v>
      </c>
      <c r="P1398" s="308">
        <f t="shared" si="109"/>
        <v>1386</v>
      </c>
      <c r="R1398" s="301" t="str" cm="1">
        <f t="array" ref="R1398">IFERROR(INDEX(import_data,MATCH($R$8&amp;"-"&amp;$P1398,import_key,0),R$9),"")</f>
        <v/>
      </c>
      <c r="S1398" s="299" t="str" cm="1">
        <f t="array" ref="S1398">IFERROR(INDEX(import_data,MATCH($R$8&amp;"-"&amp;$P1398,import_key,0),S$9),"")</f>
        <v/>
      </c>
      <c r="T1398" s="322" t="str" cm="1">
        <f t="array" ref="T1398">IFERROR(INDEX(import_data,MATCH($R$8&amp;"-"&amp;$P1398,import_key,0),T$9),"")</f>
        <v/>
      </c>
    </row>
    <row r="1399" spans="2:20" x14ac:dyDescent="0.25">
      <c r="B1399" s="308">
        <f t="shared" si="110"/>
        <v>1387</v>
      </c>
      <c r="D1399" s="301" t="str" cm="1">
        <f t="array" ref="D1399">IFERROR(INDEX(import_data,MATCH($D$8&amp;"-"&amp;$B1399,import_key,0),D$9),"")</f>
        <v/>
      </c>
      <c r="E1399" s="299" t="str" cm="1">
        <f t="array" ref="E1399">IFERROR(INDEX(import_data,MATCH($D$8&amp;"-"&amp;$B1399,import_key,0),E$9),"")</f>
        <v/>
      </c>
      <c r="F1399" s="299" t="str" cm="1">
        <f t="array" ref="F1399">IFERROR(INDEX(import_data,MATCH($D$8&amp;"-"&amp;$B1399,import_key,0),F$9),"")</f>
        <v/>
      </c>
      <c r="G1399" s="299" t="str" cm="1">
        <f t="array" ref="G1399">IFERROR(INDEX(import_data,MATCH($D$8&amp;"-"&amp;$B1399,import_key,0),G$9),"")</f>
        <v/>
      </c>
      <c r="H1399" s="322" t="str" cm="1">
        <f t="array" ref="H1399">IFERROR(INDEX(import_data,MATCH($D$8&amp;"-"&amp;$B1399,import_key,0),H$9),"")</f>
        <v/>
      </c>
      <c r="J1399" s="334" t="str">
        <f t="shared" si="106"/>
        <v/>
      </c>
      <c r="K1399" s="98" t="s">
        <v>0</v>
      </c>
      <c r="L1399" s="334" t="str">
        <f t="shared" si="107"/>
        <v/>
      </c>
      <c r="M1399" s="98" t="s">
        <v>0</v>
      </c>
      <c r="N1399" s="334" t="str">
        <f t="shared" si="108"/>
        <v/>
      </c>
      <c r="O1399" s="98" t="s">
        <v>0</v>
      </c>
      <c r="P1399" s="308">
        <f t="shared" si="109"/>
        <v>1387</v>
      </c>
      <c r="R1399" s="301" t="str" cm="1">
        <f t="array" ref="R1399">IFERROR(INDEX(import_data,MATCH($R$8&amp;"-"&amp;$P1399,import_key,0),R$9),"")</f>
        <v/>
      </c>
      <c r="S1399" s="299" t="str" cm="1">
        <f t="array" ref="S1399">IFERROR(INDEX(import_data,MATCH($R$8&amp;"-"&amp;$P1399,import_key,0),S$9),"")</f>
        <v/>
      </c>
      <c r="T1399" s="322" t="str" cm="1">
        <f t="array" ref="T1399">IFERROR(INDEX(import_data,MATCH($R$8&amp;"-"&amp;$P1399,import_key,0),T$9),"")</f>
        <v/>
      </c>
    </row>
    <row r="1400" spans="2:20" x14ac:dyDescent="0.25">
      <c r="B1400" s="308">
        <f t="shared" si="110"/>
        <v>1388</v>
      </c>
      <c r="D1400" s="301" t="str" cm="1">
        <f t="array" ref="D1400">IFERROR(INDEX(import_data,MATCH($D$8&amp;"-"&amp;$B1400,import_key,0),D$9),"")</f>
        <v/>
      </c>
      <c r="E1400" s="299" t="str" cm="1">
        <f t="array" ref="E1400">IFERROR(INDEX(import_data,MATCH($D$8&amp;"-"&amp;$B1400,import_key,0),E$9),"")</f>
        <v/>
      </c>
      <c r="F1400" s="299" t="str" cm="1">
        <f t="array" ref="F1400">IFERROR(INDEX(import_data,MATCH($D$8&amp;"-"&amp;$B1400,import_key,0),F$9),"")</f>
        <v/>
      </c>
      <c r="G1400" s="299" t="str" cm="1">
        <f t="array" ref="G1400">IFERROR(INDEX(import_data,MATCH($D$8&amp;"-"&amp;$B1400,import_key,0),G$9),"")</f>
        <v/>
      </c>
      <c r="H1400" s="322" t="str" cm="1">
        <f t="array" ref="H1400">IFERROR(INDEX(import_data,MATCH($D$8&amp;"-"&amp;$B1400,import_key,0),H$9),"")</f>
        <v/>
      </c>
      <c r="J1400" s="334" t="str">
        <f t="shared" si="106"/>
        <v/>
      </c>
      <c r="K1400" s="98" t="s">
        <v>0</v>
      </c>
      <c r="L1400" s="334" t="str">
        <f t="shared" si="107"/>
        <v/>
      </c>
      <c r="M1400" s="98" t="s">
        <v>0</v>
      </c>
      <c r="N1400" s="334" t="str">
        <f t="shared" si="108"/>
        <v/>
      </c>
      <c r="O1400" s="98" t="s">
        <v>0</v>
      </c>
      <c r="P1400" s="308">
        <f t="shared" si="109"/>
        <v>1388</v>
      </c>
      <c r="R1400" s="301" t="str" cm="1">
        <f t="array" ref="R1400">IFERROR(INDEX(import_data,MATCH($R$8&amp;"-"&amp;$P1400,import_key,0),R$9),"")</f>
        <v/>
      </c>
      <c r="S1400" s="299" t="str" cm="1">
        <f t="array" ref="S1400">IFERROR(INDEX(import_data,MATCH($R$8&amp;"-"&amp;$P1400,import_key,0),S$9),"")</f>
        <v/>
      </c>
      <c r="T1400" s="322" t="str" cm="1">
        <f t="array" ref="T1400">IFERROR(INDEX(import_data,MATCH($R$8&amp;"-"&amp;$P1400,import_key,0),T$9),"")</f>
        <v/>
      </c>
    </row>
    <row r="1401" spans="2:20" x14ac:dyDescent="0.25">
      <c r="B1401" s="308">
        <f t="shared" si="110"/>
        <v>1389</v>
      </c>
      <c r="D1401" s="301" t="str" cm="1">
        <f t="array" ref="D1401">IFERROR(INDEX(import_data,MATCH($D$8&amp;"-"&amp;$B1401,import_key,0),D$9),"")</f>
        <v/>
      </c>
      <c r="E1401" s="299" t="str" cm="1">
        <f t="array" ref="E1401">IFERROR(INDEX(import_data,MATCH($D$8&amp;"-"&amp;$B1401,import_key,0),E$9),"")</f>
        <v/>
      </c>
      <c r="F1401" s="299" t="str" cm="1">
        <f t="array" ref="F1401">IFERROR(INDEX(import_data,MATCH($D$8&amp;"-"&amp;$B1401,import_key,0),F$9),"")</f>
        <v/>
      </c>
      <c r="G1401" s="299" t="str" cm="1">
        <f t="array" ref="G1401">IFERROR(INDEX(import_data,MATCH($D$8&amp;"-"&amp;$B1401,import_key,0),G$9),"")</f>
        <v/>
      </c>
      <c r="H1401" s="322" t="str" cm="1">
        <f t="array" ref="H1401">IFERROR(INDEX(import_data,MATCH($D$8&amp;"-"&amp;$B1401,import_key,0),H$9),"")</f>
        <v/>
      </c>
      <c r="J1401" s="334" t="str">
        <f t="shared" si="106"/>
        <v/>
      </c>
      <c r="K1401" s="98" t="s">
        <v>0</v>
      </c>
      <c r="L1401" s="334" t="str">
        <f t="shared" si="107"/>
        <v/>
      </c>
      <c r="M1401" s="98" t="s">
        <v>0</v>
      </c>
      <c r="N1401" s="334" t="str">
        <f t="shared" si="108"/>
        <v/>
      </c>
      <c r="O1401" s="98" t="s">
        <v>0</v>
      </c>
      <c r="P1401" s="308">
        <f t="shared" si="109"/>
        <v>1389</v>
      </c>
      <c r="R1401" s="301" t="str" cm="1">
        <f t="array" ref="R1401">IFERROR(INDEX(import_data,MATCH($R$8&amp;"-"&amp;$P1401,import_key,0),R$9),"")</f>
        <v/>
      </c>
      <c r="S1401" s="299" t="str" cm="1">
        <f t="array" ref="S1401">IFERROR(INDEX(import_data,MATCH($R$8&amp;"-"&amp;$P1401,import_key,0),S$9),"")</f>
        <v/>
      </c>
      <c r="T1401" s="322" t="str" cm="1">
        <f t="array" ref="T1401">IFERROR(INDEX(import_data,MATCH($R$8&amp;"-"&amp;$P1401,import_key,0),T$9),"")</f>
        <v/>
      </c>
    </row>
    <row r="1402" spans="2:20" x14ac:dyDescent="0.25">
      <c r="B1402" s="308">
        <f t="shared" si="110"/>
        <v>1390</v>
      </c>
      <c r="D1402" s="301" t="str" cm="1">
        <f t="array" ref="D1402">IFERROR(INDEX(import_data,MATCH($D$8&amp;"-"&amp;$B1402,import_key,0),D$9),"")</f>
        <v/>
      </c>
      <c r="E1402" s="299" t="str" cm="1">
        <f t="array" ref="E1402">IFERROR(INDEX(import_data,MATCH($D$8&amp;"-"&amp;$B1402,import_key,0),E$9),"")</f>
        <v/>
      </c>
      <c r="F1402" s="299" t="str" cm="1">
        <f t="array" ref="F1402">IFERROR(INDEX(import_data,MATCH($D$8&amp;"-"&amp;$B1402,import_key,0),F$9),"")</f>
        <v/>
      </c>
      <c r="G1402" s="299" t="str" cm="1">
        <f t="array" ref="G1402">IFERROR(INDEX(import_data,MATCH($D$8&amp;"-"&amp;$B1402,import_key,0),G$9),"")</f>
        <v/>
      </c>
      <c r="H1402" s="322" t="str" cm="1">
        <f t="array" ref="H1402">IFERROR(INDEX(import_data,MATCH($D$8&amp;"-"&amp;$B1402,import_key,0),H$9),"")</f>
        <v/>
      </c>
      <c r="J1402" s="334" t="str">
        <f t="shared" si="106"/>
        <v/>
      </c>
      <c r="K1402" s="98" t="s">
        <v>0</v>
      </c>
      <c r="L1402" s="334" t="str">
        <f t="shared" si="107"/>
        <v/>
      </c>
      <c r="M1402" s="98" t="s">
        <v>0</v>
      </c>
      <c r="N1402" s="334" t="str">
        <f t="shared" si="108"/>
        <v/>
      </c>
      <c r="O1402" s="98" t="s">
        <v>0</v>
      </c>
      <c r="P1402" s="308">
        <f t="shared" si="109"/>
        <v>1390</v>
      </c>
      <c r="R1402" s="301" t="str" cm="1">
        <f t="array" ref="R1402">IFERROR(INDEX(import_data,MATCH($R$8&amp;"-"&amp;$P1402,import_key,0),R$9),"")</f>
        <v/>
      </c>
      <c r="S1402" s="299" t="str" cm="1">
        <f t="array" ref="S1402">IFERROR(INDEX(import_data,MATCH($R$8&amp;"-"&amp;$P1402,import_key,0),S$9),"")</f>
        <v/>
      </c>
      <c r="T1402" s="322" t="str" cm="1">
        <f t="array" ref="T1402">IFERROR(INDEX(import_data,MATCH($R$8&amp;"-"&amp;$P1402,import_key,0),T$9),"")</f>
        <v/>
      </c>
    </row>
    <row r="1403" spans="2:20" x14ac:dyDescent="0.25">
      <c r="B1403" s="308">
        <f t="shared" si="110"/>
        <v>1391</v>
      </c>
      <c r="D1403" s="301" t="str" cm="1">
        <f t="array" ref="D1403">IFERROR(INDEX(import_data,MATCH($D$8&amp;"-"&amp;$B1403,import_key,0),D$9),"")</f>
        <v/>
      </c>
      <c r="E1403" s="299" t="str" cm="1">
        <f t="array" ref="E1403">IFERROR(INDEX(import_data,MATCH($D$8&amp;"-"&amp;$B1403,import_key,0),E$9),"")</f>
        <v/>
      </c>
      <c r="F1403" s="299" t="str" cm="1">
        <f t="array" ref="F1403">IFERROR(INDEX(import_data,MATCH($D$8&amp;"-"&amp;$B1403,import_key,0),F$9),"")</f>
        <v/>
      </c>
      <c r="G1403" s="299" t="str" cm="1">
        <f t="array" ref="G1403">IFERROR(INDEX(import_data,MATCH($D$8&amp;"-"&amp;$B1403,import_key,0),G$9),"")</f>
        <v/>
      </c>
      <c r="H1403" s="322" t="str" cm="1">
        <f t="array" ref="H1403">IFERROR(INDEX(import_data,MATCH($D$8&amp;"-"&amp;$B1403,import_key,0),H$9),"")</f>
        <v/>
      </c>
      <c r="J1403" s="334" t="str">
        <f t="shared" si="106"/>
        <v/>
      </c>
      <c r="K1403" s="98" t="s">
        <v>0</v>
      </c>
      <c r="L1403" s="334" t="str">
        <f t="shared" si="107"/>
        <v/>
      </c>
      <c r="M1403" s="98" t="s">
        <v>0</v>
      </c>
      <c r="N1403" s="334" t="str">
        <f t="shared" si="108"/>
        <v/>
      </c>
      <c r="O1403" s="98" t="s">
        <v>0</v>
      </c>
      <c r="P1403" s="308">
        <f t="shared" si="109"/>
        <v>1391</v>
      </c>
      <c r="R1403" s="301" t="str" cm="1">
        <f t="array" ref="R1403">IFERROR(INDEX(import_data,MATCH($R$8&amp;"-"&amp;$P1403,import_key,0),R$9),"")</f>
        <v/>
      </c>
      <c r="S1403" s="299" t="str" cm="1">
        <f t="array" ref="S1403">IFERROR(INDEX(import_data,MATCH($R$8&amp;"-"&amp;$P1403,import_key,0),S$9),"")</f>
        <v/>
      </c>
      <c r="T1403" s="322" t="str" cm="1">
        <f t="array" ref="T1403">IFERROR(INDEX(import_data,MATCH($R$8&amp;"-"&amp;$P1403,import_key,0),T$9),"")</f>
        <v/>
      </c>
    </row>
    <row r="1404" spans="2:20" x14ac:dyDescent="0.25">
      <c r="B1404" s="308">
        <f t="shared" si="110"/>
        <v>1392</v>
      </c>
      <c r="D1404" s="301" t="str" cm="1">
        <f t="array" ref="D1404">IFERROR(INDEX(import_data,MATCH($D$8&amp;"-"&amp;$B1404,import_key,0),D$9),"")</f>
        <v/>
      </c>
      <c r="E1404" s="299" t="str" cm="1">
        <f t="array" ref="E1404">IFERROR(INDEX(import_data,MATCH($D$8&amp;"-"&amp;$B1404,import_key,0),E$9),"")</f>
        <v/>
      </c>
      <c r="F1404" s="299" t="str" cm="1">
        <f t="array" ref="F1404">IFERROR(INDEX(import_data,MATCH($D$8&amp;"-"&amp;$B1404,import_key,0),F$9),"")</f>
        <v/>
      </c>
      <c r="G1404" s="299" t="str" cm="1">
        <f t="array" ref="G1404">IFERROR(INDEX(import_data,MATCH($D$8&amp;"-"&amp;$B1404,import_key,0),G$9),"")</f>
        <v/>
      </c>
      <c r="H1404" s="322" t="str" cm="1">
        <f t="array" ref="H1404">IFERROR(INDEX(import_data,MATCH($D$8&amp;"-"&amp;$B1404,import_key,0),H$9),"")</f>
        <v/>
      </c>
      <c r="J1404" s="334" t="str">
        <f t="shared" si="106"/>
        <v/>
      </c>
      <c r="K1404" s="98" t="s">
        <v>0</v>
      </c>
      <c r="L1404" s="334" t="str">
        <f t="shared" si="107"/>
        <v/>
      </c>
      <c r="M1404" s="98" t="s">
        <v>0</v>
      </c>
      <c r="N1404" s="334" t="str">
        <f t="shared" si="108"/>
        <v/>
      </c>
      <c r="O1404" s="98" t="s">
        <v>0</v>
      </c>
      <c r="P1404" s="308">
        <f t="shared" si="109"/>
        <v>1392</v>
      </c>
      <c r="R1404" s="301" t="str" cm="1">
        <f t="array" ref="R1404">IFERROR(INDEX(import_data,MATCH($R$8&amp;"-"&amp;$P1404,import_key,0),R$9),"")</f>
        <v/>
      </c>
      <c r="S1404" s="299" t="str" cm="1">
        <f t="array" ref="S1404">IFERROR(INDEX(import_data,MATCH($R$8&amp;"-"&amp;$P1404,import_key,0),S$9),"")</f>
        <v/>
      </c>
      <c r="T1404" s="322" t="str" cm="1">
        <f t="array" ref="T1404">IFERROR(INDEX(import_data,MATCH($R$8&amp;"-"&amp;$P1404,import_key,0),T$9),"")</f>
        <v/>
      </c>
    </row>
    <row r="1405" spans="2:20" x14ac:dyDescent="0.25">
      <c r="B1405" s="308">
        <f t="shared" si="110"/>
        <v>1393</v>
      </c>
      <c r="D1405" s="301" t="str" cm="1">
        <f t="array" ref="D1405">IFERROR(INDEX(import_data,MATCH($D$8&amp;"-"&amp;$B1405,import_key,0),D$9),"")</f>
        <v/>
      </c>
      <c r="E1405" s="299" t="str" cm="1">
        <f t="array" ref="E1405">IFERROR(INDEX(import_data,MATCH($D$8&amp;"-"&amp;$B1405,import_key,0),E$9),"")</f>
        <v/>
      </c>
      <c r="F1405" s="299" t="str" cm="1">
        <f t="array" ref="F1405">IFERROR(INDEX(import_data,MATCH($D$8&amp;"-"&amp;$B1405,import_key,0),F$9),"")</f>
        <v/>
      </c>
      <c r="G1405" s="299" t="str" cm="1">
        <f t="array" ref="G1405">IFERROR(INDEX(import_data,MATCH($D$8&amp;"-"&amp;$B1405,import_key,0),G$9),"")</f>
        <v/>
      </c>
      <c r="H1405" s="322" t="str" cm="1">
        <f t="array" ref="H1405">IFERROR(INDEX(import_data,MATCH($D$8&amp;"-"&amp;$B1405,import_key,0),H$9),"")</f>
        <v/>
      </c>
      <c r="J1405" s="334" t="str">
        <f t="shared" si="106"/>
        <v/>
      </c>
      <c r="K1405" s="98" t="s">
        <v>0</v>
      </c>
      <c r="L1405" s="334" t="str">
        <f t="shared" si="107"/>
        <v/>
      </c>
      <c r="M1405" s="98" t="s">
        <v>0</v>
      </c>
      <c r="N1405" s="334" t="str">
        <f t="shared" si="108"/>
        <v/>
      </c>
      <c r="O1405" s="98" t="s">
        <v>0</v>
      </c>
      <c r="P1405" s="308">
        <f t="shared" si="109"/>
        <v>1393</v>
      </c>
      <c r="R1405" s="301" t="str" cm="1">
        <f t="array" ref="R1405">IFERROR(INDEX(import_data,MATCH($R$8&amp;"-"&amp;$P1405,import_key,0),R$9),"")</f>
        <v/>
      </c>
      <c r="S1405" s="299" t="str" cm="1">
        <f t="array" ref="S1405">IFERROR(INDEX(import_data,MATCH($R$8&amp;"-"&amp;$P1405,import_key,0),S$9),"")</f>
        <v/>
      </c>
      <c r="T1405" s="322" t="str" cm="1">
        <f t="array" ref="T1405">IFERROR(INDEX(import_data,MATCH($R$8&amp;"-"&amp;$P1405,import_key,0),T$9),"")</f>
        <v/>
      </c>
    </row>
    <row r="1406" spans="2:20" x14ac:dyDescent="0.25">
      <c r="B1406" s="308">
        <f t="shared" si="110"/>
        <v>1394</v>
      </c>
      <c r="D1406" s="301" t="str" cm="1">
        <f t="array" ref="D1406">IFERROR(INDEX(import_data,MATCH($D$8&amp;"-"&amp;$B1406,import_key,0),D$9),"")</f>
        <v/>
      </c>
      <c r="E1406" s="299" t="str" cm="1">
        <f t="array" ref="E1406">IFERROR(INDEX(import_data,MATCH($D$8&amp;"-"&amp;$B1406,import_key,0),E$9),"")</f>
        <v/>
      </c>
      <c r="F1406" s="299" t="str" cm="1">
        <f t="array" ref="F1406">IFERROR(INDEX(import_data,MATCH($D$8&amp;"-"&amp;$B1406,import_key,0),F$9),"")</f>
        <v/>
      </c>
      <c r="G1406" s="299" t="str" cm="1">
        <f t="array" ref="G1406">IFERROR(INDEX(import_data,MATCH($D$8&amp;"-"&amp;$B1406,import_key,0),G$9),"")</f>
        <v/>
      </c>
      <c r="H1406" s="322" t="str" cm="1">
        <f t="array" ref="H1406">IFERROR(INDEX(import_data,MATCH($D$8&amp;"-"&amp;$B1406,import_key,0),H$9),"")</f>
        <v/>
      </c>
      <c r="J1406" s="334" t="str">
        <f t="shared" si="106"/>
        <v/>
      </c>
      <c r="K1406" s="98" t="s">
        <v>0</v>
      </c>
      <c r="L1406" s="334" t="str">
        <f t="shared" si="107"/>
        <v/>
      </c>
      <c r="M1406" s="98" t="s">
        <v>0</v>
      </c>
      <c r="N1406" s="334" t="str">
        <f t="shared" si="108"/>
        <v/>
      </c>
      <c r="O1406" s="98" t="s">
        <v>0</v>
      </c>
      <c r="P1406" s="308">
        <f t="shared" si="109"/>
        <v>1394</v>
      </c>
      <c r="R1406" s="301" t="str" cm="1">
        <f t="array" ref="R1406">IFERROR(INDEX(import_data,MATCH($R$8&amp;"-"&amp;$P1406,import_key,0),R$9),"")</f>
        <v/>
      </c>
      <c r="S1406" s="299" t="str" cm="1">
        <f t="array" ref="S1406">IFERROR(INDEX(import_data,MATCH($R$8&amp;"-"&amp;$P1406,import_key,0),S$9),"")</f>
        <v/>
      </c>
      <c r="T1406" s="322" t="str" cm="1">
        <f t="array" ref="T1406">IFERROR(INDEX(import_data,MATCH($R$8&amp;"-"&amp;$P1406,import_key,0),T$9),"")</f>
        <v/>
      </c>
    </row>
    <row r="1407" spans="2:20" x14ac:dyDescent="0.25">
      <c r="B1407" s="308">
        <f t="shared" si="110"/>
        <v>1395</v>
      </c>
      <c r="D1407" s="301" t="str" cm="1">
        <f t="array" ref="D1407">IFERROR(INDEX(import_data,MATCH($D$8&amp;"-"&amp;$B1407,import_key,0),D$9),"")</f>
        <v/>
      </c>
      <c r="E1407" s="299" t="str" cm="1">
        <f t="array" ref="E1407">IFERROR(INDEX(import_data,MATCH($D$8&amp;"-"&amp;$B1407,import_key,0),E$9),"")</f>
        <v/>
      </c>
      <c r="F1407" s="299" t="str" cm="1">
        <f t="array" ref="F1407">IFERROR(INDEX(import_data,MATCH($D$8&amp;"-"&amp;$B1407,import_key,0),F$9),"")</f>
        <v/>
      </c>
      <c r="G1407" s="299" t="str" cm="1">
        <f t="array" ref="G1407">IFERROR(INDEX(import_data,MATCH($D$8&amp;"-"&amp;$B1407,import_key,0),G$9),"")</f>
        <v/>
      </c>
      <c r="H1407" s="322" t="str" cm="1">
        <f t="array" ref="H1407">IFERROR(INDEX(import_data,MATCH($D$8&amp;"-"&amp;$B1407,import_key,0),H$9),"")</f>
        <v/>
      </c>
      <c r="J1407" s="334" t="str">
        <f t="shared" si="106"/>
        <v/>
      </c>
      <c r="K1407" s="98" t="s">
        <v>0</v>
      </c>
      <c r="L1407" s="334" t="str">
        <f t="shared" si="107"/>
        <v/>
      </c>
      <c r="M1407" s="98" t="s">
        <v>0</v>
      </c>
      <c r="N1407" s="334" t="str">
        <f t="shared" si="108"/>
        <v/>
      </c>
      <c r="O1407" s="98" t="s">
        <v>0</v>
      </c>
      <c r="P1407" s="308">
        <f t="shared" si="109"/>
        <v>1395</v>
      </c>
      <c r="R1407" s="301" t="str" cm="1">
        <f t="array" ref="R1407">IFERROR(INDEX(import_data,MATCH($R$8&amp;"-"&amp;$P1407,import_key,0),R$9),"")</f>
        <v/>
      </c>
      <c r="S1407" s="299" t="str" cm="1">
        <f t="array" ref="S1407">IFERROR(INDEX(import_data,MATCH($R$8&amp;"-"&amp;$P1407,import_key,0),S$9),"")</f>
        <v/>
      </c>
      <c r="T1407" s="322" t="str" cm="1">
        <f t="array" ref="T1407">IFERROR(INDEX(import_data,MATCH($R$8&amp;"-"&amp;$P1407,import_key,0),T$9),"")</f>
        <v/>
      </c>
    </row>
    <row r="1408" spans="2:20" x14ac:dyDescent="0.25">
      <c r="B1408" s="308">
        <f t="shared" si="110"/>
        <v>1396</v>
      </c>
      <c r="D1408" s="301" t="str" cm="1">
        <f t="array" ref="D1408">IFERROR(INDEX(import_data,MATCH($D$8&amp;"-"&amp;$B1408,import_key,0),D$9),"")</f>
        <v/>
      </c>
      <c r="E1408" s="299" t="str" cm="1">
        <f t="array" ref="E1408">IFERROR(INDEX(import_data,MATCH($D$8&amp;"-"&amp;$B1408,import_key,0),E$9),"")</f>
        <v/>
      </c>
      <c r="F1408" s="299" t="str" cm="1">
        <f t="array" ref="F1408">IFERROR(INDEX(import_data,MATCH($D$8&amp;"-"&amp;$B1408,import_key,0),F$9),"")</f>
        <v/>
      </c>
      <c r="G1408" s="299" t="str" cm="1">
        <f t="array" ref="G1408">IFERROR(INDEX(import_data,MATCH($D$8&amp;"-"&amp;$B1408,import_key,0),G$9),"")</f>
        <v/>
      </c>
      <c r="H1408" s="322" t="str" cm="1">
        <f t="array" ref="H1408">IFERROR(INDEX(import_data,MATCH($D$8&amp;"-"&amp;$B1408,import_key,0),H$9),"")</f>
        <v/>
      </c>
      <c r="J1408" s="334" t="str">
        <f t="shared" si="106"/>
        <v/>
      </c>
      <c r="K1408" s="98" t="s">
        <v>0</v>
      </c>
      <c r="L1408" s="334" t="str">
        <f t="shared" si="107"/>
        <v/>
      </c>
      <c r="M1408" s="98" t="s">
        <v>0</v>
      </c>
      <c r="N1408" s="334" t="str">
        <f t="shared" si="108"/>
        <v/>
      </c>
      <c r="O1408" s="98" t="s">
        <v>0</v>
      </c>
      <c r="P1408" s="308">
        <f t="shared" si="109"/>
        <v>1396</v>
      </c>
      <c r="R1408" s="301" t="str" cm="1">
        <f t="array" ref="R1408">IFERROR(INDEX(import_data,MATCH($R$8&amp;"-"&amp;$P1408,import_key,0),R$9),"")</f>
        <v/>
      </c>
      <c r="S1408" s="299" t="str" cm="1">
        <f t="array" ref="S1408">IFERROR(INDEX(import_data,MATCH($R$8&amp;"-"&amp;$P1408,import_key,0),S$9),"")</f>
        <v/>
      </c>
      <c r="T1408" s="322" t="str" cm="1">
        <f t="array" ref="T1408">IFERROR(INDEX(import_data,MATCH($R$8&amp;"-"&amp;$P1408,import_key,0),T$9),"")</f>
        <v/>
      </c>
    </row>
    <row r="1409" spans="2:20" x14ac:dyDescent="0.25">
      <c r="B1409" s="308">
        <f t="shared" si="110"/>
        <v>1397</v>
      </c>
      <c r="D1409" s="301" t="str" cm="1">
        <f t="array" ref="D1409">IFERROR(INDEX(import_data,MATCH($D$8&amp;"-"&amp;$B1409,import_key,0),D$9),"")</f>
        <v/>
      </c>
      <c r="E1409" s="299" t="str" cm="1">
        <f t="array" ref="E1409">IFERROR(INDEX(import_data,MATCH($D$8&amp;"-"&amp;$B1409,import_key,0),E$9),"")</f>
        <v/>
      </c>
      <c r="F1409" s="299" t="str" cm="1">
        <f t="array" ref="F1409">IFERROR(INDEX(import_data,MATCH($D$8&amp;"-"&amp;$B1409,import_key,0),F$9),"")</f>
        <v/>
      </c>
      <c r="G1409" s="299" t="str" cm="1">
        <f t="array" ref="G1409">IFERROR(INDEX(import_data,MATCH($D$8&amp;"-"&amp;$B1409,import_key,0),G$9),"")</f>
        <v/>
      </c>
      <c r="H1409" s="322" t="str" cm="1">
        <f t="array" ref="H1409">IFERROR(INDEX(import_data,MATCH($D$8&amp;"-"&amp;$B1409,import_key,0),H$9),"")</f>
        <v/>
      </c>
      <c r="J1409" s="334" t="str">
        <f t="shared" si="106"/>
        <v/>
      </c>
      <c r="K1409" s="98" t="s">
        <v>0</v>
      </c>
      <c r="L1409" s="334" t="str">
        <f t="shared" si="107"/>
        <v/>
      </c>
      <c r="M1409" s="98" t="s">
        <v>0</v>
      </c>
      <c r="N1409" s="334" t="str">
        <f t="shared" si="108"/>
        <v/>
      </c>
      <c r="O1409" s="98" t="s">
        <v>0</v>
      </c>
      <c r="P1409" s="308">
        <f t="shared" si="109"/>
        <v>1397</v>
      </c>
      <c r="R1409" s="301" t="str" cm="1">
        <f t="array" ref="R1409">IFERROR(INDEX(import_data,MATCH($R$8&amp;"-"&amp;$P1409,import_key,0),R$9),"")</f>
        <v/>
      </c>
      <c r="S1409" s="299" t="str" cm="1">
        <f t="array" ref="S1409">IFERROR(INDEX(import_data,MATCH($R$8&amp;"-"&amp;$P1409,import_key,0),S$9),"")</f>
        <v/>
      </c>
      <c r="T1409" s="322" t="str" cm="1">
        <f t="array" ref="T1409">IFERROR(INDEX(import_data,MATCH($R$8&amp;"-"&amp;$P1409,import_key,0),T$9),"")</f>
        <v/>
      </c>
    </row>
    <row r="1410" spans="2:20" x14ac:dyDescent="0.25">
      <c r="B1410" s="308">
        <f t="shared" si="110"/>
        <v>1398</v>
      </c>
      <c r="D1410" s="301" t="str" cm="1">
        <f t="array" ref="D1410">IFERROR(INDEX(import_data,MATCH($D$8&amp;"-"&amp;$B1410,import_key,0),D$9),"")</f>
        <v/>
      </c>
      <c r="E1410" s="299" t="str" cm="1">
        <f t="array" ref="E1410">IFERROR(INDEX(import_data,MATCH($D$8&amp;"-"&amp;$B1410,import_key,0),E$9),"")</f>
        <v/>
      </c>
      <c r="F1410" s="299" t="str" cm="1">
        <f t="array" ref="F1410">IFERROR(INDEX(import_data,MATCH($D$8&amp;"-"&amp;$B1410,import_key,0),F$9),"")</f>
        <v/>
      </c>
      <c r="G1410" s="299" t="str" cm="1">
        <f t="array" ref="G1410">IFERROR(INDEX(import_data,MATCH($D$8&amp;"-"&amp;$B1410,import_key,0),G$9),"")</f>
        <v/>
      </c>
      <c r="H1410" s="322" t="str" cm="1">
        <f t="array" ref="H1410">IFERROR(INDEX(import_data,MATCH($D$8&amp;"-"&amp;$B1410,import_key,0),H$9),"")</f>
        <v/>
      </c>
      <c r="J1410" s="334" t="str">
        <f t="shared" si="106"/>
        <v/>
      </c>
      <c r="K1410" s="98" t="s">
        <v>0</v>
      </c>
      <c r="L1410" s="334" t="str">
        <f t="shared" si="107"/>
        <v/>
      </c>
      <c r="M1410" s="98" t="s">
        <v>0</v>
      </c>
      <c r="N1410" s="334" t="str">
        <f t="shared" si="108"/>
        <v/>
      </c>
      <c r="O1410" s="98" t="s">
        <v>0</v>
      </c>
      <c r="P1410" s="308">
        <f t="shared" si="109"/>
        <v>1398</v>
      </c>
      <c r="R1410" s="301" t="str" cm="1">
        <f t="array" ref="R1410">IFERROR(INDEX(import_data,MATCH($R$8&amp;"-"&amp;$P1410,import_key,0),R$9),"")</f>
        <v/>
      </c>
      <c r="S1410" s="299" t="str" cm="1">
        <f t="array" ref="S1410">IFERROR(INDEX(import_data,MATCH($R$8&amp;"-"&amp;$P1410,import_key,0),S$9),"")</f>
        <v/>
      </c>
      <c r="T1410" s="322" t="str" cm="1">
        <f t="array" ref="T1410">IFERROR(INDEX(import_data,MATCH($R$8&amp;"-"&amp;$P1410,import_key,0),T$9),"")</f>
        <v/>
      </c>
    </row>
    <row r="1411" spans="2:20" x14ac:dyDescent="0.25">
      <c r="B1411" s="308">
        <f t="shared" si="110"/>
        <v>1399</v>
      </c>
      <c r="D1411" s="301" t="str" cm="1">
        <f t="array" ref="D1411">IFERROR(INDEX(import_data,MATCH($D$8&amp;"-"&amp;$B1411,import_key,0),D$9),"")</f>
        <v/>
      </c>
      <c r="E1411" s="299" t="str" cm="1">
        <f t="array" ref="E1411">IFERROR(INDEX(import_data,MATCH($D$8&amp;"-"&amp;$B1411,import_key,0),E$9),"")</f>
        <v/>
      </c>
      <c r="F1411" s="299" t="str" cm="1">
        <f t="array" ref="F1411">IFERROR(INDEX(import_data,MATCH($D$8&amp;"-"&amp;$B1411,import_key,0),F$9),"")</f>
        <v/>
      </c>
      <c r="G1411" s="299" t="str" cm="1">
        <f t="array" ref="G1411">IFERROR(INDEX(import_data,MATCH($D$8&amp;"-"&amp;$B1411,import_key,0),G$9),"")</f>
        <v/>
      </c>
      <c r="H1411" s="322" t="str" cm="1">
        <f t="array" ref="H1411">IFERROR(INDEX(import_data,MATCH($D$8&amp;"-"&amp;$B1411,import_key,0),H$9),"")</f>
        <v/>
      </c>
      <c r="J1411" s="334" t="str">
        <f t="shared" si="106"/>
        <v/>
      </c>
      <c r="K1411" s="98" t="s">
        <v>0</v>
      </c>
      <c r="L1411" s="334" t="str">
        <f t="shared" si="107"/>
        <v/>
      </c>
      <c r="M1411" s="98" t="s">
        <v>0</v>
      </c>
      <c r="N1411" s="334" t="str">
        <f t="shared" si="108"/>
        <v/>
      </c>
      <c r="O1411" s="98" t="s">
        <v>0</v>
      </c>
      <c r="P1411" s="308">
        <f t="shared" si="109"/>
        <v>1399</v>
      </c>
      <c r="R1411" s="301" t="str" cm="1">
        <f t="array" ref="R1411">IFERROR(INDEX(import_data,MATCH($R$8&amp;"-"&amp;$P1411,import_key,0),R$9),"")</f>
        <v/>
      </c>
      <c r="S1411" s="299" t="str" cm="1">
        <f t="array" ref="S1411">IFERROR(INDEX(import_data,MATCH($R$8&amp;"-"&amp;$P1411,import_key,0),S$9),"")</f>
        <v/>
      </c>
      <c r="T1411" s="322" t="str" cm="1">
        <f t="array" ref="T1411">IFERROR(INDEX(import_data,MATCH($R$8&amp;"-"&amp;$P1411,import_key,0),T$9),"")</f>
        <v/>
      </c>
    </row>
    <row r="1412" spans="2:20" x14ac:dyDescent="0.25">
      <c r="B1412" s="308">
        <f t="shared" si="110"/>
        <v>1400</v>
      </c>
      <c r="D1412" s="301" t="str" cm="1">
        <f t="array" ref="D1412">IFERROR(INDEX(import_data,MATCH($D$8&amp;"-"&amp;$B1412,import_key,0),D$9),"")</f>
        <v/>
      </c>
      <c r="E1412" s="299" t="str" cm="1">
        <f t="array" ref="E1412">IFERROR(INDEX(import_data,MATCH($D$8&amp;"-"&amp;$B1412,import_key,0),E$9),"")</f>
        <v/>
      </c>
      <c r="F1412" s="299" t="str" cm="1">
        <f t="array" ref="F1412">IFERROR(INDEX(import_data,MATCH($D$8&amp;"-"&amp;$B1412,import_key,0),F$9),"")</f>
        <v/>
      </c>
      <c r="G1412" s="299" t="str" cm="1">
        <f t="array" ref="G1412">IFERROR(INDEX(import_data,MATCH($D$8&amp;"-"&amp;$B1412,import_key,0),G$9),"")</f>
        <v/>
      </c>
      <c r="H1412" s="322" t="str" cm="1">
        <f t="array" ref="H1412">IFERROR(INDEX(import_data,MATCH($D$8&amp;"-"&amp;$B1412,import_key,0),H$9),"")</f>
        <v/>
      </c>
      <c r="J1412" s="334" t="str">
        <f t="shared" si="106"/>
        <v/>
      </c>
      <c r="K1412" s="98" t="s">
        <v>0</v>
      </c>
      <c r="L1412" s="334" t="str">
        <f t="shared" si="107"/>
        <v/>
      </c>
      <c r="M1412" s="98" t="s">
        <v>0</v>
      </c>
      <c r="N1412" s="334" t="str">
        <f t="shared" si="108"/>
        <v/>
      </c>
      <c r="O1412" s="98" t="s">
        <v>0</v>
      </c>
      <c r="P1412" s="308">
        <f t="shared" si="109"/>
        <v>1400</v>
      </c>
      <c r="R1412" s="301" t="str" cm="1">
        <f t="array" ref="R1412">IFERROR(INDEX(import_data,MATCH($R$8&amp;"-"&amp;$P1412,import_key,0),R$9),"")</f>
        <v/>
      </c>
      <c r="S1412" s="299" t="str" cm="1">
        <f t="array" ref="S1412">IFERROR(INDEX(import_data,MATCH($R$8&amp;"-"&amp;$P1412,import_key,0),S$9),"")</f>
        <v/>
      </c>
      <c r="T1412" s="322" t="str" cm="1">
        <f t="array" ref="T1412">IFERROR(INDEX(import_data,MATCH($R$8&amp;"-"&amp;$P1412,import_key,0),T$9),"")</f>
        <v/>
      </c>
    </row>
    <row r="1413" spans="2:20" x14ac:dyDescent="0.25">
      <c r="B1413" s="308">
        <f t="shared" si="110"/>
        <v>1401</v>
      </c>
      <c r="D1413" s="301" t="str" cm="1">
        <f t="array" ref="D1413">IFERROR(INDEX(import_data,MATCH($D$8&amp;"-"&amp;$B1413,import_key,0),D$9),"")</f>
        <v/>
      </c>
      <c r="E1413" s="299" t="str" cm="1">
        <f t="array" ref="E1413">IFERROR(INDEX(import_data,MATCH($D$8&amp;"-"&amp;$B1413,import_key,0),E$9),"")</f>
        <v/>
      </c>
      <c r="F1413" s="299" t="str" cm="1">
        <f t="array" ref="F1413">IFERROR(INDEX(import_data,MATCH($D$8&amp;"-"&amp;$B1413,import_key,0),F$9),"")</f>
        <v/>
      </c>
      <c r="G1413" s="299" t="str" cm="1">
        <f t="array" ref="G1413">IFERROR(INDEX(import_data,MATCH($D$8&amp;"-"&amp;$B1413,import_key,0),G$9),"")</f>
        <v/>
      </c>
      <c r="H1413" s="322" t="str" cm="1">
        <f t="array" ref="H1413">IFERROR(INDEX(import_data,MATCH($D$8&amp;"-"&amp;$B1413,import_key,0),H$9),"")</f>
        <v/>
      </c>
      <c r="J1413" s="334" t="str">
        <f t="shared" si="106"/>
        <v/>
      </c>
      <c r="K1413" s="98" t="s">
        <v>0</v>
      </c>
      <c r="L1413" s="334" t="str">
        <f t="shared" si="107"/>
        <v/>
      </c>
      <c r="M1413" s="98" t="s">
        <v>0</v>
      </c>
      <c r="N1413" s="334" t="str">
        <f t="shared" si="108"/>
        <v/>
      </c>
      <c r="O1413" s="98" t="s">
        <v>0</v>
      </c>
      <c r="P1413" s="308">
        <f t="shared" si="109"/>
        <v>1401</v>
      </c>
      <c r="R1413" s="301" t="str" cm="1">
        <f t="array" ref="R1413">IFERROR(INDEX(import_data,MATCH($R$8&amp;"-"&amp;$P1413,import_key,0),R$9),"")</f>
        <v/>
      </c>
      <c r="S1413" s="299" t="str" cm="1">
        <f t="array" ref="S1413">IFERROR(INDEX(import_data,MATCH($R$8&amp;"-"&amp;$P1413,import_key,0),S$9),"")</f>
        <v/>
      </c>
      <c r="T1413" s="322" t="str" cm="1">
        <f t="array" ref="T1413">IFERROR(INDEX(import_data,MATCH($R$8&amp;"-"&amp;$P1413,import_key,0),T$9),"")</f>
        <v/>
      </c>
    </row>
    <row r="1414" spans="2:20" x14ac:dyDescent="0.25">
      <c r="B1414" s="308">
        <f t="shared" si="110"/>
        <v>1402</v>
      </c>
      <c r="D1414" s="301" t="str" cm="1">
        <f t="array" ref="D1414">IFERROR(INDEX(import_data,MATCH($D$8&amp;"-"&amp;$B1414,import_key,0),D$9),"")</f>
        <v/>
      </c>
      <c r="E1414" s="299" t="str" cm="1">
        <f t="array" ref="E1414">IFERROR(INDEX(import_data,MATCH($D$8&amp;"-"&amp;$B1414,import_key,0),E$9),"")</f>
        <v/>
      </c>
      <c r="F1414" s="299" t="str" cm="1">
        <f t="array" ref="F1414">IFERROR(INDEX(import_data,MATCH($D$8&amp;"-"&amp;$B1414,import_key,0),F$9),"")</f>
        <v/>
      </c>
      <c r="G1414" s="299" t="str" cm="1">
        <f t="array" ref="G1414">IFERROR(INDEX(import_data,MATCH($D$8&amp;"-"&amp;$B1414,import_key,0),G$9),"")</f>
        <v/>
      </c>
      <c r="H1414" s="322" t="str" cm="1">
        <f t="array" ref="H1414">IFERROR(INDEX(import_data,MATCH($D$8&amp;"-"&amp;$B1414,import_key,0),H$9),"")</f>
        <v/>
      </c>
      <c r="J1414" s="334" t="str">
        <f t="shared" si="106"/>
        <v/>
      </c>
      <c r="K1414" s="98" t="s">
        <v>0</v>
      </c>
      <c r="L1414" s="334" t="str">
        <f t="shared" si="107"/>
        <v/>
      </c>
      <c r="M1414" s="98" t="s">
        <v>0</v>
      </c>
      <c r="N1414" s="334" t="str">
        <f t="shared" si="108"/>
        <v/>
      </c>
      <c r="O1414" s="98" t="s">
        <v>0</v>
      </c>
      <c r="P1414" s="308">
        <f t="shared" si="109"/>
        <v>1402</v>
      </c>
      <c r="R1414" s="301" t="str" cm="1">
        <f t="array" ref="R1414">IFERROR(INDEX(import_data,MATCH($R$8&amp;"-"&amp;$P1414,import_key,0),R$9),"")</f>
        <v/>
      </c>
      <c r="S1414" s="299" t="str" cm="1">
        <f t="array" ref="S1414">IFERROR(INDEX(import_data,MATCH($R$8&amp;"-"&amp;$P1414,import_key,0),S$9),"")</f>
        <v/>
      </c>
      <c r="T1414" s="322" t="str" cm="1">
        <f t="array" ref="T1414">IFERROR(INDEX(import_data,MATCH($R$8&amp;"-"&amp;$P1414,import_key,0),T$9),"")</f>
        <v/>
      </c>
    </row>
    <row r="1415" spans="2:20" x14ac:dyDescent="0.25">
      <c r="B1415" s="308">
        <f t="shared" si="110"/>
        <v>1403</v>
      </c>
      <c r="D1415" s="301" t="str" cm="1">
        <f t="array" ref="D1415">IFERROR(INDEX(import_data,MATCH($D$8&amp;"-"&amp;$B1415,import_key,0),D$9),"")</f>
        <v/>
      </c>
      <c r="E1415" s="299" t="str" cm="1">
        <f t="array" ref="E1415">IFERROR(INDEX(import_data,MATCH($D$8&amp;"-"&amp;$B1415,import_key,0),E$9),"")</f>
        <v/>
      </c>
      <c r="F1415" s="299" t="str" cm="1">
        <f t="array" ref="F1415">IFERROR(INDEX(import_data,MATCH($D$8&amp;"-"&amp;$B1415,import_key,0),F$9),"")</f>
        <v/>
      </c>
      <c r="G1415" s="299" t="str" cm="1">
        <f t="array" ref="G1415">IFERROR(INDEX(import_data,MATCH($D$8&amp;"-"&amp;$B1415,import_key,0),G$9),"")</f>
        <v/>
      </c>
      <c r="H1415" s="322" t="str" cm="1">
        <f t="array" ref="H1415">IFERROR(INDEX(import_data,MATCH($D$8&amp;"-"&amp;$B1415,import_key,0),H$9),"")</f>
        <v/>
      </c>
      <c r="J1415" s="334" t="str">
        <f t="shared" si="106"/>
        <v/>
      </c>
      <c r="K1415" s="98" t="s">
        <v>0</v>
      </c>
      <c r="L1415" s="334" t="str">
        <f t="shared" si="107"/>
        <v/>
      </c>
      <c r="M1415" s="98" t="s">
        <v>0</v>
      </c>
      <c r="N1415" s="334" t="str">
        <f t="shared" si="108"/>
        <v/>
      </c>
      <c r="O1415" s="98" t="s">
        <v>0</v>
      </c>
      <c r="P1415" s="308">
        <f t="shared" si="109"/>
        <v>1403</v>
      </c>
      <c r="R1415" s="301" t="str" cm="1">
        <f t="array" ref="R1415">IFERROR(INDEX(import_data,MATCH($R$8&amp;"-"&amp;$P1415,import_key,0),R$9),"")</f>
        <v/>
      </c>
      <c r="S1415" s="299" t="str" cm="1">
        <f t="array" ref="S1415">IFERROR(INDEX(import_data,MATCH($R$8&amp;"-"&amp;$P1415,import_key,0),S$9),"")</f>
        <v/>
      </c>
      <c r="T1415" s="322" t="str" cm="1">
        <f t="array" ref="T1415">IFERROR(INDEX(import_data,MATCH($R$8&amp;"-"&amp;$P1415,import_key,0),T$9),"")</f>
        <v/>
      </c>
    </row>
    <row r="1416" spans="2:20" x14ac:dyDescent="0.25">
      <c r="B1416" s="308">
        <f t="shared" si="110"/>
        <v>1404</v>
      </c>
      <c r="D1416" s="301" t="str" cm="1">
        <f t="array" ref="D1416">IFERROR(INDEX(import_data,MATCH($D$8&amp;"-"&amp;$B1416,import_key,0),D$9),"")</f>
        <v/>
      </c>
      <c r="E1416" s="299" t="str" cm="1">
        <f t="array" ref="E1416">IFERROR(INDEX(import_data,MATCH($D$8&amp;"-"&amp;$B1416,import_key,0),E$9),"")</f>
        <v/>
      </c>
      <c r="F1416" s="299" t="str" cm="1">
        <f t="array" ref="F1416">IFERROR(INDEX(import_data,MATCH($D$8&amp;"-"&amp;$B1416,import_key,0),F$9),"")</f>
        <v/>
      </c>
      <c r="G1416" s="299" t="str" cm="1">
        <f t="array" ref="G1416">IFERROR(INDEX(import_data,MATCH($D$8&amp;"-"&amp;$B1416,import_key,0),G$9),"")</f>
        <v/>
      </c>
      <c r="H1416" s="322" t="str" cm="1">
        <f t="array" ref="H1416">IFERROR(INDEX(import_data,MATCH($D$8&amp;"-"&amp;$B1416,import_key,0),H$9),"")</f>
        <v/>
      </c>
      <c r="J1416" s="334" t="str">
        <f t="shared" si="106"/>
        <v/>
      </c>
      <c r="K1416" s="98" t="s">
        <v>0</v>
      </c>
      <c r="L1416" s="334" t="str">
        <f t="shared" si="107"/>
        <v/>
      </c>
      <c r="M1416" s="98" t="s">
        <v>0</v>
      </c>
      <c r="N1416" s="334" t="str">
        <f t="shared" si="108"/>
        <v/>
      </c>
      <c r="O1416" s="98" t="s">
        <v>0</v>
      </c>
      <c r="P1416" s="308">
        <f t="shared" si="109"/>
        <v>1404</v>
      </c>
      <c r="R1416" s="301" t="str" cm="1">
        <f t="array" ref="R1416">IFERROR(INDEX(import_data,MATCH($R$8&amp;"-"&amp;$P1416,import_key,0),R$9),"")</f>
        <v/>
      </c>
      <c r="S1416" s="299" t="str" cm="1">
        <f t="array" ref="S1416">IFERROR(INDEX(import_data,MATCH($R$8&amp;"-"&amp;$P1416,import_key,0),S$9),"")</f>
        <v/>
      </c>
      <c r="T1416" s="322" t="str" cm="1">
        <f t="array" ref="T1416">IFERROR(INDEX(import_data,MATCH($R$8&amp;"-"&amp;$P1416,import_key,0),T$9),"")</f>
        <v/>
      </c>
    </row>
    <row r="1417" spans="2:20" x14ac:dyDescent="0.25">
      <c r="B1417" s="308">
        <f t="shared" si="110"/>
        <v>1405</v>
      </c>
      <c r="D1417" s="301" t="str" cm="1">
        <f t="array" ref="D1417">IFERROR(INDEX(import_data,MATCH($D$8&amp;"-"&amp;$B1417,import_key,0),D$9),"")</f>
        <v/>
      </c>
      <c r="E1417" s="299" t="str" cm="1">
        <f t="array" ref="E1417">IFERROR(INDEX(import_data,MATCH($D$8&amp;"-"&amp;$B1417,import_key,0),E$9),"")</f>
        <v/>
      </c>
      <c r="F1417" s="299" t="str" cm="1">
        <f t="array" ref="F1417">IFERROR(INDEX(import_data,MATCH($D$8&amp;"-"&amp;$B1417,import_key,0),F$9),"")</f>
        <v/>
      </c>
      <c r="G1417" s="299" t="str" cm="1">
        <f t="array" ref="G1417">IFERROR(INDEX(import_data,MATCH($D$8&amp;"-"&amp;$B1417,import_key,0),G$9),"")</f>
        <v/>
      </c>
      <c r="H1417" s="322" t="str" cm="1">
        <f t="array" ref="H1417">IFERROR(INDEX(import_data,MATCH($D$8&amp;"-"&amp;$B1417,import_key,0),H$9),"")</f>
        <v/>
      </c>
      <c r="J1417" s="334" t="str">
        <f t="shared" si="106"/>
        <v/>
      </c>
      <c r="K1417" s="98" t="s">
        <v>0</v>
      </c>
      <c r="L1417" s="334" t="str">
        <f t="shared" si="107"/>
        <v/>
      </c>
      <c r="M1417" s="98" t="s">
        <v>0</v>
      </c>
      <c r="N1417" s="334" t="str">
        <f t="shared" si="108"/>
        <v/>
      </c>
      <c r="O1417" s="98" t="s">
        <v>0</v>
      </c>
      <c r="P1417" s="308">
        <f t="shared" si="109"/>
        <v>1405</v>
      </c>
      <c r="R1417" s="301" t="str" cm="1">
        <f t="array" ref="R1417">IFERROR(INDEX(import_data,MATCH($R$8&amp;"-"&amp;$P1417,import_key,0),R$9),"")</f>
        <v/>
      </c>
      <c r="S1417" s="299" t="str" cm="1">
        <f t="array" ref="S1417">IFERROR(INDEX(import_data,MATCH($R$8&amp;"-"&amp;$P1417,import_key,0),S$9),"")</f>
        <v/>
      </c>
      <c r="T1417" s="322" t="str" cm="1">
        <f t="array" ref="T1417">IFERROR(INDEX(import_data,MATCH($R$8&amp;"-"&amp;$P1417,import_key,0),T$9),"")</f>
        <v/>
      </c>
    </row>
    <row r="1418" spans="2:20" x14ac:dyDescent="0.25">
      <c r="B1418" s="308">
        <f t="shared" si="110"/>
        <v>1406</v>
      </c>
      <c r="D1418" s="301" t="str" cm="1">
        <f t="array" ref="D1418">IFERROR(INDEX(import_data,MATCH($D$8&amp;"-"&amp;$B1418,import_key,0),D$9),"")</f>
        <v/>
      </c>
      <c r="E1418" s="299" t="str" cm="1">
        <f t="array" ref="E1418">IFERROR(INDEX(import_data,MATCH($D$8&amp;"-"&amp;$B1418,import_key,0),E$9),"")</f>
        <v/>
      </c>
      <c r="F1418" s="299" t="str" cm="1">
        <f t="array" ref="F1418">IFERROR(INDEX(import_data,MATCH($D$8&amp;"-"&amp;$B1418,import_key,0),F$9),"")</f>
        <v/>
      </c>
      <c r="G1418" s="299" t="str" cm="1">
        <f t="array" ref="G1418">IFERROR(INDEX(import_data,MATCH($D$8&amp;"-"&amp;$B1418,import_key,0),G$9),"")</f>
        <v/>
      </c>
      <c r="H1418" s="322" t="str" cm="1">
        <f t="array" ref="H1418">IFERROR(INDEX(import_data,MATCH($D$8&amp;"-"&amp;$B1418,import_key,0),H$9),"")</f>
        <v/>
      </c>
      <c r="J1418" s="334" t="str">
        <f t="shared" si="106"/>
        <v/>
      </c>
      <c r="K1418" s="98" t="s">
        <v>0</v>
      </c>
      <c r="L1418" s="334" t="str">
        <f t="shared" si="107"/>
        <v/>
      </c>
      <c r="M1418" s="98" t="s">
        <v>0</v>
      </c>
      <c r="N1418" s="334" t="str">
        <f t="shared" si="108"/>
        <v/>
      </c>
      <c r="O1418" s="98" t="s">
        <v>0</v>
      </c>
      <c r="P1418" s="308">
        <f t="shared" si="109"/>
        <v>1406</v>
      </c>
      <c r="R1418" s="301" t="str" cm="1">
        <f t="array" ref="R1418">IFERROR(INDEX(import_data,MATCH($R$8&amp;"-"&amp;$P1418,import_key,0),R$9),"")</f>
        <v/>
      </c>
      <c r="S1418" s="299" t="str" cm="1">
        <f t="array" ref="S1418">IFERROR(INDEX(import_data,MATCH($R$8&amp;"-"&amp;$P1418,import_key,0),S$9),"")</f>
        <v/>
      </c>
      <c r="T1418" s="322" t="str" cm="1">
        <f t="array" ref="T1418">IFERROR(INDEX(import_data,MATCH($R$8&amp;"-"&amp;$P1418,import_key,0),T$9),"")</f>
        <v/>
      </c>
    </row>
    <row r="1419" spans="2:20" x14ac:dyDescent="0.25">
      <c r="B1419" s="308">
        <f t="shared" si="110"/>
        <v>1407</v>
      </c>
      <c r="D1419" s="301" t="str" cm="1">
        <f t="array" ref="D1419">IFERROR(INDEX(import_data,MATCH($D$8&amp;"-"&amp;$B1419,import_key,0),D$9),"")</f>
        <v/>
      </c>
      <c r="E1419" s="299" t="str" cm="1">
        <f t="array" ref="E1419">IFERROR(INDEX(import_data,MATCH($D$8&amp;"-"&amp;$B1419,import_key,0),E$9),"")</f>
        <v/>
      </c>
      <c r="F1419" s="299" t="str" cm="1">
        <f t="array" ref="F1419">IFERROR(INDEX(import_data,MATCH($D$8&amp;"-"&amp;$B1419,import_key,0),F$9),"")</f>
        <v/>
      </c>
      <c r="G1419" s="299" t="str" cm="1">
        <f t="array" ref="G1419">IFERROR(INDEX(import_data,MATCH($D$8&amp;"-"&amp;$B1419,import_key,0),G$9),"")</f>
        <v/>
      </c>
      <c r="H1419" s="322" t="str" cm="1">
        <f t="array" ref="H1419">IFERROR(INDEX(import_data,MATCH($D$8&amp;"-"&amp;$B1419,import_key,0),H$9),"")</f>
        <v/>
      </c>
      <c r="J1419" s="334" t="str">
        <f t="shared" si="106"/>
        <v/>
      </c>
      <c r="K1419" s="98" t="s">
        <v>0</v>
      </c>
      <c r="L1419" s="334" t="str">
        <f t="shared" si="107"/>
        <v/>
      </c>
      <c r="M1419" s="98" t="s">
        <v>0</v>
      </c>
      <c r="N1419" s="334" t="str">
        <f t="shared" si="108"/>
        <v/>
      </c>
      <c r="O1419" s="98" t="s">
        <v>0</v>
      </c>
      <c r="P1419" s="308">
        <f t="shared" si="109"/>
        <v>1407</v>
      </c>
      <c r="R1419" s="301" t="str" cm="1">
        <f t="array" ref="R1419">IFERROR(INDEX(import_data,MATCH($R$8&amp;"-"&amp;$P1419,import_key,0),R$9),"")</f>
        <v/>
      </c>
      <c r="S1419" s="299" t="str" cm="1">
        <f t="array" ref="S1419">IFERROR(INDEX(import_data,MATCH($R$8&amp;"-"&amp;$P1419,import_key,0),S$9),"")</f>
        <v/>
      </c>
      <c r="T1419" s="322" t="str" cm="1">
        <f t="array" ref="T1419">IFERROR(INDEX(import_data,MATCH($R$8&amp;"-"&amp;$P1419,import_key,0),T$9),"")</f>
        <v/>
      </c>
    </row>
    <row r="1420" spans="2:20" x14ac:dyDescent="0.25">
      <c r="B1420" s="308">
        <f t="shared" si="110"/>
        <v>1408</v>
      </c>
      <c r="D1420" s="301" t="str" cm="1">
        <f t="array" ref="D1420">IFERROR(INDEX(import_data,MATCH($D$8&amp;"-"&amp;$B1420,import_key,0),D$9),"")</f>
        <v/>
      </c>
      <c r="E1420" s="299" t="str" cm="1">
        <f t="array" ref="E1420">IFERROR(INDEX(import_data,MATCH($D$8&amp;"-"&amp;$B1420,import_key,0),E$9),"")</f>
        <v/>
      </c>
      <c r="F1420" s="299" t="str" cm="1">
        <f t="array" ref="F1420">IFERROR(INDEX(import_data,MATCH($D$8&amp;"-"&amp;$B1420,import_key,0),F$9),"")</f>
        <v/>
      </c>
      <c r="G1420" s="299" t="str" cm="1">
        <f t="array" ref="G1420">IFERROR(INDEX(import_data,MATCH($D$8&amp;"-"&amp;$B1420,import_key,0),G$9),"")</f>
        <v/>
      </c>
      <c r="H1420" s="322" t="str" cm="1">
        <f t="array" ref="H1420">IFERROR(INDEX(import_data,MATCH($D$8&amp;"-"&amp;$B1420,import_key,0),H$9),"")</f>
        <v/>
      </c>
      <c r="J1420" s="334" t="str">
        <f t="shared" ref="J1420:J1483" si="111">IF(E1420="","",E1420) &amp; IF(F1420="",""," – " &amp; F1420) &amp; IF(G1420="",""," – " &amp; G1420) &amp; IF(H1420="",""," – " &amp; H1420)</f>
        <v/>
      </c>
      <c r="K1420" s="98" t="s">
        <v>0</v>
      </c>
      <c r="L1420" s="334" t="str">
        <f t="shared" ref="L1420:L1483" si="112">IF(E1420="","",E1420) &amp; IF(F1420="",""," – " &amp; F1420) &amp; IF(G1420="",""," – " &amp; G1420)</f>
        <v/>
      </c>
      <c r="M1420" s="98" t="s">
        <v>0</v>
      </c>
      <c r="N1420" s="334" t="str">
        <f t="shared" ref="N1420:N1483" si="113">IF(E1420="","",E1420) &amp; IF(F1420="",""," – " &amp; F1420)</f>
        <v/>
      </c>
      <c r="O1420" s="98" t="s">
        <v>0</v>
      </c>
      <c r="P1420" s="308">
        <f t="shared" si="109"/>
        <v>1408</v>
      </c>
      <c r="R1420" s="301" t="str" cm="1">
        <f t="array" ref="R1420">IFERROR(INDEX(import_data,MATCH($R$8&amp;"-"&amp;$P1420,import_key,0),R$9),"")</f>
        <v/>
      </c>
      <c r="S1420" s="299" t="str" cm="1">
        <f t="array" ref="S1420">IFERROR(INDEX(import_data,MATCH($R$8&amp;"-"&amp;$P1420,import_key,0),S$9),"")</f>
        <v/>
      </c>
      <c r="T1420" s="322" t="str" cm="1">
        <f t="array" ref="T1420">IFERROR(INDEX(import_data,MATCH($R$8&amp;"-"&amp;$P1420,import_key,0),T$9),"")</f>
        <v/>
      </c>
    </row>
    <row r="1421" spans="2:20" x14ac:dyDescent="0.25">
      <c r="B1421" s="308">
        <f t="shared" si="110"/>
        <v>1409</v>
      </c>
      <c r="D1421" s="301" t="str" cm="1">
        <f t="array" ref="D1421">IFERROR(INDEX(import_data,MATCH($D$8&amp;"-"&amp;$B1421,import_key,0),D$9),"")</f>
        <v/>
      </c>
      <c r="E1421" s="299" t="str" cm="1">
        <f t="array" ref="E1421">IFERROR(INDEX(import_data,MATCH($D$8&amp;"-"&amp;$B1421,import_key,0),E$9),"")</f>
        <v/>
      </c>
      <c r="F1421" s="299" t="str" cm="1">
        <f t="array" ref="F1421">IFERROR(INDEX(import_data,MATCH($D$8&amp;"-"&amp;$B1421,import_key,0),F$9),"")</f>
        <v/>
      </c>
      <c r="G1421" s="299" t="str" cm="1">
        <f t="array" ref="G1421">IFERROR(INDEX(import_data,MATCH($D$8&amp;"-"&amp;$B1421,import_key,0),G$9),"")</f>
        <v/>
      </c>
      <c r="H1421" s="322" t="str" cm="1">
        <f t="array" ref="H1421">IFERROR(INDEX(import_data,MATCH($D$8&amp;"-"&amp;$B1421,import_key,0),H$9),"")</f>
        <v/>
      </c>
      <c r="J1421" s="334" t="str">
        <f t="shared" si="111"/>
        <v/>
      </c>
      <c r="K1421" s="98" t="s">
        <v>0</v>
      </c>
      <c r="L1421" s="334" t="str">
        <f t="shared" si="112"/>
        <v/>
      </c>
      <c r="M1421" s="98" t="s">
        <v>0</v>
      </c>
      <c r="N1421" s="334" t="str">
        <f t="shared" si="113"/>
        <v/>
      </c>
      <c r="O1421" s="98" t="s">
        <v>0</v>
      </c>
      <c r="P1421" s="308">
        <f t="shared" ref="P1421:P1484" si="114">P1420+1</f>
        <v>1409</v>
      </c>
      <c r="R1421" s="301" t="str" cm="1">
        <f t="array" ref="R1421">IFERROR(INDEX(import_data,MATCH($R$8&amp;"-"&amp;$P1421,import_key,0),R$9),"")</f>
        <v/>
      </c>
      <c r="S1421" s="323" t="str" cm="1">
        <f t="array" ref="S1421">IFERROR(INDEX(import_data,MATCH($R$8&amp;"-"&amp;$P1421,import_key,0),S$9),"")</f>
        <v/>
      </c>
      <c r="T1421" s="322" t="str" cm="1">
        <f t="array" ref="T1421">IFERROR(INDEX(import_data,MATCH($R$8&amp;"-"&amp;$P1421,import_key,0),T$9),"")</f>
        <v/>
      </c>
    </row>
    <row r="1422" spans="2:20" x14ac:dyDescent="0.25">
      <c r="B1422" s="308">
        <f t="shared" ref="B1422:B1485" si="115">B1421+1</f>
        <v>1410</v>
      </c>
      <c r="D1422" s="301" t="str" cm="1">
        <f t="array" ref="D1422">IFERROR(INDEX(import_data,MATCH($D$8&amp;"-"&amp;$B1422,import_key,0),D$9),"")</f>
        <v/>
      </c>
      <c r="E1422" s="299" t="str" cm="1">
        <f t="array" ref="E1422">IFERROR(INDEX(import_data,MATCH($D$8&amp;"-"&amp;$B1422,import_key,0),E$9),"")</f>
        <v/>
      </c>
      <c r="F1422" s="299" t="str" cm="1">
        <f t="array" ref="F1422">IFERROR(INDEX(import_data,MATCH($D$8&amp;"-"&amp;$B1422,import_key,0),F$9),"")</f>
        <v/>
      </c>
      <c r="G1422" s="299" t="str" cm="1">
        <f t="array" ref="G1422">IFERROR(INDEX(import_data,MATCH($D$8&amp;"-"&amp;$B1422,import_key,0),G$9),"")</f>
        <v/>
      </c>
      <c r="H1422" s="322" t="str" cm="1">
        <f t="array" ref="H1422">IFERROR(INDEX(import_data,MATCH($D$8&amp;"-"&amp;$B1422,import_key,0),H$9),"")</f>
        <v/>
      </c>
      <c r="J1422" s="334" t="str">
        <f t="shared" si="111"/>
        <v/>
      </c>
      <c r="K1422" s="98" t="s">
        <v>0</v>
      </c>
      <c r="L1422" s="334" t="str">
        <f t="shared" si="112"/>
        <v/>
      </c>
      <c r="M1422" s="98" t="s">
        <v>0</v>
      </c>
      <c r="N1422" s="334" t="str">
        <f t="shared" si="113"/>
        <v/>
      </c>
      <c r="O1422" s="98" t="s">
        <v>0</v>
      </c>
      <c r="P1422" s="308">
        <f t="shared" si="114"/>
        <v>1410</v>
      </c>
      <c r="R1422" s="301" t="str" cm="1">
        <f t="array" ref="R1422">IFERROR(INDEX(import_data,MATCH($R$8&amp;"-"&amp;$P1422,import_key,0),R$9),"")</f>
        <v/>
      </c>
      <c r="S1422" s="299" t="str" cm="1">
        <f t="array" ref="S1422">IFERROR(INDEX(import_data,MATCH($R$8&amp;"-"&amp;$P1422,import_key,0),S$9),"")</f>
        <v/>
      </c>
      <c r="T1422" s="322" t="str" cm="1">
        <f t="array" ref="T1422">IFERROR(INDEX(import_data,MATCH($R$8&amp;"-"&amp;$P1422,import_key,0),T$9),"")</f>
        <v/>
      </c>
    </row>
    <row r="1423" spans="2:20" x14ac:dyDescent="0.25">
      <c r="B1423" s="308">
        <f t="shared" si="115"/>
        <v>1411</v>
      </c>
      <c r="D1423" s="301" t="str" cm="1">
        <f t="array" ref="D1423">IFERROR(INDEX(import_data,MATCH($D$8&amp;"-"&amp;$B1423,import_key,0),D$9),"")</f>
        <v/>
      </c>
      <c r="E1423" s="299" t="str" cm="1">
        <f t="array" ref="E1423">IFERROR(INDEX(import_data,MATCH($D$8&amp;"-"&amp;$B1423,import_key,0),E$9),"")</f>
        <v/>
      </c>
      <c r="F1423" s="299" t="str" cm="1">
        <f t="array" ref="F1423">IFERROR(INDEX(import_data,MATCH($D$8&amp;"-"&amp;$B1423,import_key,0),F$9),"")</f>
        <v/>
      </c>
      <c r="G1423" s="299" t="str" cm="1">
        <f t="array" ref="G1423">IFERROR(INDEX(import_data,MATCH($D$8&amp;"-"&amp;$B1423,import_key,0),G$9),"")</f>
        <v/>
      </c>
      <c r="H1423" s="322" t="str" cm="1">
        <f t="array" ref="H1423">IFERROR(INDEX(import_data,MATCH($D$8&amp;"-"&amp;$B1423,import_key,0),H$9),"")</f>
        <v/>
      </c>
      <c r="J1423" s="334" t="str">
        <f t="shared" si="111"/>
        <v/>
      </c>
      <c r="K1423" s="98" t="s">
        <v>0</v>
      </c>
      <c r="L1423" s="334" t="str">
        <f t="shared" si="112"/>
        <v/>
      </c>
      <c r="M1423" s="98" t="s">
        <v>0</v>
      </c>
      <c r="N1423" s="334" t="str">
        <f t="shared" si="113"/>
        <v/>
      </c>
      <c r="O1423" s="98" t="s">
        <v>0</v>
      </c>
      <c r="P1423" s="308">
        <f t="shared" si="114"/>
        <v>1411</v>
      </c>
      <c r="R1423" s="301" t="str" cm="1">
        <f t="array" ref="R1423">IFERROR(INDEX(import_data,MATCH($R$8&amp;"-"&amp;$P1423,import_key,0),R$9),"")</f>
        <v/>
      </c>
      <c r="S1423" s="299" t="str" cm="1">
        <f t="array" ref="S1423">IFERROR(INDEX(import_data,MATCH($R$8&amp;"-"&amp;$P1423,import_key,0),S$9),"")</f>
        <v/>
      </c>
      <c r="T1423" s="322" t="str" cm="1">
        <f t="array" ref="T1423">IFERROR(INDEX(import_data,MATCH($R$8&amp;"-"&amp;$P1423,import_key,0),T$9),"")</f>
        <v/>
      </c>
    </row>
    <row r="1424" spans="2:20" x14ac:dyDescent="0.25">
      <c r="B1424" s="308">
        <f t="shared" si="115"/>
        <v>1412</v>
      </c>
      <c r="D1424" s="301" t="str" cm="1">
        <f t="array" ref="D1424">IFERROR(INDEX(import_data,MATCH($D$8&amp;"-"&amp;$B1424,import_key,0),D$9),"")</f>
        <v/>
      </c>
      <c r="E1424" s="299" t="str" cm="1">
        <f t="array" ref="E1424">IFERROR(INDEX(import_data,MATCH($D$8&amp;"-"&amp;$B1424,import_key,0),E$9),"")</f>
        <v/>
      </c>
      <c r="F1424" s="299" t="str" cm="1">
        <f t="array" ref="F1424">IFERROR(INDEX(import_data,MATCH($D$8&amp;"-"&amp;$B1424,import_key,0),F$9),"")</f>
        <v/>
      </c>
      <c r="G1424" s="299" t="str" cm="1">
        <f t="array" ref="G1424">IFERROR(INDEX(import_data,MATCH($D$8&amp;"-"&amp;$B1424,import_key,0),G$9),"")</f>
        <v/>
      </c>
      <c r="H1424" s="322" t="str" cm="1">
        <f t="array" ref="H1424">IFERROR(INDEX(import_data,MATCH($D$8&amp;"-"&amp;$B1424,import_key,0),H$9),"")</f>
        <v/>
      </c>
      <c r="J1424" s="334" t="str">
        <f t="shared" si="111"/>
        <v/>
      </c>
      <c r="K1424" s="98" t="s">
        <v>0</v>
      </c>
      <c r="L1424" s="334" t="str">
        <f t="shared" si="112"/>
        <v/>
      </c>
      <c r="M1424" s="98" t="s">
        <v>0</v>
      </c>
      <c r="N1424" s="334" t="str">
        <f t="shared" si="113"/>
        <v/>
      </c>
      <c r="O1424" s="98" t="s">
        <v>0</v>
      </c>
      <c r="P1424" s="308">
        <f t="shared" si="114"/>
        <v>1412</v>
      </c>
      <c r="R1424" s="301" t="str" cm="1">
        <f t="array" ref="R1424">IFERROR(INDEX(import_data,MATCH($R$8&amp;"-"&amp;$P1424,import_key,0),R$9),"")</f>
        <v/>
      </c>
      <c r="S1424" s="299" t="str" cm="1">
        <f t="array" ref="S1424">IFERROR(INDEX(import_data,MATCH($R$8&amp;"-"&amp;$P1424,import_key,0),S$9),"")</f>
        <v/>
      </c>
      <c r="T1424" s="322" t="str" cm="1">
        <f t="array" ref="T1424">IFERROR(INDEX(import_data,MATCH($R$8&amp;"-"&amp;$P1424,import_key,0),T$9),"")</f>
        <v/>
      </c>
    </row>
    <row r="1425" spans="2:20" x14ac:dyDescent="0.25">
      <c r="B1425" s="308">
        <f t="shared" si="115"/>
        <v>1413</v>
      </c>
      <c r="D1425" s="301" t="str" cm="1">
        <f t="array" ref="D1425">IFERROR(INDEX(import_data,MATCH($D$8&amp;"-"&amp;$B1425,import_key,0),D$9),"")</f>
        <v/>
      </c>
      <c r="E1425" s="299" t="str" cm="1">
        <f t="array" ref="E1425">IFERROR(INDEX(import_data,MATCH($D$8&amp;"-"&amp;$B1425,import_key,0),E$9),"")</f>
        <v/>
      </c>
      <c r="F1425" s="299" t="str" cm="1">
        <f t="array" ref="F1425">IFERROR(INDEX(import_data,MATCH($D$8&amp;"-"&amp;$B1425,import_key,0),F$9),"")</f>
        <v/>
      </c>
      <c r="G1425" s="299" t="str" cm="1">
        <f t="array" ref="G1425">IFERROR(INDEX(import_data,MATCH($D$8&amp;"-"&amp;$B1425,import_key,0),G$9),"")</f>
        <v/>
      </c>
      <c r="H1425" s="322" t="str" cm="1">
        <f t="array" ref="H1425">IFERROR(INDEX(import_data,MATCH($D$8&amp;"-"&amp;$B1425,import_key,0),H$9),"")</f>
        <v/>
      </c>
      <c r="J1425" s="334" t="str">
        <f t="shared" si="111"/>
        <v/>
      </c>
      <c r="K1425" s="98" t="s">
        <v>0</v>
      </c>
      <c r="L1425" s="334" t="str">
        <f t="shared" si="112"/>
        <v/>
      </c>
      <c r="M1425" s="98" t="s">
        <v>0</v>
      </c>
      <c r="N1425" s="334" t="str">
        <f t="shared" si="113"/>
        <v/>
      </c>
      <c r="O1425" s="98" t="s">
        <v>0</v>
      </c>
      <c r="P1425" s="308">
        <f t="shared" si="114"/>
        <v>1413</v>
      </c>
      <c r="R1425" s="301" t="str" cm="1">
        <f t="array" ref="R1425">IFERROR(INDEX(import_data,MATCH($R$8&amp;"-"&amp;$P1425,import_key,0),R$9),"")</f>
        <v/>
      </c>
      <c r="S1425" s="299" t="str" cm="1">
        <f t="array" ref="S1425">IFERROR(INDEX(import_data,MATCH($R$8&amp;"-"&amp;$P1425,import_key,0),S$9),"")</f>
        <v/>
      </c>
      <c r="T1425" s="322" t="str" cm="1">
        <f t="array" ref="T1425">IFERROR(INDEX(import_data,MATCH($R$8&amp;"-"&amp;$P1425,import_key,0),T$9),"")</f>
        <v/>
      </c>
    </row>
    <row r="1426" spans="2:20" x14ac:dyDescent="0.25">
      <c r="B1426" s="308">
        <f t="shared" si="115"/>
        <v>1414</v>
      </c>
      <c r="D1426" s="301" t="str" cm="1">
        <f t="array" ref="D1426">IFERROR(INDEX(import_data,MATCH($D$8&amp;"-"&amp;$B1426,import_key,0),D$9),"")</f>
        <v/>
      </c>
      <c r="E1426" s="299" t="str" cm="1">
        <f t="array" ref="E1426">IFERROR(INDEX(import_data,MATCH($D$8&amp;"-"&amp;$B1426,import_key,0),E$9),"")</f>
        <v/>
      </c>
      <c r="F1426" s="299" t="str" cm="1">
        <f t="array" ref="F1426">IFERROR(INDEX(import_data,MATCH($D$8&amp;"-"&amp;$B1426,import_key,0),F$9),"")</f>
        <v/>
      </c>
      <c r="G1426" s="299" t="str" cm="1">
        <f t="array" ref="G1426">IFERROR(INDEX(import_data,MATCH($D$8&amp;"-"&amp;$B1426,import_key,0),G$9),"")</f>
        <v/>
      </c>
      <c r="H1426" s="322" t="str" cm="1">
        <f t="array" ref="H1426">IFERROR(INDEX(import_data,MATCH($D$8&amp;"-"&amp;$B1426,import_key,0),H$9),"")</f>
        <v/>
      </c>
      <c r="J1426" s="334" t="str">
        <f t="shared" si="111"/>
        <v/>
      </c>
      <c r="K1426" s="98" t="s">
        <v>0</v>
      </c>
      <c r="L1426" s="334" t="str">
        <f t="shared" si="112"/>
        <v/>
      </c>
      <c r="M1426" s="98" t="s">
        <v>0</v>
      </c>
      <c r="N1426" s="334" t="str">
        <f t="shared" si="113"/>
        <v/>
      </c>
      <c r="O1426" s="98" t="s">
        <v>0</v>
      </c>
      <c r="P1426" s="308">
        <f t="shared" si="114"/>
        <v>1414</v>
      </c>
      <c r="R1426" s="301" t="str" cm="1">
        <f t="array" ref="R1426">IFERROR(INDEX(import_data,MATCH($R$8&amp;"-"&amp;$P1426,import_key,0),R$9),"")</f>
        <v/>
      </c>
      <c r="S1426" s="299" t="str" cm="1">
        <f t="array" ref="S1426">IFERROR(INDEX(import_data,MATCH($R$8&amp;"-"&amp;$P1426,import_key,0),S$9),"")</f>
        <v/>
      </c>
      <c r="T1426" s="322" t="str" cm="1">
        <f t="array" ref="T1426">IFERROR(INDEX(import_data,MATCH($R$8&amp;"-"&amp;$P1426,import_key,0),T$9),"")</f>
        <v/>
      </c>
    </row>
    <row r="1427" spans="2:20" x14ac:dyDescent="0.25">
      <c r="B1427" s="308">
        <f t="shared" si="115"/>
        <v>1415</v>
      </c>
      <c r="D1427" s="301" t="str" cm="1">
        <f t="array" ref="D1427">IFERROR(INDEX(import_data,MATCH($D$8&amp;"-"&amp;$B1427,import_key,0),D$9),"")</f>
        <v/>
      </c>
      <c r="E1427" s="299" t="str" cm="1">
        <f t="array" ref="E1427">IFERROR(INDEX(import_data,MATCH($D$8&amp;"-"&amp;$B1427,import_key,0),E$9),"")</f>
        <v/>
      </c>
      <c r="F1427" s="299" t="str" cm="1">
        <f t="array" ref="F1427">IFERROR(INDEX(import_data,MATCH($D$8&amp;"-"&amp;$B1427,import_key,0),F$9),"")</f>
        <v/>
      </c>
      <c r="G1427" s="299" t="str" cm="1">
        <f t="array" ref="G1427">IFERROR(INDEX(import_data,MATCH($D$8&amp;"-"&amp;$B1427,import_key,0),G$9),"")</f>
        <v/>
      </c>
      <c r="H1427" s="322" t="str" cm="1">
        <f t="array" ref="H1427">IFERROR(INDEX(import_data,MATCH($D$8&amp;"-"&amp;$B1427,import_key,0),H$9),"")</f>
        <v/>
      </c>
      <c r="J1427" s="334" t="str">
        <f t="shared" si="111"/>
        <v/>
      </c>
      <c r="K1427" s="98" t="s">
        <v>0</v>
      </c>
      <c r="L1427" s="334" t="str">
        <f t="shared" si="112"/>
        <v/>
      </c>
      <c r="M1427" s="98" t="s">
        <v>0</v>
      </c>
      <c r="N1427" s="334" t="str">
        <f t="shared" si="113"/>
        <v/>
      </c>
      <c r="O1427" s="98" t="s">
        <v>0</v>
      </c>
      <c r="P1427" s="308">
        <f t="shared" si="114"/>
        <v>1415</v>
      </c>
      <c r="R1427" s="301" t="str" cm="1">
        <f t="array" ref="R1427">IFERROR(INDEX(import_data,MATCH($R$8&amp;"-"&amp;$P1427,import_key,0),R$9),"")</f>
        <v/>
      </c>
      <c r="S1427" s="299" t="str" cm="1">
        <f t="array" ref="S1427">IFERROR(INDEX(import_data,MATCH($R$8&amp;"-"&amp;$P1427,import_key,0),S$9),"")</f>
        <v/>
      </c>
      <c r="T1427" s="322" t="str" cm="1">
        <f t="array" ref="T1427">IFERROR(INDEX(import_data,MATCH($R$8&amp;"-"&amp;$P1427,import_key,0),T$9),"")</f>
        <v/>
      </c>
    </row>
    <row r="1428" spans="2:20" x14ac:dyDescent="0.25">
      <c r="B1428" s="308">
        <f t="shared" si="115"/>
        <v>1416</v>
      </c>
      <c r="D1428" s="301" t="str" cm="1">
        <f t="array" ref="D1428">IFERROR(INDEX(import_data,MATCH($D$8&amp;"-"&amp;$B1428,import_key,0),D$9),"")</f>
        <v/>
      </c>
      <c r="E1428" s="299" t="str" cm="1">
        <f t="array" ref="E1428">IFERROR(INDEX(import_data,MATCH($D$8&amp;"-"&amp;$B1428,import_key,0),E$9),"")</f>
        <v/>
      </c>
      <c r="F1428" s="299" t="str" cm="1">
        <f t="array" ref="F1428">IFERROR(INDEX(import_data,MATCH($D$8&amp;"-"&amp;$B1428,import_key,0),F$9),"")</f>
        <v/>
      </c>
      <c r="G1428" s="299" t="str" cm="1">
        <f t="array" ref="G1428">IFERROR(INDEX(import_data,MATCH($D$8&amp;"-"&amp;$B1428,import_key,0),G$9),"")</f>
        <v/>
      </c>
      <c r="H1428" s="322" t="str" cm="1">
        <f t="array" ref="H1428">IFERROR(INDEX(import_data,MATCH($D$8&amp;"-"&amp;$B1428,import_key,0),H$9),"")</f>
        <v/>
      </c>
      <c r="J1428" s="334" t="str">
        <f t="shared" si="111"/>
        <v/>
      </c>
      <c r="K1428" s="98" t="s">
        <v>0</v>
      </c>
      <c r="L1428" s="334" t="str">
        <f t="shared" si="112"/>
        <v/>
      </c>
      <c r="M1428" s="98" t="s">
        <v>0</v>
      </c>
      <c r="N1428" s="334" t="str">
        <f t="shared" si="113"/>
        <v/>
      </c>
      <c r="O1428" s="98" t="s">
        <v>0</v>
      </c>
      <c r="P1428" s="308">
        <f t="shared" si="114"/>
        <v>1416</v>
      </c>
      <c r="R1428" s="301" t="str" cm="1">
        <f t="array" ref="R1428">IFERROR(INDEX(import_data,MATCH($R$8&amp;"-"&amp;$P1428,import_key,0),R$9),"")</f>
        <v/>
      </c>
      <c r="S1428" s="299" t="str" cm="1">
        <f t="array" ref="S1428">IFERROR(INDEX(import_data,MATCH($R$8&amp;"-"&amp;$P1428,import_key,0),S$9),"")</f>
        <v/>
      </c>
      <c r="T1428" s="322" t="str" cm="1">
        <f t="array" ref="T1428">IFERROR(INDEX(import_data,MATCH($R$8&amp;"-"&amp;$P1428,import_key,0),T$9),"")</f>
        <v/>
      </c>
    </row>
    <row r="1429" spans="2:20" x14ac:dyDescent="0.25">
      <c r="B1429" s="308">
        <f t="shared" si="115"/>
        <v>1417</v>
      </c>
      <c r="D1429" s="301" t="str" cm="1">
        <f t="array" ref="D1429">IFERROR(INDEX(import_data,MATCH($D$8&amp;"-"&amp;$B1429,import_key,0),D$9),"")</f>
        <v/>
      </c>
      <c r="E1429" s="299" t="str" cm="1">
        <f t="array" ref="E1429">IFERROR(INDEX(import_data,MATCH($D$8&amp;"-"&amp;$B1429,import_key,0),E$9),"")</f>
        <v/>
      </c>
      <c r="F1429" s="299" t="str" cm="1">
        <f t="array" ref="F1429">IFERROR(INDEX(import_data,MATCH($D$8&amp;"-"&amp;$B1429,import_key,0),F$9),"")</f>
        <v/>
      </c>
      <c r="G1429" s="299" t="str" cm="1">
        <f t="array" ref="G1429">IFERROR(INDEX(import_data,MATCH($D$8&amp;"-"&amp;$B1429,import_key,0),G$9),"")</f>
        <v/>
      </c>
      <c r="H1429" s="322" t="str" cm="1">
        <f t="array" ref="H1429">IFERROR(INDEX(import_data,MATCH($D$8&amp;"-"&amp;$B1429,import_key,0),H$9),"")</f>
        <v/>
      </c>
      <c r="J1429" s="334" t="str">
        <f t="shared" si="111"/>
        <v/>
      </c>
      <c r="K1429" s="98" t="s">
        <v>0</v>
      </c>
      <c r="L1429" s="334" t="str">
        <f t="shared" si="112"/>
        <v/>
      </c>
      <c r="M1429" s="98" t="s">
        <v>0</v>
      </c>
      <c r="N1429" s="334" t="str">
        <f t="shared" si="113"/>
        <v/>
      </c>
      <c r="O1429" s="98" t="s">
        <v>0</v>
      </c>
      <c r="P1429" s="308">
        <f t="shared" si="114"/>
        <v>1417</v>
      </c>
      <c r="R1429" s="301" t="str" cm="1">
        <f t="array" ref="R1429">IFERROR(INDEX(import_data,MATCH($R$8&amp;"-"&amp;$P1429,import_key,0),R$9),"")</f>
        <v/>
      </c>
      <c r="S1429" s="299" t="str" cm="1">
        <f t="array" ref="S1429">IFERROR(INDEX(import_data,MATCH($R$8&amp;"-"&amp;$P1429,import_key,0),S$9),"")</f>
        <v/>
      </c>
      <c r="T1429" s="322" t="str" cm="1">
        <f t="array" ref="T1429">IFERROR(INDEX(import_data,MATCH($R$8&amp;"-"&amp;$P1429,import_key,0),T$9),"")</f>
        <v/>
      </c>
    </row>
    <row r="1430" spans="2:20" x14ac:dyDescent="0.25">
      <c r="B1430" s="308">
        <f t="shared" si="115"/>
        <v>1418</v>
      </c>
      <c r="D1430" s="301" t="str" cm="1">
        <f t="array" ref="D1430">IFERROR(INDEX(import_data,MATCH($D$8&amp;"-"&amp;$B1430,import_key,0),D$9),"")</f>
        <v/>
      </c>
      <c r="E1430" s="299" t="str" cm="1">
        <f t="array" ref="E1430">IFERROR(INDEX(import_data,MATCH($D$8&amp;"-"&amp;$B1430,import_key,0),E$9),"")</f>
        <v/>
      </c>
      <c r="F1430" s="299" t="str" cm="1">
        <f t="array" ref="F1430">IFERROR(INDEX(import_data,MATCH($D$8&amp;"-"&amp;$B1430,import_key,0),F$9),"")</f>
        <v/>
      </c>
      <c r="G1430" s="299" t="str" cm="1">
        <f t="array" ref="G1430">IFERROR(INDEX(import_data,MATCH($D$8&amp;"-"&amp;$B1430,import_key,0),G$9),"")</f>
        <v/>
      </c>
      <c r="H1430" s="322" t="str" cm="1">
        <f t="array" ref="H1430">IFERROR(INDEX(import_data,MATCH($D$8&amp;"-"&amp;$B1430,import_key,0),H$9),"")</f>
        <v/>
      </c>
      <c r="J1430" s="334" t="str">
        <f t="shared" si="111"/>
        <v/>
      </c>
      <c r="K1430" s="98" t="s">
        <v>0</v>
      </c>
      <c r="L1430" s="334" t="str">
        <f t="shared" si="112"/>
        <v/>
      </c>
      <c r="M1430" s="98" t="s">
        <v>0</v>
      </c>
      <c r="N1430" s="334" t="str">
        <f t="shared" si="113"/>
        <v/>
      </c>
      <c r="O1430" s="98" t="s">
        <v>0</v>
      </c>
      <c r="P1430" s="308">
        <f t="shared" si="114"/>
        <v>1418</v>
      </c>
      <c r="R1430" s="301" t="str" cm="1">
        <f t="array" ref="R1430">IFERROR(INDEX(import_data,MATCH($R$8&amp;"-"&amp;$P1430,import_key,0),R$9),"")</f>
        <v/>
      </c>
      <c r="S1430" s="299" t="str" cm="1">
        <f t="array" ref="S1430">IFERROR(INDEX(import_data,MATCH($R$8&amp;"-"&amp;$P1430,import_key,0),S$9),"")</f>
        <v/>
      </c>
      <c r="T1430" s="322" t="str" cm="1">
        <f t="array" ref="T1430">IFERROR(INDEX(import_data,MATCH($R$8&amp;"-"&amp;$P1430,import_key,0),T$9),"")</f>
        <v/>
      </c>
    </row>
    <row r="1431" spans="2:20" x14ac:dyDescent="0.25">
      <c r="B1431" s="308">
        <f t="shared" si="115"/>
        <v>1419</v>
      </c>
      <c r="D1431" s="301" t="str" cm="1">
        <f t="array" ref="D1431">IFERROR(INDEX(import_data,MATCH($D$8&amp;"-"&amp;$B1431,import_key,0),D$9),"")</f>
        <v/>
      </c>
      <c r="E1431" s="299" t="str" cm="1">
        <f t="array" ref="E1431">IFERROR(INDEX(import_data,MATCH($D$8&amp;"-"&amp;$B1431,import_key,0),E$9),"")</f>
        <v/>
      </c>
      <c r="F1431" s="299" t="str" cm="1">
        <f t="array" ref="F1431">IFERROR(INDEX(import_data,MATCH($D$8&amp;"-"&amp;$B1431,import_key,0),F$9),"")</f>
        <v/>
      </c>
      <c r="G1431" s="299" t="str" cm="1">
        <f t="array" ref="G1431">IFERROR(INDEX(import_data,MATCH($D$8&amp;"-"&amp;$B1431,import_key,0),G$9),"")</f>
        <v/>
      </c>
      <c r="H1431" s="322" t="str" cm="1">
        <f t="array" ref="H1431">IFERROR(INDEX(import_data,MATCH($D$8&amp;"-"&amp;$B1431,import_key,0),H$9),"")</f>
        <v/>
      </c>
      <c r="J1431" s="334" t="str">
        <f t="shared" si="111"/>
        <v/>
      </c>
      <c r="K1431" s="98" t="s">
        <v>0</v>
      </c>
      <c r="L1431" s="334" t="str">
        <f t="shared" si="112"/>
        <v/>
      </c>
      <c r="M1431" s="98" t="s">
        <v>0</v>
      </c>
      <c r="N1431" s="334" t="str">
        <f t="shared" si="113"/>
        <v/>
      </c>
      <c r="O1431" s="98" t="s">
        <v>0</v>
      </c>
      <c r="P1431" s="308">
        <f t="shared" si="114"/>
        <v>1419</v>
      </c>
      <c r="R1431" s="301" t="str" cm="1">
        <f t="array" ref="R1431">IFERROR(INDEX(import_data,MATCH($R$8&amp;"-"&amp;$P1431,import_key,0),R$9),"")</f>
        <v/>
      </c>
      <c r="S1431" s="299" t="str" cm="1">
        <f t="array" ref="S1431">IFERROR(INDEX(import_data,MATCH($R$8&amp;"-"&amp;$P1431,import_key,0),S$9),"")</f>
        <v/>
      </c>
      <c r="T1431" s="322" t="str" cm="1">
        <f t="array" ref="T1431">IFERROR(INDEX(import_data,MATCH($R$8&amp;"-"&amp;$P1431,import_key,0),T$9),"")</f>
        <v/>
      </c>
    </row>
    <row r="1432" spans="2:20" x14ac:dyDescent="0.25">
      <c r="B1432" s="308">
        <f t="shared" si="115"/>
        <v>1420</v>
      </c>
      <c r="D1432" s="301" t="str" cm="1">
        <f t="array" ref="D1432">IFERROR(INDEX(import_data,MATCH($D$8&amp;"-"&amp;$B1432,import_key,0),D$9),"")</f>
        <v/>
      </c>
      <c r="E1432" s="299" t="str" cm="1">
        <f t="array" ref="E1432">IFERROR(INDEX(import_data,MATCH($D$8&amp;"-"&amp;$B1432,import_key,0),E$9),"")</f>
        <v/>
      </c>
      <c r="F1432" s="299" t="str" cm="1">
        <f t="array" ref="F1432">IFERROR(INDEX(import_data,MATCH($D$8&amp;"-"&amp;$B1432,import_key,0),F$9),"")</f>
        <v/>
      </c>
      <c r="G1432" s="299" t="str" cm="1">
        <f t="array" ref="G1432">IFERROR(INDEX(import_data,MATCH($D$8&amp;"-"&amp;$B1432,import_key,0),G$9),"")</f>
        <v/>
      </c>
      <c r="H1432" s="322" t="str" cm="1">
        <f t="array" ref="H1432">IFERROR(INDEX(import_data,MATCH($D$8&amp;"-"&amp;$B1432,import_key,0),H$9),"")</f>
        <v/>
      </c>
      <c r="J1432" s="334" t="str">
        <f t="shared" si="111"/>
        <v/>
      </c>
      <c r="K1432" s="98" t="s">
        <v>0</v>
      </c>
      <c r="L1432" s="334" t="str">
        <f t="shared" si="112"/>
        <v/>
      </c>
      <c r="M1432" s="98" t="s">
        <v>0</v>
      </c>
      <c r="N1432" s="334" t="str">
        <f t="shared" si="113"/>
        <v/>
      </c>
      <c r="O1432" s="98" t="s">
        <v>0</v>
      </c>
      <c r="P1432" s="308">
        <f t="shared" si="114"/>
        <v>1420</v>
      </c>
      <c r="R1432" s="301" t="str" cm="1">
        <f t="array" ref="R1432">IFERROR(INDEX(import_data,MATCH($R$8&amp;"-"&amp;$P1432,import_key,0),R$9),"")</f>
        <v/>
      </c>
      <c r="S1432" s="299" t="str" cm="1">
        <f t="array" ref="S1432">IFERROR(INDEX(import_data,MATCH($R$8&amp;"-"&amp;$P1432,import_key,0),S$9),"")</f>
        <v/>
      </c>
      <c r="T1432" s="322" t="str" cm="1">
        <f t="array" ref="T1432">IFERROR(INDEX(import_data,MATCH($R$8&amp;"-"&amp;$P1432,import_key,0),T$9),"")</f>
        <v/>
      </c>
    </row>
    <row r="1433" spans="2:20" x14ac:dyDescent="0.25">
      <c r="B1433" s="308">
        <f t="shared" si="115"/>
        <v>1421</v>
      </c>
      <c r="D1433" s="301" t="str" cm="1">
        <f t="array" ref="D1433">IFERROR(INDEX(import_data,MATCH($D$8&amp;"-"&amp;$B1433,import_key,0),D$9),"")</f>
        <v/>
      </c>
      <c r="E1433" s="299" t="str" cm="1">
        <f t="array" ref="E1433">IFERROR(INDEX(import_data,MATCH($D$8&amp;"-"&amp;$B1433,import_key,0),E$9),"")</f>
        <v/>
      </c>
      <c r="F1433" s="299" t="str" cm="1">
        <f t="array" ref="F1433">IFERROR(INDEX(import_data,MATCH($D$8&amp;"-"&amp;$B1433,import_key,0),F$9),"")</f>
        <v/>
      </c>
      <c r="G1433" s="299" t="str" cm="1">
        <f t="array" ref="G1433">IFERROR(INDEX(import_data,MATCH($D$8&amp;"-"&amp;$B1433,import_key,0),G$9),"")</f>
        <v/>
      </c>
      <c r="H1433" s="322" t="str" cm="1">
        <f t="array" ref="H1433">IFERROR(INDEX(import_data,MATCH($D$8&amp;"-"&amp;$B1433,import_key,0),H$9),"")</f>
        <v/>
      </c>
      <c r="J1433" s="334" t="str">
        <f t="shared" si="111"/>
        <v/>
      </c>
      <c r="K1433" s="98" t="s">
        <v>0</v>
      </c>
      <c r="L1433" s="334" t="str">
        <f t="shared" si="112"/>
        <v/>
      </c>
      <c r="M1433" s="98" t="s">
        <v>0</v>
      </c>
      <c r="N1433" s="334" t="str">
        <f t="shared" si="113"/>
        <v/>
      </c>
      <c r="O1433" s="98" t="s">
        <v>0</v>
      </c>
      <c r="P1433" s="308">
        <f t="shared" si="114"/>
        <v>1421</v>
      </c>
      <c r="R1433" s="301" t="str" cm="1">
        <f t="array" ref="R1433">IFERROR(INDEX(import_data,MATCH($R$8&amp;"-"&amp;$P1433,import_key,0),R$9),"")</f>
        <v/>
      </c>
      <c r="S1433" s="299" t="str" cm="1">
        <f t="array" ref="S1433">IFERROR(INDEX(import_data,MATCH($R$8&amp;"-"&amp;$P1433,import_key,0),S$9),"")</f>
        <v/>
      </c>
      <c r="T1433" s="322" t="str" cm="1">
        <f t="array" ref="T1433">IFERROR(INDEX(import_data,MATCH($R$8&amp;"-"&amp;$P1433,import_key,0),T$9),"")</f>
        <v/>
      </c>
    </row>
    <row r="1434" spans="2:20" x14ac:dyDescent="0.25">
      <c r="B1434" s="308">
        <f t="shared" si="115"/>
        <v>1422</v>
      </c>
      <c r="D1434" s="301" t="str" cm="1">
        <f t="array" ref="D1434">IFERROR(INDEX(import_data,MATCH($D$8&amp;"-"&amp;$B1434,import_key,0),D$9),"")</f>
        <v/>
      </c>
      <c r="E1434" s="299" t="str" cm="1">
        <f t="array" ref="E1434">IFERROR(INDEX(import_data,MATCH($D$8&amp;"-"&amp;$B1434,import_key,0),E$9),"")</f>
        <v/>
      </c>
      <c r="F1434" s="299" t="str" cm="1">
        <f t="array" ref="F1434">IFERROR(INDEX(import_data,MATCH($D$8&amp;"-"&amp;$B1434,import_key,0),F$9),"")</f>
        <v/>
      </c>
      <c r="G1434" s="299" t="str" cm="1">
        <f t="array" ref="G1434">IFERROR(INDEX(import_data,MATCH($D$8&amp;"-"&amp;$B1434,import_key,0),G$9),"")</f>
        <v/>
      </c>
      <c r="H1434" s="322" t="str" cm="1">
        <f t="array" ref="H1434">IFERROR(INDEX(import_data,MATCH($D$8&amp;"-"&amp;$B1434,import_key,0),H$9),"")</f>
        <v/>
      </c>
      <c r="J1434" s="334" t="str">
        <f t="shared" si="111"/>
        <v/>
      </c>
      <c r="K1434" s="98" t="s">
        <v>0</v>
      </c>
      <c r="L1434" s="334" t="str">
        <f t="shared" si="112"/>
        <v/>
      </c>
      <c r="M1434" s="98" t="s">
        <v>0</v>
      </c>
      <c r="N1434" s="334" t="str">
        <f t="shared" si="113"/>
        <v/>
      </c>
      <c r="O1434" s="98" t="s">
        <v>0</v>
      </c>
      <c r="P1434" s="308">
        <f t="shared" si="114"/>
        <v>1422</v>
      </c>
      <c r="R1434" s="301" t="str" cm="1">
        <f t="array" ref="R1434">IFERROR(INDEX(import_data,MATCH($R$8&amp;"-"&amp;$P1434,import_key,0),R$9),"")</f>
        <v/>
      </c>
      <c r="S1434" s="299" t="str" cm="1">
        <f t="array" ref="S1434">IFERROR(INDEX(import_data,MATCH($R$8&amp;"-"&amp;$P1434,import_key,0),S$9),"")</f>
        <v/>
      </c>
      <c r="T1434" s="322" t="str" cm="1">
        <f t="array" ref="T1434">IFERROR(INDEX(import_data,MATCH($R$8&amp;"-"&amp;$P1434,import_key,0),T$9),"")</f>
        <v/>
      </c>
    </row>
    <row r="1435" spans="2:20" x14ac:dyDescent="0.25">
      <c r="B1435" s="308">
        <f t="shared" si="115"/>
        <v>1423</v>
      </c>
      <c r="D1435" s="301" t="str" cm="1">
        <f t="array" ref="D1435">IFERROR(INDEX(import_data,MATCH($D$8&amp;"-"&amp;$B1435,import_key,0),D$9),"")</f>
        <v/>
      </c>
      <c r="E1435" s="299" t="str" cm="1">
        <f t="array" ref="E1435">IFERROR(INDEX(import_data,MATCH($D$8&amp;"-"&amp;$B1435,import_key,0),E$9),"")</f>
        <v/>
      </c>
      <c r="F1435" s="299" t="str" cm="1">
        <f t="array" ref="F1435">IFERROR(INDEX(import_data,MATCH($D$8&amp;"-"&amp;$B1435,import_key,0),F$9),"")</f>
        <v/>
      </c>
      <c r="G1435" s="299" t="str" cm="1">
        <f t="array" ref="G1435">IFERROR(INDEX(import_data,MATCH($D$8&amp;"-"&amp;$B1435,import_key,0),G$9),"")</f>
        <v/>
      </c>
      <c r="H1435" s="322" t="str" cm="1">
        <f t="array" ref="H1435">IFERROR(INDEX(import_data,MATCH($D$8&amp;"-"&amp;$B1435,import_key,0),H$9),"")</f>
        <v/>
      </c>
      <c r="J1435" s="334" t="str">
        <f t="shared" si="111"/>
        <v/>
      </c>
      <c r="K1435" s="98" t="s">
        <v>0</v>
      </c>
      <c r="L1435" s="334" t="str">
        <f t="shared" si="112"/>
        <v/>
      </c>
      <c r="M1435" s="98" t="s">
        <v>0</v>
      </c>
      <c r="N1435" s="334" t="str">
        <f t="shared" si="113"/>
        <v/>
      </c>
      <c r="O1435" s="98" t="s">
        <v>0</v>
      </c>
      <c r="P1435" s="308">
        <f t="shared" si="114"/>
        <v>1423</v>
      </c>
      <c r="R1435" s="301" t="str" cm="1">
        <f t="array" ref="R1435">IFERROR(INDEX(import_data,MATCH($R$8&amp;"-"&amp;$P1435,import_key,0),R$9),"")</f>
        <v/>
      </c>
      <c r="S1435" s="299" t="str" cm="1">
        <f t="array" ref="S1435">IFERROR(INDEX(import_data,MATCH($R$8&amp;"-"&amp;$P1435,import_key,0),S$9),"")</f>
        <v/>
      </c>
      <c r="T1435" s="322" t="str" cm="1">
        <f t="array" ref="T1435">IFERROR(INDEX(import_data,MATCH($R$8&amp;"-"&amp;$P1435,import_key,0),T$9),"")</f>
        <v/>
      </c>
    </row>
    <row r="1436" spans="2:20" x14ac:dyDescent="0.25">
      <c r="B1436" s="308">
        <f t="shared" si="115"/>
        <v>1424</v>
      </c>
      <c r="D1436" s="301" t="str" cm="1">
        <f t="array" ref="D1436">IFERROR(INDEX(import_data,MATCH($D$8&amp;"-"&amp;$B1436,import_key,0),D$9),"")</f>
        <v/>
      </c>
      <c r="E1436" s="299" t="str" cm="1">
        <f t="array" ref="E1436">IFERROR(INDEX(import_data,MATCH($D$8&amp;"-"&amp;$B1436,import_key,0),E$9),"")</f>
        <v/>
      </c>
      <c r="F1436" s="299" t="str" cm="1">
        <f t="array" ref="F1436">IFERROR(INDEX(import_data,MATCH($D$8&amp;"-"&amp;$B1436,import_key,0),F$9),"")</f>
        <v/>
      </c>
      <c r="G1436" s="299" t="str" cm="1">
        <f t="array" ref="G1436">IFERROR(INDEX(import_data,MATCH($D$8&amp;"-"&amp;$B1436,import_key,0),G$9),"")</f>
        <v/>
      </c>
      <c r="H1436" s="322" t="str" cm="1">
        <f t="array" ref="H1436">IFERROR(INDEX(import_data,MATCH($D$8&amp;"-"&amp;$B1436,import_key,0),H$9),"")</f>
        <v/>
      </c>
      <c r="J1436" s="334" t="str">
        <f t="shared" si="111"/>
        <v/>
      </c>
      <c r="K1436" s="98" t="s">
        <v>0</v>
      </c>
      <c r="L1436" s="334" t="str">
        <f t="shared" si="112"/>
        <v/>
      </c>
      <c r="M1436" s="98" t="s">
        <v>0</v>
      </c>
      <c r="N1436" s="334" t="str">
        <f t="shared" si="113"/>
        <v/>
      </c>
      <c r="O1436" s="98" t="s">
        <v>0</v>
      </c>
      <c r="P1436" s="308">
        <f t="shared" si="114"/>
        <v>1424</v>
      </c>
      <c r="R1436" s="301" t="str" cm="1">
        <f t="array" ref="R1436">IFERROR(INDEX(import_data,MATCH($R$8&amp;"-"&amp;$P1436,import_key,0),R$9),"")</f>
        <v/>
      </c>
      <c r="S1436" s="299" t="str" cm="1">
        <f t="array" ref="S1436">IFERROR(INDEX(import_data,MATCH($R$8&amp;"-"&amp;$P1436,import_key,0),S$9),"")</f>
        <v/>
      </c>
      <c r="T1436" s="322" t="str" cm="1">
        <f t="array" ref="T1436">IFERROR(INDEX(import_data,MATCH($R$8&amp;"-"&amp;$P1436,import_key,0),T$9),"")</f>
        <v/>
      </c>
    </row>
    <row r="1437" spans="2:20" x14ac:dyDescent="0.25">
      <c r="B1437" s="308">
        <f t="shared" si="115"/>
        <v>1425</v>
      </c>
      <c r="D1437" s="301" t="str" cm="1">
        <f t="array" ref="D1437">IFERROR(INDEX(import_data,MATCH($D$8&amp;"-"&amp;$B1437,import_key,0),D$9),"")</f>
        <v/>
      </c>
      <c r="E1437" s="299" t="str" cm="1">
        <f t="array" ref="E1437">IFERROR(INDEX(import_data,MATCH($D$8&amp;"-"&amp;$B1437,import_key,0),E$9),"")</f>
        <v/>
      </c>
      <c r="F1437" s="299" t="str" cm="1">
        <f t="array" ref="F1437">IFERROR(INDEX(import_data,MATCH($D$8&amp;"-"&amp;$B1437,import_key,0),F$9),"")</f>
        <v/>
      </c>
      <c r="G1437" s="299" t="str" cm="1">
        <f t="array" ref="G1437">IFERROR(INDEX(import_data,MATCH($D$8&amp;"-"&amp;$B1437,import_key,0),G$9),"")</f>
        <v/>
      </c>
      <c r="H1437" s="322" t="str" cm="1">
        <f t="array" ref="H1437">IFERROR(INDEX(import_data,MATCH($D$8&amp;"-"&amp;$B1437,import_key,0),H$9),"")</f>
        <v/>
      </c>
      <c r="J1437" s="334" t="str">
        <f t="shared" si="111"/>
        <v/>
      </c>
      <c r="K1437" s="98" t="s">
        <v>0</v>
      </c>
      <c r="L1437" s="334" t="str">
        <f t="shared" si="112"/>
        <v/>
      </c>
      <c r="M1437" s="98" t="s">
        <v>0</v>
      </c>
      <c r="N1437" s="334" t="str">
        <f t="shared" si="113"/>
        <v/>
      </c>
      <c r="O1437" s="98" t="s">
        <v>0</v>
      </c>
      <c r="P1437" s="308">
        <f t="shared" si="114"/>
        <v>1425</v>
      </c>
      <c r="R1437" s="301" t="str" cm="1">
        <f t="array" ref="R1437">IFERROR(INDEX(import_data,MATCH($R$8&amp;"-"&amp;$P1437,import_key,0),R$9),"")</f>
        <v/>
      </c>
      <c r="S1437" s="299" t="str" cm="1">
        <f t="array" ref="S1437">IFERROR(INDEX(import_data,MATCH($R$8&amp;"-"&amp;$P1437,import_key,0),S$9),"")</f>
        <v/>
      </c>
      <c r="T1437" s="322" t="str" cm="1">
        <f t="array" ref="T1437">IFERROR(INDEX(import_data,MATCH($R$8&amp;"-"&amp;$P1437,import_key,0),T$9),"")</f>
        <v/>
      </c>
    </row>
    <row r="1438" spans="2:20" x14ac:dyDescent="0.25">
      <c r="B1438" s="308">
        <f t="shared" si="115"/>
        <v>1426</v>
      </c>
      <c r="D1438" s="301" t="str" cm="1">
        <f t="array" ref="D1438">IFERROR(INDEX(import_data,MATCH($D$8&amp;"-"&amp;$B1438,import_key,0),D$9),"")</f>
        <v/>
      </c>
      <c r="E1438" s="299" t="str" cm="1">
        <f t="array" ref="E1438">IFERROR(INDEX(import_data,MATCH($D$8&amp;"-"&amp;$B1438,import_key,0),E$9),"")</f>
        <v/>
      </c>
      <c r="F1438" s="299" t="str" cm="1">
        <f t="array" ref="F1438">IFERROR(INDEX(import_data,MATCH($D$8&amp;"-"&amp;$B1438,import_key,0),F$9),"")</f>
        <v/>
      </c>
      <c r="G1438" s="299" t="str" cm="1">
        <f t="array" ref="G1438">IFERROR(INDEX(import_data,MATCH($D$8&amp;"-"&amp;$B1438,import_key,0),G$9),"")</f>
        <v/>
      </c>
      <c r="H1438" s="322" t="str" cm="1">
        <f t="array" ref="H1438">IFERROR(INDEX(import_data,MATCH($D$8&amp;"-"&amp;$B1438,import_key,0),H$9),"")</f>
        <v/>
      </c>
      <c r="J1438" s="334" t="str">
        <f t="shared" si="111"/>
        <v/>
      </c>
      <c r="K1438" s="98" t="s">
        <v>0</v>
      </c>
      <c r="L1438" s="334" t="str">
        <f t="shared" si="112"/>
        <v/>
      </c>
      <c r="M1438" s="98" t="s">
        <v>0</v>
      </c>
      <c r="N1438" s="334" t="str">
        <f t="shared" si="113"/>
        <v/>
      </c>
      <c r="O1438" s="98" t="s">
        <v>0</v>
      </c>
      <c r="P1438" s="308">
        <f t="shared" si="114"/>
        <v>1426</v>
      </c>
      <c r="R1438" s="301" t="str" cm="1">
        <f t="array" ref="R1438">IFERROR(INDEX(import_data,MATCH($R$8&amp;"-"&amp;$P1438,import_key,0),R$9),"")</f>
        <v/>
      </c>
      <c r="S1438" s="299" t="str" cm="1">
        <f t="array" ref="S1438">IFERROR(INDEX(import_data,MATCH($R$8&amp;"-"&amp;$P1438,import_key,0),S$9),"")</f>
        <v/>
      </c>
      <c r="T1438" s="322" t="str" cm="1">
        <f t="array" ref="T1438">IFERROR(INDEX(import_data,MATCH($R$8&amp;"-"&amp;$P1438,import_key,0),T$9),"")</f>
        <v/>
      </c>
    </row>
    <row r="1439" spans="2:20" x14ac:dyDescent="0.25">
      <c r="B1439" s="308">
        <f t="shared" si="115"/>
        <v>1427</v>
      </c>
      <c r="D1439" s="301" t="str" cm="1">
        <f t="array" ref="D1439">IFERROR(INDEX(import_data,MATCH($D$8&amp;"-"&amp;$B1439,import_key,0),D$9),"")</f>
        <v/>
      </c>
      <c r="E1439" s="299" t="str" cm="1">
        <f t="array" ref="E1439">IFERROR(INDEX(import_data,MATCH($D$8&amp;"-"&amp;$B1439,import_key,0),E$9),"")</f>
        <v/>
      </c>
      <c r="F1439" s="299" t="str" cm="1">
        <f t="array" ref="F1439">IFERROR(INDEX(import_data,MATCH($D$8&amp;"-"&amp;$B1439,import_key,0),F$9),"")</f>
        <v/>
      </c>
      <c r="G1439" s="299" t="str" cm="1">
        <f t="array" ref="G1439">IFERROR(INDEX(import_data,MATCH($D$8&amp;"-"&amp;$B1439,import_key,0),G$9),"")</f>
        <v/>
      </c>
      <c r="H1439" s="322" t="str" cm="1">
        <f t="array" ref="H1439">IFERROR(INDEX(import_data,MATCH($D$8&amp;"-"&amp;$B1439,import_key,0),H$9),"")</f>
        <v/>
      </c>
      <c r="J1439" s="334" t="str">
        <f t="shared" si="111"/>
        <v/>
      </c>
      <c r="K1439" s="98" t="s">
        <v>0</v>
      </c>
      <c r="L1439" s="334" t="str">
        <f t="shared" si="112"/>
        <v/>
      </c>
      <c r="M1439" s="98" t="s">
        <v>0</v>
      </c>
      <c r="N1439" s="334" t="str">
        <f t="shared" si="113"/>
        <v/>
      </c>
      <c r="O1439" s="98" t="s">
        <v>0</v>
      </c>
      <c r="P1439" s="308">
        <f t="shared" si="114"/>
        <v>1427</v>
      </c>
      <c r="R1439" s="301" t="str" cm="1">
        <f t="array" ref="R1439">IFERROR(INDEX(import_data,MATCH($R$8&amp;"-"&amp;$P1439,import_key,0),R$9),"")</f>
        <v/>
      </c>
      <c r="S1439" s="299" t="str" cm="1">
        <f t="array" ref="S1439">IFERROR(INDEX(import_data,MATCH($R$8&amp;"-"&amp;$P1439,import_key,0),S$9),"")</f>
        <v/>
      </c>
      <c r="T1439" s="322" t="str" cm="1">
        <f t="array" ref="T1439">IFERROR(INDEX(import_data,MATCH($R$8&amp;"-"&amp;$P1439,import_key,0),T$9),"")</f>
        <v/>
      </c>
    </row>
    <row r="1440" spans="2:20" x14ac:dyDescent="0.25">
      <c r="B1440" s="308">
        <f t="shared" si="115"/>
        <v>1428</v>
      </c>
      <c r="D1440" s="301" t="str" cm="1">
        <f t="array" ref="D1440">IFERROR(INDEX(import_data,MATCH($D$8&amp;"-"&amp;$B1440,import_key,0),D$9),"")</f>
        <v/>
      </c>
      <c r="E1440" s="299" t="str" cm="1">
        <f t="array" ref="E1440">IFERROR(INDEX(import_data,MATCH($D$8&amp;"-"&amp;$B1440,import_key,0),E$9),"")</f>
        <v/>
      </c>
      <c r="F1440" s="299" t="str" cm="1">
        <f t="array" ref="F1440">IFERROR(INDEX(import_data,MATCH($D$8&amp;"-"&amp;$B1440,import_key,0),F$9),"")</f>
        <v/>
      </c>
      <c r="G1440" s="299" t="str" cm="1">
        <f t="array" ref="G1440">IFERROR(INDEX(import_data,MATCH($D$8&amp;"-"&amp;$B1440,import_key,0),G$9),"")</f>
        <v/>
      </c>
      <c r="H1440" s="322" t="str" cm="1">
        <f t="array" ref="H1440">IFERROR(INDEX(import_data,MATCH($D$8&amp;"-"&amp;$B1440,import_key,0),H$9),"")</f>
        <v/>
      </c>
      <c r="J1440" s="334" t="str">
        <f t="shared" si="111"/>
        <v/>
      </c>
      <c r="K1440" s="98" t="s">
        <v>0</v>
      </c>
      <c r="L1440" s="334" t="str">
        <f t="shared" si="112"/>
        <v/>
      </c>
      <c r="M1440" s="98" t="s">
        <v>0</v>
      </c>
      <c r="N1440" s="334" t="str">
        <f t="shared" si="113"/>
        <v/>
      </c>
      <c r="O1440" s="98" t="s">
        <v>0</v>
      </c>
      <c r="P1440" s="308">
        <f t="shared" si="114"/>
        <v>1428</v>
      </c>
      <c r="R1440" s="301" t="str" cm="1">
        <f t="array" ref="R1440">IFERROR(INDEX(import_data,MATCH($R$8&amp;"-"&amp;$P1440,import_key,0),R$9),"")</f>
        <v/>
      </c>
      <c r="S1440" s="299" t="str" cm="1">
        <f t="array" ref="S1440">IFERROR(INDEX(import_data,MATCH($R$8&amp;"-"&amp;$P1440,import_key,0),S$9),"")</f>
        <v/>
      </c>
      <c r="T1440" s="322" t="str" cm="1">
        <f t="array" ref="T1440">IFERROR(INDEX(import_data,MATCH($R$8&amp;"-"&amp;$P1440,import_key,0),T$9),"")</f>
        <v/>
      </c>
    </row>
    <row r="1441" spans="2:20" x14ac:dyDescent="0.25">
      <c r="B1441" s="308">
        <f t="shared" si="115"/>
        <v>1429</v>
      </c>
      <c r="D1441" s="301" t="str" cm="1">
        <f t="array" ref="D1441">IFERROR(INDEX(import_data,MATCH($D$8&amp;"-"&amp;$B1441,import_key,0),D$9),"")</f>
        <v/>
      </c>
      <c r="E1441" s="299" t="str" cm="1">
        <f t="array" ref="E1441">IFERROR(INDEX(import_data,MATCH($D$8&amp;"-"&amp;$B1441,import_key,0),E$9),"")</f>
        <v/>
      </c>
      <c r="F1441" s="299" t="str" cm="1">
        <f t="array" ref="F1441">IFERROR(INDEX(import_data,MATCH($D$8&amp;"-"&amp;$B1441,import_key,0),F$9),"")</f>
        <v/>
      </c>
      <c r="G1441" s="299" t="str" cm="1">
        <f t="array" ref="G1441">IFERROR(INDEX(import_data,MATCH($D$8&amp;"-"&amp;$B1441,import_key,0),G$9),"")</f>
        <v/>
      </c>
      <c r="H1441" s="322" t="str" cm="1">
        <f t="array" ref="H1441">IFERROR(INDEX(import_data,MATCH($D$8&amp;"-"&amp;$B1441,import_key,0),H$9),"")</f>
        <v/>
      </c>
      <c r="J1441" s="334" t="str">
        <f t="shared" si="111"/>
        <v/>
      </c>
      <c r="K1441" s="98" t="s">
        <v>0</v>
      </c>
      <c r="L1441" s="334" t="str">
        <f t="shared" si="112"/>
        <v/>
      </c>
      <c r="M1441" s="98" t="s">
        <v>0</v>
      </c>
      <c r="N1441" s="334" t="str">
        <f t="shared" si="113"/>
        <v/>
      </c>
      <c r="O1441" s="98" t="s">
        <v>0</v>
      </c>
      <c r="P1441" s="308">
        <f t="shared" si="114"/>
        <v>1429</v>
      </c>
      <c r="R1441" s="301" t="str" cm="1">
        <f t="array" ref="R1441">IFERROR(INDEX(import_data,MATCH($R$8&amp;"-"&amp;$P1441,import_key,0),R$9),"")</f>
        <v/>
      </c>
      <c r="S1441" s="299" t="str" cm="1">
        <f t="array" ref="S1441">IFERROR(INDEX(import_data,MATCH($R$8&amp;"-"&amp;$P1441,import_key,0),S$9),"")</f>
        <v/>
      </c>
      <c r="T1441" s="322" t="str" cm="1">
        <f t="array" ref="T1441">IFERROR(INDEX(import_data,MATCH($R$8&amp;"-"&amp;$P1441,import_key,0),T$9),"")</f>
        <v/>
      </c>
    </row>
    <row r="1442" spans="2:20" x14ac:dyDescent="0.25">
      <c r="B1442" s="308">
        <f t="shared" si="115"/>
        <v>1430</v>
      </c>
      <c r="D1442" s="301" t="str" cm="1">
        <f t="array" ref="D1442">IFERROR(INDEX(import_data,MATCH($D$8&amp;"-"&amp;$B1442,import_key,0),D$9),"")</f>
        <v/>
      </c>
      <c r="E1442" s="299" t="str" cm="1">
        <f t="array" ref="E1442">IFERROR(INDEX(import_data,MATCH($D$8&amp;"-"&amp;$B1442,import_key,0),E$9),"")</f>
        <v/>
      </c>
      <c r="F1442" s="299" t="str" cm="1">
        <f t="array" ref="F1442">IFERROR(INDEX(import_data,MATCH($D$8&amp;"-"&amp;$B1442,import_key,0),F$9),"")</f>
        <v/>
      </c>
      <c r="G1442" s="299" t="str" cm="1">
        <f t="array" ref="G1442">IFERROR(INDEX(import_data,MATCH($D$8&amp;"-"&amp;$B1442,import_key,0),G$9),"")</f>
        <v/>
      </c>
      <c r="H1442" s="322" t="str" cm="1">
        <f t="array" ref="H1442">IFERROR(INDEX(import_data,MATCH($D$8&amp;"-"&amp;$B1442,import_key,0),H$9),"")</f>
        <v/>
      </c>
      <c r="J1442" s="334" t="str">
        <f t="shared" si="111"/>
        <v/>
      </c>
      <c r="K1442" s="98" t="s">
        <v>0</v>
      </c>
      <c r="L1442" s="334" t="str">
        <f t="shared" si="112"/>
        <v/>
      </c>
      <c r="M1442" s="98" t="s">
        <v>0</v>
      </c>
      <c r="N1442" s="334" t="str">
        <f t="shared" si="113"/>
        <v/>
      </c>
      <c r="O1442" s="98" t="s">
        <v>0</v>
      </c>
      <c r="P1442" s="308">
        <f t="shared" si="114"/>
        <v>1430</v>
      </c>
      <c r="R1442" s="301" t="str" cm="1">
        <f t="array" ref="R1442">IFERROR(INDEX(import_data,MATCH($R$8&amp;"-"&amp;$P1442,import_key,0),R$9),"")</f>
        <v/>
      </c>
      <c r="S1442" s="299" t="str" cm="1">
        <f t="array" ref="S1442">IFERROR(INDEX(import_data,MATCH($R$8&amp;"-"&amp;$P1442,import_key,0),S$9),"")</f>
        <v/>
      </c>
      <c r="T1442" s="322" t="str" cm="1">
        <f t="array" ref="T1442">IFERROR(INDEX(import_data,MATCH($R$8&amp;"-"&amp;$P1442,import_key,0),T$9),"")</f>
        <v/>
      </c>
    </row>
    <row r="1443" spans="2:20" x14ac:dyDescent="0.25">
      <c r="B1443" s="308">
        <f t="shared" si="115"/>
        <v>1431</v>
      </c>
      <c r="D1443" s="301" t="str" cm="1">
        <f t="array" ref="D1443">IFERROR(INDEX(import_data,MATCH($D$8&amp;"-"&amp;$B1443,import_key,0),D$9),"")</f>
        <v/>
      </c>
      <c r="E1443" s="299" t="str" cm="1">
        <f t="array" ref="E1443">IFERROR(INDEX(import_data,MATCH($D$8&amp;"-"&amp;$B1443,import_key,0),E$9),"")</f>
        <v/>
      </c>
      <c r="F1443" s="299" t="str" cm="1">
        <f t="array" ref="F1443">IFERROR(INDEX(import_data,MATCH($D$8&amp;"-"&amp;$B1443,import_key,0),F$9),"")</f>
        <v/>
      </c>
      <c r="G1443" s="299" t="str" cm="1">
        <f t="array" ref="G1443">IFERROR(INDEX(import_data,MATCH($D$8&amp;"-"&amp;$B1443,import_key,0),G$9),"")</f>
        <v/>
      </c>
      <c r="H1443" s="322" t="str" cm="1">
        <f t="array" ref="H1443">IFERROR(INDEX(import_data,MATCH($D$8&amp;"-"&amp;$B1443,import_key,0),H$9),"")</f>
        <v/>
      </c>
      <c r="J1443" s="334" t="str">
        <f t="shared" si="111"/>
        <v/>
      </c>
      <c r="K1443" s="98" t="s">
        <v>0</v>
      </c>
      <c r="L1443" s="334" t="str">
        <f t="shared" si="112"/>
        <v/>
      </c>
      <c r="M1443" s="98" t="s">
        <v>0</v>
      </c>
      <c r="N1443" s="334" t="str">
        <f t="shared" si="113"/>
        <v/>
      </c>
      <c r="O1443" s="98" t="s">
        <v>0</v>
      </c>
      <c r="P1443" s="308">
        <f t="shared" si="114"/>
        <v>1431</v>
      </c>
      <c r="R1443" s="301" t="str" cm="1">
        <f t="array" ref="R1443">IFERROR(INDEX(import_data,MATCH($R$8&amp;"-"&amp;$P1443,import_key,0),R$9),"")</f>
        <v/>
      </c>
      <c r="S1443" s="299" t="str" cm="1">
        <f t="array" ref="S1443">IFERROR(INDEX(import_data,MATCH($R$8&amp;"-"&amp;$P1443,import_key,0),S$9),"")</f>
        <v/>
      </c>
      <c r="T1443" s="322" t="str" cm="1">
        <f t="array" ref="T1443">IFERROR(INDEX(import_data,MATCH($R$8&amp;"-"&amp;$P1443,import_key,0),T$9),"")</f>
        <v/>
      </c>
    </row>
    <row r="1444" spans="2:20" x14ac:dyDescent="0.25">
      <c r="B1444" s="308">
        <f t="shared" si="115"/>
        <v>1432</v>
      </c>
      <c r="D1444" s="301" t="str" cm="1">
        <f t="array" ref="D1444">IFERROR(INDEX(import_data,MATCH($D$8&amp;"-"&amp;$B1444,import_key,0),D$9),"")</f>
        <v/>
      </c>
      <c r="E1444" s="299" t="str" cm="1">
        <f t="array" ref="E1444">IFERROR(INDEX(import_data,MATCH($D$8&amp;"-"&amp;$B1444,import_key,0),E$9),"")</f>
        <v/>
      </c>
      <c r="F1444" s="299" t="str" cm="1">
        <f t="array" ref="F1444">IFERROR(INDEX(import_data,MATCH($D$8&amp;"-"&amp;$B1444,import_key,0),F$9),"")</f>
        <v/>
      </c>
      <c r="G1444" s="299" t="str" cm="1">
        <f t="array" ref="G1444">IFERROR(INDEX(import_data,MATCH($D$8&amp;"-"&amp;$B1444,import_key,0),G$9),"")</f>
        <v/>
      </c>
      <c r="H1444" s="322" t="str" cm="1">
        <f t="array" ref="H1444">IFERROR(INDEX(import_data,MATCH($D$8&amp;"-"&amp;$B1444,import_key,0),H$9),"")</f>
        <v/>
      </c>
      <c r="J1444" s="334" t="str">
        <f t="shared" si="111"/>
        <v/>
      </c>
      <c r="K1444" s="98" t="s">
        <v>0</v>
      </c>
      <c r="L1444" s="334" t="str">
        <f t="shared" si="112"/>
        <v/>
      </c>
      <c r="M1444" s="98" t="s">
        <v>0</v>
      </c>
      <c r="N1444" s="334" t="str">
        <f t="shared" si="113"/>
        <v/>
      </c>
      <c r="O1444" s="98" t="s">
        <v>0</v>
      </c>
      <c r="P1444" s="308">
        <f t="shared" si="114"/>
        <v>1432</v>
      </c>
      <c r="R1444" s="301" t="str" cm="1">
        <f t="array" ref="R1444">IFERROR(INDEX(import_data,MATCH($R$8&amp;"-"&amp;$P1444,import_key,0),R$9),"")</f>
        <v/>
      </c>
      <c r="S1444" s="299" t="str" cm="1">
        <f t="array" ref="S1444">IFERROR(INDEX(import_data,MATCH($R$8&amp;"-"&amp;$P1444,import_key,0),S$9),"")</f>
        <v/>
      </c>
      <c r="T1444" s="322" t="str" cm="1">
        <f t="array" ref="T1444">IFERROR(INDEX(import_data,MATCH($R$8&amp;"-"&amp;$P1444,import_key,0),T$9),"")</f>
        <v/>
      </c>
    </row>
    <row r="1445" spans="2:20" x14ac:dyDescent="0.25">
      <c r="B1445" s="308">
        <f t="shared" si="115"/>
        <v>1433</v>
      </c>
      <c r="D1445" s="301" t="str" cm="1">
        <f t="array" ref="D1445">IFERROR(INDEX(import_data,MATCH($D$8&amp;"-"&amp;$B1445,import_key,0),D$9),"")</f>
        <v/>
      </c>
      <c r="E1445" s="299" t="str" cm="1">
        <f t="array" ref="E1445">IFERROR(INDEX(import_data,MATCH($D$8&amp;"-"&amp;$B1445,import_key,0),E$9),"")</f>
        <v/>
      </c>
      <c r="F1445" s="299" t="str" cm="1">
        <f t="array" ref="F1445">IFERROR(INDEX(import_data,MATCH($D$8&amp;"-"&amp;$B1445,import_key,0),F$9),"")</f>
        <v/>
      </c>
      <c r="G1445" s="299" t="str" cm="1">
        <f t="array" ref="G1445">IFERROR(INDEX(import_data,MATCH($D$8&amp;"-"&amp;$B1445,import_key,0),G$9),"")</f>
        <v/>
      </c>
      <c r="H1445" s="322" t="str" cm="1">
        <f t="array" ref="H1445">IFERROR(INDEX(import_data,MATCH($D$8&amp;"-"&amp;$B1445,import_key,0),H$9),"")</f>
        <v/>
      </c>
      <c r="J1445" s="334" t="str">
        <f t="shared" si="111"/>
        <v/>
      </c>
      <c r="K1445" s="98" t="s">
        <v>0</v>
      </c>
      <c r="L1445" s="334" t="str">
        <f t="shared" si="112"/>
        <v/>
      </c>
      <c r="M1445" s="98" t="s">
        <v>0</v>
      </c>
      <c r="N1445" s="334" t="str">
        <f t="shared" si="113"/>
        <v/>
      </c>
      <c r="O1445" s="98" t="s">
        <v>0</v>
      </c>
      <c r="P1445" s="308">
        <f t="shared" si="114"/>
        <v>1433</v>
      </c>
      <c r="R1445" s="301" t="str" cm="1">
        <f t="array" ref="R1445">IFERROR(INDEX(import_data,MATCH($R$8&amp;"-"&amp;$P1445,import_key,0),R$9),"")</f>
        <v/>
      </c>
      <c r="S1445" s="299" t="str" cm="1">
        <f t="array" ref="S1445">IFERROR(INDEX(import_data,MATCH($R$8&amp;"-"&amp;$P1445,import_key,0),S$9),"")</f>
        <v/>
      </c>
      <c r="T1445" s="322" t="str" cm="1">
        <f t="array" ref="T1445">IFERROR(INDEX(import_data,MATCH($R$8&amp;"-"&amp;$P1445,import_key,0),T$9),"")</f>
        <v/>
      </c>
    </row>
    <row r="1446" spans="2:20" x14ac:dyDescent="0.25">
      <c r="B1446" s="308">
        <f t="shared" si="115"/>
        <v>1434</v>
      </c>
      <c r="D1446" s="301" t="str" cm="1">
        <f t="array" ref="D1446">IFERROR(INDEX(import_data,MATCH($D$8&amp;"-"&amp;$B1446,import_key,0),D$9),"")</f>
        <v/>
      </c>
      <c r="E1446" s="299" t="str" cm="1">
        <f t="array" ref="E1446">IFERROR(INDEX(import_data,MATCH($D$8&amp;"-"&amp;$B1446,import_key,0),E$9),"")</f>
        <v/>
      </c>
      <c r="F1446" s="299" t="str" cm="1">
        <f t="array" ref="F1446">IFERROR(INDEX(import_data,MATCH($D$8&amp;"-"&amp;$B1446,import_key,0),F$9),"")</f>
        <v/>
      </c>
      <c r="G1446" s="299" t="str" cm="1">
        <f t="array" ref="G1446">IFERROR(INDEX(import_data,MATCH($D$8&amp;"-"&amp;$B1446,import_key,0),G$9),"")</f>
        <v/>
      </c>
      <c r="H1446" s="322" t="str" cm="1">
        <f t="array" ref="H1446">IFERROR(INDEX(import_data,MATCH($D$8&amp;"-"&amp;$B1446,import_key,0),H$9),"")</f>
        <v/>
      </c>
      <c r="J1446" s="334" t="str">
        <f t="shared" si="111"/>
        <v/>
      </c>
      <c r="K1446" s="98" t="s">
        <v>0</v>
      </c>
      <c r="L1446" s="334" t="str">
        <f t="shared" si="112"/>
        <v/>
      </c>
      <c r="M1446" s="98" t="s">
        <v>0</v>
      </c>
      <c r="N1446" s="334" t="str">
        <f t="shared" si="113"/>
        <v/>
      </c>
      <c r="O1446" s="98" t="s">
        <v>0</v>
      </c>
      <c r="P1446" s="308">
        <f t="shared" si="114"/>
        <v>1434</v>
      </c>
      <c r="R1446" s="301" t="str" cm="1">
        <f t="array" ref="R1446">IFERROR(INDEX(import_data,MATCH($R$8&amp;"-"&amp;$P1446,import_key,0),R$9),"")</f>
        <v/>
      </c>
      <c r="S1446" s="299" t="str" cm="1">
        <f t="array" ref="S1446">IFERROR(INDEX(import_data,MATCH($R$8&amp;"-"&amp;$P1446,import_key,0),S$9),"")</f>
        <v/>
      </c>
      <c r="T1446" s="322" t="str" cm="1">
        <f t="array" ref="T1446">IFERROR(INDEX(import_data,MATCH($R$8&amp;"-"&amp;$P1446,import_key,0),T$9),"")</f>
        <v/>
      </c>
    </row>
    <row r="1447" spans="2:20" x14ac:dyDescent="0.25">
      <c r="B1447" s="308">
        <f t="shared" si="115"/>
        <v>1435</v>
      </c>
      <c r="D1447" s="301" t="str" cm="1">
        <f t="array" ref="D1447">IFERROR(INDEX(import_data,MATCH($D$8&amp;"-"&amp;$B1447,import_key,0),D$9),"")</f>
        <v/>
      </c>
      <c r="E1447" s="299" t="str" cm="1">
        <f t="array" ref="E1447">IFERROR(INDEX(import_data,MATCH($D$8&amp;"-"&amp;$B1447,import_key,0),E$9),"")</f>
        <v/>
      </c>
      <c r="F1447" s="299" t="str" cm="1">
        <f t="array" ref="F1447">IFERROR(INDEX(import_data,MATCH($D$8&amp;"-"&amp;$B1447,import_key,0),F$9),"")</f>
        <v/>
      </c>
      <c r="G1447" s="299" t="str" cm="1">
        <f t="array" ref="G1447">IFERROR(INDEX(import_data,MATCH($D$8&amp;"-"&amp;$B1447,import_key,0),G$9),"")</f>
        <v/>
      </c>
      <c r="H1447" s="322" t="str" cm="1">
        <f t="array" ref="H1447">IFERROR(INDEX(import_data,MATCH($D$8&amp;"-"&amp;$B1447,import_key,0),H$9),"")</f>
        <v/>
      </c>
      <c r="J1447" s="334" t="str">
        <f t="shared" si="111"/>
        <v/>
      </c>
      <c r="K1447" s="98" t="s">
        <v>0</v>
      </c>
      <c r="L1447" s="334" t="str">
        <f t="shared" si="112"/>
        <v/>
      </c>
      <c r="M1447" s="98" t="s">
        <v>0</v>
      </c>
      <c r="N1447" s="334" t="str">
        <f t="shared" si="113"/>
        <v/>
      </c>
      <c r="O1447" s="98" t="s">
        <v>0</v>
      </c>
      <c r="P1447" s="308">
        <f t="shared" si="114"/>
        <v>1435</v>
      </c>
      <c r="R1447" s="301" t="str" cm="1">
        <f t="array" ref="R1447">IFERROR(INDEX(import_data,MATCH($R$8&amp;"-"&amp;$P1447,import_key,0),R$9),"")</f>
        <v/>
      </c>
      <c r="S1447" s="299" t="str" cm="1">
        <f t="array" ref="S1447">IFERROR(INDEX(import_data,MATCH($R$8&amp;"-"&amp;$P1447,import_key,0),S$9),"")</f>
        <v/>
      </c>
      <c r="T1447" s="322" t="str" cm="1">
        <f t="array" ref="T1447">IFERROR(INDEX(import_data,MATCH($R$8&amp;"-"&amp;$P1447,import_key,0),T$9),"")</f>
        <v/>
      </c>
    </row>
    <row r="1448" spans="2:20" x14ac:dyDescent="0.25">
      <c r="B1448" s="308">
        <f t="shared" si="115"/>
        <v>1436</v>
      </c>
      <c r="D1448" s="301" t="str" cm="1">
        <f t="array" ref="D1448">IFERROR(INDEX(import_data,MATCH($D$8&amp;"-"&amp;$B1448,import_key,0),D$9),"")</f>
        <v/>
      </c>
      <c r="E1448" s="299" t="str" cm="1">
        <f t="array" ref="E1448">IFERROR(INDEX(import_data,MATCH($D$8&amp;"-"&amp;$B1448,import_key,0),E$9),"")</f>
        <v/>
      </c>
      <c r="F1448" s="299" t="str" cm="1">
        <f t="array" ref="F1448">IFERROR(INDEX(import_data,MATCH($D$8&amp;"-"&amp;$B1448,import_key,0),F$9),"")</f>
        <v/>
      </c>
      <c r="G1448" s="299" t="str" cm="1">
        <f t="array" ref="G1448">IFERROR(INDEX(import_data,MATCH($D$8&amp;"-"&amp;$B1448,import_key,0),G$9),"")</f>
        <v/>
      </c>
      <c r="H1448" s="322" t="str" cm="1">
        <f t="array" ref="H1448">IFERROR(INDEX(import_data,MATCH($D$8&amp;"-"&amp;$B1448,import_key,0),H$9),"")</f>
        <v/>
      </c>
      <c r="J1448" s="334" t="str">
        <f t="shared" si="111"/>
        <v/>
      </c>
      <c r="K1448" s="98" t="s">
        <v>0</v>
      </c>
      <c r="L1448" s="334" t="str">
        <f t="shared" si="112"/>
        <v/>
      </c>
      <c r="M1448" s="98" t="s">
        <v>0</v>
      </c>
      <c r="N1448" s="334" t="str">
        <f t="shared" si="113"/>
        <v/>
      </c>
      <c r="O1448" s="98" t="s">
        <v>0</v>
      </c>
      <c r="P1448" s="308">
        <f t="shared" si="114"/>
        <v>1436</v>
      </c>
      <c r="R1448" s="301" t="str" cm="1">
        <f t="array" ref="R1448">IFERROR(INDEX(import_data,MATCH($R$8&amp;"-"&amp;$P1448,import_key,0),R$9),"")</f>
        <v/>
      </c>
      <c r="S1448" s="299" t="str" cm="1">
        <f t="array" ref="S1448">IFERROR(INDEX(import_data,MATCH($R$8&amp;"-"&amp;$P1448,import_key,0),S$9),"")</f>
        <v/>
      </c>
      <c r="T1448" s="322" t="str" cm="1">
        <f t="array" ref="T1448">IFERROR(INDEX(import_data,MATCH($R$8&amp;"-"&amp;$P1448,import_key,0),T$9),"")</f>
        <v/>
      </c>
    </row>
    <row r="1449" spans="2:20" x14ac:dyDescent="0.25">
      <c r="B1449" s="308">
        <f t="shared" si="115"/>
        <v>1437</v>
      </c>
      <c r="D1449" s="301" t="str" cm="1">
        <f t="array" ref="D1449">IFERROR(INDEX(import_data,MATCH($D$8&amp;"-"&amp;$B1449,import_key,0),D$9),"")</f>
        <v/>
      </c>
      <c r="E1449" s="299" t="str" cm="1">
        <f t="array" ref="E1449">IFERROR(INDEX(import_data,MATCH($D$8&amp;"-"&amp;$B1449,import_key,0),E$9),"")</f>
        <v/>
      </c>
      <c r="F1449" s="299" t="str" cm="1">
        <f t="array" ref="F1449">IFERROR(INDEX(import_data,MATCH($D$8&amp;"-"&amp;$B1449,import_key,0),F$9),"")</f>
        <v/>
      </c>
      <c r="G1449" s="299" t="str" cm="1">
        <f t="array" ref="G1449">IFERROR(INDEX(import_data,MATCH($D$8&amp;"-"&amp;$B1449,import_key,0),G$9),"")</f>
        <v/>
      </c>
      <c r="H1449" s="322" t="str" cm="1">
        <f t="array" ref="H1449">IFERROR(INDEX(import_data,MATCH($D$8&amp;"-"&amp;$B1449,import_key,0),H$9),"")</f>
        <v/>
      </c>
      <c r="J1449" s="334" t="str">
        <f t="shared" si="111"/>
        <v/>
      </c>
      <c r="K1449" s="98" t="s">
        <v>0</v>
      </c>
      <c r="L1449" s="334" t="str">
        <f t="shared" si="112"/>
        <v/>
      </c>
      <c r="M1449" s="98" t="s">
        <v>0</v>
      </c>
      <c r="N1449" s="334" t="str">
        <f t="shared" si="113"/>
        <v/>
      </c>
      <c r="O1449" s="98" t="s">
        <v>0</v>
      </c>
      <c r="P1449" s="308">
        <f t="shared" si="114"/>
        <v>1437</v>
      </c>
      <c r="R1449" s="301" t="str" cm="1">
        <f t="array" ref="R1449">IFERROR(INDEX(import_data,MATCH($R$8&amp;"-"&amp;$P1449,import_key,0),R$9),"")</f>
        <v/>
      </c>
      <c r="S1449" s="299" t="str" cm="1">
        <f t="array" ref="S1449">IFERROR(INDEX(import_data,MATCH($R$8&amp;"-"&amp;$P1449,import_key,0),S$9),"")</f>
        <v/>
      </c>
      <c r="T1449" s="322" t="str" cm="1">
        <f t="array" ref="T1449">IFERROR(INDEX(import_data,MATCH($R$8&amp;"-"&amp;$P1449,import_key,0),T$9),"")</f>
        <v/>
      </c>
    </row>
    <row r="1450" spans="2:20" x14ac:dyDescent="0.25">
      <c r="B1450" s="308">
        <f t="shared" si="115"/>
        <v>1438</v>
      </c>
      <c r="D1450" s="301" t="str" cm="1">
        <f t="array" ref="D1450">IFERROR(INDEX(import_data,MATCH($D$8&amp;"-"&amp;$B1450,import_key,0),D$9),"")</f>
        <v/>
      </c>
      <c r="E1450" s="299" t="str" cm="1">
        <f t="array" ref="E1450">IFERROR(INDEX(import_data,MATCH($D$8&amp;"-"&amp;$B1450,import_key,0),E$9),"")</f>
        <v/>
      </c>
      <c r="F1450" s="299" t="str" cm="1">
        <f t="array" ref="F1450">IFERROR(INDEX(import_data,MATCH($D$8&amp;"-"&amp;$B1450,import_key,0),F$9),"")</f>
        <v/>
      </c>
      <c r="G1450" s="299" t="str" cm="1">
        <f t="array" ref="G1450">IFERROR(INDEX(import_data,MATCH($D$8&amp;"-"&amp;$B1450,import_key,0),G$9),"")</f>
        <v/>
      </c>
      <c r="H1450" s="322" t="str" cm="1">
        <f t="array" ref="H1450">IFERROR(INDEX(import_data,MATCH($D$8&amp;"-"&amp;$B1450,import_key,0),H$9),"")</f>
        <v/>
      </c>
      <c r="J1450" s="334" t="str">
        <f t="shared" si="111"/>
        <v/>
      </c>
      <c r="K1450" s="98" t="s">
        <v>0</v>
      </c>
      <c r="L1450" s="334" t="str">
        <f t="shared" si="112"/>
        <v/>
      </c>
      <c r="M1450" s="98" t="s">
        <v>0</v>
      </c>
      <c r="N1450" s="334" t="str">
        <f t="shared" si="113"/>
        <v/>
      </c>
      <c r="O1450" s="98" t="s">
        <v>0</v>
      </c>
      <c r="P1450" s="308">
        <f t="shared" si="114"/>
        <v>1438</v>
      </c>
      <c r="R1450" s="301" t="str" cm="1">
        <f t="array" ref="R1450">IFERROR(INDEX(import_data,MATCH($R$8&amp;"-"&amp;$P1450,import_key,0),R$9),"")</f>
        <v/>
      </c>
      <c r="S1450" s="299" t="str" cm="1">
        <f t="array" ref="S1450">IFERROR(INDEX(import_data,MATCH($R$8&amp;"-"&amp;$P1450,import_key,0),S$9),"")</f>
        <v/>
      </c>
      <c r="T1450" s="322" t="str" cm="1">
        <f t="array" ref="T1450">IFERROR(INDEX(import_data,MATCH($R$8&amp;"-"&amp;$P1450,import_key,0),T$9),"")</f>
        <v/>
      </c>
    </row>
    <row r="1451" spans="2:20" x14ac:dyDescent="0.25">
      <c r="B1451" s="308">
        <f t="shared" si="115"/>
        <v>1439</v>
      </c>
      <c r="D1451" s="301" t="str" cm="1">
        <f t="array" ref="D1451">IFERROR(INDEX(import_data,MATCH($D$8&amp;"-"&amp;$B1451,import_key,0),D$9),"")</f>
        <v/>
      </c>
      <c r="E1451" s="299" t="str" cm="1">
        <f t="array" ref="E1451">IFERROR(INDEX(import_data,MATCH($D$8&amp;"-"&amp;$B1451,import_key,0),E$9),"")</f>
        <v/>
      </c>
      <c r="F1451" s="299" t="str" cm="1">
        <f t="array" ref="F1451">IFERROR(INDEX(import_data,MATCH($D$8&amp;"-"&amp;$B1451,import_key,0),F$9),"")</f>
        <v/>
      </c>
      <c r="G1451" s="299" t="str" cm="1">
        <f t="array" ref="G1451">IFERROR(INDEX(import_data,MATCH($D$8&amp;"-"&amp;$B1451,import_key,0),G$9),"")</f>
        <v/>
      </c>
      <c r="H1451" s="322" t="str" cm="1">
        <f t="array" ref="H1451">IFERROR(INDEX(import_data,MATCH($D$8&amp;"-"&amp;$B1451,import_key,0),H$9),"")</f>
        <v/>
      </c>
      <c r="J1451" s="334" t="str">
        <f t="shared" si="111"/>
        <v/>
      </c>
      <c r="K1451" s="98" t="s">
        <v>0</v>
      </c>
      <c r="L1451" s="334" t="str">
        <f t="shared" si="112"/>
        <v/>
      </c>
      <c r="M1451" s="98" t="s">
        <v>0</v>
      </c>
      <c r="N1451" s="334" t="str">
        <f t="shared" si="113"/>
        <v/>
      </c>
      <c r="O1451" s="98" t="s">
        <v>0</v>
      </c>
      <c r="P1451" s="308">
        <f t="shared" si="114"/>
        <v>1439</v>
      </c>
      <c r="R1451" s="301" t="str" cm="1">
        <f t="array" ref="R1451">IFERROR(INDEX(import_data,MATCH($R$8&amp;"-"&amp;$P1451,import_key,0),R$9),"")</f>
        <v/>
      </c>
      <c r="S1451" s="299" t="str" cm="1">
        <f t="array" ref="S1451">IFERROR(INDEX(import_data,MATCH($R$8&amp;"-"&amp;$P1451,import_key,0),S$9),"")</f>
        <v/>
      </c>
      <c r="T1451" s="322" t="str" cm="1">
        <f t="array" ref="T1451">IFERROR(INDEX(import_data,MATCH($R$8&amp;"-"&amp;$P1451,import_key,0),T$9),"")</f>
        <v/>
      </c>
    </row>
    <row r="1452" spans="2:20" x14ac:dyDescent="0.25">
      <c r="B1452" s="308">
        <f t="shared" si="115"/>
        <v>1440</v>
      </c>
      <c r="D1452" s="301" t="str" cm="1">
        <f t="array" ref="D1452">IFERROR(INDEX(import_data,MATCH($D$8&amp;"-"&amp;$B1452,import_key,0),D$9),"")</f>
        <v/>
      </c>
      <c r="E1452" s="299" t="str" cm="1">
        <f t="array" ref="E1452">IFERROR(INDEX(import_data,MATCH($D$8&amp;"-"&amp;$B1452,import_key,0),E$9),"")</f>
        <v/>
      </c>
      <c r="F1452" s="299" t="str" cm="1">
        <f t="array" ref="F1452">IFERROR(INDEX(import_data,MATCH($D$8&amp;"-"&amp;$B1452,import_key,0),F$9),"")</f>
        <v/>
      </c>
      <c r="G1452" s="299" t="str" cm="1">
        <f t="array" ref="G1452">IFERROR(INDEX(import_data,MATCH($D$8&amp;"-"&amp;$B1452,import_key,0),G$9),"")</f>
        <v/>
      </c>
      <c r="H1452" s="322" t="str" cm="1">
        <f t="array" ref="H1452">IFERROR(INDEX(import_data,MATCH($D$8&amp;"-"&amp;$B1452,import_key,0),H$9),"")</f>
        <v/>
      </c>
      <c r="J1452" s="334" t="str">
        <f t="shared" si="111"/>
        <v/>
      </c>
      <c r="K1452" s="98" t="s">
        <v>0</v>
      </c>
      <c r="L1452" s="334" t="str">
        <f t="shared" si="112"/>
        <v/>
      </c>
      <c r="M1452" s="98" t="s">
        <v>0</v>
      </c>
      <c r="N1452" s="334" t="str">
        <f t="shared" si="113"/>
        <v/>
      </c>
      <c r="O1452" s="98" t="s">
        <v>0</v>
      </c>
      <c r="P1452" s="308">
        <f t="shared" si="114"/>
        <v>1440</v>
      </c>
      <c r="R1452" s="301" t="str" cm="1">
        <f t="array" ref="R1452">IFERROR(INDEX(import_data,MATCH($R$8&amp;"-"&amp;$P1452,import_key,0),R$9),"")</f>
        <v/>
      </c>
      <c r="S1452" s="299" t="str" cm="1">
        <f t="array" ref="S1452">IFERROR(INDEX(import_data,MATCH($R$8&amp;"-"&amp;$P1452,import_key,0),S$9),"")</f>
        <v/>
      </c>
      <c r="T1452" s="322" t="str" cm="1">
        <f t="array" ref="T1452">IFERROR(INDEX(import_data,MATCH($R$8&amp;"-"&amp;$P1452,import_key,0),T$9),"")</f>
        <v/>
      </c>
    </row>
    <row r="1453" spans="2:20" x14ac:dyDescent="0.25">
      <c r="B1453" s="308">
        <f t="shared" si="115"/>
        <v>1441</v>
      </c>
      <c r="D1453" s="301" t="str" cm="1">
        <f t="array" ref="D1453">IFERROR(INDEX(import_data,MATCH($D$8&amp;"-"&amp;$B1453,import_key,0),D$9),"")</f>
        <v/>
      </c>
      <c r="E1453" s="299" t="str" cm="1">
        <f t="array" ref="E1453">IFERROR(INDEX(import_data,MATCH($D$8&amp;"-"&amp;$B1453,import_key,0),E$9),"")</f>
        <v/>
      </c>
      <c r="F1453" s="299" t="str" cm="1">
        <f t="array" ref="F1453">IFERROR(INDEX(import_data,MATCH($D$8&amp;"-"&amp;$B1453,import_key,0),F$9),"")</f>
        <v/>
      </c>
      <c r="G1453" s="299" t="str" cm="1">
        <f t="array" ref="G1453">IFERROR(INDEX(import_data,MATCH($D$8&amp;"-"&amp;$B1453,import_key,0),G$9),"")</f>
        <v/>
      </c>
      <c r="H1453" s="322" t="str" cm="1">
        <f t="array" ref="H1453">IFERROR(INDEX(import_data,MATCH($D$8&amp;"-"&amp;$B1453,import_key,0),H$9),"")</f>
        <v/>
      </c>
      <c r="J1453" s="334" t="str">
        <f t="shared" si="111"/>
        <v/>
      </c>
      <c r="K1453" s="98" t="s">
        <v>0</v>
      </c>
      <c r="L1453" s="334" t="str">
        <f t="shared" si="112"/>
        <v/>
      </c>
      <c r="M1453" s="98" t="s">
        <v>0</v>
      </c>
      <c r="N1453" s="334" t="str">
        <f t="shared" si="113"/>
        <v/>
      </c>
      <c r="O1453" s="98" t="s">
        <v>0</v>
      </c>
      <c r="P1453" s="308">
        <f t="shared" si="114"/>
        <v>1441</v>
      </c>
      <c r="R1453" s="301" t="str" cm="1">
        <f t="array" ref="R1453">IFERROR(INDEX(import_data,MATCH($R$8&amp;"-"&amp;$P1453,import_key,0),R$9),"")</f>
        <v/>
      </c>
      <c r="S1453" s="299" t="str" cm="1">
        <f t="array" ref="S1453">IFERROR(INDEX(import_data,MATCH($R$8&amp;"-"&amp;$P1453,import_key,0),S$9),"")</f>
        <v/>
      </c>
      <c r="T1453" s="322" t="str" cm="1">
        <f t="array" ref="T1453">IFERROR(INDEX(import_data,MATCH($R$8&amp;"-"&amp;$P1453,import_key,0),T$9),"")</f>
        <v/>
      </c>
    </row>
    <row r="1454" spans="2:20" x14ac:dyDescent="0.25">
      <c r="B1454" s="308">
        <f t="shared" si="115"/>
        <v>1442</v>
      </c>
      <c r="D1454" s="301" t="str" cm="1">
        <f t="array" ref="D1454">IFERROR(INDEX(import_data,MATCH($D$8&amp;"-"&amp;$B1454,import_key,0),D$9),"")</f>
        <v/>
      </c>
      <c r="E1454" s="299" t="str" cm="1">
        <f t="array" ref="E1454">IFERROR(INDEX(import_data,MATCH($D$8&amp;"-"&amp;$B1454,import_key,0),E$9),"")</f>
        <v/>
      </c>
      <c r="F1454" s="299" t="str" cm="1">
        <f t="array" ref="F1454">IFERROR(INDEX(import_data,MATCH($D$8&amp;"-"&amp;$B1454,import_key,0),F$9),"")</f>
        <v/>
      </c>
      <c r="G1454" s="299" t="str" cm="1">
        <f t="array" ref="G1454">IFERROR(INDEX(import_data,MATCH($D$8&amp;"-"&amp;$B1454,import_key,0),G$9),"")</f>
        <v/>
      </c>
      <c r="H1454" s="322" t="str" cm="1">
        <f t="array" ref="H1454">IFERROR(INDEX(import_data,MATCH($D$8&amp;"-"&amp;$B1454,import_key,0),H$9),"")</f>
        <v/>
      </c>
      <c r="J1454" s="334" t="str">
        <f t="shared" si="111"/>
        <v/>
      </c>
      <c r="K1454" s="98" t="s">
        <v>0</v>
      </c>
      <c r="L1454" s="334" t="str">
        <f t="shared" si="112"/>
        <v/>
      </c>
      <c r="M1454" s="98" t="s">
        <v>0</v>
      </c>
      <c r="N1454" s="334" t="str">
        <f t="shared" si="113"/>
        <v/>
      </c>
      <c r="O1454" s="98" t="s">
        <v>0</v>
      </c>
      <c r="P1454" s="308">
        <f t="shared" si="114"/>
        <v>1442</v>
      </c>
      <c r="R1454" s="301" t="str" cm="1">
        <f t="array" ref="R1454">IFERROR(INDEX(import_data,MATCH($R$8&amp;"-"&amp;$P1454,import_key,0),R$9),"")</f>
        <v/>
      </c>
      <c r="S1454" s="299" t="str" cm="1">
        <f t="array" ref="S1454">IFERROR(INDEX(import_data,MATCH($R$8&amp;"-"&amp;$P1454,import_key,0),S$9),"")</f>
        <v/>
      </c>
      <c r="T1454" s="322" t="str" cm="1">
        <f t="array" ref="T1454">IFERROR(INDEX(import_data,MATCH($R$8&amp;"-"&amp;$P1454,import_key,0),T$9),"")</f>
        <v/>
      </c>
    </row>
    <row r="1455" spans="2:20" x14ac:dyDescent="0.25">
      <c r="B1455" s="308">
        <f t="shared" si="115"/>
        <v>1443</v>
      </c>
      <c r="D1455" s="301" t="str" cm="1">
        <f t="array" ref="D1455">IFERROR(INDEX(import_data,MATCH($D$8&amp;"-"&amp;$B1455,import_key,0),D$9),"")</f>
        <v/>
      </c>
      <c r="E1455" s="299" t="str" cm="1">
        <f t="array" ref="E1455">IFERROR(INDEX(import_data,MATCH($D$8&amp;"-"&amp;$B1455,import_key,0),E$9),"")</f>
        <v/>
      </c>
      <c r="F1455" s="299" t="str" cm="1">
        <f t="array" ref="F1455">IFERROR(INDEX(import_data,MATCH($D$8&amp;"-"&amp;$B1455,import_key,0),F$9),"")</f>
        <v/>
      </c>
      <c r="G1455" s="299" t="str" cm="1">
        <f t="array" ref="G1455">IFERROR(INDEX(import_data,MATCH($D$8&amp;"-"&amp;$B1455,import_key,0),G$9),"")</f>
        <v/>
      </c>
      <c r="H1455" s="322" t="str" cm="1">
        <f t="array" ref="H1455">IFERROR(INDEX(import_data,MATCH($D$8&amp;"-"&amp;$B1455,import_key,0),H$9),"")</f>
        <v/>
      </c>
      <c r="J1455" s="334" t="str">
        <f t="shared" si="111"/>
        <v/>
      </c>
      <c r="K1455" s="98" t="s">
        <v>0</v>
      </c>
      <c r="L1455" s="334" t="str">
        <f t="shared" si="112"/>
        <v/>
      </c>
      <c r="M1455" s="98" t="s">
        <v>0</v>
      </c>
      <c r="N1455" s="334" t="str">
        <f t="shared" si="113"/>
        <v/>
      </c>
      <c r="O1455" s="98" t="s">
        <v>0</v>
      </c>
      <c r="P1455" s="308">
        <f t="shared" si="114"/>
        <v>1443</v>
      </c>
      <c r="R1455" s="301" t="str" cm="1">
        <f t="array" ref="R1455">IFERROR(INDEX(import_data,MATCH($R$8&amp;"-"&amp;$P1455,import_key,0),R$9),"")</f>
        <v/>
      </c>
      <c r="S1455" s="299" t="str" cm="1">
        <f t="array" ref="S1455">IFERROR(INDEX(import_data,MATCH($R$8&amp;"-"&amp;$P1455,import_key,0),S$9),"")</f>
        <v/>
      </c>
      <c r="T1455" s="322" t="str" cm="1">
        <f t="array" ref="T1455">IFERROR(INDEX(import_data,MATCH($R$8&amp;"-"&amp;$P1455,import_key,0),T$9),"")</f>
        <v/>
      </c>
    </row>
    <row r="1456" spans="2:20" x14ac:dyDescent="0.25">
      <c r="B1456" s="308">
        <f t="shared" si="115"/>
        <v>1444</v>
      </c>
      <c r="D1456" s="301" t="str" cm="1">
        <f t="array" ref="D1456">IFERROR(INDEX(import_data,MATCH($D$8&amp;"-"&amp;$B1456,import_key,0),D$9),"")</f>
        <v/>
      </c>
      <c r="E1456" s="299" t="str" cm="1">
        <f t="array" ref="E1456">IFERROR(INDEX(import_data,MATCH($D$8&amp;"-"&amp;$B1456,import_key,0),E$9),"")</f>
        <v/>
      </c>
      <c r="F1456" s="299" t="str" cm="1">
        <f t="array" ref="F1456">IFERROR(INDEX(import_data,MATCH($D$8&amp;"-"&amp;$B1456,import_key,0),F$9),"")</f>
        <v/>
      </c>
      <c r="G1456" s="299" t="str" cm="1">
        <f t="array" ref="G1456">IFERROR(INDEX(import_data,MATCH($D$8&amp;"-"&amp;$B1456,import_key,0),G$9),"")</f>
        <v/>
      </c>
      <c r="H1456" s="322" t="str" cm="1">
        <f t="array" ref="H1456">IFERROR(INDEX(import_data,MATCH($D$8&amp;"-"&amp;$B1456,import_key,0),H$9),"")</f>
        <v/>
      </c>
      <c r="J1456" s="334" t="str">
        <f t="shared" si="111"/>
        <v/>
      </c>
      <c r="K1456" s="98" t="s">
        <v>0</v>
      </c>
      <c r="L1456" s="334" t="str">
        <f t="shared" si="112"/>
        <v/>
      </c>
      <c r="M1456" s="98" t="s">
        <v>0</v>
      </c>
      <c r="N1456" s="334" t="str">
        <f t="shared" si="113"/>
        <v/>
      </c>
      <c r="O1456" s="98" t="s">
        <v>0</v>
      </c>
      <c r="P1456" s="308">
        <f t="shared" si="114"/>
        <v>1444</v>
      </c>
      <c r="R1456" s="301" t="str" cm="1">
        <f t="array" ref="R1456">IFERROR(INDEX(import_data,MATCH($R$8&amp;"-"&amp;$P1456,import_key,0),R$9),"")</f>
        <v/>
      </c>
      <c r="S1456" s="299" t="str" cm="1">
        <f t="array" ref="S1456">IFERROR(INDEX(import_data,MATCH($R$8&amp;"-"&amp;$P1456,import_key,0),S$9),"")</f>
        <v/>
      </c>
      <c r="T1456" s="322" t="str" cm="1">
        <f t="array" ref="T1456">IFERROR(INDEX(import_data,MATCH($R$8&amp;"-"&amp;$P1456,import_key,0),T$9),"")</f>
        <v/>
      </c>
    </row>
    <row r="1457" spans="2:20" x14ac:dyDescent="0.25">
      <c r="B1457" s="308">
        <f t="shared" si="115"/>
        <v>1445</v>
      </c>
      <c r="D1457" s="301" t="str" cm="1">
        <f t="array" ref="D1457">IFERROR(INDEX(import_data,MATCH($D$8&amp;"-"&amp;$B1457,import_key,0),D$9),"")</f>
        <v/>
      </c>
      <c r="E1457" s="299" t="str" cm="1">
        <f t="array" ref="E1457">IFERROR(INDEX(import_data,MATCH($D$8&amp;"-"&amp;$B1457,import_key,0),E$9),"")</f>
        <v/>
      </c>
      <c r="F1457" s="299" t="str" cm="1">
        <f t="array" ref="F1457">IFERROR(INDEX(import_data,MATCH($D$8&amp;"-"&amp;$B1457,import_key,0),F$9),"")</f>
        <v/>
      </c>
      <c r="G1457" s="299" t="str" cm="1">
        <f t="array" ref="G1457">IFERROR(INDEX(import_data,MATCH($D$8&amp;"-"&amp;$B1457,import_key,0),G$9),"")</f>
        <v/>
      </c>
      <c r="H1457" s="322" t="str" cm="1">
        <f t="array" ref="H1457">IFERROR(INDEX(import_data,MATCH($D$8&amp;"-"&amp;$B1457,import_key,0),H$9),"")</f>
        <v/>
      </c>
      <c r="J1457" s="334" t="str">
        <f t="shared" si="111"/>
        <v/>
      </c>
      <c r="K1457" s="98" t="s">
        <v>0</v>
      </c>
      <c r="L1457" s="334" t="str">
        <f t="shared" si="112"/>
        <v/>
      </c>
      <c r="M1457" s="98" t="s">
        <v>0</v>
      </c>
      <c r="N1457" s="334" t="str">
        <f t="shared" si="113"/>
        <v/>
      </c>
      <c r="O1457" s="98" t="s">
        <v>0</v>
      </c>
      <c r="P1457" s="308">
        <f t="shared" si="114"/>
        <v>1445</v>
      </c>
      <c r="R1457" s="301" t="str" cm="1">
        <f t="array" ref="R1457">IFERROR(INDEX(import_data,MATCH($R$8&amp;"-"&amp;$P1457,import_key,0),R$9),"")</f>
        <v/>
      </c>
      <c r="S1457" s="299" t="str" cm="1">
        <f t="array" ref="S1457">IFERROR(INDEX(import_data,MATCH($R$8&amp;"-"&amp;$P1457,import_key,0),S$9),"")</f>
        <v/>
      </c>
      <c r="T1457" s="322" t="str" cm="1">
        <f t="array" ref="T1457">IFERROR(INDEX(import_data,MATCH($R$8&amp;"-"&amp;$P1457,import_key,0),T$9),"")</f>
        <v/>
      </c>
    </row>
    <row r="1458" spans="2:20" x14ac:dyDescent="0.25">
      <c r="B1458" s="308">
        <f t="shared" si="115"/>
        <v>1446</v>
      </c>
      <c r="D1458" s="301" t="str" cm="1">
        <f t="array" ref="D1458">IFERROR(INDEX(import_data,MATCH($D$8&amp;"-"&amp;$B1458,import_key,0),D$9),"")</f>
        <v/>
      </c>
      <c r="E1458" s="299" t="str" cm="1">
        <f t="array" ref="E1458">IFERROR(INDEX(import_data,MATCH($D$8&amp;"-"&amp;$B1458,import_key,0),E$9),"")</f>
        <v/>
      </c>
      <c r="F1458" s="299" t="str" cm="1">
        <f t="array" ref="F1458">IFERROR(INDEX(import_data,MATCH($D$8&amp;"-"&amp;$B1458,import_key,0),F$9),"")</f>
        <v/>
      </c>
      <c r="G1458" s="299" t="str" cm="1">
        <f t="array" ref="G1458">IFERROR(INDEX(import_data,MATCH($D$8&amp;"-"&amp;$B1458,import_key,0),G$9),"")</f>
        <v/>
      </c>
      <c r="H1458" s="322" t="str" cm="1">
        <f t="array" ref="H1458">IFERROR(INDEX(import_data,MATCH($D$8&amp;"-"&amp;$B1458,import_key,0),H$9),"")</f>
        <v/>
      </c>
      <c r="J1458" s="334" t="str">
        <f t="shared" si="111"/>
        <v/>
      </c>
      <c r="K1458" s="98" t="s">
        <v>0</v>
      </c>
      <c r="L1458" s="334" t="str">
        <f t="shared" si="112"/>
        <v/>
      </c>
      <c r="M1458" s="98" t="s">
        <v>0</v>
      </c>
      <c r="N1458" s="334" t="str">
        <f t="shared" si="113"/>
        <v/>
      </c>
      <c r="O1458" s="98" t="s">
        <v>0</v>
      </c>
      <c r="P1458" s="308">
        <f t="shared" si="114"/>
        <v>1446</v>
      </c>
      <c r="R1458" s="301" t="str" cm="1">
        <f t="array" ref="R1458">IFERROR(INDEX(import_data,MATCH($R$8&amp;"-"&amp;$P1458,import_key,0),R$9),"")</f>
        <v/>
      </c>
      <c r="S1458" s="299" t="str" cm="1">
        <f t="array" ref="S1458">IFERROR(INDEX(import_data,MATCH($R$8&amp;"-"&amp;$P1458,import_key,0),S$9),"")</f>
        <v/>
      </c>
      <c r="T1458" s="322" t="str" cm="1">
        <f t="array" ref="T1458">IFERROR(INDEX(import_data,MATCH($R$8&amp;"-"&amp;$P1458,import_key,0),T$9),"")</f>
        <v/>
      </c>
    </row>
    <row r="1459" spans="2:20" x14ac:dyDescent="0.25">
      <c r="B1459" s="308">
        <f t="shared" si="115"/>
        <v>1447</v>
      </c>
      <c r="D1459" s="301" t="str" cm="1">
        <f t="array" ref="D1459">IFERROR(INDEX(import_data,MATCH($D$8&amp;"-"&amp;$B1459,import_key,0),D$9),"")</f>
        <v/>
      </c>
      <c r="E1459" s="299" t="str" cm="1">
        <f t="array" ref="E1459">IFERROR(INDEX(import_data,MATCH($D$8&amp;"-"&amp;$B1459,import_key,0),E$9),"")</f>
        <v/>
      </c>
      <c r="F1459" s="299" t="str" cm="1">
        <f t="array" ref="F1459">IFERROR(INDEX(import_data,MATCH($D$8&amp;"-"&amp;$B1459,import_key,0),F$9),"")</f>
        <v/>
      </c>
      <c r="G1459" s="299" t="str" cm="1">
        <f t="array" ref="G1459">IFERROR(INDEX(import_data,MATCH($D$8&amp;"-"&amp;$B1459,import_key,0),G$9),"")</f>
        <v/>
      </c>
      <c r="H1459" s="322" t="str" cm="1">
        <f t="array" ref="H1459">IFERROR(INDEX(import_data,MATCH($D$8&amp;"-"&amp;$B1459,import_key,0),H$9),"")</f>
        <v/>
      </c>
      <c r="J1459" s="334" t="str">
        <f t="shared" si="111"/>
        <v/>
      </c>
      <c r="K1459" s="98" t="s">
        <v>0</v>
      </c>
      <c r="L1459" s="334" t="str">
        <f t="shared" si="112"/>
        <v/>
      </c>
      <c r="M1459" s="98" t="s">
        <v>0</v>
      </c>
      <c r="N1459" s="334" t="str">
        <f t="shared" si="113"/>
        <v/>
      </c>
      <c r="O1459" s="98" t="s">
        <v>0</v>
      </c>
      <c r="P1459" s="308">
        <f t="shared" si="114"/>
        <v>1447</v>
      </c>
      <c r="R1459" s="301" t="str" cm="1">
        <f t="array" ref="R1459">IFERROR(INDEX(import_data,MATCH($R$8&amp;"-"&amp;$P1459,import_key,0),R$9),"")</f>
        <v/>
      </c>
      <c r="S1459" s="299" t="str" cm="1">
        <f t="array" ref="S1459">IFERROR(INDEX(import_data,MATCH($R$8&amp;"-"&amp;$P1459,import_key,0),S$9),"")</f>
        <v/>
      </c>
      <c r="T1459" s="322" t="str" cm="1">
        <f t="array" ref="T1459">IFERROR(INDEX(import_data,MATCH($R$8&amp;"-"&amp;$P1459,import_key,0),T$9),"")</f>
        <v/>
      </c>
    </row>
    <row r="1460" spans="2:20" x14ac:dyDescent="0.25">
      <c r="B1460" s="308">
        <f t="shared" si="115"/>
        <v>1448</v>
      </c>
      <c r="D1460" s="301" t="str" cm="1">
        <f t="array" ref="D1460">IFERROR(INDEX(import_data,MATCH($D$8&amp;"-"&amp;$B1460,import_key,0),D$9),"")</f>
        <v/>
      </c>
      <c r="E1460" s="299" t="str" cm="1">
        <f t="array" ref="E1460">IFERROR(INDEX(import_data,MATCH($D$8&amp;"-"&amp;$B1460,import_key,0),E$9),"")</f>
        <v/>
      </c>
      <c r="F1460" s="299" t="str" cm="1">
        <f t="array" ref="F1460">IFERROR(INDEX(import_data,MATCH($D$8&amp;"-"&amp;$B1460,import_key,0),F$9),"")</f>
        <v/>
      </c>
      <c r="G1460" s="299" t="str" cm="1">
        <f t="array" ref="G1460">IFERROR(INDEX(import_data,MATCH($D$8&amp;"-"&amp;$B1460,import_key,0),G$9),"")</f>
        <v/>
      </c>
      <c r="H1460" s="322" t="str" cm="1">
        <f t="array" ref="H1460">IFERROR(INDEX(import_data,MATCH($D$8&amp;"-"&amp;$B1460,import_key,0),H$9),"")</f>
        <v/>
      </c>
      <c r="J1460" s="334" t="str">
        <f t="shared" si="111"/>
        <v/>
      </c>
      <c r="K1460" s="98" t="s">
        <v>0</v>
      </c>
      <c r="L1460" s="334" t="str">
        <f t="shared" si="112"/>
        <v/>
      </c>
      <c r="M1460" s="98" t="s">
        <v>0</v>
      </c>
      <c r="N1460" s="334" t="str">
        <f t="shared" si="113"/>
        <v/>
      </c>
      <c r="O1460" s="98" t="s">
        <v>0</v>
      </c>
      <c r="P1460" s="308">
        <f t="shared" si="114"/>
        <v>1448</v>
      </c>
      <c r="R1460" s="301" t="str" cm="1">
        <f t="array" ref="R1460">IFERROR(INDEX(import_data,MATCH($R$8&amp;"-"&amp;$P1460,import_key,0),R$9),"")</f>
        <v/>
      </c>
      <c r="S1460" s="299" t="str" cm="1">
        <f t="array" ref="S1460">IFERROR(INDEX(import_data,MATCH($R$8&amp;"-"&amp;$P1460,import_key,0),S$9),"")</f>
        <v/>
      </c>
      <c r="T1460" s="322" t="str" cm="1">
        <f t="array" ref="T1460">IFERROR(INDEX(import_data,MATCH($R$8&amp;"-"&amp;$P1460,import_key,0),T$9),"")</f>
        <v/>
      </c>
    </row>
    <row r="1461" spans="2:20" x14ac:dyDescent="0.25">
      <c r="B1461" s="308">
        <f t="shared" si="115"/>
        <v>1449</v>
      </c>
      <c r="D1461" s="301" t="str" cm="1">
        <f t="array" ref="D1461">IFERROR(INDEX(import_data,MATCH($D$8&amp;"-"&amp;$B1461,import_key,0),D$9),"")</f>
        <v/>
      </c>
      <c r="E1461" s="299" t="str" cm="1">
        <f t="array" ref="E1461">IFERROR(INDEX(import_data,MATCH($D$8&amp;"-"&amp;$B1461,import_key,0),E$9),"")</f>
        <v/>
      </c>
      <c r="F1461" s="299" t="str" cm="1">
        <f t="array" ref="F1461">IFERROR(INDEX(import_data,MATCH($D$8&amp;"-"&amp;$B1461,import_key,0),F$9),"")</f>
        <v/>
      </c>
      <c r="G1461" s="299" t="str" cm="1">
        <f t="array" ref="G1461">IFERROR(INDEX(import_data,MATCH($D$8&amp;"-"&amp;$B1461,import_key,0),G$9),"")</f>
        <v/>
      </c>
      <c r="H1461" s="322" t="str" cm="1">
        <f t="array" ref="H1461">IFERROR(INDEX(import_data,MATCH($D$8&amp;"-"&amp;$B1461,import_key,0),H$9),"")</f>
        <v/>
      </c>
      <c r="J1461" s="334" t="str">
        <f t="shared" si="111"/>
        <v/>
      </c>
      <c r="K1461" s="98" t="s">
        <v>0</v>
      </c>
      <c r="L1461" s="334" t="str">
        <f t="shared" si="112"/>
        <v/>
      </c>
      <c r="M1461" s="98" t="s">
        <v>0</v>
      </c>
      <c r="N1461" s="334" t="str">
        <f t="shared" si="113"/>
        <v/>
      </c>
      <c r="O1461" s="98" t="s">
        <v>0</v>
      </c>
      <c r="P1461" s="308">
        <f t="shared" si="114"/>
        <v>1449</v>
      </c>
      <c r="R1461" s="301" t="str" cm="1">
        <f t="array" ref="R1461">IFERROR(INDEX(import_data,MATCH($R$8&amp;"-"&amp;$P1461,import_key,0),R$9),"")</f>
        <v/>
      </c>
      <c r="S1461" s="299" t="str" cm="1">
        <f t="array" ref="S1461">IFERROR(INDEX(import_data,MATCH($R$8&amp;"-"&amp;$P1461,import_key,0),S$9),"")</f>
        <v/>
      </c>
      <c r="T1461" s="322" t="str" cm="1">
        <f t="array" ref="T1461">IFERROR(INDEX(import_data,MATCH($R$8&amp;"-"&amp;$P1461,import_key,0),T$9),"")</f>
        <v/>
      </c>
    </row>
    <row r="1462" spans="2:20" x14ac:dyDescent="0.25">
      <c r="B1462" s="308">
        <f t="shared" si="115"/>
        <v>1450</v>
      </c>
      <c r="D1462" s="301" t="str" cm="1">
        <f t="array" ref="D1462">IFERROR(INDEX(import_data,MATCH($D$8&amp;"-"&amp;$B1462,import_key,0),D$9),"")</f>
        <v/>
      </c>
      <c r="E1462" s="299" t="str" cm="1">
        <f t="array" ref="E1462">IFERROR(INDEX(import_data,MATCH($D$8&amp;"-"&amp;$B1462,import_key,0),E$9),"")</f>
        <v/>
      </c>
      <c r="F1462" s="299" t="str" cm="1">
        <f t="array" ref="F1462">IFERROR(INDEX(import_data,MATCH($D$8&amp;"-"&amp;$B1462,import_key,0),F$9),"")</f>
        <v/>
      </c>
      <c r="G1462" s="299" t="str" cm="1">
        <f t="array" ref="G1462">IFERROR(INDEX(import_data,MATCH($D$8&amp;"-"&amp;$B1462,import_key,0),G$9),"")</f>
        <v/>
      </c>
      <c r="H1462" s="322" t="str" cm="1">
        <f t="array" ref="H1462">IFERROR(INDEX(import_data,MATCH($D$8&amp;"-"&amp;$B1462,import_key,0),H$9),"")</f>
        <v/>
      </c>
      <c r="J1462" s="334" t="str">
        <f t="shared" si="111"/>
        <v/>
      </c>
      <c r="K1462" s="98" t="s">
        <v>0</v>
      </c>
      <c r="L1462" s="334" t="str">
        <f t="shared" si="112"/>
        <v/>
      </c>
      <c r="M1462" s="98" t="s">
        <v>0</v>
      </c>
      <c r="N1462" s="334" t="str">
        <f t="shared" si="113"/>
        <v/>
      </c>
      <c r="O1462" s="98" t="s">
        <v>0</v>
      </c>
      <c r="P1462" s="308">
        <f t="shared" si="114"/>
        <v>1450</v>
      </c>
      <c r="R1462" s="301" t="str" cm="1">
        <f t="array" ref="R1462">IFERROR(INDEX(import_data,MATCH($R$8&amp;"-"&amp;$P1462,import_key,0),R$9),"")</f>
        <v/>
      </c>
      <c r="S1462" s="299" t="str" cm="1">
        <f t="array" ref="S1462">IFERROR(INDEX(import_data,MATCH($R$8&amp;"-"&amp;$P1462,import_key,0),S$9),"")</f>
        <v/>
      </c>
      <c r="T1462" s="322" t="str" cm="1">
        <f t="array" ref="T1462">IFERROR(INDEX(import_data,MATCH($R$8&amp;"-"&amp;$P1462,import_key,0),T$9),"")</f>
        <v/>
      </c>
    </row>
    <row r="1463" spans="2:20" x14ac:dyDescent="0.25">
      <c r="B1463" s="308">
        <f t="shared" si="115"/>
        <v>1451</v>
      </c>
      <c r="D1463" s="301" t="str" cm="1">
        <f t="array" ref="D1463">IFERROR(INDEX(import_data,MATCH($D$8&amp;"-"&amp;$B1463,import_key,0),D$9),"")</f>
        <v/>
      </c>
      <c r="E1463" s="299" t="str" cm="1">
        <f t="array" ref="E1463">IFERROR(INDEX(import_data,MATCH($D$8&amp;"-"&amp;$B1463,import_key,0),E$9),"")</f>
        <v/>
      </c>
      <c r="F1463" s="299" t="str" cm="1">
        <f t="array" ref="F1463">IFERROR(INDEX(import_data,MATCH($D$8&amp;"-"&amp;$B1463,import_key,0),F$9),"")</f>
        <v/>
      </c>
      <c r="G1463" s="299" t="str" cm="1">
        <f t="array" ref="G1463">IFERROR(INDEX(import_data,MATCH($D$8&amp;"-"&amp;$B1463,import_key,0),G$9),"")</f>
        <v/>
      </c>
      <c r="H1463" s="322" t="str" cm="1">
        <f t="array" ref="H1463">IFERROR(INDEX(import_data,MATCH($D$8&amp;"-"&amp;$B1463,import_key,0),H$9),"")</f>
        <v/>
      </c>
      <c r="J1463" s="334" t="str">
        <f t="shared" si="111"/>
        <v/>
      </c>
      <c r="K1463" s="98" t="s">
        <v>0</v>
      </c>
      <c r="L1463" s="334" t="str">
        <f t="shared" si="112"/>
        <v/>
      </c>
      <c r="M1463" s="98" t="s">
        <v>0</v>
      </c>
      <c r="N1463" s="334" t="str">
        <f t="shared" si="113"/>
        <v/>
      </c>
      <c r="O1463" s="98" t="s">
        <v>0</v>
      </c>
      <c r="P1463" s="308">
        <f t="shared" si="114"/>
        <v>1451</v>
      </c>
      <c r="R1463" s="301" t="str" cm="1">
        <f t="array" ref="R1463">IFERROR(INDEX(import_data,MATCH($R$8&amp;"-"&amp;$P1463,import_key,0),R$9),"")</f>
        <v/>
      </c>
      <c r="S1463" s="299" t="str" cm="1">
        <f t="array" ref="S1463">IFERROR(INDEX(import_data,MATCH($R$8&amp;"-"&amp;$P1463,import_key,0),S$9),"")</f>
        <v/>
      </c>
      <c r="T1463" s="322" t="str" cm="1">
        <f t="array" ref="T1463">IFERROR(INDEX(import_data,MATCH($R$8&amp;"-"&amp;$P1463,import_key,0),T$9),"")</f>
        <v/>
      </c>
    </row>
    <row r="1464" spans="2:20" x14ac:dyDescent="0.25">
      <c r="B1464" s="308">
        <f t="shared" si="115"/>
        <v>1452</v>
      </c>
      <c r="D1464" s="301" t="str" cm="1">
        <f t="array" ref="D1464">IFERROR(INDEX(import_data,MATCH($D$8&amp;"-"&amp;$B1464,import_key,0),D$9),"")</f>
        <v/>
      </c>
      <c r="E1464" s="299" t="str" cm="1">
        <f t="array" ref="E1464">IFERROR(INDEX(import_data,MATCH($D$8&amp;"-"&amp;$B1464,import_key,0),E$9),"")</f>
        <v/>
      </c>
      <c r="F1464" s="299" t="str" cm="1">
        <f t="array" ref="F1464">IFERROR(INDEX(import_data,MATCH($D$8&amp;"-"&amp;$B1464,import_key,0),F$9),"")</f>
        <v/>
      </c>
      <c r="G1464" s="299" t="str" cm="1">
        <f t="array" ref="G1464">IFERROR(INDEX(import_data,MATCH($D$8&amp;"-"&amp;$B1464,import_key,0),G$9),"")</f>
        <v/>
      </c>
      <c r="H1464" s="322" t="str" cm="1">
        <f t="array" ref="H1464">IFERROR(INDEX(import_data,MATCH($D$8&amp;"-"&amp;$B1464,import_key,0),H$9),"")</f>
        <v/>
      </c>
      <c r="J1464" s="334" t="str">
        <f t="shared" si="111"/>
        <v/>
      </c>
      <c r="K1464" s="98" t="s">
        <v>0</v>
      </c>
      <c r="L1464" s="334" t="str">
        <f t="shared" si="112"/>
        <v/>
      </c>
      <c r="M1464" s="98" t="s">
        <v>0</v>
      </c>
      <c r="N1464" s="334" t="str">
        <f t="shared" si="113"/>
        <v/>
      </c>
      <c r="O1464" s="98" t="s">
        <v>0</v>
      </c>
      <c r="P1464" s="308">
        <f t="shared" si="114"/>
        <v>1452</v>
      </c>
      <c r="R1464" s="301" t="str" cm="1">
        <f t="array" ref="R1464">IFERROR(INDEX(import_data,MATCH($R$8&amp;"-"&amp;$P1464,import_key,0),R$9),"")</f>
        <v/>
      </c>
      <c r="S1464" s="299" t="str" cm="1">
        <f t="array" ref="S1464">IFERROR(INDEX(import_data,MATCH($R$8&amp;"-"&amp;$P1464,import_key,0),S$9),"")</f>
        <v/>
      </c>
      <c r="T1464" s="322" t="str" cm="1">
        <f t="array" ref="T1464">IFERROR(INDEX(import_data,MATCH($R$8&amp;"-"&amp;$P1464,import_key,0),T$9),"")</f>
        <v/>
      </c>
    </row>
    <row r="1465" spans="2:20" x14ac:dyDescent="0.25">
      <c r="B1465" s="308">
        <f t="shared" si="115"/>
        <v>1453</v>
      </c>
      <c r="D1465" s="301" t="str" cm="1">
        <f t="array" ref="D1465">IFERROR(INDEX(import_data,MATCH($D$8&amp;"-"&amp;$B1465,import_key,0),D$9),"")</f>
        <v/>
      </c>
      <c r="E1465" s="299" t="str" cm="1">
        <f t="array" ref="E1465">IFERROR(INDEX(import_data,MATCH($D$8&amp;"-"&amp;$B1465,import_key,0),E$9),"")</f>
        <v/>
      </c>
      <c r="F1465" s="299" t="str" cm="1">
        <f t="array" ref="F1465">IFERROR(INDEX(import_data,MATCH($D$8&amp;"-"&amp;$B1465,import_key,0),F$9),"")</f>
        <v/>
      </c>
      <c r="G1465" s="299" t="str" cm="1">
        <f t="array" ref="G1465">IFERROR(INDEX(import_data,MATCH($D$8&amp;"-"&amp;$B1465,import_key,0),G$9),"")</f>
        <v/>
      </c>
      <c r="H1465" s="322" t="str" cm="1">
        <f t="array" ref="H1465">IFERROR(INDEX(import_data,MATCH($D$8&amp;"-"&amp;$B1465,import_key,0),H$9),"")</f>
        <v/>
      </c>
      <c r="J1465" s="334" t="str">
        <f t="shared" si="111"/>
        <v/>
      </c>
      <c r="K1465" s="98" t="s">
        <v>0</v>
      </c>
      <c r="L1465" s="334" t="str">
        <f t="shared" si="112"/>
        <v/>
      </c>
      <c r="M1465" s="98" t="s">
        <v>0</v>
      </c>
      <c r="N1465" s="334" t="str">
        <f t="shared" si="113"/>
        <v/>
      </c>
      <c r="O1465" s="98" t="s">
        <v>0</v>
      </c>
      <c r="P1465" s="308">
        <f t="shared" si="114"/>
        <v>1453</v>
      </c>
      <c r="R1465" s="301" t="str" cm="1">
        <f t="array" ref="R1465">IFERROR(INDEX(import_data,MATCH($R$8&amp;"-"&amp;$P1465,import_key,0),R$9),"")</f>
        <v/>
      </c>
      <c r="S1465" s="299" t="str" cm="1">
        <f t="array" ref="S1465">IFERROR(INDEX(import_data,MATCH($R$8&amp;"-"&amp;$P1465,import_key,0),S$9),"")</f>
        <v/>
      </c>
      <c r="T1465" s="322" t="str" cm="1">
        <f t="array" ref="T1465">IFERROR(INDEX(import_data,MATCH($R$8&amp;"-"&amp;$P1465,import_key,0),T$9),"")</f>
        <v/>
      </c>
    </row>
    <row r="1466" spans="2:20" x14ac:dyDescent="0.25">
      <c r="B1466" s="308">
        <f t="shared" si="115"/>
        <v>1454</v>
      </c>
      <c r="D1466" s="301" t="str" cm="1">
        <f t="array" ref="D1466">IFERROR(INDEX(import_data,MATCH($D$8&amp;"-"&amp;$B1466,import_key,0),D$9),"")</f>
        <v/>
      </c>
      <c r="E1466" s="299" t="str" cm="1">
        <f t="array" ref="E1466">IFERROR(INDEX(import_data,MATCH($D$8&amp;"-"&amp;$B1466,import_key,0),E$9),"")</f>
        <v/>
      </c>
      <c r="F1466" s="299" t="str" cm="1">
        <f t="array" ref="F1466">IFERROR(INDEX(import_data,MATCH($D$8&amp;"-"&amp;$B1466,import_key,0),F$9),"")</f>
        <v/>
      </c>
      <c r="G1466" s="299" t="str" cm="1">
        <f t="array" ref="G1466">IFERROR(INDEX(import_data,MATCH($D$8&amp;"-"&amp;$B1466,import_key,0),G$9),"")</f>
        <v/>
      </c>
      <c r="H1466" s="322" t="str" cm="1">
        <f t="array" ref="H1466">IFERROR(INDEX(import_data,MATCH($D$8&amp;"-"&amp;$B1466,import_key,0),H$9),"")</f>
        <v/>
      </c>
      <c r="J1466" s="334" t="str">
        <f t="shared" si="111"/>
        <v/>
      </c>
      <c r="K1466" s="98" t="s">
        <v>0</v>
      </c>
      <c r="L1466" s="334" t="str">
        <f t="shared" si="112"/>
        <v/>
      </c>
      <c r="M1466" s="98" t="s">
        <v>0</v>
      </c>
      <c r="N1466" s="334" t="str">
        <f t="shared" si="113"/>
        <v/>
      </c>
      <c r="O1466" s="98" t="s">
        <v>0</v>
      </c>
      <c r="P1466" s="308">
        <f t="shared" si="114"/>
        <v>1454</v>
      </c>
      <c r="R1466" s="301" t="str" cm="1">
        <f t="array" ref="R1466">IFERROR(INDEX(import_data,MATCH($R$8&amp;"-"&amp;$P1466,import_key,0),R$9),"")</f>
        <v/>
      </c>
      <c r="S1466" s="299" t="str" cm="1">
        <f t="array" ref="S1466">IFERROR(INDEX(import_data,MATCH($R$8&amp;"-"&amp;$P1466,import_key,0),S$9),"")</f>
        <v/>
      </c>
      <c r="T1466" s="322" t="str" cm="1">
        <f t="array" ref="T1466">IFERROR(INDEX(import_data,MATCH($R$8&amp;"-"&amp;$P1466,import_key,0),T$9),"")</f>
        <v/>
      </c>
    </row>
    <row r="1467" spans="2:20" x14ac:dyDescent="0.25">
      <c r="B1467" s="308">
        <f t="shared" si="115"/>
        <v>1455</v>
      </c>
      <c r="D1467" s="301" t="str" cm="1">
        <f t="array" ref="D1467">IFERROR(INDEX(import_data,MATCH($D$8&amp;"-"&amp;$B1467,import_key,0),D$9),"")</f>
        <v/>
      </c>
      <c r="E1467" s="299" t="str" cm="1">
        <f t="array" ref="E1467">IFERROR(INDEX(import_data,MATCH($D$8&amp;"-"&amp;$B1467,import_key,0),E$9),"")</f>
        <v/>
      </c>
      <c r="F1467" s="299" t="str" cm="1">
        <f t="array" ref="F1467">IFERROR(INDEX(import_data,MATCH($D$8&amp;"-"&amp;$B1467,import_key,0),F$9),"")</f>
        <v/>
      </c>
      <c r="G1467" s="299" t="str" cm="1">
        <f t="array" ref="G1467">IFERROR(INDEX(import_data,MATCH($D$8&amp;"-"&amp;$B1467,import_key,0),G$9),"")</f>
        <v/>
      </c>
      <c r="H1467" s="322" t="str" cm="1">
        <f t="array" ref="H1467">IFERROR(INDEX(import_data,MATCH($D$8&amp;"-"&amp;$B1467,import_key,0),H$9),"")</f>
        <v/>
      </c>
      <c r="J1467" s="334" t="str">
        <f t="shared" si="111"/>
        <v/>
      </c>
      <c r="K1467" s="98" t="s">
        <v>0</v>
      </c>
      <c r="L1467" s="334" t="str">
        <f t="shared" si="112"/>
        <v/>
      </c>
      <c r="M1467" s="98" t="s">
        <v>0</v>
      </c>
      <c r="N1467" s="334" t="str">
        <f t="shared" si="113"/>
        <v/>
      </c>
      <c r="O1467" s="98" t="s">
        <v>0</v>
      </c>
      <c r="P1467" s="308">
        <f t="shared" si="114"/>
        <v>1455</v>
      </c>
      <c r="R1467" s="301" t="str" cm="1">
        <f t="array" ref="R1467">IFERROR(INDEX(import_data,MATCH($R$8&amp;"-"&amp;$P1467,import_key,0),R$9),"")</f>
        <v/>
      </c>
      <c r="S1467" s="299" t="str" cm="1">
        <f t="array" ref="S1467">IFERROR(INDEX(import_data,MATCH($R$8&amp;"-"&amp;$P1467,import_key,0),S$9),"")</f>
        <v/>
      </c>
      <c r="T1467" s="322" t="str" cm="1">
        <f t="array" ref="T1467">IFERROR(INDEX(import_data,MATCH($R$8&amp;"-"&amp;$P1467,import_key,0),T$9),"")</f>
        <v/>
      </c>
    </row>
    <row r="1468" spans="2:20" x14ac:dyDescent="0.25">
      <c r="B1468" s="308">
        <f t="shared" si="115"/>
        <v>1456</v>
      </c>
      <c r="D1468" s="301" t="str" cm="1">
        <f t="array" ref="D1468">IFERROR(INDEX(import_data,MATCH($D$8&amp;"-"&amp;$B1468,import_key,0),D$9),"")</f>
        <v/>
      </c>
      <c r="E1468" s="299" t="str" cm="1">
        <f t="array" ref="E1468">IFERROR(INDEX(import_data,MATCH($D$8&amp;"-"&amp;$B1468,import_key,0),E$9),"")</f>
        <v/>
      </c>
      <c r="F1468" s="299" t="str" cm="1">
        <f t="array" ref="F1468">IFERROR(INDEX(import_data,MATCH($D$8&amp;"-"&amp;$B1468,import_key,0),F$9),"")</f>
        <v/>
      </c>
      <c r="G1468" s="299" t="str" cm="1">
        <f t="array" ref="G1468">IFERROR(INDEX(import_data,MATCH($D$8&amp;"-"&amp;$B1468,import_key,0),G$9),"")</f>
        <v/>
      </c>
      <c r="H1468" s="322" t="str" cm="1">
        <f t="array" ref="H1468">IFERROR(INDEX(import_data,MATCH($D$8&amp;"-"&amp;$B1468,import_key,0),H$9),"")</f>
        <v/>
      </c>
      <c r="J1468" s="334" t="str">
        <f t="shared" si="111"/>
        <v/>
      </c>
      <c r="K1468" s="98" t="s">
        <v>0</v>
      </c>
      <c r="L1468" s="334" t="str">
        <f t="shared" si="112"/>
        <v/>
      </c>
      <c r="M1468" s="98" t="s">
        <v>0</v>
      </c>
      <c r="N1468" s="334" t="str">
        <f t="shared" si="113"/>
        <v/>
      </c>
      <c r="O1468" s="98" t="s">
        <v>0</v>
      </c>
      <c r="P1468" s="308">
        <f t="shared" si="114"/>
        <v>1456</v>
      </c>
      <c r="R1468" s="301" t="str" cm="1">
        <f t="array" ref="R1468">IFERROR(INDEX(import_data,MATCH($R$8&amp;"-"&amp;$P1468,import_key,0),R$9),"")</f>
        <v/>
      </c>
      <c r="S1468" s="299" t="str" cm="1">
        <f t="array" ref="S1468">IFERROR(INDEX(import_data,MATCH($R$8&amp;"-"&amp;$P1468,import_key,0),S$9),"")</f>
        <v/>
      </c>
      <c r="T1468" s="322" t="str" cm="1">
        <f t="array" ref="T1468">IFERROR(INDEX(import_data,MATCH($R$8&amp;"-"&amp;$P1468,import_key,0),T$9),"")</f>
        <v/>
      </c>
    </row>
    <row r="1469" spans="2:20" x14ac:dyDescent="0.25">
      <c r="B1469" s="308">
        <f t="shared" si="115"/>
        <v>1457</v>
      </c>
      <c r="D1469" s="301" t="str" cm="1">
        <f t="array" ref="D1469">IFERROR(INDEX(import_data,MATCH($D$8&amp;"-"&amp;$B1469,import_key,0),D$9),"")</f>
        <v/>
      </c>
      <c r="E1469" s="299" t="str" cm="1">
        <f t="array" ref="E1469">IFERROR(INDEX(import_data,MATCH($D$8&amp;"-"&amp;$B1469,import_key,0),E$9),"")</f>
        <v/>
      </c>
      <c r="F1469" s="299" t="str" cm="1">
        <f t="array" ref="F1469">IFERROR(INDEX(import_data,MATCH($D$8&amp;"-"&amp;$B1469,import_key,0),F$9),"")</f>
        <v/>
      </c>
      <c r="G1469" s="299" t="str" cm="1">
        <f t="array" ref="G1469">IFERROR(INDEX(import_data,MATCH($D$8&amp;"-"&amp;$B1469,import_key,0),G$9),"")</f>
        <v/>
      </c>
      <c r="H1469" s="322" t="str" cm="1">
        <f t="array" ref="H1469">IFERROR(INDEX(import_data,MATCH($D$8&amp;"-"&amp;$B1469,import_key,0),H$9),"")</f>
        <v/>
      </c>
      <c r="J1469" s="334" t="str">
        <f t="shared" si="111"/>
        <v/>
      </c>
      <c r="K1469" s="98" t="s">
        <v>0</v>
      </c>
      <c r="L1469" s="334" t="str">
        <f t="shared" si="112"/>
        <v/>
      </c>
      <c r="M1469" s="98" t="s">
        <v>0</v>
      </c>
      <c r="N1469" s="334" t="str">
        <f t="shared" si="113"/>
        <v/>
      </c>
      <c r="O1469" s="98" t="s">
        <v>0</v>
      </c>
      <c r="P1469" s="308">
        <f t="shared" si="114"/>
        <v>1457</v>
      </c>
      <c r="R1469" s="301" t="str" cm="1">
        <f t="array" ref="R1469">IFERROR(INDEX(import_data,MATCH($R$8&amp;"-"&amp;$P1469,import_key,0),R$9),"")</f>
        <v/>
      </c>
      <c r="S1469" s="299" t="str" cm="1">
        <f t="array" ref="S1469">IFERROR(INDEX(import_data,MATCH($R$8&amp;"-"&amp;$P1469,import_key,0),S$9),"")</f>
        <v/>
      </c>
      <c r="T1469" s="322" t="str" cm="1">
        <f t="array" ref="T1469">IFERROR(INDEX(import_data,MATCH($R$8&amp;"-"&amp;$P1469,import_key,0),T$9),"")</f>
        <v/>
      </c>
    </row>
    <row r="1470" spans="2:20" x14ac:dyDescent="0.25">
      <c r="B1470" s="308">
        <f t="shared" si="115"/>
        <v>1458</v>
      </c>
      <c r="D1470" s="301" t="str" cm="1">
        <f t="array" ref="D1470">IFERROR(INDEX(import_data,MATCH($D$8&amp;"-"&amp;$B1470,import_key,0),D$9),"")</f>
        <v/>
      </c>
      <c r="E1470" s="299" t="str" cm="1">
        <f t="array" ref="E1470">IFERROR(INDEX(import_data,MATCH($D$8&amp;"-"&amp;$B1470,import_key,0),E$9),"")</f>
        <v/>
      </c>
      <c r="F1470" s="299" t="str" cm="1">
        <f t="array" ref="F1470">IFERROR(INDEX(import_data,MATCH($D$8&amp;"-"&amp;$B1470,import_key,0),F$9),"")</f>
        <v/>
      </c>
      <c r="G1470" s="299" t="str" cm="1">
        <f t="array" ref="G1470">IFERROR(INDEX(import_data,MATCH($D$8&amp;"-"&amp;$B1470,import_key,0),G$9),"")</f>
        <v/>
      </c>
      <c r="H1470" s="322" t="str" cm="1">
        <f t="array" ref="H1470">IFERROR(INDEX(import_data,MATCH($D$8&amp;"-"&amp;$B1470,import_key,0),H$9),"")</f>
        <v/>
      </c>
      <c r="J1470" s="334" t="str">
        <f t="shared" si="111"/>
        <v/>
      </c>
      <c r="K1470" s="98" t="s">
        <v>0</v>
      </c>
      <c r="L1470" s="334" t="str">
        <f t="shared" si="112"/>
        <v/>
      </c>
      <c r="M1470" s="98" t="s">
        <v>0</v>
      </c>
      <c r="N1470" s="334" t="str">
        <f t="shared" si="113"/>
        <v/>
      </c>
      <c r="O1470" s="98" t="s">
        <v>0</v>
      </c>
      <c r="P1470" s="308">
        <f t="shared" si="114"/>
        <v>1458</v>
      </c>
      <c r="R1470" s="301" t="str" cm="1">
        <f t="array" ref="R1470">IFERROR(INDEX(import_data,MATCH($R$8&amp;"-"&amp;$P1470,import_key,0),R$9),"")</f>
        <v/>
      </c>
      <c r="S1470" s="299" t="str" cm="1">
        <f t="array" ref="S1470">IFERROR(INDEX(import_data,MATCH($R$8&amp;"-"&amp;$P1470,import_key,0),S$9),"")</f>
        <v/>
      </c>
      <c r="T1470" s="322" t="str" cm="1">
        <f t="array" ref="T1470">IFERROR(INDEX(import_data,MATCH($R$8&amp;"-"&amp;$P1470,import_key,0),T$9),"")</f>
        <v/>
      </c>
    </row>
    <row r="1471" spans="2:20" x14ac:dyDescent="0.25">
      <c r="B1471" s="308">
        <f t="shared" si="115"/>
        <v>1459</v>
      </c>
      <c r="D1471" s="301" t="str" cm="1">
        <f t="array" ref="D1471">IFERROR(INDEX(import_data,MATCH($D$8&amp;"-"&amp;$B1471,import_key,0),D$9),"")</f>
        <v/>
      </c>
      <c r="E1471" s="299" t="str" cm="1">
        <f t="array" ref="E1471">IFERROR(INDEX(import_data,MATCH($D$8&amp;"-"&amp;$B1471,import_key,0),E$9),"")</f>
        <v/>
      </c>
      <c r="F1471" s="299" t="str" cm="1">
        <f t="array" ref="F1471">IFERROR(INDEX(import_data,MATCH($D$8&amp;"-"&amp;$B1471,import_key,0),F$9),"")</f>
        <v/>
      </c>
      <c r="G1471" s="299" t="str" cm="1">
        <f t="array" ref="G1471">IFERROR(INDEX(import_data,MATCH($D$8&amp;"-"&amp;$B1471,import_key,0),G$9),"")</f>
        <v/>
      </c>
      <c r="H1471" s="322" t="str" cm="1">
        <f t="array" ref="H1471">IFERROR(INDEX(import_data,MATCH($D$8&amp;"-"&amp;$B1471,import_key,0),H$9),"")</f>
        <v/>
      </c>
      <c r="J1471" s="334" t="str">
        <f t="shared" si="111"/>
        <v/>
      </c>
      <c r="K1471" s="98" t="s">
        <v>0</v>
      </c>
      <c r="L1471" s="334" t="str">
        <f t="shared" si="112"/>
        <v/>
      </c>
      <c r="M1471" s="98" t="s">
        <v>0</v>
      </c>
      <c r="N1471" s="334" t="str">
        <f t="shared" si="113"/>
        <v/>
      </c>
      <c r="O1471" s="98" t="s">
        <v>0</v>
      </c>
      <c r="P1471" s="308">
        <f t="shared" si="114"/>
        <v>1459</v>
      </c>
      <c r="R1471" s="301" t="str" cm="1">
        <f t="array" ref="R1471">IFERROR(INDEX(import_data,MATCH($R$8&amp;"-"&amp;$P1471,import_key,0),R$9),"")</f>
        <v/>
      </c>
      <c r="S1471" s="299" t="str" cm="1">
        <f t="array" ref="S1471">IFERROR(INDEX(import_data,MATCH($R$8&amp;"-"&amp;$P1471,import_key,0),S$9),"")</f>
        <v/>
      </c>
      <c r="T1471" s="322" t="str" cm="1">
        <f t="array" ref="T1471">IFERROR(INDEX(import_data,MATCH($R$8&amp;"-"&amp;$P1471,import_key,0),T$9),"")</f>
        <v/>
      </c>
    </row>
    <row r="1472" spans="2:20" x14ac:dyDescent="0.25">
      <c r="B1472" s="308">
        <f t="shared" si="115"/>
        <v>1460</v>
      </c>
      <c r="D1472" s="301" t="str" cm="1">
        <f t="array" ref="D1472">IFERROR(INDEX(import_data,MATCH($D$8&amp;"-"&amp;$B1472,import_key,0),D$9),"")</f>
        <v/>
      </c>
      <c r="E1472" s="299" t="str" cm="1">
        <f t="array" ref="E1472">IFERROR(INDEX(import_data,MATCH($D$8&amp;"-"&amp;$B1472,import_key,0),E$9),"")</f>
        <v/>
      </c>
      <c r="F1472" s="299" t="str" cm="1">
        <f t="array" ref="F1472">IFERROR(INDEX(import_data,MATCH($D$8&amp;"-"&amp;$B1472,import_key,0),F$9),"")</f>
        <v/>
      </c>
      <c r="G1472" s="299" t="str" cm="1">
        <f t="array" ref="G1472">IFERROR(INDEX(import_data,MATCH($D$8&amp;"-"&amp;$B1472,import_key,0),G$9),"")</f>
        <v/>
      </c>
      <c r="H1472" s="322" t="str" cm="1">
        <f t="array" ref="H1472">IFERROR(INDEX(import_data,MATCH($D$8&amp;"-"&amp;$B1472,import_key,0),H$9),"")</f>
        <v/>
      </c>
      <c r="J1472" s="334" t="str">
        <f t="shared" si="111"/>
        <v/>
      </c>
      <c r="K1472" s="98" t="s">
        <v>0</v>
      </c>
      <c r="L1472" s="334" t="str">
        <f t="shared" si="112"/>
        <v/>
      </c>
      <c r="M1472" s="98" t="s">
        <v>0</v>
      </c>
      <c r="N1472" s="334" t="str">
        <f t="shared" si="113"/>
        <v/>
      </c>
      <c r="O1472" s="98" t="s">
        <v>0</v>
      </c>
      <c r="P1472" s="308">
        <f t="shared" si="114"/>
        <v>1460</v>
      </c>
      <c r="R1472" s="301" t="str" cm="1">
        <f t="array" ref="R1472">IFERROR(INDEX(import_data,MATCH($R$8&amp;"-"&amp;$P1472,import_key,0),R$9),"")</f>
        <v/>
      </c>
      <c r="S1472" s="299" t="str" cm="1">
        <f t="array" ref="S1472">IFERROR(INDEX(import_data,MATCH($R$8&amp;"-"&amp;$P1472,import_key,0),S$9),"")</f>
        <v/>
      </c>
      <c r="T1472" s="322" t="str" cm="1">
        <f t="array" ref="T1472">IFERROR(INDEX(import_data,MATCH($R$8&amp;"-"&amp;$P1472,import_key,0),T$9),"")</f>
        <v/>
      </c>
    </row>
    <row r="1473" spans="2:20" x14ac:dyDescent="0.25">
      <c r="B1473" s="308">
        <f t="shared" si="115"/>
        <v>1461</v>
      </c>
      <c r="D1473" s="301" t="str" cm="1">
        <f t="array" ref="D1473">IFERROR(INDEX(import_data,MATCH($D$8&amp;"-"&amp;$B1473,import_key,0),D$9),"")</f>
        <v/>
      </c>
      <c r="E1473" s="299" t="str" cm="1">
        <f t="array" ref="E1473">IFERROR(INDEX(import_data,MATCH($D$8&amp;"-"&amp;$B1473,import_key,0),E$9),"")</f>
        <v/>
      </c>
      <c r="F1473" s="299" t="str" cm="1">
        <f t="array" ref="F1473">IFERROR(INDEX(import_data,MATCH($D$8&amp;"-"&amp;$B1473,import_key,0),F$9),"")</f>
        <v/>
      </c>
      <c r="G1473" s="299" t="str" cm="1">
        <f t="array" ref="G1473">IFERROR(INDEX(import_data,MATCH($D$8&amp;"-"&amp;$B1473,import_key,0),G$9),"")</f>
        <v/>
      </c>
      <c r="H1473" s="322" t="str" cm="1">
        <f t="array" ref="H1473">IFERROR(INDEX(import_data,MATCH($D$8&amp;"-"&amp;$B1473,import_key,0),H$9),"")</f>
        <v/>
      </c>
      <c r="J1473" s="334" t="str">
        <f t="shared" si="111"/>
        <v/>
      </c>
      <c r="K1473" s="98" t="s">
        <v>0</v>
      </c>
      <c r="L1473" s="334" t="str">
        <f t="shared" si="112"/>
        <v/>
      </c>
      <c r="M1473" s="98" t="s">
        <v>0</v>
      </c>
      <c r="N1473" s="334" t="str">
        <f t="shared" si="113"/>
        <v/>
      </c>
      <c r="O1473" s="98" t="s">
        <v>0</v>
      </c>
      <c r="P1473" s="308">
        <f t="shared" si="114"/>
        <v>1461</v>
      </c>
      <c r="R1473" s="301" t="str" cm="1">
        <f t="array" ref="R1473">IFERROR(INDEX(import_data,MATCH($R$8&amp;"-"&amp;$P1473,import_key,0),R$9),"")</f>
        <v/>
      </c>
      <c r="S1473" s="299" t="str" cm="1">
        <f t="array" ref="S1473">IFERROR(INDEX(import_data,MATCH($R$8&amp;"-"&amp;$P1473,import_key,0),S$9),"")</f>
        <v/>
      </c>
      <c r="T1473" s="322" t="str" cm="1">
        <f t="array" ref="T1473">IFERROR(INDEX(import_data,MATCH($R$8&amp;"-"&amp;$P1473,import_key,0),T$9),"")</f>
        <v/>
      </c>
    </row>
    <row r="1474" spans="2:20" x14ac:dyDescent="0.25">
      <c r="B1474" s="308">
        <f t="shared" si="115"/>
        <v>1462</v>
      </c>
      <c r="D1474" s="301" t="str" cm="1">
        <f t="array" ref="D1474">IFERROR(INDEX(import_data,MATCH($D$8&amp;"-"&amp;$B1474,import_key,0),D$9),"")</f>
        <v/>
      </c>
      <c r="E1474" s="299" t="str" cm="1">
        <f t="array" ref="E1474">IFERROR(INDEX(import_data,MATCH($D$8&amp;"-"&amp;$B1474,import_key,0),E$9),"")</f>
        <v/>
      </c>
      <c r="F1474" s="299" t="str" cm="1">
        <f t="array" ref="F1474">IFERROR(INDEX(import_data,MATCH($D$8&amp;"-"&amp;$B1474,import_key,0),F$9),"")</f>
        <v/>
      </c>
      <c r="G1474" s="299" t="str" cm="1">
        <f t="array" ref="G1474">IFERROR(INDEX(import_data,MATCH($D$8&amp;"-"&amp;$B1474,import_key,0),G$9),"")</f>
        <v/>
      </c>
      <c r="H1474" s="322" t="str" cm="1">
        <f t="array" ref="H1474">IFERROR(INDEX(import_data,MATCH($D$8&amp;"-"&amp;$B1474,import_key,0),H$9),"")</f>
        <v/>
      </c>
      <c r="J1474" s="334" t="str">
        <f t="shared" si="111"/>
        <v/>
      </c>
      <c r="K1474" s="98" t="s">
        <v>0</v>
      </c>
      <c r="L1474" s="334" t="str">
        <f t="shared" si="112"/>
        <v/>
      </c>
      <c r="M1474" s="98" t="s">
        <v>0</v>
      </c>
      <c r="N1474" s="334" t="str">
        <f t="shared" si="113"/>
        <v/>
      </c>
      <c r="O1474" s="98" t="s">
        <v>0</v>
      </c>
      <c r="P1474" s="308">
        <f t="shared" si="114"/>
        <v>1462</v>
      </c>
      <c r="R1474" s="301" t="str" cm="1">
        <f t="array" ref="R1474">IFERROR(INDEX(import_data,MATCH($R$8&amp;"-"&amp;$P1474,import_key,0),R$9),"")</f>
        <v/>
      </c>
      <c r="S1474" s="299" t="str" cm="1">
        <f t="array" ref="S1474">IFERROR(INDEX(import_data,MATCH($R$8&amp;"-"&amp;$P1474,import_key,0),S$9),"")</f>
        <v/>
      </c>
      <c r="T1474" s="322" t="str" cm="1">
        <f t="array" ref="T1474">IFERROR(INDEX(import_data,MATCH($R$8&amp;"-"&amp;$P1474,import_key,0),T$9),"")</f>
        <v/>
      </c>
    </row>
    <row r="1475" spans="2:20" x14ac:dyDescent="0.25">
      <c r="B1475" s="308">
        <f t="shared" si="115"/>
        <v>1463</v>
      </c>
      <c r="D1475" s="301" t="str" cm="1">
        <f t="array" ref="D1475">IFERROR(INDEX(import_data,MATCH($D$8&amp;"-"&amp;$B1475,import_key,0),D$9),"")</f>
        <v/>
      </c>
      <c r="E1475" s="299" t="str" cm="1">
        <f t="array" ref="E1475">IFERROR(INDEX(import_data,MATCH($D$8&amp;"-"&amp;$B1475,import_key,0),E$9),"")</f>
        <v/>
      </c>
      <c r="F1475" s="299" t="str" cm="1">
        <f t="array" ref="F1475">IFERROR(INDEX(import_data,MATCH($D$8&amp;"-"&amp;$B1475,import_key,0),F$9),"")</f>
        <v/>
      </c>
      <c r="G1475" s="299" t="str" cm="1">
        <f t="array" ref="G1475">IFERROR(INDEX(import_data,MATCH($D$8&amp;"-"&amp;$B1475,import_key,0),G$9),"")</f>
        <v/>
      </c>
      <c r="H1475" s="322" t="str" cm="1">
        <f t="array" ref="H1475">IFERROR(INDEX(import_data,MATCH($D$8&amp;"-"&amp;$B1475,import_key,0),H$9),"")</f>
        <v/>
      </c>
      <c r="J1475" s="334" t="str">
        <f t="shared" si="111"/>
        <v/>
      </c>
      <c r="K1475" s="98" t="s">
        <v>0</v>
      </c>
      <c r="L1475" s="334" t="str">
        <f t="shared" si="112"/>
        <v/>
      </c>
      <c r="M1475" s="98" t="s">
        <v>0</v>
      </c>
      <c r="N1475" s="334" t="str">
        <f t="shared" si="113"/>
        <v/>
      </c>
      <c r="O1475" s="98" t="s">
        <v>0</v>
      </c>
      <c r="P1475" s="308">
        <f t="shared" si="114"/>
        <v>1463</v>
      </c>
      <c r="R1475" s="301" t="str" cm="1">
        <f t="array" ref="R1475">IFERROR(INDEX(import_data,MATCH($R$8&amp;"-"&amp;$P1475,import_key,0),R$9),"")</f>
        <v/>
      </c>
      <c r="S1475" s="299" t="str" cm="1">
        <f t="array" ref="S1475">IFERROR(INDEX(import_data,MATCH($R$8&amp;"-"&amp;$P1475,import_key,0),S$9),"")</f>
        <v/>
      </c>
      <c r="T1475" s="322" t="str" cm="1">
        <f t="array" ref="T1475">IFERROR(INDEX(import_data,MATCH($R$8&amp;"-"&amp;$P1475,import_key,0),T$9),"")</f>
        <v/>
      </c>
    </row>
    <row r="1476" spans="2:20" x14ac:dyDescent="0.25">
      <c r="B1476" s="308">
        <f t="shared" si="115"/>
        <v>1464</v>
      </c>
      <c r="D1476" s="301" t="str" cm="1">
        <f t="array" ref="D1476">IFERROR(INDEX(import_data,MATCH($D$8&amp;"-"&amp;$B1476,import_key,0),D$9),"")</f>
        <v/>
      </c>
      <c r="E1476" s="299" t="str" cm="1">
        <f t="array" ref="E1476">IFERROR(INDEX(import_data,MATCH($D$8&amp;"-"&amp;$B1476,import_key,0),E$9),"")</f>
        <v/>
      </c>
      <c r="F1476" s="299" t="str" cm="1">
        <f t="array" ref="F1476">IFERROR(INDEX(import_data,MATCH($D$8&amp;"-"&amp;$B1476,import_key,0),F$9),"")</f>
        <v/>
      </c>
      <c r="G1476" s="299" t="str" cm="1">
        <f t="array" ref="G1476">IFERROR(INDEX(import_data,MATCH($D$8&amp;"-"&amp;$B1476,import_key,0),G$9),"")</f>
        <v/>
      </c>
      <c r="H1476" s="322" t="str" cm="1">
        <f t="array" ref="H1476">IFERROR(INDEX(import_data,MATCH($D$8&amp;"-"&amp;$B1476,import_key,0),H$9),"")</f>
        <v/>
      </c>
      <c r="J1476" s="334" t="str">
        <f t="shared" si="111"/>
        <v/>
      </c>
      <c r="K1476" s="98" t="s">
        <v>0</v>
      </c>
      <c r="L1476" s="334" t="str">
        <f t="shared" si="112"/>
        <v/>
      </c>
      <c r="M1476" s="98" t="s">
        <v>0</v>
      </c>
      <c r="N1476" s="334" t="str">
        <f t="shared" si="113"/>
        <v/>
      </c>
      <c r="O1476" s="98" t="s">
        <v>0</v>
      </c>
      <c r="P1476" s="308">
        <f t="shared" si="114"/>
        <v>1464</v>
      </c>
      <c r="R1476" s="301" t="str" cm="1">
        <f t="array" ref="R1476">IFERROR(INDEX(import_data,MATCH($R$8&amp;"-"&amp;$P1476,import_key,0),R$9),"")</f>
        <v/>
      </c>
      <c r="S1476" s="299" t="str" cm="1">
        <f t="array" ref="S1476">IFERROR(INDEX(import_data,MATCH($R$8&amp;"-"&amp;$P1476,import_key,0),S$9),"")</f>
        <v/>
      </c>
      <c r="T1476" s="322" t="str" cm="1">
        <f t="array" ref="T1476">IFERROR(INDEX(import_data,MATCH($R$8&amp;"-"&amp;$P1476,import_key,0),T$9),"")</f>
        <v/>
      </c>
    </row>
    <row r="1477" spans="2:20" x14ac:dyDescent="0.25">
      <c r="B1477" s="308">
        <f t="shared" si="115"/>
        <v>1465</v>
      </c>
      <c r="D1477" s="301" t="str" cm="1">
        <f t="array" ref="D1477">IFERROR(INDEX(import_data,MATCH($D$8&amp;"-"&amp;$B1477,import_key,0),D$9),"")</f>
        <v/>
      </c>
      <c r="E1477" s="299" t="str" cm="1">
        <f t="array" ref="E1477">IFERROR(INDEX(import_data,MATCH($D$8&amp;"-"&amp;$B1477,import_key,0),E$9),"")</f>
        <v/>
      </c>
      <c r="F1477" s="299" t="str" cm="1">
        <f t="array" ref="F1477">IFERROR(INDEX(import_data,MATCH($D$8&amp;"-"&amp;$B1477,import_key,0),F$9),"")</f>
        <v/>
      </c>
      <c r="G1477" s="299" t="str" cm="1">
        <f t="array" ref="G1477">IFERROR(INDEX(import_data,MATCH($D$8&amp;"-"&amp;$B1477,import_key,0),G$9),"")</f>
        <v/>
      </c>
      <c r="H1477" s="322" t="str" cm="1">
        <f t="array" ref="H1477">IFERROR(INDEX(import_data,MATCH($D$8&amp;"-"&amp;$B1477,import_key,0),H$9),"")</f>
        <v/>
      </c>
      <c r="J1477" s="334" t="str">
        <f t="shared" si="111"/>
        <v/>
      </c>
      <c r="K1477" s="98" t="s">
        <v>0</v>
      </c>
      <c r="L1477" s="334" t="str">
        <f t="shared" si="112"/>
        <v/>
      </c>
      <c r="M1477" s="98" t="s">
        <v>0</v>
      </c>
      <c r="N1477" s="334" t="str">
        <f t="shared" si="113"/>
        <v/>
      </c>
      <c r="O1477" s="98" t="s">
        <v>0</v>
      </c>
      <c r="P1477" s="308">
        <f t="shared" si="114"/>
        <v>1465</v>
      </c>
      <c r="R1477" s="301" t="str" cm="1">
        <f t="array" ref="R1477">IFERROR(INDEX(import_data,MATCH($R$8&amp;"-"&amp;$P1477,import_key,0),R$9),"")</f>
        <v/>
      </c>
      <c r="S1477" s="299" t="str" cm="1">
        <f t="array" ref="S1477">IFERROR(INDEX(import_data,MATCH($R$8&amp;"-"&amp;$P1477,import_key,0),S$9),"")</f>
        <v/>
      </c>
      <c r="T1477" s="322" t="str" cm="1">
        <f t="array" ref="T1477">IFERROR(INDEX(import_data,MATCH($R$8&amp;"-"&amp;$P1477,import_key,0),T$9),"")</f>
        <v/>
      </c>
    </row>
    <row r="1478" spans="2:20" x14ac:dyDescent="0.25">
      <c r="B1478" s="308">
        <f t="shared" si="115"/>
        <v>1466</v>
      </c>
      <c r="D1478" s="301" t="str" cm="1">
        <f t="array" ref="D1478">IFERROR(INDEX(import_data,MATCH($D$8&amp;"-"&amp;$B1478,import_key,0),D$9),"")</f>
        <v/>
      </c>
      <c r="E1478" s="299" t="str" cm="1">
        <f t="array" ref="E1478">IFERROR(INDEX(import_data,MATCH($D$8&amp;"-"&amp;$B1478,import_key,0),E$9),"")</f>
        <v/>
      </c>
      <c r="F1478" s="299" t="str" cm="1">
        <f t="array" ref="F1478">IFERROR(INDEX(import_data,MATCH($D$8&amp;"-"&amp;$B1478,import_key,0),F$9),"")</f>
        <v/>
      </c>
      <c r="G1478" s="299" t="str" cm="1">
        <f t="array" ref="G1478">IFERROR(INDEX(import_data,MATCH($D$8&amp;"-"&amp;$B1478,import_key,0),G$9),"")</f>
        <v/>
      </c>
      <c r="H1478" s="322" t="str" cm="1">
        <f t="array" ref="H1478">IFERROR(INDEX(import_data,MATCH($D$8&amp;"-"&amp;$B1478,import_key,0),H$9),"")</f>
        <v/>
      </c>
      <c r="J1478" s="334" t="str">
        <f t="shared" si="111"/>
        <v/>
      </c>
      <c r="K1478" s="98" t="s">
        <v>0</v>
      </c>
      <c r="L1478" s="334" t="str">
        <f t="shared" si="112"/>
        <v/>
      </c>
      <c r="M1478" s="98" t="s">
        <v>0</v>
      </c>
      <c r="N1478" s="334" t="str">
        <f t="shared" si="113"/>
        <v/>
      </c>
      <c r="O1478" s="98" t="s">
        <v>0</v>
      </c>
      <c r="P1478" s="308">
        <f t="shared" si="114"/>
        <v>1466</v>
      </c>
      <c r="R1478" s="301" t="str" cm="1">
        <f t="array" ref="R1478">IFERROR(INDEX(import_data,MATCH($R$8&amp;"-"&amp;$P1478,import_key,0),R$9),"")</f>
        <v/>
      </c>
      <c r="S1478" s="299" t="str" cm="1">
        <f t="array" ref="S1478">IFERROR(INDEX(import_data,MATCH($R$8&amp;"-"&amp;$P1478,import_key,0),S$9),"")</f>
        <v/>
      </c>
      <c r="T1478" s="322" t="str" cm="1">
        <f t="array" ref="T1478">IFERROR(INDEX(import_data,MATCH($R$8&amp;"-"&amp;$P1478,import_key,0),T$9),"")</f>
        <v/>
      </c>
    </row>
    <row r="1479" spans="2:20" x14ac:dyDescent="0.25">
      <c r="B1479" s="308">
        <f t="shared" si="115"/>
        <v>1467</v>
      </c>
      <c r="D1479" s="301" t="str" cm="1">
        <f t="array" ref="D1479">IFERROR(INDEX(import_data,MATCH($D$8&amp;"-"&amp;$B1479,import_key,0),D$9),"")</f>
        <v/>
      </c>
      <c r="E1479" s="299" t="str" cm="1">
        <f t="array" ref="E1479">IFERROR(INDEX(import_data,MATCH($D$8&amp;"-"&amp;$B1479,import_key,0),E$9),"")</f>
        <v/>
      </c>
      <c r="F1479" s="299" t="str" cm="1">
        <f t="array" ref="F1479">IFERROR(INDEX(import_data,MATCH($D$8&amp;"-"&amp;$B1479,import_key,0),F$9),"")</f>
        <v/>
      </c>
      <c r="G1479" s="299" t="str" cm="1">
        <f t="array" ref="G1479">IFERROR(INDEX(import_data,MATCH($D$8&amp;"-"&amp;$B1479,import_key,0),G$9),"")</f>
        <v/>
      </c>
      <c r="H1479" s="322" t="str" cm="1">
        <f t="array" ref="H1479">IFERROR(INDEX(import_data,MATCH($D$8&amp;"-"&amp;$B1479,import_key,0),H$9),"")</f>
        <v/>
      </c>
      <c r="J1479" s="334" t="str">
        <f t="shared" si="111"/>
        <v/>
      </c>
      <c r="K1479" s="98" t="s">
        <v>0</v>
      </c>
      <c r="L1479" s="334" t="str">
        <f t="shared" si="112"/>
        <v/>
      </c>
      <c r="M1479" s="98" t="s">
        <v>0</v>
      </c>
      <c r="N1479" s="334" t="str">
        <f t="shared" si="113"/>
        <v/>
      </c>
      <c r="O1479" s="98" t="s">
        <v>0</v>
      </c>
      <c r="P1479" s="308">
        <f t="shared" si="114"/>
        <v>1467</v>
      </c>
      <c r="R1479" s="301" t="str" cm="1">
        <f t="array" ref="R1479">IFERROR(INDEX(import_data,MATCH($R$8&amp;"-"&amp;$P1479,import_key,0),R$9),"")</f>
        <v/>
      </c>
      <c r="S1479" s="299" t="str" cm="1">
        <f t="array" ref="S1479">IFERROR(INDEX(import_data,MATCH($R$8&amp;"-"&amp;$P1479,import_key,0),S$9),"")</f>
        <v/>
      </c>
      <c r="T1479" s="322" t="str" cm="1">
        <f t="array" ref="T1479">IFERROR(INDEX(import_data,MATCH($R$8&amp;"-"&amp;$P1479,import_key,0),T$9),"")</f>
        <v/>
      </c>
    </row>
    <row r="1480" spans="2:20" x14ac:dyDescent="0.25">
      <c r="B1480" s="308">
        <f t="shared" si="115"/>
        <v>1468</v>
      </c>
      <c r="D1480" s="301" t="str" cm="1">
        <f t="array" ref="D1480">IFERROR(INDEX(import_data,MATCH($D$8&amp;"-"&amp;$B1480,import_key,0),D$9),"")</f>
        <v/>
      </c>
      <c r="E1480" s="299" t="str" cm="1">
        <f t="array" ref="E1480">IFERROR(INDEX(import_data,MATCH($D$8&amp;"-"&amp;$B1480,import_key,0),E$9),"")</f>
        <v/>
      </c>
      <c r="F1480" s="299" t="str" cm="1">
        <f t="array" ref="F1480">IFERROR(INDEX(import_data,MATCH($D$8&amp;"-"&amp;$B1480,import_key,0),F$9),"")</f>
        <v/>
      </c>
      <c r="G1480" s="299" t="str" cm="1">
        <f t="array" ref="G1480">IFERROR(INDEX(import_data,MATCH($D$8&amp;"-"&amp;$B1480,import_key,0),G$9),"")</f>
        <v/>
      </c>
      <c r="H1480" s="322" t="str" cm="1">
        <f t="array" ref="H1480">IFERROR(INDEX(import_data,MATCH($D$8&amp;"-"&amp;$B1480,import_key,0),H$9),"")</f>
        <v/>
      </c>
      <c r="J1480" s="334" t="str">
        <f t="shared" si="111"/>
        <v/>
      </c>
      <c r="K1480" s="98" t="s">
        <v>0</v>
      </c>
      <c r="L1480" s="334" t="str">
        <f t="shared" si="112"/>
        <v/>
      </c>
      <c r="M1480" s="98" t="s">
        <v>0</v>
      </c>
      <c r="N1480" s="334" t="str">
        <f t="shared" si="113"/>
        <v/>
      </c>
      <c r="O1480" s="98" t="s">
        <v>0</v>
      </c>
      <c r="P1480" s="308">
        <f t="shared" si="114"/>
        <v>1468</v>
      </c>
      <c r="R1480" s="301" t="str" cm="1">
        <f t="array" ref="R1480">IFERROR(INDEX(import_data,MATCH($R$8&amp;"-"&amp;$P1480,import_key,0),R$9),"")</f>
        <v/>
      </c>
      <c r="S1480" s="299" t="str" cm="1">
        <f t="array" ref="S1480">IFERROR(INDEX(import_data,MATCH($R$8&amp;"-"&amp;$P1480,import_key,0),S$9),"")</f>
        <v/>
      </c>
      <c r="T1480" s="322" t="str" cm="1">
        <f t="array" ref="T1480">IFERROR(INDEX(import_data,MATCH($R$8&amp;"-"&amp;$P1480,import_key,0),T$9),"")</f>
        <v/>
      </c>
    </row>
    <row r="1481" spans="2:20" x14ac:dyDescent="0.25">
      <c r="B1481" s="308">
        <f t="shared" si="115"/>
        <v>1469</v>
      </c>
      <c r="D1481" s="301" t="str" cm="1">
        <f t="array" ref="D1481">IFERROR(INDEX(import_data,MATCH($D$8&amp;"-"&amp;$B1481,import_key,0),D$9),"")</f>
        <v/>
      </c>
      <c r="E1481" s="299" t="str" cm="1">
        <f t="array" ref="E1481">IFERROR(INDEX(import_data,MATCH($D$8&amp;"-"&amp;$B1481,import_key,0),E$9),"")</f>
        <v/>
      </c>
      <c r="F1481" s="299" t="str" cm="1">
        <f t="array" ref="F1481">IFERROR(INDEX(import_data,MATCH($D$8&amp;"-"&amp;$B1481,import_key,0),F$9),"")</f>
        <v/>
      </c>
      <c r="G1481" s="299" t="str" cm="1">
        <f t="array" ref="G1481">IFERROR(INDEX(import_data,MATCH($D$8&amp;"-"&amp;$B1481,import_key,0),G$9),"")</f>
        <v/>
      </c>
      <c r="H1481" s="322" t="str" cm="1">
        <f t="array" ref="H1481">IFERROR(INDEX(import_data,MATCH($D$8&amp;"-"&amp;$B1481,import_key,0),H$9),"")</f>
        <v/>
      </c>
      <c r="J1481" s="334" t="str">
        <f t="shared" si="111"/>
        <v/>
      </c>
      <c r="K1481" s="98" t="s">
        <v>0</v>
      </c>
      <c r="L1481" s="334" t="str">
        <f t="shared" si="112"/>
        <v/>
      </c>
      <c r="M1481" s="98" t="s">
        <v>0</v>
      </c>
      <c r="N1481" s="334" t="str">
        <f t="shared" si="113"/>
        <v/>
      </c>
      <c r="O1481" s="98" t="s">
        <v>0</v>
      </c>
      <c r="P1481" s="308">
        <f t="shared" si="114"/>
        <v>1469</v>
      </c>
      <c r="R1481" s="301" t="str" cm="1">
        <f t="array" ref="R1481">IFERROR(INDEX(import_data,MATCH($R$8&amp;"-"&amp;$P1481,import_key,0),R$9),"")</f>
        <v/>
      </c>
      <c r="S1481" s="299" t="str" cm="1">
        <f t="array" ref="S1481">IFERROR(INDEX(import_data,MATCH($R$8&amp;"-"&amp;$P1481,import_key,0),S$9),"")</f>
        <v/>
      </c>
      <c r="T1481" s="322" t="str" cm="1">
        <f t="array" ref="T1481">IFERROR(INDEX(import_data,MATCH($R$8&amp;"-"&amp;$P1481,import_key,0),T$9),"")</f>
        <v/>
      </c>
    </row>
    <row r="1482" spans="2:20" x14ac:dyDescent="0.25">
      <c r="B1482" s="308">
        <f t="shared" si="115"/>
        <v>1470</v>
      </c>
      <c r="D1482" s="301" t="str" cm="1">
        <f t="array" ref="D1482">IFERROR(INDEX(import_data,MATCH($D$8&amp;"-"&amp;$B1482,import_key,0),D$9),"")</f>
        <v/>
      </c>
      <c r="E1482" s="299" t="str" cm="1">
        <f t="array" ref="E1482">IFERROR(INDEX(import_data,MATCH($D$8&amp;"-"&amp;$B1482,import_key,0),E$9),"")</f>
        <v/>
      </c>
      <c r="F1482" s="299" t="str" cm="1">
        <f t="array" ref="F1482">IFERROR(INDEX(import_data,MATCH($D$8&amp;"-"&amp;$B1482,import_key,0),F$9),"")</f>
        <v/>
      </c>
      <c r="G1482" s="299" t="str" cm="1">
        <f t="array" ref="G1482">IFERROR(INDEX(import_data,MATCH($D$8&amp;"-"&amp;$B1482,import_key,0),G$9),"")</f>
        <v/>
      </c>
      <c r="H1482" s="322" t="str" cm="1">
        <f t="array" ref="H1482">IFERROR(INDEX(import_data,MATCH($D$8&amp;"-"&amp;$B1482,import_key,0),H$9),"")</f>
        <v/>
      </c>
      <c r="J1482" s="334" t="str">
        <f t="shared" si="111"/>
        <v/>
      </c>
      <c r="K1482" s="98" t="s">
        <v>0</v>
      </c>
      <c r="L1482" s="334" t="str">
        <f t="shared" si="112"/>
        <v/>
      </c>
      <c r="M1482" s="98" t="s">
        <v>0</v>
      </c>
      <c r="N1482" s="334" t="str">
        <f t="shared" si="113"/>
        <v/>
      </c>
      <c r="O1482" s="98" t="s">
        <v>0</v>
      </c>
      <c r="P1482" s="308">
        <f t="shared" si="114"/>
        <v>1470</v>
      </c>
      <c r="R1482" s="301" t="str" cm="1">
        <f t="array" ref="R1482">IFERROR(INDEX(import_data,MATCH($R$8&amp;"-"&amp;$P1482,import_key,0),R$9),"")</f>
        <v/>
      </c>
      <c r="S1482" s="299" t="str" cm="1">
        <f t="array" ref="S1482">IFERROR(INDEX(import_data,MATCH($R$8&amp;"-"&amp;$P1482,import_key,0),S$9),"")</f>
        <v/>
      </c>
      <c r="T1482" s="322" t="str" cm="1">
        <f t="array" ref="T1482">IFERROR(INDEX(import_data,MATCH($R$8&amp;"-"&amp;$P1482,import_key,0),T$9),"")</f>
        <v/>
      </c>
    </row>
    <row r="1483" spans="2:20" x14ac:dyDescent="0.25">
      <c r="B1483" s="308">
        <f t="shared" si="115"/>
        <v>1471</v>
      </c>
      <c r="D1483" s="301" t="str" cm="1">
        <f t="array" ref="D1483">IFERROR(INDEX(import_data,MATCH($D$8&amp;"-"&amp;$B1483,import_key,0),D$9),"")</f>
        <v/>
      </c>
      <c r="E1483" s="299" t="str" cm="1">
        <f t="array" ref="E1483">IFERROR(INDEX(import_data,MATCH($D$8&amp;"-"&amp;$B1483,import_key,0),E$9),"")</f>
        <v/>
      </c>
      <c r="F1483" s="299" t="str" cm="1">
        <f t="array" ref="F1483">IFERROR(INDEX(import_data,MATCH($D$8&amp;"-"&amp;$B1483,import_key,0),F$9),"")</f>
        <v/>
      </c>
      <c r="G1483" s="299" t="str" cm="1">
        <f t="array" ref="G1483">IFERROR(INDEX(import_data,MATCH($D$8&amp;"-"&amp;$B1483,import_key,0),G$9),"")</f>
        <v/>
      </c>
      <c r="H1483" s="322" t="str" cm="1">
        <f t="array" ref="H1483">IFERROR(INDEX(import_data,MATCH($D$8&amp;"-"&amp;$B1483,import_key,0),H$9),"")</f>
        <v/>
      </c>
      <c r="J1483" s="334" t="str">
        <f t="shared" si="111"/>
        <v/>
      </c>
      <c r="K1483" s="98" t="s">
        <v>0</v>
      </c>
      <c r="L1483" s="334" t="str">
        <f t="shared" si="112"/>
        <v/>
      </c>
      <c r="M1483" s="98" t="s">
        <v>0</v>
      </c>
      <c r="N1483" s="334" t="str">
        <f t="shared" si="113"/>
        <v/>
      </c>
      <c r="O1483" s="98" t="s">
        <v>0</v>
      </c>
      <c r="P1483" s="308">
        <f t="shared" si="114"/>
        <v>1471</v>
      </c>
      <c r="R1483" s="301" t="str" cm="1">
        <f t="array" ref="R1483">IFERROR(INDEX(import_data,MATCH($R$8&amp;"-"&amp;$P1483,import_key,0),R$9),"")</f>
        <v/>
      </c>
      <c r="S1483" s="299" t="str" cm="1">
        <f t="array" ref="S1483">IFERROR(INDEX(import_data,MATCH($R$8&amp;"-"&amp;$P1483,import_key,0),S$9),"")</f>
        <v/>
      </c>
      <c r="T1483" s="322" t="str" cm="1">
        <f t="array" ref="T1483">IFERROR(INDEX(import_data,MATCH($R$8&amp;"-"&amp;$P1483,import_key,0),T$9),"")</f>
        <v/>
      </c>
    </row>
    <row r="1484" spans="2:20" x14ac:dyDescent="0.25">
      <c r="B1484" s="308">
        <f t="shared" si="115"/>
        <v>1472</v>
      </c>
      <c r="D1484" s="301" t="str" cm="1">
        <f t="array" ref="D1484">IFERROR(INDEX(import_data,MATCH($D$8&amp;"-"&amp;$B1484,import_key,0),D$9),"")</f>
        <v/>
      </c>
      <c r="E1484" s="299" t="str" cm="1">
        <f t="array" ref="E1484">IFERROR(INDEX(import_data,MATCH($D$8&amp;"-"&amp;$B1484,import_key,0),E$9),"")</f>
        <v/>
      </c>
      <c r="F1484" s="299" t="str" cm="1">
        <f t="array" ref="F1484">IFERROR(INDEX(import_data,MATCH($D$8&amp;"-"&amp;$B1484,import_key,0),F$9),"")</f>
        <v/>
      </c>
      <c r="G1484" s="299" t="str" cm="1">
        <f t="array" ref="G1484">IFERROR(INDEX(import_data,MATCH($D$8&amp;"-"&amp;$B1484,import_key,0),G$9),"")</f>
        <v/>
      </c>
      <c r="H1484" s="322" t="str" cm="1">
        <f t="array" ref="H1484">IFERROR(INDEX(import_data,MATCH($D$8&amp;"-"&amp;$B1484,import_key,0),H$9),"")</f>
        <v/>
      </c>
      <c r="J1484" s="334" t="str">
        <f t="shared" ref="J1484:J1512" si="116">IF(E1484="","",E1484) &amp; IF(F1484="",""," – " &amp; F1484) &amp; IF(G1484="",""," – " &amp; G1484) &amp; IF(H1484="",""," – " &amp; H1484)</f>
        <v/>
      </c>
      <c r="K1484" s="98" t="s">
        <v>0</v>
      </c>
      <c r="L1484" s="334" t="str">
        <f t="shared" ref="L1484:L1512" si="117">IF(E1484="","",E1484) &amp; IF(F1484="",""," – " &amp; F1484) &amp; IF(G1484="",""," – " &amp; G1484)</f>
        <v/>
      </c>
      <c r="M1484" s="98" t="s">
        <v>0</v>
      </c>
      <c r="N1484" s="334" t="str">
        <f t="shared" ref="N1484:N1512" si="118">IF(E1484="","",E1484) &amp; IF(F1484="",""," – " &amp; F1484)</f>
        <v/>
      </c>
      <c r="O1484" s="98" t="s">
        <v>0</v>
      </c>
      <c r="P1484" s="308">
        <f t="shared" si="114"/>
        <v>1472</v>
      </c>
      <c r="R1484" s="301" t="str" cm="1">
        <f t="array" ref="R1484">IFERROR(INDEX(import_data,MATCH($R$8&amp;"-"&amp;$P1484,import_key,0),R$9),"")</f>
        <v/>
      </c>
      <c r="S1484" s="299" t="str" cm="1">
        <f t="array" ref="S1484">IFERROR(INDEX(import_data,MATCH($R$8&amp;"-"&amp;$P1484,import_key,0),S$9),"")</f>
        <v/>
      </c>
      <c r="T1484" s="322" t="str" cm="1">
        <f t="array" ref="T1484">IFERROR(INDEX(import_data,MATCH($R$8&amp;"-"&amp;$P1484,import_key,0),T$9),"")</f>
        <v/>
      </c>
    </row>
    <row r="1485" spans="2:20" x14ac:dyDescent="0.25">
      <c r="B1485" s="308">
        <f t="shared" si="115"/>
        <v>1473</v>
      </c>
      <c r="D1485" s="301" t="str" cm="1">
        <f t="array" ref="D1485">IFERROR(INDEX(import_data,MATCH($D$8&amp;"-"&amp;$B1485,import_key,0),D$9),"")</f>
        <v/>
      </c>
      <c r="E1485" s="299" t="str" cm="1">
        <f t="array" ref="E1485">IFERROR(INDEX(import_data,MATCH($D$8&amp;"-"&amp;$B1485,import_key,0),E$9),"")</f>
        <v/>
      </c>
      <c r="F1485" s="299" t="str" cm="1">
        <f t="array" ref="F1485">IFERROR(INDEX(import_data,MATCH($D$8&amp;"-"&amp;$B1485,import_key,0),F$9),"")</f>
        <v/>
      </c>
      <c r="G1485" s="299" t="str" cm="1">
        <f t="array" ref="G1485">IFERROR(INDEX(import_data,MATCH($D$8&amp;"-"&amp;$B1485,import_key,0),G$9),"")</f>
        <v/>
      </c>
      <c r="H1485" s="322" t="str" cm="1">
        <f t="array" ref="H1485">IFERROR(INDEX(import_data,MATCH($D$8&amp;"-"&amp;$B1485,import_key,0),H$9),"")</f>
        <v/>
      </c>
      <c r="J1485" s="334" t="str">
        <f t="shared" si="116"/>
        <v/>
      </c>
      <c r="K1485" s="98" t="s">
        <v>0</v>
      </c>
      <c r="L1485" s="334" t="str">
        <f t="shared" si="117"/>
        <v/>
      </c>
      <c r="M1485" s="98" t="s">
        <v>0</v>
      </c>
      <c r="N1485" s="334" t="str">
        <f t="shared" si="118"/>
        <v/>
      </c>
      <c r="O1485" s="98" t="s">
        <v>0</v>
      </c>
      <c r="P1485" s="308">
        <f t="shared" ref="P1485:P1512" si="119">P1484+1</f>
        <v>1473</v>
      </c>
      <c r="R1485" s="301" t="str" cm="1">
        <f t="array" ref="R1485">IFERROR(INDEX(import_data,MATCH($R$8&amp;"-"&amp;$P1485,import_key,0),R$9),"")</f>
        <v/>
      </c>
      <c r="S1485" s="299" t="str" cm="1">
        <f t="array" ref="S1485">IFERROR(INDEX(import_data,MATCH($R$8&amp;"-"&amp;$P1485,import_key,0),S$9),"")</f>
        <v/>
      </c>
      <c r="T1485" s="322" t="str" cm="1">
        <f t="array" ref="T1485">IFERROR(INDEX(import_data,MATCH($R$8&amp;"-"&amp;$P1485,import_key,0),T$9),"")</f>
        <v/>
      </c>
    </row>
    <row r="1486" spans="2:20" x14ac:dyDescent="0.25">
      <c r="B1486" s="308">
        <f t="shared" ref="B1486:B1512" si="120">B1485+1</f>
        <v>1474</v>
      </c>
      <c r="D1486" s="301" t="str" cm="1">
        <f t="array" ref="D1486">IFERROR(INDEX(import_data,MATCH($D$8&amp;"-"&amp;$B1486,import_key,0),D$9),"")</f>
        <v/>
      </c>
      <c r="E1486" s="299" t="str" cm="1">
        <f t="array" ref="E1486">IFERROR(INDEX(import_data,MATCH($D$8&amp;"-"&amp;$B1486,import_key,0),E$9),"")</f>
        <v/>
      </c>
      <c r="F1486" s="299" t="str" cm="1">
        <f t="array" ref="F1486">IFERROR(INDEX(import_data,MATCH($D$8&amp;"-"&amp;$B1486,import_key,0),F$9),"")</f>
        <v/>
      </c>
      <c r="G1486" s="299" t="str" cm="1">
        <f t="array" ref="G1486">IFERROR(INDEX(import_data,MATCH($D$8&amp;"-"&amp;$B1486,import_key,0),G$9),"")</f>
        <v/>
      </c>
      <c r="H1486" s="322" t="str" cm="1">
        <f t="array" ref="H1486">IFERROR(INDEX(import_data,MATCH($D$8&amp;"-"&amp;$B1486,import_key,0),H$9),"")</f>
        <v/>
      </c>
      <c r="J1486" s="334" t="str">
        <f t="shared" si="116"/>
        <v/>
      </c>
      <c r="K1486" s="98" t="s">
        <v>0</v>
      </c>
      <c r="L1486" s="334" t="str">
        <f t="shared" si="117"/>
        <v/>
      </c>
      <c r="M1486" s="98" t="s">
        <v>0</v>
      </c>
      <c r="N1486" s="334" t="str">
        <f t="shared" si="118"/>
        <v/>
      </c>
      <c r="O1486" s="98" t="s">
        <v>0</v>
      </c>
      <c r="P1486" s="308">
        <f t="shared" si="119"/>
        <v>1474</v>
      </c>
      <c r="R1486" s="301" t="str" cm="1">
        <f t="array" ref="R1486">IFERROR(INDEX(import_data,MATCH($R$8&amp;"-"&amp;$P1486,import_key,0),R$9),"")</f>
        <v/>
      </c>
      <c r="S1486" s="299" t="str" cm="1">
        <f t="array" ref="S1486">IFERROR(INDEX(import_data,MATCH($R$8&amp;"-"&amp;$P1486,import_key,0),S$9),"")</f>
        <v/>
      </c>
      <c r="T1486" s="322" t="str" cm="1">
        <f t="array" ref="T1486">IFERROR(INDEX(import_data,MATCH($R$8&amp;"-"&amp;$P1486,import_key,0),T$9),"")</f>
        <v/>
      </c>
    </row>
    <row r="1487" spans="2:20" x14ac:dyDescent="0.25">
      <c r="B1487" s="308">
        <f t="shared" si="120"/>
        <v>1475</v>
      </c>
      <c r="D1487" s="301" t="str" cm="1">
        <f t="array" ref="D1487">IFERROR(INDEX(import_data,MATCH($D$8&amp;"-"&amp;$B1487,import_key,0),D$9),"")</f>
        <v/>
      </c>
      <c r="E1487" s="299" t="str" cm="1">
        <f t="array" ref="E1487">IFERROR(INDEX(import_data,MATCH($D$8&amp;"-"&amp;$B1487,import_key,0),E$9),"")</f>
        <v/>
      </c>
      <c r="F1487" s="299" t="str" cm="1">
        <f t="array" ref="F1487">IFERROR(INDEX(import_data,MATCH($D$8&amp;"-"&amp;$B1487,import_key,0),F$9),"")</f>
        <v/>
      </c>
      <c r="G1487" s="299" t="str" cm="1">
        <f t="array" ref="G1487">IFERROR(INDEX(import_data,MATCH($D$8&amp;"-"&amp;$B1487,import_key,0),G$9),"")</f>
        <v/>
      </c>
      <c r="H1487" s="322" t="str" cm="1">
        <f t="array" ref="H1487">IFERROR(INDEX(import_data,MATCH($D$8&amp;"-"&amp;$B1487,import_key,0),H$9),"")</f>
        <v/>
      </c>
      <c r="J1487" s="334" t="str">
        <f t="shared" si="116"/>
        <v/>
      </c>
      <c r="K1487" s="98" t="s">
        <v>0</v>
      </c>
      <c r="L1487" s="334" t="str">
        <f t="shared" si="117"/>
        <v/>
      </c>
      <c r="M1487" s="98" t="s">
        <v>0</v>
      </c>
      <c r="N1487" s="334" t="str">
        <f t="shared" si="118"/>
        <v/>
      </c>
      <c r="O1487" s="98" t="s">
        <v>0</v>
      </c>
      <c r="P1487" s="308">
        <f t="shared" si="119"/>
        <v>1475</v>
      </c>
      <c r="R1487" s="301" t="str" cm="1">
        <f t="array" ref="R1487">IFERROR(INDEX(import_data,MATCH($R$8&amp;"-"&amp;$P1487,import_key,0),R$9),"")</f>
        <v/>
      </c>
      <c r="S1487" s="299" t="str" cm="1">
        <f t="array" ref="S1487">IFERROR(INDEX(import_data,MATCH($R$8&amp;"-"&amp;$P1487,import_key,0),S$9),"")</f>
        <v/>
      </c>
      <c r="T1487" s="322" t="str" cm="1">
        <f t="array" ref="T1487">IFERROR(INDEX(import_data,MATCH($R$8&amp;"-"&amp;$P1487,import_key,0),T$9),"")</f>
        <v/>
      </c>
    </row>
    <row r="1488" spans="2:20" x14ac:dyDescent="0.25">
      <c r="B1488" s="308">
        <f t="shared" si="120"/>
        <v>1476</v>
      </c>
      <c r="D1488" s="301" t="str" cm="1">
        <f t="array" ref="D1488">IFERROR(INDEX(import_data,MATCH($D$8&amp;"-"&amp;$B1488,import_key,0),D$9),"")</f>
        <v/>
      </c>
      <c r="E1488" s="299" t="str" cm="1">
        <f t="array" ref="E1488">IFERROR(INDEX(import_data,MATCH($D$8&amp;"-"&amp;$B1488,import_key,0),E$9),"")</f>
        <v/>
      </c>
      <c r="F1488" s="299" t="str" cm="1">
        <f t="array" ref="F1488">IFERROR(INDEX(import_data,MATCH($D$8&amp;"-"&amp;$B1488,import_key,0),F$9),"")</f>
        <v/>
      </c>
      <c r="G1488" s="299" t="str" cm="1">
        <f t="array" ref="G1488">IFERROR(INDEX(import_data,MATCH($D$8&amp;"-"&amp;$B1488,import_key,0),G$9),"")</f>
        <v/>
      </c>
      <c r="H1488" s="322" t="str" cm="1">
        <f t="array" ref="H1488">IFERROR(INDEX(import_data,MATCH($D$8&amp;"-"&amp;$B1488,import_key,0),H$9),"")</f>
        <v/>
      </c>
      <c r="J1488" s="334" t="str">
        <f t="shared" si="116"/>
        <v/>
      </c>
      <c r="K1488" s="98" t="s">
        <v>0</v>
      </c>
      <c r="L1488" s="334" t="str">
        <f t="shared" si="117"/>
        <v/>
      </c>
      <c r="M1488" s="98" t="s">
        <v>0</v>
      </c>
      <c r="N1488" s="334" t="str">
        <f t="shared" si="118"/>
        <v/>
      </c>
      <c r="O1488" s="98" t="s">
        <v>0</v>
      </c>
      <c r="P1488" s="308">
        <f t="shared" si="119"/>
        <v>1476</v>
      </c>
      <c r="R1488" s="301" t="str" cm="1">
        <f t="array" ref="R1488">IFERROR(INDEX(import_data,MATCH($R$8&amp;"-"&amp;$P1488,import_key,0),R$9),"")</f>
        <v/>
      </c>
      <c r="S1488" s="299" t="str" cm="1">
        <f t="array" ref="S1488">IFERROR(INDEX(import_data,MATCH($R$8&amp;"-"&amp;$P1488,import_key,0),S$9),"")</f>
        <v/>
      </c>
      <c r="T1488" s="322" t="str" cm="1">
        <f t="array" ref="T1488">IFERROR(INDEX(import_data,MATCH($R$8&amp;"-"&amp;$P1488,import_key,0),T$9),"")</f>
        <v/>
      </c>
    </row>
    <row r="1489" spans="2:20" x14ac:dyDescent="0.25">
      <c r="B1489" s="308">
        <f t="shared" si="120"/>
        <v>1477</v>
      </c>
      <c r="D1489" s="301" t="str" cm="1">
        <f t="array" ref="D1489">IFERROR(INDEX(import_data,MATCH($D$8&amp;"-"&amp;$B1489,import_key,0),D$9),"")</f>
        <v/>
      </c>
      <c r="E1489" s="299" t="str" cm="1">
        <f t="array" ref="E1489">IFERROR(INDEX(import_data,MATCH($D$8&amp;"-"&amp;$B1489,import_key,0),E$9),"")</f>
        <v/>
      </c>
      <c r="F1489" s="299" t="str" cm="1">
        <f t="array" ref="F1489">IFERROR(INDEX(import_data,MATCH($D$8&amp;"-"&amp;$B1489,import_key,0),F$9),"")</f>
        <v/>
      </c>
      <c r="G1489" s="299" t="str" cm="1">
        <f t="array" ref="G1489">IFERROR(INDEX(import_data,MATCH($D$8&amp;"-"&amp;$B1489,import_key,0),G$9),"")</f>
        <v/>
      </c>
      <c r="H1489" s="322" t="str" cm="1">
        <f t="array" ref="H1489">IFERROR(INDEX(import_data,MATCH($D$8&amp;"-"&amp;$B1489,import_key,0),H$9),"")</f>
        <v/>
      </c>
      <c r="J1489" s="334" t="str">
        <f t="shared" si="116"/>
        <v/>
      </c>
      <c r="K1489" s="98" t="s">
        <v>0</v>
      </c>
      <c r="L1489" s="334" t="str">
        <f t="shared" si="117"/>
        <v/>
      </c>
      <c r="M1489" s="98" t="s">
        <v>0</v>
      </c>
      <c r="N1489" s="334" t="str">
        <f t="shared" si="118"/>
        <v/>
      </c>
      <c r="O1489" s="98" t="s">
        <v>0</v>
      </c>
      <c r="P1489" s="308">
        <f t="shared" si="119"/>
        <v>1477</v>
      </c>
      <c r="R1489" s="301" t="str" cm="1">
        <f t="array" ref="R1489">IFERROR(INDEX(import_data,MATCH($R$8&amp;"-"&amp;$P1489,import_key,0),R$9),"")</f>
        <v/>
      </c>
      <c r="S1489" s="299" t="str" cm="1">
        <f t="array" ref="S1489">IFERROR(INDEX(import_data,MATCH($R$8&amp;"-"&amp;$P1489,import_key,0),S$9),"")</f>
        <v/>
      </c>
      <c r="T1489" s="322" t="str" cm="1">
        <f t="array" ref="T1489">IFERROR(INDEX(import_data,MATCH($R$8&amp;"-"&amp;$P1489,import_key,0),T$9),"")</f>
        <v/>
      </c>
    </row>
    <row r="1490" spans="2:20" x14ac:dyDescent="0.25">
      <c r="B1490" s="308">
        <f t="shared" si="120"/>
        <v>1478</v>
      </c>
      <c r="D1490" s="301" t="str" cm="1">
        <f t="array" ref="D1490">IFERROR(INDEX(import_data,MATCH($D$8&amp;"-"&amp;$B1490,import_key,0),D$9),"")</f>
        <v/>
      </c>
      <c r="E1490" s="299" t="str" cm="1">
        <f t="array" ref="E1490">IFERROR(INDEX(import_data,MATCH($D$8&amp;"-"&amp;$B1490,import_key,0),E$9),"")</f>
        <v/>
      </c>
      <c r="F1490" s="299" t="str" cm="1">
        <f t="array" ref="F1490">IFERROR(INDEX(import_data,MATCH($D$8&amp;"-"&amp;$B1490,import_key,0),F$9),"")</f>
        <v/>
      </c>
      <c r="G1490" s="299" t="str" cm="1">
        <f t="array" ref="G1490">IFERROR(INDEX(import_data,MATCH($D$8&amp;"-"&amp;$B1490,import_key,0),G$9),"")</f>
        <v/>
      </c>
      <c r="H1490" s="322" t="str" cm="1">
        <f t="array" ref="H1490">IFERROR(INDEX(import_data,MATCH($D$8&amp;"-"&amp;$B1490,import_key,0),H$9),"")</f>
        <v/>
      </c>
      <c r="J1490" s="334" t="str">
        <f t="shared" si="116"/>
        <v/>
      </c>
      <c r="K1490" s="98" t="s">
        <v>0</v>
      </c>
      <c r="L1490" s="334" t="str">
        <f t="shared" si="117"/>
        <v/>
      </c>
      <c r="M1490" s="98" t="s">
        <v>0</v>
      </c>
      <c r="N1490" s="334" t="str">
        <f t="shared" si="118"/>
        <v/>
      </c>
      <c r="O1490" s="98" t="s">
        <v>0</v>
      </c>
      <c r="P1490" s="308">
        <f t="shared" si="119"/>
        <v>1478</v>
      </c>
      <c r="R1490" s="301" t="str" cm="1">
        <f t="array" ref="R1490">IFERROR(INDEX(import_data,MATCH($R$8&amp;"-"&amp;$P1490,import_key,0),R$9),"")</f>
        <v/>
      </c>
      <c r="S1490" s="299" t="str" cm="1">
        <f t="array" ref="S1490">IFERROR(INDEX(import_data,MATCH($R$8&amp;"-"&amp;$P1490,import_key,0),S$9),"")</f>
        <v/>
      </c>
      <c r="T1490" s="322" t="str" cm="1">
        <f t="array" ref="T1490">IFERROR(INDEX(import_data,MATCH($R$8&amp;"-"&amp;$P1490,import_key,0),T$9),"")</f>
        <v/>
      </c>
    </row>
    <row r="1491" spans="2:20" x14ac:dyDescent="0.25">
      <c r="B1491" s="308">
        <f t="shared" si="120"/>
        <v>1479</v>
      </c>
      <c r="D1491" s="301" t="str" cm="1">
        <f t="array" ref="D1491">IFERROR(INDEX(import_data,MATCH($D$8&amp;"-"&amp;$B1491,import_key,0),D$9),"")</f>
        <v/>
      </c>
      <c r="E1491" s="299" t="str" cm="1">
        <f t="array" ref="E1491">IFERROR(INDEX(import_data,MATCH($D$8&amp;"-"&amp;$B1491,import_key,0),E$9),"")</f>
        <v/>
      </c>
      <c r="F1491" s="299" t="str" cm="1">
        <f t="array" ref="F1491">IFERROR(INDEX(import_data,MATCH($D$8&amp;"-"&amp;$B1491,import_key,0),F$9),"")</f>
        <v/>
      </c>
      <c r="G1491" s="299" t="str" cm="1">
        <f t="array" ref="G1491">IFERROR(INDEX(import_data,MATCH($D$8&amp;"-"&amp;$B1491,import_key,0),G$9),"")</f>
        <v/>
      </c>
      <c r="H1491" s="322" t="str" cm="1">
        <f t="array" ref="H1491">IFERROR(INDEX(import_data,MATCH($D$8&amp;"-"&amp;$B1491,import_key,0),H$9),"")</f>
        <v/>
      </c>
      <c r="J1491" s="334" t="str">
        <f t="shared" si="116"/>
        <v/>
      </c>
      <c r="K1491" s="98" t="s">
        <v>0</v>
      </c>
      <c r="L1491" s="334" t="str">
        <f t="shared" si="117"/>
        <v/>
      </c>
      <c r="M1491" s="98" t="s">
        <v>0</v>
      </c>
      <c r="N1491" s="334" t="str">
        <f t="shared" si="118"/>
        <v/>
      </c>
      <c r="O1491" s="98" t="s">
        <v>0</v>
      </c>
      <c r="P1491" s="308">
        <f t="shared" si="119"/>
        <v>1479</v>
      </c>
      <c r="R1491" s="301" t="str" cm="1">
        <f t="array" ref="R1491">IFERROR(INDEX(import_data,MATCH($R$8&amp;"-"&amp;$P1491,import_key,0),R$9),"")</f>
        <v/>
      </c>
      <c r="S1491" s="299" t="str" cm="1">
        <f t="array" ref="S1491">IFERROR(INDEX(import_data,MATCH($R$8&amp;"-"&amp;$P1491,import_key,0),S$9),"")</f>
        <v/>
      </c>
      <c r="T1491" s="322" t="str" cm="1">
        <f t="array" ref="T1491">IFERROR(INDEX(import_data,MATCH($R$8&amp;"-"&amp;$P1491,import_key,0),T$9),"")</f>
        <v/>
      </c>
    </row>
    <row r="1492" spans="2:20" x14ac:dyDescent="0.25">
      <c r="B1492" s="308">
        <f t="shared" si="120"/>
        <v>1480</v>
      </c>
      <c r="D1492" s="301" t="str" cm="1">
        <f t="array" ref="D1492">IFERROR(INDEX(import_data,MATCH($D$8&amp;"-"&amp;$B1492,import_key,0),D$9),"")</f>
        <v/>
      </c>
      <c r="E1492" s="299" t="str" cm="1">
        <f t="array" ref="E1492">IFERROR(INDEX(import_data,MATCH($D$8&amp;"-"&amp;$B1492,import_key,0),E$9),"")</f>
        <v/>
      </c>
      <c r="F1492" s="299" t="str" cm="1">
        <f t="array" ref="F1492">IFERROR(INDEX(import_data,MATCH($D$8&amp;"-"&amp;$B1492,import_key,0),F$9),"")</f>
        <v/>
      </c>
      <c r="G1492" s="299" t="str" cm="1">
        <f t="array" ref="G1492">IFERROR(INDEX(import_data,MATCH($D$8&amp;"-"&amp;$B1492,import_key,0),G$9),"")</f>
        <v/>
      </c>
      <c r="H1492" s="322" t="str" cm="1">
        <f t="array" ref="H1492">IFERROR(INDEX(import_data,MATCH($D$8&amp;"-"&amp;$B1492,import_key,0),H$9),"")</f>
        <v/>
      </c>
      <c r="J1492" s="334" t="str">
        <f t="shared" si="116"/>
        <v/>
      </c>
      <c r="K1492" s="98" t="s">
        <v>0</v>
      </c>
      <c r="L1492" s="334" t="str">
        <f t="shared" si="117"/>
        <v/>
      </c>
      <c r="M1492" s="98" t="s">
        <v>0</v>
      </c>
      <c r="N1492" s="334" t="str">
        <f t="shared" si="118"/>
        <v/>
      </c>
      <c r="O1492" s="98" t="s">
        <v>0</v>
      </c>
      <c r="P1492" s="308">
        <f t="shared" si="119"/>
        <v>1480</v>
      </c>
      <c r="R1492" s="301" t="str" cm="1">
        <f t="array" ref="R1492">IFERROR(INDEX(import_data,MATCH($R$8&amp;"-"&amp;$P1492,import_key,0),R$9),"")</f>
        <v/>
      </c>
      <c r="S1492" s="299" t="str" cm="1">
        <f t="array" ref="S1492">IFERROR(INDEX(import_data,MATCH($R$8&amp;"-"&amp;$P1492,import_key,0),S$9),"")</f>
        <v/>
      </c>
      <c r="T1492" s="322" t="str" cm="1">
        <f t="array" ref="T1492">IFERROR(INDEX(import_data,MATCH($R$8&amp;"-"&amp;$P1492,import_key,0),T$9),"")</f>
        <v/>
      </c>
    </row>
    <row r="1493" spans="2:20" x14ac:dyDescent="0.25">
      <c r="B1493" s="308">
        <f t="shared" si="120"/>
        <v>1481</v>
      </c>
      <c r="D1493" s="301" t="str" cm="1">
        <f t="array" ref="D1493">IFERROR(INDEX(import_data,MATCH($D$8&amp;"-"&amp;$B1493,import_key,0),D$9),"")</f>
        <v/>
      </c>
      <c r="E1493" s="299" t="str" cm="1">
        <f t="array" ref="E1493">IFERROR(INDEX(import_data,MATCH($D$8&amp;"-"&amp;$B1493,import_key,0),E$9),"")</f>
        <v/>
      </c>
      <c r="F1493" s="299" t="str" cm="1">
        <f t="array" ref="F1493">IFERROR(INDEX(import_data,MATCH($D$8&amp;"-"&amp;$B1493,import_key,0),F$9),"")</f>
        <v/>
      </c>
      <c r="G1493" s="299" t="str" cm="1">
        <f t="array" ref="G1493">IFERROR(INDEX(import_data,MATCH($D$8&amp;"-"&amp;$B1493,import_key,0),G$9),"")</f>
        <v/>
      </c>
      <c r="H1493" s="322" t="str" cm="1">
        <f t="array" ref="H1493">IFERROR(INDEX(import_data,MATCH($D$8&amp;"-"&amp;$B1493,import_key,0),H$9),"")</f>
        <v/>
      </c>
      <c r="J1493" s="334" t="str">
        <f t="shared" si="116"/>
        <v/>
      </c>
      <c r="K1493" s="98" t="s">
        <v>0</v>
      </c>
      <c r="L1493" s="334" t="str">
        <f t="shared" si="117"/>
        <v/>
      </c>
      <c r="M1493" s="98" t="s">
        <v>0</v>
      </c>
      <c r="N1493" s="334" t="str">
        <f t="shared" si="118"/>
        <v/>
      </c>
      <c r="O1493" s="98" t="s">
        <v>0</v>
      </c>
      <c r="P1493" s="308">
        <f t="shared" si="119"/>
        <v>1481</v>
      </c>
      <c r="R1493" s="301" t="str" cm="1">
        <f t="array" ref="R1493">IFERROR(INDEX(import_data,MATCH($R$8&amp;"-"&amp;$P1493,import_key,0),R$9),"")</f>
        <v/>
      </c>
      <c r="S1493" s="299" t="str" cm="1">
        <f t="array" ref="S1493">IFERROR(INDEX(import_data,MATCH($R$8&amp;"-"&amp;$P1493,import_key,0),S$9),"")</f>
        <v/>
      </c>
      <c r="T1493" s="322" t="str" cm="1">
        <f t="array" ref="T1493">IFERROR(INDEX(import_data,MATCH($R$8&amp;"-"&amp;$P1493,import_key,0),T$9),"")</f>
        <v/>
      </c>
    </row>
    <row r="1494" spans="2:20" x14ac:dyDescent="0.25">
      <c r="B1494" s="308">
        <f t="shared" si="120"/>
        <v>1482</v>
      </c>
      <c r="D1494" s="301" t="str" cm="1">
        <f t="array" ref="D1494">IFERROR(INDEX(import_data,MATCH($D$8&amp;"-"&amp;$B1494,import_key,0),D$9),"")</f>
        <v/>
      </c>
      <c r="E1494" s="299" t="str" cm="1">
        <f t="array" ref="E1494">IFERROR(INDEX(import_data,MATCH($D$8&amp;"-"&amp;$B1494,import_key,0),E$9),"")</f>
        <v/>
      </c>
      <c r="F1494" s="299" t="str" cm="1">
        <f t="array" ref="F1494">IFERROR(INDEX(import_data,MATCH($D$8&amp;"-"&amp;$B1494,import_key,0),F$9),"")</f>
        <v/>
      </c>
      <c r="G1494" s="299" t="str" cm="1">
        <f t="array" ref="G1494">IFERROR(INDEX(import_data,MATCH($D$8&amp;"-"&amp;$B1494,import_key,0),G$9),"")</f>
        <v/>
      </c>
      <c r="H1494" s="322" t="str" cm="1">
        <f t="array" ref="H1494">IFERROR(INDEX(import_data,MATCH($D$8&amp;"-"&amp;$B1494,import_key,0),H$9),"")</f>
        <v/>
      </c>
      <c r="J1494" s="334" t="str">
        <f t="shared" si="116"/>
        <v/>
      </c>
      <c r="K1494" s="98" t="s">
        <v>0</v>
      </c>
      <c r="L1494" s="334" t="str">
        <f t="shared" si="117"/>
        <v/>
      </c>
      <c r="M1494" s="98" t="s">
        <v>0</v>
      </c>
      <c r="N1494" s="334" t="str">
        <f t="shared" si="118"/>
        <v/>
      </c>
      <c r="O1494" s="98" t="s">
        <v>0</v>
      </c>
      <c r="P1494" s="308">
        <f t="shared" si="119"/>
        <v>1482</v>
      </c>
      <c r="R1494" s="301" t="str" cm="1">
        <f t="array" ref="R1494">IFERROR(INDEX(import_data,MATCH($R$8&amp;"-"&amp;$P1494,import_key,0),R$9),"")</f>
        <v/>
      </c>
      <c r="S1494" s="299" t="str" cm="1">
        <f t="array" ref="S1494">IFERROR(INDEX(import_data,MATCH($R$8&amp;"-"&amp;$P1494,import_key,0),S$9),"")</f>
        <v/>
      </c>
      <c r="T1494" s="322" t="str" cm="1">
        <f t="array" ref="T1494">IFERROR(INDEX(import_data,MATCH($R$8&amp;"-"&amp;$P1494,import_key,0),T$9),"")</f>
        <v/>
      </c>
    </row>
    <row r="1495" spans="2:20" x14ac:dyDescent="0.25">
      <c r="B1495" s="308">
        <f t="shared" si="120"/>
        <v>1483</v>
      </c>
      <c r="D1495" s="301" t="str" cm="1">
        <f t="array" ref="D1495">IFERROR(INDEX(import_data,MATCH($D$8&amp;"-"&amp;$B1495,import_key,0),D$9),"")</f>
        <v/>
      </c>
      <c r="E1495" s="299" t="str" cm="1">
        <f t="array" ref="E1495">IFERROR(INDEX(import_data,MATCH($D$8&amp;"-"&amp;$B1495,import_key,0),E$9),"")</f>
        <v/>
      </c>
      <c r="F1495" s="299" t="str" cm="1">
        <f t="array" ref="F1495">IFERROR(INDEX(import_data,MATCH($D$8&amp;"-"&amp;$B1495,import_key,0),F$9),"")</f>
        <v/>
      </c>
      <c r="G1495" s="299" t="str" cm="1">
        <f t="array" ref="G1495">IFERROR(INDEX(import_data,MATCH($D$8&amp;"-"&amp;$B1495,import_key,0),G$9),"")</f>
        <v/>
      </c>
      <c r="H1495" s="322" t="str" cm="1">
        <f t="array" ref="H1495">IFERROR(INDEX(import_data,MATCH($D$8&amp;"-"&amp;$B1495,import_key,0),H$9),"")</f>
        <v/>
      </c>
      <c r="J1495" s="334" t="str">
        <f t="shared" si="116"/>
        <v/>
      </c>
      <c r="K1495" s="98" t="s">
        <v>0</v>
      </c>
      <c r="L1495" s="334" t="str">
        <f t="shared" si="117"/>
        <v/>
      </c>
      <c r="M1495" s="98" t="s">
        <v>0</v>
      </c>
      <c r="N1495" s="334" t="str">
        <f t="shared" si="118"/>
        <v/>
      </c>
      <c r="O1495" s="98" t="s">
        <v>0</v>
      </c>
      <c r="P1495" s="308">
        <f t="shared" si="119"/>
        <v>1483</v>
      </c>
      <c r="R1495" s="301" t="str" cm="1">
        <f t="array" ref="R1495">IFERROR(INDEX(import_data,MATCH($R$8&amp;"-"&amp;$P1495,import_key,0),R$9),"")</f>
        <v/>
      </c>
      <c r="S1495" s="299" t="str" cm="1">
        <f t="array" ref="S1495">IFERROR(INDEX(import_data,MATCH($R$8&amp;"-"&amp;$P1495,import_key,0),S$9),"")</f>
        <v/>
      </c>
      <c r="T1495" s="322" t="str" cm="1">
        <f t="array" ref="T1495">IFERROR(INDEX(import_data,MATCH($R$8&amp;"-"&amp;$P1495,import_key,0),T$9),"")</f>
        <v/>
      </c>
    </row>
    <row r="1496" spans="2:20" x14ac:dyDescent="0.25">
      <c r="B1496" s="308">
        <f t="shared" si="120"/>
        <v>1484</v>
      </c>
      <c r="D1496" s="301" t="str" cm="1">
        <f t="array" ref="D1496">IFERROR(INDEX(import_data,MATCH($D$8&amp;"-"&amp;$B1496,import_key,0),D$9),"")</f>
        <v/>
      </c>
      <c r="E1496" s="299" t="str" cm="1">
        <f t="array" ref="E1496">IFERROR(INDEX(import_data,MATCH($D$8&amp;"-"&amp;$B1496,import_key,0),E$9),"")</f>
        <v/>
      </c>
      <c r="F1496" s="299" t="str" cm="1">
        <f t="array" ref="F1496">IFERROR(INDEX(import_data,MATCH($D$8&amp;"-"&amp;$B1496,import_key,0),F$9),"")</f>
        <v/>
      </c>
      <c r="G1496" s="299" t="str" cm="1">
        <f t="array" ref="G1496">IFERROR(INDEX(import_data,MATCH($D$8&amp;"-"&amp;$B1496,import_key,0),G$9),"")</f>
        <v/>
      </c>
      <c r="H1496" s="322" t="str" cm="1">
        <f t="array" ref="H1496">IFERROR(INDEX(import_data,MATCH($D$8&amp;"-"&amp;$B1496,import_key,0),H$9),"")</f>
        <v/>
      </c>
      <c r="J1496" s="334" t="str">
        <f t="shared" si="116"/>
        <v/>
      </c>
      <c r="K1496" s="98" t="s">
        <v>0</v>
      </c>
      <c r="L1496" s="334" t="str">
        <f t="shared" si="117"/>
        <v/>
      </c>
      <c r="M1496" s="98" t="s">
        <v>0</v>
      </c>
      <c r="N1496" s="334" t="str">
        <f t="shared" si="118"/>
        <v/>
      </c>
      <c r="O1496" s="98" t="s">
        <v>0</v>
      </c>
      <c r="P1496" s="308">
        <f t="shared" si="119"/>
        <v>1484</v>
      </c>
      <c r="R1496" s="301" t="str" cm="1">
        <f t="array" ref="R1496">IFERROR(INDEX(import_data,MATCH($R$8&amp;"-"&amp;$P1496,import_key,0),R$9),"")</f>
        <v/>
      </c>
      <c r="S1496" s="299" t="str" cm="1">
        <f t="array" ref="S1496">IFERROR(INDEX(import_data,MATCH($R$8&amp;"-"&amp;$P1496,import_key,0),S$9),"")</f>
        <v/>
      </c>
      <c r="T1496" s="322" t="str" cm="1">
        <f t="array" ref="T1496">IFERROR(INDEX(import_data,MATCH($R$8&amp;"-"&amp;$P1496,import_key,0),T$9),"")</f>
        <v/>
      </c>
    </row>
    <row r="1497" spans="2:20" x14ac:dyDescent="0.25">
      <c r="B1497" s="308">
        <f t="shared" si="120"/>
        <v>1485</v>
      </c>
      <c r="D1497" s="301" t="str" cm="1">
        <f t="array" ref="D1497">IFERROR(INDEX(import_data,MATCH($D$8&amp;"-"&amp;$B1497,import_key,0),D$9),"")</f>
        <v/>
      </c>
      <c r="E1497" s="299" t="str" cm="1">
        <f t="array" ref="E1497">IFERROR(INDEX(import_data,MATCH($D$8&amp;"-"&amp;$B1497,import_key,0),E$9),"")</f>
        <v/>
      </c>
      <c r="F1497" s="299" t="str" cm="1">
        <f t="array" ref="F1497">IFERROR(INDEX(import_data,MATCH($D$8&amp;"-"&amp;$B1497,import_key,0),F$9),"")</f>
        <v/>
      </c>
      <c r="G1497" s="299" t="str" cm="1">
        <f t="array" ref="G1497">IFERROR(INDEX(import_data,MATCH($D$8&amp;"-"&amp;$B1497,import_key,0),G$9),"")</f>
        <v/>
      </c>
      <c r="H1497" s="322" t="str" cm="1">
        <f t="array" ref="H1497">IFERROR(INDEX(import_data,MATCH($D$8&amp;"-"&amp;$B1497,import_key,0),H$9),"")</f>
        <v/>
      </c>
      <c r="J1497" s="334" t="str">
        <f t="shared" si="116"/>
        <v/>
      </c>
      <c r="K1497" s="98" t="s">
        <v>0</v>
      </c>
      <c r="L1497" s="334" t="str">
        <f t="shared" si="117"/>
        <v/>
      </c>
      <c r="M1497" s="98" t="s">
        <v>0</v>
      </c>
      <c r="N1497" s="334" t="str">
        <f t="shared" si="118"/>
        <v/>
      </c>
      <c r="O1497" s="98" t="s">
        <v>0</v>
      </c>
      <c r="P1497" s="308">
        <f t="shared" si="119"/>
        <v>1485</v>
      </c>
      <c r="R1497" s="301" t="str" cm="1">
        <f t="array" ref="R1497">IFERROR(INDEX(import_data,MATCH($R$8&amp;"-"&amp;$P1497,import_key,0),R$9),"")</f>
        <v/>
      </c>
      <c r="S1497" s="299" t="str" cm="1">
        <f t="array" ref="S1497">IFERROR(INDEX(import_data,MATCH($R$8&amp;"-"&amp;$P1497,import_key,0),S$9),"")</f>
        <v/>
      </c>
      <c r="T1497" s="322" t="str" cm="1">
        <f t="array" ref="T1497">IFERROR(INDEX(import_data,MATCH($R$8&amp;"-"&amp;$P1497,import_key,0),T$9),"")</f>
        <v/>
      </c>
    </row>
    <row r="1498" spans="2:20" x14ac:dyDescent="0.25">
      <c r="B1498" s="308">
        <f t="shared" si="120"/>
        <v>1486</v>
      </c>
      <c r="D1498" s="301" t="str" cm="1">
        <f t="array" ref="D1498">IFERROR(INDEX(import_data,MATCH($D$8&amp;"-"&amp;$B1498,import_key,0),D$9),"")</f>
        <v/>
      </c>
      <c r="E1498" s="299" t="str" cm="1">
        <f t="array" ref="E1498">IFERROR(INDEX(import_data,MATCH($D$8&amp;"-"&amp;$B1498,import_key,0),E$9),"")</f>
        <v/>
      </c>
      <c r="F1498" s="299" t="str" cm="1">
        <f t="array" ref="F1498">IFERROR(INDEX(import_data,MATCH($D$8&amp;"-"&amp;$B1498,import_key,0),F$9),"")</f>
        <v/>
      </c>
      <c r="G1498" s="299" t="str" cm="1">
        <f t="array" ref="G1498">IFERROR(INDEX(import_data,MATCH($D$8&amp;"-"&amp;$B1498,import_key,0),G$9),"")</f>
        <v/>
      </c>
      <c r="H1498" s="322" t="str" cm="1">
        <f t="array" ref="H1498">IFERROR(INDEX(import_data,MATCH($D$8&amp;"-"&amp;$B1498,import_key,0),H$9),"")</f>
        <v/>
      </c>
      <c r="J1498" s="334" t="str">
        <f t="shared" si="116"/>
        <v/>
      </c>
      <c r="K1498" s="98" t="s">
        <v>0</v>
      </c>
      <c r="L1498" s="334" t="str">
        <f t="shared" si="117"/>
        <v/>
      </c>
      <c r="M1498" s="98" t="s">
        <v>0</v>
      </c>
      <c r="N1498" s="334" t="str">
        <f t="shared" si="118"/>
        <v/>
      </c>
      <c r="O1498" s="98" t="s">
        <v>0</v>
      </c>
      <c r="P1498" s="308">
        <f t="shared" si="119"/>
        <v>1486</v>
      </c>
      <c r="R1498" s="301" t="str" cm="1">
        <f t="array" ref="R1498">IFERROR(INDEX(import_data,MATCH($R$8&amp;"-"&amp;$P1498,import_key,0),R$9),"")</f>
        <v/>
      </c>
      <c r="S1498" s="299" t="str" cm="1">
        <f t="array" ref="S1498">IFERROR(INDEX(import_data,MATCH($R$8&amp;"-"&amp;$P1498,import_key,0),S$9),"")</f>
        <v/>
      </c>
      <c r="T1498" s="322" t="str" cm="1">
        <f t="array" ref="T1498">IFERROR(INDEX(import_data,MATCH($R$8&amp;"-"&amp;$P1498,import_key,0),T$9),"")</f>
        <v/>
      </c>
    </row>
    <row r="1499" spans="2:20" x14ac:dyDescent="0.25">
      <c r="B1499" s="308">
        <f t="shared" si="120"/>
        <v>1487</v>
      </c>
      <c r="D1499" s="301" t="str" cm="1">
        <f t="array" ref="D1499">IFERROR(INDEX(import_data,MATCH($D$8&amp;"-"&amp;$B1499,import_key,0),D$9),"")</f>
        <v/>
      </c>
      <c r="E1499" s="299" t="str" cm="1">
        <f t="array" ref="E1499">IFERROR(INDEX(import_data,MATCH($D$8&amp;"-"&amp;$B1499,import_key,0),E$9),"")</f>
        <v/>
      </c>
      <c r="F1499" s="299" t="str" cm="1">
        <f t="array" ref="F1499">IFERROR(INDEX(import_data,MATCH($D$8&amp;"-"&amp;$B1499,import_key,0),F$9),"")</f>
        <v/>
      </c>
      <c r="G1499" s="299" t="str" cm="1">
        <f t="array" ref="G1499">IFERROR(INDEX(import_data,MATCH($D$8&amp;"-"&amp;$B1499,import_key,0),G$9),"")</f>
        <v/>
      </c>
      <c r="H1499" s="322" t="str" cm="1">
        <f t="array" ref="H1499">IFERROR(INDEX(import_data,MATCH($D$8&amp;"-"&amp;$B1499,import_key,0),H$9),"")</f>
        <v/>
      </c>
      <c r="J1499" s="334" t="str">
        <f t="shared" si="116"/>
        <v/>
      </c>
      <c r="K1499" s="98" t="s">
        <v>0</v>
      </c>
      <c r="L1499" s="334" t="str">
        <f t="shared" si="117"/>
        <v/>
      </c>
      <c r="M1499" s="98" t="s">
        <v>0</v>
      </c>
      <c r="N1499" s="334" t="str">
        <f t="shared" si="118"/>
        <v/>
      </c>
      <c r="O1499" s="98" t="s">
        <v>0</v>
      </c>
      <c r="P1499" s="308">
        <f t="shared" si="119"/>
        <v>1487</v>
      </c>
      <c r="R1499" s="301" t="str" cm="1">
        <f t="array" ref="R1499">IFERROR(INDEX(import_data,MATCH($R$8&amp;"-"&amp;$P1499,import_key,0),R$9),"")</f>
        <v/>
      </c>
      <c r="S1499" s="299" t="str" cm="1">
        <f t="array" ref="S1499">IFERROR(INDEX(import_data,MATCH($R$8&amp;"-"&amp;$P1499,import_key,0),S$9),"")</f>
        <v/>
      </c>
      <c r="T1499" s="322" t="str" cm="1">
        <f t="array" ref="T1499">IFERROR(INDEX(import_data,MATCH($R$8&amp;"-"&amp;$P1499,import_key,0),T$9),"")</f>
        <v/>
      </c>
    </row>
    <row r="1500" spans="2:20" x14ac:dyDescent="0.25">
      <c r="B1500" s="308">
        <f t="shared" si="120"/>
        <v>1488</v>
      </c>
      <c r="D1500" s="301" t="str" cm="1">
        <f t="array" ref="D1500">IFERROR(INDEX(import_data,MATCH($D$8&amp;"-"&amp;$B1500,import_key,0),D$9),"")</f>
        <v/>
      </c>
      <c r="E1500" s="299" t="str" cm="1">
        <f t="array" ref="E1500">IFERROR(INDEX(import_data,MATCH($D$8&amp;"-"&amp;$B1500,import_key,0),E$9),"")</f>
        <v/>
      </c>
      <c r="F1500" s="299" t="str" cm="1">
        <f t="array" ref="F1500">IFERROR(INDEX(import_data,MATCH($D$8&amp;"-"&amp;$B1500,import_key,0),F$9),"")</f>
        <v/>
      </c>
      <c r="G1500" s="299" t="str" cm="1">
        <f t="array" ref="G1500">IFERROR(INDEX(import_data,MATCH($D$8&amp;"-"&amp;$B1500,import_key,0),G$9),"")</f>
        <v/>
      </c>
      <c r="H1500" s="322" t="str" cm="1">
        <f t="array" ref="H1500">IFERROR(INDEX(import_data,MATCH($D$8&amp;"-"&amp;$B1500,import_key,0),H$9),"")</f>
        <v/>
      </c>
      <c r="J1500" s="334" t="str">
        <f t="shared" si="116"/>
        <v/>
      </c>
      <c r="K1500" s="98" t="s">
        <v>0</v>
      </c>
      <c r="L1500" s="334" t="str">
        <f t="shared" si="117"/>
        <v/>
      </c>
      <c r="M1500" s="98" t="s">
        <v>0</v>
      </c>
      <c r="N1500" s="334" t="str">
        <f t="shared" si="118"/>
        <v/>
      </c>
      <c r="O1500" s="98" t="s">
        <v>0</v>
      </c>
      <c r="P1500" s="308">
        <f t="shared" si="119"/>
        <v>1488</v>
      </c>
      <c r="R1500" s="301" t="str" cm="1">
        <f t="array" ref="R1500">IFERROR(INDEX(import_data,MATCH($R$8&amp;"-"&amp;$P1500,import_key,0),R$9),"")</f>
        <v/>
      </c>
      <c r="S1500" s="299" t="str" cm="1">
        <f t="array" ref="S1500">IFERROR(INDEX(import_data,MATCH($R$8&amp;"-"&amp;$P1500,import_key,0),S$9),"")</f>
        <v/>
      </c>
      <c r="T1500" s="322" t="str" cm="1">
        <f t="array" ref="T1500">IFERROR(INDEX(import_data,MATCH($R$8&amp;"-"&amp;$P1500,import_key,0),T$9),"")</f>
        <v/>
      </c>
    </row>
    <row r="1501" spans="2:20" x14ac:dyDescent="0.25">
      <c r="B1501" s="308">
        <f t="shared" si="120"/>
        <v>1489</v>
      </c>
      <c r="D1501" s="301" t="str" cm="1">
        <f t="array" ref="D1501">IFERROR(INDEX(import_data,MATCH($D$8&amp;"-"&amp;$B1501,import_key,0),D$9),"")</f>
        <v/>
      </c>
      <c r="E1501" s="299" t="str" cm="1">
        <f t="array" ref="E1501">IFERROR(INDEX(import_data,MATCH($D$8&amp;"-"&amp;$B1501,import_key,0),E$9),"")</f>
        <v/>
      </c>
      <c r="F1501" s="299" t="str" cm="1">
        <f t="array" ref="F1501">IFERROR(INDEX(import_data,MATCH($D$8&amp;"-"&amp;$B1501,import_key,0),F$9),"")</f>
        <v/>
      </c>
      <c r="G1501" s="299" t="str" cm="1">
        <f t="array" ref="G1501">IFERROR(INDEX(import_data,MATCH($D$8&amp;"-"&amp;$B1501,import_key,0),G$9),"")</f>
        <v/>
      </c>
      <c r="H1501" s="322" t="str" cm="1">
        <f t="array" ref="H1501">IFERROR(INDEX(import_data,MATCH($D$8&amp;"-"&amp;$B1501,import_key,0),H$9),"")</f>
        <v/>
      </c>
      <c r="J1501" s="334" t="str">
        <f t="shared" si="116"/>
        <v/>
      </c>
      <c r="K1501" s="98" t="s">
        <v>0</v>
      </c>
      <c r="L1501" s="334" t="str">
        <f t="shared" si="117"/>
        <v/>
      </c>
      <c r="M1501" s="98" t="s">
        <v>0</v>
      </c>
      <c r="N1501" s="334" t="str">
        <f t="shared" si="118"/>
        <v/>
      </c>
      <c r="O1501" s="98" t="s">
        <v>0</v>
      </c>
      <c r="P1501" s="308">
        <f t="shared" si="119"/>
        <v>1489</v>
      </c>
      <c r="R1501" s="301" t="str" cm="1">
        <f t="array" ref="R1501">IFERROR(INDEX(import_data,MATCH($R$8&amp;"-"&amp;$P1501,import_key,0),R$9),"")</f>
        <v/>
      </c>
      <c r="S1501" s="299" t="str" cm="1">
        <f t="array" ref="S1501">IFERROR(INDEX(import_data,MATCH($R$8&amp;"-"&amp;$P1501,import_key,0),S$9),"")</f>
        <v/>
      </c>
      <c r="T1501" s="322" t="str" cm="1">
        <f t="array" ref="T1501">IFERROR(INDEX(import_data,MATCH($R$8&amp;"-"&amp;$P1501,import_key,0),T$9),"")</f>
        <v/>
      </c>
    </row>
    <row r="1502" spans="2:20" x14ac:dyDescent="0.25">
      <c r="B1502" s="308">
        <f t="shared" si="120"/>
        <v>1490</v>
      </c>
      <c r="D1502" s="301" t="str" cm="1">
        <f t="array" ref="D1502">IFERROR(INDEX(import_data,MATCH($D$8&amp;"-"&amp;$B1502,import_key,0),D$9),"")</f>
        <v/>
      </c>
      <c r="E1502" s="299" t="str" cm="1">
        <f t="array" ref="E1502">IFERROR(INDEX(import_data,MATCH($D$8&amp;"-"&amp;$B1502,import_key,0),E$9),"")</f>
        <v/>
      </c>
      <c r="F1502" s="299" t="str" cm="1">
        <f t="array" ref="F1502">IFERROR(INDEX(import_data,MATCH($D$8&amp;"-"&amp;$B1502,import_key,0),F$9),"")</f>
        <v/>
      </c>
      <c r="G1502" s="299" t="str" cm="1">
        <f t="array" ref="G1502">IFERROR(INDEX(import_data,MATCH($D$8&amp;"-"&amp;$B1502,import_key,0),G$9),"")</f>
        <v/>
      </c>
      <c r="H1502" s="322" t="str" cm="1">
        <f t="array" ref="H1502">IFERROR(INDEX(import_data,MATCH($D$8&amp;"-"&amp;$B1502,import_key,0),H$9),"")</f>
        <v/>
      </c>
      <c r="J1502" s="334" t="str">
        <f t="shared" si="116"/>
        <v/>
      </c>
      <c r="K1502" s="98" t="s">
        <v>0</v>
      </c>
      <c r="L1502" s="334" t="str">
        <f t="shared" si="117"/>
        <v/>
      </c>
      <c r="M1502" s="98" t="s">
        <v>0</v>
      </c>
      <c r="N1502" s="334" t="str">
        <f t="shared" si="118"/>
        <v/>
      </c>
      <c r="O1502" s="98" t="s">
        <v>0</v>
      </c>
      <c r="P1502" s="308">
        <f t="shared" si="119"/>
        <v>1490</v>
      </c>
      <c r="R1502" s="301" t="str" cm="1">
        <f t="array" ref="R1502">IFERROR(INDEX(import_data,MATCH($R$8&amp;"-"&amp;$P1502,import_key,0),R$9),"")</f>
        <v/>
      </c>
      <c r="S1502" s="299" t="str" cm="1">
        <f t="array" ref="S1502">IFERROR(INDEX(import_data,MATCH($R$8&amp;"-"&amp;$P1502,import_key,0),S$9),"")</f>
        <v/>
      </c>
      <c r="T1502" s="322" t="str" cm="1">
        <f t="array" ref="T1502">IFERROR(INDEX(import_data,MATCH($R$8&amp;"-"&amp;$P1502,import_key,0),T$9),"")</f>
        <v/>
      </c>
    </row>
    <row r="1503" spans="2:20" x14ac:dyDescent="0.25">
      <c r="B1503" s="308">
        <f t="shared" si="120"/>
        <v>1491</v>
      </c>
      <c r="D1503" s="301" t="str" cm="1">
        <f t="array" ref="D1503">IFERROR(INDEX(import_data,MATCH($D$8&amp;"-"&amp;$B1503,import_key,0),D$9),"")</f>
        <v/>
      </c>
      <c r="E1503" s="299" t="str" cm="1">
        <f t="array" ref="E1503">IFERROR(INDEX(import_data,MATCH($D$8&amp;"-"&amp;$B1503,import_key,0),E$9),"")</f>
        <v/>
      </c>
      <c r="F1503" s="299" t="str" cm="1">
        <f t="array" ref="F1503">IFERROR(INDEX(import_data,MATCH($D$8&amp;"-"&amp;$B1503,import_key,0),F$9),"")</f>
        <v/>
      </c>
      <c r="G1503" s="299" t="str" cm="1">
        <f t="array" ref="G1503">IFERROR(INDEX(import_data,MATCH($D$8&amp;"-"&amp;$B1503,import_key,0),G$9),"")</f>
        <v/>
      </c>
      <c r="H1503" s="322" t="str" cm="1">
        <f t="array" ref="H1503">IFERROR(INDEX(import_data,MATCH($D$8&amp;"-"&amp;$B1503,import_key,0),H$9),"")</f>
        <v/>
      </c>
      <c r="J1503" s="334" t="str">
        <f t="shared" si="116"/>
        <v/>
      </c>
      <c r="K1503" s="98" t="s">
        <v>0</v>
      </c>
      <c r="L1503" s="334" t="str">
        <f t="shared" si="117"/>
        <v/>
      </c>
      <c r="M1503" s="98" t="s">
        <v>0</v>
      </c>
      <c r="N1503" s="334" t="str">
        <f t="shared" si="118"/>
        <v/>
      </c>
      <c r="O1503" s="98" t="s">
        <v>0</v>
      </c>
      <c r="P1503" s="308">
        <f t="shared" si="119"/>
        <v>1491</v>
      </c>
      <c r="R1503" s="301" t="str" cm="1">
        <f t="array" ref="R1503">IFERROR(INDEX(import_data,MATCH($R$8&amp;"-"&amp;$P1503,import_key,0),R$9),"")</f>
        <v/>
      </c>
      <c r="S1503" s="299" t="str" cm="1">
        <f t="array" ref="S1503">IFERROR(INDEX(import_data,MATCH($R$8&amp;"-"&amp;$P1503,import_key,0),S$9),"")</f>
        <v/>
      </c>
      <c r="T1503" s="322" t="str" cm="1">
        <f t="array" ref="T1503">IFERROR(INDEX(import_data,MATCH($R$8&amp;"-"&amp;$P1503,import_key,0),T$9),"")</f>
        <v/>
      </c>
    </row>
    <row r="1504" spans="2:20" x14ac:dyDescent="0.25">
      <c r="B1504" s="308">
        <f t="shared" si="120"/>
        <v>1492</v>
      </c>
      <c r="D1504" s="301" t="str" cm="1">
        <f t="array" ref="D1504">IFERROR(INDEX(import_data,MATCH($D$8&amp;"-"&amp;$B1504,import_key,0),D$9),"")</f>
        <v/>
      </c>
      <c r="E1504" s="299" t="str" cm="1">
        <f t="array" ref="E1504">IFERROR(INDEX(import_data,MATCH($D$8&amp;"-"&amp;$B1504,import_key,0),E$9),"")</f>
        <v/>
      </c>
      <c r="F1504" s="299" t="str" cm="1">
        <f t="array" ref="F1504">IFERROR(INDEX(import_data,MATCH($D$8&amp;"-"&amp;$B1504,import_key,0),F$9),"")</f>
        <v/>
      </c>
      <c r="G1504" s="299" t="str" cm="1">
        <f t="array" ref="G1504">IFERROR(INDEX(import_data,MATCH($D$8&amp;"-"&amp;$B1504,import_key,0),G$9),"")</f>
        <v/>
      </c>
      <c r="H1504" s="322" t="str" cm="1">
        <f t="array" ref="H1504">IFERROR(INDEX(import_data,MATCH($D$8&amp;"-"&amp;$B1504,import_key,0),H$9),"")</f>
        <v/>
      </c>
      <c r="J1504" s="334" t="str">
        <f t="shared" si="116"/>
        <v/>
      </c>
      <c r="K1504" s="98" t="s">
        <v>0</v>
      </c>
      <c r="L1504" s="334" t="str">
        <f t="shared" si="117"/>
        <v/>
      </c>
      <c r="M1504" s="98" t="s">
        <v>0</v>
      </c>
      <c r="N1504" s="334" t="str">
        <f t="shared" si="118"/>
        <v/>
      </c>
      <c r="O1504" s="98" t="s">
        <v>0</v>
      </c>
      <c r="P1504" s="308">
        <f t="shared" si="119"/>
        <v>1492</v>
      </c>
      <c r="R1504" s="301" t="str" cm="1">
        <f t="array" ref="R1504">IFERROR(INDEX(import_data,MATCH($R$8&amp;"-"&amp;$P1504,import_key,0),R$9),"")</f>
        <v/>
      </c>
      <c r="S1504" s="299" t="str" cm="1">
        <f t="array" ref="S1504">IFERROR(INDEX(import_data,MATCH($R$8&amp;"-"&amp;$P1504,import_key,0),S$9),"")</f>
        <v/>
      </c>
      <c r="T1504" s="322" t="str" cm="1">
        <f t="array" ref="T1504">IFERROR(INDEX(import_data,MATCH($R$8&amp;"-"&amp;$P1504,import_key,0),T$9),"")</f>
        <v/>
      </c>
    </row>
    <row r="1505" spans="2:20" x14ac:dyDescent="0.25">
      <c r="B1505" s="308">
        <f t="shared" si="120"/>
        <v>1493</v>
      </c>
      <c r="D1505" s="301" t="str" cm="1">
        <f t="array" ref="D1505">IFERROR(INDEX(import_data,MATCH($D$8&amp;"-"&amp;$B1505,import_key,0),D$9),"")</f>
        <v/>
      </c>
      <c r="E1505" s="299" t="str" cm="1">
        <f t="array" ref="E1505">IFERROR(INDEX(import_data,MATCH($D$8&amp;"-"&amp;$B1505,import_key,0),E$9),"")</f>
        <v/>
      </c>
      <c r="F1505" s="299" t="str" cm="1">
        <f t="array" ref="F1505">IFERROR(INDEX(import_data,MATCH($D$8&amp;"-"&amp;$B1505,import_key,0),F$9),"")</f>
        <v/>
      </c>
      <c r="G1505" s="299" t="str" cm="1">
        <f t="array" ref="G1505">IFERROR(INDEX(import_data,MATCH($D$8&amp;"-"&amp;$B1505,import_key,0),G$9),"")</f>
        <v/>
      </c>
      <c r="H1505" s="322" t="str" cm="1">
        <f t="array" ref="H1505">IFERROR(INDEX(import_data,MATCH($D$8&amp;"-"&amp;$B1505,import_key,0),H$9),"")</f>
        <v/>
      </c>
      <c r="J1505" s="334" t="str">
        <f t="shared" si="116"/>
        <v/>
      </c>
      <c r="K1505" s="98" t="s">
        <v>0</v>
      </c>
      <c r="L1505" s="334" t="str">
        <f t="shared" si="117"/>
        <v/>
      </c>
      <c r="M1505" s="98" t="s">
        <v>0</v>
      </c>
      <c r="N1505" s="334" t="str">
        <f t="shared" si="118"/>
        <v/>
      </c>
      <c r="O1505" s="98" t="s">
        <v>0</v>
      </c>
      <c r="P1505" s="308">
        <f t="shared" si="119"/>
        <v>1493</v>
      </c>
      <c r="R1505" s="301" t="str" cm="1">
        <f t="array" ref="R1505">IFERROR(INDEX(import_data,MATCH($R$8&amp;"-"&amp;$P1505,import_key,0),R$9),"")</f>
        <v/>
      </c>
      <c r="S1505" s="299" t="str" cm="1">
        <f t="array" ref="S1505">IFERROR(INDEX(import_data,MATCH($R$8&amp;"-"&amp;$P1505,import_key,0),S$9),"")</f>
        <v/>
      </c>
      <c r="T1505" s="322" t="str" cm="1">
        <f t="array" ref="T1505">IFERROR(INDEX(import_data,MATCH($R$8&amp;"-"&amp;$P1505,import_key,0),T$9),"")</f>
        <v/>
      </c>
    </row>
    <row r="1506" spans="2:20" x14ac:dyDescent="0.25">
      <c r="B1506" s="308">
        <f t="shared" si="120"/>
        <v>1494</v>
      </c>
      <c r="D1506" s="301" t="str" cm="1">
        <f t="array" ref="D1506">IFERROR(INDEX(import_data,MATCH($D$8&amp;"-"&amp;$B1506,import_key,0),D$9),"")</f>
        <v/>
      </c>
      <c r="E1506" s="299" t="str" cm="1">
        <f t="array" ref="E1506">IFERROR(INDEX(import_data,MATCH($D$8&amp;"-"&amp;$B1506,import_key,0),E$9),"")</f>
        <v/>
      </c>
      <c r="F1506" s="299" t="str" cm="1">
        <f t="array" ref="F1506">IFERROR(INDEX(import_data,MATCH($D$8&amp;"-"&amp;$B1506,import_key,0),F$9),"")</f>
        <v/>
      </c>
      <c r="G1506" s="299" t="str" cm="1">
        <f t="array" ref="G1506">IFERROR(INDEX(import_data,MATCH($D$8&amp;"-"&amp;$B1506,import_key,0),G$9),"")</f>
        <v/>
      </c>
      <c r="H1506" s="322" t="str" cm="1">
        <f t="array" ref="H1506">IFERROR(INDEX(import_data,MATCH($D$8&amp;"-"&amp;$B1506,import_key,0),H$9),"")</f>
        <v/>
      </c>
      <c r="J1506" s="334" t="str">
        <f t="shared" si="116"/>
        <v/>
      </c>
      <c r="K1506" s="98" t="s">
        <v>0</v>
      </c>
      <c r="L1506" s="334" t="str">
        <f t="shared" si="117"/>
        <v/>
      </c>
      <c r="M1506" s="98" t="s">
        <v>0</v>
      </c>
      <c r="N1506" s="334" t="str">
        <f t="shared" si="118"/>
        <v/>
      </c>
      <c r="O1506" s="98" t="s">
        <v>0</v>
      </c>
      <c r="P1506" s="308">
        <f t="shared" si="119"/>
        <v>1494</v>
      </c>
      <c r="R1506" s="301" t="str" cm="1">
        <f t="array" ref="R1506">IFERROR(INDEX(import_data,MATCH($R$8&amp;"-"&amp;$P1506,import_key,0),R$9),"")</f>
        <v/>
      </c>
      <c r="S1506" s="299" t="str" cm="1">
        <f t="array" ref="S1506">IFERROR(INDEX(import_data,MATCH($R$8&amp;"-"&amp;$P1506,import_key,0),S$9),"")</f>
        <v/>
      </c>
      <c r="T1506" s="322" t="str" cm="1">
        <f t="array" ref="T1506">IFERROR(INDEX(import_data,MATCH($R$8&amp;"-"&amp;$P1506,import_key,0),T$9),"")</f>
        <v/>
      </c>
    </row>
    <row r="1507" spans="2:20" x14ac:dyDescent="0.25">
      <c r="B1507" s="308">
        <f t="shared" si="120"/>
        <v>1495</v>
      </c>
      <c r="D1507" s="301" t="str" cm="1">
        <f t="array" ref="D1507">IFERROR(INDEX(import_data,MATCH($D$8&amp;"-"&amp;$B1507,import_key,0),D$9),"")</f>
        <v/>
      </c>
      <c r="E1507" s="299" t="str" cm="1">
        <f t="array" ref="E1507">IFERROR(INDEX(import_data,MATCH($D$8&amp;"-"&amp;$B1507,import_key,0),E$9),"")</f>
        <v/>
      </c>
      <c r="F1507" s="299" t="str" cm="1">
        <f t="array" ref="F1507">IFERROR(INDEX(import_data,MATCH($D$8&amp;"-"&amp;$B1507,import_key,0),F$9),"")</f>
        <v/>
      </c>
      <c r="G1507" s="299" t="str" cm="1">
        <f t="array" ref="G1507">IFERROR(INDEX(import_data,MATCH($D$8&amp;"-"&amp;$B1507,import_key,0),G$9),"")</f>
        <v/>
      </c>
      <c r="H1507" s="322" t="str" cm="1">
        <f t="array" ref="H1507">IFERROR(INDEX(import_data,MATCH($D$8&amp;"-"&amp;$B1507,import_key,0),H$9),"")</f>
        <v/>
      </c>
      <c r="J1507" s="334" t="str">
        <f t="shared" si="116"/>
        <v/>
      </c>
      <c r="K1507" s="98" t="s">
        <v>0</v>
      </c>
      <c r="L1507" s="334" t="str">
        <f t="shared" si="117"/>
        <v/>
      </c>
      <c r="M1507" s="98" t="s">
        <v>0</v>
      </c>
      <c r="N1507" s="334" t="str">
        <f t="shared" si="118"/>
        <v/>
      </c>
      <c r="O1507" s="98" t="s">
        <v>0</v>
      </c>
      <c r="P1507" s="308">
        <f t="shared" si="119"/>
        <v>1495</v>
      </c>
      <c r="R1507" s="301" t="str" cm="1">
        <f t="array" ref="R1507">IFERROR(INDEX(import_data,MATCH($R$8&amp;"-"&amp;$P1507,import_key,0),R$9),"")</f>
        <v/>
      </c>
      <c r="S1507" s="299" t="str" cm="1">
        <f t="array" ref="S1507">IFERROR(INDEX(import_data,MATCH($R$8&amp;"-"&amp;$P1507,import_key,0),S$9),"")</f>
        <v/>
      </c>
      <c r="T1507" s="322" t="str" cm="1">
        <f t="array" ref="T1507">IFERROR(INDEX(import_data,MATCH($R$8&amp;"-"&amp;$P1507,import_key,0),T$9),"")</f>
        <v/>
      </c>
    </row>
    <row r="1508" spans="2:20" x14ac:dyDescent="0.25">
      <c r="B1508" s="308">
        <f t="shared" si="120"/>
        <v>1496</v>
      </c>
      <c r="D1508" s="301" t="str" cm="1">
        <f t="array" ref="D1508">IFERROR(INDEX(import_data,MATCH($D$8&amp;"-"&amp;$B1508,import_key,0),D$9),"")</f>
        <v/>
      </c>
      <c r="E1508" s="299" t="str" cm="1">
        <f t="array" ref="E1508">IFERROR(INDEX(import_data,MATCH($D$8&amp;"-"&amp;$B1508,import_key,0),E$9),"")</f>
        <v/>
      </c>
      <c r="F1508" s="299" t="str" cm="1">
        <f t="array" ref="F1508">IFERROR(INDEX(import_data,MATCH($D$8&amp;"-"&amp;$B1508,import_key,0),F$9),"")</f>
        <v/>
      </c>
      <c r="G1508" s="299" t="str" cm="1">
        <f t="array" ref="G1508">IFERROR(INDEX(import_data,MATCH($D$8&amp;"-"&amp;$B1508,import_key,0),G$9),"")</f>
        <v/>
      </c>
      <c r="H1508" s="322" t="str" cm="1">
        <f t="array" ref="H1508">IFERROR(INDEX(import_data,MATCH($D$8&amp;"-"&amp;$B1508,import_key,0),H$9),"")</f>
        <v/>
      </c>
      <c r="J1508" s="334" t="str">
        <f t="shared" si="116"/>
        <v/>
      </c>
      <c r="K1508" s="98" t="s">
        <v>0</v>
      </c>
      <c r="L1508" s="334" t="str">
        <f t="shared" si="117"/>
        <v/>
      </c>
      <c r="M1508" s="98" t="s">
        <v>0</v>
      </c>
      <c r="N1508" s="334" t="str">
        <f t="shared" si="118"/>
        <v/>
      </c>
      <c r="O1508" s="98" t="s">
        <v>0</v>
      </c>
      <c r="P1508" s="308">
        <f t="shared" si="119"/>
        <v>1496</v>
      </c>
      <c r="R1508" s="301" t="str" cm="1">
        <f t="array" ref="R1508">IFERROR(INDEX(import_data,MATCH($R$8&amp;"-"&amp;$P1508,import_key,0),R$9),"")</f>
        <v/>
      </c>
      <c r="S1508" s="299" t="str" cm="1">
        <f t="array" ref="S1508">IFERROR(INDEX(import_data,MATCH($R$8&amp;"-"&amp;$P1508,import_key,0),S$9),"")</f>
        <v/>
      </c>
      <c r="T1508" s="322" t="str" cm="1">
        <f t="array" ref="T1508">IFERROR(INDEX(import_data,MATCH($R$8&amp;"-"&amp;$P1508,import_key,0),T$9),"")</f>
        <v/>
      </c>
    </row>
    <row r="1509" spans="2:20" x14ac:dyDescent="0.25">
      <c r="B1509" s="308">
        <f t="shared" si="120"/>
        <v>1497</v>
      </c>
      <c r="D1509" s="301" t="str" cm="1">
        <f t="array" ref="D1509">IFERROR(INDEX(import_data,MATCH($D$8&amp;"-"&amp;$B1509,import_key,0),D$9),"")</f>
        <v/>
      </c>
      <c r="E1509" s="299" t="str" cm="1">
        <f t="array" ref="E1509">IFERROR(INDEX(import_data,MATCH($D$8&amp;"-"&amp;$B1509,import_key,0),E$9),"")</f>
        <v/>
      </c>
      <c r="F1509" s="299" t="str" cm="1">
        <f t="array" ref="F1509">IFERROR(INDEX(import_data,MATCH($D$8&amp;"-"&amp;$B1509,import_key,0),F$9),"")</f>
        <v/>
      </c>
      <c r="G1509" s="299" t="str" cm="1">
        <f t="array" ref="G1509">IFERROR(INDEX(import_data,MATCH($D$8&amp;"-"&amp;$B1509,import_key,0),G$9),"")</f>
        <v/>
      </c>
      <c r="H1509" s="322" t="str" cm="1">
        <f t="array" ref="H1509">IFERROR(INDEX(import_data,MATCH($D$8&amp;"-"&amp;$B1509,import_key,0),H$9),"")</f>
        <v/>
      </c>
      <c r="J1509" s="334" t="str">
        <f t="shared" si="116"/>
        <v/>
      </c>
      <c r="K1509" s="98" t="s">
        <v>0</v>
      </c>
      <c r="L1509" s="334" t="str">
        <f t="shared" si="117"/>
        <v/>
      </c>
      <c r="M1509" s="98" t="s">
        <v>0</v>
      </c>
      <c r="N1509" s="334" t="str">
        <f t="shared" si="118"/>
        <v/>
      </c>
      <c r="O1509" s="98" t="s">
        <v>0</v>
      </c>
      <c r="P1509" s="308">
        <f t="shared" si="119"/>
        <v>1497</v>
      </c>
      <c r="R1509" s="301" t="str" cm="1">
        <f t="array" ref="R1509">IFERROR(INDEX(import_data,MATCH($R$8&amp;"-"&amp;$P1509,import_key,0),R$9),"")</f>
        <v/>
      </c>
      <c r="S1509" s="299" t="str" cm="1">
        <f t="array" ref="S1509">IFERROR(INDEX(import_data,MATCH($R$8&amp;"-"&amp;$P1509,import_key,0),S$9),"")</f>
        <v/>
      </c>
      <c r="T1509" s="322" t="str" cm="1">
        <f t="array" ref="T1509">IFERROR(INDEX(import_data,MATCH($R$8&amp;"-"&amp;$P1509,import_key,0),T$9),"")</f>
        <v/>
      </c>
    </row>
    <row r="1510" spans="2:20" x14ac:dyDescent="0.25">
      <c r="B1510" s="308">
        <f t="shared" si="120"/>
        <v>1498</v>
      </c>
      <c r="D1510" s="301" t="str" cm="1">
        <f t="array" ref="D1510">IFERROR(INDEX(import_data,MATCH($D$8&amp;"-"&amp;$B1510,import_key,0),D$9),"")</f>
        <v/>
      </c>
      <c r="E1510" s="299" t="str" cm="1">
        <f t="array" ref="E1510">IFERROR(INDEX(import_data,MATCH($D$8&amp;"-"&amp;$B1510,import_key,0),E$9),"")</f>
        <v/>
      </c>
      <c r="F1510" s="299" t="str" cm="1">
        <f t="array" ref="F1510">IFERROR(INDEX(import_data,MATCH($D$8&amp;"-"&amp;$B1510,import_key,0),F$9),"")</f>
        <v/>
      </c>
      <c r="G1510" s="299" t="str" cm="1">
        <f t="array" ref="G1510">IFERROR(INDEX(import_data,MATCH($D$8&amp;"-"&amp;$B1510,import_key,0),G$9),"")</f>
        <v/>
      </c>
      <c r="H1510" s="322" t="str" cm="1">
        <f t="array" ref="H1510">IFERROR(INDEX(import_data,MATCH($D$8&amp;"-"&amp;$B1510,import_key,0),H$9),"")</f>
        <v/>
      </c>
      <c r="J1510" s="334" t="str">
        <f t="shared" si="116"/>
        <v/>
      </c>
      <c r="K1510" s="98" t="s">
        <v>0</v>
      </c>
      <c r="L1510" s="334" t="str">
        <f t="shared" si="117"/>
        <v/>
      </c>
      <c r="M1510" s="98" t="s">
        <v>0</v>
      </c>
      <c r="N1510" s="334" t="str">
        <f t="shared" si="118"/>
        <v/>
      </c>
      <c r="O1510" s="98" t="s">
        <v>0</v>
      </c>
      <c r="P1510" s="308">
        <f t="shared" si="119"/>
        <v>1498</v>
      </c>
      <c r="R1510" s="301" t="str" cm="1">
        <f t="array" ref="R1510">IFERROR(INDEX(import_data,MATCH($R$8&amp;"-"&amp;$P1510,import_key,0),R$9),"")</f>
        <v/>
      </c>
      <c r="S1510" s="299" t="str" cm="1">
        <f t="array" ref="S1510">IFERROR(INDEX(import_data,MATCH($R$8&amp;"-"&amp;$P1510,import_key,0),S$9),"")</f>
        <v/>
      </c>
      <c r="T1510" s="322" t="str" cm="1">
        <f t="array" ref="T1510">IFERROR(INDEX(import_data,MATCH($R$8&amp;"-"&amp;$P1510,import_key,0),T$9),"")</f>
        <v/>
      </c>
    </row>
    <row r="1511" spans="2:20" x14ac:dyDescent="0.25">
      <c r="B1511" s="308">
        <f t="shared" si="120"/>
        <v>1499</v>
      </c>
      <c r="D1511" s="301" t="str" cm="1">
        <f t="array" ref="D1511">IFERROR(INDEX(import_data,MATCH($D$8&amp;"-"&amp;$B1511,import_key,0),D$9),"")</f>
        <v/>
      </c>
      <c r="E1511" s="299" t="str" cm="1">
        <f t="array" ref="E1511">IFERROR(INDEX(import_data,MATCH($D$8&amp;"-"&amp;$B1511,import_key,0),E$9),"")</f>
        <v/>
      </c>
      <c r="F1511" s="299" t="str" cm="1">
        <f t="array" ref="F1511">IFERROR(INDEX(import_data,MATCH($D$8&amp;"-"&amp;$B1511,import_key,0),F$9),"")</f>
        <v/>
      </c>
      <c r="G1511" s="299" t="str" cm="1">
        <f t="array" ref="G1511">IFERROR(INDEX(import_data,MATCH($D$8&amp;"-"&amp;$B1511,import_key,0),G$9),"")</f>
        <v/>
      </c>
      <c r="H1511" s="322" t="str" cm="1">
        <f t="array" ref="H1511">IFERROR(INDEX(import_data,MATCH($D$8&amp;"-"&amp;$B1511,import_key,0),H$9),"")</f>
        <v/>
      </c>
      <c r="J1511" s="334" t="str">
        <f t="shared" si="116"/>
        <v/>
      </c>
      <c r="K1511" s="98" t="s">
        <v>0</v>
      </c>
      <c r="L1511" s="334" t="str">
        <f t="shared" si="117"/>
        <v/>
      </c>
      <c r="M1511" s="98" t="s">
        <v>0</v>
      </c>
      <c r="N1511" s="334" t="str">
        <f t="shared" si="118"/>
        <v/>
      </c>
      <c r="O1511" s="98" t="s">
        <v>0</v>
      </c>
      <c r="P1511" s="308">
        <f t="shared" si="119"/>
        <v>1499</v>
      </c>
      <c r="R1511" s="301" t="str" cm="1">
        <f t="array" ref="R1511">IFERROR(INDEX(import_data,MATCH($R$8&amp;"-"&amp;$P1511,import_key,0),R$9),"")</f>
        <v/>
      </c>
      <c r="S1511" s="299" t="str" cm="1">
        <f t="array" ref="S1511">IFERROR(INDEX(import_data,MATCH($R$8&amp;"-"&amp;$P1511,import_key,0),S$9),"")</f>
        <v/>
      </c>
      <c r="T1511" s="322" t="str" cm="1">
        <f t="array" ref="T1511">IFERROR(INDEX(import_data,MATCH($R$8&amp;"-"&amp;$P1511,import_key,0),T$9),"")</f>
        <v/>
      </c>
    </row>
    <row r="1512" spans="2:20" ht="15.75" thickBot="1" x14ac:dyDescent="0.3">
      <c r="B1512" s="309">
        <f t="shared" si="120"/>
        <v>1500</v>
      </c>
      <c r="D1512" s="324" t="str" cm="1">
        <f t="array" ref="D1512">IFERROR(INDEX(import_data,MATCH($D$8&amp;"-"&amp;$B1512,import_key,0),D$9),"")</f>
        <v/>
      </c>
      <c r="E1512" s="305" t="str" cm="1">
        <f t="array" ref="E1512">IFERROR(INDEX(import_data,MATCH($D$8&amp;"-"&amp;$B1512,import_key,0),E$9),"")</f>
        <v/>
      </c>
      <c r="F1512" s="305" t="str" cm="1">
        <f t="array" ref="F1512">IFERROR(INDEX(import_data,MATCH($D$8&amp;"-"&amp;$B1512,import_key,0),F$9),"")</f>
        <v/>
      </c>
      <c r="G1512" s="305" t="str" cm="1">
        <f t="array" ref="G1512">IFERROR(INDEX(import_data,MATCH($D$8&amp;"-"&amp;$B1512,import_key,0),G$9),"")</f>
        <v/>
      </c>
      <c r="H1512" s="325" t="str" cm="1">
        <f t="array" ref="H1512">IFERROR(INDEX(import_data,MATCH($D$8&amp;"-"&amp;$B1512,import_key,0),H$9),"")</f>
        <v/>
      </c>
      <c r="J1512" s="335" t="str">
        <f t="shared" si="116"/>
        <v/>
      </c>
      <c r="K1512" s="98" t="s">
        <v>0</v>
      </c>
      <c r="L1512" s="335" t="str">
        <f t="shared" si="117"/>
        <v/>
      </c>
      <c r="M1512" s="98" t="s">
        <v>0</v>
      </c>
      <c r="N1512" s="335" t="str">
        <f t="shared" si="118"/>
        <v/>
      </c>
      <c r="O1512" s="98" t="s">
        <v>0</v>
      </c>
      <c r="P1512" s="309">
        <f t="shared" si="119"/>
        <v>1500</v>
      </c>
      <c r="R1512" s="324" t="str" cm="1">
        <f t="array" ref="R1512">IFERROR(INDEX(import_data,MATCH($R$8&amp;"-"&amp;$P1512,import_key,0),R$9),"")</f>
        <v/>
      </c>
      <c r="S1512" s="305" t="str" cm="1">
        <f t="array" ref="S1512">IFERROR(INDEX(import_data,MATCH($R$8&amp;"-"&amp;$P1512,import_key,0),S$9),"")</f>
        <v/>
      </c>
      <c r="T1512" s="325" t="str" cm="1">
        <f t="array" ref="T1512">IFERROR(INDEX(import_data,MATCH($R$8&amp;"-"&amp;$P1512,import_key,0),T$9),"")</f>
        <v/>
      </c>
    </row>
  </sheetData>
  <sheetProtection sheet="1"/>
  <mergeCells count="7">
    <mergeCell ref="D2:T2"/>
    <mergeCell ref="R8:T8"/>
    <mergeCell ref="D8:H8"/>
    <mergeCell ref="D6:H6"/>
    <mergeCell ref="D4:H4"/>
    <mergeCell ref="R4:T4"/>
    <mergeCell ref="R6:T6"/>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K112"/>
  <sheetViews>
    <sheetView workbookViewId="0">
      <selection activeCell="R22" sqref="R22"/>
    </sheetView>
  </sheetViews>
  <sheetFormatPr defaultRowHeight="15" x14ac:dyDescent="0.25"/>
  <cols>
    <col min="1" max="1" width="2.85546875" style="98" customWidth="1"/>
    <col min="2" max="2" width="5.7109375" style="98" customWidth="1"/>
    <col min="3" max="3" width="2.85546875" style="98" customWidth="1"/>
    <col min="4" max="4" width="14.28515625" style="98" customWidth="1"/>
    <col min="5" max="5" width="22.85546875" style="98" customWidth="1"/>
    <col min="6" max="6" width="2.85546875" style="98" customWidth="1"/>
    <col min="7" max="7" width="5.7109375" style="98" customWidth="1"/>
    <col min="8" max="8" width="2.85546875" style="98" customWidth="1"/>
    <col min="9" max="9" width="12.85546875" style="98" bestFit="1" customWidth="1"/>
    <col min="10" max="10" width="34.28515625" style="98" customWidth="1"/>
    <col min="11" max="11" width="18" style="98" bestFit="1" customWidth="1"/>
    <col min="12" max="16384" width="9.140625" style="98"/>
  </cols>
  <sheetData>
    <row r="1" spans="2:11" ht="15.75" thickBot="1" x14ac:dyDescent="0.3"/>
    <row r="2" spans="2:11" ht="32.25" thickBot="1" x14ac:dyDescent="0.55000000000000004">
      <c r="D2" s="376" t="s">
        <v>136</v>
      </c>
      <c r="E2" s="377"/>
      <c r="F2" s="377"/>
      <c r="G2" s="377"/>
      <c r="H2" s="377"/>
      <c r="I2" s="377"/>
      <c r="J2" s="377"/>
      <c r="K2" s="378"/>
    </row>
    <row r="4" spans="2:11" ht="21.75" hidden="1" thickBot="1" x14ac:dyDescent="0.4">
      <c r="D4" s="388" t="s">
        <v>47</v>
      </c>
      <c r="E4" s="390"/>
      <c r="I4" s="388" t="s">
        <v>46</v>
      </c>
      <c r="J4" s="389"/>
      <c r="K4" s="390"/>
    </row>
    <row r="5" spans="2:11" ht="15.75" hidden="1" thickBot="1" x14ac:dyDescent="0.3"/>
    <row r="6" spans="2:11" ht="107.25" hidden="1" customHeight="1" thickBot="1" x14ac:dyDescent="0.3">
      <c r="D6" s="391" t="s">
        <v>97</v>
      </c>
      <c r="E6" s="392"/>
      <c r="I6" s="385" t="s">
        <v>126</v>
      </c>
      <c r="J6" s="386"/>
      <c r="K6" s="387"/>
    </row>
    <row r="7" spans="2:11" hidden="1" x14ac:dyDescent="0.25">
      <c r="D7" s="326"/>
      <c r="E7" s="326"/>
    </row>
    <row r="8" spans="2:11" ht="15.75" thickBot="1" x14ac:dyDescent="0.3">
      <c r="D8" s="382" t="s">
        <v>3</v>
      </c>
      <c r="E8" s="384"/>
      <c r="I8" s="382" t="s">
        <v>330</v>
      </c>
      <c r="J8" s="383"/>
      <c r="K8" s="384"/>
    </row>
    <row r="9" spans="2:11" x14ac:dyDescent="0.25">
      <c r="D9" s="315">
        <v>2</v>
      </c>
      <c r="E9" s="316">
        <v>3</v>
      </c>
      <c r="I9" s="315">
        <v>2</v>
      </c>
      <c r="J9" s="310">
        <v>3</v>
      </c>
      <c r="K9" s="316">
        <v>4</v>
      </c>
    </row>
    <row r="10" spans="2:11" x14ac:dyDescent="0.25">
      <c r="B10" s="283"/>
      <c r="D10" s="326"/>
      <c r="E10" s="326"/>
      <c r="G10" s="283"/>
    </row>
    <row r="11" spans="2:11" x14ac:dyDescent="0.25">
      <c r="B11" s="283"/>
      <c r="D11" s="327" t="s">
        <v>98</v>
      </c>
      <c r="E11" s="327" t="s">
        <v>99</v>
      </c>
      <c r="F11" s="99"/>
      <c r="G11" s="283"/>
      <c r="H11" s="99"/>
      <c r="I11" s="317" t="s">
        <v>104</v>
      </c>
      <c r="J11" s="318" t="s">
        <v>112</v>
      </c>
      <c r="K11" s="319" t="s">
        <v>125</v>
      </c>
    </row>
    <row r="12" spans="2:11" ht="7.5" customHeight="1" thickBot="1" x14ac:dyDescent="0.3">
      <c r="B12" s="283"/>
      <c r="D12" s="99"/>
      <c r="E12" s="99"/>
      <c r="F12" s="99"/>
      <c r="G12" s="283"/>
      <c r="H12" s="99"/>
      <c r="I12" s="99"/>
      <c r="J12" s="99"/>
      <c r="K12" s="99"/>
    </row>
    <row r="13" spans="2:11" x14ac:dyDescent="0.25">
      <c r="B13" s="307">
        <f t="shared" ref="B13:B112" si="0">B12+1</f>
        <v>1</v>
      </c>
      <c r="D13" s="320" t="str" cm="1">
        <f t="array" ref="D13">IFERROR(INDEX(import_data,MATCH($D$8&amp;"-"&amp;$B13,import_key,0),D$9),"")</f>
        <v/>
      </c>
      <c r="E13" s="321" t="str" cm="1">
        <f t="array" ref="E13">IFERROR(INDEX(import_data,MATCH($D$8&amp;"-"&amp;$B13,import_key,0),E$9),"")</f>
        <v/>
      </c>
      <c r="F13" s="99"/>
      <c r="G13" s="307">
        <f t="shared" ref="G13:G112" si="1">G12+1</f>
        <v>1</v>
      </c>
      <c r="H13" s="99"/>
      <c r="I13" s="320" t="str" cm="1">
        <f t="array" ref="I13">IFERROR(INDEX(import_data,MATCH($I$8&amp;"-"&amp;$G13,import_key,0),I$9),"")</f>
        <v/>
      </c>
      <c r="J13" s="294" t="str" cm="1">
        <f t="array" ref="J13">IFERROR(INDEX(import_data,MATCH($I$8&amp;"-"&amp;$G13,import_key,0),J$9),"")</f>
        <v/>
      </c>
      <c r="K13" s="321" t="str" cm="1">
        <f t="array" ref="K13">IFERROR(INDEX(import_data,MATCH($I$8&amp;"-"&amp;$G13,import_key,0),K$9),"")</f>
        <v/>
      </c>
    </row>
    <row r="14" spans="2:11" x14ac:dyDescent="0.25">
      <c r="B14" s="308">
        <f t="shared" si="0"/>
        <v>2</v>
      </c>
      <c r="D14" s="301" t="str" cm="1">
        <f t="array" ref="D14">IFERROR(INDEX(import_data,MATCH($D$8&amp;"-"&amp;$B14,import_key,0),D$9),"")</f>
        <v/>
      </c>
      <c r="E14" s="322" t="str" cm="1">
        <f t="array" ref="E14">IFERROR(INDEX(import_data,MATCH($D$8&amp;"-"&amp;$B14,import_key,0),E$9),"")</f>
        <v/>
      </c>
      <c r="F14" s="99"/>
      <c r="G14" s="308">
        <f t="shared" si="1"/>
        <v>2</v>
      </c>
      <c r="H14" s="99"/>
      <c r="I14" s="301" t="str" cm="1">
        <f t="array" ref="I14">IFERROR(INDEX(import_data,MATCH($I$8&amp;"-"&amp;$G14,import_key,0),I$9),"")</f>
        <v/>
      </c>
      <c r="J14" s="299" t="str" cm="1">
        <f t="array" ref="J14">IFERROR(INDEX(import_data,MATCH($I$8&amp;"-"&amp;$G14,import_key,0),J$9),"")</f>
        <v/>
      </c>
      <c r="K14" s="322" t="str" cm="1">
        <f t="array" ref="K14">IFERROR(INDEX(import_data,MATCH($I$8&amp;"-"&amp;$G14,import_key,0),K$9),"")</f>
        <v/>
      </c>
    </row>
    <row r="15" spans="2:11" x14ac:dyDescent="0.25">
      <c r="B15" s="308">
        <f t="shared" si="0"/>
        <v>3</v>
      </c>
      <c r="D15" s="301" t="str" cm="1">
        <f t="array" ref="D15">IFERROR(INDEX(import_data,MATCH($D$8&amp;"-"&amp;$B15,import_key,0),D$9),"")</f>
        <v/>
      </c>
      <c r="E15" s="322" t="str" cm="1">
        <f t="array" ref="E15">IFERROR(INDEX(import_data,MATCH($D$8&amp;"-"&amp;$B15,import_key,0),E$9),"")</f>
        <v/>
      </c>
      <c r="F15" s="99"/>
      <c r="G15" s="308">
        <f t="shared" si="1"/>
        <v>3</v>
      </c>
      <c r="H15" s="99"/>
      <c r="I15" s="301" t="str" cm="1">
        <f t="array" ref="I15">IFERROR(INDEX(import_data,MATCH($I$8&amp;"-"&amp;$G15,import_key,0),I$9),"")</f>
        <v/>
      </c>
      <c r="J15" s="299" t="str" cm="1">
        <f t="array" ref="J15">IFERROR(INDEX(import_data,MATCH($I$8&amp;"-"&amp;$G15,import_key,0),J$9),"")</f>
        <v/>
      </c>
      <c r="K15" s="322" t="str" cm="1">
        <f t="array" ref="K15">IFERROR(INDEX(import_data,MATCH($I$8&amp;"-"&amp;$G15,import_key,0),K$9),"")</f>
        <v/>
      </c>
    </row>
    <row r="16" spans="2:11" x14ac:dyDescent="0.25">
      <c r="B16" s="308">
        <f t="shared" si="0"/>
        <v>4</v>
      </c>
      <c r="D16" s="301" t="str" cm="1">
        <f t="array" ref="D16">IFERROR(INDEX(import_data,MATCH($D$8&amp;"-"&amp;$B16,import_key,0),D$9),"")</f>
        <v/>
      </c>
      <c r="E16" s="322" t="str" cm="1">
        <f t="array" ref="E16">IFERROR(INDEX(import_data,MATCH($D$8&amp;"-"&amp;$B16,import_key,0),E$9),"")</f>
        <v/>
      </c>
      <c r="F16" s="99"/>
      <c r="G16" s="308">
        <f t="shared" si="1"/>
        <v>4</v>
      </c>
      <c r="H16" s="99"/>
      <c r="I16" s="301" t="str" cm="1">
        <f t="array" ref="I16">IFERROR(INDEX(import_data,MATCH($I$8&amp;"-"&amp;$G16,import_key,0),I$9),"")</f>
        <v/>
      </c>
      <c r="J16" s="299" t="str" cm="1">
        <f t="array" ref="J16">IFERROR(INDEX(import_data,MATCH($I$8&amp;"-"&amp;$G16,import_key,0),J$9),"")</f>
        <v/>
      </c>
      <c r="K16" s="322" t="str" cm="1">
        <f t="array" ref="K16">IFERROR(INDEX(import_data,MATCH($I$8&amp;"-"&amp;$G16,import_key,0),K$9),"")</f>
        <v/>
      </c>
    </row>
    <row r="17" spans="2:11" x14ac:dyDescent="0.25">
      <c r="B17" s="308">
        <f t="shared" si="0"/>
        <v>5</v>
      </c>
      <c r="D17" s="301" t="str" cm="1">
        <f t="array" ref="D17">IFERROR(INDEX(import_data,MATCH($D$8&amp;"-"&amp;$B17,import_key,0),D$9),"")</f>
        <v/>
      </c>
      <c r="E17" s="322" t="str" cm="1">
        <f t="array" ref="E17">IFERROR(INDEX(import_data,MATCH($D$8&amp;"-"&amp;$B17,import_key,0),E$9),"")</f>
        <v/>
      </c>
      <c r="F17" s="99"/>
      <c r="G17" s="308">
        <f t="shared" si="1"/>
        <v>5</v>
      </c>
      <c r="H17" s="99"/>
      <c r="I17" s="301" t="str" cm="1">
        <f t="array" ref="I17">IFERROR(INDEX(import_data,MATCH($I$8&amp;"-"&amp;$G17,import_key,0),I$9),"")</f>
        <v/>
      </c>
      <c r="J17" s="299" t="str" cm="1">
        <f t="array" ref="J17">IFERROR(INDEX(import_data,MATCH($I$8&amp;"-"&amp;$G17,import_key,0),J$9),"")</f>
        <v/>
      </c>
      <c r="K17" s="322" t="str" cm="1">
        <f t="array" ref="K17">IFERROR(INDEX(import_data,MATCH($I$8&amp;"-"&amp;$G17,import_key,0),K$9),"")</f>
        <v/>
      </c>
    </row>
    <row r="18" spans="2:11" x14ac:dyDescent="0.25">
      <c r="B18" s="308">
        <f t="shared" si="0"/>
        <v>6</v>
      </c>
      <c r="D18" s="301" t="str" cm="1">
        <f t="array" ref="D18">IFERROR(INDEX(import_data,MATCH($D$8&amp;"-"&amp;$B18,import_key,0),D$9),"")</f>
        <v/>
      </c>
      <c r="E18" s="322" t="str" cm="1">
        <f t="array" ref="E18">IFERROR(INDEX(import_data,MATCH($D$8&amp;"-"&amp;$B18,import_key,0),E$9),"")</f>
        <v/>
      </c>
      <c r="F18" s="99"/>
      <c r="G18" s="308">
        <f t="shared" si="1"/>
        <v>6</v>
      </c>
      <c r="H18" s="99"/>
      <c r="I18" s="301" t="str" cm="1">
        <f t="array" ref="I18">IFERROR(INDEX(import_data,MATCH($I$8&amp;"-"&amp;$G18,import_key,0),I$9),"")</f>
        <v/>
      </c>
      <c r="J18" s="299" t="str" cm="1">
        <f t="array" ref="J18">IFERROR(INDEX(import_data,MATCH($I$8&amp;"-"&amp;$G18,import_key,0),J$9),"")</f>
        <v/>
      </c>
      <c r="K18" s="322" t="str" cm="1">
        <f t="array" ref="K18">IFERROR(INDEX(import_data,MATCH($I$8&amp;"-"&amp;$G18,import_key,0),K$9),"")</f>
        <v/>
      </c>
    </row>
    <row r="19" spans="2:11" x14ac:dyDescent="0.25">
      <c r="B19" s="308">
        <f t="shared" si="0"/>
        <v>7</v>
      </c>
      <c r="D19" s="301" t="str" cm="1">
        <f t="array" ref="D19">IFERROR(INDEX(import_data,MATCH($D$8&amp;"-"&amp;$B19,import_key,0),D$9),"")</f>
        <v/>
      </c>
      <c r="E19" s="322" t="str" cm="1">
        <f t="array" ref="E19">IFERROR(INDEX(import_data,MATCH($D$8&amp;"-"&amp;$B19,import_key,0),E$9),"")</f>
        <v/>
      </c>
      <c r="F19" s="99"/>
      <c r="G19" s="308">
        <f t="shared" si="1"/>
        <v>7</v>
      </c>
      <c r="H19" s="99"/>
      <c r="I19" s="301" t="str" cm="1">
        <f t="array" ref="I19">IFERROR(INDEX(import_data,MATCH($I$8&amp;"-"&amp;$G19,import_key,0),I$9),"")</f>
        <v/>
      </c>
      <c r="J19" s="299" t="str" cm="1">
        <f t="array" ref="J19">IFERROR(INDEX(import_data,MATCH($I$8&amp;"-"&amp;$G19,import_key,0),J$9),"")</f>
        <v/>
      </c>
      <c r="K19" s="322" t="str" cm="1">
        <f t="array" ref="K19">IFERROR(INDEX(import_data,MATCH($I$8&amp;"-"&amp;$G19,import_key,0),K$9),"")</f>
        <v/>
      </c>
    </row>
    <row r="20" spans="2:11" x14ac:dyDescent="0.25">
      <c r="B20" s="308">
        <f t="shared" si="0"/>
        <v>8</v>
      </c>
      <c r="D20" s="301" t="str" cm="1">
        <f t="array" ref="D20">IFERROR(INDEX(import_data,MATCH($D$8&amp;"-"&amp;$B20,import_key,0),D$9),"")</f>
        <v/>
      </c>
      <c r="E20" s="322" t="str" cm="1">
        <f t="array" ref="E20">IFERROR(INDEX(import_data,MATCH($D$8&amp;"-"&amp;$B20,import_key,0),E$9),"")</f>
        <v/>
      </c>
      <c r="F20" s="99"/>
      <c r="G20" s="308">
        <f t="shared" si="1"/>
        <v>8</v>
      </c>
      <c r="H20" s="99"/>
      <c r="I20" s="301" t="str" cm="1">
        <f t="array" ref="I20">IFERROR(INDEX(import_data,MATCH($I$8&amp;"-"&amp;$G20,import_key,0),I$9),"")</f>
        <v/>
      </c>
      <c r="J20" s="299" t="str" cm="1">
        <f t="array" ref="J20">IFERROR(INDEX(import_data,MATCH($I$8&amp;"-"&amp;$G20,import_key,0),J$9),"")</f>
        <v/>
      </c>
      <c r="K20" s="322" t="str" cm="1">
        <f t="array" ref="K20">IFERROR(INDEX(import_data,MATCH($I$8&amp;"-"&amp;$G20,import_key,0),K$9),"")</f>
        <v/>
      </c>
    </row>
    <row r="21" spans="2:11" x14ac:dyDescent="0.25">
      <c r="B21" s="308">
        <f t="shared" si="0"/>
        <v>9</v>
      </c>
      <c r="D21" s="301" t="str" cm="1">
        <f t="array" ref="D21">IFERROR(INDEX(import_data,MATCH($D$8&amp;"-"&amp;$B21,import_key,0),D$9),"")</f>
        <v/>
      </c>
      <c r="E21" s="322" t="str" cm="1">
        <f t="array" ref="E21">IFERROR(INDEX(import_data,MATCH($D$8&amp;"-"&amp;$B21,import_key,0),E$9),"")</f>
        <v/>
      </c>
      <c r="F21" s="99"/>
      <c r="G21" s="308">
        <f t="shared" si="1"/>
        <v>9</v>
      </c>
      <c r="H21" s="99"/>
      <c r="I21" s="301" t="str" cm="1">
        <f t="array" ref="I21">IFERROR(INDEX(import_data,MATCH($I$8&amp;"-"&amp;$G21,import_key,0),I$9),"")</f>
        <v/>
      </c>
      <c r="J21" s="323" t="str" cm="1">
        <f t="array" ref="J21">IFERROR(INDEX(import_data,MATCH($I$8&amp;"-"&amp;$G21,import_key,0),J$9),"")</f>
        <v/>
      </c>
      <c r="K21" s="322" t="str" cm="1">
        <f t="array" ref="K21">IFERROR(INDEX(import_data,MATCH($I$8&amp;"-"&amp;$G21,import_key,0),K$9),"")</f>
        <v/>
      </c>
    </row>
    <row r="22" spans="2:11" x14ac:dyDescent="0.25">
      <c r="B22" s="308">
        <f t="shared" si="0"/>
        <v>10</v>
      </c>
      <c r="D22" s="301" t="str" cm="1">
        <f t="array" ref="D22">IFERROR(INDEX(import_data,MATCH($D$8&amp;"-"&amp;$B22,import_key,0),D$9),"")</f>
        <v/>
      </c>
      <c r="E22" s="322" t="str" cm="1">
        <f t="array" ref="E22">IFERROR(INDEX(import_data,MATCH($D$8&amp;"-"&amp;$B22,import_key,0),E$9),"")</f>
        <v/>
      </c>
      <c r="F22" s="99"/>
      <c r="G22" s="308">
        <f t="shared" si="1"/>
        <v>10</v>
      </c>
      <c r="H22" s="99"/>
      <c r="I22" s="301" t="str" cm="1">
        <f t="array" ref="I22">IFERROR(INDEX(import_data,MATCH($I$8&amp;"-"&amp;$G22,import_key,0),I$9),"")</f>
        <v/>
      </c>
      <c r="J22" s="299" t="str" cm="1">
        <f t="array" ref="J22">IFERROR(INDEX(import_data,MATCH($I$8&amp;"-"&amp;$G22,import_key,0),J$9),"")</f>
        <v/>
      </c>
      <c r="K22" s="322" t="str" cm="1">
        <f t="array" ref="K22">IFERROR(INDEX(import_data,MATCH($I$8&amp;"-"&amp;$G22,import_key,0),K$9),"")</f>
        <v/>
      </c>
    </row>
    <row r="23" spans="2:11" x14ac:dyDescent="0.25">
      <c r="B23" s="308">
        <f t="shared" si="0"/>
        <v>11</v>
      </c>
      <c r="D23" s="301" t="str" cm="1">
        <f t="array" ref="D23">IFERROR(INDEX(import_data,MATCH($D$8&amp;"-"&amp;$B23,import_key,0),D$9),"")</f>
        <v/>
      </c>
      <c r="E23" s="322" t="str" cm="1">
        <f t="array" ref="E23">IFERROR(INDEX(import_data,MATCH($D$8&amp;"-"&amp;$B23,import_key,0),E$9),"")</f>
        <v/>
      </c>
      <c r="F23" s="99"/>
      <c r="G23" s="308">
        <f t="shared" si="1"/>
        <v>11</v>
      </c>
      <c r="H23" s="99"/>
      <c r="I23" s="301" t="str" cm="1">
        <f t="array" ref="I23">IFERROR(INDEX(import_data,MATCH($I$8&amp;"-"&amp;$G23,import_key,0),I$9),"")</f>
        <v/>
      </c>
      <c r="J23" s="299" t="str" cm="1">
        <f t="array" ref="J23">IFERROR(INDEX(import_data,MATCH($I$8&amp;"-"&amp;$G23,import_key,0),J$9),"")</f>
        <v/>
      </c>
      <c r="K23" s="322" t="str" cm="1">
        <f t="array" ref="K23">IFERROR(INDEX(import_data,MATCH($I$8&amp;"-"&amp;$G23,import_key,0),K$9),"")</f>
        <v/>
      </c>
    </row>
    <row r="24" spans="2:11" x14ac:dyDescent="0.25">
      <c r="B24" s="308">
        <f t="shared" si="0"/>
        <v>12</v>
      </c>
      <c r="D24" s="301" t="str" cm="1">
        <f t="array" ref="D24">IFERROR(INDEX(import_data,MATCH($D$8&amp;"-"&amp;$B24,import_key,0),D$9),"")</f>
        <v/>
      </c>
      <c r="E24" s="322" t="str" cm="1">
        <f t="array" ref="E24">IFERROR(INDEX(import_data,MATCH($D$8&amp;"-"&amp;$B24,import_key,0),E$9),"")</f>
        <v/>
      </c>
      <c r="F24" s="99"/>
      <c r="G24" s="308">
        <f t="shared" si="1"/>
        <v>12</v>
      </c>
      <c r="H24" s="99"/>
      <c r="I24" s="301" t="str" cm="1">
        <f t="array" ref="I24">IFERROR(INDEX(import_data,MATCH($I$8&amp;"-"&amp;$G24,import_key,0),I$9),"")</f>
        <v/>
      </c>
      <c r="J24" s="299" t="str" cm="1">
        <f t="array" ref="J24">IFERROR(INDEX(import_data,MATCH($I$8&amp;"-"&amp;$G24,import_key,0),J$9),"")</f>
        <v/>
      </c>
      <c r="K24" s="322" t="str" cm="1">
        <f t="array" ref="K24">IFERROR(INDEX(import_data,MATCH($I$8&amp;"-"&amp;$G24,import_key,0),K$9),"")</f>
        <v/>
      </c>
    </row>
    <row r="25" spans="2:11" x14ac:dyDescent="0.25">
      <c r="B25" s="308">
        <f t="shared" si="0"/>
        <v>13</v>
      </c>
      <c r="D25" s="301" t="str" cm="1">
        <f t="array" ref="D25">IFERROR(INDEX(import_data,MATCH($D$8&amp;"-"&amp;$B25,import_key,0),D$9),"")</f>
        <v/>
      </c>
      <c r="E25" s="322" t="str" cm="1">
        <f t="array" ref="E25">IFERROR(INDEX(import_data,MATCH($D$8&amp;"-"&amp;$B25,import_key,0),E$9),"")</f>
        <v/>
      </c>
      <c r="F25" s="99"/>
      <c r="G25" s="308">
        <f t="shared" si="1"/>
        <v>13</v>
      </c>
      <c r="H25" s="99"/>
      <c r="I25" s="301" t="str" cm="1">
        <f t="array" ref="I25">IFERROR(INDEX(import_data,MATCH($I$8&amp;"-"&amp;$G25,import_key,0),I$9),"")</f>
        <v/>
      </c>
      <c r="J25" s="299" t="str" cm="1">
        <f t="array" ref="J25">IFERROR(INDEX(import_data,MATCH($I$8&amp;"-"&amp;$G25,import_key,0),J$9),"")</f>
        <v/>
      </c>
      <c r="K25" s="322" t="str" cm="1">
        <f t="array" ref="K25">IFERROR(INDEX(import_data,MATCH($I$8&amp;"-"&amp;$G25,import_key,0),K$9),"")</f>
        <v/>
      </c>
    </row>
    <row r="26" spans="2:11" x14ac:dyDescent="0.25">
      <c r="B26" s="308">
        <f t="shared" si="0"/>
        <v>14</v>
      </c>
      <c r="D26" s="301" t="str" cm="1">
        <f t="array" ref="D26">IFERROR(INDEX(import_data,MATCH($D$8&amp;"-"&amp;$B26,import_key,0),D$9),"")</f>
        <v/>
      </c>
      <c r="E26" s="322" t="str" cm="1">
        <f t="array" ref="E26">IFERROR(INDEX(import_data,MATCH($D$8&amp;"-"&amp;$B26,import_key,0),E$9),"")</f>
        <v/>
      </c>
      <c r="F26" s="99"/>
      <c r="G26" s="308">
        <f t="shared" si="1"/>
        <v>14</v>
      </c>
      <c r="H26" s="99"/>
      <c r="I26" s="301" t="str" cm="1">
        <f t="array" ref="I26">IFERROR(INDEX(import_data,MATCH($I$8&amp;"-"&amp;$G26,import_key,0),I$9),"")</f>
        <v/>
      </c>
      <c r="J26" s="299" t="str" cm="1">
        <f t="array" ref="J26">IFERROR(INDEX(import_data,MATCH($I$8&amp;"-"&amp;$G26,import_key,0),J$9),"")</f>
        <v/>
      </c>
      <c r="K26" s="322" t="str" cm="1">
        <f t="array" ref="K26">IFERROR(INDEX(import_data,MATCH($I$8&amp;"-"&amp;$G26,import_key,0),K$9),"")</f>
        <v/>
      </c>
    </row>
    <row r="27" spans="2:11" x14ac:dyDescent="0.25">
      <c r="B27" s="308">
        <f t="shared" si="0"/>
        <v>15</v>
      </c>
      <c r="D27" s="301" t="str" cm="1">
        <f t="array" ref="D27">IFERROR(INDEX(import_data,MATCH($D$8&amp;"-"&amp;$B27,import_key,0),D$9),"")</f>
        <v/>
      </c>
      <c r="E27" s="322" t="str" cm="1">
        <f t="array" ref="E27">IFERROR(INDEX(import_data,MATCH($D$8&amp;"-"&amp;$B27,import_key,0),E$9),"")</f>
        <v/>
      </c>
      <c r="F27" s="99"/>
      <c r="G27" s="308">
        <f t="shared" si="1"/>
        <v>15</v>
      </c>
      <c r="H27" s="99"/>
      <c r="I27" s="301" t="str" cm="1">
        <f t="array" ref="I27">IFERROR(INDEX(import_data,MATCH($I$8&amp;"-"&amp;$G27,import_key,0),I$9),"")</f>
        <v/>
      </c>
      <c r="J27" s="299" t="str" cm="1">
        <f t="array" ref="J27">IFERROR(INDEX(import_data,MATCH($I$8&amp;"-"&amp;$G27,import_key,0),J$9),"")</f>
        <v/>
      </c>
      <c r="K27" s="322" t="str" cm="1">
        <f t="array" ref="K27">IFERROR(INDEX(import_data,MATCH($I$8&amp;"-"&amp;$G27,import_key,0),K$9),"")</f>
        <v/>
      </c>
    </row>
    <row r="28" spans="2:11" x14ac:dyDescent="0.25">
      <c r="B28" s="308">
        <f t="shared" si="0"/>
        <v>16</v>
      </c>
      <c r="D28" s="301" t="str" cm="1">
        <f t="array" ref="D28">IFERROR(INDEX(import_data,MATCH($D$8&amp;"-"&amp;$B28,import_key,0),D$9),"")</f>
        <v/>
      </c>
      <c r="E28" s="322" t="str" cm="1">
        <f t="array" ref="E28">IFERROR(INDEX(import_data,MATCH($D$8&amp;"-"&amp;$B28,import_key,0),E$9),"")</f>
        <v/>
      </c>
      <c r="F28" s="99"/>
      <c r="G28" s="308">
        <f t="shared" si="1"/>
        <v>16</v>
      </c>
      <c r="H28" s="99"/>
      <c r="I28" s="301" t="str" cm="1">
        <f t="array" ref="I28">IFERROR(INDEX(import_data,MATCH($I$8&amp;"-"&amp;$G28,import_key,0),I$9),"")</f>
        <v/>
      </c>
      <c r="J28" s="299" t="str" cm="1">
        <f t="array" ref="J28">IFERROR(INDEX(import_data,MATCH($I$8&amp;"-"&amp;$G28,import_key,0),J$9),"")</f>
        <v/>
      </c>
      <c r="K28" s="322" t="str" cm="1">
        <f t="array" ref="K28">IFERROR(INDEX(import_data,MATCH($I$8&amp;"-"&amp;$G28,import_key,0),K$9),"")</f>
        <v/>
      </c>
    </row>
    <row r="29" spans="2:11" x14ac:dyDescent="0.25">
      <c r="B29" s="308">
        <f t="shared" si="0"/>
        <v>17</v>
      </c>
      <c r="D29" s="301" t="str" cm="1">
        <f t="array" ref="D29">IFERROR(INDEX(import_data,MATCH($D$8&amp;"-"&amp;$B29,import_key,0),D$9),"")</f>
        <v/>
      </c>
      <c r="E29" s="322" t="str" cm="1">
        <f t="array" ref="E29">IFERROR(INDEX(import_data,MATCH($D$8&amp;"-"&amp;$B29,import_key,0),E$9),"")</f>
        <v/>
      </c>
      <c r="F29" s="99"/>
      <c r="G29" s="308">
        <f t="shared" si="1"/>
        <v>17</v>
      </c>
      <c r="H29" s="99"/>
      <c r="I29" s="301" t="str" cm="1">
        <f t="array" ref="I29">IFERROR(INDEX(import_data,MATCH($I$8&amp;"-"&amp;$G29,import_key,0),I$9),"")</f>
        <v/>
      </c>
      <c r="J29" s="299" t="str" cm="1">
        <f t="array" ref="J29">IFERROR(INDEX(import_data,MATCH($I$8&amp;"-"&amp;$G29,import_key,0),J$9),"")</f>
        <v/>
      </c>
      <c r="K29" s="322" t="str" cm="1">
        <f t="array" ref="K29">IFERROR(INDEX(import_data,MATCH($I$8&amp;"-"&amp;$G29,import_key,0),K$9),"")</f>
        <v/>
      </c>
    </row>
    <row r="30" spans="2:11" x14ac:dyDescent="0.25">
      <c r="B30" s="308">
        <f t="shared" si="0"/>
        <v>18</v>
      </c>
      <c r="D30" s="301" t="str" cm="1">
        <f t="array" ref="D30">IFERROR(INDEX(import_data,MATCH($D$8&amp;"-"&amp;$B30,import_key,0),D$9),"")</f>
        <v/>
      </c>
      <c r="E30" s="322" t="str" cm="1">
        <f t="array" ref="E30">IFERROR(INDEX(import_data,MATCH($D$8&amp;"-"&amp;$B30,import_key,0),E$9),"")</f>
        <v/>
      </c>
      <c r="F30" s="99"/>
      <c r="G30" s="308">
        <f t="shared" si="1"/>
        <v>18</v>
      </c>
      <c r="H30" s="99"/>
      <c r="I30" s="301" t="str" cm="1">
        <f t="array" ref="I30">IFERROR(INDEX(import_data,MATCH($I$8&amp;"-"&amp;$G30,import_key,0),I$9),"")</f>
        <v/>
      </c>
      <c r="J30" s="299" t="str" cm="1">
        <f t="array" ref="J30">IFERROR(INDEX(import_data,MATCH($I$8&amp;"-"&amp;$G30,import_key,0),J$9),"")</f>
        <v/>
      </c>
      <c r="K30" s="322" t="str" cm="1">
        <f t="array" ref="K30">IFERROR(INDEX(import_data,MATCH($I$8&amp;"-"&amp;$G30,import_key,0),K$9),"")</f>
        <v/>
      </c>
    </row>
    <row r="31" spans="2:11" x14ac:dyDescent="0.25">
      <c r="B31" s="308">
        <f t="shared" si="0"/>
        <v>19</v>
      </c>
      <c r="D31" s="301" t="str" cm="1">
        <f t="array" ref="D31">IFERROR(INDEX(import_data,MATCH($D$8&amp;"-"&amp;$B31,import_key,0),D$9),"")</f>
        <v/>
      </c>
      <c r="E31" s="322" t="str" cm="1">
        <f t="array" ref="E31">IFERROR(INDEX(import_data,MATCH($D$8&amp;"-"&amp;$B31,import_key,0),E$9),"")</f>
        <v/>
      </c>
      <c r="F31" s="99"/>
      <c r="G31" s="308">
        <f t="shared" si="1"/>
        <v>19</v>
      </c>
      <c r="H31" s="99"/>
      <c r="I31" s="301" t="str" cm="1">
        <f t="array" ref="I31">IFERROR(INDEX(import_data,MATCH($I$8&amp;"-"&amp;$G31,import_key,0),I$9),"")</f>
        <v/>
      </c>
      <c r="J31" s="299" t="str" cm="1">
        <f t="array" ref="J31">IFERROR(INDEX(import_data,MATCH($I$8&amp;"-"&amp;$G31,import_key,0),J$9),"")</f>
        <v/>
      </c>
      <c r="K31" s="322" t="str" cm="1">
        <f t="array" ref="K31">IFERROR(INDEX(import_data,MATCH($I$8&amp;"-"&amp;$G31,import_key,0),K$9),"")</f>
        <v/>
      </c>
    </row>
    <row r="32" spans="2:11" x14ac:dyDescent="0.25">
      <c r="B32" s="308">
        <f t="shared" si="0"/>
        <v>20</v>
      </c>
      <c r="D32" s="301" t="str" cm="1">
        <f t="array" ref="D32">IFERROR(INDEX(import_data,MATCH($D$8&amp;"-"&amp;$B32,import_key,0),D$9),"")</f>
        <v/>
      </c>
      <c r="E32" s="322" t="str" cm="1">
        <f t="array" ref="E32">IFERROR(INDEX(import_data,MATCH($D$8&amp;"-"&amp;$B32,import_key,0),E$9),"")</f>
        <v/>
      </c>
      <c r="F32" s="99"/>
      <c r="G32" s="308">
        <f t="shared" si="1"/>
        <v>20</v>
      </c>
      <c r="H32" s="99"/>
      <c r="I32" s="301" t="str" cm="1">
        <f t="array" ref="I32">IFERROR(INDEX(import_data,MATCH($I$8&amp;"-"&amp;$G32,import_key,0),I$9),"")</f>
        <v/>
      </c>
      <c r="J32" s="299" t="str" cm="1">
        <f t="array" ref="J32">IFERROR(INDEX(import_data,MATCH($I$8&amp;"-"&amp;$G32,import_key,0),J$9),"")</f>
        <v/>
      </c>
      <c r="K32" s="322" t="str" cm="1">
        <f t="array" ref="K32">IFERROR(INDEX(import_data,MATCH($I$8&amp;"-"&amp;$G32,import_key,0),K$9),"")</f>
        <v/>
      </c>
    </row>
    <row r="33" spans="2:11" x14ac:dyDescent="0.25">
      <c r="B33" s="308">
        <f t="shared" si="0"/>
        <v>21</v>
      </c>
      <c r="D33" s="301" t="str" cm="1">
        <f t="array" ref="D33">IFERROR(INDEX(import_data,MATCH($D$8&amp;"-"&amp;$B33,import_key,0),D$9),"")</f>
        <v/>
      </c>
      <c r="E33" s="322" t="str" cm="1">
        <f t="array" ref="E33">IFERROR(INDEX(import_data,MATCH($D$8&amp;"-"&amp;$B33,import_key,0),E$9),"")</f>
        <v/>
      </c>
      <c r="F33" s="99"/>
      <c r="G33" s="308">
        <f t="shared" si="1"/>
        <v>21</v>
      </c>
      <c r="H33" s="99"/>
      <c r="I33" s="301" t="str" cm="1">
        <f t="array" ref="I33">IFERROR(INDEX(import_data,MATCH($I$8&amp;"-"&amp;$G33,import_key,0),I$9),"")</f>
        <v/>
      </c>
      <c r="J33" s="299" t="str" cm="1">
        <f t="array" ref="J33">IFERROR(INDEX(import_data,MATCH($I$8&amp;"-"&amp;$G33,import_key,0),J$9),"")</f>
        <v/>
      </c>
      <c r="K33" s="322" t="str" cm="1">
        <f t="array" ref="K33">IFERROR(INDEX(import_data,MATCH($I$8&amp;"-"&amp;$G33,import_key,0),K$9),"")</f>
        <v/>
      </c>
    </row>
    <row r="34" spans="2:11" x14ac:dyDescent="0.25">
      <c r="B34" s="308">
        <f t="shared" si="0"/>
        <v>22</v>
      </c>
      <c r="D34" s="301" t="str" cm="1">
        <f t="array" ref="D34">IFERROR(INDEX(import_data,MATCH($D$8&amp;"-"&amp;$B34,import_key,0),D$9),"")</f>
        <v/>
      </c>
      <c r="E34" s="322" t="str" cm="1">
        <f t="array" ref="E34">IFERROR(INDEX(import_data,MATCH($D$8&amp;"-"&amp;$B34,import_key,0),E$9),"")</f>
        <v/>
      </c>
      <c r="F34" s="99"/>
      <c r="G34" s="308">
        <f t="shared" si="1"/>
        <v>22</v>
      </c>
      <c r="H34" s="99"/>
      <c r="I34" s="301" t="str" cm="1">
        <f t="array" ref="I34">IFERROR(INDEX(import_data,MATCH($I$8&amp;"-"&amp;$G34,import_key,0),I$9),"")</f>
        <v/>
      </c>
      <c r="J34" s="299" t="str" cm="1">
        <f t="array" ref="J34">IFERROR(INDEX(import_data,MATCH($I$8&amp;"-"&amp;$G34,import_key,0),J$9),"")</f>
        <v/>
      </c>
      <c r="K34" s="322" t="str" cm="1">
        <f t="array" ref="K34">IFERROR(INDEX(import_data,MATCH($I$8&amp;"-"&amp;$G34,import_key,0),K$9),"")</f>
        <v/>
      </c>
    </row>
    <row r="35" spans="2:11" x14ac:dyDescent="0.25">
      <c r="B35" s="308">
        <f t="shared" si="0"/>
        <v>23</v>
      </c>
      <c r="D35" s="301" t="str" cm="1">
        <f t="array" ref="D35">IFERROR(INDEX(import_data,MATCH($D$8&amp;"-"&amp;$B35,import_key,0),D$9),"")</f>
        <v/>
      </c>
      <c r="E35" s="322" t="str" cm="1">
        <f t="array" ref="E35">IFERROR(INDEX(import_data,MATCH($D$8&amp;"-"&amp;$B35,import_key,0),E$9),"")</f>
        <v/>
      </c>
      <c r="F35" s="99"/>
      <c r="G35" s="308">
        <f t="shared" si="1"/>
        <v>23</v>
      </c>
      <c r="H35" s="99"/>
      <c r="I35" s="301" t="str" cm="1">
        <f t="array" ref="I35">IFERROR(INDEX(import_data,MATCH($I$8&amp;"-"&amp;$G35,import_key,0),I$9),"")</f>
        <v/>
      </c>
      <c r="J35" s="299" t="str" cm="1">
        <f t="array" ref="J35">IFERROR(INDEX(import_data,MATCH($I$8&amp;"-"&amp;$G35,import_key,0),J$9),"")</f>
        <v/>
      </c>
      <c r="K35" s="322" t="str" cm="1">
        <f t="array" ref="K35">IFERROR(INDEX(import_data,MATCH($I$8&amp;"-"&amp;$G35,import_key,0),K$9),"")</f>
        <v/>
      </c>
    </row>
    <row r="36" spans="2:11" x14ac:dyDescent="0.25">
      <c r="B36" s="308">
        <f t="shared" si="0"/>
        <v>24</v>
      </c>
      <c r="D36" s="301" t="str" cm="1">
        <f t="array" ref="D36">IFERROR(INDEX(import_data,MATCH($D$8&amp;"-"&amp;$B36,import_key,0),D$9),"")</f>
        <v/>
      </c>
      <c r="E36" s="322" t="str" cm="1">
        <f t="array" ref="E36">IFERROR(INDEX(import_data,MATCH($D$8&amp;"-"&amp;$B36,import_key,0),E$9),"")</f>
        <v/>
      </c>
      <c r="F36" s="99"/>
      <c r="G36" s="308">
        <f t="shared" si="1"/>
        <v>24</v>
      </c>
      <c r="H36" s="99"/>
      <c r="I36" s="301" t="str" cm="1">
        <f t="array" ref="I36">IFERROR(INDEX(import_data,MATCH($I$8&amp;"-"&amp;$G36,import_key,0),I$9),"")</f>
        <v/>
      </c>
      <c r="J36" s="299" t="str" cm="1">
        <f t="array" ref="J36">IFERROR(INDEX(import_data,MATCH($I$8&amp;"-"&amp;$G36,import_key,0),J$9),"")</f>
        <v/>
      </c>
      <c r="K36" s="322" t="str" cm="1">
        <f t="array" ref="K36">IFERROR(INDEX(import_data,MATCH($I$8&amp;"-"&amp;$G36,import_key,0),K$9),"")</f>
        <v/>
      </c>
    </row>
    <row r="37" spans="2:11" x14ac:dyDescent="0.25">
      <c r="B37" s="308">
        <f t="shared" si="0"/>
        <v>25</v>
      </c>
      <c r="D37" s="301" t="str" cm="1">
        <f t="array" ref="D37">IFERROR(INDEX(import_data,MATCH($D$8&amp;"-"&amp;$B37,import_key,0),D$9),"")</f>
        <v/>
      </c>
      <c r="E37" s="322" t="str" cm="1">
        <f t="array" ref="E37">IFERROR(INDEX(import_data,MATCH($D$8&amp;"-"&amp;$B37,import_key,0),E$9),"")</f>
        <v/>
      </c>
      <c r="F37" s="99"/>
      <c r="G37" s="308">
        <f t="shared" si="1"/>
        <v>25</v>
      </c>
      <c r="H37" s="99"/>
      <c r="I37" s="301" t="str" cm="1">
        <f t="array" ref="I37">IFERROR(INDEX(import_data,MATCH($I$8&amp;"-"&amp;$G37,import_key,0),I$9),"")</f>
        <v/>
      </c>
      <c r="J37" s="299" t="str" cm="1">
        <f t="array" ref="J37">IFERROR(INDEX(import_data,MATCH($I$8&amp;"-"&amp;$G37,import_key,0),J$9),"")</f>
        <v/>
      </c>
      <c r="K37" s="322" t="str" cm="1">
        <f t="array" ref="K37">IFERROR(INDEX(import_data,MATCH($I$8&amp;"-"&amp;$G37,import_key,0),K$9),"")</f>
        <v/>
      </c>
    </row>
    <row r="38" spans="2:11" x14ac:dyDescent="0.25">
      <c r="B38" s="308">
        <f t="shared" si="0"/>
        <v>26</v>
      </c>
      <c r="D38" s="301" t="str" cm="1">
        <f t="array" ref="D38">IFERROR(INDEX(import_data,MATCH($D$8&amp;"-"&amp;$B38,import_key,0),D$9),"")</f>
        <v/>
      </c>
      <c r="E38" s="322" t="str" cm="1">
        <f t="array" ref="E38">IFERROR(INDEX(import_data,MATCH($D$8&amp;"-"&amp;$B38,import_key,0),E$9),"")</f>
        <v/>
      </c>
      <c r="F38" s="99"/>
      <c r="G38" s="308">
        <f t="shared" si="1"/>
        <v>26</v>
      </c>
      <c r="H38" s="99"/>
      <c r="I38" s="301" t="str" cm="1">
        <f t="array" ref="I38">IFERROR(INDEX(import_data,MATCH($I$8&amp;"-"&amp;$G38,import_key,0),I$9),"")</f>
        <v/>
      </c>
      <c r="J38" s="299" t="str" cm="1">
        <f t="array" ref="J38">IFERROR(INDEX(import_data,MATCH($I$8&amp;"-"&amp;$G38,import_key,0),J$9),"")</f>
        <v/>
      </c>
      <c r="K38" s="322" t="str" cm="1">
        <f t="array" ref="K38">IFERROR(INDEX(import_data,MATCH($I$8&amp;"-"&amp;$G38,import_key,0),K$9),"")</f>
        <v/>
      </c>
    </row>
    <row r="39" spans="2:11" x14ac:dyDescent="0.25">
      <c r="B39" s="308">
        <f t="shared" si="0"/>
        <v>27</v>
      </c>
      <c r="D39" s="301" t="str" cm="1">
        <f t="array" ref="D39">IFERROR(INDEX(import_data,MATCH($D$8&amp;"-"&amp;$B39,import_key,0),D$9),"")</f>
        <v/>
      </c>
      <c r="E39" s="322" t="str" cm="1">
        <f t="array" ref="E39">IFERROR(INDEX(import_data,MATCH($D$8&amp;"-"&amp;$B39,import_key,0),E$9),"")</f>
        <v/>
      </c>
      <c r="F39" s="99"/>
      <c r="G39" s="308">
        <f t="shared" si="1"/>
        <v>27</v>
      </c>
      <c r="H39" s="99"/>
      <c r="I39" s="301" t="str" cm="1">
        <f t="array" ref="I39">IFERROR(INDEX(import_data,MATCH($I$8&amp;"-"&amp;$G39,import_key,0),I$9),"")</f>
        <v/>
      </c>
      <c r="J39" s="299" t="str" cm="1">
        <f t="array" ref="J39">IFERROR(INDEX(import_data,MATCH($I$8&amp;"-"&amp;$G39,import_key,0),J$9),"")</f>
        <v/>
      </c>
      <c r="K39" s="322" t="str" cm="1">
        <f t="array" ref="K39">IFERROR(INDEX(import_data,MATCH($I$8&amp;"-"&amp;$G39,import_key,0),K$9),"")</f>
        <v/>
      </c>
    </row>
    <row r="40" spans="2:11" x14ac:dyDescent="0.25">
      <c r="B40" s="308">
        <f t="shared" si="0"/>
        <v>28</v>
      </c>
      <c r="D40" s="301" t="str" cm="1">
        <f t="array" ref="D40">IFERROR(INDEX(import_data,MATCH($D$8&amp;"-"&amp;$B40,import_key,0),D$9),"")</f>
        <v/>
      </c>
      <c r="E40" s="322" t="str" cm="1">
        <f t="array" ref="E40">IFERROR(INDEX(import_data,MATCH($D$8&amp;"-"&amp;$B40,import_key,0),E$9),"")</f>
        <v/>
      </c>
      <c r="F40" s="99"/>
      <c r="G40" s="308">
        <f t="shared" si="1"/>
        <v>28</v>
      </c>
      <c r="H40" s="99"/>
      <c r="I40" s="301" t="str" cm="1">
        <f t="array" ref="I40">IFERROR(INDEX(import_data,MATCH($I$8&amp;"-"&amp;$G40,import_key,0),I$9),"")</f>
        <v/>
      </c>
      <c r="J40" s="299" t="str" cm="1">
        <f t="array" ref="J40">IFERROR(INDEX(import_data,MATCH($I$8&amp;"-"&amp;$G40,import_key,0),J$9),"")</f>
        <v/>
      </c>
      <c r="K40" s="322" t="str" cm="1">
        <f t="array" ref="K40">IFERROR(INDEX(import_data,MATCH($I$8&amp;"-"&amp;$G40,import_key,0),K$9),"")</f>
        <v/>
      </c>
    </row>
    <row r="41" spans="2:11" x14ac:dyDescent="0.25">
      <c r="B41" s="308">
        <f t="shared" si="0"/>
        <v>29</v>
      </c>
      <c r="D41" s="301" t="str" cm="1">
        <f t="array" ref="D41">IFERROR(INDEX(import_data,MATCH($D$8&amp;"-"&amp;$B41,import_key,0),D$9),"")</f>
        <v/>
      </c>
      <c r="E41" s="322" t="str" cm="1">
        <f t="array" ref="E41">IFERROR(INDEX(import_data,MATCH($D$8&amp;"-"&amp;$B41,import_key,0),E$9),"")</f>
        <v/>
      </c>
      <c r="F41" s="99"/>
      <c r="G41" s="308">
        <f t="shared" si="1"/>
        <v>29</v>
      </c>
      <c r="H41" s="99"/>
      <c r="I41" s="301" t="str" cm="1">
        <f t="array" ref="I41">IFERROR(INDEX(import_data,MATCH($I$8&amp;"-"&amp;$G41,import_key,0),I$9),"")</f>
        <v/>
      </c>
      <c r="J41" s="299" t="str" cm="1">
        <f t="array" ref="J41">IFERROR(INDEX(import_data,MATCH($I$8&amp;"-"&amp;$G41,import_key,0),J$9),"")</f>
        <v/>
      </c>
      <c r="K41" s="322" t="str" cm="1">
        <f t="array" ref="K41">IFERROR(INDEX(import_data,MATCH($I$8&amp;"-"&amp;$G41,import_key,0),K$9),"")</f>
        <v/>
      </c>
    </row>
    <row r="42" spans="2:11" x14ac:dyDescent="0.25">
      <c r="B42" s="308">
        <f t="shared" si="0"/>
        <v>30</v>
      </c>
      <c r="D42" s="301" t="str" cm="1">
        <f t="array" ref="D42">IFERROR(INDEX(import_data,MATCH($D$8&amp;"-"&amp;$B42,import_key,0),D$9),"")</f>
        <v/>
      </c>
      <c r="E42" s="322" t="str" cm="1">
        <f t="array" ref="E42">IFERROR(INDEX(import_data,MATCH($D$8&amp;"-"&amp;$B42,import_key,0),E$9),"")</f>
        <v/>
      </c>
      <c r="F42" s="99"/>
      <c r="G42" s="308">
        <f t="shared" si="1"/>
        <v>30</v>
      </c>
      <c r="H42" s="99"/>
      <c r="I42" s="301" t="str" cm="1">
        <f t="array" ref="I42">IFERROR(INDEX(import_data,MATCH($I$8&amp;"-"&amp;$G42,import_key,0),I$9),"")</f>
        <v/>
      </c>
      <c r="J42" s="299" t="str" cm="1">
        <f t="array" ref="J42">IFERROR(INDEX(import_data,MATCH($I$8&amp;"-"&amp;$G42,import_key,0),J$9),"")</f>
        <v/>
      </c>
      <c r="K42" s="322" t="str" cm="1">
        <f t="array" ref="K42">IFERROR(INDEX(import_data,MATCH($I$8&amp;"-"&amp;$G42,import_key,0),K$9),"")</f>
        <v/>
      </c>
    </row>
    <row r="43" spans="2:11" x14ac:dyDescent="0.25">
      <c r="B43" s="308">
        <f t="shared" si="0"/>
        <v>31</v>
      </c>
      <c r="D43" s="301" t="str" cm="1">
        <f t="array" ref="D43">IFERROR(INDEX(import_data,MATCH($D$8&amp;"-"&amp;$B43,import_key,0),D$9),"")</f>
        <v/>
      </c>
      <c r="E43" s="322" t="str" cm="1">
        <f t="array" ref="E43">IFERROR(INDEX(import_data,MATCH($D$8&amp;"-"&amp;$B43,import_key,0),E$9),"")</f>
        <v/>
      </c>
      <c r="F43" s="99"/>
      <c r="G43" s="308">
        <f t="shared" si="1"/>
        <v>31</v>
      </c>
      <c r="H43" s="99"/>
      <c r="I43" s="301" t="str" cm="1">
        <f t="array" ref="I43">IFERROR(INDEX(import_data,MATCH($I$8&amp;"-"&amp;$G43,import_key,0),I$9),"")</f>
        <v/>
      </c>
      <c r="J43" s="299" t="str" cm="1">
        <f t="array" ref="J43">IFERROR(INDEX(import_data,MATCH($I$8&amp;"-"&amp;$G43,import_key,0),J$9),"")</f>
        <v/>
      </c>
      <c r="K43" s="322" t="str" cm="1">
        <f t="array" ref="K43">IFERROR(INDEX(import_data,MATCH($I$8&amp;"-"&amp;$G43,import_key,0),K$9),"")</f>
        <v/>
      </c>
    </row>
    <row r="44" spans="2:11" x14ac:dyDescent="0.25">
      <c r="B44" s="308">
        <f t="shared" si="0"/>
        <v>32</v>
      </c>
      <c r="D44" s="301" t="str" cm="1">
        <f t="array" ref="D44">IFERROR(INDEX(import_data,MATCH($D$8&amp;"-"&amp;$B44,import_key,0),D$9),"")</f>
        <v/>
      </c>
      <c r="E44" s="322" t="str" cm="1">
        <f t="array" ref="E44">IFERROR(INDEX(import_data,MATCH($D$8&amp;"-"&amp;$B44,import_key,0),E$9),"")</f>
        <v/>
      </c>
      <c r="F44" s="99"/>
      <c r="G44" s="308">
        <f t="shared" si="1"/>
        <v>32</v>
      </c>
      <c r="H44" s="99"/>
      <c r="I44" s="301" t="str" cm="1">
        <f t="array" ref="I44">IFERROR(INDEX(import_data,MATCH($I$8&amp;"-"&amp;$G44,import_key,0),I$9),"")</f>
        <v/>
      </c>
      <c r="J44" s="299" t="str" cm="1">
        <f t="array" ref="J44">IFERROR(INDEX(import_data,MATCH($I$8&amp;"-"&amp;$G44,import_key,0),J$9),"")</f>
        <v/>
      </c>
      <c r="K44" s="322" t="str" cm="1">
        <f t="array" ref="K44">IFERROR(INDEX(import_data,MATCH($I$8&amp;"-"&amp;$G44,import_key,0),K$9),"")</f>
        <v/>
      </c>
    </row>
    <row r="45" spans="2:11" x14ac:dyDescent="0.25">
      <c r="B45" s="308">
        <f t="shared" si="0"/>
        <v>33</v>
      </c>
      <c r="D45" s="301" t="str" cm="1">
        <f t="array" ref="D45">IFERROR(INDEX(import_data,MATCH($D$8&amp;"-"&amp;$B45,import_key,0),D$9),"")</f>
        <v/>
      </c>
      <c r="E45" s="322" t="str" cm="1">
        <f t="array" ref="E45">IFERROR(INDEX(import_data,MATCH($D$8&amp;"-"&amp;$B45,import_key,0),E$9),"")</f>
        <v/>
      </c>
      <c r="F45" s="99"/>
      <c r="G45" s="308">
        <f t="shared" si="1"/>
        <v>33</v>
      </c>
      <c r="H45" s="99"/>
      <c r="I45" s="301" t="str" cm="1">
        <f t="array" ref="I45">IFERROR(INDEX(import_data,MATCH($I$8&amp;"-"&amp;$G45,import_key,0),I$9),"")</f>
        <v/>
      </c>
      <c r="J45" s="299" t="str" cm="1">
        <f t="array" ref="J45">IFERROR(INDEX(import_data,MATCH($I$8&amp;"-"&amp;$G45,import_key,0),J$9),"")</f>
        <v/>
      </c>
      <c r="K45" s="322" t="str" cm="1">
        <f t="array" ref="K45">IFERROR(INDEX(import_data,MATCH($I$8&amp;"-"&amp;$G45,import_key,0),K$9),"")</f>
        <v/>
      </c>
    </row>
    <row r="46" spans="2:11" x14ac:dyDescent="0.25">
      <c r="B46" s="308">
        <f t="shared" si="0"/>
        <v>34</v>
      </c>
      <c r="D46" s="301" t="str" cm="1">
        <f t="array" ref="D46">IFERROR(INDEX(import_data,MATCH($D$8&amp;"-"&amp;$B46,import_key,0),D$9),"")</f>
        <v/>
      </c>
      <c r="E46" s="322" t="str" cm="1">
        <f t="array" ref="E46">IFERROR(INDEX(import_data,MATCH($D$8&amp;"-"&amp;$B46,import_key,0),E$9),"")</f>
        <v/>
      </c>
      <c r="F46" s="99"/>
      <c r="G46" s="308">
        <f t="shared" si="1"/>
        <v>34</v>
      </c>
      <c r="H46" s="99"/>
      <c r="I46" s="301" t="str" cm="1">
        <f t="array" ref="I46">IFERROR(INDEX(import_data,MATCH($I$8&amp;"-"&amp;$G46,import_key,0),I$9),"")</f>
        <v/>
      </c>
      <c r="J46" s="299" t="str" cm="1">
        <f t="array" ref="J46">IFERROR(INDEX(import_data,MATCH($I$8&amp;"-"&amp;$G46,import_key,0),J$9),"")</f>
        <v/>
      </c>
      <c r="K46" s="322" t="str" cm="1">
        <f t="array" ref="K46">IFERROR(INDEX(import_data,MATCH($I$8&amp;"-"&amp;$G46,import_key,0),K$9),"")</f>
        <v/>
      </c>
    </row>
    <row r="47" spans="2:11" x14ac:dyDescent="0.25">
      <c r="B47" s="308">
        <f t="shared" si="0"/>
        <v>35</v>
      </c>
      <c r="D47" s="301" t="str" cm="1">
        <f t="array" ref="D47">IFERROR(INDEX(import_data,MATCH($D$8&amp;"-"&amp;$B47,import_key,0),D$9),"")</f>
        <v/>
      </c>
      <c r="E47" s="322" t="str" cm="1">
        <f t="array" ref="E47">IFERROR(INDEX(import_data,MATCH($D$8&amp;"-"&amp;$B47,import_key,0),E$9),"")</f>
        <v/>
      </c>
      <c r="F47" s="99"/>
      <c r="G47" s="308">
        <f t="shared" si="1"/>
        <v>35</v>
      </c>
      <c r="H47" s="99"/>
      <c r="I47" s="301" t="str" cm="1">
        <f t="array" ref="I47">IFERROR(INDEX(import_data,MATCH($I$8&amp;"-"&amp;$G47,import_key,0),I$9),"")</f>
        <v/>
      </c>
      <c r="J47" s="299" t="str" cm="1">
        <f t="array" ref="J47">IFERROR(INDEX(import_data,MATCH($I$8&amp;"-"&amp;$G47,import_key,0),J$9),"")</f>
        <v/>
      </c>
      <c r="K47" s="322" t="str" cm="1">
        <f t="array" ref="K47">IFERROR(INDEX(import_data,MATCH($I$8&amp;"-"&amp;$G47,import_key,0),K$9),"")</f>
        <v/>
      </c>
    </row>
    <row r="48" spans="2:11" x14ac:dyDescent="0.25">
      <c r="B48" s="308">
        <f t="shared" si="0"/>
        <v>36</v>
      </c>
      <c r="D48" s="301" t="str" cm="1">
        <f t="array" ref="D48">IFERROR(INDEX(import_data,MATCH($D$8&amp;"-"&amp;$B48,import_key,0),D$9),"")</f>
        <v/>
      </c>
      <c r="E48" s="322" t="str" cm="1">
        <f t="array" ref="E48">IFERROR(INDEX(import_data,MATCH($D$8&amp;"-"&amp;$B48,import_key,0),E$9),"")</f>
        <v/>
      </c>
      <c r="F48" s="99"/>
      <c r="G48" s="308">
        <f t="shared" si="1"/>
        <v>36</v>
      </c>
      <c r="H48" s="99"/>
      <c r="I48" s="301" t="str" cm="1">
        <f t="array" ref="I48">IFERROR(INDEX(import_data,MATCH($I$8&amp;"-"&amp;$G48,import_key,0),I$9),"")</f>
        <v/>
      </c>
      <c r="J48" s="299" t="str" cm="1">
        <f t="array" ref="J48">IFERROR(INDEX(import_data,MATCH($I$8&amp;"-"&amp;$G48,import_key,0),J$9),"")</f>
        <v/>
      </c>
      <c r="K48" s="322" t="str" cm="1">
        <f t="array" ref="K48">IFERROR(INDEX(import_data,MATCH($I$8&amp;"-"&amp;$G48,import_key,0),K$9),"")</f>
        <v/>
      </c>
    </row>
    <row r="49" spans="2:11" x14ac:dyDescent="0.25">
      <c r="B49" s="308">
        <f t="shared" si="0"/>
        <v>37</v>
      </c>
      <c r="D49" s="301" t="str" cm="1">
        <f t="array" ref="D49">IFERROR(INDEX(import_data,MATCH($D$8&amp;"-"&amp;$B49,import_key,0),D$9),"")</f>
        <v/>
      </c>
      <c r="E49" s="322" t="str" cm="1">
        <f t="array" ref="E49">IFERROR(INDEX(import_data,MATCH($D$8&amp;"-"&amp;$B49,import_key,0),E$9),"")</f>
        <v/>
      </c>
      <c r="F49" s="99"/>
      <c r="G49" s="308">
        <f t="shared" si="1"/>
        <v>37</v>
      </c>
      <c r="H49" s="99"/>
      <c r="I49" s="301" t="str" cm="1">
        <f t="array" ref="I49">IFERROR(INDEX(import_data,MATCH($I$8&amp;"-"&amp;$G49,import_key,0),I$9),"")</f>
        <v/>
      </c>
      <c r="J49" s="299" t="str" cm="1">
        <f t="array" ref="J49">IFERROR(INDEX(import_data,MATCH($I$8&amp;"-"&amp;$G49,import_key,0),J$9),"")</f>
        <v/>
      </c>
      <c r="K49" s="322" t="str" cm="1">
        <f t="array" ref="K49">IFERROR(INDEX(import_data,MATCH($I$8&amp;"-"&amp;$G49,import_key,0),K$9),"")</f>
        <v/>
      </c>
    </row>
    <row r="50" spans="2:11" x14ac:dyDescent="0.25">
      <c r="B50" s="308">
        <f t="shared" si="0"/>
        <v>38</v>
      </c>
      <c r="D50" s="301" t="str" cm="1">
        <f t="array" ref="D50">IFERROR(INDEX(import_data,MATCH($D$8&amp;"-"&amp;$B50,import_key,0),D$9),"")</f>
        <v/>
      </c>
      <c r="E50" s="322" t="str" cm="1">
        <f t="array" ref="E50">IFERROR(INDEX(import_data,MATCH($D$8&amp;"-"&amp;$B50,import_key,0),E$9),"")</f>
        <v/>
      </c>
      <c r="F50" s="99"/>
      <c r="G50" s="308">
        <f t="shared" si="1"/>
        <v>38</v>
      </c>
      <c r="H50" s="99"/>
      <c r="I50" s="301" t="str" cm="1">
        <f t="array" ref="I50">IFERROR(INDEX(import_data,MATCH($I$8&amp;"-"&amp;$G50,import_key,0),I$9),"")</f>
        <v/>
      </c>
      <c r="J50" s="299" t="str" cm="1">
        <f t="array" ref="J50">IFERROR(INDEX(import_data,MATCH($I$8&amp;"-"&amp;$G50,import_key,0),J$9),"")</f>
        <v/>
      </c>
      <c r="K50" s="322" t="str" cm="1">
        <f t="array" ref="K50">IFERROR(INDEX(import_data,MATCH($I$8&amp;"-"&amp;$G50,import_key,0),K$9),"")</f>
        <v/>
      </c>
    </row>
    <row r="51" spans="2:11" x14ac:dyDescent="0.25">
      <c r="B51" s="308">
        <f t="shared" si="0"/>
        <v>39</v>
      </c>
      <c r="D51" s="301" t="str" cm="1">
        <f t="array" ref="D51">IFERROR(INDEX(import_data,MATCH($D$8&amp;"-"&amp;$B51,import_key,0),D$9),"")</f>
        <v/>
      </c>
      <c r="E51" s="322" t="str" cm="1">
        <f t="array" ref="E51">IFERROR(INDEX(import_data,MATCH($D$8&amp;"-"&amp;$B51,import_key,0),E$9),"")</f>
        <v/>
      </c>
      <c r="F51" s="99"/>
      <c r="G51" s="308">
        <f t="shared" si="1"/>
        <v>39</v>
      </c>
      <c r="H51" s="99"/>
      <c r="I51" s="301" t="str" cm="1">
        <f t="array" ref="I51">IFERROR(INDEX(import_data,MATCH($I$8&amp;"-"&amp;$G51,import_key,0),I$9),"")</f>
        <v/>
      </c>
      <c r="J51" s="299" t="str" cm="1">
        <f t="array" ref="J51">IFERROR(INDEX(import_data,MATCH($I$8&amp;"-"&amp;$G51,import_key,0),J$9),"")</f>
        <v/>
      </c>
      <c r="K51" s="322" t="str" cm="1">
        <f t="array" ref="K51">IFERROR(INDEX(import_data,MATCH($I$8&amp;"-"&amp;$G51,import_key,0),K$9),"")</f>
        <v/>
      </c>
    </row>
    <row r="52" spans="2:11" x14ac:dyDescent="0.25">
      <c r="B52" s="308">
        <f t="shared" si="0"/>
        <v>40</v>
      </c>
      <c r="D52" s="301" t="str" cm="1">
        <f t="array" ref="D52">IFERROR(INDEX(import_data,MATCH($D$8&amp;"-"&amp;$B52,import_key,0),D$9),"")</f>
        <v/>
      </c>
      <c r="E52" s="322" t="str" cm="1">
        <f t="array" ref="E52">IFERROR(INDEX(import_data,MATCH($D$8&amp;"-"&amp;$B52,import_key,0),E$9),"")</f>
        <v/>
      </c>
      <c r="F52" s="99"/>
      <c r="G52" s="308">
        <f t="shared" si="1"/>
        <v>40</v>
      </c>
      <c r="H52" s="99"/>
      <c r="I52" s="301" t="str" cm="1">
        <f t="array" ref="I52">IFERROR(INDEX(import_data,MATCH($I$8&amp;"-"&amp;$G52,import_key,0),I$9),"")</f>
        <v/>
      </c>
      <c r="J52" s="299" t="str" cm="1">
        <f t="array" ref="J52">IFERROR(INDEX(import_data,MATCH($I$8&amp;"-"&amp;$G52,import_key,0),J$9),"")</f>
        <v/>
      </c>
      <c r="K52" s="322" t="str" cm="1">
        <f t="array" ref="K52">IFERROR(INDEX(import_data,MATCH($I$8&amp;"-"&amp;$G52,import_key,0),K$9),"")</f>
        <v/>
      </c>
    </row>
    <row r="53" spans="2:11" x14ac:dyDescent="0.25">
      <c r="B53" s="308">
        <f t="shared" si="0"/>
        <v>41</v>
      </c>
      <c r="D53" s="301" t="str" cm="1">
        <f t="array" ref="D53">IFERROR(INDEX(import_data,MATCH($D$8&amp;"-"&amp;$B53,import_key,0),D$9),"")</f>
        <v/>
      </c>
      <c r="E53" s="322" t="str" cm="1">
        <f t="array" ref="E53">IFERROR(INDEX(import_data,MATCH($D$8&amp;"-"&amp;$B53,import_key,0),E$9),"")</f>
        <v/>
      </c>
      <c r="F53" s="99"/>
      <c r="G53" s="308">
        <f t="shared" si="1"/>
        <v>41</v>
      </c>
      <c r="H53" s="99"/>
      <c r="I53" s="301" t="str" cm="1">
        <f t="array" ref="I53">IFERROR(INDEX(import_data,MATCH($I$8&amp;"-"&amp;$G53,import_key,0),I$9),"")</f>
        <v/>
      </c>
      <c r="J53" s="299" t="str" cm="1">
        <f t="array" ref="J53">IFERROR(INDEX(import_data,MATCH($I$8&amp;"-"&amp;$G53,import_key,0),J$9),"")</f>
        <v/>
      </c>
      <c r="K53" s="322" t="str" cm="1">
        <f t="array" ref="K53">IFERROR(INDEX(import_data,MATCH($I$8&amp;"-"&amp;$G53,import_key,0),K$9),"")</f>
        <v/>
      </c>
    </row>
    <row r="54" spans="2:11" x14ac:dyDescent="0.25">
      <c r="B54" s="308">
        <f t="shared" si="0"/>
        <v>42</v>
      </c>
      <c r="D54" s="301" t="str" cm="1">
        <f t="array" ref="D54">IFERROR(INDEX(import_data,MATCH($D$8&amp;"-"&amp;$B54,import_key,0),D$9),"")</f>
        <v/>
      </c>
      <c r="E54" s="322" t="str" cm="1">
        <f t="array" ref="E54">IFERROR(INDEX(import_data,MATCH($D$8&amp;"-"&amp;$B54,import_key,0),E$9),"")</f>
        <v/>
      </c>
      <c r="F54" s="99"/>
      <c r="G54" s="308">
        <f t="shared" si="1"/>
        <v>42</v>
      </c>
      <c r="H54" s="99"/>
      <c r="I54" s="301" t="str" cm="1">
        <f t="array" ref="I54">IFERROR(INDEX(import_data,MATCH($I$8&amp;"-"&amp;$G54,import_key,0),I$9),"")</f>
        <v/>
      </c>
      <c r="J54" s="299" t="str" cm="1">
        <f t="array" ref="J54">IFERROR(INDEX(import_data,MATCH($I$8&amp;"-"&amp;$G54,import_key,0),J$9),"")</f>
        <v/>
      </c>
      <c r="K54" s="322" t="str" cm="1">
        <f t="array" ref="K54">IFERROR(INDEX(import_data,MATCH($I$8&amp;"-"&amp;$G54,import_key,0),K$9),"")</f>
        <v/>
      </c>
    </row>
    <row r="55" spans="2:11" x14ac:dyDescent="0.25">
      <c r="B55" s="308">
        <f t="shared" si="0"/>
        <v>43</v>
      </c>
      <c r="D55" s="301" t="str" cm="1">
        <f t="array" ref="D55">IFERROR(INDEX(import_data,MATCH($D$8&amp;"-"&amp;$B55,import_key,0),D$9),"")</f>
        <v/>
      </c>
      <c r="E55" s="322" t="str" cm="1">
        <f t="array" ref="E55">IFERROR(INDEX(import_data,MATCH($D$8&amp;"-"&amp;$B55,import_key,0),E$9),"")</f>
        <v/>
      </c>
      <c r="F55" s="99"/>
      <c r="G55" s="308">
        <f t="shared" si="1"/>
        <v>43</v>
      </c>
      <c r="H55" s="99"/>
      <c r="I55" s="301" t="str" cm="1">
        <f t="array" ref="I55">IFERROR(INDEX(import_data,MATCH($I$8&amp;"-"&amp;$G55,import_key,0),I$9),"")</f>
        <v/>
      </c>
      <c r="J55" s="299" t="str" cm="1">
        <f t="array" ref="J55">IFERROR(INDEX(import_data,MATCH($I$8&amp;"-"&amp;$G55,import_key,0),J$9),"")</f>
        <v/>
      </c>
      <c r="K55" s="322" t="str" cm="1">
        <f t="array" ref="K55">IFERROR(INDEX(import_data,MATCH($I$8&amp;"-"&amp;$G55,import_key,0),K$9),"")</f>
        <v/>
      </c>
    </row>
    <row r="56" spans="2:11" x14ac:dyDescent="0.25">
      <c r="B56" s="308">
        <f t="shared" si="0"/>
        <v>44</v>
      </c>
      <c r="D56" s="301" t="str" cm="1">
        <f t="array" ref="D56">IFERROR(INDEX(import_data,MATCH($D$8&amp;"-"&amp;$B56,import_key,0),D$9),"")</f>
        <v/>
      </c>
      <c r="E56" s="322" t="str" cm="1">
        <f t="array" ref="E56">IFERROR(INDEX(import_data,MATCH($D$8&amp;"-"&amp;$B56,import_key,0),E$9),"")</f>
        <v/>
      </c>
      <c r="F56" s="99"/>
      <c r="G56" s="308">
        <f t="shared" si="1"/>
        <v>44</v>
      </c>
      <c r="H56" s="99"/>
      <c r="I56" s="301" t="str" cm="1">
        <f t="array" ref="I56">IFERROR(INDEX(import_data,MATCH($I$8&amp;"-"&amp;$G56,import_key,0),I$9),"")</f>
        <v/>
      </c>
      <c r="J56" s="299" t="str" cm="1">
        <f t="array" ref="J56">IFERROR(INDEX(import_data,MATCH($I$8&amp;"-"&amp;$G56,import_key,0),J$9),"")</f>
        <v/>
      </c>
      <c r="K56" s="322" t="str" cm="1">
        <f t="array" ref="K56">IFERROR(INDEX(import_data,MATCH($I$8&amp;"-"&amp;$G56,import_key,0),K$9),"")</f>
        <v/>
      </c>
    </row>
    <row r="57" spans="2:11" x14ac:dyDescent="0.25">
      <c r="B57" s="308">
        <f t="shared" si="0"/>
        <v>45</v>
      </c>
      <c r="D57" s="301" t="str" cm="1">
        <f t="array" ref="D57">IFERROR(INDEX(import_data,MATCH($D$8&amp;"-"&amp;$B57,import_key,0),D$9),"")</f>
        <v/>
      </c>
      <c r="E57" s="322" t="str" cm="1">
        <f t="array" ref="E57">IFERROR(INDEX(import_data,MATCH($D$8&amp;"-"&amp;$B57,import_key,0),E$9),"")</f>
        <v/>
      </c>
      <c r="F57" s="99"/>
      <c r="G57" s="308">
        <f t="shared" si="1"/>
        <v>45</v>
      </c>
      <c r="H57" s="99"/>
      <c r="I57" s="301" t="str" cm="1">
        <f t="array" ref="I57">IFERROR(INDEX(import_data,MATCH($I$8&amp;"-"&amp;$G57,import_key,0),I$9),"")</f>
        <v/>
      </c>
      <c r="J57" s="299" t="str" cm="1">
        <f t="array" ref="J57">IFERROR(INDEX(import_data,MATCH($I$8&amp;"-"&amp;$G57,import_key,0),J$9),"")</f>
        <v/>
      </c>
      <c r="K57" s="322" t="str" cm="1">
        <f t="array" ref="K57">IFERROR(INDEX(import_data,MATCH($I$8&amp;"-"&amp;$G57,import_key,0),K$9),"")</f>
        <v/>
      </c>
    </row>
    <row r="58" spans="2:11" x14ac:dyDescent="0.25">
      <c r="B58" s="308">
        <f t="shared" si="0"/>
        <v>46</v>
      </c>
      <c r="D58" s="301" t="str" cm="1">
        <f t="array" ref="D58">IFERROR(INDEX(import_data,MATCH($D$8&amp;"-"&amp;$B58,import_key,0),D$9),"")</f>
        <v/>
      </c>
      <c r="E58" s="322" t="str" cm="1">
        <f t="array" ref="E58">IFERROR(INDEX(import_data,MATCH($D$8&amp;"-"&amp;$B58,import_key,0),E$9),"")</f>
        <v/>
      </c>
      <c r="F58" s="99"/>
      <c r="G58" s="308">
        <f t="shared" si="1"/>
        <v>46</v>
      </c>
      <c r="H58" s="99"/>
      <c r="I58" s="301" t="str" cm="1">
        <f t="array" ref="I58">IFERROR(INDEX(import_data,MATCH($I$8&amp;"-"&amp;$G58,import_key,0),I$9),"")</f>
        <v/>
      </c>
      <c r="J58" s="299" t="str" cm="1">
        <f t="array" ref="J58">IFERROR(INDEX(import_data,MATCH($I$8&amp;"-"&amp;$G58,import_key,0),J$9),"")</f>
        <v/>
      </c>
      <c r="K58" s="322" t="str" cm="1">
        <f t="array" ref="K58">IFERROR(INDEX(import_data,MATCH($I$8&amp;"-"&amp;$G58,import_key,0),K$9),"")</f>
        <v/>
      </c>
    </row>
    <row r="59" spans="2:11" x14ac:dyDescent="0.25">
      <c r="B59" s="308">
        <f t="shared" si="0"/>
        <v>47</v>
      </c>
      <c r="D59" s="301" t="str" cm="1">
        <f t="array" ref="D59">IFERROR(INDEX(import_data,MATCH($D$8&amp;"-"&amp;$B59,import_key,0),D$9),"")</f>
        <v/>
      </c>
      <c r="E59" s="322" t="str" cm="1">
        <f t="array" ref="E59">IFERROR(INDEX(import_data,MATCH($D$8&amp;"-"&amp;$B59,import_key,0),E$9),"")</f>
        <v/>
      </c>
      <c r="F59" s="99"/>
      <c r="G59" s="308">
        <f t="shared" si="1"/>
        <v>47</v>
      </c>
      <c r="H59" s="99"/>
      <c r="I59" s="301" t="str" cm="1">
        <f t="array" ref="I59">IFERROR(INDEX(import_data,MATCH($I$8&amp;"-"&amp;$G59,import_key,0),I$9),"")</f>
        <v/>
      </c>
      <c r="J59" s="299" t="str" cm="1">
        <f t="array" ref="J59">IFERROR(INDEX(import_data,MATCH($I$8&amp;"-"&amp;$G59,import_key,0),J$9),"")</f>
        <v/>
      </c>
      <c r="K59" s="322" t="str" cm="1">
        <f t="array" ref="K59">IFERROR(INDEX(import_data,MATCH($I$8&amp;"-"&amp;$G59,import_key,0),K$9),"")</f>
        <v/>
      </c>
    </row>
    <row r="60" spans="2:11" x14ac:dyDescent="0.25">
      <c r="B60" s="308">
        <f t="shared" si="0"/>
        <v>48</v>
      </c>
      <c r="D60" s="301" t="str" cm="1">
        <f t="array" ref="D60">IFERROR(INDEX(import_data,MATCH($D$8&amp;"-"&amp;$B60,import_key,0),D$9),"")</f>
        <v/>
      </c>
      <c r="E60" s="322" t="str" cm="1">
        <f t="array" ref="E60">IFERROR(INDEX(import_data,MATCH($D$8&amp;"-"&amp;$B60,import_key,0),E$9),"")</f>
        <v/>
      </c>
      <c r="F60" s="99"/>
      <c r="G60" s="308">
        <f t="shared" si="1"/>
        <v>48</v>
      </c>
      <c r="H60" s="99"/>
      <c r="I60" s="301" t="str" cm="1">
        <f t="array" ref="I60">IFERROR(INDEX(import_data,MATCH($I$8&amp;"-"&amp;$G60,import_key,0),I$9),"")</f>
        <v/>
      </c>
      <c r="J60" s="299" t="str" cm="1">
        <f t="array" ref="J60">IFERROR(INDEX(import_data,MATCH($I$8&amp;"-"&amp;$G60,import_key,0),J$9),"")</f>
        <v/>
      </c>
      <c r="K60" s="322" t="str" cm="1">
        <f t="array" ref="K60">IFERROR(INDEX(import_data,MATCH($I$8&amp;"-"&amp;$G60,import_key,0),K$9),"")</f>
        <v/>
      </c>
    </row>
    <row r="61" spans="2:11" x14ac:dyDescent="0.25">
      <c r="B61" s="308">
        <f t="shared" si="0"/>
        <v>49</v>
      </c>
      <c r="D61" s="301" t="str" cm="1">
        <f t="array" ref="D61">IFERROR(INDEX(import_data,MATCH($D$8&amp;"-"&amp;$B61,import_key,0),D$9),"")</f>
        <v/>
      </c>
      <c r="E61" s="322" t="str" cm="1">
        <f t="array" ref="E61">IFERROR(INDEX(import_data,MATCH($D$8&amp;"-"&amp;$B61,import_key,0),E$9),"")</f>
        <v/>
      </c>
      <c r="F61" s="99"/>
      <c r="G61" s="308">
        <f t="shared" si="1"/>
        <v>49</v>
      </c>
      <c r="H61" s="99"/>
      <c r="I61" s="301" t="str" cm="1">
        <f t="array" ref="I61">IFERROR(INDEX(import_data,MATCH($I$8&amp;"-"&amp;$G61,import_key,0),I$9),"")</f>
        <v/>
      </c>
      <c r="J61" s="299" t="str" cm="1">
        <f t="array" ref="J61">IFERROR(INDEX(import_data,MATCH($I$8&amp;"-"&amp;$G61,import_key,0),J$9),"")</f>
        <v/>
      </c>
      <c r="K61" s="322" t="str" cm="1">
        <f t="array" ref="K61">IFERROR(INDEX(import_data,MATCH($I$8&amp;"-"&amp;$G61,import_key,0),K$9),"")</f>
        <v/>
      </c>
    </row>
    <row r="62" spans="2:11" x14ac:dyDescent="0.25">
      <c r="B62" s="308">
        <f t="shared" si="0"/>
        <v>50</v>
      </c>
      <c r="D62" s="301" t="str" cm="1">
        <f t="array" ref="D62">IFERROR(INDEX(import_data,MATCH($D$8&amp;"-"&amp;$B62,import_key,0),D$9),"")</f>
        <v/>
      </c>
      <c r="E62" s="322" t="str" cm="1">
        <f t="array" ref="E62">IFERROR(INDEX(import_data,MATCH($D$8&amp;"-"&amp;$B62,import_key,0),E$9),"")</f>
        <v/>
      </c>
      <c r="F62" s="99"/>
      <c r="G62" s="308">
        <f t="shared" si="1"/>
        <v>50</v>
      </c>
      <c r="H62" s="99"/>
      <c r="I62" s="301" t="str" cm="1">
        <f t="array" ref="I62">IFERROR(INDEX(import_data,MATCH($I$8&amp;"-"&amp;$G62,import_key,0),I$9),"")</f>
        <v/>
      </c>
      <c r="J62" s="299" t="str" cm="1">
        <f t="array" ref="J62">IFERROR(INDEX(import_data,MATCH($I$8&amp;"-"&amp;$G62,import_key,0),J$9),"")</f>
        <v/>
      </c>
      <c r="K62" s="322" t="str" cm="1">
        <f t="array" ref="K62">IFERROR(INDEX(import_data,MATCH($I$8&amp;"-"&amp;$G62,import_key,0),K$9),"")</f>
        <v/>
      </c>
    </row>
    <row r="63" spans="2:11" x14ac:dyDescent="0.25">
      <c r="B63" s="308">
        <f t="shared" si="0"/>
        <v>51</v>
      </c>
      <c r="D63" s="301" t="str" cm="1">
        <f t="array" ref="D63">IFERROR(INDEX(import_data,MATCH($D$8&amp;"-"&amp;$B63,import_key,0),D$9),"")</f>
        <v/>
      </c>
      <c r="E63" s="322" t="str" cm="1">
        <f t="array" ref="E63">IFERROR(INDEX(import_data,MATCH($D$8&amp;"-"&amp;$B63,import_key,0),E$9),"")</f>
        <v/>
      </c>
      <c r="F63" s="99"/>
      <c r="G63" s="308">
        <f t="shared" si="1"/>
        <v>51</v>
      </c>
      <c r="H63" s="99"/>
      <c r="I63" s="301" t="str" cm="1">
        <f t="array" ref="I63">IFERROR(INDEX(import_data,MATCH($I$8&amp;"-"&amp;$G63,import_key,0),I$9),"")</f>
        <v/>
      </c>
      <c r="J63" s="299" t="str" cm="1">
        <f t="array" ref="J63">IFERROR(INDEX(import_data,MATCH($I$8&amp;"-"&amp;$G63,import_key,0),J$9),"")</f>
        <v/>
      </c>
      <c r="K63" s="322" t="str" cm="1">
        <f t="array" ref="K63">IFERROR(INDEX(import_data,MATCH($I$8&amp;"-"&amp;$G63,import_key,0),K$9),"")</f>
        <v/>
      </c>
    </row>
    <row r="64" spans="2:11" x14ac:dyDescent="0.25">
      <c r="B64" s="308">
        <f t="shared" si="0"/>
        <v>52</v>
      </c>
      <c r="D64" s="301" t="str" cm="1">
        <f t="array" ref="D64">IFERROR(INDEX(import_data,MATCH($D$8&amp;"-"&amp;$B64,import_key,0),D$9),"")</f>
        <v/>
      </c>
      <c r="E64" s="322" t="str" cm="1">
        <f t="array" ref="E64">IFERROR(INDEX(import_data,MATCH($D$8&amp;"-"&amp;$B64,import_key,0),E$9),"")</f>
        <v/>
      </c>
      <c r="F64" s="99"/>
      <c r="G64" s="308">
        <f t="shared" si="1"/>
        <v>52</v>
      </c>
      <c r="H64" s="99"/>
      <c r="I64" s="301" t="str" cm="1">
        <f t="array" ref="I64">IFERROR(INDEX(import_data,MATCH($I$8&amp;"-"&amp;$G64,import_key,0),I$9),"")</f>
        <v/>
      </c>
      <c r="J64" s="299" t="str" cm="1">
        <f t="array" ref="J64">IFERROR(INDEX(import_data,MATCH($I$8&amp;"-"&amp;$G64,import_key,0),J$9),"")</f>
        <v/>
      </c>
      <c r="K64" s="322" t="str" cm="1">
        <f t="array" ref="K64">IFERROR(INDEX(import_data,MATCH($I$8&amp;"-"&amp;$G64,import_key,0),K$9),"")</f>
        <v/>
      </c>
    </row>
    <row r="65" spans="2:11" x14ac:dyDescent="0.25">
      <c r="B65" s="308">
        <f t="shared" si="0"/>
        <v>53</v>
      </c>
      <c r="D65" s="301" t="str" cm="1">
        <f t="array" ref="D65">IFERROR(INDEX(import_data,MATCH($D$8&amp;"-"&amp;$B65,import_key,0),D$9),"")</f>
        <v/>
      </c>
      <c r="E65" s="322" t="str" cm="1">
        <f t="array" ref="E65">IFERROR(INDEX(import_data,MATCH($D$8&amp;"-"&amp;$B65,import_key,0),E$9),"")</f>
        <v/>
      </c>
      <c r="F65" s="99"/>
      <c r="G65" s="308">
        <f t="shared" si="1"/>
        <v>53</v>
      </c>
      <c r="H65" s="99"/>
      <c r="I65" s="301" t="str" cm="1">
        <f t="array" ref="I65">IFERROR(INDEX(import_data,MATCH($I$8&amp;"-"&amp;$G65,import_key,0),I$9),"")</f>
        <v/>
      </c>
      <c r="J65" s="299" t="str" cm="1">
        <f t="array" ref="J65">IFERROR(INDEX(import_data,MATCH($I$8&amp;"-"&amp;$G65,import_key,0),J$9),"")</f>
        <v/>
      </c>
      <c r="K65" s="322" t="str" cm="1">
        <f t="array" ref="K65">IFERROR(INDEX(import_data,MATCH($I$8&amp;"-"&amp;$G65,import_key,0),K$9),"")</f>
        <v/>
      </c>
    </row>
    <row r="66" spans="2:11" x14ac:dyDescent="0.25">
      <c r="B66" s="308">
        <f t="shared" si="0"/>
        <v>54</v>
      </c>
      <c r="D66" s="301" t="str" cm="1">
        <f t="array" ref="D66">IFERROR(INDEX(import_data,MATCH($D$8&amp;"-"&amp;$B66,import_key,0),D$9),"")</f>
        <v/>
      </c>
      <c r="E66" s="322" t="str" cm="1">
        <f t="array" ref="E66">IFERROR(INDEX(import_data,MATCH($D$8&amp;"-"&amp;$B66,import_key,0),E$9),"")</f>
        <v/>
      </c>
      <c r="F66" s="99"/>
      <c r="G66" s="308">
        <f t="shared" si="1"/>
        <v>54</v>
      </c>
      <c r="H66" s="99"/>
      <c r="I66" s="301" t="str" cm="1">
        <f t="array" ref="I66">IFERROR(INDEX(import_data,MATCH($I$8&amp;"-"&amp;$G66,import_key,0),I$9),"")</f>
        <v/>
      </c>
      <c r="J66" s="299" t="str" cm="1">
        <f t="array" ref="J66">IFERROR(INDEX(import_data,MATCH($I$8&amp;"-"&amp;$G66,import_key,0),J$9),"")</f>
        <v/>
      </c>
      <c r="K66" s="322" t="str" cm="1">
        <f t="array" ref="K66">IFERROR(INDEX(import_data,MATCH($I$8&amp;"-"&amp;$G66,import_key,0),K$9),"")</f>
        <v/>
      </c>
    </row>
    <row r="67" spans="2:11" x14ac:dyDescent="0.25">
      <c r="B67" s="308">
        <f t="shared" si="0"/>
        <v>55</v>
      </c>
      <c r="D67" s="301" t="str" cm="1">
        <f t="array" ref="D67">IFERROR(INDEX(import_data,MATCH($D$8&amp;"-"&amp;$B67,import_key,0),D$9),"")</f>
        <v/>
      </c>
      <c r="E67" s="322" t="str" cm="1">
        <f t="array" ref="E67">IFERROR(INDEX(import_data,MATCH($D$8&amp;"-"&amp;$B67,import_key,0),E$9),"")</f>
        <v/>
      </c>
      <c r="F67" s="99"/>
      <c r="G67" s="308">
        <f t="shared" si="1"/>
        <v>55</v>
      </c>
      <c r="H67" s="99"/>
      <c r="I67" s="301" t="str" cm="1">
        <f t="array" ref="I67">IFERROR(INDEX(import_data,MATCH($I$8&amp;"-"&amp;$G67,import_key,0),I$9),"")</f>
        <v/>
      </c>
      <c r="J67" s="299" t="str" cm="1">
        <f t="array" ref="J67">IFERROR(INDEX(import_data,MATCH($I$8&amp;"-"&amp;$G67,import_key,0),J$9),"")</f>
        <v/>
      </c>
      <c r="K67" s="322" t="str" cm="1">
        <f t="array" ref="K67">IFERROR(INDEX(import_data,MATCH($I$8&amp;"-"&amp;$G67,import_key,0),K$9),"")</f>
        <v/>
      </c>
    </row>
    <row r="68" spans="2:11" x14ac:dyDescent="0.25">
      <c r="B68" s="308">
        <f t="shared" si="0"/>
        <v>56</v>
      </c>
      <c r="D68" s="301" t="str" cm="1">
        <f t="array" ref="D68">IFERROR(INDEX(import_data,MATCH($D$8&amp;"-"&amp;$B68,import_key,0),D$9),"")</f>
        <v/>
      </c>
      <c r="E68" s="322" t="str" cm="1">
        <f t="array" ref="E68">IFERROR(INDEX(import_data,MATCH($D$8&amp;"-"&amp;$B68,import_key,0),E$9),"")</f>
        <v/>
      </c>
      <c r="F68" s="99"/>
      <c r="G68" s="308">
        <f t="shared" si="1"/>
        <v>56</v>
      </c>
      <c r="H68" s="99"/>
      <c r="I68" s="301" t="str" cm="1">
        <f t="array" ref="I68">IFERROR(INDEX(import_data,MATCH($I$8&amp;"-"&amp;$G68,import_key,0),I$9),"")</f>
        <v/>
      </c>
      <c r="J68" s="299" t="str" cm="1">
        <f t="array" ref="J68">IFERROR(INDEX(import_data,MATCH($I$8&amp;"-"&amp;$G68,import_key,0),J$9),"")</f>
        <v/>
      </c>
      <c r="K68" s="322" t="str" cm="1">
        <f t="array" ref="K68">IFERROR(INDEX(import_data,MATCH($I$8&amp;"-"&amp;$G68,import_key,0),K$9),"")</f>
        <v/>
      </c>
    </row>
    <row r="69" spans="2:11" x14ac:dyDescent="0.25">
      <c r="B69" s="308">
        <f t="shared" si="0"/>
        <v>57</v>
      </c>
      <c r="D69" s="301" t="str" cm="1">
        <f t="array" ref="D69">IFERROR(INDEX(import_data,MATCH($D$8&amp;"-"&amp;$B69,import_key,0),D$9),"")</f>
        <v/>
      </c>
      <c r="E69" s="322" t="str" cm="1">
        <f t="array" ref="E69">IFERROR(INDEX(import_data,MATCH($D$8&amp;"-"&amp;$B69,import_key,0),E$9),"")</f>
        <v/>
      </c>
      <c r="F69" s="99"/>
      <c r="G69" s="308">
        <f t="shared" si="1"/>
        <v>57</v>
      </c>
      <c r="H69" s="99"/>
      <c r="I69" s="301" t="str" cm="1">
        <f t="array" ref="I69">IFERROR(INDEX(import_data,MATCH($I$8&amp;"-"&amp;$G69,import_key,0),I$9),"")</f>
        <v/>
      </c>
      <c r="J69" s="299" t="str" cm="1">
        <f t="array" ref="J69">IFERROR(INDEX(import_data,MATCH($I$8&amp;"-"&amp;$G69,import_key,0),J$9),"")</f>
        <v/>
      </c>
      <c r="K69" s="322" t="str" cm="1">
        <f t="array" ref="K69">IFERROR(INDEX(import_data,MATCH($I$8&amp;"-"&amp;$G69,import_key,0),K$9),"")</f>
        <v/>
      </c>
    </row>
    <row r="70" spans="2:11" x14ac:dyDescent="0.25">
      <c r="B70" s="308">
        <f t="shared" si="0"/>
        <v>58</v>
      </c>
      <c r="D70" s="301" t="str" cm="1">
        <f t="array" ref="D70">IFERROR(INDEX(import_data,MATCH($D$8&amp;"-"&amp;$B70,import_key,0),D$9),"")</f>
        <v/>
      </c>
      <c r="E70" s="322" t="str" cm="1">
        <f t="array" ref="E70">IFERROR(INDEX(import_data,MATCH($D$8&amp;"-"&amp;$B70,import_key,0),E$9),"")</f>
        <v/>
      </c>
      <c r="F70" s="99"/>
      <c r="G70" s="308">
        <f t="shared" si="1"/>
        <v>58</v>
      </c>
      <c r="H70" s="99"/>
      <c r="I70" s="301" t="str" cm="1">
        <f t="array" ref="I70">IFERROR(INDEX(import_data,MATCH($I$8&amp;"-"&amp;$G70,import_key,0),I$9),"")</f>
        <v/>
      </c>
      <c r="J70" s="299" t="str" cm="1">
        <f t="array" ref="J70">IFERROR(INDEX(import_data,MATCH($I$8&amp;"-"&amp;$G70,import_key,0),J$9),"")</f>
        <v/>
      </c>
      <c r="K70" s="322" t="str" cm="1">
        <f t="array" ref="K70">IFERROR(INDEX(import_data,MATCH($I$8&amp;"-"&amp;$G70,import_key,0),K$9),"")</f>
        <v/>
      </c>
    </row>
    <row r="71" spans="2:11" x14ac:dyDescent="0.25">
      <c r="B71" s="308">
        <f t="shared" si="0"/>
        <v>59</v>
      </c>
      <c r="D71" s="301" t="str" cm="1">
        <f t="array" ref="D71">IFERROR(INDEX(import_data,MATCH($D$8&amp;"-"&amp;$B71,import_key,0),D$9),"")</f>
        <v/>
      </c>
      <c r="E71" s="322" t="str" cm="1">
        <f t="array" ref="E71">IFERROR(INDEX(import_data,MATCH($D$8&amp;"-"&amp;$B71,import_key,0),E$9),"")</f>
        <v/>
      </c>
      <c r="F71" s="99"/>
      <c r="G71" s="308">
        <f t="shared" si="1"/>
        <v>59</v>
      </c>
      <c r="H71" s="99"/>
      <c r="I71" s="301" t="str" cm="1">
        <f t="array" ref="I71">IFERROR(INDEX(import_data,MATCH($I$8&amp;"-"&amp;$G71,import_key,0),I$9),"")</f>
        <v/>
      </c>
      <c r="J71" s="299" t="str" cm="1">
        <f t="array" ref="J71">IFERROR(INDEX(import_data,MATCH($I$8&amp;"-"&amp;$G71,import_key,0),J$9),"")</f>
        <v/>
      </c>
      <c r="K71" s="322" t="str" cm="1">
        <f t="array" ref="K71">IFERROR(INDEX(import_data,MATCH($I$8&amp;"-"&amp;$G71,import_key,0),K$9),"")</f>
        <v/>
      </c>
    </row>
    <row r="72" spans="2:11" x14ac:dyDescent="0.25">
      <c r="B72" s="308">
        <f t="shared" si="0"/>
        <v>60</v>
      </c>
      <c r="D72" s="301" t="str" cm="1">
        <f t="array" ref="D72">IFERROR(INDEX(import_data,MATCH($D$8&amp;"-"&amp;$B72,import_key,0),D$9),"")</f>
        <v/>
      </c>
      <c r="E72" s="322" t="str" cm="1">
        <f t="array" ref="E72">IFERROR(INDEX(import_data,MATCH($D$8&amp;"-"&amp;$B72,import_key,0),E$9),"")</f>
        <v/>
      </c>
      <c r="F72" s="99"/>
      <c r="G72" s="308">
        <f t="shared" si="1"/>
        <v>60</v>
      </c>
      <c r="H72" s="99"/>
      <c r="I72" s="301" t="str" cm="1">
        <f t="array" ref="I72">IFERROR(INDEX(import_data,MATCH($I$8&amp;"-"&amp;$G72,import_key,0),I$9),"")</f>
        <v/>
      </c>
      <c r="J72" s="299" t="str" cm="1">
        <f t="array" ref="J72">IFERROR(INDEX(import_data,MATCH($I$8&amp;"-"&amp;$G72,import_key,0),J$9),"")</f>
        <v/>
      </c>
      <c r="K72" s="322" t="str" cm="1">
        <f t="array" ref="K72">IFERROR(INDEX(import_data,MATCH($I$8&amp;"-"&amp;$G72,import_key,0),K$9),"")</f>
        <v/>
      </c>
    </row>
    <row r="73" spans="2:11" x14ac:dyDescent="0.25">
      <c r="B73" s="308">
        <f t="shared" si="0"/>
        <v>61</v>
      </c>
      <c r="D73" s="301" t="str" cm="1">
        <f t="array" ref="D73">IFERROR(INDEX(import_data,MATCH($D$8&amp;"-"&amp;$B73,import_key,0),D$9),"")</f>
        <v/>
      </c>
      <c r="E73" s="322" t="str" cm="1">
        <f t="array" ref="E73">IFERROR(INDEX(import_data,MATCH($D$8&amp;"-"&amp;$B73,import_key,0),E$9),"")</f>
        <v/>
      </c>
      <c r="F73" s="99"/>
      <c r="G73" s="308">
        <f t="shared" si="1"/>
        <v>61</v>
      </c>
      <c r="H73" s="99"/>
      <c r="I73" s="301" t="str" cm="1">
        <f t="array" ref="I73">IFERROR(INDEX(import_data,MATCH($I$8&amp;"-"&amp;$G73,import_key,0),I$9),"")</f>
        <v/>
      </c>
      <c r="J73" s="299" t="str" cm="1">
        <f t="array" ref="J73">IFERROR(INDEX(import_data,MATCH($I$8&amp;"-"&amp;$G73,import_key,0),J$9),"")</f>
        <v/>
      </c>
      <c r="K73" s="322" t="str" cm="1">
        <f t="array" ref="K73">IFERROR(INDEX(import_data,MATCH($I$8&amp;"-"&amp;$G73,import_key,0),K$9),"")</f>
        <v/>
      </c>
    </row>
    <row r="74" spans="2:11" x14ac:dyDescent="0.25">
      <c r="B74" s="308">
        <f t="shared" si="0"/>
        <v>62</v>
      </c>
      <c r="D74" s="301" t="str" cm="1">
        <f t="array" ref="D74">IFERROR(INDEX(import_data,MATCH($D$8&amp;"-"&amp;$B74,import_key,0),D$9),"")</f>
        <v/>
      </c>
      <c r="E74" s="322" t="str" cm="1">
        <f t="array" ref="E74">IFERROR(INDEX(import_data,MATCH($D$8&amp;"-"&amp;$B74,import_key,0),E$9),"")</f>
        <v/>
      </c>
      <c r="F74" s="99"/>
      <c r="G74" s="308">
        <f t="shared" si="1"/>
        <v>62</v>
      </c>
      <c r="H74" s="99"/>
      <c r="I74" s="301" t="str" cm="1">
        <f t="array" ref="I74">IFERROR(INDEX(import_data,MATCH($I$8&amp;"-"&amp;$G74,import_key,0),I$9),"")</f>
        <v/>
      </c>
      <c r="J74" s="299" t="str" cm="1">
        <f t="array" ref="J74">IFERROR(INDEX(import_data,MATCH($I$8&amp;"-"&amp;$G74,import_key,0),J$9),"")</f>
        <v/>
      </c>
      <c r="K74" s="322" t="str" cm="1">
        <f t="array" ref="K74">IFERROR(INDEX(import_data,MATCH($I$8&amp;"-"&amp;$G74,import_key,0),K$9),"")</f>
        <v/>
      </c>
    </row>
    <row r="75" spans="2:11" x14ac:dyDescent="0.25">
      <c r="B75" s="308">
        <f t="shared" si="0"/>
        <v>63</v>
      </c>
      <c r="D75" s="301" t="str" cm="1">
        <f t="array" ref="D75">IFERROR(INDEX(import_data,MATCH($D$8&amp;"-"&amp;$B75,import_key,0),D$9),"")</f>
        <v/>
      </c>
      <c r="E75" s="322" t="str" cm="1">
        <f t="array" ref="E75">IFERROR(INDEX(import_data,MATCH($D$8&amp;"-"&amp;$B75,import_key,0),E$9),"")</f>
        <v/>
      </c>
      <c r="F75" s="99"/>
      <c r="G75" s="308">
        <f t="shared" si="1"/>
        <v>63</v>
      </c>
      <c r="H75" s="99"/>
      <c r="I75" s="301" t="str" cm="1">
        <f t="array" ref="I75">IFERROR(INDEX(import_data,MATCH($I$8&amp;"-"&amp;$G75,import_key,0),I$9),"")</f>
        <v/>
      </c>
      <c r="J75" s="299" t="str" cm="1">
        <f t="array" ref="J75">IFERROR(INDEX(import_data,MATCH($I$8&amp;"-"&amp;$G75,import_key,0),J$9),"")</f>
        <v/>
      </c>
      <c r="K75" s="322" t="str" cm="1">
        <f t="array" ref="K75">IFERROR(INDEX(import_data,MATCH($I$8&amp;"-"&amp;$G75,import_key,0),K$9),"")</f>
        <v/>
      </c>
    </row>
    <row r="76" spans="2:11" x14ac:dyDescent="0.25">
      <c r="B76" s="308">
        <f t="shared" si="0"/>
        <v>64</v>
      </c>
      <c r="D76" s="301" t="str" cm="1">
        <f t="array" ref="D76">IFERROR(INDEX(import_data,MATCH($D$8&amp;"-"&amp;$B76,import_key,0),D$9),"")</f>
        <v/>
      </c>
      <c r="E76" s="322" t="str" cm="1">
        <f t="array" ref="E76">IFERROR(INDEX(import_data,MATCH($D$8&amp;"-"&amp;$B76,import_key,0),E$9),"")</f>
        <v/>
      </c>
      <c r="F76" s="99"/>
      <c r="G76" s="308">
        <f t="shared" si="1"/>
        <v>64</v>
      </c>
      <c r="H76" s="99"/>
      <c r="I76" s="301" t="str" cm="1">
        <f t="array" ref="I76">IFERROR(INDEX(import_data,MATCH($I$8&amp;"-"&amp;$G76,import_key,0),I$9),"")</f>
        <v/>
      </c>
      <c r="J76" s="299" t="str" cm="1">
        <f t="array" ref="J76">IFERROR(INDEX(import_data,MATCH($I$8&amp;"-"&amp;$G76,import_key,0),J$9),"")</f>
        <v/>
      </c>
      <c r="K76" s="322" t="str" cm="1">
        <f t="array" ref="K76">IFERROR(INDEX(import_data,MATCH($I$8&amp;"-"&amp;$G76,import_key,0),K$9),"")</f>
        <v/>
      </c>
    </row>
    <row r="77" spans="2:11" x14ac:dyDescent="0.25">
      <c r="B77" s="308">
        <f t="shared" si="0"/>
        <v>65</v>
      </c>
      <c r="D77" s="301" t="str" cm="1">
        <f t="array" ref="D77">IFERROR(INDEX(import_data,MATCH($D$8&amp;"-"&amp;$B77,import_key,0),D$9),"")</f>
        <v/>
      </c>
      <c r="E77" s="322" t="str" cm="1">
        <f t="array" ref="E77">IFERROR(INDEX(import_data,MATCH($D$8&amp;"-"&amp;$B77,import_key,0),E$9),"")</f>
        <v/>
      </c>
      <c r="F77" s="99"/>
      <c r="G77" s="308">
        <f t="shared" si="1"/>
        <v>65</v>
      </c>
      <c r="H77" s="99"/>
      <c r="I77" s="301" t="str" cm="1">
        <f t="array" ref="I77">IFERROR(INDEX(import_data,MATCH($I$8&amp;"-"&amp;$G77,import_key,0),I$9),"")</f>
        <v/>
      </c>
      <c r="J77" s="299" t="str" cm="1">
        <f t="array" ref="J77">IFERROR(INDEX(import_data,MATCH($I$8&amp;"-"&amp;$G77,import_key,0),J$9),"")</f>
        <v/>
      </c>
      <c r="K77" s="322" t="str" cm="1">
        <f t="array" ref="K77">IFERROR(INDEX(import_data,MATCH($I$8&amp;"-"&amp;$G77,import_key,0),K$9),"")</f>
        <v/>
      </c>
    </row>
    <row r="78" spans="2:11" x14ac:dyDescent="0.25">
      <c r="B78" s="308">
        <f t="shared" si="0"/>
        <v>66</v>
      </c>
      <c r="D78" s="301" t="str" cm="1">
        <f t="array" ref="D78">IFERROR(INDEX(import_data,MATCH($D$8&amp;"-"&amp;$B78,import_key,0),D$9),"")</f>
        <v/>
      </c>
      <c r="E78" s="322" t="str" cm="1">
        <f t="array" ref="E78">IFERROR(INDEX(import_data,MATCH($D$8&amp;"-"&amp;$B78,import_key,0),E$9),"")</f>
        <v/>
      </c>
      <c r="F78" s="99"/>
      <c r="G78" s="308">
        <f t="shared" si="1"/>
        <v>66</v>
      </c>
      <c r="H78" s="99"/>
      <c r="I78" s="301" t="str" cm="1">
        <f t="array" ref="I78">IFERROR(INDEX(import_data,MATCH($I$8&amp;"-"&amp;$G78,import_key,0),I$9),"")</f>
        <v/>
      </c>
      <c r="J78" s="299" t="str" cm="1">
        <f t="array" ref="J78">IFERROR(INDEX(import_data,MATCH($I$8&amp;"-"&amp;$G78,import_key,0),J$9),"")</f>
        <v/>
      </c>
      <c r="K78" s="322" t="str" cm="1">
        <f t="array" ref="K78">IFERROR(INDEX(import_data,MATCH($I$8&amp;"-"&amp;$G78,import_key,0),K$9),"")</f>
        <v/>
      </c>
    </row>
    <row r="79" spans="2:11" x14ac:dyDescent="0.25">
      <c r="B79" s="308">
        <f t="shared" si="0"/>
        <v>67</v>
      </c>
      <c r="D79" s="301" t="str" cm="1">
        <f t="array" ref="D79">IFERROR(INDEX(import_data,MATCH($D$8&amp;"-"&amp;$B79,import_key,0),D$9),"")</f>
        <v/>
      </c>
      <c r="E79" s="322" t="str" cm="1">
        <f t="array" ref="E79">IFERROR(INDEX(import_data,MATCH($D$8&amp;"-"&amp;$B79,import_key,0),E$9),"")</f>
        <v/>
      </c>
      <c r="F79" s="99"/>
      <c r="G79" s="308">
        <f t="shared" si="1"/>
        <v>67</v>
      </c>
      <c r="H79" s="99"/>
      <c r="I79" s="301" t="str" cm="1">
        <f t="array" ref="I79">IFERROR(INDEX(import_data,MATCH($I$8&amp;"-"&amp;$G79,import_key,0),I$9),"")</f>
        <v/>
      </c>
      <c r="J79" s="299" t="str" cm="1">
        <f t="array" ref="J79">IFERROR(INDEX(import_data,MATCH($I$8&amp;"-"&amp;$G79,import_key,0),J$9),"")</f>
        <v/>
      </c>
      <c r="K79" s="322" t="str" cm="1">
        <f t="array" ref="K79">IFERROR(INDEX(import_data,MATCH($I$8&amp;"-"&amp;$G79,import_key,0),K$9),"")</f>
        <v/>
      </c>
    </row>
    <row r="80" spans="2:11" x14ac:dyDescent="0.25">
      <c r="B80" s="308">
        <f t="shared" si="0"/>
        <v>68</v>
      </c>
      <c r="D80" s="301" t="str" cm="1">
        <f t="array" ref="D80">IFERROR(INDEX(import_data,MATCH($D$8&amp;"-"&amp;$B80,import_key,0),D$9),"")</f>
        <v/>
      </c>
      <c r="E80" s="322" t="str" cm="1">
        <f t="array" ref="E80">IFERROR(INDEX(import_data,MATCH($D$8&amp;"-"&amp;$B80,import_key,0),E$9),"")</f>
        <v/>
      </c>
      <c r="F80" s="99"/>
      <c r="G80" s="308">
        <f t="shared" si="1"/>
        <v>68</v>
      </c>
      <c r="H80" s="99"/>
      <c r="I80" s="301" t="str" cm="1">
        <f t="array" ref="I80">IFERROR(INDEX(import_data,MATCH($I$8&amp;"-"&amp;$G80,import_key,0),I$9),"")</f>
        <v/>
      </c>
      <c r="J80" s="299" t="str" cm="1">
        <f t="array" ref="J80">IFERROR(INDEX(import_data,MATCH($I$8&amp;"-"&amp;$G80,import_key,0),J$9),"")</f>
        <v/>
      </c>
      <c r="K80" s="322" t="str" cm="1">
        <f t="array" ref="K80">IFERROR(INDEX(import_data,MATCH($I$8&amp;"-"&amp;$G80,import_key,0),K$9),"")</f>
        <v/>
      </c>
    </row>
    <row r="81" spans="2:11" x14ac:dyDescent="0.25">
      <c r="B81" s="308">
        <f t="shared" si="0"/>
        <v>69</v>
      </c>
      <c r="D81" s="301" t="str" cm="1">
        <f t="array" ref="D81">IFERROR(INDEX(import_data,MATCH($D$8&amp;"-"&amp;$B81,import_key,0),D$9),"")</f>
        <v/>
      </c>
      <c r="E81" s="322" t="str" cm="1">
        <f t="array" ref="E81">IFERROR(INDEX(import_data,MATCH($D$8&amp;"-"&amp;$B81,import_key,0),E$9),"")</f>
        <v/>
      </c>
      <c r="F81" s="99"/>
      <c r="G81" s="308">
        <f t="shared" si="1"/>
        <v>69</v>
      </c>
      <c r="H81" s="99"/>
      <c r="I81" s="301" t="str" cm="1">
        <f t="array" ref="I81">IFERROR(INDEX(import_data,MATCH($I$8&amp;"-"&amp;$G81,import_key,0),I$9),"")</f>
        <v/>
      </c>
      <c r="J81" s="299" t="str" cm="1">
        <f t="array" ref="J81">IFERROR(INDEX(import_data,MATCH($I$8&amp;"-"&amp;$G81,import_key,0),J$9),"")</f>
        <v/>
      </c>
      <c r="K81" s="322" t="str" cm="1">
        <f t="array" ref="K81">IFERROR(INDEX(import_data,MATCH($I$8&amp;"-"&amp;$G81,import_key,0),K$9),"")</f>
        <v/>
      </c>
    </row>
    <row r="82" spans="2:11" x14ac:dyDescent="0.25">
      <c r="B82" s="308">
        <f t="shared" si="0"/>
        <v>70</v>
      </c>
      <c r="D82" s="301" t="str" cm="1">
        <f t="array" ref="D82">IFERROR(INDEX(import_data,MATCH($D$8&amp;"-"&amp;$B82,import_key,0),D$9),"")</f>
        <v/>
      </c>
      <c r="E82" s="322" t="str" cm="1">
        <f t="array" ref="E82">IFERROR(INDEX(import_data,MATCH($D$8&amp;"-"&amp;$B82,import_key,0),E$9),"")</f>
        <v/>
      </c>
      <c r="F82" s="99"/>
      <c r="G82" s="308">
        <f t="shared" si="1"/>
        <v>70</v>
      </c>
      <c r="H82" s="99"/>
      <c r="I82" s="301" t="str" cm="1">
        <f t="array" ref="I82">IFERROR(INDEX(import_data,MATCH($I$8&amp;"-"&amp;$G82,import_key,0),I$9),"")</f>
        <v/>
      </c>
      <c r="J82" s="299" t="str" cm="1">
        <f t="array" ref="J82">IFERROR(INDEX(import_data,MATCH($I$8&amp;"-"&amp;$G82,import_key,0),J$9),"")</f>
        <v/>
      </c>
      <c r="K82" s="322" t="str" cm="1">
        <f t="array" ref="K82">IFERROR(INDEX(import_data,MATCH($I$8&amp;"-"&amp;$G82,import_key,0),K$9),"")</f>
        <v/>
      </c>
    </row>
    <row r="83" spans="2:11" x14ac:dyDescent="0.25">
      <c r="B83" s="308">
        <f t="shared" si="0"/>
        <v>71</v>
      </c>
      <c r="D83" s="301" t="str" cm="1">
        <f t="array" ref="D83">IFERROR(INDEX(import_data,MATCH($D$8&amp;"-"&amp;$B83,import_key,0),D$9),"")</f>
        <v/>
      </c>
      <c r="E83" s="322" t="str" cm="1">
        <f t="array" ref="E83">IFERROR(INDEX(import_data,MATCH($D$8&amp;"-"&amp;$B83,import_key,0),E$9),"")</f>
        <v/>
      </c>
      <c r="F83" s="99"/>
      <c r="G83" s="308">
        <f t="shared" si="1"/>
        <v>71</v>
      </c>
      <c r="H83" s="99"/>
      <c r="I83" s="301" t="str" cm="1">
        <f t="array" ref="I83">IFERROR(INDEX(import_data,MATCH($I$8&amp;"-"&amp;$G83,import_key,0),I$9),"")</f>
        <v/>
      </c>
      <c r="J83" s="299" t="str" cm="1">
        <f t="array" ref="J83">IFERROR(INDEX(import_data,MATCH($I$8&amp;"-"&amp;$G83,import_key,0),J$9),"")</f>
        <v/>
      </c>
      <c r="K83" s="322" t="str" cm="1">
        <f t="array" ref="K83">IFERROR(INDEX(import_data,MATCH($I$8&amp;"-"&amp;$G83,import_key,0),K$9),"")</f>
        <v/>
      </c>
    </row>
    <row r="84" spans="2:11" x14ac:dyDescent="0.25">
      <c r="B84" s="308">
        <f t="shared" si="0"/>
        <v>72</v>
      </c>
      <c r="D84" s="301" t="str" cm="1">
        <f t="array" ref="D84">IFERROR(INDEX(import_data,MATCH($D$8&amp;"-"&amp;$B84,import_key,0),D$9),"")</f>
        <v/>
      </c>
      <c r="E84" s="322" t="str" cm="1">
        <f t="array" ref="E84">IFERROR(INDEX(import_data,MATCH($D$8&amp;"-"&amp;$B84,import_key,0),E$9),"")</f>
        <v/>
      </c>
      <c r="F84" s="99"/>
      <c r="G84" s="308">
        <f t="shared" si="1"/>
        <v>72</v>
      </c>
      <c r="H84" s="99"/>
      <c r="I84" s="301" t="str" cm="1">
        <f t="array" ref="I84">IFERROR(INDEX(import_data,MATCH($I$8&amp;"-"&amp;$G84,import_key,0),I$9),"")</f>
        <v/>
      </c>
      <c r="J84" s="299" t="str" cm="1">
        <f t="array" ref="J84">IFERROR(INDEX(import_data,MATCH($I$8&amp;"-"&amp;$G84,import_key,0),J$9),"")</f>
        <v/>
      </c>
      <c r="K84" s="322" t="str" cm="1">
        <f t="array" ref="K84">IFERROR(INDEX(import_data,MATCH($I$8&amp;"-"&amp;$G84,import_key,0),K$9),"")</f>
        <v/>
      </c>
    </row>
    <row r="85" spans="2:11" x14ac:dyDescent="0.25">
      <c r="B85" s="308">
        <f t="shared" si="0"/>
        <v>73</v>
      </c>
      <c r="D85" s="301" t="str" cm="1">
        <f t="array" ref="D85">IFERROR(INDEX(import_data,MATCH($D$8&amp;"-"&amp;$B85,import_key,0),D$9),"")</f>
        <v/>
      </c>
      <c r="E85" s="322" t="str" cm="1">
        <f t="array" ref="E85">IFERROR(INDEX(import_data,MATCH($D$8&amp;"-"&amp;$B85,import_key,0),E$9),"")</f>
        <v/>
      </c>
      <c r="F85" s="99"/>
      <c r="G85" s="308">
        <f t="shared" si="1"/>
        <v>73</v>
      </c>
      <c r="H85" s="99"/>
      <c r="I85" s="301" t="str" cm="1">
        <f t="array" ref="I85">IFERROR(INDEX(import_data,MATCH($I$8&amp;"-"&amp;$G85,import_key,0),I$9),"")</f>
        <v/>
      </c>
      <c r="J85" s="299" t="str" cm="1">
        <f t="array" ref="J85">IFERROR(INDEX(import_data,MATCH($I$8&amp;"-"&amp;$G85,import_key,0),J$9),"")</f>
        <v/>
      </c>
      <c r="K85" s="322" t="str" cm="1">
        <f t="array" ref="K85">IFERROR(INDEX(import_data,MATCH($I$8&amp;"-"&amp;$G85,import_key,0),K$9),"")</f>
        <v/>
      </c>
    </row>
    <row r="86" spans="2:11" x14ac:dyDescent="0.25">
      <c r="B86" s="308">
        <f t="shared" si="0"/>
        <v>74</v>
      </c>
      <c r="D86" s="301" t="str" cm="1">
        <f t="array" ref="D86">IFERROR(INDEX(import_data,MATCH($D$8&amp;"-"&amp;$B86,import_key,0),D$9),"")</f>
        <v/>
      </c>
      <c r="E86" s="322" t="str" cm="1">
        <f t="array" ref="E86">IFERROR(INDEX(import_data,MATCH($D$8&amp;"-"&amp;$B86,import_key,0),E$9),"")</f>
        <v/>
      </c>
      <c r="F86" s="99"/>
      <c r="G86" s="308">
        <f t="shared" si="1"/>
        <v>74</v>
      </c>
      <c r="H86" s="99"/>
      <c r="I86" s="301" t="str" cm="1">
        <f t="array" ref="I86">IFERROR(INDEX(import_data,MATCH($I$8&amp;"-"&amp;$G86,import_key,0),I$9),"")</f>
        <v/>
      </c>
      <c r="J86" s="299" t="str" cm="1">
        <f t="array" ref="J86">IFERROR(INDEX(import_data,MATCH($I$8&amp;"-"&amp;$G86,import_key,0),J$9),"")</f>
        <v/>
      </c>
      <c r="K86" s="322" t="str" cm="1">
        <f t="array" ref="K86">IFERROR(INDEX(import_data,MATCH($I$8&amp;"-"&amp;$G86,import_key,0),K$9),"")</f>
        <v/>
      </c>
    </row>
    <row r="87" spans="2:11" x14ac:dyDescent="0.25">
      <c r="B87" s="308">
        <f t="shared" si="0"/>
        <v>75</v>
      </c>
      <c r="D87" s="301" t="str" cm="1">
        <f t="array" ref="D87">IFERROR(INDEX(import_data,MATCH($D$8&amp;"-"&amp;$B87,import_key,0),D$9),"")</f>
        <v/>
      </c>
      <c r="E87" s="322" t="str" cm="1">
        <f t="array" ref="E87">IFERROR(INDEX(import_data,MATCH($D$8&amp;"-"&amp;$B87,import_key,0),E$9),"")</f>
        <v/>
      </c>
      <c r="F87" s="99"/>
      <c r="G87" s="308">
        <f t="shared" si="1"/>
        <v>75</v>
      </c>
      <c r="H87" s="99"/>
      <c r="I87" s="301" t="str" cm="1">
        <f t="array" ref="I87">IFERROR(INDEX(import_data,MATCH($I$8&amp;"-"&amp;$G87,import_key,0),I$9),"")</f>
        <v/>
      </c>
      <c r="J87" s="299" t="str" cm="1">
        <f t="array" ref="J87">IFERROR(INDEX(import_data,MATCH($I$8&amp;"-"&amp;$G87,import_key,0),J$9),"")</f>
        <v/>
      </c>
      <c r="K87" s="322" t="str" cm="1">
        <f t="array" ref="K87">IFERROR(INDEX(import_data,MATCH($I$8&amp;"-"&amp;$G87,import_key,0),K$9),"")</f>
        <v/>
      </c>
    </row>
    <row r="88" spans="2:11" x14ac:dyDescent="0.25">
      <c r="B88" s="308">
        <f t="shared" si="0"/>
        <v>76</v>
      </c>
      <c r="D88" s="301" t="str" cm="1">
        <f t="array" ref="D88">IFERROR(INDEX(import_data,MATCH($D$8&amp;"-"&amp;$B88,import_key,0),D$9),"")</f>
        <v/>
      </c>
      <c r="E88" s="322" t="str" cm="1">
        <f t="array" ref="E88">IFERROR(INDEX(import_data,MATCH($D$8&amp;"-"&amp;$B88,import_key,0),E$9),"")</f>
        <v/>
      </c>
      <c r="F88" s="99"/>
      <c r="G88" s="308">
        <f t="shared" si="1"/>
        <v>76</v>
      </c>
      <c r="H88" s="99"/>
      <c r="I88" s="301" t="str" cm="1">
        <f t="array" ref="I88">IFERROR(INDEX(import_data,MATCH($I$8&amp;"-"&amp;$G88,import_key,0),I$9),"")</f>
        <v/>
      </c>
      <c r="J88" s="299" t="str" cm="1">
        <f t="array" ref="J88">IFERROR(INDEX(import_data,MATCH($I$8&amp;"-"&amp;$G88,import_key,0),J$9),"")</f>
        <v/>
      </c>
      <c r="K88" s="322" t="str" cm="1">
        <f t="array" ref="K88">IFERROR(INDEX(import_data,MATCH($I$8&amp;"-"&amp;$G88,import_key,0),K$9),"")</f>
        <v/>
      </c>
    </row>
    <row r="89" spans="2:11" x14ac:dyDescent="0.25">
      <c r="B89" s="308">
        <f t="shared" si="0"/>
        <v>77</v>
      </c>
      <c r="D89" s="301" t="str" cm="1">
        <f t="array" ref="D89">IFERROR(INDEX(import_data,MATCH($D$8&amp;"-"&amp;$B89,import_key,0),D$9),"")</f>
        <v/>
      </c>
      <c r="E89" s="322" t="str" cm="1">
        <f t="array" ref="E89">IFERROR(INDEX(import_data,MATCH($D$8&amp;"-"&amp;$B89,import_key,0),E$9),"")</f>
        <v/>
      </c>
      <c r="F89" s="99"/>
      <c r="G89" s="308">
        <f t="shared" si="1"/>
        <v>77</v>
      </c>
      <c r="H89" s="99"/>
      <c r="I89" s="301" t="str" cm="1">
        <f t="array" ref="I89">IFERROR(INDEX(import_data,MATCH($I$8&amp;"-"&amp;$G89,import_key,0),I$9),"")</f>
        <v/>
      </c>
      <c r="J89" s="299" t="str" cm="1">
        <f t="array" ref="J89">IFERROR(INDEX(import_data,MATCH($I$8&amp;"-"&amp;$G89,import_key,0),J$9),"")</f>
        <v/>
      </c>
      <c r="K89" s="322" t="str" cm="1">
        <f t="array" ref="K89">IFERROR(INDEX(import_data,MATCH($I$8&amp;"-"&amp;$G89,import_key,0),K$9),"")</f>
        <v/>
      </c>
    </row>
    <row r="90" spans="2:11" x14ac:dyDescent="0.25">
      <c r="B90" s="308">
        <f t="shared" si="0"/>
        <v>78</v>
      </c>
      <c r="D90" s="301" t="str" cm="1">
        <f t="array" ref="D90">IFERROR(INDEX(import_data,MATCH($D$8&amp;"-"&amp;$B90,import_key,0),D$9),"")</f>
        <v/>
      </c>
      <c r="E90" s="322" t="str" cm="1">
        <f t="array" ref="E90">IFERROR(INDEX(import_data,MATCH($D$8&amp;"-"&amp;$B90,import_key,0),E$9),"")</f>
        <v/>
      </c>
      <c r="F90" s="99"/>
      <c r="G90" s="308">
        <f t="shared" si="1"/>
        <v>78</v>
      </c>
      <c r="H90" s="99"/>
      <c r="I90" s="301" t="str" cm="1">
        <f t="array" ref="I90">IFERROR(INDEX(import_data,MATCH($I$8&amp;"-"&amp;$G90,import_key,0),I$9),"")</f>
        <v/>
      </c>
      <c r="J90" s="299" t="str" cm="1">
        <f t="array" ref="J90">IFERROR(INDEX(import_data,MATCH($I$8&amp;"-"&amp;$G90,import_key,0),J$9),"")</f>
        <v/>
      </c>
      <c r="K90" s="322" t="str" cm="1">
        <f t="array" ref="K90">IFERROR(INDEX(import_data,MATCH($I$8&amp;"-"&amp;$G90,import_key,0),K$9),"")</f>
        <v/>
      </c>
    </row>
    <row r="91" spans="2:11" x14ac:dyDescent="0.25">
      <c r="B91" s="308">
        <f t="shared" si="0"/>
        <v>79</v>
      </c>
      <c r="D91" s="301" t="str" cm="1">
        <f t="array" ref="D91">IFERROR(INDEX(import_data,MATCH($D$8&amp;"-"&amp;$B91,import_key,0),D$9),"")</f>
        <v/>
      </c>
      <c r="E91" s="322" t="str" cm="1">
        <f t="array" ref="E91">IFERROR(INDEX(import_data,MATCH($D$8&amp;"-"&amp;$B91,import_key,0),E$9),"")</f>
        <v/>
      </c>
      <c r="F91" s="99"/>
      <c r="G91" s="308">
        <f t="shared" si="1"/>
        <v>79</v>
      </c>
      <c r="H91" s="99"/>
      <c r="I91" s="301" t="str" cm="1">
        <f t="array" ref="I91">IFERROR(INDEX(import_data,MATCH($I$8&amp;"-"&amp;$G91,import_key,0),I$9),"")</f>
        <v/>
      </c>
      <c r="J91" s="299" t="str" cm="1">
        <f t="array" ref="J91">IFERROR(INDEX(import_data,MATCH($I$8&amp;"-"&amp;$G91,import_key,0),J$9),"")</f>
        <v/>
      </c>
      <c r="K91" s="322" t="str" cm="1">
        <f t="array" ref="K91">IFERROR(INDEX(import_data,MATCH($I$8&amp;"-"&amp;$G91,import_key,0),K$9),"")</f>
        <v/>
      </c>
    </row>
    <row r="92" spans="2:11" x14ac:dyDescent="0.25">
      <c r="B92" s="308">
        <f t="shared" si="0"/>
        <v>80</v>
      </c>
      <c r="D92" s="301" t="str" cm="1">
        <f t="array" ref="D92">IFERROR(INDEX(import_data,MATCH($D$8&amp;"-"&amp;$B92,import_key,0),D$9),"")</f>
        <v/>
      </c>
      <c r="E92" s="322" t="str" cm="1">
        <f t="array" ref="E92">IFERROR(INDEX(import_data,MATCH($D$8&amp;"-"&amp;$B92,import_key,0),E$9),"")</f>
        <v/>
      </c>
      <c r="F92" s="99"/>
      <c r="G92" s="308">
        <f t="shared" si="1"/>
        <v>80</v>
      </c>
      <c r="H92" s="99"/>
      <c r="I92" s="301" t="str" cm="1">
        <f t="array" ref="I92">IFERROR(INDEX(import_data,MATCH($I$8&amp;"-"&amp;$G92,import_key,0),I$9),"")</f>
        <v/>
      </c>
      <c r="J92" s="299" t="str" cm="1">
        <f t="array" ref="J92">IFERROR(INDEX(import_data,MATCH($I$8&amp;"-"&amp;$G92,import_key,0),J$9),"")</f>
        <v/>
      </c>
      <c r="K92" s="322" t="str" cm="1">
        <f t="array" ref="K92">IFERROR(INDEX(import_data,MATCH($I$8&amp;"-"&amp;$G92,import_key,0),K$9),"")</f>
        <v/>
      </c>
    </row>
    <row r="93" spans="2:11" x14ac:dyDescent="0.25">
      <c r="B93" s="308">
        <f t="shared" si="0"/>
        <v>81</v>
      </c>
      <c r="D93" s="301" t="str" cm="1">
        <f t="array" ref="D93">IFERROR(INDEX(import_data,MATCH($D$8&amp;"-"&amp;$B93,import_key,0),D$9),"")</f>
        <v/>
      </c>
      <c r="E93" s="322" t="str" cm="1">
        <f t="array" ref="E93">IFERROR(INDEX(import_data,MATCH($D$8&amp;"-"&amp;$B93,import_key,0),E$9),"")</f>
        <v/>
      </c>
      <c r="F93" s="99"/>
      <c r="G93" s="308">
        <f t="shared" si="1"/>
        <v>81</v>
      </c>
      <c r="H93" s="99"/>
      <c r="I93" s="301" t="str" cm="1">
        <f t="array" ref="I93">IFERROR(INDEX(import_data,MATCH($I$8&amp;"-"&amp;$G93,import_key,0),I$9),"")</f>
        <v/>
      </c>
      <c r="J93" s="299" t="str" cm="1">
        <f t="array" ref="J93">IFERROR(INDEX(import_data,MATCH($I$8&amp;"-"&amp;$G93,import_key,0),J$9),"")</f>
        <v/>
      </c>
      <c r="K93" s="322" t="str" cm="1">
        <f t="array" ref="K93">IFERROR(INDEX(import_data,MATCH($I$8&amp;"-"&amp;$G93,import_key,0),K$9),"")</f>
        <v/>
      </c>
    </row>
    <row r="94" spans="2:11" x14ac:dyDescent="0.25">
      <c r="B94" s="308">
        <f t="shared" si="0"/>
        <v>82</v>
      </c>
      <c r="D94" s="301" t="str" cm="1">
        <f t="array" ref="D94">IFERROR(INDEX(import_data,MATCH($D$8&amp;"-"&amp;$B94,import_key,0),D$9),"")</f>
        <v/>
      </c>
      <c r="E94" s="322" t="str" cm="1">
        <f t="array" ref="E94">IFERROR(INDEX(import_data,MATCH($D$8&amp;"-"&amp;$B94,import_key,0),E$9),"")</f>
        <v/>
      </c>
      <c r="F94" s="99"/>
      <c r="G94" s="308">
        <f t="shared" si="1"/>
        <v>82</v>
      </c>
      <c r="H94" s="99"/>
      <c r="I94" s="301" t="str" cm="1">
        <f t="array" ref="I94">IFERROR(INDEX(import_data,MATCH($I$8&amp;"-"&amp;$G94,import_key,0),I$9),"")</f>
        <v/>
      </c>
      <c r="J94" s="299" t="str" cm="1">
        <f t="array" ref="J94">IFERROR(INDEX(import_data,MATCH($I$8&amp;"-"&amp;$G94,import_key,0),J$9),"")</f>
        <v/>
      </c>
      <c r="K94" s="322" t="str" cm="1">
        <f t="array" ref="K94">IFERROR(INDEX(import_data,MATCH($I$8&amp;"-"&amp;$G94,import_key,0),K$9),"")</f>
        <v/>
      </c>
    </row>
    <row r="95" spans="2:11" x14ac:dyDescent="0.25">
      <c r="B95" s="308">
        <f t="shared" si="0"/>
        <v>83</v>
      </c>
      <c r="D95" s="301" t="str" cm="1">
        <f t="array" ref="D95">IFERROR(INDEX(import_data,MATCH($D$8&amp;"-"&amp;$B95,import_key,0),D$9),"")</f>
        <v/>
      </c>
      <c r="E95" s="322" t="str" cm="1">
        <f t="array" ref="E95">IFERROR(INDEX(import_data,MATCH($D$8&amp;"-"&amp;$B95,import_key,0),E$9),"")</f>
        <v/>
      </c>
      <c r="F95" s="99"/>
      <c r="G95" s="308">
        <f t="shared" si="1"/>
        <v>83</v>
      </c>
      <c r="H95" s="99"/>
      <c r="I95" s="301" t="str" cm="1">
        <f t="array" ref="I95">IFERROR(INDEX(import_data,MATCH($I$8&amp;"-"&amp;$G95,import_key,0),I$9),"")</f>
        <v/>
      </c>
      <c r="J95" s="299" t="str" cm="1">
        <f t="array" ref="J95">IFERROR(INDEX(import_data,MATCH($I$8&amp;"-"&amp;$G95,import_key,0),J$9),"")</f>
        <v/>
      </c>
      <c r="K95" s="322" t="str" cm="1">
        <f t="array" ref="K95">IFERROR(INDEX(import_data,MATCH($I$8&amp;"-"&amp;$G95,import_key,0),K$9),"")</f>
        <v/>
      </c>
    </row>
    <row r="96" spans="2:11" x14ac:dyDescent="0.25">
      <c r="B96" s="308">
        <f t="shared" si="0"/>
        <v>84</v>
      </c>
      <c r="D96" s="301" t="str" cm="1">
        <f t="array" ref="D96">IFERROR(INDEX(import_data,MATCH($D$8&amp;"-"&amp;$B96,import_key,0),D$9),"")</f>
        <v/>
      </c>
      <c r="E96" s="322" t="str" cm="1">
        <f t="array" ref="E96">IFERROR(INDEX(import_data,MATCH($D$8&amp;"-"&amp;$B96,import_key,0),E$9),"")</f>
        <v/>
      </c>
      <c r="F96" s="99"/>
      <c r="G96" s="308">
        <f t="shared" si="1"/>
        <v>84</v>
      </c>
      <c r="H96" s="99"/>
      <c r="I96" s="301" t="str" cm="1">
        <f t="array" ref="I96">IFERROR(INDEX(import_data,MATCH($I$8&amp;"-"&amp;$G96,import_key,0),I$9),"")</f>
        <v/>
      </c>
      <c r="J96" s="299" t="str" cm="1">
        <f t="array" ref="J96">IFERROR(INDEX(import_data,MATCH($I$8&amp;"-"&amp;$G96,import_key,0),J$9),"")</f>
        <v/>
      </c>
      <c r="K96" s="322" t="str" cm="1">
        <f t="array" ref="K96">IFERROR(INDEX(import_data,MATCH($I$8&amp;"-"&amp;$G96,import_key,0),K$9),"")</f>
        <v/>
      </c>
    </row>
    <row r="97" spans="2:11" x14ac:dyDescent="0.25">
      <c r="B97" s="308">
        <f t="shared" si="0"/>
        <v>85</v>
      </c>
      <c r="D97" s="301" t="str" cm="1">
        <f t="array" ref="D97">IFERROR(INDEX(import_data,MATCH($D$8&amp;"-"&amp;$B97,import_key,0),D$9),"")</f>
        <v/>
      </c>
      <c r="E97" s="322" t="str" cm="1">
        <f t="array" ref="E97">IFERROR(INDEX(import_data,MATCH($D$8&amp;"-"&amp;$B97,import_key,0),E$9),"")</f>
        <v/>
      </c>
      <c r="F97" s="99"/>
      <c r="G97" s="308">
        <f t="shared" si="1"/>
        <v>85</v>
      </c>
      <c r="H97" s="99"/>
      <c r="I97" s="301" t="str" cm="1">
        <f t="array" ref="I97">IFERROR(INDEX(import_data,MATCH($I$8&amp;"-"&amp;$G97,import_key,0),I$9),"")</f>
        <v/>
      </c>
      <c r="J97" s="299" t="str" cm="1">
        <f t="array" ref="J97">IFERROR(INDEX(import_data,MATCH($I$8&amp;"-"&amp;$G97,import_key,0),J$9),"")</f>
        <v/>
      </c>
      <c r="K97" s="322" t="str" cm="1">
        <f t="array" ref="K97">IFERROR(INDEX(import_data,MATCH($I$8&amp;"-"&amp;$G97,import_key,0),K$9),"")</f>
        <v/>
      </c>
    </row>
    <row r="98" spans="2:11" x14ac:dyDescent="0.25">
      <c r="B98" s="308">
        <f t="shared" si="0"/>
        <v>86</v>
      </c>
      <c r="D98" s="301" t="str" cm="1">
        <f t="array" ref="D98">IFERROR(INDEX(import_data,MATCH($D$8&amp;"-"&amp;$B98,import_key,0),D$9),"")</f>
        <v/>
      </c>
      <c r="E98" s="322" t="str" cm="1">
        <f t="array" ref="E98">IFERROR(INDEX(import_data,MATCH($D$8&amp;"-"&amp;$B98,import_key,0),E$9),"")</f>
        <v/>
      </c>
      <c r="F98" s="99"/>
      <c r="G98" s="308">
        <f t="shared" si="1"/>
        <v>86</v>
      </c>
      <c r="H98" s="99"/>
      <c r="I98" s="301" t="str" cm="1">
        <f t="array" ref="I98">IFERROR(INDEX(import_data,MATCH($I$8&amp;"-"&amp;$G98,import_key,0),I$9),"")</f>
        <v/>
      </c>
      <c r="J98" s="299" t="str" cm="1">
        <f t="array" ref="J98">IFERROR(INDEX(import_data,MATCH($I$8&amp;"-"&amp;$G98,import_key,0),J$9),"")</f>
        <v/>
      </c>
      <c r="K98" s="322" t="str" cm="1">
        <f t="array" ref="K98">IFERROR(INDEX(import_data,MATCH($I$8&amp;"-"&amp;$G98,import_key,0),K$9),"")</f>
        <v/>
      </c>
    </row>
    <row r="99" spans="2:11" x14ac:dyDescent="0.25">
      <c r="B99" s="308">
        <f t="shared" si="0"/>
        <v>87</v>
      </c>
      <c r="D99" s="301" t="str" cm="1">
        <f t="array" ref="D99">IFERROR(INDEX(import_data,MATCH($D$8&amp;"-"&amp;$B99,import_key,0),D$9),"")</f>
        <v/>
      </c>
      <c r="E99" s="322" t="str" cm="1">
        <f t="array" ref="E99">IFERROR(INDEX(import_data,MATCH($D$8&amp;"-"&amp;$B99,import_key,0),E$9),"")</f>
        <v/>
      </c>
      <c r="F99" s="99"/>
      <c r="G99" s="308">
        <f t="shared" si="1"/>
        <v>87</v>
      </c>
      <c r="H99" s="99"/>
      <c r="I99" s="301" t="str" cm="1">
        <f t="array" ref="I99">IFERROR(INDEX(import_data,MATCH($I$8&amp;"-"&amp;$G99,import_key,0),I$9),"")</f>
        <v/>
      </c>
      <c r="J99" s="299" t="str" cm="1">
        <f t="array" ref="J99">IFERROR(INDEX(import_data,MATCH($I$8&amp;"-"&amp;$G99,import_key,0),J$9),"")</f>
        <v/>
      </c>
      <c r="K99" s="322" t="str" cm="1">
        <f t="array" ref="K99">IFERROR(INDEX(import_data,MATCH($I$8&amp;"-"&amp;$G99,import_key,0),K$9),"")</f>
        <v/>
      </c>
    </row>
    <row r="100" spans="2:11" x14ac:dyDescent="0.25">
      <c r="B100" s="308">
        <f t="shared" si="0"/>
        <v>88</v>
      </c>
      <c r="D100" s="301" t="str" cm="1">
        <f t="array" ref="D100">IFERROR(INDEX(import_data,MATCH($D$8&amp;"-"&amp;$B100,import_key,0),D$9),"")</f>
        <v/>
      </c>
      <c r="E100" s="322" t="str" cm="1">
        <f t="array" ref="E100">IFERROR(INDEX(import_data,MATCH($D$8&amp;"-"&amp;$B100,import_key,0),E$9),"")</f>
        <v/>
      </c>
      <c r="F100" s="99"/>
      <c r="G100" s="308">
        <f t="shared" si="1"/>
        <v>88</v>
      </c>
      <c r="H100" s="99"/>
      <c r="I100" s="301" t="str" cm="1">
        <f t="array" ref="I100">IFERROR(INDEX(import_data,MATCH($I$8&amp;"-"&amp;$G100,import_key,0),I$9),"")</f>
        <v/>
      </c>
      <c r="J100" s="299" t="str" cm="1">
        <f t="array" ref="J100">IFERROR(INDEX(import_data,MATCH($I$8&amp;"-"&amp;$G100,import_key,0),J$9),"")</f>
        <v/>
      </c>
      <c r="K100" s="322" t="str" cm="1">
        <f t="array" ref="K100">IFERROR(INDEX(import_data,MATCH($I$8&amp;"-"&amp;$G100,import_key,0),K$9),"")</f>
        <v/>
      </c>
    </row>
    <row r="101" spans="2:11" x14ac:dyDescent="0.25">
      <c r="B101" s="308">
        <f t="shared" si="0"/>
        <v>89</v>
      </c>
      <c r="D101" s="301" t="str" cm="1">
        <f t="array" ref="D101">IFERROR(INDEX(import_data,MATCH($D$8&amp;"-"&amp;$B101,import_key,0),D$9),"")</f>
        <v/>
      </c>
      <c r="E101" s="322" t="str" cm="1">
        <f t="array" ref="E101">IFERROR(INDEX(import_data,MATCH($D$8&amp;"-"&amp;$B101,import_key,0),E$9),"")</f>
        <v/>
      </c>
      <c r="F101" s="99"/>
      <c r="G101" s="308">
        <f t="shared" si="1"/>
        <v>89</v>
      </c>
      <c r="H101" s="99"/>
      <c r="I101" s="301" t="str" cm="1">
        <f t="array" ref="I101">IFERROR(INDEX(import_data,MATCH($I$8&amp;"-"&amp;$G101,import_key,0),I$9),"")</f>
        <v/>
      </c>
      <c r="J101" s="299" t="str" cm="1">
        <f t="array" ref="J101">IFERROR(INDEX(import_data,MATCH($I$8&amp;"-"&amp;$G101,import_key,0),J$9),"")</f>
        <v/>
      </c>
      <c r="K101" s="322" t="str" cm="1">
        <f t="array" ref="K101">IFERROR(INDEX(import_data,MATCH($I$8&amp;"-"&amp;$G101,import_key,0),K$9),"")</f>
        <v/>
      </c>
    </row>
    <row r="102" spans="2:11" x14ac:dyDescent="0.25">
      <c r="B102" s="308">
        <f t="shared" si="0"/>
        <v>90</v>
      </c>
      <c r="D102" s="301" t="str" cm="1">
        <f t="array" ref="D102">IFERROR(INDEX(import_data,MATCH($D$8&amp;"-"&amp;$B102,import_key,0),D$9),"")</f>
        <v/>
      </c>
      <c r="E102" s="322" t="str" cm="1">
        <f t="array" ref="E102">IFERROR(INDEX(import_data,MATCH($D$8&amp;"-"&amp;$B102,import_key,0),E$9),"")</f>
        <v/>
      </c>
      <c r="F102" s="99"/>
      <c r="G102" s="308">
        <f t="shared" si="1"/>
        <v>90</v>
      </c>
      <c r="H102" s="99"/>
      <c r="I102" s="301" t="str" cm="1">
        <f t="array" ref="I102">IFERROR(INDEX(import_data,MATCH($I$8&amp;"-"&amp;$G102,import_key,0),I$9),"")</f>
        <v/>
      </c>
      <c r="J102" s="299" t="str" cm="1">
        <f t="array" ref="J102">IFERROR(INDEX(import_data,MATCH($I$8&amp;"-"&amp;$G102,import_key,0),J$9),"")</f>
        <v/>
      </c>
      <c r="K102" s="322" t="str" cm="1">
        <f t="array" ref="K102">IFERROR(INDEX(import_data,MATCH($I$8&amp;"-"&amp;$G102,import_key,0),K$9),"")</f>
        <v/>
      </c>
    </row>
    <row r="103" spans="2:11" x14ac:dyDescent="0.25">
      <c r="B103" s="308">
        <f t="shared" si="0"/>
        <v>91</v>
      </c>
      <c r="D103" s="301" t="str" cm="1">
        <f t="array" ref="D103">IFERROR(INDEX(import_data,MATCH($D$8&amp;"-"&amp;$B103,import_key,0),D$9),"")</f>
        <v/>
      </c>
      <c r="E103" s="322" t="str" cm="1">
        <f t="array" ref="E103">IFERROR(INDEX(import_data,MATCH($D$8&amp;"-"&amp;$B103,import_key,0),E$9),"")</f>
        <v/>
      </c>
      <c r="F103" s="99"/>
      <c r="G103" s="308">
        <f t="shared" si="1"/>
        <v>91</v>
      </c>
      <c r="H103" s="99"/>
      <c r="I103" s="301" t="str" cm="1">
        <f t="array" ref="I103">IFERROR(INDEX(import_data,MATCH($I$8&amp;"-"&amp;$G103,import_key,0),I$9),"")</f>
        <v/>
      </c>
      <c r="J103" s="299" t="str" cm="1">
        <f t="array" ref="J103">IFERROR(INDEX(import_data,MATCH($I$8&amp;"-"&amp;$G103,import_key,0),J$9),"")</f>
        <v/>
      </c>
      <c r="K103" s="322" t="str" cm="1">
        <f t="array" ref="K103">IFERROR(INDEX(import_data,MATCH($I$8&amp;"-"&amp;$G103,import_key,0),K$9),"")</f>
        <v/>
      </c>
    </row>
    <row r="104" spans="2:11" x14ac:dyDescent="0.25">
      <c r="B104" s="308">
        <f t="shared" si="0"/>
        <v>92</v>
      </c>
      <c r="D104" s="301" t="str" cm="1">
        <f t="array" ref="D104">IFERROR(INDEX(import_data,MATCH($D$8&amp;"-"&amp;$B104,import_key,0),D$9),"")</f>
        <v/>
      </c>
      <c r="E104" s="322" t="str" cm="1">
        <f t="array" ref="E104">IFERROR(INDEX(import_data,MATCH($D$8&amp;"-"&amp;$B104,import_key,0),E$9),"")</f>
        <v/>
      </c>
      <c r="F104" s="99"/>
      <c r="G104" s="308">
        <f t="shared" si="1"/>
        <v>92</v>
      </c>
      <c r="H104" s="99"/>
      <c r="I104" s="301" t="str" cm="1">
        <f t="array" ref="I104">IFERROR(INDEX(import_data,MATCH($I$8&amp;"-"&amp;$G104,import_key,0),I$9),"")</f>
        <v/>
      </c>
      <c r="J104" s="299" t="str" cm="1">
        <f t="array" ref="J104">IFERROR(INDEX(import_data,MATCH($I$8&amp;"-"&amp;$G104,import_key,0),J$9),"")</f>
        <v/>
      </c>
      <c r="K104" s="322" t="str" cm="1">
        <f t="array" ref="K104">IFERROR(INDEX(import_data,MATCH($I$8&amp;"-"&amp;$G104,import_key,0),K$9),"")</f>
        <v/>
      </c>
    </row>
    <row r="105" spans="2:11" x14ac:dyDescent="0.25">
      <c r="B105" s="308">
        <f t="shared" si="0"/>
        <v>93</v>
      </c>
      <c r="D105" s="301" t="str" cm="1">
        <f t="array" ref="D105">IFERROR(INDEX(import_data,MATCH($D$8&amp;"-"&amp;$B105,import_key,0),D$9),"")</f>
        <v/>
      </c>
      <c r="E105" s="322" t="str" cm="1">
        <f t="array" ref="E105">IFERROR(INDEX(import_data,MATCH($D$8&amp;"-"&amp;$B105,import_key,0),E$9),"")</f>
        <v/>
      </c>
      <c r="F105" s="99"/>
      <c r="G105" s="308">
        <f t="shared" si="1"/>
        <v>93</v>
      </c>
      <c r="H105" s="99"/>
      <c r="I105" s="301" t="str" cm="1">
        <f t="array" ref="I105">IFERROR(INDEX(import_data,MATCH($I$8&amp;"-"&amp;$G105,import_key,0),I$9),"")</f>
        <v/>
      </c>
      <c r="J105" s="299" t="str" cm="1">
        <f t="array" ref="J105">IFERROR(INDEX(import_data,MATCH($I$8&amp;"-"&amp;$G105,import_key,0),J$9),"")</f>
        <v/>
      </c>
      <c r="K105" s="322" t="str" cm="1">
        <f t="array" ref="K105">IFERROR(INDEX(import_data,MATCH($I$8&amp;"-"&amp;$G105,import_key,0),K$9),"")</f>
        <v/>
      </c>
    </row>
    <row r="106" spans="2:11" x14ac:dyDescent="0.25">
      <c r="B106" s="308">
        <f t="shared" si="0"/>
        <v>94</v>
      </c>
      <c r="D106" s="301" t="str" cm="1">
        <f t="array" ref="D106">IFERROR(INDEX(import_data,MATCH($D$8&amp;"-"&amp;$B106,import_key,0),D$9),"")</f>
        <v/>
      </c>
      <c r="E106" s="322" t="str" cm="1">
        <f t="array" ref="E106">IFERROR(INDEX(import_data,MATCH($D$8&amp;"-"&amp;$B106,import_key,0),E$9),"")</f>
        <v/>
      </c>
      <c r="F106" s="99"/>
      <c r="G106" s="308">
        <f t="shared" si="1"/>
        <v>94</v>
      </c>
      <c r="H106" s="99"/>
      <c r="I106" s="301" t="str" cm="1">
        <f t="array" ref="I106">IFERROR(INDEX(import_data,MATCH($I$8&amp;"-"&amp;$G106,import_key,0),I$9),"")</f>
        <v/>
      </c>
      <c r="J106" s="299" t="str" cm="1">
        <f t="array" ref="J106">IFERROR(INDEX(import_data,MATCH($I$8&amp;"-"&amp;$G106,import_key,0),J$9),"")</f>
        <v/>
      </c>
      <c r="K106" s="322" t="str" cm="1">
        <f t="array" ref="K106">IFERROR(INDEX(import_data,MATCH($I$8&amp;"-"&amp;$G106,import_key,0),K$9),"")</f>
        <v/>
      </c>
    </row>
    <row r="107" spans="2:11" x14ac:dyDescent="0.25">
      <c r="B107" s="308">
        <f t="shared" si="0"/>
        <v>95</v>
      </c>
      <c r="D107" s="301" t="str" cm="1">
        <f t="array" ref="D107">IFERROR(INDEX(import_data,MATCH($D$8&amp;"-"&amp;$B107,import_key,0),D$9),"")</f>
        <v/>
      </c>
      <c r="E107" s="322" t="str" cm="1">
        <f t="array" ref="E107">IFERROR(INDEX(import_data,MATCH($D$8&amp;"-"&amp;$B107,import_key,0),E$9),"")</f>
        <v/>
      </c>
      <c r="F107" s="99"/>
      <c r="G107" s="308">
        <f t="shared" si="1"/>
        <v>95</v>
      </c>
      <c r="H107" s="99"/>
      <c r="I107" s="301" t="str" cm="1">
        <f t="array" ref="I107">IFERROR(INDEX(import_data,MATCH($I$8&amp;"-"&amp;$G107,import_key,0),I$9),"")</f>
        <v/>
      </c>
      <c r="J107" s="299" t="str" cm="1">
        <f t="array" ref="J107">IFERROR(INDEX(import_data,MATCH($I$8&amp;"-"&amp;$G107,import_key,0),J$9),"")</f>
        <v/>
      </c>
      <c r="K107" s="322" t="str" cm="1">
        <f t="array" ref="K107">IFERROR(INDEX(import_data,MATCH($I$8&amp;"-"&amp;$G107,import_key,0),K$9),"")</f>
        <v/>
      </c>
    </row>
    <row r="108" spans="2:11" x14ac:dyDescent="0.25">
      <c r="B108" s="308">
        <f t="shared" si="0"/>
        <v>96</v>
      </c>
      <c r="D108" s="301" t="str" cm="1">
        <f t="array" ref="D108">IFERROR(INDEX(import_data,MATCH($D$8&amp;"-"&amp;$B108,import_key,0),D$9),"")</f>
        <v/>
      </c>
      <c r="E108" s="322" t="str" cm="1">
        <f t="array" ref="E108">IFERROR(INDEX(import_data,MATCH($D$8&amp;"-"&amp;$B108,import_key,0),E$9),"")</f>
        <v/>
      </c>
      <c r="F108" s="99"/>
      <c r="G108" s="308">
        <f t="shared" si="1"/>
        <v>96</v>
      </c>
      <c r="H108" s="99"/>
      <c r="I108" s="301" t="str" cm="1">
        <f t="array" ref="I108">IFERROR(INDEX(import_data,MATCH($I$8&amp;"-"&amp;$G108,import_key,0),I$9),"")</f>
        <v/>
      </c>
      <c r="J108" s="299" t="str" cm="1">
        <f t="array" ref="J108">IFERROR(INDEX(import_data,MATCH($I$8&amp;"-"&amp;$G108,import_key,0),J$9),"")</f>
        <v/>
      </c>
      <c r="K108" s="322" t="str" cm="1">
        <f t="array" ref="K108">IFERROR(INDEX(import_data,MATCH($I$8&amp;"-"&amp;$G108,import_key,0),K$9),"")</f>
        <v/>
      </c>
    </row>
    <row r="109" spans="2:11" x14ac:dyDescent="0.25">
      <c r="B109" s="308">
        <f t="shared" si="0"/>
        <v>97</v>
      </c>
      <c r="D109" s="301" t="str" cm="1">
        <f t="array" ref="D109">IFERROR(INDEX(import_data,MATCH($D$8&amp;"-"&amp;$B109,import_key,0),D$9),"")</f>
        <v/>
      </c>
      <c r="E109" s="322" t="str" cm="1">
        <f t="array" ref="E109">IFERROR(INDEX(import_data,MATCH($D$8&amp;"-"&amp;$B109,import_key,0),E$9),"")</f>
        <v/>
      </c>
      <c r="F109" s="99"/>
      <c r="G109" s="308">
        <f t="shared" si="1"/>
        <v>97</v>
      </c>
      <c r="H109" s="99"/>
      <c r="I109" s="301" t="str" cm="1">
        <f t="array" ref="I109">IFERROR(INDEX(import_data,MATCH($I$8&amp;"-"&amp;$G109,import_key,0),I$9),"")</f>
        <v/>
      </c>
      <c r="J109" s="299" t="str" cm="1">
        <f t="array" ref="J109">IFERROR(INDEX(import_data,MATCH($I$8&amp;"-"&amp;$G109,import_key,0),J$9),"")</f>
        <v/>
      </c>
      <c r="K109" s="322" t="str" cm="1">
        <f t="array" ref="K109">IFERROR(INDEX(import_data,MATCH($I$8&amp;"-"&amp;$G109,import_key,0),K$9),"")</f>
        <v/>
      </c>
    </row>
    <row r="110" spans="2:11" x14ac:dyDescent="0.25">
      <c r="B110" s="308">
        <f t="shared" si="0"/>
        <v>98</v>
      </c>
      <c r="D110" s="301" t="str" cm="1">
        <f t="array" ref="D110">IFERROR(INDEX(import_data,MATCH($D$8&amp;"-"&amp;$B110,import_key,0),D$9),"")</f>
        <v/>
      </c>
      <c r="E110" s="322" t="str" cm="1">
        <f t="array" ref="E110">IFERROR(INDEX(import_data,MATCH($D$8&amp;"-"&amp;$B110,import_key,0),E$9),"")</f>
        <v/>
      </c>
      <c r="F110" s="99"/>
      <c r="G110" s="308">
        <f t="shared" si="1"/>
        <v>98</v>
      </c>
      <c r="H110" s="99"/>
      <c r="I110" s="301" t="str" cm="1">
        <f t="array" ref="I110">IFERROR(INDEX(import_data,MATCH($I$8&amp;"-"&amp;$G110,import_key,0),I$9),"")</f>
        <v/>
      </c>
      <c r="J110" s="299" t="str" cm="1">
        <f t="array" ref="J110">IFERROR(INDEX(import_data,MATCH($I$8&amp;"-"&amp;$G110,import_key,0),J$9),"")</f>
        <v/>
      </c>
      <c r="K110" s="322" t="str" cm="1">
        <f t="array" ref="K110">IFERROR(INDEX(import_data,MATCH($I$8&amp;"-"&amp;$G110,import_key,0),K$9),"")</f>
        <v/>
      </c>
    </row>
    <row r="111" spans="2:11" x14ac:dyDescent="0.25">
      <c r="B111" s="308">
        <f t="shared" si="0"/>
        <v>99</v>
      </c>
      <c r="D111" s="301" t="str" cm="1">
        <f t="array" ref="D111">IFERROR(INDEX(import_data,MATCH($D$8&amp;"-"&amp;$B111,import_key,0),D$9),"")</f>
        <v/>
      </c>
      <c r="E111" s="322" t="str" cm="1">
        <f t="array" ref="E111">IFERROR(INDEX(import_data,MATCH($D$8&amp;"-"&amp;$B111,import_key,0),E$9),"")</f>
        <v/>
      </c>
      <c r="F111" s="99"/>
      <c r="G111" s="308">
        <f t="shared" si="1"/>
        <v>99</v>
      </c>
      <c r="H111" s="99"/>
      <c r="I111" s="301" t="str" cm="1">
        <f t="array" ref="I111">IFERROR(INDEX(import_data,MATCH($I$8&amp;"-"&amp;$G111,import_key,0),I$9),"")</f>
        <v/>
      </c>
      <c r="J111" s="299" t="str" cm="1">
        <f t="array" ref="J111">IFERROR(INDEX(import_data,MATCH($I$8&amp;"-"&amp;$G111,import_key,0),J$9),"")</f>
        <v/>
      </c>
      <c r="K111" s="322" t="str" cm="1">
        <f t="array" ref="K111">IFERROR(INDEX(import_data,MATCH($I$8&amp;"-"&amp;$G111,import_key,0),K$9),"")</f>
        <v/>
      </c>
    </row>
    <row r="112" spans="2:11" ht="15.75" thickBot="1" x14ac:dyDescent="0.3">
      <c r="B112" s="309">
        <f t="shared" si="0"/>
        <v>100</v>
      </c>
      <c r="D112" s="324" t="str" cm="1">
        <f t="array" ref="D112">IFERROR(INDEX(import_data,MATCH($D$8&amp;"-"&amp;$B112,import_key,0),D$9),"")</f>
        <v/>
      </c>
      <c r="E112" s="325" t="str" cm="1">
        <f t="array" ref="E112">IFERROR(INDEX(import_data,MATCH($D$8&amp;"-"&amp;$B112,import_key,0),E$9),"")</f>
        <v/>
      </c>
      <c r="F112" s="99"/>
      <c r="G112" s="309">
        <f t="shared" si="1"/>
        <v>100</v>
      </c>
      <c r="H112" s="99"/>
      <c r="I112" s="324" t="str" cm="1">
        <f t="array" ref="I112">IFERROR(INDEX(import_data,MATCH($I$8&amp;"-"&amp;$G112,import_key,0),I$9),"")</f>
        <v/>
      </c>
      <c r="J112" s="305" t="str" cm="1">
        <f t="array" ref="J112">IFERROR(INDEX(import_data,MATCH($I$8&amp;"-"&amp;$G112,import_key,0),J$9),"")</f>
        <v/>
      </c>
      <c r="K112" s="325" t="str" cm="1">
        <f t="array" ref="K112">IFERROR(INDEX(import_data,MATCH($I$8&amp;"-"&amp;$G112,import_key,0),K$9),"")</f>
        <v/>
      </c>
    </row>
  </sheetData>
  <mergeCells count="7">
    <mergeCell ref="I8:K8"/>
    <mergeCell ref="D8:E8"/>
    <mergeCell ref="I6:K6"/>
    <mergeCell ref="I4:K4"/>
    <mergeCell ref="D2:K2"/>
    <mergeCell ref="D4:E4"/>
    <mergeCell ref="D6:E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F112"/>
  <sheetViews>
    <sheetView workbookViewId="0"/>
  </sheetViews>
  <sheetFormatPr defaultRowHeight="15" x14ac:dyDescent="0.25"/>
  <cols>
    <col min="1" max="1" width="2.85546875" style="98" customWidth="1"/>
    <col min="2" max="2" width="5.7109375" style="98" customWidth="1"/>
    <col min="3" max="3" width="2.85546875" style="98" customWidth="1"/>
    <col min="4" max="4" width="14.28515625" style="98" customWidth="1"/>
    <col min="5" max="5" width="25.7109375" style="98" customWidth="1"/>
    <col min="6" max="6" width="17.140625" style="98" customWidth="1"/>
    <col min="7" max="16384" width="9.140625" style="98"/>
  </cols>
  <sheetData>
    <row r="1" spans="2:6" ht="15.75" thickBot="1" x14ac:dyDescent="0.3"/>
    <row r="2" spans="2:6" ht="32.25" thickBot="1" x14ac:dyDescent="0.55000000000000004">
      <c r="D2" s="376" t="s">
        <v>135</v>
      </c>
      <c r="E2" s="377"/>
      <c r="F2" s="378"/>
    </row>
    <row r="4" spans="2:6" ht="21.75" hidden="1" thickBot="1" x14ac:dyDescent="0.4">
      <c r="D4" s="388" t="s">
        <v>46</v>
      </c>
      <c r="E4" s="389"/>
      <c r="F4" s="390"/>
    </row>
    <row r="5" spans="2:6" ht="15.75" hidden="1" thickBot="1" x14ac:dyDescent="0.3"/>
    <row r="6" spans="2:6" ht="107.25" hidden="1" customHeight="1" thickBot="1" x14ac:dyDescent="0.3">
      <c r="D6" s="385" t="s">
        <v>114</v>
      </c>
      <c r="E6" s="386"/>
      <c r="F6" s="387"/>
    </row>
    <row r="7" spans="2:6" hidden="1" x14ac:dyDescent="0.25"/>
    <row r="8" spans="2:6" ht="15.75" thickBot="1" x14ac:dyDescent="0.3">
      <c r="D8" s="382" t="s">
        <v>118</v>
      </c>
      <c r="E8" s="383"/>
      <c r="F8" s="384"/>
    </row>
    <row r="9" spans="2:6" x14ac:dyDescent="0.25">
      <c r="D9" s="315">
        <v>2</v>
      </c>
      <c r="E9" s="310">
        <v>3</v>
      </c>
      <c r="F9" s="316">
        <v>4</v>
      </c>
    </row>
    <row r="10" spans="2:6" ht="7.5" customHeight="1" x14ac:dyDescent="0.25">
      <c r="B10" s="283"/>
      <c r="C10" s="283"/>
      <c r="D10" s="99"/>
      <c r="E10" s="99"/>
      <c r="F10" s="99"/>
    </row>
    <row r="11" spans="2:6" x14ac:dyDescent="0.25">
      <c r="B11" s="283"/>
      <c r="C11" s="283"/>
      <c r="D11" s="317" t="s">
        <v>115</v>
      </c>
      <c r="E11" s="318" t="s">
        <v>116</v>
      </c>
      <c r="F11" s="319" t="s">
        <v>117</v>
      </c>
    </row>
    <row r="12" spans="2:6" ht="7.5" customHeight="1" thickBot="1" x14ac:dyDescent="0.3">
      <c r="B12" s="283"/>
      <c r="C12" s="283"/>
      <c r="D12" s="99"/>
      <c r="E12" s="99"/>
      <c r="F12" s="99"/>
    </row>
    <row r="13" spans="2:6" x14ac:dyDescent="0.25">
      <c r="B13" s="307">
        <f t="shared" ref="B13:B112" si="0">B12+1</f>
        <v>1</v>
      </c>
      <c r="D13" s="320" t="str" cm="1">
        <f t="array" ref="D13">IFERROR(INDEX(import_data,MATCH($D$8&amp;"-"&amp;$B13,import_key,0),D$9),"")</f>
        <v/>
      </c>
      <c r="E13" s="294" t="str" cm="1">
        <f t="array" ref="E13">IFERROR(INDEX(import_data,MATCH($D$8&amp;"-"&amp;$B13,import_key,0),E$9),"")</f>
        <v/>
      </c>
      <c r="F13" s="321" t="str" cm="1">
        <f t="array" ref="F13">IFERROR(INDEX(import_data,MATCH($D$8&amp;"-"&amp;$B13,import_key,0),F$9),"")</f>
        <v/>
      </c>
    </row>
    <row r="14" spans="2:6" x14ac:dyDescent="0.25">
      <c r="B14" s="308">
        <f t="shared" si="0"/>
        <v>2</v>
      </c>
      <c r="C14" s="283"/>
      <c r="D14" s="301" t="str" cm="1">
        <f t="array" ref="D14">IFERROR(INDEX(import_data,MATCH($D$8&amp;"-"&amp;$B14,import_key,0),D$9),"")</f>
        <v/>
      </c>
      <c r="E14" s="299" t="str" cm="1">
        <f t="array" ref="E14">IFERROR(INDEX(import_data,MATCH($D$8&amp;"-"&amp;$B14,import_key,0),E$9),"")</f>
        <v/>
      </c>
      <c r="F14" s="322" t="str" cm="1">
        <f t="array" ref="F14">IFERROR(INDEX(import_data,MATCH($D$8&amp;"-"&amp;$B14,import_key,0),F$9),"")</f>
        <v/>
      </c>
    </row>
    <row r="15" spans="2:6" x14ac:dyDescent="0.25">
      <c r="B15" s="308">
        <f t="shared" si="0"/>
        <v>3</v>
      </c>
      <c r="D15" s="301" t="str" cm="1">
        <f t="array" ref="D15">IFERROR(INDEX(import_data,MATCH($D$8&amp;"-"&amp;$B15,import_key,0),D$9),"")</f>
        <v/>
      </c>
      <c r="E15" s="299" t="str" cm="1">
        <f t="array" ref="E15">IFERROR(INDEX(import_data,MATCH($D$8&amp;"-"&amp;$B15,import_key,0),E$9),"")</f>
        <v/>
      </c>
      <c r="F15" s="322" t="str" cm="1">
        <f t="array" ref="F15">IFERROR(INDEX(import_data,MATCH($D$8&amp;"-"&amp;$B15,import_key,0),F$9),"")</f>
        <v/>
      </c>
    </row>
    <row r="16" spans="2:6" x14ac:dyDescent="0.25">
      <c r="B16" s="308">
        <f t="shared" si="0"/>
        <v>4</v>
      </c>
      <c r="D16" s="301" t="str" cm="1">
        <f t="array" ref="D16">IFERROR(INDEX(import_data,MATCH($D$8&amp;"-"&amp;$B16,import_key,0),D$9),"")</f>
        <v/>
      </c>
      <c r="E16" s="299" t="str" cm="1">
        <f t="array" ref="E16">IFERROR(INDEX(import_data,MATCH($D$8&amp;"-"&amp;$B16,import_key,0),E$9),"")</f>
        <v/>
      </c>
      <c r="F16" s="322" t="str" cm="1">
        <f t="array" ref="F16">IFERROR(INDEX(import_data,MATCH($D$8&amp;"-"&amp;$B16,import_key,0),F$9),"")</f>
        <v/>
      </c>
    </row>
    <row r="17" spans="2:6" x14ac:dyDescent="0.25">
      <c r="B17" s="308">
        <f t="shared" si="0"/>
        <v>5</v>
      </c>
      <c r="D17" s="301" t="str" cm="1">
        <f t="array" ref="D17">IFERROR(INDEX(import_data,MATCH($D$8&amp;"-"&amp;$B17,import_key,0),D$9),"")</f>
        <v/>
      </c>
      <c r="E17" s="299" t="str" cm="1">
        <f t="array" ref="E17">IFERROR(INDEX(import_data,MATCH($D$8&amp;"-"&amp;$B17,import_key,0),E$9),"")</f>
        <v/>
      </c>
      <c r="F17" s="322" t="str" cm="1">
        <f t="array" ref="F17">IFERROR(INDEX(import_data,MATCH($D$8&amp;"-"&amp;$B17,import_key,0),F$9),"")</f>
        <v/>
      </c>
    </row>
    <row r="18" spans="2:6" x14ac:dyDescent="0.25">
      <c r="B18" s="308">
        <f t="shared" si="0"/>
        <v>6</v>
      </c>
      <c r="D18" s="301" t="str" cm="1">
        <f t="array" ref="D18">IFERROR(INDEX(import_data,MATCH($D$8&amp;"-"&amp;$B18,import_key,0),D$9),"")</f>
        <v/>
      </c>
      <c r="E18" s="299" t="str" cm="1">
        <f t="array" ref="E18">IFERROR(INDEX(import_data,MATCH($D$8&amp;"-"&amp;$B18,import_key,0),E$9),"")</f>
        <v/>
      </c>
      <c r="F18" s="322" t="str" cm="1">
        <f t="array" ref="F18">IFERROR(INDEX(import_data,MATCH($D$8&amp;"-"&amp;$B18,import_key,0),F$9),"")</f>
        <v/>
      </c>
    </row>
    <row r="19" spans="2:6" x14ac:dyDescent="0.25">
      <c r="B19" s="308">
        <f t="shared" si="0"/>
        <v>7</v>
      </c>
      <c r="D19" s="301" t="str" cm="1">
        <f t="array" ref="D19">IFERROR(INDEX(import_data,MATCH($D$8&amp;"-"&amp;$B19,import_key,0),D$9),"")</f>
        <v/>
      </c>
      <c r="E19" s="299" t="str" cm="1">
        <f t="array" ref="E19">IFERROR(INDEX(import_data,MATCH($D$8&amp;"-"&amp;$B19,import_key,0),E$9),"")</f>
        <v/>
      </c>
      <c r="F19" s="322" t="str" cm="1">
        <f t="array" ref="F19">IFERROR(INDEX(import_data,MATCH($D$8&amp;"-"&amp;$B19,import_key,0),F$9),"")</f>
        <v/>
      </c>
    </row>
    <row r="20" spans="2:6" x14ac:dyDescent="0.25">
      <c r="B20" s="308">
        <f t="shared" si="0"/>
        <v>8</v>
      </c>
      <c r="D20" s="301" t="str" cm="1">
        <f t="array" ref="D20">IFERROR(INDEX(import_data,MATCH($D$8&amp;"-"&amp;$B20,import_key,0),D$9),"")</f>
        <v/>
      </c>
      <c r="E20" s="299" t="str" cm="1">
        <f t="array" ref="E20">IFERROR(INDEX(import_data,MATCH($D$8&amp;"-"&amp;$B20,import_key,0),E$9),"")</f>
        <v/>
      </c>
      <c r="F20" s="322" t="str" cm="1">
        <f t="array" ref="F20">IFERROR(INDEX(import_data,MATCH($D$8&amp;"-"&amp;$B20,import_key,0),F$9),"")</f>
        <v/>
      </c>
    </row>
    <row r="21" spans="2:6" x14ac:dyDescent="0.25">
      <c r="B21" s="308">
        <f t="shared" si="0"/>
        <v>9</v>
      </c>
      <c r="D21" s="301" t="str" cm="1">
        <f t="array" ref="D21">IFERROR(INDEX(import_data,MATCH($D$8&amp;"-"&amp;$B21,import_key,0),D$9),"")</f>
        <v/>
      </c>
      <c r="E21" s="323" t="str" cm="1">
        <f t="array" ref="E21">IFERROR(INDEX(import_data,MATCH($D$8&amp;"-"&amp;$B21,import_key,0),E$9),"")</f>
        <v/>
      </c>
      <c r="F21" s="322" t="str" cm="1">
        <f t="array" ref="F21">IFERROR(INDEX(import_data,MATCH($D$8&amp;"-"&amp;$B21,import_key,0),F$9),"")</f>
        <v/>
      </c>
    </row>
    <row r="22" spans="2:6" x14ac:dyDescent="0.25">
      <c r="B22" s="308">
        <f t="shared" si="0"/>
        <v>10</v>
      </c>
      <c r="D22" s="301" t="str" cm="1">
        <f t="array" ref="D22">IFERROR(INDEX(import_data,MATCH($D$8&amp;"-"&amp;$B22,import_key,0),D$9),"")</f>
        <v/>
      </c>
      <c r="E22" s="299" t="str" cm="1">
        <f t="array" ref="E22">IFERROR(INDEX(import_data,MATCH($D$8&amp;"-"&amp;$B22,import_key,0),E$9),"")</f>
        <v/>
      </c>
      <c r="F22" s="322" t="str" cm="1">
        <f t="array" ref="F22">IFERROR(INDEX(import_data,MATCH($D$8&amp;"-"&amp;$B22,import_key,0),F$9),"")</f>
        <v/>
      </c>
    </row>
    <row r="23" spans="2:6" x14ac:dyDescent="0.25">
      <c r="B23" s="308">
        <f t="shared" si="0"/>
        <v>11</v>
      </c>
      <c r="D23" s="301" t="str" cm="1">
        <f t="array" ref="D23">IFERROR(INDEX(import_data,MATCH($D$8&amp;"-"&amp;$B23,import_key,0),D$9),"")</f>
        <v/>
      </c>
      <c r="E23" s="299" t="str" cm="1">
        <f t="array" ref="E23">IFERROR(INDEX(import_data,MATCH($D$8&amp;"-"&amp;$B23,import_key,0),E$9),"")</f>
        <v/>
      </c>
      <c r="F23" s="322" t="str" cm="1">
        <f t="array" ref="F23">IFERROR(INDEX(import_data,MATCH($D$8&amp;"-"&amp;$B23,import_key,0),F$9),"")</f>
        <v/>
      </c>
    </row>
    <row r="24" spans="2:6" x14ac:dyDescent="0.25">
      <c r="B24" s="308">
        <f t="shared" si="0"/>
        <v>12</v>
      </c>
      <c r="D24" s="301" t="str" cm="1">
        <f t="array" ref="D24">IFERROR(INDEX(import_data,MATCH($D$8&amp;"-"&amp;$B24,import_key,0),D$9),"")</f>
        <v/>
      </c>
      <c r="E24" s="299" t="str" cm="1">
        <f t="array" ref="E24">IFERROR(INDEX(import_data,MATCH($D$8&amp;"-"&amp;$B24,import_key,0),E$9),"")</f>
        <v/>
      </c>
      <c r="F24" s="322" t="str" cm="1">
        <f t="array" ref="F24">IFERROR(INDEX(import_data,MATCH($D$8&amp;"-"&amp;$B24,import_key,0),F$9),"")</f>
        <v/>
      </c>
    </row>
    <row r="25" spans="2:6" x14ac:dyDescent="0.25">
      <c r="B25" s="308">
        <f t="shared" si="0"/>
        <v>13</v>
      </c>
      <c r="D25" s="301" t="str" cm="1">
        <f t="array" ref="D25">IFERROR(INDEX(import_data,MATCH($D$8&amp;"-"&amp;$B25,import_key,0),D$9),"")</f>
        <v/>
      </c>
      <c r="E25" s="299" t="str" cm="1">
        <f t="array" ref="E25">IFERROR(INDEX(import_data,MATCH($D$8&amp;"-"&amp;$B25,import_key,0),E$9),"")</f>
        <v/>
      </c>
      <c r="F25" s="322" t="str" cm="1">
        <f t="array" ref="F25">IFERROR(INDEX(import_data,MATCH($D$8&amp;"-"&amp;$B25,import_key,0),F$9),"")</f>
        <v/>
      </c>
    </row>
    <row r="26" spans="2:6" x14ac:dyDescent="0.25">
      <c r="B26" s="308">
        <f t="shared" si="0"/>
        <v>14</v>
      </c>
      <c r="D26" s="301" t="str" cm="1">
        <f t="array" ref="D26">IFERROR(INDEX(import_data,MATCH($D$8&amp;"-"&amp;$B26,import_key,0),D$9),"")</f>
        <v/>
      </c>
      <c r="E26" s="299" t="str" cm="1">
        <f t="array" ref="E26">IFERROR(INDEX(import_data,MATCH($D$8&amp;"-"&amp;$B26,import_key,0),E$9),"")</f>
        <v/>
      </c>
      <c r="F26" s="322" t="str" cm="1">
        <f t="array" ref="F26">IFERROR(INDEX(import_data,MATCH($D$8&amp;"-"&amp;$B26,import_key,0),F$9),"")</f>
        <v/>
      </c>
    </row>
    <row r="27" spans="2:6" x14ac:dyDescent="0.25">
      <c r="B27" s="308">
        <f t="shared" si="0"/>
        <v>15</v>
      </c>
      <c r="D27" s="301" t="str" cm="1">
        <f t="array" ref="D27">IFERROR(INDEX(import_data,MATCH($D$8&amp;"-"&amp;$B27,import_key,0),D$9),"")</f>
        <v/>
      </c>
      <c r="E27" s="299" t="str" cm="1">
        <f t="array" ref="E27">IFERROR(INDEX(import_data,MATCH($D$8&amp;"-"&amp;$B27,import_key,0),E$9),"")</f>
        <v/>
      </c>
      <c r="F27" s="322" t="str" cm="1">
        <f t="array" ref="F27">IFERROR(INDEX(import_data,MATCH($D$8&amp;"-"&amp;$B27,import_key,0),F$9),"")</f>
        <v/>
      </c>
    </row>
    <row r="28" spans="2:6" x14ac:dyDescent="0.25">
      <c r="B28" s="308">
        <f t="shared" si="0"/>
        <v>16</v>
      </c>
      <c r="D28" s="301" t="str" cm="1">
        <f t="array" ref="D28">IFERROR(INDEX(import_data,MATCH($D$8&amp;"-"&amp;$B28,import_key,0),D$9),"")</f>
        <v/>
      </c>
      <c r="E28" s="299" t="str" cm="1">
        <f t="array" ref="E28">IFERROR(INDEX(import_data,MATCH($D$8&amp;"-"&amp;$B28,import_key,0),E$9),"")</f>
        <v/>
      </c>
      <c r="F28" s="322" t="str" cm="1">
        <f t="array" ref="F28">IFERROR(INDEX(import_data,MATCH($D$8&amp;"-"&amp;$B28,import_key,0),F$9),"")</f>
        <v/>
      </c>
    </row>
    <row r="29" spans="2:6" x14ac:dyDescent="0.25">
      <c r="B29" s="308">
        <f t="shared" si="0"/>
        <v>17</v>
      </c>
      <c r="D29" s="301" t="str" cm="1">
        <f t="array" ref="D29">IFERROR(INDEX(import_data,MATCH($D$8&amp;"-"&amp;$B29,import_key,0),D$9),"")</f>
        <v/>
      </c>
      <c r="E29" s="299" t="str" cm="1">
        <f t="array" ref="E29">IFERROR(INDEX(import_data,MATCH($D$8&amp;"-"&amp;$B29,import_key,0),E$9),"")</f>
        <v/>
      </c>
      <c r="F29" s="322" t="str" cm="1">
        <f t="array" ref="F29">IFERROR(INDEX(import_data,MATCH($D$8&amp;"-"&amp;$B29,import_key,0),F$9),"")</f>
        <v/>
      </c>
    </row>
    <row r="30" spans="2:6" x14ac:dyDescent="0.25">
      <c r="B30" s="308">
        <f t="shared" si="0"/>
        <v>18</v>
      </c>
      <c r="D30" s="301" t="str" cm="1">
        <f t="array" ref="D30">IFERROR(INDEX(import_data,MATCH($D$8&amp;"-"&amp;$B30,import_key,0),D$9),"")</f>
        <v/>
      </c>
      <c r="E30" s="299" t="str" cm="1">
        <f t="array" ref="E30">IFERROR(INDEX(import_data,MATCH($D$8&amp;"-"&amp;$B30,import_key,0),E$9),"")</f>
        <v/>
      </c>
      <c r="F30" s="322" t="str" cm="1">
        <f t="array" ref="F30">IFERROR(INDEX(import_data,MATCH($D$8&amp;"-"&amp;$B30,import_key,0),F$9),"")</f>
        <v/>
      </c>
    </row>
    <row r="31" spans="2:6" x14ac:dyDescent="0.25">
      <c r="B31" s="308">
        <f t="shared" si="0"/>
        <v>19</v>
      </c>
      <c r="D31" s="301" t="str" cm="1">
        <f t="array" ref="D31">IFERROR(INDEX(import_data,MATCH($D$8&amp;"-"&amp;$B31,import_key,0),D$9),"")</f>
        <v/>
      </c>
      <c r="E31" s="299" t="str" cm="1">
        <f t="array" ref="E31">IFERROR(INDEX(import_data,MATCH($D$8&amp;"-"&amp;$B31,import_key,0),E$9),"")</f>
        <v/>
      </c>
      <c r="F31" s="322" t="str" cm="1">
        <f t="array" ref="F31">IFERROR(INDEX(import_data,MATCH($D$8&amp;"-"&amp;$B31,import_key,0),F$9),"")</f>
        <v/>
      </c>
    </row>
    <row r="32" spans="2:6" x14ac:dyDescent="0.25">
      <c r="B32" s="308">
        <f t="shared" si="0"/>
        <v>20</v>
      </c>
      <c r="D32" s="301" t="str" cm="1">
        <f t="array" ref="D32">IFERROR(INDEX(import_data,MATCH($D$8&amp;"-"&amp;$B32,import_key,0),D$9),"")</f>
        <v/>
      </c>
      <c r="E32" s="299" t="str" cm="1">
        <f t="array" ref="E32">IFERROR(INDEX(import_data,MATCH($D$8&amp;"-"&amp;$B32,import_key,0),E$9),"")</f>
        <v/>
      </c>
      <c r="F32" s="322" t="str" cm="1">
        <f t="array" ref="F32">IFERROR(INDEX(import_data,MATCH($D$8&amp;"-"&amp;$B32,import_key,0),F$9),"")</f>
        <v/>
      </c>
    </row>
    <row r="33" spans="2:6" x14ac:dyDescent="0.25">
      <c r="B33" s="308">
        <f t="shared" si="0"/>
        <v>21</v>
      </c>
      <c r="D33" s="301" t="str" cm="1">
        <f t="array" ref="D33">IFERROR(INDEX(import_data,MATCH($D$8&amp;"-"&amp;$B33,import_key,0),D$9),"")</f>
        <v/>
      </c>
      <c r="E33" s="299" t="str" cm="1">
        <f t="array" ref="E33">IFERROR(INDEX(import_data,MATCH($D$8&amp;"-"&amp;$B33,import_key,0),E$9),"")</f>
        <v/>
      </c>
      <c r="F33" s="322" t="str" cm="1">
        <f t="array" ref="F33">IFERROR(INDEX(import_data,MATCH($D$8&amp;"-"&amp;$B33,import_key,0),F$9),"")</f>
        <v/>
      </c>
    </row>
    <row r="34" spans="2:6" x14ac:dyDescent="0.25">
      <c r="B34" s="308">
        <f t="shared" si="0"/>
        <v>22</v>
      </c>
      <c r="D34" s="301" t="str" cm="1">
        <f t="array" ref="D34">IFERROR(INDEX(import_data,MATCH($D$8&amp;"-"&amp;$B34,import_key,0),D$9),"")</f>
        <v/>
      </c>
      <c r="E34" s="299" t="str" cm="1">
        <f t="array" ref="E34">IFERROR(INDEX(import_data,MATCH($D$8&amp;"-"&amp;$B34,import_key,0),E$9),"")</f>
        <v/>
      </c>
      <c r="F34" s="322" t="str" cm="1">
        <f t="array" ref="F34">IFERROR(INDEX(import_data,MATCH($D$8&amp;"-"&amp;$B34,import_key,0),F$9),"")</f>
        <v/>
      </c>
    </row>
    <row r="35" spans="2:6" x14ac:dyDescent="0.25">
      <c r="B35" s="308">
        <f t="shared" si="0"/>
        <v>23</v>
      </c>
      <c r="D35" s="301" t="str" cm="1">
        <f t="array" ref="D35">IFERROR(INDEX(import_data,MATCH($D$8&amp;"-"&amp;$B35,import_key,0),D$9),"")</f>
        <v/>
      </c>
      <c r="E35" s="299" t="str" cm="1">
        <f t="array" ref="E35">IFERROR(INDEX(import_data,MATCH($D$8&amp;"-"&amp;$B35,import_key,0),E$9),"")</f>
        <v/>
      </c>
      <c r="F35" s="322" t="str" cm="1">
        <f t="array" ref="F35">IFERROR(INDEX(import_data,MATCH($D$8&amp;"-"&amp;$B35,import_key,0),F$9),"")</f>
        <v/>
      </c>
    </row>
    <row r="36" spans="2:6" x14ac:dyDescent="0.25">
      <c r="B36" s="308">
        <f t="shared" si="0"/>
        <v>24</v>
      </c>
      <c r="D36" s="301" t="str" cm="1">
        <f t="array" ref="D36">IFERROR(INDEX(import_data,MATCH($D$8&amp;"-"&amp;$B36,import_key,0),D$9),"")</f>
        <v/>
      </c>
      <c r="E36" s="299" t="str" cm="1">
        <f t="array" ref="E36">IFERROR(INDEX(import_data,MATCH($D$8&amp;"-"&amp;$B36,import_key,0),E$9),"")</f>
        <v/>
      </c>
      <c r="F36" s="322" t="str" cm="1">
        <f t="array" ref="F36">IFERROR(INDEX(import_data,MATCH($D$8&amp;"-"&amp;$B36,import_key,0),F$9),"")</f>
        <v/>
      </c>
    </row>
    <row r="37" spans="2:6" x14ac:dyDescent="0.25">
      <c r="B37" s="308">
        <f t="shared" si="0"/>
        <v>25</v>
      </c>
      <c r="D37" s="301" t="str" cm="1">
        <f t="array" ref="D37">IFERROR(INDEX(import_data,MATCH($D$8&amp;"-"&amp;$B37,import_key,0),D$9),"")</f>
        <v/>
      </c>
      <c r="E37" s="299" t="str" cm="1">
        <f t="array" ref="E37">IFERROR(INDEX(import_data,MATCH($D$8&amp;"-"&amp;$B37,import_key,0),E$9),"")</f>
        <v/>
      </c>
      <c r="F37" s="322" t="str" cm="1">
        <f t="array" ref="F37">IFERROR(INDEX(import_data,MATCH($D$8&amp;"-"&amp;$B37,import_key,0),F$9),"")</f>
        <v/>
      </c>
    </row>
    <row r="38" spans="2:6" x14ac:dyDescent="0.25">
      <c r="B38" s="308">
        <f t="shared" si="0"/>
        <v>26</v>
      </c>
      <c r="D38" s="301" t="str" cm="1">
        <f t="array" ref="D38">IFERROR(INDEX(import_data,MATCH($D$8&amp;"-"&amp;$B38,import_key,0),D$9),"")</f>
        <v/>
      </c>
      <c r="E38" s="299" t="str" cm="1">
        <f t="array" ref="E38">IFERROR(INDEX(import_data,MATCH($D$8&amp;"-"&amp;$B38,import_key,0),E$9),"")</f>
        <v/>
      </c>
      <c r="F38" s="322" t="str" cm="1">
        <f t="array" ref="F38">IFERROR(INDEX(import_data,MATCH($D$8&amp;"-"&amp;$B38,import_key,0),F$9),"")</f>
        <v/>
      </c>
    </row>
    <row r="39" spans="2:6" x14ac:dyDescent="0.25">
      <c r="B39" s="308">
        <f t="shared" si="0"/>
        <v>27</v>
      </c>
      <c r="D39" s="301" t="str" cm="1">
        <f t="array" ref="D39">IFERROR(INDEX(import_data,MATCH($D$8&amp;"-"&amp;$B39,import_key,0),D$9),"")</f>
        <v/>
      </c>
      <c r="E39" s="299" t="str" cm="1">
        <f t="array" ref="E39">IFERROR(INDEX(import_data,MATCH($D$8&amp;"-"&amp;$B39,import_key,0),E$9),"")</f>
        <v/>
      </c>
      <c r="F39" s="322" t="str" cm="1">
        <f t="array" ref="F39">IFERROR(INDEX(import_data,MATCH($D$8&amp;"-"&amp;$B39,import_key,0),F$9),"")</f>
        <v/>
      </c>
    </row>
    <row r="40" spans="2:6" x14ac:dyDescent="0.25">
      <c r="B40" s="308">
        <f t="shared" si="0"/>
        <v>28</v>
      </c>
      <c r="D40" s="301" t="str" cm="1">
        <f t="array" ref="D40">IFERROR(INDEX(import_data,MATCH($D$8&amp;"-"&amp;$B40,import_key,0),D$9),"")</f>
        <v/>
      </c>
      <c r="E40" s="299" t="str" cm="1">
        <f t="array" ref="E40">IFERROR(INDEX(import_data,MATCH($D$8&amp;"-"&amp;$B40,import_key,0),E$9),"")</f>
        <v/>
      </c>
      <c r="F40" s="322" t="str" cm="1">
        <f t="array" ref="F40">IFERROR(INDEX(import_data,MATCH($D$8&amp;"-"&amp;$B40,import_key,0),F$9),"")</f>
        <v/>
      </c>
    </row>
    <row r="41" spans="2:6" x14ac:dyDescent="0.25">
      <c r="B41" s="308">
        <f t="shared" si="0"/>
        <v>29</v>
      </c>
      <c r="D41" s="301" t="str" cm="1">
        <f t="array" ref="D41">IFERROR(INDEX(import_data,MATCH($D$8&amp;"-"&amp;$B41,import_key,0),D$9),"")</f>
        <v/>
      </c>
      <c r="E41" s="299" t="str" cm="1">
        <f t="array" ref="E41">IFERROR(INDEX(import_data,MATCH($D$8&amp;"-"&amp;$B41,import_key,0),E$9),"")</f>
        <v/>
      </c>
      <c r="F41" s="322" t="str" cm="1">
        <f t="array" ref="F41">IFERROR(INDEX(import_data,MATCH($D$8&amp;"-"&amp;$B41,import_key,0),F$9),"")</f>
        <v/>
      </c>
    </row>
    <row r="42" spans="2:6" x14ac:dyDescent="0.25">
      <c r="B42" s="308">
        <f t="shared" si="0"/>
        <v>30</v>
      </c>
      <c r="D42" s="301" t="str" cm="1">
        <f t="array" ref="D42">IFERROR(INDEX(import_data,MATCH($D$8&amp;"-"&amp;$B42,import_key,0),D$9),"")</f>
        <v/>
      </c>
      <c r="E42" s="299" t="str" cm="1">
        <f t="array" ref="E42">IFERROR(INDEX(import_data,MATCH($D$8&amp;"-"&amp;$B42,import_key,0),E$9),"")</f>
        <v/>
      </c>
      <c r="F42" s="322" t="str" cm="1">
        <f t="array" ref="F42">IFERROR(INDEX(import_data,MATCH($D$8&amp;"-"&amp;$B42,import_key,0),F$9),"")</f>
        <v/>
      </c>
    </row>
    <row r="43" spans="2:6" x14ac:dyDescent="0.25">
      <c r="B43" s="308">
        <f t="shared" si="0"/>
        <v>31</v>
      </c>
      <c r="D43" s="301" t="str" cm="1">
        <f t="array" ref="D43">IFERROR(INDEX(import_data,MATCH($D$8&amp;"-"&amp;$B43,import_key,0),D$9),"")</f>
        <v/>
      </c>
      <c r="E43" s="299" t="str" cm="1">
        <f t="array" ref="E43">IFERROR(INDEX(import_data,MATCH($D$8&amp;"-"&amp;$B43,import_key,0),E$9),"")</f>
        <v/>
      </c>
      <c r="F43" s="322" t="str" cm="1">
        <f t="array" ref="F43">IFERROR(INDEX(import_data,MATCH($D$8&amp;"-"&amp;$B43,import_key,0),F$9),"")</f>
        <v/>
      </c>
    </row>
    <row r="44" spans="2:6" x14ac:dyDescent="0.25">
      <c r="B44" s="308">
        <f t="shared" si="0"/>
        <v>32</v>
      </c>
      <c r="D44" s="301" t="str" cm="1">
        <f t="array" ref="D44">IFERROR(INDEX(import_data,MATCH($D$8&amp;"-"&amp;$B44,import_key,0),D$9),"")</f>
        <v/>
      </c>
      <c r="E44" s="299" t="str" cm="1">
        <f t="array" ref="E44">IFERROR(INDEX(import_data,MATCH($D$8&amp;"-"&amp;$B44,import_key,0),E$9),"")</f>
        <v/>
      </c>
      <c r="F44" s="322" t="str" cm="1">
        <f t="array" ref="F44">IFERROR(INDEX(import_data,MATCH($D$8&amp;"-"&amp;$B44,import_key,0),F$9),"")</f>
        <v/>
      </c>
    </row>
    <row r="45" spans="2:6" x14ac:dyDescent="0.25">
      <c r="B45" s="308">
        <f t="shared" si="0"/>
        <v>33</v>
      </c>
      <c r="D45" s="301" t="str" cm="1">
        <f t="array" ref="D45">IFERROR(INDEX(import_data,MATCH($D$8&amp;"-"&amp;$B45,import_key,0),D$9),"")</f>
        <v/>
      </c>
      <c r="E45" s="299" t="str" cm="1">
        <f t="array" ref="E45">IFERROR(INDEX(import_data,MATCH($D$8&amp;"-"&amp;$B45,import_key,0),E$9),"")</f>
        <v/>
      </c>
      <c r="F45" s="322" t="str" cm="1">
        <f t="array" ref="F45">IFERROR(INDEX(import_data,MATCH($D$8&amp;"-"&amp;$B45,import_key,0),F$9),"")</f>
        <v/>
      </c>
    </row>
    <row r="46" spans="2:6" x14ac:dyDescent="0.25">
      <c r="B46" s="308">
        <f t="shared" si="0"/>
        <v>34</v>
      </c>
      <c r="D46" s="301" t="str" cm="1">
        <f t="array" ref="D46">IFERROR(INDEX(import_data,MATCH($D$8&amp;"-"&amp;$B46,import_key,0),D$9),"")</f>
        <v/>
      </c>
      <c r="E46" s="299" t="str" cm="1">
        <f t="array" ref="E46">IFERROR(INDEX(import_data,MATCH($D$8&amp;"-"&amp;$B46,import_key,0),E$9),"")</f>
        <v/>
      </c>
      <c r="F46" s="322" t="str" cm="1">
        <f t="array" ref="F46">IFERROR(INDEX(import_data,MATCH($D$8&amp;"-"&amp;$B46,import_key,0),F$9),"")</f>
        <v/>
      </c>
    </row>
    <row r="47" spans="2:6" x14ac:dyDescent="0.25">
      <c r="B47" s="308">
        <f t="shared" si="0"/>
        <v>35</v>
      </c>
      <c r="D47" s="301" t="str" cm="1">
        <f t="array" ref="D47">IFERROR(INDEX(import_data,MATCH($D$8&amp;"-"&amp;$B47,import_key,0),D$9),"")</f>
        <v/>
      </c>
      <c r="E47" s="299" t="str" cm="1">
        <f t="array" ref="E47">IFERROR(INDEX(import_data,MATCH($D$8&amp;"-"&amp;$B47,import_key,0),E$9),"")</f>
        <v/>
      </c>
      <c r="F47" s="322" t="str" cm="1">
        <f t="array" ref="F47">IFERROR(INDEX(import_data,MATCH($D$8&amp;"-"&amp;$B47,import_key,0),F$9),"")</f>
        <v/>
      </c>
    </row>
    <row r="48" spans="2:6" x14ac:dyDescent="0.25">
      <c r="B48" s="308">
        <f t="shared" si="0"/>
        <v>36</v>
      </c>
      <c r="D48" s="301" t="str" cm="1">
        <f t="array" ref="D48">IFERROR(INDEX(import_data,MATCH($D$8&amp;"-"&amp;$B48,import_key,0),D$9),"")</f>
        <v/>
      </c>
      <c r="E48" s="299" t="str" cm="1">
        <f t="array" ref="E48">IFERROR(INDEX(import_data,MATCH($D$8&amp;"-"&amp;$B48,import_key,0),E$9),"")</f>
        <v/>
      </c>
      <c r="F48" s="322" t="str" cm="1">
        <f t="array" ref="F48">IFERROR(INDEX(import_data,MATCH($D$8&amp;"-"&amp;$B48,import_key,0),F$9),"")</f>
        <v/>
      </c>
    </row>
    <row r="49" spans="2:6" x14ac:dyDescent="0.25">
      <c r="B49" s="308">
        <f t="shared" si="0"/>
        <v>37</v>
      </c>
      <c r="D49" s="301" t="str" cm="1">
        <f t="array" ref="D49">IFERROR(INDEX(import_data,MATCH($D$8&amp;"-"&amp;$B49,import_key,0),D$9),"")</f>
        <v/>
      </c>
      <c r="E49" s="299" t="str" cm="1">
        <f t="array" ref="E49">IFERROR(INDEX(import_data,MATCH($D$8&amp;"-"&amp;$B49,import_key,0),E$9),"")</f>
        <v/>
      </c>
      <c r="F49" s="322" t="str" cm="1">
        <f t="array" ref="F49">IFERROR(INDEX(import_data,MATCH($D$8&amp;"-"&amp;$B49,import_key,0),F$9),"")</f>
        <v/>
      </c>
    </row>
    <row r="50" spans="2:6" x14ac:dyDescent="0.25">
      <c r="B50" s="308">
        <f t="shared" si="0"/>
        <v>38</v>
      </c>
      <c r="D50" s="301" t="str" cm="1">
        <f t="array" ref="D50">IFERROR(INDEX(import_data,MATCH($D$8&amp;"-"&amp;$B50,import_key,0),D$9),"")</f>
        <v/>
      </c>
      <c r="E50" s="299" t="str" cm="1">
        <f t="array" ref="E50">IFERROR(INDEX(import_data,MATCH($D$8&amp;"-"&amp;$B50,import_key,0),E$9),"")</f>
        <v/>
      </c>
      <c r="F50" s="322" t="str" cm="1">
        <f t="array" ref="F50">IFERROR(INDEX(import_data,MATCH($D$8&amp;"-"&amp;$B50,import_key,0),F$9),"")</f>
        <v/>
      </c>
    </row>
    <row r="51" spans="2:6" x14ac:dyDescent="0.25">
      <c r="B51" s="308">
        <f t="shared" si="0"/>
        <v>39</v>
      </c>
      <c r="D51" s="301" t="str" cm="1">
        <f t="array" ref="D51">IFERROR(INDEX(import_data,MATCH($D$8&amp;"-"&amp;$B51,import_key,0),D$9),"")</f>
        <v/>
      </c>
      <c r="E51" s="299" t="str" cm="1">
        <f t="array" ref="E51">IFERROR(INDEX(import_data,MATCH($D$8&amp;"-"&amp;$B51,import_key,0),E$9),"")</f>
        <v/>
      </c>
      <c r="F51" s="322" t="str" cm="1">
        <f t="array" ref="F51">IFERROR(INDEX(import_data,MATCH($D$8&amp;"-"&amp;$B51,import_key,0),F$9),"")</f>
        <v/>
      </c>
    </row>
    <row r="52" spans="2:6" x14ac:dyDescent="0.25">
      <c r="B52" s="308">
        <f t="shared" si="0"/>
        <v>40</v>
      </c>
      <c r="D52" s="301" t="str" cm="1">
        <f t="array" ref="D52">IFERROR(INDEX(import_data,MATCH($D$8&amp;"-"&amp;$B52,import_key,0),D$9),"")</f>
        <v/>
      </c>
      <c r="E52" s="299" t="str" cm="1">
        <f t="array" ref="E52">IFERROR(INDEX(import_data,MATCH($D$8&amp;"-"&amp;$B52,import_key,0),E$9),"")</f>
        <v/>
      </c>
      <c r="F52" s="322" t="str" cm="1">
        <f t="array" ref="F52">IFERROR(INDEX(import_data,MATCH($D$8&amp;"-"&amp;$B52,import_key,0),F$9),"")</f>
        <v/>
      </c>
    </row>
    <row r="53" spans="2:6" x14ac:dyDescent="0.25">
      <c r="B53" s="308">
        <f t="shared" si="0"/>
        <v>41</v>
      </c>
      <c r="D53" s="301" t="str" cm="1">
        <f t="array" ref="D53">IFERROR(INDEX(import_data,MATCH($D$8&amp;"-"&amp;$B53,import_key,0),D$9),"")</f>
        <v/>
      </c>
      <c r="E53" s="299" t="str" cm="1">
        <f t="array" ref="E53">IFERROR(INDEX(import_data,MATCH($D$8&amp;"-"&amp;$B53,import_key,0),E$9),"")</f>
        <v/>
      </c>
      <c r="F53" s="322" t="str" cm="1">
        <f t="array" ref="F53">IFERROR(INDEX(import_data,MATCH($D$8&amp;"-"&amp;$B53,import_key,0),F$9),"")</f>
        <v/>
      </c>
    </row>
    <row r="54" spans="2:6" x14ac:dyDescent="0.25">
      <c r="B54" s="308">
        <f t="shared" si="0"/>
        <v>42</v>
      </c>
      <c r="D54" s="301" t="str" cm="1">
        <f t="array" ref="D54">IFERROR(INDEX(import_data,MATCH($D$8&amp;"-"&amp;$B54,import_key,0),D$9),"")</f>
        <v/>
      </c>
      <c r="E54" s="299" t="str" cm="1">
        <f t="array" ref="E54">IFERROR(INDEX(import_data,MATCH($D$8&amp;"-"&amp;$B54,import_key,0),E$9),"")</f>
        <v/>
      </c>
      <c r="F54" s="322" t="str" cm="1">
        <f t="array" ref="F54">IFERROR(INDEX(import_data,MATCH($D$8&amp;"-"&amp;$B54,import_key,0),F$9),"")</f>
        <v/>
      </c>
    </row>
    <row r="55" spans="2:6" x14ac:dyDescent="0.25">
      <c r="B55" s="308">
        <f t="shared" si="0"/>
        <v>43</v>
      </c>
      <c r="D55" s="301" t="str" cm="1">
        <f t="array" ref="D55">IFERROR(INDEX(import_data,MATCH($D$8&amp;"-"&amp;$B55,import_key,0),D$9),"")</f>
        <v/>
      </c>
      <c r="E55" s="299" t="str" cm="1">
        <f t="array" ref="E55">IFERROR(INDEX(import_data,MATCH($D$8&amp;"-"&amp;$B55,import_key,0),E$9),"")</f>
        <v/>
      </c>
      <c r="F55" s="322" t="str" cm="1">
        <f t="array" ref="F55">IFERROR(INDEX(import_data,MATCH($D$8&amp;"-"&amp;$B55,import_key,0),F$9),"")</f>
        <v/>
      </c>
    </row>
    <row r="56" spans="2:6" x14ac:dyDescent="0.25">
      <c r="B56" s="308">
        <f t="shared" si="0"/>
        <v>44</v>
      </c>
      <c r="D56" s="301" t="str" cm="1">
        <f t="array" ref="D56">IFERROR(INDEX(import_data,MATCH($D$8&amp;"-"&amp;$B56,import_key,0),D$9),"")</f>
        <v/>
      </c>
      <c r="E56" s="299" t="str" cm="1">
        <f t="array" ref="E56">IFERROR(INDEX(import_data,MATCH($D$8&amp;"-"&amp;$B56,import_key,0),E$9),"")</f>
        <v/>
      </c>
      <c r="F56" s="322" t="str" cm="1">
        <f t="array" ref="F56">IFERROR(INDEX(import_data,MATCH($D$8&amp;"-"&amp;$B56,import_key,0),F$9),"")</f>
        <v/>
      </c>
    </row>
    <row r="57" spans="2:6" x14ac:dyDescent="0.25">
      <c r="B57" s="308">
        <f t="shared" si="0"/>
        <v>45</v>
      </c>
      <c r="D57" s="301" t="str" cm="1">
        <f t="array" ref="D57">IFERROR(INDEX(import_data,MATCH($D$8&amp;"-"&amp;$B57,import_key,0),D$9),"")</f>
        <v/>
      </c>
      <c r="E57" s="299" t="str" cm="1">
        <f t="array" ref="E57">IFERROR(INDEX(import_data,MATCH($D$8&amp;"-"&amp;$B57,import_key,0),E$9),"")</f>
        <v/>
      </c>
      <c r="F57" s="322" t="str" cm="1">
        <f t="array" ref="F57">IFERROR(INDEX(import_data,MATCH($D$8&amp;"-"&amp;$B57,import_key,0),F$9),"")</f>
        <v/>
      </c>
    </row>
    <row r="58" spans="2:6" x14ac:dyDescent="0.25">
      <c r="B58" s="308">
        <f t="shared" si="0"/>
        <v>46</v>
      </c>
      <c r="D58" s="301" t="str" cm="1">
        <f t="array" ref="D58">IFERROR(INDEX(import_data,MATCH($D$8&amp;"-"&amp;$B58,import_key,0),D$9),"")</f>
        <v/>
      </c>
      <c r="E58" s="299" t="str" cm="1">
        <f t="array" ref="E58">IFERROR(INDEX(import_data,MATCH($D$8&amp;"-"&amp;$B58,import_key,0),E$9),"")</f>
        <v/>
      </c>
      <c r="F58" s="322" t="str" cm="1">
        <f t="array" ref="F58">IFERROR(INDEX(import_data,MATCH($D$8&amp;"-"&amp;$B58,import_key,0),F$9),"")</f>
        <v/>
      </c>
    </row>
    <row r="59" spans="2:6" x14ac:dyDescent="0.25">
      <c r="B59" s="308">
        <f t="shared" si="0"/>
        <v>47</v>
      </c>
      <c r="D59" s="301" t="str" cm="1">
        <f t="array" ref="D59">IFERROR(INDEX(import_data,MATCH($D$8&amp;"-"&amp;$B59,import_key,0),D$9),"")</f>
        <v/>
      </c>
      <c r="E59" s="299" t="str" cm="1">
        <f t="array" ref="E59">IFERROR(INDEX(import_data,MATCH($D$8&amp;"-"&amp;$B59,import_key,0),E$9),"")</f>
        <v/>
      </c>
      <c r="F59" s="322" t="str" cm="1">
        <f t="array" ref="F59">IFERROR(INDEX(import_data,MATCH($D$8&amp;"-"&amp;$B59,import_key,0),F$9),"")</f>
        <v/>
      </c>
    </row>
    <row r="60" spans="2:6" x14ac:dyDescent="0.25">
      <c r="B60" s="308">
        <f t="shared" si="0"/>
        <v>48</v>
      </c>
      <c r="D60" s="301" t="str" cm="1">
        <f t="array" ref="D60">IFERROR(INDEX(import_data,MATCH($D$8&amp;"-"&amp;$B60,import_key,0),D$9),"")</f>
        <v/>
      </c>
      <c r="E60" s="299" t="str" cm="1">
        <f t="array" ref="E60">IFERROR(INDEX(import_data,MATCH($D$8&amp;"-"&amp;$B60,import_key,0),E$9),"")</f>
        <v/>
      </c>
      <c r="F60" s="322" t="str" cm="1">
        <f t="array" ref="F60">IFERROR(INDEX(import_data,MATCH($D$8&amp;"-"&amp;$B60,import_key,0),F$9),"")</f>
        <v/>
      </c>
    </row>
    <row r="61" spans="2:6" x14ac:dyDescent="0.25">
      <c r="B61" s="308">
        <f t="shared" si="0"/>
        <v>49</v>
      </c>
      <c r="D61" s="301" t="str" cm="1">
        <f t="array" ref="D61">IFERROR(INDEX(import_data,MATCH($D$8&amp;"-"&amp;$B61,import_key,0),D$9),"")</f>
        <v/>
      </c>
      <c r="E61" s="299" t="str" cm="1">
        <f t="array" ref="E61">IFERROR(INDEX(import_data,MATCH($D$8&amp;"-"&amp;$B61,import_key,0),E$9),"")</f>
        <v/>
      </c>
      <c r="F61" s="322" t="str" cm="1">
        <f t="array" ref="F61">IFERROR(INDEX(import_data,MATCH($D$8&amp;"-"&amp;$B61,import_key,0),F$9),"")</f>
        <v/>
      </c>
    </row>
    <row r="62" spans="2:6" x14ac:dyDescent="0.25">
      <c r="B62" s="308">
        <f t="shared" si="0"/>
        <v>50</v>
      </c>
      <c r="D62" s="301" t="str" cm="1">
        <f t="array" ref="D62">IFERROR(INDEX(import_data,MATCH($D$8&amp;"-"&amp;$B62,import_key,0),D$9),"")</f>
        <v/>
      </c>
      <c r="E62" s="299" t="str" cm="1">
        <f t="array" ref="E62">IFERROR(INDEX(import_data,MATCH($D$8&amp;"-"&amp;$B62,import_key,0),E$9),"")</f>
        <v/>
      </c>
      <c r="F62" s="322" t="str" cm="1">
        <f t="array" ref="F62">IFERROR(INDEX(import_data,MATCH($D$8&amp;"-"&amp;$B62,import_key,0),F$9),"")</f>
        <v/>
      </c>
    </row>
    <row r="63" spans="2:6" x14ac:dyDescent="0.25">
      <c r="B63" s="308">
        <f t="shared" si="0"/>
        <v>51</v>
      </c>
      <c r="D63" s="301" t="str" cm="1">
        <f t="array" ref="D63">IFERROR(INDEX(import_data,MATCH($D$8&amp;"-"&amp;$B63,import_key,0),D$9),"")</f>
        <v/>
      </c>
      <c r="E63" s="299" t="str" cm="1">
        <f t="array" ref="E63">IFERROR(INDEX(import_data,MATCH($D$8&amp;"-"&amp;$B63,import_key,0),E$9),"")</f>
        <v/>
      </c>
      <c r="F63" s="322" t="str" cm="1">
        <f t="array" ref="F63">IFERROR(INDEX(import_data,MATCH($D$8&amp;"-"&amp;$B63,import_key,0),F$9),"")</f>
        <v/>
      </c>
    </row>
    <row r="64" spans="2:6" x14ac:dyDescent="0.25">
      <c r="B64" s="308">
        <f t="shared" si="0"/>
        <v>52</v>
      </c>
      <c r="D64" s="301" t="str" cm="1">
        <f t="array" ref="D64">IFERROR(INDEX(import_data,MATCH($D$8&amp;"-"&amp;$B64,import_key,0),D$9),"")</f>
        <v/>
      </c>
      <c r="E64" s="299" t="str" cm="1">
        <f t="array" ref="E64">IFERROR(INDEX(import_data,MATCH($D$8&amp;"-"&amp;$B64,import_key,0),E$9),"")</f>
        <v/>
      </c>
      <c r="F64" s="322" t="str" cm="1">
        <f t="array" ref="F64">IFERROR(INDEX(import_data,MATCH($D$8&amp;"-"&amp;$B64,import_key,0),F$9),"")</f>
        <v/>
      </c>
    </row>
    <row r="65" spans="2:6" x14ac:dyDescent="0.25">
      <c r="B65" s="308">
        <f t="shared" si="0"/>
        <v>53</v>
      </c>
      <c r="D65" s="301" t="str" cm="1">
        <f t="array" ref="D65">IFERROR(INDEX(import_data,MATCH($D$8&amp;"-"&amp;$B65,import_key,0),D$9),"")</f>
        <v/>
      </c>
      <c r="E65" s="299" t="str" cm="1">
        <f t="array" ref="E65">IFERROR(INDEX(import_data,MATCH($D$8&amp;"-"&amp;$B65,import_key,0),E$9),"")</f>
        <v/>
      </c>
      <c r="F65" s="322" t="str" cm="1">
        <f t="array" ref="F65">IFERROR(INDEX(import_data,MATCH($D$8&amp;"-"&amp;$B65,import_key,0),F$9),"")</f>
        <v/>
      </c>
    </row>
    <row r="66" spans="2:6" x14ac:dyDescent="0.25">
      <c r="B66" s="308">
        <f t="shared" si="0"/>
        <v>54</v>
      </c>
      <c r="D66" s="301" t="str" cm="1">
        <f t="array" ref="D66">IFERROR(INDEX(import_data,MATCH($D$8&amp;"-"&amp;$B66,import_key,0),D$9),"")</f>
        <v/>
      </c>
      <c r="E66" s="299" t="str" cm="1">
        <f t="array" ref="E66">IFERROR(INDEX(import_data,MATCH($D$8&amp;"-"&amp;$B66,import_key,0),E$9),"")</f>
        <v/>
      </c>
      <c r="F66" s="322" t="str" cm="1">
        <f t="array" ref="F66">IFERROR(INDEX(import_data,MATCH($D$8&amp;"-"&amp;$B66,import_key,0),F$9),"")</f>
        <v/>
      </c>
    </row>
    <row r="67" spans="2:6" x14ac:dyDescent="0.25">
      <c r="B67" s="308">
        <f t="shared" si="0"/>
        <v>55</v>
      </c>
      <c r="D67" s="301" t="str" cm="1">
        <f t="array" ref="D67">IFERROR(INDEX(import_data,MATCH($D$8&amp;"-"&amp;$B67,import_key,0),D$9),"")</f>
        <v/>
      </c>
      <c r="E67" s="299" t="str" cm="1">
        <f t="array" ref="E67">IFERROR(INDEX(import_data,MATCH($D$8&amp;"-"&amp;$B67,import_key,0),E$9),"")</f>
        <v/>
      </c>
      <c r="F67" s="322" t="str" cm="1">
        <f t="array" ref="F67">IFERROR(INDEX(import_data,MATCH($D$8&amp;"-"&amp;$B67,import_key,0),F$9),"")</f>
        <v/>
      </c>
    </row>
    <row r="68" spans="2:6" x14ac:dyDescent="0.25">
      <c r="B68" s="308">
        <f t="shared" si="0"/>
        <v>56</v>
      </c>
      <c r="D68" s="301" t="str" cm="1">
        <f t="array" ref="D68">IFERROR(INDEX(import_data,MATCH($D$8&amp;"-"&amp;$B68,import_key,0),D$9),"")</f>
        <v/>
      </c>
      <c r="E68" s="299" t="str" cm="1">
        <f t="array" ref="E68">IFERROR(INDEX(import_data,MATCH($D$8&amp;"-"&amp;$B68,import_key,0),E$9),"")</f>
        <v/>
      </c>
      <c r="F68" s="322" t="str" cm="1">
        <f t="array" ref="F68">IFERROR(INDEX(import_data,MATCH($D$8&amp;"-"&amp;$B68,import_key,0),F$9),"")</f>
        <v/>
      </c>
    </row>
    <row r="69" spans="2:6" x14ac:dyDescent="0.25">
      <c r="B69" s="308">
        <f t="shared" si="0"/>
        <v>57</v>
      </c>
      <c r="D69" s="301" t="str" cm="1">
        <f t="array" ref="D69">IFERROR(INDEX(import_data,MATCH($D$8&amp;"-"&amp;$B69,import_key,0),D$9),"")</f>
        <v/>
      </c>
      <c r="E69" s="299" t="str" cm="1">
        <f t="array" ref="E69">IFERROR(INDEX(import_data,MATCH($D$8&amp;"-"&amp;$B69,import_key,0),E$9),"")</f>
        <v/>
      </c>
      <c r="F69" s="322" t="str" cm="1">
        <f t="array" ref="F69">IFERROR(INDEX(import_data,MATCH($D$8&amp;"-"&amp;$B69,import_key,0),F$9),"")</f>
        <v/>
      </c>
    </row>
    <row r="70" spans="2:6" x14ac:dyDescent="0.25">
      <c r="B70" s="308">
        <f t="shared" si="0"/>
        <v>58</v>
      </c>
      <c r="D70" s="301" t="str" cm="1">
        <f t="array" ref="D70">IFERROR(INDEX(import_data,MATCH($D$8&amp;"-"&amp;$B70,import_key,0),D$9),"")</f>
        <v/>
      </c>
      <c r="E70" s="299" t="str" cm="1">
        <f t="array" ref="E70">IFERROR(INDEX(import_data,MATCH($D$8&amp;"-"&amp;$B70,import_key,0),E$9),"")</f>
        <v/>
      </c>
      <c r="F70" s="322" t="str" cm="1">
        <f t="array" ref="F70">IFERROR(INDEX(import_data,MATCH($D$8&amp;"-"&amp;$B70,import_key,0),F$9),"")</f>
        <v/>
      </c>
    </row>
    <row r="71" spans="2:6" x14ac:dyDescent="0.25">
      <c r="B71" s="308">
        <f t="shared" si="0"/>
        <v>59</v>
      </c>
      <c r="D71" s="301" t="str" cm="1">
        <f t="array" ref="D71">IFERROR(INDEX(import_data,MATCH($D$8&amp;"-"&amp;$B71,import_key,0),D$9),"")</f>
        <v/>
      </c>
      <c r="E71" s="299" t="str" cm="1">
        <f t="array" ref="E71">IFERROR(INDEX(import_data,MATCH($D$8&amp;"-"&amp;$B71,import_key,0),E$9),"")</f>
        <v/>
      </c>
      <c r="F71" s="322" t="str" cm="1">
        <f t="array" ref="F71">IFERROR(INDEX(import_data,MATCH($D$8&amp;"-"&amp;$B71,import_key,0),F$9),"")</f>
        <v/>
      </c>
    </row>
    <row r="72" spans="2:6" x14ac:dyDescent="0.25">
      <c r="B72" s="308">
        <f t="shared" si="0"/>
        <v>60</v>
      </c>
      <c r="D72" s="301" t="str" cm="1">
        <f t="array" ref="D72">IFERROR(INDEX(import_data,MATCH($D$8&amp;"-"&amp;$B72,import_key,0),D$9),"")</f>
        <v/>
      </c>
      <c r="E72" s="299" t="str" cm="1">
        <f t="array" ref="E72">IFERROR(INDEX(import_data,MATCH($D$8&amp;"-"&amp;$B72,import_key,0),E$9),"")</f>
        <v/>
      </c>
      <c r="F72" s="322" t="str" cm="1">
        <f t="array" ref="F72">IFERROR(INDEX(import_data,MATCH($D$8&amp;"-"&amp;$B72,import_key,0),F$9),"")</f>
        <v/>
      </c>
    </row>
    <row r="73" spans="2:6" x14ac:dyDescent="0.25">
      <c r="B73" s="308">
        <f t="shared" si="0"/>
        <v>61</v>
      </c>
      <c r="D73" s="301" t="str" cm="1">
        <f t="array" ref="D73">IFERROR(INDEX(import_data,MATCH($D$8&amp;"-"&amp;$B73,import_key,0),D$9),"")</f>
        <v/>
      </c>
      <c r="E73" s="299" t="str" cm="1">
        <f t="array" ref="E73">IFERROR(INDEX(import_data,MATCH($D$8&amp;"-"&amp;$B73,import_key,0),E$9),"")</f>
        <v/>
      </c>
      <c r="F73" s="322" t="str" cm="1">
        <f t="array" ref="F73">IFERROR(INDEX(import_data,MATCH($D$8&amp;"-"&amp;$B73,import_key,0),F$9),"")</f>
        <v/>
      </c>
    </row>
    <row r="74" spans="2:6" x14ac:dyDescent="0.25">
      <c r="B74" s="308">
        <f t="shared" si="0"/>
        <v>62</v>
      </c>
      <c r="D74" s="301" t="str" cm="1">
        <f t="array" ref="D74">IFERROR(INDEX(import_data,MATCH($D$8&amp;"-"&amp;$B74,import_key,0),D$9),"")</f>
        <v/>
      </c>
      <c r="E74" s="299" t="str" cm="1">
        <f t="array" ref="E74">IFERROR(INDEX(import_data,MATCH($D$8&amp;"-"&amp;$B74,import_key,0),E$9),"")</f>
        <v/>
      </c>
      <c r="F74" s="322" t="str" cm="1">
        <f t="array" ref="F74">IFERROR(INDEX(import_data,MATCH($D$8&amp;"-"&amp;$B74,import_key,0),F$9),"")</f>
        <v/>
      </c>
    </row>
    <row r="75" spans="2:6" x14ac:dyDescent="0.25">
      <c r="B75" s="308">
        <f t="shared" si="0"/>
        <v>63</v>
      </c>
      <c r="D75" s="301" t="str" cm="1">
        <f t="array" ref="D75">IFERROR(INDEX(import_data,MATCH($D$8&amp;"-"&amp;$B75,import_key,0),D$9),"")</f>
        <v/>
      </c>
      <c r="E75" s="299" t="str" cm="1">
        <f t="array" ref="E75">IFERROR(INDEX(import_data,MATCH($D$8&amp;"-"&amp;$B75,import_key,0),E$9),"")</f>
        <v/>
      </c>
      <c r="F75" s="322" t="str" cm="1">
        <f t="array" ref="F75">IFERROR(INDEX(import_data,MATCH($D$8&amp;"-"&amp;$B75,import_key,0),F$9),"")</f>
        <v/>
      </c>
    </row>
    <row r="76" spans="2:6" x14ac:dyDescent="0.25">
      <c r="B76" s="308">
        <f t="shared" si="0"/>
        <v>64</v>
      </c>
      <c r="D76" s="301" t="str" cm="1">
        <f t="array" ref="D76">IFERROR(INDEX(import_data,MATCH($D$8&amp;"-"&amp;$B76,import_key,0),D$9),"")</f>
        <v/>
      </c>
      <c r="E76" s="299" t="str" cm="1">
        <f t="array" ref="E76">IFERROR(INDEX(import_data,MATCH($D$8&amp;"-"&amp;$B76,import_key,0),E$9),"")</f>
        <v/>
      </c>
      <c r="F76" s="322" t="str" cm="1">
        <f t="array" ref="F76">IFERROR(INDEX(import_data,MATCH($D$8&amp;"-"&amp;$B76,import_key,0),F$9),"")</f>
        <v/>
      </c>
    </row>
    <row r="77" spans="2:6" x14ac:dyDescent="0.25">
      <c r="B77" s="308">
        <f t="shared" si="0"/>
        <v>65</v>
      </c>
      <c r="D77" s="301" t="str" cm="1">
        <f t="array" ref="D77">IFERROR(INDEX(import_data,MATCH($D$8&amp;"-"&amp;$B77,import_key,0),D$9),"")</f>
        <v/>
      </c>
      <c r="E77" s="299" t="str" cm="1">
        <f t="array" ref="E77">IFERROR(INDEX(import_data,MATCH($D$8&amp;"-"&amp;$B77,import_key,0),E$9),"")</f>
        <v/>
      </c>
      <c r="F77" s="322" t="str" cm="1">
        <f t="array" ref="F77">IFERROR(INDEX(import_data,MATCH($D$8&amp;"-"&amp;$B77,import_key,0),F$9),"")</f>
        <v/>
      </c>
    </row>
    <row r="78" spans="2:6" x14ac:dyDescent="0.25">
      <c r="B78" s="308">
        <f t="shared" si="0"/>
        <v>66</v>
      </c>
      <c r="D78" s="301" t="str" cm="1">
        <f t="array" ref="D78">IFERROR(INDEX(import_data,MATCH($D$8&amp;"-"&amp;$B78,import_key,0),D$9),"")</f>
        <v/>
      </c>
      <c r="E78" s="299" t="str" cm="1">
        <f t="array" ref="E78">IFERROR(INDEX(import_data,MATCH($D$8&amp;"-"&amp;$B78,import_key,0),E$9),"")</f>
        <v/>
      </c>
      <c r="F78" s="322" t="str" cm="1">
        <f t="array" ref="F78">IFERROR(INDEX(import_data,MATCH($D$8&amp;"-"&amp;$B78,import_key,0),F$9),"")</f>
        <v/>
      </c>
    </row>
    <row r="79" spans="2:6" x14ac:dyDescent="0.25">
      <c r="B79" s="308">
        <f t="shared" si="0"/>
        <v>67</v>
      </c>
      <c r="D79" s="301" t="str" cm="1">
        <f t="array" ref="D79">IFERROR(INDEX(import_data,MATCH($D$8&amp;"-"&amp;$B79,import_key,0),D$9),"")</f>
        <v/>
      </c>
      <c r="E79" s="299" t="str" cm="1">
        <f t="array" ref="E79">IFERROR(INDEX(import_data,MATCH($D$8&amp;"-"&amp;$B79,import_key,0),E$9),"")</f>
        <v/>
      </c>
      <c r="F79" s="322" t="str" cm="1">
        <f t="array" ref="F79">IFERROR(INDEX(import_data,MATCH($D$8&amp;"-"&amp;$B79,import_key,0),F$9),"")</f>
        <v/>
      </c>
    </row>
    <row r="80" spans="2:6" x14ac:dyDescent="0.25">
      <c r="B80" s="308">
        <f t="shared" si="0"/>
        <v>68</v>
      </c>
      <c r="D80" s="301" t="str" cm="1">
        <f t="array" ref="D80">IFERROR(INDEX(import_data,MATCH($D$8&amp;"-"&amp;$B80,import_key,0),D$9),"")</f>
        <v/>
      </c>
      <c r="E80" s="299" t="str" cm="1">
        <f t="array" ref="E80">IFERROR(INDEX(import_data,MATCH($D$8&amp;"-"&amp;$B80,import_key,0),E$9),"")</f>
        <v/>
      </c>
      <c r="F80" s="322" t="str" cm="1">
        <f t="array" ref="F80">IFERROR(INDEX(import_data,MATCH($D$8&amp;"-"&amp;$B80,import_key,0),F$9),"")</f>
        <v/>
      </c>
    </row>
    <row r="81" spans="2:6" x14ac:dyDescent="0.25">
      <c r="B81" s="308">
        <f t="shared" si="0"/>
        <v>69</v>
      </c>
      <c r="D81" s="301" t="str" cm="1">
        <f t="array" ref="D81">IFERROR(INDEX(import_data,MATCH($D$8&amp;"-"&amp;$B81,import_key,0),D$9),"")</f>
        <v/>
      </c>
      <c r="E81" s="299" t="str" cm="1">
        <f t="array" ref="E81">IFERROR(INDEX(import_data,MATCH($D$8&amp;"-"&amp;$B81,import_key,0),E$9),"")</f>
        <v/>
      </c>
      <c r="F81" s="322" t="str" cm="1">
        <f t="array" ref="F81">IFERROR(INDEX(import_data,MATCH($D$8&amp;"-"&amp;$B81,import_key,0),F$9),"")</f>
        <v/>
      </c>
    </row>
    <row r="82" spans="2:6" x14ac:dyDescent="0.25">
      <c r="B82" s="308">
        <f t="shared" si="0"/>
        <v>70</v>
      </c>
      <c r="D82" s="301" t="str" cm="1">
        <f t="array" ref="D82">IFERROR(INDEX(import_data,MATCH($D$8&amp;"-"&amp;$B82,import_key,0),D$9),"")</f>
        <v/>
      </c>
      <c r="E82" s="299" t="str" cm="1">
        <f t="array" ref="E82">IFERROR(INDEX(import_data,MATCH($D$8&amp;"-"&amp;$B82,import_key,0),E$9),"")</f>
        <v/>
      </c>
      <c r="F82" s="322" t="str" cm="1">
        <f t="array" ref="F82">IFERROR(INDEX(import_data,MATCH($D$8&amp;"-"&amp;$B82,import_key,0),F$9),"")</f>
        <v/>
      </c>
    </row>
    <row r="83" spans="2:6" x14ac:dyDescent="0.25">
      <c r="B83" s="308">
        <f t="shared" si="0"/>
        <v>71</v>
      </c>
      <c r="D83" s="301" t="str" cm="1">
        <f t="array" ref="D83">IFERROR(INDEX(import_data,MATCH($D$8&amp;"-"&amp;$B83,import_key,0),D$9),"")</f>
        <v/>
      </c>
      <c r="E83" s="299" t="str" cm="1">
        <f t="array" ref="E83">IFERROR(INDEX(import_data,MATCH($D$8&amp;"-"&amp;$B83,import_key,0),E$9),"")</f>
        <v/>
      </c>
      <c r="F83" s="322" t="str" cm="1">
        <f t="array" ref="F83">IFERROR(INDEX(import_data,MATCH($D$8&amp;"-"&amp;$B83,import_key,0),F$9),"")</f>
        <v/>
      </c>
    </row>
    <row r="84" spans="2:6" x14ac:dyDescent="0.25">
      <c r="B84" s="308">
        <f t="shared" si="0"/>
        <v>72</v>
      </c>
      <c r="D84" s="301" t="str" cm="1">
        <f t="array" ref="D84">IFERROR(INDEX(import_data,MATCH($D$8&amp;"-"&amp;$B84,import_key,0),D$9),"")</f>
        <v/>
      </c>
      <c r="E84" s="299" t="str" cm="1">
        <f t="array" ref="E84">IFERROR(INDEX(import_data,MATCH($D$8&amp;"-"&amp;$B84,import_key,0),E$9),"")</f>
        <v/>
      </c>
      <c r="F84" s="322" t="str" cm="1">
        <f t="array" ref="F84">IFERROR(INDEX(import_data,MATCH($D$8&amp;"-"&amp;$B84,import_key,0),F$9),"")</f>
        <v/>
      </c>
    </row>
    <row r="85" spans="2:6" x14ac:dyDescent="0.25">
      <c r="B85" s="308">
        <f t="shared" si="0"/>
        <v>73</v>
      </c>
      <c r="D85" s="301" t="str" cm="1">
        <f t="array" ref="D85">IFERROR(INDEX(import_data,MATCH($D$8&amp;"-"&amp;$B85,import_key,0),D$9),"")</f>
        <v/>
      </c>
      <c r="E85" s="299" t="str" cm="1">
        <f t="array" ref="E85">IFERROR(INDEX(import_data,MATCH($D$8&amp;"-"&amp;$B85,import_key,0),E$9),"")</f>
        <v/>
      </c>
      <c r="F85" s="322" t="str" cm="1">
        <f t="array" ref="F85">IFERROR(INDEX(import_data,MATCH($D$8&amp;"-"&amp;$B85,import_key,0),F$9),"")</f>
        <v/>
      </c>
    </row>
    <row r="86" spans="2:6" x14ac:dyDescent="0.25">
      <c r="B86" s="308">
        <f t="shared" si="0"/>
        <v>74</v>
      </c>
      <c r="D86" s="301" t="str" cm="1">
        <f t="array" ref="D86">IFERROR(INDEX(import_data,MATCH($D$8&amp;"-"&amp;$B86,import_key,0),D$9),"")</f>
        <v/>
      </c>
      <c r="E86" s="299" t="str" cm="1">
        <f t="array" ref="E86">IFERROR(INDEX(import_data,MATCH($D$8&amp;"-"&amp;$B86,import_key,0),E$9),"")</f>
        <v/>
      </c>
      <c r="F86" s="322" t="str" cm="1">
        <f t="array" ref="F86">IFERROR(INDEX(import_data,MATCH($D$8&amp;"-"&amp;$B86,import_key,0),F$9),"")</f>
        <v/>
      </c>
    </row>
    <row r="87" spans="2:6" x14ac:dyDescent="0.25">
      <c r="B87" s="308">
        <f t="shared" si="0"/>
        <v>75</v>
      </c>
      <c r="D87" s="301" t="str" cm="1">
        <f t="array" ref="D87">IFERROR(INDEX(import_data,MATCH($D$8&amp;"-"&amp;$B87,import_key,0),D$9),"")</f>
        <v/>
      </c>
      <c r="E87" s="299" t="str" cm="1">
        <f t="array" ref="E87">IFERROR(INDEX(import_data,MATCH($D$8&amp;"-"&amp;$B87,import_key,0),E$9),"")</f>
        <v/>
      </c>
      <c r="F87" s="322" t="str" cm="1">
        <f t="array" ref="F87">IFERROR(INDEX(import_data,MATCH($D$8&amp;"-"&amp;$B87,import_key,0),F$9),"")</f>
        <v/>
      </c>
    </row>
    <row r="88" spans="2:6" x14ac:dyDescent="0.25">
      <c r="B88" s="308">
        <f t="shared" si="0"/>
        <v>76</v>
      </c>
      <c r="D88" s="301" t="str" cm="1">
        <f t="array" ref="D88">IFERROR(INDEX(import_data,MATCH($D$8&amp;"-"&amp;$B88,import_key,0),D$9),"")</f>
        <v/>
      </c>
      <c r="E88" s="299" t="str" cm="1">
        <f t="array" ref="E88">IFERROR(INDEX(import_data,MATCH($D$8&amp;"-"&amp;$B88,import_key,0),E$9),"")</f>
        <v/>
      </c>
      <c r="F88" s="322" t="str" cm="1">
        <f t="array" ref="F88">IFERROR(INDEX(import_data,MATCH($D$8&amp;"-"&amp;$B88,import_key,0),F$9),"")</f>
        <v/>
      </c>
    </row>
    <row r="89" spans="2:6" x14ac:dyDescent="0.25">
      <c r="B89" s="308">
        <f t="shared" si="0"/>
        <v>77</v>
      </c>
      <c r="D89" s="301" t="str" cm="1">
        <f t="array" ref="D89">IFERROR(INDEX(import_data,MATCH($D$8&amp;"-"&amp;$B89,import_key,0),D$9),"")</f>
        <v/>
      </c>
      <c r="E89" s="299" t="str" cm="1">
        <f t="array" ref="E89">IFERROR(INDEX(import_data,MATCH($D$8&amp;"-"&amp;$B89,import_key,0),E$9),"")</f>
        <v/>
      </c>
      <c r="F89" s="322" t="str" cm="1">
        <f t="array" ref="F89">IFERROR(INDEX(import_data,MATCH($D$8&amp;"-"&amp;$B89,import_key,0),F$9),"")</f>
        <v/>
      </c>
    </row>
    <row r="90" spans="2:6" x14ac:dyDescent="0.25">
      <c r="B90" s="308">
        <f t="shared" si="0"/>
        <v>78</v>
      </c>
      <c r="D90" s="301" t="str" cm="1">
        <f t="array" ref="D90">IFERROR(INDEX(import_data,MATCH($D$8&amp;"-"&amp;$B90,import_key,0),D$9),"")</f>
        <v/>
      </c>
      <c r="E90" s="299" t="str" cm="1">
        <f t="array" ref="E90">IFERROR(INDEX(import_data,MATCH($D$8&amp;"-"&amp;$B90,import_key,0),E$9),"")</f>
        <v/>
      </c>
      <c r="F90" s="322" t="str" cm="1">
        <f t="array" ref="F90">IFERROR(INDEX(import_data,MATCH($D$8&amp;"-"&amp;$B90,import_key,0),F$9),"")</f>
        <v/>
      </c>
    </row>
    <row r="91" spans="2:6" x14ac:dyDescent="0.25">
      <c r="B91" s="308">
        <f t="shared" si="0"/>
        <v>79</v>
      </c>
      <c r="D91" s="301" t="str" cm="1">
        <f t="array" ref="D91">IFERROR(INDEX(import_data,MATCH($D$8&amp;"-"&amp;$B91,import_key,0),D$9),"")</f>
        <v/>
      </c>
      <c r="E91" s="299" t="str" cm="1">
        <f t="array" ref="E91">IFERROR(INDEX(import_data,MATCH($D$8&amp;"-"&amp;$B91,import_key,0),E$9),"")</f>
        <v/>
      </c>
      <c r="F91" s="322" t="str" cm="1">
        <f t="array" ref="F91">IFERROR(INDEX(import_data,MATCH($D$8&amp;"-"&amp;$B91,import_key,0),F$9),"")</f>
        <v/>
      </c>
    </row>
    <row r="92" spans="2:6" x14ac:dyDescent="0.25">
      <c r="B92" s="308">
        <f t="shared" si="0"/>
        <v>80</v>
      </c>
      <c r="D92" s="301" t="str" cm="1">
        <f t="array" ref="D92">IFERROR(INDEX(import_data,MATCH($D$8&amp;"-"&amp;$B92,import_key,0),D$9),"")</f>
        <v/>
      </c>
      <c r="E92" s="299" t="str" cm="1">
        <f t="array" ref="E92">IFERROR(INDEX(import_data,MATCH($D$8&amp;"-"&amp;$B92,import_key,0),E$9),"")</f>
        <v/>
      </c>
      <c r="F92" s="322" t="str" cm="1">
        <f t="array" ref="F92">IFERROR(INDEX(import_data,MATCH($D$8&amp;"-"&amp;$B92,import_key,0),F$9),"")</f>
        <v/>
      </c>
    </row>
    <row r="93" spans="2:6" x14ac:dyDescent="0.25">
      <c r="B93" s="308">
        <f t="shared" si="0"/>
        <v>81</v>
      </c>
      <c r="D93" s="301" t="str" cm="1">
        <f t="array" ref="D93">IFERROR(INDEX(import_data,MATCH($D$8&amp;"-"&amp;$B93,import_key,0),D$9),"")</f>
        <v/>
      </c>
      <c r="E93" s="299" t="str" cm="1">
        <f t="array" ref="E93">IFERROR(INDEX(import_data,MATCH($D$8&amp;"-"&amp;$B93,import_key,0),E$9),"")</f>
        <v/>
      </c>
      <c r="F93" s="322" t="str" cm="1">
        <f t="array" ref="F93">IFERROR(INDEX(import_data,MATCH($D$8&amp;"-"&amp;$B93,import_key,0),F$9),"")</f>
        <v/>
      </c>
    </row>
    <row r="94" spans="2:6" x14ac:dyDescent="0.25">
      <c r="B94" s="308">
        <f t="shared" si="0"/>
        <v>82</v>
      </c>
      <c r="D94" s="301" t="str" cm="1">
        <f t="array" ref="D94">IFERROR(INDEX(import_data,MATCH($D$8&amp;"-"&amp;$B94,import_key,0),D$9),"")</f>
        <v/>
      </c>
      <c r="E94" s="299" t="str" cm="1">
        <f t="array" ref="E94">IFERROR(INDEX(import_data,MATCH($D$8&amp;"-"&amp;$B94,import_key,0),E$9),"")</f>
        <v/>
      </c>
      <c r="F94" s="322" t="str" cm="1">
        <f t="array" ref="F94">IFERROR(INDEX(import_data,MATCH($D$8&amp;"-"&amp;$B94,import_key,0),F$9),"")</f>
        <v/>
      </c>
    </row>
    <row r="95" spans="2:6" x14ac:dyDescent="0.25">
      <c r="B95" s="308">
        <f t="shared" si="0"/>
        <v>83</v>
      </c>
      <c r="D95" s="301" t="str" cm="1">
        <f t="array" ref="D95">IFERROR(INDEX(import_data,MATCH($D$8&amp;"-"&amp;$B95,import_key,0),D$9),"")</f>
        <v/>
      </c>
      <c r="E95" s="299" t="str" cm="1">
        <f t="array" ref="E95">IFERROR(INDEX(import_data,MATCH($D$8&amp;"-"&amp;$B95,import_key,0),E$9),"")</f>
        <v/>
      </c>
      <c r="F95" s="322" t="str" cm="1">
        <f t="array" ref="F95">IFERROR(INDEX(import_data,MATCH($D$8&amp;"-"&amp;$B95,import_key,0),F$9),"")</f>
        <v/>
      </c>
    </row>
    <row r="96" spans="2:6" x14ac:dyDescent="0.25">
      <c r="B96" s="308">
        <f t="shared" si="0"/>
        <v>84</v>
      </c>
      <c r="D96" s="301" t="str" cm="1">
        <f t="array" ref="D96">IFERROR(INDEX(import_data,MATCH($D$8&amp;"-"&amp;$B96,import_key,0),D$9),"")</f>
        <v/>
      </c>
      <c r="E96" s="299" t="str" cm="1">
        <f t="array" ref="E96">IFERROR(INDEX(import_data,MATCH($D$8&amp;"-"&amp;$B96,import_key,0),E$9),"")</f>
        <v/>
      </c>
      <c r="F96" s="322" t="str" cm="1">
        <f t="array" ref="F96">IFERROR(INDEX(import_data,MATCH($D$8&amp;"-"&amp;$B96,import_key,0),F$9),"")</f>
        <v/>
      </c>
    </row>
    <row r="97" spans="2:6" x14ac:dyDescent="0.25">
      <c r="B97" s="308">
        <f t="shared" si="0"/>
        <v>85</v>
      </c>
      <c r="D97" s="301" t="str" cm="1">
        <f t="array" ref="D97">IFERROR(INDEX(import_data,MATCH($D$8&amp;"-"&amp;$B97,import_key,0),D$9),"")</f>
        <v/>
      </c>
      <c r="E97" s="299" t="str" cm="1">
        <f t="array" ref="E97">IFERROR(INDEX(import_data,MATCH($D$8&amp;"-"&amp;$B97,import_key,0),E$9),"")</f>
        <v/>
      </c>
      <c r="F97" s="322" t="str" cm="1">
        <f t="array" ref="F97">IFERROR(INDEX(import_data,MATCH($D$8&amp;"-"&amp;$B97,import_key,0),F$9),"")</f>
        <v/>
      </c>
    </row>
    <row r="98" spans="2:6" x14ac:dyDescent="0.25">
      <c r="B98" s="308">
        <f t="shared" si="0"/>
        <v>86</v>
      </c>
      <c r="D98" s="301" t="str" cm="1">
        <f t="array" ref="D98">IFERROR(INDEX(import_data,MATCH($D$8&amp;"-"&amp;$B98,import_key,0),D$9),"")</f>
        <v/>
      </c>
      <c r="E98" s="299" t="str" cm="1">
        <f t="array" ref="E98">IFERROR(INDEX(import_data,MATCH($D$8&amp;"-"&amp;$B98,import_key,0),E$9),"")</f>
        <v/>
      </c>
      <c r="F98" s="322" t="str" cm="1">
        <f t="array" ref="F98">IFERROR(INDEX(import_data,MATCH($D$8&amp;"-"&amp;$B98,import_key,0),F$9),"")</f>
        <v/>
      </c>
    </row>
    <row r="99" spans="2:6" x14ac:dyDescent="0.25">
      <c r="B99" s="308">
        <f t="shared" si="0"/>
        <v>87</v>
      </c>
      <c r="D99" s="301" t="str" cm="1">
        <f t="array" ref="D99">IFERROR(INDEX(import_data,MATCH($D$8&amp;"-"&amp;$B99,import_key,0),D$9),"")</f>
        <v/>
      </c>
      <c r="E99" s="299" t="str" cm="1">
        <f t="array" ref="E99">IFERROR(INDEX(import_data,MATCH($D$8&amp;"-"&amp;$B99,import_key,0),E$9),"")</f>
        <v/>
      </c>
      <c r="F99" s="322" t="str" cm="1">
        <f t="array" ref="F99">IFERROR(INDEX(import_data,MATCH($D$8&amp;"-"&amp;$B99,import_key,0),F$9),"")</f>
        <v/>
      </c>
    </row>
    <row r="100" spans="2:6" x14ac:dyDescent="0.25">
      <c r="B100" s="308">
        <f t="shared" si="0"/>
        <v>88</v>
      </c>
      <c r="D100" s="301" t="str" cm="1">
        <f t="array" ref="D100">IFERROR(INDEX(import_data,MATCH($D$8&amp;"-"&amp;$B100,import_key,0),D$9),"")</f>
        <v/>
      </c>
      <c r="E100" s="299" t="str" cm="1">
        <f t="array" ref="E100">IFERROR(INDEX(import_data,MATCH($D$8&amp;"-"&amp;$B100,import_key,0),E$9),"")</f>
        <v/>
      </c>
      <c r="F100" s="322" t="str" cm="1">
        <f t="array" ref="F100">IFERROR(INDEX(import_data,MATCH($D$8&amp;"-"&amp;$B100,import_key,0),F$9),"")</f>
        <v/>
      </c>
    </row>
    <row r="101" spans="2:6" x14ac:dyDescent="0.25">
      <c r="B101" s="308">
        <f t="shared" si="0"/>
        <v>89</v>
      </c>
      <c r="D101" s="301" t="str" cm="1">
        <f t="array" ref="D101">IFERROR(INDEX(import_data,MATCH($D$8&amp;"-"&amp;$B101,import_key,0),D$9),"")</f>
        <v/>
      </c>
      <c r="E101" s="299" t="str" cm="1">
        <f t="array" ref="E101">IFERROR(INDEX(import_data,MATCH($D$8&amp;"-"&amp;$B101,import_key,0),E$9),"")</f>
        <v/>
      </c>
      <c r="F101" s="322" t="str" cm="1">
        <f t="array" ref="F101">IFERROR(INDEX(import_data,MATCH($D$8&amp;"-"&amp;$B101,import_key,0),F$9),"")</f>
        <v/>
      </c>
    </row>
    <row r="102" spans="2:6" x14ac:dyDescent="0.25">
      <c r="B102" s="308">
        <f t="shared" si="0"/>
        <v>90</v>
      </c>
      <c r="D102" s="301" t="str" cm="1">
        <f t="array" ref="D102">IFERROR(INDEX(import_data,MATCH($D$8&amp;"-"&amp;$B102,import_key,0),D$9),"")</f>
        <v/>
      </c>
      <c r="E102" s="299" t="str" cm="1">
        <f t="array" ref="E102">IFERROR(INDEX(import_data,MATCH($D$8&amp;"-"&amp;$B102,import_key,0),E$9),"")</f>
        <v/>
      </c>
      <c r="F102" s="322" t="str" cm="1">
        <f t="array" ref="F102">IFERROR(INDEX(import_data,MATCH($D$8&amp;"-"&amp;$B102,import_key,0),F$9),"")</f>
        <v/>
      </c>
    </row>
    <row r="103" spans="2:6" x14ac:dyDescent="0.25">
      <c r="B103" s="308">
        <f t="shared" si="0"/>
        <v>91</v>
      </c>
      <c r="D103" s="301" t="str" cm="1">
        <f t="array" ref="D103">IFERROR(INDEX(import_data,MATCH($D$8&amp;"-"&amp;$B103,import_key,0),D$9),"")</f>
        <v/>
      </c>
      <c r="E103" s="299" t="str" cm="1">
        <f t="array" ref="E103">IFERROR(INDEX(import_data,MATCH($D$8&amp;"-"&amp;$B103,import_key,0),E$9),"")</f>
        <v/>
      </c>
      <c r="F103" s="322" t="str" cm="1">
        <f t="array" ref="F103">IFERROR(INDEX(import_data,MATCH($D$8&amp;"-"&amp;$B103,import_key,0),F$9),"")</f>
        <v/>
      </c>
    </row>
    <row r="104" spans="2:6" x14ac:dyDescent="0.25">
      <c r="B104" s="308">
        <f t="shared" si="0"/>
        <v>92</v>
      </c>
      <c r="D104" s="301" t="str" cm="1">
        <f t="array" ref="D104">IFERROR(INDEX(import_data,MATCH($D$8&amp;"-"&amp;$B104,import_key,0),D$9),"")</f>
        <v/>
      </c>
      <c r="E104" s="299" t="str" cm="1">
        <f t="array" ref="E104">IFERROR(INDEX(import_data,MATCH($D$8&amp;"-"&amp;$B104,import_key,0),E$9),"")</f>
        <v/>
      </c>
      <c r="F104" s="322" t="str" cm="1">
        <f t="array" ref="F104">IFERROR(INDEX(import_data,MATCH($D$8&amp;"-"&amp;$B104,import_key,0),F$9),"")</f>
        <v/>
      </c>
    </row>
    <row r="105" spans="2:6" x14ac:dyDescent="0.25">
      <c r="B105" s="308">
        <f t="shared" si="0"/>
        <v>93</v>
      </c>
      <c r="D105" s="301" t="str" cm="1">
        <f t="array" ref="D105">IFERROR(INDEX(import_data,MATCH($D$8&amp;"-"&amp;$B105,import_key,0),D$9),"")</f>
        <v/>
      </c>
      <c r="E105" s="299" t="str" cm="1">
        <f t="array" ref="E105">IFERROR(INDEX(import_data,MATCH($D$8&amp;"-"&amp;$B105,import_key,0),E$9),"")</f>
        <v/>
      </c>
      <c r="F105" s="322" t="str" cm="1">
        <f t="array" ref="F105">IFERROR(INDEX(import_data,MATCH($D$8&amp;"-"&amp;$B105,import_key,0),F$9),"")</f>
        <v/>
      </c>
    </row>
    <row r="106" spans="2:6" x14ac:dyDescent="0.25">
      <c r="B106" s="308">
        <f t="shared" si="0"/>
        <v>94</v>
      </c>
      <c r="D106" s="301" t="str" cm="1">
        <f t="array" ref="D106">IFERROR(INDEX(import_data,MATCH($D$8&amp;"-"&amp;$B106,import_key,0),D$9),"")</f>
        <v/>
      </c>
      <c r="E106" s="299" t="str" cm="1">
        <f t="array" ref="E106">IFERROR(INDEX(import_data,MATCH($D$8&amp;"-"&amp;$B106,import_key,0),E$9),"")</f>
        <v/>
      </c>
      <c r="F106" s="322" t="str" cm="1">
        <f t="array" ref="F106">IFERROR(INDEX(import_data,MATCH($D$8&amp;"-"&amp;$B106,import_key,0),F$9),"")</f>
        <v/>
      </c>
    </row>
    <row r="107" spans="2:6" x14ac:dyDescent="0.25">
      <c r="B107" s="308">
        <f t="shared" si="0"/>
        <v>95</v>
      </c>
      <c r="D107" s="301" t="str" cm="1">
        <f t="array" ref="D107">IFERROR(INDEX(import_data,MATCH($D$8&amp;"-"&amp;$B107,import_key,0),D$9),"")</f>
        <v/>
      </c>
      <c r="E107" s="299" t="str" cm="1">
        <f t="array" ref="E107">IFERROR(INDEX(import_data,MATCH($D$8&amp;"-"&amp;$B107,import_key,0),E$9),"")</f>
        <v/>
      </c>
      <c r="F107" s="322" t="str" cm="1">
        <f t="array" ref="F107">IFERROR(INDEX(import_data,MATCH($D$8&amp;"-"&amp;$B107,import_key,0),F$9),"")</f>
        <v/>
      </c>
    </row>
    <row r="108" spans="2:6" x14ac:dyDescent="0.25">
      <c r="B108" s="308">
        <f t="shared" si="0"/>
        <v>96</v>
      </c>
      <c r="D108" s="301" t="str" cm="1">
        <f t="array" ref="D108">IFERROR(INDEX(import_data,MATCH($D$8&amp;"-"&amp;$B108,import_key,0),D$9),"")</f>
        <v/>
      </c>
      <c r="E108" s="299" t="str" cm="1">
        <f t="array" ref="E108">IFERROR(INDEX(import_data,MATCH($D$8&amp;"-"&amp;$B108,import_key,0),E$9),"")</f>
        <v/>
      </c>
      <c r="F108" s="322" t="str" cm="1">
        <f t="array" ref="F108">IFERROR(INDEX(import_data,MATCH($D$8&amp;"-"&amp;$B108,import_key,0),F$9),"")</f>
        <v/>
      </c>
    </row>
    <row r="109" spans="2:6" x14ac:dyDescent="0.25">
      <c r="B109" s="308">
        <f t="shared" si="0"/>
        <v>97</v>
      </c>
      <c r="D109" s="301" t="str" cm="1">
        <f t="array" ref="D109">IFERROR(INDEX(import_data,MATCH($D$8&amp;"-"&amp;$B109,import_key,0),D$9),"")</f>
        <v/>
      </c>
      <c r="E109" s="299" t="str" cm="1">
        <f t="array" ref="E109">IFERROR(INDEX(import_data,MATCH($D$8&amp;"-"&amp;$B109,import_key,0),E$9),"")</f>
        <v/>
      </c>
      <c r="F109" s="322" t="str" cm="1">
        <f t="array" ref="F109">IFERROR(INDEX(import_data,MATCH($D$8&amp;"-"&amp;$B109,import_key,0),F$9),"")</f>
        <v/>
      </c>
    </row>
    <row r="110" spans="2:6" x14ac:dyDescent="0.25">
      <c r="B110" s="308">
        <f t="shared" si="0"/>
        <v>98</v>
      </c>
      <c r="D110" s="301" t="str" cm="1">
        <f t="array" ref="D110">IFERROR(INDEX(import_data,MATCH($D$8&amp;"-"&amp;$B110,import_key,0),D$9),"")</f>
        <v/>
      </c>
      <c r="E110" s="299" t="str" cm="1">
        <f t="array" ref="E110">IFERROR(INDEX(import_data,MATCH($D$8&amp;"-"&amp;$B110,import_key,0),E$9),"")</f>
        <v/>
      </c>
      <c r="F110" s="322" t="str" cm="1">
        <f t="array" ref="F110">IFERROR(INDEX(import_data,MATCH($D$8&amp;"-"&amp;$B110,import_key,0),F$9),"")</f>
        <v/>
      </c>
    </row>
    <row r="111" spans="2:6" x14ac:dyDescent="0.25">
      <c r="B111" s="308">
        <f t="shared" si="0"/>
        <v>99</v>
      </c>
      <c r="D111" s="301" t="str" cm="1">
        <f t="array" ref="D111">IFERROR(INDEX(import_data,MATCH($D$8&amp;"-"&amp;$B111,import_key,0),D$9),"")</f>
        <v/>
      </c>
      <c r="E111" s="299" t="str" cm="1">
        <f t="array" ref="E111">IFERROR(INDEX(import_data,MATCH($D$8&amp;"-"&amp;$B111,import_key,0),E$9),"")</f>
        <v/>
      </c>
      <c r="F111" s="322" t="str" cm="1">
        <f t="array" ref="F111">IFERROR(INDEX(import_data,MATCH($D$8&amp;"-"&amp;$B111,import_key,0),F$9),"")</f>
        <v/>
      </c>
    </row>
    <row r="112" spans="2:6" ht="15.75" thickBot="1" x14ac:dyDescent="0.3">
      <c r="B112" s="309">
        <f t="shared" si="0"/>
        <v>100</v>
      </c>
      <c r="D112" s="324" t="str" cm="1">
        <f t="array" ref="D112">IFERROR(INDEX(import_data,MATCH($D$8&amp;"-"&amp;$B112,import_key,0),D$9),"")</f>
        <v/>
      </c>
      <c r="E112" s="305" t="str" cm="1">
        <f t="array" ref="E112">IFERROR(INDEX(import_data,MATCH($D$8&amp;"-"&amp;$B112,import_key,0),E$9),"")</f>
        <v/>
      </c>
      <c r="F112" s="325" t="str" cm="1">
        <f t="array" ref="F112">IFERROR(INDEX(import_data,MATCH($D$8&amp;"-"&amp;$B112,import_key,0),F$9),"")</f>
        <v/>
      </c>
    </row>
  </sheetData>
  <sheetProtection sheet="1" objects="1" scenarios="1"/>
  <mergeCells count="4">
    <mergeCell ref="D2:F2"/>
    <mergeCell ref="D4:F4"/>
    <mergeCell ref="D6:F6"/>
    <mergeCell ref="D8:F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U62"/>
  <sheetViews>
    <sheetView workbookViewId="0"/>
  </sheetViews>
  <sheetFormatPr defaultRowHeight="15" x14ac:dyDescent="0.25"/>
  <cols>
    <col min="1" max="1" width="2.85546875" style="98" customWidth="1"/>
    <col min="2" max="2" width="5.7109375" style="98" customWidth="1"/>
    <col min="3" max="3" width="2.85546875" style="98" customWidth="1"/>
    <col min="4" max="4" width="14.85546875" style="98" customWidth="1"/>
    <col min="5" max="5" width="14.28515625" style="98" customWidth="1"/>
    <col min="6" max="6" width="9.140625" style="141"/>
    <col min="7" max="8" width="11.42578125" style="98" customWidth="1"/>
    <col min="9" max="9" width="12.5703125" style="98" customWidth="1"/>
    <col min="10" max="10" width="14.28515625" style="141" customWidth="1"/>
    <col min="11" max="11" width="16" style="98" customWidth="1"/>
    <col min="12" max="12" width="2.85546875" style="98" customWidth="1"/>
    <col min="13" max="13" width="9.140625" style="98"/>
    <col min="14" max="14" width="14.42578125" style="98" bestFit="1" customWidth="1"/>
    <col min="15" max="15" width="9.42578125" style="98" bestFit="1" customWidth="1"/>
    <col min="16" max="16" width="2.85546875" style="98" customWidth="1"/>
    <col min="17" max="17" width="5.7109375" style="98" customWidth="1"/>
    <col min="18" max="18" width="2.85546875" style="98" customWidth="1"/>
    <col min="19" max="19" width="14.85546875" style="98" customWidth="1"/>
    <col min="20" max="20" width="14.28515625" style="98" customWidth="1"/>
    <col min="21" max="21" width="14.85546875" style="98" customWidth="1"/>
    <col min="22" max="16384" width="9.140625" style="98"/>
  </cols>
  <sheetData>
    <row r="1" spans="2:21" ht="15.75" thickBot="1" x14ac:dyDescent="0.3"/>
    <row r="2" spans="2:21" ht="32.25" thickBot="1" x14ac:dyDescent="0.55000000000000004">
      <c r="D2" s="376" t="s">
        <v>134</v>
      </c>
      <c r="E2" s="377"/>
      <c r="F2" s="377"/>
      <c r="G2" s="377"/>
      <c r="H2" s="377"/>
      <c r="I2" s="377"/>
      <c r="J2" s="377"/>
      <c r="K2" s="377"/>
      <c r="L2" s="377"/>
      <c r="M2" s="377"/>
      <c r="N2" s="377"/>
      <c r="O2" s="377"/>
      <c r="P2" s="377"/>
      <c r="Q2" s="377"/>
      <c r="R2" s="377"/>
      <c r="S2" s="377"/>
      <c r="T2" s="377"/>
      <c r="U2" s="378"/>
    </row>
    <row r="4" spans="2:21" ht="21.75" hidden="1" thickBot="1" x14ac:dyDescent="0.4">
      <c r="D4" s="388" t="s">
        <v>46</v>
      </c>
      <c r="E4" s="389"/>
      <c r="F4" s="389"/>
      <c r="G4" s="389"/>
      <c r="H4" s="389"/>
      <c r="I4" s="389"/>
      <c r="J4" s="389"/>
      <c r="K4" s="390"/>
      <c r="S4" s="388" t="s">
        <v>47</v>
      </c>
      <c r="T4" s="389"/>
      <c r="U4" s="390"/>
    </row>
    <row r="5" spans="2:21" ht="15.75" hidden="1" thickBot="1" x14ac:dyDescent="0.3">
      <c r="D5" s="99"/>
      <c r="E5" s="99"/>
      <c r="G5" s="99"/>
      <c r="H5" s="99"/>
      <c r="M5" s="99"/>
      <c r="N5" s="99"/>
      <c r="O5" s="99"/>
      <c r="S5" s="99"/>
      <c r="T5" s="99"/>
      <c r="U5" s="99"/>
    </row>
    <row r="6" spans="2:21" ht="123.75" hidden="1" customHeight="1" thickBot="1" x14ac:dyDescent="0.3">
      <c r="D6" s="385"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0
ORDER BY
	kategorija_rbr</v>
      </c>
      <c r="E6" s="386"/>
      <c r="F6" s="386"/>
      <c r="G6" s="386"/>
      <c r="H6" s="386"/>
      <c r="I6" s="386"/>
      <c r="J6" s="386"/>
      <c r="K6" s="387"/>
      <c r="M6" s="99"/>
      <c r="N6" s="99"/>
      <c r="O6" s="99"/>
      <c r="S6" s="385"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0)</v>
      </c>
      <c r="T6" s="386"/>
      <c r="U6" s="387"/>
    </row>
    <row r="7" spans="2:21" hidden="1" x14ac:dyDescent="0.25">
      <c r="D7" s="99"/>
      <c r="E7" s="99"/>
      <c r="G7" s="99"/>
      <c r="H7" s="99"/>
      <c r="J7" s="281"/>
      <c r="M7" s="99"/>
      <c r="N7" s="99"/>
      <c r="O7" s="99"/>
      <c r="S7" s="99"/>
      <c r="T7" s="99"/>
      <c r="U7" s="99"/>
    </row>
    <row r="8" spans="2:21" s="283" customFormat="1" ht="15.75" thickBot="1" x14ac:dyDescent="0.3">
      <c r="D8" s="382" t="s">
        <v>4</v>
      </c>
      <c r="E8" s="383"/>
      <c r="F8" s="383"/>
      <c r="G8" s="383"/>
      <c r="H8" s="383"/>
      <c r="I8" s="383"/>
      <c r="J8" s="383"/>
      <c r="K8" s="384"/>
      <c r="M8" s="99"/>
      <c r="N8" s="99"/>
      <c r="O8" s="99"/>
      <c r="S8" s="382" t="s">
        <v>308</v>
      </c>
      <c r="T8" s="383"/>
      <c r="U8" s="384"/>
    </row>
    <row r="9" spans="2:21" s="283" customFormat="1" x14ac:dyDescent="0.25">
      <c r="D9" s="315">
        <v>2</v>
      </c>
      <c r="E9" s="310">
        <v>3</v>
      </c>
      <c r="F9" s="310">
        <v>4</v>
      </c>
      <c r="G9" s="310">
        <v>5</v>
      </c>
      <c r="H9" s="310">
        <v>6</v>
      </c>
      <c r="I9" s="310">
        <v>7</v>
      </c>
      <c r="J9" s="310">
        <v>8</v>
      </c>
      <c r="K9" s="316">
        <v>9</v>
      </c>
      <c r="M9" s="99"/>
      <c r="N9" s="99"/>
      <c r="O9" s="99"/>
      <c r="S9" s="315">
        <v>2</v>
      </c>
      <c r="T9" s="310">
        <v>3</v>
      </c>
      <c r="U9" s="316">
        <v>4</v>
      </c>
    </row>
    <row r="10" spans="2:21" ht="7.5" customHeight="1" x14ac:dyDescent="0.25">
      <c r="N10" s="290"/>
      <c r="O10" s="290"/>
    </row>
    <row r="11" spans="2:21" s="283" customFormat="1" x14ac:dyDescent="0.25">
      <c r="D11" s="287" t="s">
        <v>22</v>
      </c>
      <c r="E11" s="288" t="s">
        <v>23</v>
      </c>
      <c r="F11" s="310" t="s">
        <v>8</v>
      </c>
      <c r="G11" s="311" t="s">
        <v>24</v>
      </c>
      <c r="H11" s="311" t="s">
        <v>25</v>
      </c>
      <c r="I11" s="288" t="s">
        <v>26</v>
      </c>
      <c r="J11" s="310" t="s">
        <v>27</v>
      </c>
      <c r="K11" s="289" t="s">
        <v>28</v>
      </c>
      <c r="M11" s="284" t="s">
        <v>16</v>
      </c>
      <c r="N11" s="285" t="s">
        <v>51</v>
      </c>
      <c r="O11" s="286" t="s">
        <v>33</v>
      </c>
      <c r="S11" s="287" t="s">
        <v>128</v>
      </c>
      <c r="T11" s="288" t="s">
        <v>23</v>
      </c>
      <c r="U11" s="289" t="s">
        <v>22</v>
      </c>
    </row>
    <row r="12" spans="2:21" ht="7.5" customHeight="1" thickBot="1" x14ac:dyDescent="0.3">
      <c r="N12" s="290">
        <f>data_max_stazaKategorija_id</f>
        <v>0</v>
      </c>
      <c r="O12" s="290"/>
    </row>
    <row r="13" spans="2:21" x14ac:dyDescent="0.25">
      <c r="B13" s="307">
        <f>B12+1</f>
        <v>1</v>
      </c>
      <c r="D13" s="293" t="str" cm="1">
        <f t="array" ref="D13">IFERROR(INDEX(import_data,MATCH($D$8&amp;"-"&amp;$B13,import_key,0),D$9),"")</f>
        <v/>
      </c>
      <c r="E13" s="294" t="str" cm="1">
        <f t="array" ref="E13">IFERROR(INDEX(import_data,MATCH($D$8&amp;"-"&amp;$B13,import_key,0),E$9),"")</f>
        <v/>
      </c>
      <c r="F13" s="230" t="str" cm="1">
        <f t="array" ref="F13">IFERROR(INDEX(import_data,MATCH($D$8&amp;"-"&amp;$B13,import_key,0),F$9),"")</f>
        <v/>
      </c>
      <c r="G13" s="312" t="str" cm="1">
        <f t="array" ref="G13">IFERROR(INDEX(import_data,MATCH($D$8&amp;"-"&amp;$B13,import_key,0),G$9),"")</f>
        <v/>
      </c>
      <c r="H13" s="312" t="str" cm="1">
        <f t="array" ref="H13">IFERROR(INDEX(import_data,MATCH($D$8&amp;"-"&amp;$B13,import_key,0),H$9),"")</f>
        <v/>
      </c>
      <c r="I13" s="294" t="str" cm="1">
        <f t="array" ref="I13">IFERROR(INDEX(import_data,MATCH($D$8&amp;"-"&amp;$B13,import_key,0),I$9),"")</f>
        <v/>
      </c>
      <c r="J13" s="230" t="str" cm="1">
        <f t="array" ref="J13">IFERROR(INDEX(import_data,MATCH($D$8&amp;"-"&amp;$B13,import_key,0),J$9),"")</f>
        <v/>
      </c>
      <c r="K13" s="295" t="str" cm="1">
        <f t="array" ref="K13">IFERROR(INDEX(import_data,MATCH($D$8&amp;"-"&amp;$B13,import_key,0),K$9),"")</f>
        <v/>
      </c>
      <c r="M13" s="151" t="str">
        <f>IF(D13="","",M12+1)</f>
        <v/>
      </c>
      <c r="N13" s="291" t="str">
        <f>IF(M13="","",MAX(N$12:N12)+1)</f>
        <v/>
      </c>
      <c r="O13" s="292" t="str">
        <f>IF(M13="","",IFERROR(INDEX(natjecanje!T$13:T$412,MATCH(D13,natjecanje!S$13:S$412,0)),""))</f>
        <v/>
      </c>
      <c r="Q13" s="307">
        <f>Q12+1</f>
        <v>1</v>
      </c>
      <c r="S13" s="293" t="str" cm="1">
        <f t="array" ref="S13">IFERROR(INDEX(import_data,MATCH($S$8&amp;"-"&amp;$Q13,import_key,0),S$9),"")</f>
        <v/>
      </c>
      <c r="T13" s="294" t="str" cm="1">
        <f t="array" ref="T13">IFERROR(INDEX(import_data,MATCH($S$8&amp;"-"&amp;$Q13,import_key,0),T$9),"")</f>
        <v/>
      </c>
      <c r="U13" s="295" t="str" cm="1">
        <f t="array" ref="U13">IFERROR(INDEX(import_data,MATCH($S$8&amp;"-"&amp;$Q13,import_key,0),U$9),"")</f>
        <v/>
      </c>
    </row>
    <row r="14" spans="2:21" x14ac:dyDescent="0.25">
      <c r="B14" s="308">
        <f t="shared" ref="B14:B62" si="0">B13+1</f>
        <v>2</v>
      </c>
      <c r="D14" s="298" t="str" cm="1">
        <f t="array" ref="D14">IFERROR(INDEX(import_data,MATCH($D$8&amp;"-"&amp;$B14,import_key,0),D$9),"")</f>
        <v/>
      </c>
      <c r="E14" s="299" t="str" cm="1">
        <f t="array" ref="E14">IFERROR(INDEX(import_data,MATCH($D$8&amp;"-"&amp;$B14,import_key,0),E$9),"")</f>
        <v/>
      </c>
      <c r="F14" s="233" t="str" cm="1">
        <f t="array" ref="F14">IFERROR(INDEX(import_data,MATCH($D$8&amp;"-"&amp;$B14,import_key,0),F$9),"")</f>
        <v/>
      </c>
      <c r="G14" s="313" t="str" cm="1">
        <f t="array" ref="G14">IFERROR(INDEX(import_data,MATCH($D$8&amp;"-"&amp;$B14,import_key,0),G$9),"")</f>
        <v/>
      </c>
      <c r="H14" s="313" t="str" cm="1">
        <f t="array" ref="H14">IFERROR(INDEX(import_data,MATCH($D$8&amp;"-"&amp;$B14,import_key,0),H$9),"")</f>
        <v/>
      </c>
      <c r="I14" s="299" t="str" cm="1">
        <f t="array" ref="I14">IFERROR(INDEX(import_data,MATCH($D$8&amp;"-"&amp;$B14,import_key,0),I$9),"")</f>
        <v/>
      </c>
      <c r="J14" s="233" t="str" cm="1">
        <f t="array" ref="J14">IFERROR(INDEX(import_data,MATCH($D$8&amp;"-"&amp;$B14,import_key,0),J$9),"")</f>
        <v/>
      </c>
      <c r="K14" s="300" t="str" cm="1">
        <f t="array" ref="K14">IFERROR(INDEX(import_data,MATCH($D$8&amp;"-"&amp;$B14,import_key,0),K$9),"")</f>
        <v/>
      </c>
      <c r="M14" s="157" t="str">
        <f t="shared" ref="M14:M62" si="1">IF(D14="","",M13+1)</f>
        <v/>
      </c>
      <c r="N14" s="296" t="str">
        <f>IF(M14="","",MAX(N$12:N13)+1)</f>
        <v/>
      </c>
      <c r="O14" s="297" t="str">
        <f>IF(M14="","",IFERROR(INDEX(natjecanje!T$13:T$412,MATCH(D14,natjecanje!S$13:S$412,0)),""))</f>
        <v/>
      </c>
      <c r="Q14" s="308">
        <f t="shared" ref="Q14:Q62" si="2">Q13+1</f>
        <v>2</v>
      </c>
      <c r="S14" s="298" t="str" cm="1">
        <f t="array" ref="S14">IFERROR(INDEX(import_data,MATCH($S$8&amp;"-"&amp;$Q14,import_key,0),S$9),"")</f>
        <v/>
      </c>
      <c r="T14" s="299" t="str" cm="1">
        <f t="array" ref="T14">IFERROR(INDEX(import_data,MATCH($S$8&amp;"-"&amp;$Q14,import_key,0),T$9),"")</f>
        <v/>
      </c>
      <c r="U14" s="300" t="str" cm="1">
        <f t="array" ref="U14">IFERROR(INDEX(import_data,MATCH($S$8&amp;"-"&amp;$Q14,import_key,0),U$9),"")</f>
        <v/>
      </c>
    </row>
    <row r="15" spans="2:21" x14ac:dyDescent="0.25">
      <c r="B15" s="308">
        <f t="shared" si="0"/>
        <v>3</v>
      </c>
      <c r="D15" s="298" t="str" cm="1">
        <f t="array" ref="D15">IFERROR(INDEX(import_data,MATCH($D$8&amp;"-"&amp;$B15,import_key,0),D$9),"")</f>
        <v/>
      </c>
      <c r="E15" s="299" t="str" cm="1">
        <f t="array" ref="E15">IFERROR(INDEX(import_data,MATCH($D$8&amp;"-"&amp;$B15,import_key,0),E$9),"")</f>
        <v/>
      </c>
      <c r="F15" s="233" t="str" cm="1">
        <f t="array" ref="F15">IFERROR(INDEX(import_data,MATCH($D$8&amp;"-"&amp;$B15,import_key,0),F$9),"")</f>
        <v/>
      </c>
      <c r="G15" s="313" t="str" cm="1">
        <f t="array" ref="G15">IFERROR(INDEX(import_data,MATCH($D$8&amp;"-"&amp;$B15,import_key,0),G$9),"")</f>
        <v/>
      </c>
      <c r="H15" s="313" t="str" cm="1">
        <f t="array" ref="H15">IFERROR(INDEX(import_data,MATCH($D$8&amp;"-"&amp;$B15,import_key,0),H$9),"")</f>
        <v/>
      </c>
      <c r="I15" s="299" t="str" cm="1">
        <f t="array" ref="I15">IFERROR(INDEX(import_data,MATCH($D$8&amp;"-"&amp;$B15,import_key,0),I$9),"")</f>
        <v/>
      </c>
      <c r="J15" s="233" t="str" cm="1">
        <f t="array" ref="J15">IFERROR(INDEX(import_data,MATCH($D$8&amp;"-"&amp;$B15,import_key,0),J$9),"")</f>
        <v/>
      </c>
      <c r="K15" s="300" t="str" cm="1">
        <f t="array" ref="K15">IFERROR(INDEX(import_data,MATCH($D$8&amp;"-"&amp;$B15,import_key,0),K$9),"")</f>
        <v/>
      </c>
      <c r="M15" s="157" t="str">
        <f t="shared" si="1"/>
        <v/>
      </c>
      <c r="N15" s="296" t="str">
        <f>IF(M15="","",MAX(N$12:N14)+1)</f>
        <v/>
      </c>
      <c r="O15" s="297" t="str">
        <f>IF(M15="","",IFERROR(INDEX(natjecanje!T$13:T$412,MATCH(D15,natjecanje!S$13:S$412,0)),""))</f>
        <v/>
      </c>
      <c r="Q15" s="308">
        <f t="shared" si="2"/>
        <v>3</v>
      </c>
      <c r="S15" s="298" t="str" cm="1">
        <f t="array" ref="S15">IFERROR(INDEX(import_data,MATCH($S$8&amp;"-"&amp;$Q15,import_key,0),S$9),"")</f>
        <v/>
      </c>
      <c r="T15" s="299" t="str" cm="1">
        <f t="array" ref="T15">IFERROR(INDEX(import_data,MATCH($S$8&amp;"-"&amp;$Q15,import_key,0),T$9),"")</f>
        <v/>
      </c>
      <c r="U15" s="300" t="str" cm="1">
        <f t="array" ref="U15">IFERROR(INDEX(import_data,MATCH($S$8&amp;"-"&amp;$Q15,import_key,0),U$9),"")</f>
        <v/>
      </c>
    </row>
    <row r="16" spans="2:21" x14ac:dyDescent="0.25">
      <c r="B16" s="308">
        <f t="shared" si="0"/>
        <v>4</v>
      </c>
      <c r="D16" s="298" t="str" cm="1">
        <f t="array" ref="D16">IFERROR(INDEX(import_data,MATCH($D$8&amp;"-"&amp;$B16,import_key,0),D$9),"")</f>
        <v/>
      </c>
      <c r="E16" s="299" t="str" cm="1">
        <f t="array" ref="E16">IFERROR(INDEX(import_data,MATCH($D$8&amp;"-"&amp;$B16,import_key,0),E$9),"")</f>
        <v/>
      </c>
      <c r="F16" s="233" t="str" cm="1">
        <f t="array" ref="F16">IFERROR(INDEX(import_data,MATCH($D$8&amp;"-"&amp;$B16,import_key,0),F$9),"")</f>
        <v/>
      </c>
      <c r="G16" s="313" t="str" cm="1">
        <f t="array" ref="G16">IFERROR(INDEX(import_data,MATCH($D$8&amp;"-"&amp;$B16,import_key,0),G$9),"")</f>
        <v/>
      </c>
      <c r="H16" s="313" t="str" cm="1">
        <f t="array" ref="H16">IFERROR(INDEX(import_data,MATCH($D$8&amp;"-"&amp;$B16,import_key,0),H$9),"")</f>
        <v/>
      </c>
      <c r="I16" s="299" t="str" cm="1">
        <f t="array" ref="I16">IFERROR(INDEX(import_data,MATCH($D$8&amp;"-"&amp;$B16,import_key,0),I$9),"")</f>
        <v/>
      </c>
      <c r="J16" s="233" t="str" cm="1">
        <f t="array" ref="J16">IFERROR(INDEX(import_data,MATCH($D$8&amp;"-"&amp;$B16,import_key,0),J$9),"")</f>
        <v/>
      </c>
      <c r="K16" s="300" t="str" cm="1">
        <f t="array" ref="K16">IFERROR(INDEX(import_data,MATCH($D$8&amp;"-"&amp;$B16,import_key,0),K$9),"")</f>
        <v/>
      </c>
      <c r="M16" s="157" t="str">
        <f t="shared" si="1"/>
        <v/>
      </c>
      <c r="N16" s="296" t="str">
        <f>IF(M16="","",MAX(N$12:N15)+1)</f>
        <v/>
      </c>
      <c r="O16" s="297" t="str">
        <f>IF(M16="","",IFERROR(INDEX(natjecanje!T$13:T$412,MATCH(D16,natjecanje!S$13:S$412,0)),""))</f>
        <v/>
      </c>
      <c r="Q16" s="308">
        <f t="shared" si="2"/>
        <v>4</v>
      </c>
      <c r="S16" s="298" t="str" cm="1">
        <f t="array" ref="S16">IFERROR(INDEX(import_data,MATCH($S$8&amp;"-"&amp;$Q16,import_key,0),S$9),"")</f>
        <v/>
      </c>
      <c r="T16" s="299" t="str" cm="1">
        <f t="array" ref="T16">IFERROR(INDEX(import_data,MATCH($S$8&amp;"-"&amp;$Q16,import_key,0),T$9),"")</f>
        <v/>
      </c>
      <c r="U16" s="300" t="str" cm="1">
        <f t="array" ref="U16">IFERROR(INDEX(import_data,MATCH($S$8&amp;"-"&amp;$Q16,import_key,0),U$9),"")</f>
        <v/>
      </c>
    </row>
    <row r="17" spans="2:21" x14ac:dyDescent="0.25">
      <c r="B17" s="308">
        <f t="shared" si="0"/>
        <v>5</v>
      </c>
      <c r="D17" s="298" t="str" cm="1">
        <f t="array" ref="D17">IFERROR(INDEX(import_data,MATCH($D$8&amp;"-"&amp;$B17,import_key,0),D$9),"")</f>
        <v/>
      </c>
      <c r="E17" s="299" t="str" cm="1">
        <f t="array" ref="E17">IFERROR(INDEX(import_data,MATCH($D$8&amp;"-"&amp;$B17,import_key,0),E$9),"")</f>
        <v/>
      </c>
      <c r="F17" s="233" t="str" cm="1">
        <f t="array" ref="F17">IFERROR(INDEX(import_data,MATCH($D$8&amp;"-"&amp;$B17,import_key,0),F$9),"")</f>
        <v/>
      </c>
      <c r="G17" s="313" t="str" cm="1">
        <f t="array" ref="G17">IFERROR(INDEX(import_data,MATCH($D$8&amp;"-"&amp;$B17,import_key,0),G$9),"")</f>
        <v/>
      </c>
      <c r="H17" s="313" t="str" cm="1">
        <f t="array" ref="H17">IFERROR(INDEX(import_data,MATCH($D$8&amp;"-"&amp;$B17,import_key,0),H$9),"")</f>
        <v/>
      </c>
      <c r="I17" s="299" t="str" cm="1">
        <f t="array" ref="I17">IFERROR(INDEX(import_data,MATCH($D$8&amp;"-"&amp;$B17,import_key,0),I$9),"")</f>
        <v/>
      </c>
      <c r="J17" s="233" t="str" cm="1">
        <f t="array" ref="J17">IFERROR(INDEX(import_data,MATCH($D$8&amp;"-"&amp;$B17,import_key,0),J$9),"")</f>
        <v/>
      </c>
      <c r="K17" s="300" t="str" cm="1">
        <f t="array" ref="K17">IFERROR(INDEX(import_data,MATCH($D$8&amp;"-"&amp;$B17,import_key,0),K$9),"")</f>
        <v/>
      </c>
      <c r="M17" s="157" t="str">
        <f t="shared" si="1"/>
        <v/>
      </c>
      <c r="N17" s="296" t="str">
        <f>IF(M17="","",MAX(N$12:N16)+1)</f>
        <v/>
      </c>
      <c r="O17" s="297" t="str">
        <f>IF(M17="","",IFERROR(INDEX(natjecanje!T$13:T$412,MATCH(D17,natjecanje!S$13:S$412,0)),""))</f>
        <v/>
      </c>
      <c r="Q17" s="308">
        <f t="shared" si="2"/>
        <v>5</v>
      </c>
      <c r="S17" s="298" t="str" cm="1">
        <f t="array" ref="S17">IFERROR(INDEX(import_data,MATCH($S$8&amp;"-"&amp;$Q17,import_key,0),S$9),"")</f>
        <v/>
      </c>
      <c r="T17" s="299" t="str" cm="1">
        <f t="array" ref="T17">IFERROR(INDEX(import_data,MATCH($S$8&amp;"-"&amp;$Q17,import_key,0),T$9),"")</f>
        <v/>
      </c>
      <c r="U17" s="300" t="str" cm="1">
        <f t="array" ref="U17">IFERROR(INDEX(import_data,MATCH($S$8&amp;"-"&amp;$Q17,import_key,0),U$9),"")</f>
        <v/>
      </c>
    </row>
    <row r="18" spans="2:21" x14ac:dyDescent="0.25">
      <c r="B18" s="308">
        <f t="shared" si="0"/>
        <v>6</v>
      </c>
      <c r="D18" s="298" t="str" cm="1">
        <f t="array" ref="D18">IFERROR(INDEX(import_data,MATCH($D$8&amp;"-"&amp;$B18,import_key,0),D$9),"")</f>
        <v/>
      </c>
      <c r="E18" s="299" t="str" cm="1">
        <f t="array" ref="E18">IFERROR(INDEX(import_data,MATCH($D$8&amp;"-"&amp;$B18,import_key,0),E$9),"")</f>
        <v/>
      </c>
      <c r="F18" s="233" t="str" cm="1">
        <f t="array" ref="F18">IFERROR(INDEX(import_data,MATCH($D$8&amp;"-"&amp;$B18,import_key,0),F$9),"")</f>
        <v/>
      </c>
      <c r="G18" s="313" t="str" cm="1">
        <f t="array" ref="G18">IFERROR(INDEX(import_data,MATCH($D$8&amp;"-"&amp;$B18,import_key,0),G$9),"")</f>
        <v/>
      </c>
      <c r="H18" s="313" t="str" cm="1">
        <f t="array" ref="H18">IFERROR(INDEX(import_data,MATCH($D$8&amp;"-"&amp;$B18,import_key,0),H$9),"")</f>
        <v/>
      </c>
      <c r="I18" s="299" t="str" cm="1">
        <f t="array" ref="I18">IFERROR(INDEX(import_data,MATCH($D$8&amp;"-"&amp;$B18,import_key,0),I$9),"")</f>
        <v/>
      </c>
      <c r="J18" s="233" t="str" cm="1">
        <f t="array" ref="J18">IFERROR(INDEX(import_data,MATCH($D$8&amp;"-"&amp;$B18,import_key,0),J$9),"")</f>
        <v/>
      </c>
      <c r="K18" s="300" t="str" cm="1">
        <f t="array" ref="K18">IFERROR(INDEX(import_data,MATCH($D$8&amp;"-"&amp;$B18,import_key,0),K$9),"")</f>
        <v/>
      </c>
      <c r="M18" s="157" t="str">
        <f t="shared" si="1"/>
        <v/>
      </c>
      <c r="N18" s="296" t="str">
        <f>IF(M18="","",MAX(N$12:N17)+1)</f>
        <v/>
      </c>
      <c r="O18" s="297" t="str">
        <f>IF(M18="","",IFERROR(INDEX(natjecanje!T$13:T$412,MATCH(D18,natjecanje!S$13:S$412,0)),""))</f>
        <v/>
      </c>
      <c r="Q18" s="308">
        <f t="shared" si="2"/>
        <v>6</v>
      </c>
      <c r="S18" s="298" t="str" cm="1">
        <f t="array" ref="S18">IFERROR(INDEX(import_data,MATCH($S$8&amp;"-"&amp;$Q18,import_key,0),S$9),"")</f>
        <v/>
      </c>
      <c r="T18" s="299" t="str" cm="1">
        <f t="array" ref="T18">IFERROR(INDEX(import_data,MATCH($S$8&amp;"-"&amp;$Q18,import_key,0),T$9),"")</f>
        <v/>
      </c>
      <c r="U18" s="300" t="str" cm="1">
        <f t="array" ref="U18">IFERROR(INDEX(import_data,MATCH($S$8&amp;"-"&amp;$Q18,import_key,0),U$9),"")</f>
        <v/>
      </c>
    </row>
    <row r="19" spans="2:21" x14ac:dyDescent="0.25">
      <c r="B19" s="308">
        <f t="shared" si="0"/>
        <v>7</v>
      </c>
      <c r="D19" s="298" t="str" cm="1">
        <f t="array" ref="D19">IFERROR(INDEX(import_data,MATCH($D$8&amp;"-"&amp;$B19,import_key,0),D$9),"")</f>
        <v/>
      </c>
      <c r="E19" s="299" t="str" cm="1">
        <f t="array" ref="E19">IFERROR(INDEX(import_data,MATCH($D$8&amp;"-"&amp;$B19,import_key,0),E$9),"")</f>
        <v/>
      </c>
      <c r="F19" s="233" t="str" cm="1">
        <f t="array" ref="F19">IFERROR(INDEX(import_data,MATCH($D$8&amp;"-"&amp;$B19,import_key,0),F$9),"")</f>
        <v/>
      </c>
      <c r="G19" s="313" t="str" cm="1">
        <f t="array" ref="G19">IFERROR(INDEX(import_data,MATCH($D$8&amp;"-"&amp;$B19,import_key,0),G$9),"")</f>
        <v/>
      </c>
      <c r="H19" s="313" t="str" cm="1">
        <f t="array" ref="H19">IFERROR(INDEX(import_data,MATCH($D$8&amp;"-"&amp;$B19,import_key,0),H$9),"")</f>
        <v/>
      </c>
      <c r="I19" s="299" t="str" cm="1">
        <f t="array" ref="I19">IFERROR(INDEX(import_data,MATCH($D$8&amp;"-"&amp;$B19,import_key,0),I$9),"")</f>
        <v/>
      </c>
      <c r="J19" s="233" t="str" cm="1">
        <f t="array" ref="J19">IFERROR(INDEX(import_data,MATCH($D$8&amp;"-"&amp;$B19,import_key,0),J$9),"")</f>
        <v/>
      </c>
      <c r="K19" s="300" t="str" cm="1">
        <f t="array" ref="K19">IFERROR(INDEX(import_data,MATCH($D$8&amp;"-"&amp;$B19,import_key,0),K$9),"")</f>
        <v/>
      </c>
      <c r="M19" s="157" t="str">
        <f t="shared" si="1"/>
        <v/>
      </c>
      <c r="N19" s="296" t="str">
        <f>IF(M19="","",MAX(N$12:N18)+1)</f>
        <v/>
      </c>
      <c r="O19" s="297" t="str">
        <f>IF(M19="","",IFERROR(INDEX(natjecanje!T$13:T$412,MATCH(D19,natjecanje!S$13:S$412,0)),""))</f>
        <v/>
      </c>
      <c r="Q19" s="308">
        <f t="shared" si="2"/>
        <v>7</v>
      </c>
      <c r="S19" s="298" t="str" cm="1">
        <f t="array" ref="S19">IFERROR(INDEX(import_data,MATCH($S$8&amp;"-"&amp;$Q19,import_key,0),S$9),"")</f>
        <v/>
      </c>
      <c r="T19" s="299" t="str" cm="1">
        <f t="array" ref="T19">IFERROR(INDEX(import_data,MATCH($S$8&amp;"-"&amp;$Q19,import_key,0),T$9),"")</f>
        <v/>
      </c>
      <c r="U19" s="300" t="str" cm="1">
        <f t="array" ref="U19">IFERROR(INDEX(import_data,MATCH($S$8&amp;"-"&amp;$Q19,import_key,0),U$9),"")</f>
        <v/>
      </c>
    </row>
    <row r="20" spans="2:21" x14ac:dyDescent="0.25">
      <c r="B20" s="308">
        <f t="shared" si="0"/>
        <v>8</v>
      </c>
      <c r="D20" s="298" t="str" cm="1">
        <f t="array" ref="D20">IFERROR(INDEX(import_data,MATCH($D$8&amp;"-"&amp;$B20,import_key,0),D$9),"")</f>
        <v/>
      </c>
      <c r="E20" s="299" t="str" cm="1">
        <f t="array" ref="E20">IFERROR(INDEX(import_data,MATCH($D$8&amp;"-"&amp;$B20,import_key,0),E$9),"")</f>
        <v/>
      </c>
      <c r="F20" s="233" t="str" cm="1">
        <f t="array" ref="F20">IFERROR(INDEX(import_data,MATCH($D$8&amp;"-"&amp;$B20,import_key,0),F$9),"")</f>
        <v/>
      </c>
      <c r="G20" s="313" t="str" cm="1">
        <f t="array" ref="G20">IFERROR(INDEX(import_data,MATCH($D$8&amp;"-"&amp;$B20,import_key,0),G$9),"")</f>
        <v/>
      </c>
      <c r="H20" s="313" t="str" cm="1">
        <f t="array" ref="H20">IFERROR(INDEX(import_data,MATCH($D$8&amp;"-"&amp;$B20,import_key,0),H$9),"")</f>
        <v/>
      </c>
      <c r="I20" s="299" t="str" cm="1">
        <f t="array" ref="I20">IFERROR(INDEX(import_data,MATCH($D$8&amp;"-"&amp;$B20,import_key,0),I$9),"")</f>
        <v/>
      </c>
      <c r="J20" s="233" t="str" cm="1">
        <f t="array" ref="J20">IFERROR(INDEX(import_data,MATCH($D$8&amp;"-"&amp;$B20,import_key,0),J$9),"")</f>
        <v/>
      </c>
      <c r="K20" s="300" t="str" cm="1">
        <f t="array" ref="K20">IFERROR(INDEX(import_data,MATCH($D$8&amp;"-"&amp;$B20,import_key,0),K$9),"")</f>
        <v/>
      </c>
      <c r="M20" s="157" t="str">
        <f t="shared" si="1"/>
        <v/>
      </c>
      <c r="N20" s="296" t="str">
        <f>IF(M20="","",MAX(N$12:N19)+1)</f>
        <v/>
      </c>
      <c r="O20" s="297" t="str">
        <f>IF(M20="","",IFERROR(INDEX(natjecanje!T$13:T$412,MATCH(D20,natjecanje!S$13:S$412,0)),""))</f>
        <v/>
      </c>
      <c r="Q20" s="308">
        <f t="shared" si="2"/>
        <v>8</v>
      </c>
      <c r="S20" s="298" t="str" cm="1">
        <f t="array" ref="S20">IFERROR(INDEX(import_data,MATCH($S$8&amp;"-"&amp;$Q20,import_key,0),S$9),"")</f>
        <v/>
      </c>
      <c r="T20" s="299" t="str" cm="1">
        <f t="array" ref="T20">IFERROR(INDEX(import_data,MATCH($S$8&amp;"-"&amp;$Q20,import_key,0),T$9),"")</f>
        <v/>
      </c>
      <c r="U20" s="300" t="str" cm="1">
        <f t="array" ref="U20">IFERROR(INDEX(import_data,MATCH($S$8&amp;"-"&amp;$Q20,import_key,0),U$9),"")</f>
        <v/>
      </c>
    </row>
    <row r="21" spans="2:21" x14ac:dyDescent="0.25">
      <c r="B21" s="308">
        <f t="shared" si="0"/>
        <v>9</v>
      </c>
      <c r="D21" s="298" t="str" cm="1">
        <f t="array" ref="D21">IFERROR(INDEX(import_data,MATCH($D$8&amp;"-"&amp;$B21,import_key,0),D$9),"")</f>
        <v/>
      </c>
      <c r="E21" s="299" t="str" cm="1">
        <f t="array" ref="E21">IFERROR(INDEX(import_data,MATCH($D$8&amp;"-"&amp;$B21,import_key,0),E$9),"")</f>
        <v/>
      </c>
      <c r="F21" s="233" t="str" cm="1">
        <f t="array" ref="F21">IFERROR(INDEX(import_data,MATCH($D$8&amp;"-"&amp;$B21,import_key,0),F$9),"")</f>
        <v/>
      </c>
      <c r="G21" s="313" t="str" cm="1">
        <f t="array" ref="G21">IFERROR(INDEX(import_data,MATCH($D$8&amp;"-"&amp;$B21,import_key,0),G$9),"")</f>
        <v/>
      </c>
      <c r="H21" s="313" t="str" cm="1">
        <f t="array" ref="H21">IFERROR(INDEX(import_data,MATCH($D$8&amp;"-"&amp;$B21,import_key,0),H$9),"")</f>
        <v/>
      </c>
      <c r="I21" s="299" t="str" cm="1">
        <f t="array" ref="I21">IFERROR(INDEX(import_data,MATCH($D$8&amp;"-"&amp;$B21,import_key,0),I$9),"")</f>
        <v/>
      </c>
      <c r="J21" s="233" t="str" cm="1">
        <f t="array" ref="J21">IFERROR(INDEX(import_data,MATCH($D$8&amp;"-"&amp;$B21,import_key,0),J$9),"")</f>
        <v/>
      </c>
      <c r="K21" s="300" t="str" cm="1">
        <f t="array" ref="K21">IFERROR(INDEX(import_data,MATCH($D$8&amp;"-"&amp;$B21,import_key,0),K$9),"")</f>
        <v/>
      </c>
      <c r="M21" s="157" t="str">
        <f t="shared" si="1"/>
        <v/>
      </c>
      <c r="N21" s="296" t="str">
        <f>IF(M21="","",MAX(N$12:N20)+1)</f>
        <v/>
      </c>
      <c r="O21" s="297" t="str">
        <f>IF(M21="","",IFERROR(INDEX(natjecanje!T$13:T$412,MATCH(D21,natjecanje!S$13:S$412,0)),""))</f>
        <v/>
      </c>
      <c r="Q21" s="308">
        <f t="shared" si="2"/>
        <v>9</v>
      </c>
      <c r="S21" s="298" t="str" cm="1">
        <f t="array" ref="S21">IFERROR(INDEX(import_data,MATCH($S$8&amp;"-"&amp;$Q21,import_key,0),S$9),"")</f>
        <v/>
      </c>
      <c r="T21" s="299" t="str" cm="1">
        <f t="array" ref="T21">IFERROR(INDEX(import_data,MATCH($S$8&amp;"-"&amp;$Q21,import_key,0),T$9),"")</f>
        <v/>
      </c>
      <c r="U21" s="300" t="str" cm="1">
        <f t="array" ref="U21">IFERROR(INDEX(import_data,MATCH($S$8&amp;"-"&amp;$Q21,import_key,0),U$9),"")</f>
        <v/>
      </c>
    </row>
    <row r="22" spans="2:21" x14ac:dyDescent="0.25">
      <c r="B22" s="308">
        <f t="shared" si="0"/>
        <v>10</v>
      </c>
      <c r="D22" s="298" t="str" cm="1">
        <f t="array" ref="D22">IFERROR(INDEX(import_data,MATCH($D$8&amp;"-"&amp;$B22,import_key,0),D$9),"")</f>
        <v/>
      </c>
      <c r="E22" s="299" t="str" cm="1">
        <f t="array" ref="E22">IFERROR(INDEX(import_data,MATCH($D$8&amp;"-"&amp;$B22,import_key,0),E$9),"")</f>
        <v/>
      </c>
      <c r="F22" s="233" t="str" cm="1">
        <f t="array" ref="F22">IFERROR(INDEX(import_data,MATCH($D$8&amp;"-"&amp;$B22,import_key,0),F$9),"")</f>
        <v/>
      </c>
      <c r="G22" s="313" t="str" cm="1">
        <f t="array" ref="G22">IFERROR(INDEX(import_data,MATCH($D$8&amp;"-"&amp;$B22,import_key,0),G$9),"")</f>
        <v/>
      </c>
      <c r="H22" s="313" t="str" cm="1">
        <f t="array" ref="H22">IFERROR(INDEX(import_data,MATCH($D$8&amp;"-"&amp;$B22,import_key,0),H$9),"")</f>
        <v/>
      </c>
      <c r="I22" s="299" t="str" cm="1">
        <f t="array" ref="I22">IFERROR(INDEX(import_data,MATCH($D$8&amp;"-"&amp;$B22,import_key,0),I$9),"")</f>
        <v/>
      </c>
      <c r="J22" s="233" t="str" cm="1">
        <f t="array" ref="J22">IFERROR(INDEX(import_data,MATCH($D$8&amp;"-"&amp;$B22,import_key,0),J$9),"")</f>
        <v/>
      </c>
      <c r="K22" s="300" t="str" cm="1">
        <f t="array" ref="K22">IFERROR(INDEX(import_data,MATCH($D$8&amp;"-"&amp;$B22,import_key,0),K$9),"")</f>
        <v/>
      </c>
      <c r="M22" s="157" t="str">
        <f t="shared" si="1"/>
        <v/>
      </c>
      <c r="N22" s="296" t="str">
        <f>IF(M22="","",MAX(N$12:N21)+1)</f>
        <v/>
      </c>
      <c r="O22" s="297" t="str">
        <f>IF(M22="","",IFERROR(INDEX(natjecanje!T$13:T$412,MATCH(D22,natjecanje!S$13:S$412,0)),""))</f>
        <v/>
      </c>
      <c r="Q22" s="308">
        <f t="shared" si="2"/>
        <v>10</v>
      </c>
      <c r="S22" s="298" t="str" cm="1">
        <f t="array" ref="S22">IFERROR(INDEX(import_data,MATCH($S$8&amp;"-"&amp;$Q22,import_key,0),S$9),"")</f>
        <v/>
      </c>
      <c r="T22" s="299" t="str" cm="1">
        <f t="array" ref="T22">IFERROR(INDEX(import_data,MATCH($S$8&amp;"-"&amp;$Q22,import_key,0),T$9),"")</f>
        <v/>
      </c>
      <c r="U22" s="300" t="str" cm="1">
        <f t="array" ref="U22">IFERROR(INDEX(import_data,MATCH($S$8&amp;"-"&amp;$Q22,import_key,0),U$9),"")</f>
        <v/>
      </c>
    </row>
    <row r="23" spans="2:21" x14ac:dyDescent="0.25">
      <c r="B23" s="308">
        <f t="shared" si="0"/>
        <v>11</v>
      </c>
      <c r="D23" s="298" t="str" cm="1">
        <f t="array" ref="D23">IFERROR(INDEX(import_data,MATCH($D$8&amp;"-"&amp;$B23,import_key,0),D$9),"")</f>
        <v/>
      </c>
      <c r="E23" s="299" t="str" cm="1">
        <f t="array" ref="E23">IFERROR(INDEX(import_data,MATCH($D$8&amp;"-"&amp;$B23,import_key,0),E$9),"")</f>
        <v/>
      </c>
      <c r="F23" s="233" t="str" cm="1">
        <f t="array" ref="F23">IFERROR(INDEX(import_data,MATCH($D$8&amp;"-"&amp;$B23,import_key,0),F$9),"")</f>
        <v/>
      </c>
      <c r="G23" s="313" t="str" cm="1">
        <f t="array" ref="G23">IFERROR(INDEX(import_data,MATCH($D$8&amp;"-"&amp;$B23,import_key,0),G$9),"")</f>
        <v/>
      </c>
      <c r="H23" s="313" t="str" cm="1">
        <f t="array" ref="H23">IFERROR(INDEX(import_data,MATCH($D$8&amp;"-"&amp;$B23,import_key,0),H$9),"")</f>
        <v/>
      </c>
      <c r="I23" s="299" t="str" cm="1">
        <f t="array" ref="I23">IFERROR(INDEX(import_data,MATCH($D$8&amp;"-"&amp;$B23,import_key,0),I$9),"")</f>
        <v/>
      </c>
      <c r="J23" s="233" t="str" cm="1">
        <f t="array" ref="J23">IFERROR(INDEX(import_data,MATCH($D$8&amp;"-"&amp;$B23,import_key,0),J$9),"")</f>
        <v/>
      </c>
      <c r="K23" s="300" t="str" cm="1">
        <f t="array" ref="K23">IFERROR(INDEX(import_data,MATCH($D$8&amp;"-"&amp;$B23,import_key,0),K$9),"")</f>
        <v/>
      </c>
      <c r="M23" s="157" t="str">
        <f t="shared" si="1"/>
        <v/>
      </c>
      <c r="N23" s="296" t="str">
        <f>IF(M23="","",MAX(N$12:N22)+1)</f>
        <v/>
      </c>
      <c r="O23" s="297" t="str">
        <f>IF(M23="","",IFERROR(INDEX(natjecanje!T$13:T$412,MATCH(D23,natjecanje!S$13:S$412,0)),""))</f>
        <v/>
      </c>
      <c r="Q23" s="308">
        <f t="shared" si="2"/>
        <v>11</v>
      </c>
      <c r="S23" s="298" t="str" cm="1">
        <f t="array" ref="S23">IFERROR(INDEX(import_data,MATCH($S$8&amp;"-"&amp;$Q23,import_key,0),S$9),"")</f>
        <v/>
      </c>
      <c r="T23" s="299" t="str" cm="1">
        <f t="array" ref="T23">IFERROR(INDEX(import_data,MATCH($S$8&amp;"-"&amp;$Q23,import_key,0),T$9),"")</f>
        <v/>
      </c>
      <c r="U23" s="300" t="str" cm="1">
        <f t="array" ref="U23">IFERROR(INDEX(import_data,MATCH($S$8&amp;"-"&amp;$Q23,import_key,0),U$9),"")</f>
        <v/>
      </c>
    </row>
    <row r="24" spans="2:21" x14ac:dyDescent="0.25">
      <c r="B24" s="308">
        <f t="shared" si="0"/>
        <v>12</v>
      </c>
      <c r="D24" s="298" t="str" cm="1">
        <f t="array" ref="D24">IFERROR(INDEX(import_data,MATCH($D$8&amp;"-"&amp;$B24,import_key,0),D$9),"")</f>
        <v/>
      </c>
      <c r="E24" s="299" t="str" cm="1">
        <f t="array" ref="E24">IFERROR(INDEX(import_data,MATCH($D$8&amp;"-"&amp;$B24,import_key,0),E$9),"")</f>
        <v/>
      </c>
      <c r="F24" s="233" t="str" cm="1">
        <f t="array" ref="F24">IFERROR(INDEX(import_data,MATCH($D$8&amp;"-"&amp;$B24,import_key,0),F$9),"")</f>
        <v/>
      </c>
      <c r="G24" s="313" t="str" cm="1">
        <f t="array" ref="G24">IFERROR(INDEX(import_data,MATCH($D$8&amp;"-"&amp;$B24,import_key,0),G$9),"")</f>
        <v/>
      </c>
      <c r="H24" s="313" t="str" cm="1">
        <f t="array" ref="H24">IFERROR(INDEX(import_data,MATCH($D$8&amp;"-"&amp;$B24,import_key,0),H$9),"")</f>
        <v/>
      </c>
      <c r="I24" s="299" t="str" cm="1">
        <f t="array" ref="I24">IFERROR(INDEX(import_data,MATCH($D$8&amp;"-"&amp;$B24,import_key,0),I$9),"")</f>
        <v/>
      </c>
      <c r="J24" s="233" t="str" cm="1">
        <f t="array" ref="J24">IFERROR(INDEX(import_data,MATCH($D$8&amp;"-"&amp;$B24,import_key,0),J$9),"")</f>
        <v/>
      </c>
      <c r="K24" s="300" t="str" cm="1">
        <f t="array" ref="K24">IFERROR(INDEX(import_data,MATCH($D$8&amp;"-"&amp;$B24,import_key,0),K$9),"")</f>
        <v/>
      </c>
      <c r="M24" s="157" t="str">
        <f t="shared" si="1"/>
        <v/>
      </c>
      <c r="N24" s="296" t="str">
        <f>IF(M24="","",MAX(N$12:N23)+1)</f>
        <v/>
      </c>
      <c r="O24" s="297" t="str">
        <f>IF(M24="","",IFERROR(INDEX(natjecanje!T$13:T$412,MATCH(D24,natjecanje!S$13:S$412,0)),""))</f>
        <v/>
      </c>
      <c r="Q24" s="308">
        <f t="shared" si="2"/>
        <v>12</v>
      </c>
      <c r="S24" s="298" t="str" cm="1">
        <f t="array" ref="S24">IFERROR(INDEX(import_data,MATCH($S$8&amp;"-"&amp;$Q24,import_key,0),S$9),"")</f>
        <v/>
      </c>
      <c r="T24" s="299" t="str" cm="1">
        <f t="array" ref="T24">IFERROR(INDEX(import_data,MATCH($S$8&amp;"-"&amp;$Q24,import_key,0),T$9),"")</f>
        <v/>
      </c>
      <c r="U24" s="300" t="str" cm="1">
        <f t="array" ref="U24">IFERROR(INDEX(import_data,MATCH($S$8&amp;"-"&amp;$Q24,import_key,0),U$9),"")</f>
        <v/>
      </c>
    </row>
    <row r="25" spans="2:21" x14ac:dyDescent="0.25">
      <c r="B25" s="308">
        <f t="shared" si="0"/>
        <v>13</v>
      </c>
      <c r="D25" s="298" t="str" cm="1">
        <f t="array" ref="D25">IFERROR(INDEX(import_data,MATCH($D$8&amp;"-"&amp;$B25,import_key,0),D$9),"")</f>
        <v/>
      </c>
      <c r="E25" s="299" t="str" cm="1">
        <f t="array" ref="E25">IFERROR(INDEX(import_data,MATCH($D$8&amp;"-"&amp;$B25,import_key,0),E$9),"")</f>
        <v/>
      </c>
      <c r="F25" s="233" t="str" cm="1">
        <f t="array" ref="F25">IFERROR(INDEX(import_data,MATCH($D$8&amp;"-"&amp;$B25,import_key,0),F$9),"")</f>
        <v/>
      </c>
      <c r="G25" s="313" t="str" cm="1">
        <f t="array" ref="G25">IFERROR(INDEX(import_data,MATCH($D$8&amp;"-"&amp;$B25,import_key,0),G$9),"")</f>
        <v/>
      </c>
      <c r="H25" s="313" t="str" cm="1">
        <f t="array" ref="H25">IFERROR(INDEX(import_data,MATCH($D$8&amp;"-"&amp;$B25,import_key,0),H$9),"")</f>
        <v/>
      </c>
      <c r="I25" s="299" t="str" cm="1">
        <f t="array" ref="I25">IFERROR(INDEX(import_data,MATCH($D$8&amp;"-"&amp;$B25,import_key,0),I$9),"")</f>
        <v/>
      </c>
      <c r="J25" s="233" t="str" cm="1">
        <f t="array" ref="J25">IFERROR(INDEX(import_data,MATCH($D$8&amp;"-"&amp;$B25,import_key,0),J$9),"")</f>
        <v/>
      </c>
      <c r="K25" s="300" t="str" cm="1">
        <f t="array" ref="K25">IFERROR(INDEX(import_data,MATCH($D$8&amp;"-"&amp;$B25,import_key,0),K$9),"")</f>
        <v/>
      </c>
      <c r="M25" s="157" t="str">
        <f t="shared" si="1"/>
        <v/>
      </c>
      <c r="N25" s="296" t="str">
        <f>IF(M25="","",MAX(N$12:N24)+1)</f>
        <v/>
      </c>
      <c r="O25" s="297" t="str">
        <f>IF(M25="","",IFERROR(INDEX(natjecanje!T$13:T$412,MATCH(D25,natjecanje!S$13:S$412,0)),""))</f>
        <v/>
      </c>
      <c r="Q25" s="308">
        <f t="shared" si="2"/>
        <v>13</v>
      </c>
      <c r="S25" s="298" t="str" cm="1">
        <f t="array" ref="S25">IFERROR(INDEX(import_data,MATCH($S$8&amp;"-"&amp;$Q25,import_key,0),S$9),"")</f>
        <v/>
      </c>
      <c r="T25" s="299" t="str" cm="1">
        <f t="array" ref="T25">IFERROR(INDEX(import_data,MATCH($S$8&amp;"-"&amp;$Q25,import_key,0),T$9),"")</f>
        <v/>
      </c>
      <c r="U25" s="300" t="str" cm="1">
        <f t="array" ref="U25">IFERROR(INDEX(import_data,MATCH($S$8&amp;"-"&amp;$Q25,import_key,0),U$9),"")</f>
        <v/>
      </c>
    </row>
    <row r="26" spans="2:21" x14ac:dyDescent="0.25">
      <c r="B26" s="308">
        <f t="shared" si="0"/>
        <v>14</v>
      </c>
      <c r="D26" s="298" t="str" cm="1">
        <f t="array" ref="D26">IFERROR(INDEX(import_data,MATCH($D$8&amp;"-"&amp;$B26,import_key,0),D$9),"")</f>
        <v/>
      </c>
      <c r="E26" s="299" t="str" cm="1">
        <f t="array" ref="E26">IFERROR(INDEX(import_data,MATCH($D$8&amp;"-"&amp;$B26,import_key,0),E$9),"")</f>
        <v/>
      </c>
      <c r="F26" s="233" t="str" cm="1">
        <f t="array" ref="F26">IFERROR(INDEX(import_data,MATCH($D$8&amp;"-"&amp;$B26,import_key,0),F$9),"")</f>
        <v/>
      </c>
      <c r="G26" s="313" t="str" cm="1">
        <f t="array" ref="G26">IFERROR(INDEX(import_data,MATCH($D$8&amp;"-"&amp;$B26,import_key,0),G$9),"")</f>
        <v/>
      </c>
      <c r="H26" s="313" t="str" cm="1">
        <f t="array" ref="H26">IFERROR(INDEX(import_data,MATCH($D$8&amp;"-"&amp;$B26,import_key,0),H$9),"")</f>
        <v/>
      </c>
      <c r="I26" s="299" t="str" cm="1">
        <f t="array" ref="I26">IFERROR(INDEX(import_data,MATCH($D$8&amp;"-"&amp;$B26,import_key,0),I$9),"")</f>
        <v/>
      </c>
      <c r="J26" s="233" t="str" cm="1">
        <f t="array" ref="J26">IFERROR(INDEX(import_data,MATCH($D$8&amp;"-"&amp;$B26,import_key,0),J$9),"")</f>
        <v/>
      </c>
      <c r="K26" s="300" t="str" cm="1">
        <f t="array" ref="K26">IFERROR(INDEX(import_data,MATCH($D$8&amp;"-"&amp;$B26,import_key,0),K$9),"")</f>
        <v/>
      </c>
      <c r="M26" s="157" t="str">
        <f t="shared" si="1"/>
        <v/>
      </c>
      <c r="N26" s="296" t="str">
        <f>IF(M26="","",MAX(N$12:N25)+1)</f>
        <v/>
      </c>
      <c r="O26" s="297" t="str">
        <f>IF(M26="","",IFERROR(INDEX(natjecanje!T$13:T$412,MATCH(D26,natjecanje!S$13:S$412,0)),""))</f>
        <v/>
      </c>
      <c r="Q26" s="308">
        <f t="shared" si="2"/>
        <v>14</v>
      </c>
      <c r="S26" s="298" t="str" cm="1">
        <f t="array" ref="S26">IFERROR(INDEX(import_data,MATCH($S$8&amp;"-"&amp;$Q26,import_key,0),S$9),"")</f>
        <v/>
      </c>
      <c r="T26" s="299" t="str" cm="1">
        <f t="array" ref="T26">IFERROR(INDEX(import_data,MATCH($S$8&amp;"-"&amp;$Q26,import_key,0),T$9),"")</f>
        <v/>
      </c>
      <c r="U26" s="300" t="str" cm="1">
        <f t="array" ref="U26">IFERROR(INDEX(import_data,MATCH($S$8&amp;"-"&amp;$Q26,import_key,0),U$9),"")</f>
        <v/>
      </c>
    </row>
    <row r="27" spans="2:21" x14ac:dyDescent="0.25">
      <c r="B27" s="308">
        <f t="shared" si="0"/>
        <v>15</v>
      </c>
      <c r="D27" s="298" t="str" cm="1">
        <f t="array" ref="D27">IFERROR(INDEX(import_data,MATCH($D$8&amp;"-"&amp;$B27,import_key,0),D$9),"")</f>
        <v/>
      </c>
      <c r="E27" s="299" t="str" cm="1">
        <f t="array" ref="E27">IFERROR(INDEX(import_data,MATCH($D$8&amp;"-"&amp;$B27,import_key,0),E$9),"")</f>
        <v/>
      </c>
      <c r="F27" s="233" t="str" cm="1">
        <f t="array" ref="F27">IFERROR(INDEX(import_data,MATCH($D$8&amp;"-"&amp;$B27,import_key,0),F$9),"")</f>
        <v/>
      </c>
      <c r="G27" s="313" t="str" cm="1">
        <f t="array" ref="G27">IFERROR(INDEX(import_data,MATCH($D$8&amp;"-"&amp;$B27,import_key,0),G$9),"")</f>
        <v/>
      </c>
      <c r="H27" s="313" t="str" cm="1">
        <f t="array" ref="H27">IFERROR(INDEX(import_data,MATCH($D$8&amp;"-"&amp;$B27,import_key,0),H$9),"")</f>
        <v/>
      </c>
      <c r="I27" s="299" t="str" cm="1">
        <f t="array" ref="I27">IFERROR(INDEX(import_data,MATCH($D$8&amp;"-"&amp;$B27,import_key,0),I$9),"")</f>
        <v/>
      </c>
      <c r="J27" s="233" t="str" cm="1">
        <f t="array" ref="J27">IFERROR(INDEX(import_data,MATCH($D$8&amp;"-"&amp;$B27,import_key,0),J$9),"")</f>
        <v/>
      </c>
      <c r="K27" s="300" t="str" cm="1">
        <f t="array" ref="K27">IFERROR(INDEX(import_data,MATCH($D$8&amp;"-"&amp;$B27,import_key,0),K$9),"")</f>
        <v/>
      </c>
      <c r="M27" s="157" t="str">
        <f t="shared" si="1"/>
        <v/>
      </c>
      <c r="N27" s="296" t="str">
        <f>IF(M27="","",MAX(N$12:N26)+1)</f>
        <v/>
      </c>
      <c r="O27" s="297" t="str">
        <f>IF(M27="","",IFERROR(INDEX(natjecanje!T$13:T$412,MATCH(D27,natjecanje!S$13:S$412,0)),""))</f>
        <v/>
      </c>
      <c r="Q27" s="308">
        <f t="shared" si="2"/>
        <v>15</v>
      </c>
      <c r="S27" s="298" t="str" cm="1">
        <f t="array" ref="S27">IFERROR(INDEX(import_data,MATCH($S$8&amp;"-"&amp;$Q27,import_key,0),S$9),"")</f>
        <v/>
      </c>
      <c r="T27" s="299" t="str" cm="1">
        <f t="array" ref="T27">IFERROR(INDEX(import_data,MATCH($S$8&amp;"-"&amp;$Q27,import_key,0),T$9),"")</f>
        <v/>
      </c>
      <c r="U27" s="300" t="str" cm="1">
        <f t="array" ref="U27">IFERROR(INDEX(import_data,MATCH($S$8&amp;"-"&amp;$Q27,import_key,0),U$9),"")</f>
        <v/>
      </c>
    </row>
    <row r="28" spans="2:21" x14ac:dyDescent="0.25">
      <c r="B28" s="308">
        <f t="shared" si="0"/>
        <v>16</v>
      </c>
      <c r="D28" s="298" t="str" cm="1">
        <f t="array" ref="D28">IFERROR(INDEX(import_data,MATCH($D$8&amp;"-"&amp;$B28,import_key,0),D$9),"")</f>
        <v/>
      </c>
      <c r="E28" s="299" t="str" cm="1">
        <f t="array" ref="E28">IFERROR(INDEX(import_data,MATCH($D$8&amp;"-"&amp;$B28,import_key,0),E$9),"")</f>
        <v/>
      </c>
      <c r="F28" s="233" t="str" cm="1">
        <f t="array" ref="F28">IFERROR(INDEX(import_data,MATCH($D$8&amp;"-"&amp;$B28,import_key,0),F$9),"")</f>
        <v/>
      </c>
      <c r="G28" s="313" t="str" cm="1">
        <f t="array" ref="G28">IFERROR(INDEX(import_data,MATCH($D$8&amp;"-"&amp;$B28,import_key,0),G$9),"")</f>
        <v/>
      </c>
      <c r="H28" s="313" t="str" cm="1">
        <f t="array" ref="H28">IFERROR(INDEX(import_data,MATCH($D$8&amp;"-"&amp;$B28,import_key,0),H$9),"")</f>
        <v/>
      </c>
      <c r="I28" s="299" t="str" cm="1">
        <f t="array" ref="I28">IFERROR(INDEX(import_data,MATCH($D$8&amp;"-"&amp;$B28,import_key,0),I$9),"")</f>
        <v/>
      </c>
      <c r="J28" s="233" t="str" cm="1">
        <f t="array" ref="J28">IFERROR(INDEX(import_data,MATCH($D$8&amp;"-"&amp;$B28,import_key,0),J$9),"")</f>
        <v/>
      </c>
      <c r="K28" s="300" t="str" cm="1">
        <f t="array" ref="K28">IFERROR(INDEX(import_data,MATCH($D$8&amp;"-"&amp;$B28,import_key,0),K$9),"")</f>
        <v/>
      </c>
      <c r="M28" s="157" t="str">
        <f t="shared" si="1"/>
        <v/>
      </c>
      <c r="N28" s="296" t="str">
        <f>IF(M28="","",MAX(N$12:N27)+1)</f>
        <v/>
      </c>
      <c r="O28" s="297" t="str">
        <f>IF(M28="","",IFERROR(INDEX(natjecanje!T$13:T$412,MATCH(D28,natjecanje!S$13:S$412,0)),""))</f>
        <v/>
      </c>
      <c r="Q28" s="308">
        <f t="shared" si="2"/>
        <v>16</v>
      </c>
      <c r="S28" s="298" t="str" cm="1">
        <f t="array" ref="S28">IFERROR(INDEX(import_data,MATCH($S$8&amp;"-"&amp;$Q28,import_key,0),S$9),"")</f>
        <v/>
      </c>
      <c r="T28" s="299" t="str" cm="1">
        <f t="array" ref="T28">IFERROR(INDEX(import_data,MATCH($S$8&amp;"-"&amp;$Q28,import_key,0),T$9),"")</f>
        <v/>
      </c>
      <c r="U28" s="300" t="str" cm="1">
        <f t="array" ref="U28">IFERROR(INDEX(import_data,MATCH($S$8&amp;"-"&amp;$Q28,import_key,0),U$9),"")</f>
        <v/>
      </c>
    </row>
    <row r="29" spans="2:21" x14ac:dyDescent="0.25">
      <c r="B29" s="308">
        <f t="shared" si="0"/>
        <v>17</v>
      </c>
      <c r="D29" s="298" t="str" cm="1">
        <f t="array" ref="D29">IFERROR(INDEX(import_data,MATCH($D$8&amp;"-"&amp;$B29,import_key,0),D$9),"")</f>
        <v/>
      </c>
      <c r="E29" s="299" t="str" cm="1">
        <f t="array" ref="E29">IFERROR(INDEX(import_data,MATCH($D$8&amp;"-"&amp;$B29,import_key,0),E$9),"")</f>
        <v/>
      </c>
      <c r="F29" s="233" t="str" cm="1">
        <f t="array" ref="F29">IFERROR(INDEX(import_data,MATCH($D$8&amp;"-"&amp;$B29,import_key,0),F$9),"")</f>
        <v/>
      </c>
      <c r="G29" s="313" t="str" cm="1">
        <f t="array" ref="G29">IFERROR(INDEX(import_data,MATCH($D$8&amp;"-"&amp;$B29,import_key,0),G$9),"")</f>
        <v/>
      </c>
      <c r="H29" s="313" t="str" cm="1">
        <f t="array" ref="H29">IFERROR(INDEX(import_data,MATCH($D$8&amp;"-"&amp;$B29,import_key,0),H$9),"")</f>
        <v/>
      </c>
      <c r="I29" s="299" t="str" cm="1">
        <f t="array" ref="I29">IFERROR(INDEX(import_data,MATCH($D$8&amp;"-"&amp;$B29,import_key,0),I$9),"")</f>
        <v/>
      </c>
      <c r="J29" s="233" t="str" cm="1">
        <f t="array" ref="J29">IFERROR(INDEX(import_data,MATCH($D$8&amp;"-"&amp;$B29,import_key,0),J$9),"")</f>
        <v/>
      </c>
      <c r="K29" s="300" t="str" cm="1">
        <f t="array" ref="K29">IFERROR(INDEX(import_data,MATCH($D$8&amp;"-"&amp;$B29,import_key,0),K$9),"")</f>
        <v/>
      </c>
      <c r="M29" s="157" t="str">
        <f t="shared" si="1"/>
        <v/>
      </c>
      <c r="N29" s="296" t="str">
        <f>IF(M29="","",MAX(N$12:N28)+1)</f>
        <v/>
      </c>
      <c r="O29" s="297" t="str">
        <f>IF(M29="","",IFERROR(INDEX(natjecanje!T$13:T$412,MATCH(D29,natjecanje!S$13:S$412,0)),""))</f>
        <v/>
      </c>
      <c r="Q29" s="308">
        <f t="shared" si="2"/>
        <v>17</v>
      </c>
      <c r="S29" s="298" t="str" cm="1">
        <f t="array" ref="S29">IFERROR(INDEX(import_data,MATCH($S$8&amp;"-"&amp;$Q29,import_key,0),S$9),"")</f>
        <v/>
      </c>
      <c r="T29" s="299" t="str" cm="1">
        <f t="array" ref="T29">IFERROR(INDEX(import_data,MATCH($S$8&amp;"-"&amp;$Q29,import_key,0),T$9),"")</f>
        <v/>
      </c>
      <c r="U29" s="300" t="str" cm="1">
        <f t="array" ref="U29">IFERROR(INDEX(import_data,MATCH($S$8&amp;"-"&amp;$Q29,import_key,0),U$9),"")</f>
        <v/>
      </c>
    </row>
    <row r="30" spans="2:21" x14ac:dyDescent="0.25">
      <c r="B30" s="308">
        <f t="shared" si="0"/>
        <v>18</v>
      </c>
      <c r="D30" s="298" t="str" cm="1">
        <f t="array" ref="D30">IFERROR(INDEX(import_data,MATCH($D$8&amp;"-"&amp;$B30,import_key,0),D$9),"")</f>
        <v/>
      </c>
      <c r="E30" s="299" t="str" cm="1">
        <f t="array" ref="E30">IFERROR(INDEX(import_data,MATCH($D$8&amp;"-"&amp;$B30,import_key,0),E$9),"")</f>
        <v/>
      </c>
      <c r="F30" s="233" t="str" cm="1">
        <f t="array" ref="F30">IFERROR(INDEX(import_data,MATCH($D$8&amp;"-"&amp;$B30,import_key,0),F$9),"")</f>
        <v/>
      </c>
      <c r="G30" s="313" t="str" cm="1">
        <f t="array" ref="G30">IFERROR(INDEX(import_data,MATCH($D$8&amp;"-"&amp;$B30,import_key,0),G$9),"")</f>
        <v/>
      </c>
      <c r="H30" s="313" t="str" cm="1">
        <f t="array" ref="H30">IFERROR(INDEX(import_data,MATCH($D$8&amp;"-"&amp;$B30,import_key,0),H$9),"")</f>
        <v/>
      </c>
      <c r="I30" s="299" t="str" cm="1">
        <f t="array" ref="I30">IFERROR(INDEX(import_data,MATCH($D$8&amp;"-"&amp;$B30,import_key,0),I$9),"")</f>
        <v/>
      </c>
      <c r="J30" s="233" t="str" cm="1">
        <f t="array" ref="J30">IFERROR(INDEX(import_data,MATCH($D$8&amp;"-"&amp;$B30,import_key,0),J$9),"")</f>
        <v/>
      </c>
      <c r="K30" s="300" t="str" cm="1">
        <f t="array" ref="K30">IFERROR(INDEX(import_data,MATCH($D$8&amp;"-"&amp;$B30,import_key,0),K$9),"")</f>
        <v/>
      </c>
      <c r="M30" s="157" t="str">
        <f t="shared" si="1"/>
        <v/>
      </c>
      <c r="N30" s="296" t="str">
        <f>IF(M30="","",MAX(N$12:N29)+1)</f>
        <v/>
      </c>
      <c r="O30" s="297" t="str">
        <f>IF(M30="","",IFERROR(INDEX(natjecanje!T$13:T$412,MATCH(D30,natjecanje!S$13:S$412,0)),""))</f>
        <v/>
      </c>
      <c r="Q30" s="308">
        <f t="shared" si="2"/>
        <v>18</v>
      </c>
      <c r="S30" s="298" t="str" cm="1">
        <f t="array" ref="S30">IFERROR(INDEX(import_data,MATCH($S$8&amp;"-"&amp;$Q30,import_key,0),S$9),"")</f>
        <v/>
      </c>
      <c r="T30" s="299" t="str" cm="1">
        <f t="array" ref="T30">IFERROR(INDEX(import_data,MATCH($S$8&amp;"-"&amp;$Q30,import_key,0),T$9),"")</f>
        <v/>
      </c>
      <c r="U30" s="300" t="str" cm="1">
        <f t="array" ref="U30">IFERROR(INDEX(import_data,MATCH($S$8&amp;"-"&amp;$Q30,import_key,0),U$9),"")</f>
        <v/>
      </c>
    </row>
    <row r="31" spans="2:21" x14ac:dyDescent="0.25">
      <c r="B31" s="308">
        <f t="shared" si="0"/>
        <v>19</v>
      </c>
      <c r="D31" s="298" t="str" cm="1">
        <f t="array" ref="D31">IFERROR(INDEX(import_data,MATCH($D$8&amp;"-"&amp;$B31,import_key,0),D$9),"")</f>
        <v/>
      </c>
      <c r="E31" s="299" t="str" cm="1">
        <f t="array" ref="E31">IFERROR(INDEX(import_data,MATCH($D$8&amp;"-"&amp;$B31,import_key,0),E$9),"")</f>
        <v/>
      </c>
      <c r="F31" s="233" t="str" cm="1">
        <f t="array" ref="F31">IFERROR(INDEX(import_data,MATCH($D$8&amp;"-"&amp;$B31,import_key,0),F$9),"")</f>
        <v/>
      </c>
      <c r="G31" s="313" t="str" cm="1">
        <f t="array" ref="G31">IFERROR(INDEX(import_data,MATCH($D$8&amp;"-"&amp;$B31,import_key,0),G$9),"")</f>
        <v/>
      </c>
      <c r="H31" s="313" t="str" cm="1">
        <f t="array" ref="H31">IFERROR(INDEX(import_data,MATCH($D$8&amp;"-"&amp;$B31,import_key,0),H$9),"")</f>
        <v/>
      </c>
      <c r="I31" s="299" t="str" cm="1">
        <f t="array" ref="I31">IFERROR(INDEX(import_data,MATCH($D$8&amp;"-"&amp;$B31,import_key,0),I$9),"")</f>
        <v/>
      </c>
      <c r="J31" s="233" t="str" cm="1">
        <f t="array" ref="J31">IFERROR(INDEX(import_data,MATCH($D$8&amp;"-"&amp;$B31,import_key,0),J$9),"")</f>
        <v/>
      </c>
      <c r="K31" s="300" t="str" cm="1">
        <f t="array" ref="K31">IFERROR(INDEX(import_data,MATCH($D$8&amp;"-"&amp;$B31,import_key,0),K$9),"")</f>
        <v/>
      </c>
      <c r="M31" s="157" t="str">
        <f t="shared" si="1"/>
        <v/>
      </c>
      <c r="N31" s="296" t="str">
        <f>IF(M31="","",MAX(N$12:N30)+1)</f>
        <v/>
      </c>
      <c r="O31" s="297" t="str">
        <f>IF(M31="","",IFERROR(INDEX(natjecanje!T$13:T$412,MATCH(D31,natjecanje!S$13:S$412,0)),""))</f>
        <v/>
      </c>
      <c r="Q31" s="308">
        <f t="shared" si="2"/>
        <v>19</v>
      </c>
      <c r="S31" s="298" t="str" cm="1">
        <f t="array" ref="S31">IFERROR(INDEX(import_data,MATCH($S$8&amp;"-"&amp;$Q31,import_key,0),S$9),"")</f>
        <v/>
      </c>
      <c r="T31" s="299" t="str" cm="1">
        <f t="array" ref="T31">IFERROR(INDEX(import_data,MATCH($S$8&amp;"-"&amp;$Q31,import_key,0),T$9),"")</f>
        <v/>
      </c>
      <c r="U31" s="300" t="str" cm="1">
        <f t="array" ref="U31">IFERROR(INDEX(import_data,MATCH($S$8&amp;"-"&amp;$Q31,import_key,0),U$9),"")</f>
        <v/>
      </c>
    </row>
    <row r="32" spans="2:21" x14ac:dyDescent="0.25">
      <c r="B32" s="308">
        <f t="shared" si="0"/>
        <v>20</v>
      </c>
      <c r="D32" s="298" t="str" cm="1">
        <f t="array" ref="D32">IFERROR(INDEX(import_data,MATCH($D$8&amp;"-"&amp;$B32,import_key,0),D$9),"")</f>
        <v/>
      </c>
      <c r="E32" s="299" t="str" cm="1">
        <f t="array" ref="E32">IFERROR(INDEX(import_data,MATCH($D$8&amp;"-"&amp;$B32,import_key,0),E$9),"")</f>
        <v/>
      </c>
      <c r="F32" s="233" t="str" cm="1">
        <f t="array" ref="F32">IFERROR(INDEX(import_data,MATCH($D$8&amp;"-"&amp;$B32,import_key,0),F$9),"")</f>
        <v/>
      </c>
      <c r="G32" s="313" t="str" cm="1">
        <f t="array" ref="G32">IFERROR(INDEX(import_data,MATCH($D$8&amp;"-"&amp;$B32,import_key,0),G$9),"")</f>
        <v/>
      </c>
      <c r="H32" s="313" t="str" cm="1">
        <f t="array" ref="H32">IFERROR(INDEX(import_data,MATCH($D$8&amp;"-"&amp;$B32,import_key,0),H$9),"")</f>
        <v/>
      </c>
      <c r="I32" s="299" t="str" cm="1">
        <f t="array" ref="I32">IFERROR(INDEX(import_data,MATCH($D$8&amp;"-"&amp;$B32,import_key,0),I$9),"")</f>
        <v/>
      </c>
      <c r="J32" s="233" t="str" cm="1">
        <f t="array" ref="J32">IFERROR(INDEX(import_data,MATCH($D$8&amp;"-"&amp;$B32,import_key,0),J$9),"")</f>
        <v/>
      </c>
      <c r="K32" s="300" t="str" cm="1">
        <f t="array" ref="K32">IFERROR(INDEX(import_data,MATCH($D$8&amp;"-"&amp;$B32,import_key,0),K$9),"")</f>
        <v/>
      </c>
      <c r="M32" s="157" t="str">
        <f t="shared" si="1"/>
        <v/>
      </c>
      <c r="N32" s="296" t="str">
        <f>IF(M32="","",MAX(N$12:N31)+1)</f>
        <v/>
      </c>
      <c r="O32" s="297" t="str">
        <f>IF(M32="","",IFERROR(INDEX(natjecanje!T$13:T$412,MATCH(D32,natjecanje!S$13:S$412,0)),""))</f>
        <v/>
      </c>
      <c r="Q32" s="308">
        <f t="shared" si="2"/>
        <v>20</v>
      </c>
      <c r="S32" s="298" t="str" cm="1">
        <f t="array" ref="S32">IFERROR(INDEX(import_data,MATCH($S$8&amp;"-"&amp;$Q32,import_key,0),S$9),"")</f>
        <v/>
      </c>
      <c r="T32" s="299" t="str" cm="1">
        <f t="array" ref="T32">IFERROR(INDEX(import_data,MATCH($S$8&amp;"-"&amp;$Q32,import_key,0),T$9),"")</f>
        <v/>
      </c>
      <c r="U32" s="300" t="str" cm="1">
        <f t="array" ref="U32">IFERROR(INDEX(import_data,MATCH($S$8&amp;"-"&amp;$Q32,import_key,0),U$9),"")</f>
        <v/>
      </c>
    </row>
    <row r="33" spans="2:21" x14ac:dyDescent="0.25">
      <c r="B33" s="308">
        <f t="shared" si="0"/>
        <v>21</v>
      </c>
      <c r="D33" s="298" t="str" cm="1">
        <f t="array" ref="D33">IFERROR(INDEX(import_data,MATCH($D$8&amp;"-"&amp;$B33,import_key,0),D$9),"")</f>
        <v/>
      </c>
      <c r="E33" s="299" t="str" cm="1">
        <f t="array" ref="E33">IFERROR(INDEX(import_data,MATCH($D$8&amp;"-"&amp;$B33,import_key,0),E$9),"")</f>
        <v/>
      </c>
      <c r="F33" s="233" t="str" cm="1">
        <f t="array" ref="F33">IFERROR(INDEX(import_data,MATCH($D$8&amp;"-"&amp;$B33,import_key,0),F$9),"")</f>
        <v/>
      </c>
      <c r="G33" s="313" t="str" cm="1">
        <f t="array" ref="G33">IFERROR(INDEX(import_data,MATCH($D$8&amp;"-"&amp;$B33,import_key,0),G$9),"")</f>
        <v/>
      </c>
      <c r="H33" s="313" t="str" cm="1">
        <f t="array" ref="H33">IFERROR(INDEX(import_data,MATCH($D$8&amp;"-"&amp;$B33,import_key,0),H$9),"")</f>
        <v/>
      </c>
      <c r="I33" s="299" t="str" cm="1">
        <f t="array" ref="I33">IFERROR(INDEX(import_data,MATCH($D$8&amp;"-"&amp;$B33,import_key,0),I$9),"")</f>
        <v/>
      </c>
      <c r="J33" s="233" t="str" cm="1">
        <f t="array" ref="J33">IFERROR(INDEX(import_data,MATCH($D$8&amp;"-"&amp;$B33,import_key,0),J$9),"")</f>
        <v/>
      </c>
      <c r="K33" s="300" t="str" cm="1">
        <f t="array" ref="K33">IFERROR(INDEX(import_data,MATCH($D$8&amp;"-"&amp;$B33,import_key,0),K$9),"")</f>
        <v/>
      </c>
      <c r="M33" s="157" t="str">
        <f t="shared" si="1"/>
        <v/>
      </c>
      <c r="N33" s="296" t="str">
        <f>IF(M33="","",MAX(N$12:N32)+1)</f>
        <v/>
      </c>
      <c r="O33" s="297" t="str">
        <f>IF(M33="","",IFERROR(INDEX(natjecanje!T$13:T$412,MATCH(D33,natjecanje!S$13:S$412,0)),""))</f>
        <v/>
      </c>
      <c r="Q33" s="308">
        <f t="shared" si="2"/>
        <v>21</v>
      </c>
      <c r="S33" s="298" t="str" cm="1">
        <f t="array" ref="S33">IFERROR(INDEX(import_data,MATCH($S$8&amp;"-"&amp;$Q33,import_key,0),S$9),"")</f>
        <v/>
      </c>
      <c r="T33" s="299" t="str" cm="1">
        <f t="array" ref="T33">IFERROR(INDEX(import_data,MATCH($S$8&amp;"-"&amp;$Q33,import_key,0),T$9),"")</f>
        <v/>
      </c>
      <c r="U33" s="300" t="str" cm="1">
        <f t="array" ref="U33">IFERROR(INDEX(import_data,MATCH($S$8&amp;"-"&amp;$Q33,import_key,0),U$9),"")</f>
        <v/>
      </c>
    </row>
    <row r="34" spans="2:21" x14ac:dyDescent="0.25">
      <c r="B34" s="308">
        <f t="shared" si="0"/>
        <v>22</v>
      </c>
      <c r="D34" s="298" t="str" cm="1">
        <f t="array" ref="D34">IFERROR(INDEX(import_data,MATCH($D$8&amp;"-"&amp;$B34,import_key,0),D$9),"")</f>
        <v/>
      </c>
      <c r="E34" s="299" t="str" cm="1">
        <f t="array" ref="E34">IFERROR(INDEX(import_data,MATCH($D$8&amp;"-"&amp;$B34,import_key,0),E$9),"")</f>
        <v/>
      </c>
      <c r="F34" s="233" t="str" cm="1">
        <f t="array" ref="F34">IFERROR(INDEX(import_data,MATCH($D$8&amp;"-"&amp;$B34,import_key,0),F$9),"")</f>
        <v/>
      </c>
      <c r="G34" s="313" t="str" cm="1">
        <f t="array" ref="G34">IFERROR(INDEX(import_data,MATCH($D$8&amp;"-"&amp;$B34,import_key,0),G$9),"")</f>
        <v/>
      </c>
      <c r="H34" s="313" t="str" cm="1">
        <f t="array" ref="H34">IFERROR(INDEX(import_data,MATCH($D$8&amp;"-"&amp;$B34,import_key,0),H$9),"")</f>
        <v/>
      </c>
      <c r="I34" s="299" t="str" cm="1">
        <f t="array" ref="I34">IFERROR(INDEX(import_data,MATCH($D$8&amp;"-"&amp;$B34,import_key,0),I$9),"")</f>
        <v/>
      </c>
      <c r="J34" s="233" t="str" cm="1">
        <f t="array" ref="J34">IFERROR(INDEX(import_data,MATCH($D$8&amp;"-"&amp;$B34,import_key,0),J$9),"")</f>
        <v/>
      </c>
      <c r="K34" s="300" t="str" cm="1">
        <f t="array" ref="K34">IFERROR(INDEX(import_data,MATCH($D$8&amp;"-"&amp;$B34,import_key,0),K$9),"")</f>
        <v/>
      </c>
      <c r="M34" s="157" t="str">
        <f t="shared" si="1"/>
        <v/>
      </c>
      <c r="N34" s="296" t="str">
        <f>IF(M34="","",MAX(N$12:N33)+1)</f>
        <v/>
      </c>
      <c r="O34" s="297" t="str">
        <f>IF(M34="","",IFERROR(INDEX(natjecanje!T$13:T$412,MATCH(D34,natjecanje!S$13:S$412,0)),""))</f>
        <v/>
      </c>
      <c r="Q34" s="308">
        <f t="shared" si="2"/>
        <v>22</v>
      </c>
      <c r="S34" s="298" t="str" cm="1">
        <f t="array" ref="S34">IFERROR(INDEX(import_data,MATCH($S$8&amp;"-"&amp;$Q34,import_key,0),S$9),"")</f>
        <v/>
      </c>
      <c r="T34" s="299" t="str" cm="1">
        <f t="array" ref="T34">IFERROR(INDEX(import_data,MATCH($S$8&amp;"-"&amp;$Q34,import_key,0),T$9),"")</f>
        <v/>
      </c>
      <c r="U34" s="300" t="str" cm="1">
        <f t="array" ref="U34">IFERROR(INDEX(import_data,MATCH($S$8&amp;"-"&amp;$Q34,import_key,0),U$9),"")</f>
        <v/>
      </c>
    </row>
    <row r="35" spans="2:21" x14ac:dyDescent="0.25">
      <c r="B35" s="308">
        <f t="shared" si="0"/>
        <v>23</v>
      </c>
      <c r="D35" s="298" t="str" cm="1">
        <f t="array" ref="D35">IFERROR(INDEX(import_data,MATCH($D$8&amp;"-"&amp;$B35,import_key,0),D$9),"")</f>
        <v/>
      </c>
      <c r="E35" s="299" t="str" cm="1">
        <f t="array" ref="E35">IFERROR(INDEX(import_data,MATCH($D$8&amp;"-"&amp;$B35,import_key,0),E$9),"")</f>
        <v/>
      </c>
      <c r="F35" s="233" t="str" cm="1">
        <f t="array" ref="F35">IFERROR(INDEX(import_data,MATCH($D$8&amp;"-"&amp;$B35,import_key,0),F$9),"")</f>
        <v/>
      </c>
      <c r="G35" s="313" t="str" cm="1">
        <f t="array" ref="G35">IFERROR(INDEX(import_data,MATCH($D$8&amp;"-"&amp;$B35,import_key,0),G$9),"")</f>
        <v/>
      </c>
      <c r="H35" s="313" t="str" cm="1">
        <f t="array" ref="H35">IFERROR(INDEX(import_data,MATCH($D$8&amp;"-"&amp;$B35,import_key,0),H$9),"")</f>
        <v/>
      </c>
      <c r="I35" s="299" t="str" cm="1">
        <f t="array" ref="I35">IFERROR(INDEX(import_data,MATCH($D$8&amp;"-"&amp;$B35,import_key,0),I$9),"")</f>
        <v/>
      </c>
      <c r="J35" s="233" t="str" cm="1">
        <f t="array" ref="J35">IFERROR(INDEX(import_data,MATCH($D$8&amp;"-"&amp;$B35,import_key,0),J$9),"")</f>
        <v/>
      </c>
      <c r="K35" s="300" t="str" cm="1">
        <f t="array" ref="K35">IFERROR(INDEX(import_data,MATCH($D$8&amp;"-"&amp;$B35,import_key,0),K$9),"")</f>
        <v/>
      </c>
      <c r="M35" s="157" t="str">
        <f t="shared" si="1"/>
        <v/>
      </c>
      <c r="N35" s="296" t="str">
        <f>IF(M35="","",MAX(N$12:N34)+1)</f>
        <v/>
      </c>
      <c r="O35" s="297" t="str">
        <f>IF(M35="","",IFERROR(INDEX(natjecanje!T$13:T$412,MATCH(D35,natjecanje!S$13:S$412,0)),""))</f>
        <v/>
      </c>
      <c r="Q35" s="308">
        <f t="shared" si="2"/>
        <v>23</v>
      </c>
      <c r="S35" s="298" t="str" cm="1">
        <f t="array" ref="S35">IFERROR(INDEX(import_data,MATCH($S$8&amp;"-"&amp;$Q35,import_key,0),S$9),"")</f>
        <v/>
      </c>
      <c r="T35" s="299" t="str" cm="1">
        <f t="array" ref="T35">IFERROR(INDEX(import_data,MATCH($S$8&amp;"-"&amp;$Q35,import_key,0),T$9),"")</f>
        <v/>
      </c>
      <c r="U35" s="300" t="str" cm="1">
        <f t="array" ref="U35">IFERROR(INDEX(import_data,MATCH($S$8&amp;"-"&amp;$Q35,import_key,0),U$9),"")</f>
        <v/>
      </c>
    </row>
    <row r="36" spans="2:21" x14ac:dyDescent="0.25">
      <c r="B36" s="308">
        <f t="shared" si="0"/>
        <v>24</v>
      </c>
      <c r="D36" s="298" t="str" cm="1">
        <f t="array" ref="D36">IFERROR(INDEX(import_data,MATCH($D$8&amp;"-"&amp;$B36,import_key,0),D$9),"")</f>
        <v/>
      </c>
      <c r="E36" s="299" t="str" cm="1">
        <f t="array" ref="E36">IFERROR(INDEX(import_data,MATCH($D$8&amp;"-"&amp;$B36,import_key,0),E$9),"")</f>
        <v/>
      </c>
      <c r="F36" s="233" t="str" cm="1">
        <f t="array" ref="F36">IFERROR(INDEX(import_data,MATCH($D$8&amp;"-"&amp;$B36,import_key,0),F$9),"")</f>
        <v/>
      </c>
      <c r="G36" s="313" t="str" cm="1">
        <f t="array" ref="G36">IFERROR(INDEX(import_data,MATCH($D$8&amp;"-"&amp;$B36,import_key,0),G$9),"")</f>
        <v/>
      </c>
      <c r="H36" s="313" t="str" cm="1">
        <f t="array" ref="H36">IFERROR(INDEX(import_data,MATCH($D$8&amp;"-"&amp;$B36,import_key,0),H$9),"")</f>
        <v/>
      </c>
      <c r="I36" s="299" t="str" cm="1">
        <f t="array" ref="I36">IFERROR(INDEX(import_data,MATCH($D$8&amp;"-"&amp;$B36,import_key,0),I$9),"")</f>
        <v/>
      </c>
      <c r="J36" s="233" t="str" cm="1">
        <f t="array" ref="J36">IFERROR(INDEX(import_data,MATCH($D$8&amp;"-"&amp;$B36,import_key,0),J$9),"")</f>
        <v/>
      </c>
      <c r="K36" s="300" t="str" cm="1">
        <f t="array" ref="K36">IFERROR(INDEX(import_data,MATCH($D$8&amp;"-"&amp;$B36,import_key,0),K$9),"")</f>
        <v/>
      </c>
      <c r="M36" s="157" t="str">
        <f t="shared" si="1"/>
        <v/>
      </c>
      <c r="N36" s="296" t="str">
        <f>IF(M36="","",MAX(N$12:N35)+1)</f>
        <v/>
      </c>
      <c r="O36" s="297" t="str">
        <f>IF(M36="","",IFERROR(INDEX(natjecanje!T$13:T$412,MATCH(D36,natjecanje!S$13:S$412,0)),""))</f>
        <v/>
      </c>
      <c r="Q36" s="308">
        <f t="shared" si="2"/>
        <v>24</v>
      </c>
      <c r="S36" s="298" t="str" cm="1">
        <f t="array" ref="S36">IFERROR(INDEX(import_data,MATCH($S$8&amp;"-"&amp;$Q36,import_key,0),S$9),"")</f>
        <v/>
      </c>
      <c r="T36" s="299" t="str" cm="1">
        <f t="array" ref="T36">IFERROR(INDEX(import_data,MATCH($S$8&amp;"-"&amp;$Q36,import_key,0),T$9),"")</f>
        <v/>
      </c>
      <c r="U36" s="300" t="str" cm="1">
        <f t="array" ref="U36">IFERROR(INDEX(import_data,MATCH($S$8&amp;"-"&amp;$Q36,import_key,0),U$9),"")</f>
        <v/>
      </c>
    </row>
    <row r="37" spans="2:21" x14ac:dyDescent="0.25">
      <c r="B37" s="308">
        <f t="shared" si="0"/>
        <v>25</v>
      </c>
      <c r="D37" s="298" t="str" cm="1">
        <f t="array" ref="D37">IFERROR(INDEX(import_data,MATCH($D$8&amp;"-"&amp;$B37,import_key,0),D$9),"")</f>
        <v/>
      </c>
      <c r="E37" s="299" t="str" cm="1">
        <f t="array" ref="E37">IFERROR(INDEX(import_data,MATCH($D$8&amp;"-"&amp;$B37,import_key,0),E$9),"")</f>
        <v/>
      </c>
      <c r="F37" s="233" t="str" cm="1">
        <f t="array" ref="F37">IFERROR(INDEX(import_data,MATCH($D$8&amp;"-"&amp;$B37,import_key,0),F$9),"")</f>
        <v/>
      </c>
      <c r="G37" s="313" t="str" cm="1">
        <f t="array" ref="G37">IFERROR(INDEX(import_data,MATCH($D$8&amp;"-"&amp;$B37,import_key,0),G$9),"")</f>
        <v/>
      </c>
      <c r="H37" s="313" t="str" cm="1">
        <f t="array" ref="H37">IFERROR(INDEX(import_data,MATCH($D$8&amp;"-"&amp;$B37,import_key,0),H$9),"")</f>
        <v/>
      </c>
      <c r="I37" s="299" t="str" cm="1">
        <f t="array" ref="I37">IFERROR(INDEX(import_data,MATCH($D$8&amp;"-"&amp;$B37,import_key,0),I$9),"")</f>
        <v/>
      </c>
      <c r="J37" s="233" t="str" cm="1">
        <f t="array" ref="J37">IFERROR(INDEX(import_data,MATCH($D$8&amp;"-"&amp;$B37,import_key,0),J$9),"")</f>
        <v/>
      </c>
      <c r="K37" s="300" t="str" cm="1">
        <f t="array" ref="K37">IFERROR(INDEX(import_data,MATCH($D$8&amp;"-"&amp;$B37,import_key,0),K$9),"")</f>
        <v/>
      </c>
      <c r="M37" s="157" t="str">
        <f t="shared" si="1"/>
        <v/>
      </c>
      <c r="N37" s="296" t="str">
        <f>IF(M37="","",MAX(N$12:N36)+1)</f>
        <v/>
      </c>
      <c r="O37" s="297" t="str">
        <f>IF(M37="","",IFERROR(INDEX(natjecanje!T$13:T$412,MATCH(D37,natjecanje!S$13:S$412,0)),""))</f>
        <v/>
      </c>
      <c r="Q37" s="308">
        <f t="shared" si="2"/>
        <v>25</v>
      </c>
      <c r="S37" s="298" t="str" cm="1">
        <f t="array" ref="S37">IFERROR(INDEX(import_data,MATCH($S$8&amp;"-"&amp;$Q37,import_key,0),S$9),"")</f>
        <v/>
      </c>
      <c r="T37" s="299" t="str" cm="1">
        <f t="array" ref="T37">IFERROR(INDEX(import_data,MATCH($S$8&amp;"-"&amp;$Q37,import_key,0),T$9),"")</f>
        <v/>
      </c>
      <c r="U37" s="300" t="str" cm="1">
        <f t="array" ref="U37">IFERROR(INDEX(import_data,MATCH($S$8&amp;"-"&amp;$Q37,import_key,0),U$9),"")</f>
        <v/>
      </c>
    </row>
    <row r="38" spans="2:21" x14ac:dyDescent="0.25">
      <c r="B38" s="308">
        <f t="shared" si="0"/>
        <v>26</v>
      </c>
      <c r="D38" s="298" t="str" cm="1">
        <f t="array" ref="D38">IFERROR(INDEX(import_data,MATCH($D$8&amp;"-"&amp;$B38,import_key,0),D$9),"")</f>
        <v/>
      </c>
      <c r="E38" s="299" t="str" cm="1">
        <f t="array" ref="E38">IFERROR(INDEX(import_data,MATCH($D$8&amp;"-"&amp;$B38,import_key,0),E$9),"")</f>
        <v/>
      </c>
      <c r="F38" s="233" t="str" cm="1">
        <f t="array" ref="F38">IFERROR(INDEX(import_data,MATCH($D$8&amp;"-"&amp;$B38,import_key,0),F$9),"")</f>
        <v/>
      </c>
      <c r="G38" s="313" t="str" cm="1">
        <f t="array" ref="G38">IFERROR(INDEX(import_data,MATCH($D$8&amp;"-"&amp;$B38,import_key,0),G$9),"")</f>
        <v/>
      </c>
      <c r="H38" s="313" t="str" cm="1">
        <f t="array" ref="H38">IFERROR(INDEX(import_data,MATCH($D$8&amp;"-"&amp;$B38,import_key,0),H$9),"")</f>
        <v/>
      </c>
      <c r="I38" s="299" t="str" cm="1">
        <f t="array" ref="I38">IFERROR(INDEX(import_data,MATCH($D$8&amp;"-"&amp;$B38,import_key,0),I$9),"")</f>
        <v/>
      </c>
      <c r="J38" s="233" t="str" cm="1">
        <f t="array" ref="J38">IFERROR(INDEX(import_data,MATCH($D$8&amp;"-"&amp;$B38,import_key,0),J$9),"")</f>
        <v/>
      </c>
      <c r="K38" s="300" t="str" cm="1">
        <f t="array" ref="K38">IFERROR(INDEX(import_data,MATCH($D$8&amp;"-"&amp;$B38,import_key,0),K$9),"")</f>
        <v/>
      </c>
      <c r="M38" s="157" t="str">
        <f t="shared" si="1"/>
        <v/>
      </c>
      <c r="N38" s="296" t="str">
        <f>IF(M38="","",MAX(N$12:N37)+1)</f>
        <v/>
      </c>
      <c r="O38" s="297" t="str">
        <f>IF(M38="","",IFERROR(INDEX(natjecanje!T$13:T$412,MATCH(D38,natjecanje!S$13:S$412,0)),""))</f>
        <v/>
      </c>
      <c r="Q38" s="308">
        <f t="shared" si="2"/>
        <v>26</v>
      </c>
      <c r="S38" s="298" t="str" cm="1">
        <f t="array" ref="S38">IFERROR(INDEX(import_data,MATCH($S$8&amp;"-"&amp;$Q38,import_key,0),S$9),"")</f>
        <v/>
      </c>
      <c r="T38" s="299" t="str" cm="1">
        <f t="array" ref="T38">IFERROR(INDEX(import_data,MATCH($S$8&amp;"-"&amp;$Q38,import_key,0),T$9),"")</f>
        <v/>
      </c>
      <c r="U38" s="300" t="str" cm="1">
        <f t="array" ref="U38">IFERROR(INDEX(import_data,MATCH($S$8&amp;"-"&amp;$Q38,import_key,0),U$9),"")</f>
        <v/>
      </c>
    </row>
    <row r="39" spans="2:21" x14ac:dyDescent="0.25">
      <c r="B39" s="308">
        <f t="shared" si="0"/>
        <v>27</v>
      </c>
      <c r="D39" s="298" t="str" cm="1">
        <f t="array" ref="D39">IFERROR(INDEX(import_data,MATCH($D$8&amp;"-"&amp;$B39,import_key,0),D$9),"")</f>
        <v/>
      </c>
      <c r="E39" s="299" t="str" cm="1">
        <f t="array" ref="E39">IFERROR(INDEX(import_data,MATCH($D$8&amp;"-"&amp;$B39,import_key,0),E$9),"")</f>
        <v/>
      </c>
      <c r="F39" s="233" t="str" cm="1">
        <f t="array" ref="F39">IFERROR(INDEX(import_data,MATCH($D$8&amp;"-"&amp;$B39,import_key,0),F$9),"")</f>
        <v/>
      </c>
      <c r="G39" s="313" t="str" cm="1">
        <f t="array" ref="G39">IFERROR(INDEX(import_data,MATCH($D$8&amp;"-"&amp;$B39,import_key,0),G$9),"")</f>
        <v/>
      </c>
      <c r="H39" s="313" t="str" cm="1">
        <f t="array" ref="H39">IFERROR(INDEX(import_data,MATCH($D$8&amp;"-"&amp;$B39,import_key,0),H$9),"")</f>
        <v/>
      </c>
      <c r="I39" s="299" t="str" cm="1">
        <f t="array" ref="I39">IFERROR(INDEX(import_data,MATCH($D$8&amp;"-"&amp;$B39,import_key,0),I$9),"")</f>
        <v/>
      </c>
      <c r="J39" s="233" t="str" cm="1">
        <f t="array" ref="J39">IFERROR(INDEX(import_data,MATCH($D$8&amp;"-"&amp;$B39,import_key,0),J$9),"")</f>
        <v/>
      </c>
      <c r="K39" s="300" t="str" cm="1">
        <f t="array" ref="K39">IFERROR(INDEX(import_data,MATCH($D$8&amp;"-"&amp;$B39,import_key,0),K$9),"")</f>
        <v/>
      </c>
      <c r="M39" s="157" t="str">
        <f t="shared" si="1"/>
        <v/>
      </c>
      <c r="N39" s="296" t="str">
        <f>IF(M39="","",MAX(N$12:N38)+1)</f>
        <v/>
      </c>
      <c r="O39" s="297" t="str">
        <f>IF(M39="","",IFERROR(INDEX(natjecanje!T$13:T$412,MATCH(D39,natjecanje!S$13:S$412,0)),""))</f>
        <v/>
      </c>
      <c r="Q39" s="308">
        <f t="shared" si="2"/>
        <v>27</v>
      </c>
      <c r="S39" s="298" t="str" cm="1">
        <f t="array" ref="S39">IFERROR(INDEX(import_data,MATCH($S$8&amp;"-"&amp;$Q39,import_key,0),S$9),"")</f>
        <v/>
      </c>
      <c r="T39" s="299" t="str" cm="1">
        <f t="array" ref="T39">IFERROR(INDEX(import_data,MATCH($S$8&amp;"-"&amp;$Q39,import_key,0),T$9),"")</f>
        <v/>
      </c>
      <c r="U39" s="300" t="str" cm="1">
        <f t="array" ref="U39">IFERROR(INDEX(import_data,MATCH($S$8&amp;"-"&amp;$Q39,import_key,0),U$9),"")</f>
        <v/>
      </c>
    </row>
    <row r="40" spans="2:21" x14ac:dyDescent="0.25">
      <c r="B40" s="308">
        <f t="shared" si="0"/>
        <v>28</v>
      </c>
      <c r="D40" s="298" t="str" cm="1">
        <f t="array" ref="D40">IFERROR(INDEX(import_data,MATCH($D$8&amp;"-"&amp;$B40,import_key,0),D$9),"")</f>
        <v/>
      </c>
      <c r="E40" s="299" t="str" cm="1">
        <f t="array" ref="E40">IFERROR(INDEX(import_data,MATCH($D$8&amp;"-"&amp;$B40,import_key,0),E$9),"")</f>
        <v/>
      </c>
      <c r="F40" s="233" t="str" cm="1">
        <f t="array" ref="F40">IFERROR(INDEX(import_data,MATCH($D$8&amp;"-"&amp;$B40,import_key,0),F$9),"")</f>
        <v/>
      </c>
      <c r="G40" s="313" t="str" cm="1">
        <f t="array" ref="G40">IFERROR(INDEX(import_data,MATCH($D$8&amp;"-"&amp;$B40,import_key,0),G$9),"")</f>
        <v/>
      </c>
      <c r="H40" s="313" t="str" cm="1">
        <f t="array" ref="H40">IFERROR(INDEX(import_data,MATCH($D$8&amp;"-"&amp;$B40,import_key,0),H$9),"")</f>
        <v/>
      </c>
      <c r="I40" s="299" t="str" cm="1">
        <f t="array" ref="I40">IFERROR(INDEX(import_data,MATCH($D$8&amp;"-"&amp;$B40,import_key,0),I$9),"")</f>
        <v/>
      </c>
      <c r="J40" s="233" t="str" cm="1">
        <f t="array" ref="J40">IFERROR(INDEX(import_data,MATCH($D$8&amp;"-"&amp;$B40,import_key,0),J$9),"")</f>
        <v/>
      </c>
      <c r="K40" s="300" t="str" cm="1">
        <f t="array" ref="K40">IFERROR(INDEX(import_data,MATCH($D$8&amp;"-"&amp;$B40,import_key,0),K$9),"")</f>
        <v/>
      </c>
      <c r="M40" s="157" t="str">
        <f t="shared" si="1"/>
        <v/>
      </c>
      <c r="N40" s="296" t="str">
        <f>IF(M40="","",MAX(N$12:N39)+1)</f>
        <v/>
      </c>
      <c r="O40" s="297" t="str">
        <f>IF(M40="","",IFERROR(INDEX(natjecanje!T$13:T$412,MATCH(D40,natjecanje!S$13:S$412,0)),""))</f>
        <v/>
      </c>
      <c r="Q40" s="308">
        <f t="shared" si="2"/>
        <v>28</v>
      </c>
      <c r="S40" s="298" t="str" cm="1">
        <f t="array" ref="S40">IFERROR(INDEX(import_data,MATCH($S$8&amp;"-"&amp;$Q40,import_key,0),S$9),"")</f>
        <v/>
      </c>
      <c r="T40" s="299" t="str" cm="1">
        <f t="array" ref="T40">IFERROR(INDEX(import_data,MATCH($S$8&amp;"-"&amp;$Q40,import_key,0),T$9),"")</f>
        <v/>
      </c>
      <c r="U40" s="300" t="str" cm="1">
        <f t="array" ref="U40">IFERROR(INDEX(import_data,MATCH($S$8&amp;"-"&amp;$Q40,import_key,0),U$9),"")</f>
        <v/>
      </c>
    </row>
    <row r="41" spans="2:21" x14ac:dyDescent="0.25">
      <c r="B41" s="308">
        <f t="shared" si="0"/>
        <v>29</v>
      </c>
      <c r="D41" s="298" t="str" cm="1">
        <f t="array" ref="D41">IFERROR(INDEX(import_data,MATCH($D$8&amp;"-"&amp;$B41,import_key,0),D$9),"")</f>
        <v/>
      </c>
      <c r="E41" s="299" t="str" cm="1">
        <f t="array" ref="E41">IFERROR(INDEX(import_data,MATCH($D$8&amp;"-"&amp;$B41,import_key,0),E$9),"")</f>
        <v/>
      </c>
      <c r="F41" s="233" t="str" cm="1">
        <f t="array" ref="F41">IFERROR(INDEX(import_data,MATCH($D$8&amp;"-"&amp;$B41,import_key,0),F$9),"")</f>
        <v/>
      </c>
      <c r="G41" s="313" t="str" cm="1">
        <f t="array" ref="G41">IFERROR(INDEX(import_data,MATCH($D$8&amp;"-"&amp;$B41,import_key,0),G$9),"")</f>
        <v/>
      </c>
      <c r="H41" s="313" t="str" cm="1">
        <f t="array" ref="H41">IFERROR(INDEX(import_data,MATCH($D$8&amp;"-"&amp;$B41,import_key,0),H$9),"")</f>
        <v/>
      </c>
      <c r="I41" s="299" t="str" cm="1">
        <f t="array" ref="I41">IFERROR(INDEX(import_data,MATCH($D$8&amp;"-"&amp;$B41,import_key,0),I$9),"")</f>
        <v/>
      </c>
      <c r="J41" s="233" t="str" cm="1">
        <f t="array" ref="J41">IFERROR(INDEX(import_data,MATCH($D$8&amp;"-"&amp;$B41,import_key,0),J$9),"")</f>
        <v/>
      </c>
      <c r="K41" s="300" t="str" cm="1">
        <f t="array" ref="K41">IFERROR(INDEX(import_data,MATCH($D$8&amp;"-"&amp;$B41,import_key,0),K$9),"")</f>
        <v/>
      </c>
      <c r="M41" s="157" t="str">
        <f t="shared" si="1"/>
        <v/>
      </c>
      <c r="N41" s="296" t="str">
        <f>IF(M41="","",MAX(N$12:N40)+1)</f>
        <v/>
      </c>
      <c r="O41" s="297" t="str">
        <f>IF(M41="","",IFERROR(INDEX(natjecanje!T$13:T$412,MATCH(D41,natjecanje!S$13:S$412,0)),""))</f>
        <v/>
      </c>
      <c r="Q41" s="308">
        <f t="shared" si="2"/>
        <v>29</v>
      </c>
      <c r="S41" s="298" t="str" cm="1">
        <f t="array" ref="S41">IFERROR(INDEX(import_data,MATCH($S$8&amp;"-"&amp;$Q41,import_key,0),S$9),"")</f>
        <v/>
      </c>
      <c r="T41" s="299" t="str" cm="1">
        <f t="array" ref="T41">IFERROR(INDEX(import_data,MATCH($S$8&amp;"-"&amp;$Q41,import_key,0),T$9),"")</f>
        <v/>
      </c>
      <c r="U41" s="300" t="str" cm="1">
        <f t="array" ref="U41">IFERROR(INDEX(import_data,MATCH($S$8&amp;"-"&amp;$Q41,import_key,0),U$9),"")</f>
        <v/>
      </c>
    </row>
    <row r="42" spans="2:21" x14ac:dyDescent="0.25">
      <c r="B42" s="308">
        <f t="shared" si="0"/>
        <v>30</v>
      </c>
      <c r="D42" s="298" t="str" cm="1">
        <f t="array" ref="D42">IFERROR(INDEX(import_data,MATCH($D$8&amp;"-"&amp;$B42,import_key,0),D$9),"")</f>
        <v/>
      </c>
      <c r="E42" s="299" t="str" cm="1">
        <f t="array" ref="E42">IFERROR(INDEX(import_data,MATCH($D$8&amp;"-"&amp;$B42,import_key,0),E$9),"")</f>
        <v/>
      </c>
      <c r="F42" s="233" t="str" cm="1">
        <f t="array" ref="F42">IFERROR(INDEX(import_data,MATCH($D$8&amp;"-"&amp;$B42,import_key,0),F$9),"")</f>
        <v/>
      </c>
      <c r="G42" s="313" t="str" cm="1">
        <f t="array" ref="G42">IFERROR(INDEX(import_data,MATCH($D$8&amp;"-"&amp;$B42,import_key,0),G$9),"")</f>
        <v/>
      </c>
      <c r="H42" s="313" t="str" cm="1">
        <f t="array" ref="H42">IFERROR(INDEX(import_data,MATCH($D$8&amp;"-"&amp;$B42,import_key,0),H$9),"")</f>
        <v/>
      </c>
      <c r="I42" s="299" t="str" cm="1">
        <f t="array" ref="I42">IFERROR(INDEX(import_data,MATCH($D$8&amp;"-"&amp;$B42,import_key,0),I$9),"")</f>
        <v/>
      </c>
      <c r="J42" s="233" t="str" cm="1">
        <f t="array" ref="J42">IFERROR(INDEX(import_data,MATCH($D$8&amp;"-"&amp;$B42,import_key,0),J$9),"")</f>
        <v/>
      </c>
      <c r="K42" s="300" t="str" cm="1">
        <f t="array" ref="K42">IFERROR(INDEX(import_data,MATCH($D$8&amp;"-"&amp;$B42,import_key,0),K$9),"")</f>
        <v/>
      </c>
      <c r="M42" s="157" t="str">
        <f t="shared" si="1"/>
        <v/>
      </c>
      <c r="N42" s="296" t="str">
        <f>IF(M42="","",MAX(N$12:N41)+1)</f>
        <v/>
      </c>
      <c r="O42" s="297" t="str">
        <f>IF(M42="","",IFERROR(INDEX(natjecanje!T$13:T$412,MATCH(D42,natjecanje!S$13:S$412,0)),""))</f>
        <v/>
      </c>
      <c r="Q42" s="308">
        <f t="shared" si="2"/>
        <v>30</v>
      </c>
      <c r="S42" s="298" t="str" cm="1">
        <f t="array" ref="S42">IFERROR(INDEX(import_data,MATCH($S$8&amp;"-"&amp;$Q42,import_key,0),S$9),"")</f>
        <v/>
      </c>
      <c r="T42" s="299" t="str" cm="1">
        <f t="array" ref="T42">IFERROR(INDEX(import_data,MATCH($S$8&amp;"-"&amp;$Q42,import_key,0),T$9),"")</f>
        <v/>
      </c>
      <c r="U42" s="300" t="str" cm="1">
        <f t="array" ref="U42">IFERROR(INDEX(import_data,MATCH($S$8&amp;"-"&amp;$Q42,import_key,0),U$9),"")</f>
        <v/>
      </c>
    </row>
    <row r="43" spans="2:21" x14ac:dyDescent="0.25">
      <c r="B43" s="308">
        <f t="shared" si="0"/>
        <v>31</v>
      </c>
      <c r="D43" s="298" t="str" cm="1">
        <f t="array" ref="D43">IFERROR(INDEX(import_data,MATCH($D$8&amp;"-"&amp;$B43,import_key,0),D$9),"")</f>
        <v/>
      </c>
      <c r="E43" s="299" t="str" cm="1">
        <f t="array" ref="E43">IFERROR(INDEX(import_data,MATCH($D$8&amp;"-"&amp;$B43,import_key,0),E$9),"")</f>
        <v/>
      </c>
      <c r="F43" s="233" t="str" cm="1">
        <f t="array" ref="F43">IFERROR(INDEX(import_data,MATCH($D$8&amp;"-"&amp;$B43,import_key,0),F$9),"")</f>
        <v/>
      </c>
      <c r="G43" s="313" t="str" cm="1">
        <f t="array" ref="G43">IFERROR(INDEX(import_data,MATCH($D$8&amp;"-"&amp;$B43,import_key,0),G$9),"")</f>
        <v/>
      </c>
      <c r="H43" s="313" t="str" cm="1">
        <f t="array" ref="H43">IFERROR(INDEX(import_data,MATCH($D$8&amp;"-"&amp;$B43,import_key,0),H$9),"")</f>
        <v/>
      </c>
      <c r="I43" s="299" t="str" cm="1">
        <f t="array" ref="I43">IFERROR(INDEX(import_data,MATCH($D$8&amp;"-"&amp;$B43,import_key,0),I$9),"")</f>
        <v/>
      </c>
      <c r="J43" s="233" t="str" cm="1">
        <f t="array" ref="J43">IFERROR(INDEX(import_data,MATCH($D$8&amp;"-"&amp;$B43,import_key,0),J$9),"")</f>
        <v/>
      </c>
      <c r="K43" s="300" t="str" cm="1">
        <f t="array" ref="K43">IFERROR(INDEX(import_data,MATCH($D$8&amp;"-"&amp;$B43,import_key,0),K$9),"")</f>
        <v/>
      </c>
      <c r="M43" s="157" t="str">
        <f t="shared" si="1"/>
        <v/>
      </c>
      <c r="N43" s="296" t="str">
        <f>IF(M43="","",MAX(N$12:N42)+1)</f>
        <v/>
      </c>
      <c r="O43" s="297" t="str">
        <f>IF(M43="","",IFERROR(INDEX(natjecanje!T$13:T$412,MATCH(D43,natjecanje!S$13:S$412,0)),""))</f>
        <v/>
      </c>
      <c r="Q43" s="308">
        <f t="shared" si="2"/>
        <v>31</v>
      </c>
      <c r="S43" s="298" t="str" cm="1">
        <f t="array" ref="S43">IFERROR(INDEX(import_data,MATCH($S$8&amp;"-"&amp;$Q43,import_key,0),S$9),"")</f>
        <v/>
      </c>
      <c r="T43" s="299" t="str" cm="1">
        <f t="array" ref="T43">IFERROR(INDEX(import_data,MATCH($S$8&amp;"-"&amp;$Q43,import_key,0),T$9),"")</f>
        <v/>
      </c>
      <c r="U43" s="300" t="str" cm="1">
        <f t="array" ref="U43">IFERROR(INDEX(import_data,MATCH($S$8&amp;"-"&amp;$Q43,import_key,0),U$9),"")</f>
        <v/>
      </c>
    </row>
    <row r="44" spans="2:21" x14ac:dyDescent="0.25">
      <c r="B44" s="308">
        <f t="shared" si="0"/>
        <v>32</v>
      </c>
      <c r="D44" s="298" t="str" cm="1">
        <f t="array" ref="D44">IFERROR(INDEX(import_data,MATCH($D$8&amp;"-"&amp;$B44,import_key,0),D$9),"")</f>
        <v/>
      </c>
      <c r="E44" s="299" t="str" cm="1">
        <f t="array" ref="E44">IFERROR(INDEX(import_data,MATCH($D$8&amp;"-"&amp;$B44,import_key,0),E$9),"")</f>
        <v/>
      </c>
      <c r="F44" s="233" t="str" cm="1">
        <f t="array" ref="F44">IFERROR(INDEX(import_data,MATCH($D$8&amp;"-"&amp;$B44,import_key,0),F$9),"")</f>
        <v/>
      </c>
      <c r="G44" s="313" t="str" cm="1">
        <f t="array" ref="G44">IFERROR(INDEX(import_data,MATCH($D$8&amp;"-"&amp;$B44,import_key,0),G$9),"")</f>
        <v/>
      </c>
      <c r="H44" s="313" t="str" cm="1">
        <f t="array" ref="H44">IFERROR(INDEX(import_data,MATCH($D$8&amp;"-"&amp;$B44,import_key,0),H$9),"")</f>
        <v/>
      </c>
      <c r="I44" s="299" t="str" cm="1">
        <f t="array" ref="I44">IFERROR(INDEX(import_data,MATCH($D$8&amp;"-"&amp;$B44,import_key,0),I$9),"")</f>
        <v/>
      </c>
      <c r="J44" s="233" t="str" cm="1">
        <f t="array" ref="J44">IFERROR(INDEX(import_data,MATCH($D$8&amp;"-"&amp;$B44,import_key,0),J$9),"")</f>
        <v/>
      </c>
      <c r="K44" s="300" t="str" cm="1">
        <f t="array" ref="K44">IFERROR(INDEX(import_data,MATCH($D$8&amp;"-"&amp;$B44,import_key,0),K$9),"")</f>
        <v/>
      </c>
      <c r="M44" s="157" t="str">
        <f t="shared" si="1"/>
        <v/>
      </c>
      <c r="N44" s="296" t="str">
        <f>IF(M44="","",MAX(N$12:N43)+1)</f>
        <v/>
      </c>
      <c r="O44" s="297" t="str">
        <f>IF(M44="","",IFERROR(INDEX(natjecanje!T$13:T$412,MATCH(D44,natjecanje!S$13:S$412,0)),""))</f>
        <v/>
      </c>
      <c r="Q44" s="308">
        <f t="shared" si="2"/>
        <v>32</v>
      </c>
      <c r="S44" s="298" t="str" cm="1">
        <f t="array" ref="S44">IFERROR(INDEX(import_data,MATCH($S$8&amp;"-"&amp;$Q44,import_key,0),S$9),"")</f>
        <v/>
      </c>
      <c r="T44" s="299" t="str" cm="1">
        <f t="array" ref="T44">IFERROR(INDEX(import_data,MATCH($S$8&amp;"-"&amp;$Q44,import_key,0),T$9),"")</f>
        <v/>
      </c>
      <c r="U44" s="300" t="str" cm="1">
        <f t="array" ref="U44">IFERROR(INDEX(import_data,MATCH($S$8&amp;"-"&amp;$Q44,import_key,0),U$9),"")</f>
        <v/>
      </c>
    </row>
    <row r="45" spans="2:21" x14ac:dyDescent="0.25">
      <c r="B45" s="308">
        <f t="shared" si="0"/>
        <v>33</v>
      </c>
      <c r="D45" s="298" t="str" cm="1">
        <f t="array" ref="D45">IFERROR(INDEX(import_data,MATCH($D$8&amp;"-"&amp;$B45,import_key,0),D$9),"")</f>
        <v/>
      </c>
      <c r="E45" s="299" t="str" cm="1">
        <f t="array" ref="E45">IFERROR(INDEX(import_data,MATCH($D$8&amp;"-"&amp;$B45,import_key,0),E$9),"")</f>
        <v/>
      </c>
      <c r="F45" s="233" t="str" cm="1">
        <f t="array" ref="F45">IFERROR(INDEX(import_data,MATCH($D$8&amp;"-"&amp;$B45,import_key,0),F$9),"")</f>
        <v/>
      </c>
      <c r="G45" s="313" t="str" cm="1">
        <f t="array" ref="G45">IFERROR(INDEX(import_data,MATCH($D$8&amp;"-"&amp;$B45,import_key,0),G$9),"")</f>
        <v/>
      </c>
      <c r="H45" s="313" t="str" cm="1">
        <f t="array" ref="H45">IFERROR(INDEX(import_data,MATCH($D$8&amp;"-"&amp;$B45,import_key,0),H$9),"")</f>
        <v/>
      </c>
      <c r="I45" s="299" t="str" cm="1">
        <f t="array" ref="I45">IFERROR(INDEX(import_data,MATCH($D$8&amp;"-"&amp;$B45,import_key,0),I$9),"")</f>
        <v/>
      </c>
      <c r="J45" s="233" t="str" cm="1">
        <f t="array" ref="J45">IFERROR(INDEX(import_data,MATCH($D$8&amp;"-"&amp;$B45,import_key,0),J$9),"")</f>
        <v/>
      </c>
      <c r="K45" s="300" t="str" cm="1">
        <f t="array" ref="K45">IFERROR(INDEX(import_data,MATCH($D$8&amp;"-"&amp;$B45,import_key,0),K$9),"")</f>
        <v/>
      </c>
      <c r="M45" s="157" t="str">
        <f t="shared" si="1"/>
        <v/>
      </c>
      <c r="N45" s="296" t="str">
        <f>IF(M45="","",MAX(N$12:N44)+1)</f>
        <v/>
      </c>
      <c r="O45" s="297" t="str">
        <f>IF(M45="","",IFERROR(INDEX(natjecanje!T$13:T$412,MATCH(D45,natjecanje!S$13:S$412,0)),""))</f>
        <v/>
      </c>
      <c r="Q45" s="308">
        <f t="shared" si="2"/>
        <v>33</v>
      </c>
      <c r="S45" s="298" t="str" cm="1">
        <f t="array" ref="S45">IFERROR(INDEX(import_data,MATCH($S$8&amp;"-"&amp;$Q45,import_key,0),S$9),"")</f>
        <v/>
      </c>
      <c r="T45" s="299" t="str" cm="1">
        <f t="array" ref="T45">IFERROR(INDEX(import_data,MATCH($S$8&amp;"-"&amp;$Q45,import_key,0),T$9),"")</f>
        <v/>
      </c>
      <c r="U45" s="300" t="str" cm="1">
        <f t="array" ref="U45">IFERROR(INDEX(import_data,MATCH($S$8&amp;"-"&amp;$Q45,import_key,0),U$9),"")</f>
        <v/>
      </c>
    </row>
    <row r="46" spans="2:21" x14ac:dyDescent="0.25">
      <c r="B46" s="308">
        <f t="shared" si="0"/>
        <v>34</v>
      </c>
      <c r="D46" s="298" t="str" cm="1">
        <f t="array" ref="D46">IFERROR(INDEX(import_data,MATCH($D$8&amp;"-"&amp;$B46,import_key,0),D$9),"")</f>
        <v/>
      </c>
      <c r="E46" s="299" t="str" cm="1">
        <f t="array" ref="E46">IFERROR(INDEX(import_data,MATCH($D$8&amp;"-"&amp;$B46,import_key,0),E$9),"")</f>
        <v/>
      </c>
      <c r="F46" s="233" t="str" cm="1">
        <f t="array" ref="F46">IFERROR(INDEX(import_data,MATCH($D$8&amp;"-"&amp;$B46,import_key,0),F$9),"")</f>
        <v/>
      </c>
      <c r="G46" s="313" t="str" cm="1">
        <f t="array" ref="G46">IFERROR(INDEX(import_data,MATCH($D$8&amp;"-"&amp;$B46,import_key,0),G$9),"")</f>
        <v/>
      </c>
      <c r="H46" s="313" t="str" cm="1">
        <f t="array" ref="H46">IFERROR(INDEX(import_data,MATCH($D$8&amp;"-"&amp;$B46,import_key,0),H$9),"")</f>
        <v/>
      </c>
      <c r="I46" s="299" t="str" cm="1">
        <f t="array" ref="I46">IFERROR(INDEX(import_data,MATCH($D$8&amp;"-"&amp;$B46,import_key,0),I$9),"")</f>
        <v/>
      </c>
      <c r="J46" s="233" t="str" cm="1">
        <f t="array" ref="J46">IFERROR(INDEX(import_data,MATCH($D$8&amp;"-"&amp;$B46,import_key,0),J$9),"")</f>
        <v/>
      </c>
      <c r="K46" s="300" t="str" cm="1">
        <f t="array" ref="K46">IFERROR(INDEX(import_data,MATCH($D$8&amp;"-"&amp;$B46,import_key,0),K$9),"")</f>
        <v/>
      </c>
      <c r="M46" s="157" t="str">
        <f t="shared" si="1"/>
        <v/>
      </c>
      <c r="N46" s="296" t="str">
        <f>IF(M46="","",MAX(N$12:N45)+1)</f>
        <v/>
      </c>
      <c r="O46" s="297" t="str">
        <f>IF(M46="","",IFERROR(INDEX(natjecanje!T$13:T$412,MATCH(D46,natjecanje!S$13:S$412,0)),""))</f>
        <v/>
      </c>
      <c r="Q46" s="308">
        <f t="shared" si="2"/>
        <v>34</v>
      </c>
      <c r="S46" s="298" t="str" cm="1">
        <f t="array" ref="S46">IFERROR(INDEX(import_data,MATCH($S$8&amp;"-"&amp;$Q46,import_key,0),S$9),"")</f>
        <v/>
      </c>
      <c r="T46" s="299" t="str" cm="1">
        <f t="array" ref="T46">IFERROR(INDEX(import_data,MATCH($S$8&amp;"-"&amp;$Q46,import_key,0),T$9),"")</f>
        <v/>
      </c>
      <c r="U46" s="300" t="str" cm="1">
        <f t="array" ref="U46">IFERROR(INDEX(import_data,MATCH($S$8&amp;"-"&amp;$Q46,import_key,0),U$9),"")</f>
        <v/>
      </c>
    </row>
    <row r="47" spans="2:21" x14ac:dyDescent="0.25">
      <c r="B47" s="308">
        <f t="shared" si="0"/>
        <v>35</v>
      </c>
      <c r="D47" s="298" t="str" cm="1">
        <f t="array" ref="D47">IFERROR(INDEX(import_data,MATCH($D$8&amp;"-"&amp;$B47,import_key,0),D$9),"")</f>
        <v/>
      </c>
      <c r="E47" s="299" t="str" cm="1">
        <f t="array" ref="E47">IFERROR(INDEX(import_data,MATCH($D$8&amp;"-"&amp;$B47,import_key,0),E$9),"")</f>
        <v/>
      </c>
      <c r="F47" s="233" t="str" cm="1">
        <f t="array" ref="F47">IFERROR(INDEX(import_data,MATCH($D$8&amp;"-"&amp;$B47,import_key,0),F$9),"")</f>
        <v/>
      </c>
      <c r="G47" s="313" t="str" cm="1">
        <f t="array" ref="G47">IFERROR(INDEX(import_data,MATCH($D$8&amp;"-"&amp;$B47,import_key,0),G$9),"")</f>
        <v/>
      </c>
      <c r="H47" s="313" t="str" cm="1">
        <f t="array" ref="H47">IFERROR(INDEX(import_data,MATCH($D$8&amp;"-"&amp;$B47,import_key,0),H$9),"")</f>
        <v/>
      </c>
      <c r="I47" s="299" t="str" cm="1">
        <f t="array" ref="I47">IFERROR(INDEX(import_data,MATCH($D$8&amp;"-"&amp;$B47,import_key,0),I$9),"")</f>
        <v/>
      </c>
      <c r="J47" s="233" t="str" cm="1">
        <f t="array" ref="J47">IFERROR(INDEX(import_data,MATCH($D$8&amp;"-"&amp;$B47,import_key,0),J$9),"")</f>
        <v/>
      </c>
      <c r="K47" s="300" t="str" cm="1">
        <f t="array" ref="K47">IFERROR(INDEX(import_data,MATCH($D$8&amp;"-"&amp;$B47,import_key,0),K$9),"")</f>
        <v/>
      </c>
      <c r="M47" s="157" t="str">
        <f t="shared" si="1"/>
        <v/>
      </c>
      <c r="N47" s="296" t="str">
        <f>IF(M47="","",MAX(N$12:N46)+1)</f>
        <v/>
      </c>
      <c r="O47" s="297" t="str">
        <f>IF(M47="","",IFERROR(INDEX(natjecanje!T$13:T$412,MATCH(D47,natjecanje!S$13:S$412,0)),""))</f>
        <v/>
      </c>
      <c r="Q47" s="308">
        <f t="shared" si="2"/>
        <v>35</v>
      </c>
      <c r="S47" s="298" t="str" cm="1">
        <f t="array" ref="S47">IFERROR(INDEX(import_data,MATCH($S$8&amp;"-"&amp;$Q47,import_key,0),S$9),"")</f>
        <v/>
      </c>
      <c r="T47" s="299" t="str" cm="1">
        <f t="array" ref="T47">IFERROR(INDEX(import_data,MATCH($S$8&amp;"-"&amp;$Q47,import_key,0),T$9),"")</f>
        <v/>
      </c>
      <c r="U47" s="300" t="str" cm="1">
        <f t="array" ref="U47">IFERROR(INDEX(import_data,MATCH($S$8&amp;"-"&amp;$Q47,import_key,0),U$9),"")</f>
        <v/>
      </c>
    </row>
    <row r="48" spans="2:21" x14ac:dyDescent="0.25">
      <c r="B48" s="308">
        <f t="shared" si="0"/>
        <v>36</v>
      </c>
      <c r="D48" s="298" t="str" cm="1">
        <f t="array" ref="D48">IFERROR(INDEX(import_data,MATCH($D$8&amp;"-"&amp;$B48,import_key,0),D$9),"")</f>
        <v/>
      </c>
      <c r="E48" s="299" t="str" cm="1">
        <f t="array" ref="E48">IFERROR(INDEX(import_data,MATCH($D$8&amp;"-"&amp;$B48,import_key,0),E$9),"")</f>
        <v/>
      </c>
      <c r="F48" s="233" t="str" cm="1">
        <f t="array" ref="F48">IFERROR(INDEX(import_data,MATCH($D$8&amp;"-"&amp;$B48,import_key,0),F$9),"")</f>
        <v/>
      </c>
      <c r="G48" s="313" t="str" cm="1">
        <f t="array" ref="G48">IFERROR(INDEX(import_data,MATCH($D$8&amp;"-"&amp;$B48,import_key,0),G$9),"")</f>
        <v/>
      </c>
      <c r="H48" s="313" t="str" cm="1">
        <f t="array" ref="H48">IFERROR(INDEX(import_data,MATCH($D$8&amp;"-"&amp;$B48,import_key,0),H$9),"")</f>
        <v/>
      </c>
      <c r="I48" s="299" t="str" cm="1">
        <f t="array" ref="I48">IFERROR(INDEX(import_data,MATCH($D$8&amp;"-"&amp;$B48,import_key,0),I$9),"")</f>
        <v/>
      </c>
      <c r="J48" s="233" t="str" cm="1">
        <f t="array" ref="J48">IFERROR(INDEX(import_data,MATCH($D$8&amp;"-"&amp;$B48,import_key,0),J$9),"")</f>
        <v/>
      </c>
      <c r="K48" s="300" t="str" cm="1">
        <f t="array" ref="K48">IFERROR(INDEX(import_data,MATCH($D$8&amp;"-"&amp;$B48,import_key,0),K$9),"")</f>
        <v/>
      </c>
      <c r="M48" s="157" t="str">
        <f t="shared" si="1"/>
        <v/>
      </c>
      <c r="N48" s="296" t="str">
        <f>IF(M48="","",MAX(N$12:N47)+1)</f>
        <v/>
      </c>
      <c r="O48" s="297" t="str">
        <f>IF(M48="","",IFERROR(INDEX(natjecanje!T$13:T$412,MATCH(D48,natjecanje!S$13:S$412,0)),""))</f>
        <v/>
      </c>
      <c r="Q48" s="308">
        <f t="shared" si="2"/>
        <v>36</v>
      </c>
      <c r="S48" s="298" t="str" cm="1">
        <f t="array" ref="S48">IFERROR(INDEX(import_data,MATCH($S$8&amp;"-"&amp;$Q48,import_key,0),S$9),"")</f>
        <v/>
      </c>
      <c r="T48" s="299" t="str" cm="1">
        <f t="array" ref="T48">IFERROR(INDEX(import_data,MATCH($S$8&amp;"-"&amp;$Q48,import_key,0),T$9),"")</f>
        <v/>
      </c>
      <c r="U48" s="300" t="str" cm="1">
        <f t="array" ref="U48">IFERROR(INDEX(import_data,MATCH($S$8&amp;"-"&amp;$Q48,import_key,0),U$9),"")</f>
        <v/>
      </c>
    </row>
    <row r="49" spans="2:21" x14ac:dyDescent="0.25">
      <c r="B49" s="308">
        <f t="shared" si="0"/>
        <v>37</v>
      </c>
      <c r="D49" s="298" t="str" cm="1">
        <f t="array" ref="D49">IFERROR(INDEX(import_data,MATCH($D$8&amp;"-"&amp;$B49,import_key,0),D$9),"")</f>
        <v/>
      </c>
      <c r="E49" s="299" t="str" cm="1">
        <f t="array" ref="E49">IFERROR(INDEX(import_data,MATCH($D$8&amp;"-"&amp;$B49,import_key,0),E$9),"")</f>
        <v/>
      </c>
      <c r="F49" s="233" t="str" cm="1">
        <f t="array" ref="F49">IFERROR(INDEX(import_data,MATCH($D$8&amp;"-"&amp;$B49,import_key,0),F$9),"")</f>
        <v/>
      </c>
      <c r="G49" s="313" t="str" cm="1">
        <f t="array" ref="G49">IFERROR(INDEX(import_data,MATCH($D$8&amp;"-"&amp;$B49,import_key,0),G$9),"")</f>
        <v/>
      </c>
      <c r="H49" s="313" t="str" cm="1">
        <f t="array" ref="H49">IFERROR(INDEX(import_data,MATCH($D$8&amp;"-"&amp;$B49,import_key,0),H$9),"")</f>
        <v/>
      </c>
      <c r="I49" s="299" t="str" cm="1">
        <f t="array" ref="I49">IFERROR(INDEX(import_data,MATCH($D$8&amp;"-"&amp;$B49,import_key,0),I$9),"")</f>
        <v/>
      </c>
      <c r="J49" s="233" t="str" cm="1">
        <f t="array" ref="J49">IFERROR(INDEX(import_data,MATCH($D$8&amp;"-"&amp;$B49,import_key,0),J$9),"")</f>
        <v/>
      </c>
      <c r="K49" s="300" t="str" cm="1">
        <f t="array" ref="K49">IFERROR(INDEX(import_data,MATCH($D$8&amp;"-"&amp;$B49,import_key,0),K$9),"")</f>
        <v/>
      </c>
      <c r="M49" s="157" t="str">
        <f t="shared" si="1"/>
        <v/>
      </c>
      <c r="N49" s="296" t="str">
        <f>IF(M49="","",MAX(N$12:N48)+1)</f>
        <v/>
      </c>
      <c r="O49" s="297" t="str">
        <f>IF(M49="","",IFERROR(INDEX(natjecanje!T$13:T$412,MATCH(D49,natjecanje!S$13:S$412,0)),""))</f>
        <v/>
      </c>
      <c r="Q49" s="308">
        <f t="shared" si="2"/>
        <v>37</v>
      </c>
      <c r="S49" s="298" t="str" cm="1">
        <f t="array" ref="S49">IFERROR(INDEX(import_data,MATCH($S$8&amp;"-"&amp;$Q49,import_key,0),S$9),"")</f>
        <v/>
      </c>
      <c r="T49" s="299" t="str" cm="1">
        <f t="array" ref="T49">IFERROR(INDEX(import_data,MATCH($S$8&amp;"-"&amp;$Q49,import_key,0),T$9),"")</f>
        <v/>
      </c>
      <c r="U49" s="300" t="str" cm="1">
        <f t="array" ref="U49">IFERROR(INDEX(import_data,MATCH($S$8&amp;"-"&amp;$Q49,import_key,0),U$9),"")</f>
        <v/>
      </c>
    </row>
    <row r="50" spans="2:21" x14ac:dyDescent="0.25">
      <c r="B50" s="308">
        <f t="shared" si="0"/>
        <v>38</v>
      </c>
      <c r="D50" s="298" t="str" cm="1">
        <f t="array" ref="D50">IFERROR(INDEX(import_data,MATCH($D$8&amp;"-"&amp;$B50,import_key,0),D$9),"")</f>
        <v/>
      </c>
      <c r="E50" s="299" t="str" cm="1">
        <f t="array" ref="E50">IFERROR(INDEX(import_data,MATCH($D$8&amp;"-"&amp;$B50,import_key,0),E$9),"")</f>
        <v/>
      </c>
      <c r="F50" s="233" t="str" cm="1">
        <f t="array" ref="F50">IFERROR(INDEX(import_data,MATCH($D$8&amp;"-"&amp;$B50,import_key,0),F$9),"")</f>
        <v/>
      </c>
      <c r="G50" s="313" t="str" cm="1">
        <f t="array" ref="G50">IFERROR(INDEX(import_data,MATCH($D$8&amp;"-"&amp;$B50,import_key,0),G$9),"")</f>
        <v/>
      </c>
      <c r="H50" s="313" t="str" cm="1">
        <f t="array" ref="H50">IFERROR(INDEX(import_data,MATCH($D$8&amp;"-"&amp;$B50,import_key,0),H$9),"")</f>
        <v/>
      </c>
      <c r="I50" s="299" t="str" cm="1">
        <f t="array" ref="I50">IFERROR(INDEX(import_data,MATCH($D$8&amp;"-"&amp;$B50,import_key,0),I$9),"")</f>
        <v/>
      </c>
      <c r="J50" s="233" t="str" cm="1">
        <f t="array" ref="J50">IFERROR(INDEX(import_data,MATCH($D$8&amp;"-"&amp;$B50,import_key,0),J$9),"")</f>
        <v/>
      </c>
      <c r="K50" s="300" t="str" cm="1">
        <f t="array" ref="K50">IFERROR(INDEX(import_data,MATCH($D$8&amp;"-"&amp;$B50,import_key,0),K$9),"")</f>
        <v/>
      </c>
      <c r="M50" s="157" t="str">
        <f t="shared" si="1"/>
        <v/>
      </c>
      <c r="N50" s="296" t="str">
        <f>IF(M50="","",MAX(N$12:N49)+1)</f>
        <v/>
      </c>
      <c r="O50" s="297" t="str">
        <f>IF(M50="","",IFERROR(INDEX(natjecanje!T$13:T$412,MATCH(D50,natjecanje!S$13:S$412,0)),""))</f>
        <v/>
      </c>
      <c r="Q50" s="308">
        <f t="shared" si="2"/>
        <v>38</v>
      </c>
      <c r="S50" s="298" t="str" cm="1">
        <f t="array" ref="S50">IFERROR(INDEX(import_data,MATCH($S$8&amp;"-"&amp;$Q50,import_key,0),S$9),"")</f>
        <v/>
      </c>
      <c r="T50" s="299" t="str" cm="1">
        <f t="array" ref="T50">IFERROR(INDEX(import_data,MATCH($S$8&amp;"-"&amp;$Q50,import_key,0),T$9),"")</f>
        <v/>
      </c>
      <c r="U50" s="300" t="str" cm="1">
        <f t="array" ref="U50">IFERROR(INDEX(import_data,MATCH($S$8&amp;"-"&amp;$Q50,import_key,0),U$9),"")</f>
        <v/>
      </c>
    </row>
    <row r="51" spans="2:21" x14ac:dyDescent="0.25">
      <c r="B51" s="308">
        <f t="shared" si="0"/>
        <v>39</v>
      </c>
      <c r="D51" s="298" t="str" cm="1">
        <f t="array" ref="D51">IFERROR(INDEX(import_data,MATCH($D$8&amp;"-"&amp;$B51,import_key,0),D$9),"")</f>
        <v/>
      </c>
      <c r="E51" s="299" t="str" cm="1">
        <f t="array" ref="E51">IFERROR(INDEX(import_data,MATCH($D$8&amp;"-"&amp;$B51,import_key,0),E$9),"")</f>
        <v/>
      </c>
      <c r="F51" s="233" t="str" cm="1">
        <f t="array" ref="F51">IFERROR(INDEX(import_data,MATCH($D$8&amp;"-"&amp;$B51,import_key,0),F$9),"")</f>
        <v/>
      </c>
      <c r="G51" s="313" t="str" cm="1">
        <f t="array" ref="G51">IFERROR(INDEX(import_data,MATCH($D$8&amp;"-"&amp;$B51,import_key,0),G$9),"")</f>
        <v/>
      </c>
      <c r="H51" s="313" t="str" cm="1">
        <f t="array" ref="H51">IFERROR(INDEX(import_data,MATCH($D$8&amp;"-"&amp;$B51,import_key,0),H$9),"")</f>
        <v/>
      </c>
      <c r="I51" s="299" t="str" cm="1">
        <f t="array" ref="I51">IFERROR(INDEX(import_data,MATCH($D$8&amp;"-"&amp;$B51,import_key,0),I$9),"")</f>
        <v/>
      </c>
      <c r="J51" s="233" t="str" cm="1">
        <f t="array" ref="J51">IFERROR(INDEX(import_data,MATCH($D$8&amp;"-"&amp;$B51,import_key,0),J$9),"")</f>
        <v/>
      </c>
      <c r="K51" s="300" t="str" cm="1">
        <f t="array" ref="K51">IFERROR(INDEX(import_data,MATCH($D$8&amp;"-"&amp;$B51,import_key,0),K$9),"")</f>
        <v/>
      </c>
      <c r="M51" s="157" t="str">
        <f t="shared" si="1"/>
        <v/>
      </c>
      <c r="N51" s="296" t="str">
        <f>IF(M51="","",MAX(N$12:N50)+1)</f>
        <v/>
      </c>
      <c r="O51" s="297" t="str">
        <f>IF(M51="","",IFERROR(INDEX(natjecanje!T$13:T$412,MATCH(D51,natjecanje!S$13:S$412,0)),""))</f>
        <v/>
      </c>
      <c r="Q51" s="308">
        <f t="shared" si="2"/>
        <v>39</v>
      </c>
      <c r="S51" s="298" t="str" cm="1">
        <f t="array" ref="S51">IFERROR(INDEX(import_data,MATCH($S$8&amp;"-"&amp;$Q51,import_key,0),S$9),"")</f>
        <v/>
      </c>
      <c r="T51" s="299" t="str" cm="1">
        <f t="array" ref="T51">IFERROR(INDEX(import_data,MATCH($S$8&amp;"-"&amp;$Q51,import_key,0),T$9),"")</f>
        <v/>
      </c>
      <c r="U51" s="300" t="str" cm="1">
        <f t="array" ref="U51">IFERROR(INDEX(import_data,MATCH($S$8&amp;"-"&amp;$Q51,import_key,0),U$9),"")</f>
        <v/>
      </c>
    </row>
    <row r="52" spans="2:21" x14ac:dyDescent="0.25">
      <c r="B52" s="308">
        <f t="shared" si="0"/>
        <v>40</v>
      </c>
      <c r="D52" s="298" t="str" cm="1">
        <f t="array" ref="D52">IFERROR(INDEX(import_data,MATCH($D$8&amp;"-"&amp;$B52,import_key,0),D$9),"")</f>
        <v/>
      </c>
      <c r="E52" s="299" t="str" cm="1">
        <f t="array" ref="E52">IFERROR(INDEX(import_data,MATCH($D$8&amp;"-"&amp;$B52,import_key,0),E$9),"")</f>
        <v/>
      </c>
      <c r="F52" s="233" t="str" cm="1">
        <f t="array" ref="F52">IFERROR(INDEX(import_data,MATCH($D$8&amp;"-"&amp;$B52,import_key,0),F$9),"")</f>
        <v/>
      </c>
      <c r="G52" s="313" t="str" cm="1">
        <f t="array" ref="G52">IFERROR(INDEX(import_data,MATCH($D$8&amp;"-"&amp;$B52,import_key,0),G$9),"")</f>
        <v/>
      </c>
      <c r="H52" s="313" t="str" cm="1">
        <f t="array" ref="H52">IFERROR(INDEX(import_data,MATCH($D$8&amp;"-"&amp;$B52,import_key,0),H$9),"")</f>
        <v/>
      </c>
      <c r="I52" s="299" t="str" cm="1">
        <f t="array" ref="I52">IFERROR(INDEX(import_data,MATCH($D$8&amp;"-"&amp;$B52,import_key,0),I$9),"")</f>
        <v/>
      </c>
      <c r="J52" s="233" t="str" cm="1">
        <f t="array" ref="J52">IFERROR(INDEX(import_data,MATCH($D$8&amp;"-"&amp;$B52,import_key,0),J$9),"")</f>
        <v/>
      </c>
      <c r="K52" s="300" t="str" cm="1">
        <f t="array" ref="K52">IFERROR(INDEX(import_data,MATCH($D$8&amp;"-"&amp;$B52,import_key,0),K$9),"")</f>
        <v/>
      </c>
      <c r="M52" s="157" t="str">
        <f t="shared" si="1"/>
        <v/>
      </c>
      <c r="N52" s="296" t="str">
        <f>IF(M52="","",MAX(N$12:N51)+1)</f>
        <v/>
      </c>
      <c r="O52" s="297" t="str">
        <f>IF(M52="","",IFERROR(INDEX(natjecanje!T$13:T$412,MATCH(D52,natjecanje!S$13:S$412,0)),""))</f>
        <v/>
      </c>
      <c r="Q52" s="308">
        <f t="shared" si="2"/>
        <v>40</v>
      </c>
      <c r="S52" s="298" t="str" cm="1">
        <f t="array" ref="S52">IFERROR(INDEX(import_data,MATCH($S$8&amp;"-"&amp;$Q52,import_key,0),S$9),"")</f>
        <v/>
      </c>
      <c r="T52" s="299" t="str" cm="1">
        <f t="array" ref="T52">IFERROR(INDEX(import_data,MATCH($S$8&amp;"-"&amp;$Q52,import_key,0),T$9),"")</f>
        <v/>
      </c>
      <c r="U52" s="300" t="str" cm="1">
        <f t="array" ref="U52">IFERROR(INDEX(import_data,MATCH($S$8&amp;"-"&amp;$Q52,import_key,0),U$9),"")</f>
        <v/>
      </c>
    </row>
    <row r="53" spans="2:21" x14ac:dyDescent="0.25">
      <c r="B53" s="308">
        <f t="shared" si="0"/>
        <v>41</v>
      </c>
      <c r="D53" s="298" t="str" cm="1">
        <f t="array" ref="D53">IFERROR(INDEX(import_data,MATCH($D$8&amp;"-"&amp;$B53,import_key,0),D$9),"")</f>
        <v/>
      </c>
      <c r="E53" s="299" t="str" cm="1">
        <f t="array" ref="E53">IFERROR(INDEX(import_data,MATCH($D$8&amp;"-"&amp;$B53,import_key,0),E$9),"")</f>
        <v/>
      </c>
      <c r="F53" s="233" t="str" cm="1">
        <f t="array" ref="F53">IFERROR(INDEX(import_data,MATCH($D$8&amp;"-"&amp;$B53,import_key,0),F$9),"")</f>
        <v/>
      </c>
      <c r="G53" s="313" t="str" cm="1">
        <f t="array" ref="G53">IFERROR(INDEX(import_data,MATCH($D$8&amp;"-"&amp;$B53,import_key,0),G$9),"")</f>
        <v/>
      </c>
      <c r="H53" s="313" t="str" cm="1">
        <f t="array" ref="H53">IFERROR(INDEX(import_data,MATCH($D$8&amp;"-"&amp;$B53,import_key,0),H$9),"")</f>
        <v/>
      </c>
      <c r="I53" s="299" t="str" cm="1">
        <f t="array" ref="I53">IFERROR(INDEX(import_data,MATCH($D$8&amp;"-"&amp;$B53,import_key,0),I$9),"")</f>
        <v/>
      </c>
      <c r="J53" s="233" t="str" cm="1">
        <f t="array" ref="J53">IFERROR(INDEX(import_data,MATCH($D$8&amp;"-"&amp;$B53,import_key,0),J$9),"")</f>
        <v/>
      </c>
      <c r="K53" s="300" t="str" cm="1">
        <f t="array" ref="K53">IFERROR(INDEX(import_data,MATCH($D$8&amp;"-"&amp;$B53,import_key,0),K$9),"")</f>
        <v/>
      </c>
      <c r="M53" s="157" t="str">
        <f t="shared" si="1"/>
        <v/>
      </c>
      <c r="N53" s="296" t="str">
        <f>IF(M53="","",MAX(N$12:N52)+1)</f>
        <v/>
      </c>
      <c r="O53" s="297" t="str">
        <f>IF(M53="","",IFERROR(INDEX(natjecanje!T$13:T$412,MATCH(D53,natjecanje!S$13:S$412,0)),""))</f>
        <v/>
      </c>
      <c r="Q53" s="308">
        <f t="shared" si="2"/>
        <v>41</v>
      </c>
      <c r="S53" s="298" t="str" cm="1">
        <f t="array" ref="S53">IFERROR(INDEX(import_data,MATCH($S$8&amp;"-"&amp;$Q53,import_key,0),S$9),"")</f>
        <v/>
      </c>
      <c r="T53" s="299" t="str" cm="1">
        <f t="array" ref="T53">IFERROR(INDEX(import_data,MATCH($S$8&amp;"-"&amp;$Q53,import_key,0),T$9),"")</f>
        <v/>
      </c>
      <c r="U53" s="300" t="str" cm="1">
        <f t="array" ref="U53">IFERROR(INDEX(import_data,MATCH($S$8&amp;"-"&amp;$Q53,import_key,0),U$9),"")</f>
        <v/>
      </c>
    </row>
    <row r="54" spans="2:21" x14ac:dyDescent="0.25">
      <c r="B54" s="308">
        <f t="shared" si="0"/>
        <v>42</v>
      </c>
      <c r="D54" s="298" t="str" cm="1">
        <f t="array" ref="D54">IFERROR(INDEX(import_data,MATCH($D$8&amp;"-"&amp;$B54,import_key,0),D$9),"")</f>
        <v/>
      </c>
      <c r="E54" s="299" t="str" cm="1">
        <f t="array" ref="E54">IFERROR(INDEX(import_data,MATCH($D$8&amp;"-"&amp;$B54,import_key,0),E$9),"")</f>
        <v/>
      </c>
      <c r="F54" s="233" t="str" cm="1">
        <f t="array" ref="F54">IFERROR(INDEX(import_data,MATCH($D$8&amp;"-"&amp;$B54,import_key,0),F$9),"")</f>
        <v/>
      </c>
      <c r="G54" s="313" t="str" cm="1">
        <f t="array" ref="G54">IFERROR(INDEX(import_data,MATCH($D$8&amp;"-"&amp;$B54,import_key,0),G$9),"")</f>
        <v/>
      </c>
      <c r="H54" s="313" t="str" cm="1">
        <f t="array" ref="H54">IFERROR(INDEX(import_data,MATCH($D$8&amp;"-"&amp;$B54,import_key,0),H$9),"")</f>
        <v/>
      </c>
      <c r="I54" s="299" t="str" cm="1">
        <f t="array" ref="I54">IFERROR(INDEX(import_data,MATCH($D$8&amp;"-"&amp;$B54,import_key,0),I$9),"")</f>
        <v/>
      </c>
      <c r="J54" s="233" t="str" cm="1">
        <f t="array" ref="J54">IFERROR(INDEX(import_data,MATCH($D$8&amp;"-"&amp;$B54,import_key,0),J$9),"")</f>
        <v/>
      </c>
      <c r="K54" s="300" t="str" cm="1">
        <f t="array" ref="K54">IFERROR(INDEX(import_data,MATCH($D$8&amp;"-"&amp;$B54,import_key,0),K$9),"")</f>
        <v/>
      </c>
      <c r="M54" s="157" t="str">
        <f t="shared" si="1"/>
        <v/>
      </c>
      <c r="N54" s="296" t="str">
        <f>IF(M54="","",MAX(N$12:N53)+1)</f>
        <v/>
      </c>
      <c r="O54" s="297" t="str">
        <f>IF(M54="","",IFERROR(INDEX(natjecanje!T$13:T$412,MATCH(D54,natjecanje!S$13:S$412,0)),""))</f>
        <v/>
      </c>
      <c r="Q54" s="308">
        <f t="shared" si="2"/>
        <v>42</v>
      </c>
      <c r="S54" s="298" t="str" cm="1">
        <f t="array" ref="S54">IFERROR(INDEX(import_data,MATCH($S$8&amp;"-"&amp;$Q54,import_key,0),S$9),"")</f>
        <v/>
      </c>
      <c r="T54" s="299" t="str" cm="1">
        <f t="array" ref="T54">IFERROR(INDEX(import_data,MATCH($S$8&amp;"-"&amp;$Q54,import_key,0),T$9),"")</f>
        <v/>
      </c>
      <c r="U54" s="300" t="str" cm="1">
        <f t="array" ref="U54">IFERROR(INDEX(import_data,MATCH($S$8&amp;"-"&amp;$Q54,import_key,0),U$9),"")</f>
        <v/>
      </c>
    </row>
    <row r="55" spans="2:21" x14ac:dyDescent="0.25">
      <c r="B55" s="308">
        <f t="shared" si="0"/>
        <v>43</v>
      </c>
      <c r="D55" s="298" t="str" cm="1">
        <f t="array" ref="D55">IFERROR(INDEX(import_data,MATCH($D$8&amp;"-"&amp;$B55,import_key,0),D$9),"")</f>
        <v/>
      </c>
      <c r="E55" s="299" t="str" cm="1">
        <f t="array" ref="E55">IFERROR(INDEX(import_data,MATCH($D$8&amp;"-"&amp;$B55,import_key,0),E$9),"")</f>
        <v/>
      </c>
      <c r="F55" s="233" t="str" cm="1">
        <f t="array" ref="F55">IFERROR(INDEX(import_data,MATCH($D$8&amp;"-"&amp;$B55,import_key,0),F$9),"")</f>
        <v/>
      </c>
      <c r="G55" s="313" t="str" cm="1">
        <f t="array" ref="G55">IFERROR(INDEX(import_data,MATCH($D$8&amp;"-"&amp;$B55,import_key,0),G$9),"")</f>
        <v/>
      </c>
      <c r="H55" s="313" t="str" cm="1">
        <f t="array" ref="H55">IFERROR(INDEX(import_data,MATCH($D$8&amp;"-"&amp;$B55,import_key,0),H$9),"")</f>
        <v/>
      </c>
      <c r="I55" s="299" t="str" cm="1">
        <f t="array" ref="I55">IFERROR(INDEX(import_data,MATCH($D$8&amp;"-"&amp;$B55,import_key,0),I$9),"")</f>
        <v/>
      </c>
      <c r="J55" s="233" t="str" cm="1">
        <f t="array" ref="J55">IFERROR(INDEX(import_data,MATCH($D$8&amp;"-"&amp;$B55,import_key,0),J$9),"")</f>
        <v/>
      </c>
      <c r="K55" s="300" t="str" cm="1">
        <f t="array" ref="K55">IFERROR(INDEX(import_data,MATCH($D$8&amp;"-"&amp;$B55,import_key,0),K$9),"")</f>
        <v/>
      </c>
      <c r="M55" s="157" t="str">
        <f t="shared" si="1"/>
        <v/>
      </c>
      <c r="N55" s="296" t="str">
        <f>IF(M55="","",MAX(N$12:N54)+1)</f>
        <v/>
      </c>
      <c r="O55" s="297" t="str">
        <f>IF(M55="","",IFERROR(INDEX(natjecanje!T$13:T$412,MATCH(D55,natjecanje!S$13:S$412,0)),""))</f>
        <v/>
      </c>
      <c r="Q55" s="308">
        <f t="shared" si="2"/>
        <v>43</v>
      </c>
      <c r="S55" s="298" t="str" cm="1">
        <f t="array" ref="S55">IFERROR(INDEX(import_data,MATCH($S$8&amp;"-"&amp;$Q55,import_key,0),S$9),"")</f>
        <v/>
      </c>
      <c r="T55" s="299" t="str" cm="1">
        <f t="array" ref="T55">IFERROR(INDEX(import_data,MATCH($S$8&amp;"-"&amp;$Q55,import_key,0),T$9),"")</f>
        <v/>
      </c>
      <c r="U55" s="300" t="str" cm="1">
        <f t="array" ref="U55">IFERROR(INDEX(import_data,MATCH($S$8&amp;"-"&amp;$Q55,import_key,0),U$9),"")</f>
        <v/>
      </c>
    </row>
    <row r="56" spans="2:21" x14ac:dyDescent="0.25">
      <c r="B56" s="308">
        <f t="shared" si="0"/>
        <v>44</v>
      </c>
      <c r="D56" s="298" t="str" cm="1">
        <f t="array" ref="D56">IFERROR(INDEX(import_data,MATCH($D$8&amp;"-"&amp;$B56,import_key,0),D$9),"")</f>
        <v/>
      </c>
      <c r="E56" s="299" t="str" cm="1">
        <f t="array" ref="E56">IFERROR(INDEX(import_data,MATCH($D$8&amp;"-"&amp;$B56,import_key,0),E$9),"")</f>
        <v/>
      </c>
      <c r="F56" s="233" t="str" cm="1">
        <f t="array" ref="F56">IFERROR(INDEX(import_data,MATCH($D$8&amp;"-"&amp;$B56,import_key,0),F$9),"")</f>
        <v/>
      </c>
      <c r="G56" s="313" t="str" cm="1">
        <f t="array" ref="G56">IFERROR(INDEX(import_data,MATCH($D$8&amp;"-"&amp;$B56,import_key,0),G$9),"")</f>
        <v/>
      </c>
      <c r="H56" s="313" t="str" cm="1">
        <f t="array" ref="H56">IFERROR(INDEX(import_data,MATCH($D$8&amp;"-"&amp;$B56,import_key,0),H$9),"")</f>
        <v/>
      </c>
      <c r="I56" s="299" t="str" cm="1">
        <f t="array" ref="I56">IFERROR(INDEX(import_data,MATCH($D$8&amp;"-"&amp;$B56,import_key,0),I$9),"")</f>
        <v/>
      </c>
      <c r="J56" s="233" t="str" cm="1">
        <f t="array" ref="J56">IFERROR(INDEX(import_data,MATCH($D$8&amp;"-"&amp;$B56,import_key,0),J$9),"")</f>
        <v/>
      </c>
      <c r="K56" s="300" t="str" cm="1">
        <f t="array" ref="K56">IFERROR(INDEX(import_data,MATCH($D$8&amp;"-"&amp;$B56,import_key,0),K$9),"")</f>
        <v/>
      </c>
      <c r="M56" s="157" t="str">
        <f t="shared" si="1"/>
        <v/>
      </c>
      <c r="N56" s="296" t="str">
        <f>IF(M56="","",MAX(N$12:N55)+1)</f>
        <v/>
      </c>
      <c r="O56" s="297" t="str">
        <f>IF(M56="","",IFERROR(INDEX(natjecanje!T$13:T$412,MATCH(D56,natjecanje!S$13:S$412,0)),""))</f>
        <v/>
      </c>
      <c r="Q56" s="308">
        <f t="shared" si="2"/>
        <v>44</v>
      </c>
      <c r="S56" s="298" t="str" cm="1">
        <f t="array" ref="S56">IFERROR(INDEX(import_data,MATCH($S$8&amp;"-"&amp;$Q56,import_key,0),S$9),"")</f>
        <v/>
      </c>
      <c r="T56" s="299" t="str" cm="1">
        <f t="array" ref="T56">IFERROR(INDEX(import_data,MATCH($S$8&amp;"-"&amp;$Q56,import_key,0),T$9),"")</f>
        <v/>
      </c>
      <c r="U56" s="300" t="str" cm="1">
        <f t="array" ref="U56">IFERROR(INDEX(import_data,MATCH($S$8&amp;"-"&amp;$Q56,import_key,0),U$9),"")</f>
        <v/>
      </c>
    </row>
    <row r="57" spans="2:21" x14ac:dyDescent="0.25">
      <c r="B57" s="308">
        <f t="shared" si="0"/>
        <v>45</v>
      </c>
      <c r="D57" s="298" t="str" cm="1">
        <f t="array" ref="D57">IFERROR(INDEX(import_data,MATCH($D$8&amp;"-"&amp;$B57,import_key,0),D$9),"")</f>
        <v/>
      </c>
      <c r="E57" s="299" t="str" cm="1">
        <f t="array" ref="E57">IFERROR(INDEX(import_data,MATCH($D$8&amp;"-"&amp;$B57,import_key,0),E$9),"")</f>
        <v/>
      </c>
      <c r="F57" s="233" t="str" cm="1">
        <f t="array" ref="F57">IFERROR(INDEX(import_data,MATCH($D$8&amp;"-"&amp;$B57,import_key,0),F$9),"")</f>
        <v/>
      </c>
      <c r="G57" s="313" t="str" cm="1">
        <f t="array" ref="G57">IFERROR(INDEX(import_data,MATCH($D$8&amp;"-"&amp;$B57,import_key,0),G$9),"")</f>
        <v/>
      </c>
      <c r="H57" s="313" t="str" cm="1">
        <f t="array" ref="H57">IFERROR(INDEX(import_data,MATCH($D$8&amp;"-"&amp;$B57,import_key,0),H$9),"")</f>
        <v/>
      </c>
      <c r="I57" s="299" t="str" cm="1">
        <f t="array" ref="I57">IFERROR(INDEX(import_data,MATCH($D$8&amp;"-"&amp;$B57,import_key,0),I$9),"")</f>
        <v/>
      </c>
      <c r="J57" s="233" t="str" cm="1">
        <f t="array" ref="J57">IFERROR(INDEX(import_data,MATCH($D$8&amp;"-"&amp;$B57,import_key,0),J$9),"")</f>
        <v/>
      </c>
      <c r="K57" s="300" t="str" cm="1">
        <f t="array" ref="K57">IFERROR(INDEX(import_data,MATCH($D$8&amp;"-"&amp;$B57,import_key,0),K$9),"")</f>
        <v/>
      </c>
      <c r="M57" s="157" t="str">
        <f t="shared" si="1"/>
        <v/>
      </c>
      <c r="N57" s="296" t="str">
        <f>IF(M57="","",MAX(N$12:N56)+1)</f>
        <v/>
      </c>
      <c r="O57" s="297" t="str">
        <f>IF(M57="","",IFERROR(INDEX(natjecanje!T$13:T$412,MATCH(D57,natjecanje!S$13:S$412,0)),""))</f>
        <v/>
      </c>
      <c r="Q57" s="308">
        <f t="shared" si="2"/>
        <v>45</v>
      </c>
      <c r="S57" s="298" t="str" cm="1">
        <f t="array" ref="S57">IFERROR(INDEX(import_data,MATCH($S$8&amp;"-"&amp;$Q57,import_key,0),S$9),"")</f>
        <v/>
      </c>
      <c r="T57" s="299" t="str" cm="1">
        <f t="array" ref="T57">IFERROR(INDEX(import_data,MATCH($S$8&amp;"-"&amp;$Q57,import_key,0),T$9),"")</f>
        <v/>
      </c>
      <c r="U57" s="300" t="str" cm="1">
        <f t="array" ref="U57">IFERROR(INDEX(import_data,MATCH($S$8&amp;"-"&amp;$Q57,import_key,0),U$9),"")</f>
        <v/>
      </c>
    </row>
    <row r="58" spans="2:21" x14ac:dyDescent="0.25">
      <c r="B58" s="308">
        <f t="shared" si="0"/>
        <v>46</v>
      </c>
      <c r="D58" s="298" t="str" cm="1">
        <f t="array" ref="D58">IFERROR(INDEX(import_data,MATCH($D$8&amp;"-"&amp;$B58,import_key,0),D$9),"")</f>
        <v/>
      </c>
      <c r="E58" s="299" t="str" cm="1">
        <f t="array" ref="E58">IFERROR(INDEX(import_data,MATCH($D$8&amp;"-"&amp;$B58,import_key,0),E$9),"")</f>
        <v/>
      </c>
      <c r="F58" s="233" t="str" cm="1">
        <f t="array" ref="F58">IFERROR(INDEX(import_data,MATCH($D$8&amp;"-"&amp;$B58,import_key,0),F$9),"")</f>
        <v/>
      </c>
      <c r="G58" s="313" t="str" cm="1">
        <f t="array" ref="G58">IFERROR(INDEX(import_data,MATCH($D$8&amp;"-"&amp;$B58,import_key,0),G$9),"")</f>
        <v/>
      </c>
      <c r="H58" s="313" t="str" cm="1">
        <f t="array" ref="H58">IFERROR(INDEX(import_data,MATCH($D$8&amp;"-"&amp;$B58,import_key,0),H$9),"")</f>
        <v/>
      </c>
      <c r="I58" s="299" t="str" cm="1">
        <f t="array" ref="I58">IFERROR(INDEX(import_data,MATCH($D$8&amp;"-"&amp;$B58,import_key,0),I$9),"")</f>
        <v/>
      </c>
      <c r="J58" s="233" t="str" cm="1">
        <f t="array" ref="J58">IFERROR(INDEX(import_data,MATCH($D$8&amp;"-"&amp;$B58,import_key,0),J$9),"")</f>
        <v/>
      </c>
      <c r="K58" s="300" t="str" cm="1">
        <f t="array" ref="K58">IFERROR(INDEX(import_data,MATCH($D$8&amp;"-"&amp;$B58,import_key,0),K$9),"")</f>
        <v/>
      </c>
      <c r="M58" s="157" t="str">
        <f t="shared" si="1"/>
        <v/>
      </c>
      <c r="N58" s="296" t="str">
        <f>IF(M58="","",MAX(N$12:N57)+1)</f>
        <v/>
      </c>
      <c r="O58" s="297" t="str">
        <f>IF(M58="","",IFERROR(INDEX(natjecanje!T$13:T$412,MATCH(D58,natjecanje!S$13:S$412,0)),""))</f>
        <v/>
      </c>
      <c r="Q58" s="308">
        <f t="shared" si="2"/>
        <v>46</v>
      </c>
      <c r="S58" s="298" t="str" cm="1">
        <f t="array" ref="S58">IFERROR(INDEX(import_data,MATCH($S$8&amp;"-"&amp;$Q58,import_key,0),S$9),"")</f>
        <v/>
      </c>
      <c r="T58" s="299" t="str" cm="1">
        <f t="array" ref="T58">IFERROR(INDEX(import_data,MATCH($S$8&amp;"-"&amp;$Q58,import_key,0),T$9),"")</f>
        <v/>
      </c>
      <c r="U58" s="300" t="str" cm="1">
        <f t="array" ref="U58">IFERROR(INDEX(import_data,MATCH($S$8&amp;"-"&amp;$Q58,import_key,0),U$9),"")</f>
        <v/>
      </c>
    </row>
    <row r="59" spans="2:21" x14ac:dyDescent="0.25">
      <c r="B59" s="308">
        <f t="shared" si="0"/>
        <v>47</v>
      </c>
      <c r="D59" s="298" t="str" cm="1">
        <f t="array" ref="D59">IFERROR(INDEX(import_data,MATCH($D$8&amp;"-"&amp;$B59,import_key,0),D$9),"")</f>
        <v/>
      </c>
      <c r="E59" s="299" t="str" cm="1">
        <f t="array" ref="E59">IFERROR(INDEX(import_data,MATCH($D$8&amp;"-"&amp;$B59,import_key,0),E$9),"")</f>
        <v/>
      </c>
      <c r="F59" s="233" t="str" cm="1">
        <f t="array" ref="F59">IFERROR(INDEX(import_data,MATCH($D$8&amp;"-"&amp;$B59,import_key,0),F$9),"")</f>
        <v/>
      </c>
      <c r="G59" s="313" t="str" cm="1">
        <f t="array" ref="G59">IFERROR(INDEX(import_data,MATCH($D$8&amp;"-"&amp;$B59,import_key,0),G$9),"")</f>
        <v/>
      </c>
      <c r="H59" s="313" t="str" cm="1">
        <f t="array" ref="H59">IFERROR(INDEX(import_data,MATCH($D$8&amp;"-"&amp;$B59,import_key,0),H$9),"")</f>
        <v/>
      </c>
      <c r="I59" s="299" t="str" cm="1">
        <f t="array" ref="I59">IFERROR(INDEX(import_data,MATCH($D$8&amp;"-"&amp;$B59,import_key,0),I$9),"")</f>
        <v/>
      </c>
      <c r="J59" s="233" t="str" cm="1">
        <f t="array" ref="J59">IFERROR(INDEX(import_data,MATCH($D$8&amp;"-"&amp;$B59,import_key,0),J$9),"")</f>
        <v/>
      </c>
      <c r="K59" s="300" t="str" cm="1">
        <f t="array" ref="K59">IFERROR(INDEX(import_data,MATCH($D$8&amp;"-"&amp;$B59,import_key,0),K$9),"")</f>
        <v/>
      </c>
      <c r="M59" s="157" t="str">
        <f t="shared" si="1"/>
        <v/>
      </c>
      <c r="N59" s="296" t="str">
        <f>IF(M59="","",MAX(N$12:N58)+1)</f>
        <v/>
      </c>
      <c r="O59" s="297" t="str">
        <f>IF(M59="","",IFERROR(INDEX(natjecanje!T$13:T$412,MATCH(D59,natjecanje!S$13:S$412,0)),""))</f>
        <v/>
      </c>
      <c r="Q59" s="308">
        <f t="shared" si="2"/>
        <v>47</v>
      </c>
      <c r="S59" s="298" t="str" cm="1">
        <f t="array" ref="S59">IFERROR(INDEX(import_data,MATCH($S$8&amp;"-"&amp;$Q59,import_key,0),S$9),"")</f>
        <v/>
      </c>
      <c r="T59" s="299" t="str" cm="1">
        <f t="array" ref="T59">IFERROR(INDEX(import_data,MATCH($S$8&amp;"-"&amp;$Q59,import_key,0),T$9),"")</f>
        <v/>
      </c>
      <c r="U59" s="300" t="str" cm="1">
        <f t="array" ref="U59">IFERROR(INDEX(import_data,MATCH($S$8&amp;"-"&amp;$Q59,import_key,0),U$9),"")</f>
        <v/>
      </c>
    </row>
    <row r="60" spans="2:21" x14ac:dyDescent="0.25">
      <c r="B60" s="308">
        <f t="shared" si="0"/>
        <v>48</v>
      </c>
      <c r="D60" s="298" t="str" cm="1">
        <f t="array" ref="D60">IFERROR(INDEX(import_data,MATCH($D$8&amp;"-"&amp;$B60,import_key,0),D$9),"")</f>
        <v/>
      </c>
      <c r="E60" s="299" t="str" cm="1">
        <f t="array" ref="E60">IFERROR(INDEX(import_data,MATCH($D$8&amp;"-"&amp;$B60,import_key,0),E$9),"")</f>
        <v/>
      </c>
      <c r="F60" s="233" t="str" cm="1">
        <f t="array" ref="F60">IFERROR(INDEX(import_data,MATCH($D$8&amp;"-"&amp;$B60,import_key,0),F$9),"")</f>
        <v/>
      </c>
      <c r="G60" s="313" t="str" cm="1">
        <f t="array" ref="G60">IFERROR(INDEX(import_data,MATCH($D$8&amp;"-"&amp;$B60,import_key,0),G$9),"")</f>
        <v/>
      </c>
      <c r="H60" s="313" t="str" cm="1">
        <f t="array" ref="H60">IFERROR(INDEX(import_data,MATCH($D$8&amp;"-"&amp;$B60,import_key,0),H$9),"")</f>
        <v/>
      </c>
      <c r="I60" s="299" t="str" cm="1">
        <f t="array" ref="I60">IFERROR(INDEX(import_data,MATCH($D$8&amp;"-"&amp;$B60,import_key,0),I$9),"")</f>
        <v/>
      </c>
      <c r="J60" s="233" t="str" cm="1">
        <f t="array" ref="J60">IFERROR(INDEX(import_data,MATCH($D$8&amp;"-"&amp;$B60,import_key,0),J$9),"")</f>
        <v/>
      </c>
      <c r="K60" s="300" t="str" cm="1">
        <f t="array" ref="K60">IFERROR(INDEX(import_data,MATCH($D$8&amp;"-"&amp;$B60,import_key,0),K$9),"")</f>
        <v/>
      </c>
      <c r="M60" s="157" t="str">
        <f t="shared" si="1"/>
        <v/>
      </c>
      <c r="N60" s="296" t="str">
        <f>IF(M60="","",MAX(N$12:N59)+1)</f>
        <v/>
      </c>
      <c r="O60" s="297" t="str">
        <f>IF(M60="","",IFERROR(INDEX(natjecanje!T$13:T$412,MATCH(D60,natjecanje!S$13:S$412,0)),""))</f>
        <v/>
      </c>
      <c r="Q60" s="308">
        <f t="shared" si="2"/>
        <v>48</v>
      </c>
      <c r="S60" s="298" t="str" cm="1">
        <f t="array" ref="S60">IFERROR(INDEX(import_data,MATCH($S$8&amp;"-"&amp;$Q60,import_key,0),S$9),"")</f>
        <v/>
      </c>
      <c r="T60" s="299" t="str" cm="1">
        <f t="array" ref="T60">IFERROR(INDEX(import_data,MATCH($S$8&amp;"-"&amp;$Q60,import_key,0),T$9),"")</f>
        <v/>
      </c>
      <c r="U60" s="300" t="str" cm="1">
        <f t="array" ref="U60">IFERROR(INDEX(import_data,MATCH($S$8&amp;"-"&amp;$Q60,import_key,0),U$9),"")</f>
        <v/>
      </c>
    </row>
    <row r="61" spans="2:21" x14ac:dyDescent="0.25">
      <c r="B61" s="308">
        <f t="shared" si="0"/>
        <v>49</v>
      </c>
      <c r="D61" s="298" t="str" cm="1">
        <f t="array" ref="D61">IFERROR(INDEX(import_data,MATCH($D$8&amp;"-"&amp;$B61,import_key,0),D$9),"")</f>
        <v/>
      </c>
      <c r="E61" s="299" t="str" cm="1">
        <f t="array" ref="E61">IFERROR(INDEX(import_data,MATCH($D$8&amp;"-"&amp;$B61,import_key,0),E$9),"")</f>
        <v/>
      </c>
      <c r="F61" s="233" t="str" cm="1">
        <f t="array" ref="F61">IFERROR(INDEX(import_data,MATCH($D$8&amp;"-"&amp;$B61,import_key,0),F$9),"")</f>
        <v/>
      </c>
      <c r="G61" s="313" t="str" cm="1">
        <f t="array" ref="G61">IFERROR(INDEX(import_data,MATCH($D$8&amp;"-"&amp;$B61,import_key,0),G$9),"")</f>
        <v/>
      </c>
      <c r="H61" s="313" t="str" cm="1">
        <f t="array" ref="H61">IFERROR(INDEX(import_data,MATCH($D$8&amp;"-"&amp;$B61,import_key,0),H$9),"")</f>
        <v/>
      </c>
      <c r="I61" s="299" t="str" cm="1">
        <f t="array" ref="I61">IFERROR(INDEX(import_data,MATCH($D$8&amp;"-"&amp;$B61,import_key,0),I$9),"")</f>
        <v/>
      </c>
      <c r="J61" s="233" t="str" cm="1">
        <f t="array" ref="J61">IFERROR(INDEX(import_data,MATCH($D$8&amp;"-"&amp;$B61,import_key,0),J$9),"")</f>
        <v/>
      </c>
      <c r="K61" s="300" t="str" cm="1">
        <f t="array" ref="K61">IFERROR(INDEX(import_data,MATCH($D$8&amp;"-"&amp;$B61,import_key,0),K$9),"")</f>
        <v/>
      </c>
      <c r="M61" s="157" t="str">
        <f t="shared" si="1"/>
        <v/>
      </c>
      <c r="N61" s="296" t="str">
        <f>IF(M61="","",MAX(N$12:N60)+1)</f>
        <v/>
      </c>
      <c r="O61" s="297" t="str">
        <f>IF(M61="","",IFERROR(INDEX(natjecanje!T$13:T$412,MATCH(D61,natjecanje!S$13:S$412,0)),""))</f>
        <v/>
      </c>
      <c r="Q61" s="308">
        <f t="shared" si="2"/>
        <v>49</v>
      </c>
      <c r="S61" s="298" t="str" cm="1">
        <f t="array" ref="S61">IFERROR(INDEX(import_data,MATCH($S$8&amp;"-"&amp;$Q61,import_key,0),S$9),"")</f>
        <v/>
      </c>
      <c r="T61" s="299" t="str" cm="1">
        <f t="array" ref="T61">IFERROR(INDEX(import_data,MATCH($S$8&amp;"-"&amp;$Q61,import_key,0),T$9),"")</f>
        <v/>
      </c>
      <c r="U61" s="300" t="str" cm="1">
        <f t="array" ref="U61">IFERROR(INDEX(import_data,MATCH($S$8&amp;"-"&amp;$Q61,import_key,0),U$9),"")</f>
        <v/>
      </c>
    </row>
    <row r="62" spans="2:21" ht="15.75" thickBot="1" x14ac:dyDescent="0.3">
      <c r="B62" s="309">
        <f t="shared" si="0"/>
        <v>50</v>
      </c>
      <c r="D62" s="304" t="str" cm="1">
        <f t="array" ref="D62">IFERROR(INDEX(import_data,MATCH($D$8&amp;"-"&amp;$B62,import_key,0),D$9),"")</f>
        <v/>
      </c>
      <c r="E62" s="305" t="str" cm="1">
        <f t="array" ref="E62">IFERROR(INDEX(import_data,MATCH($D$8&amp;"-"&amp;$B62,import_key,0),E$9),"")</f>
        <v/>
      </c>
      <c r="F62" s="236" t="str" cm="1">
        <f t="array" ref="F62">IFERROR(INDEX(import_data,MATCH($D$8&amp;"-"&amp;$B62,import_key,0),F$9),"")</f>
        <v/>
      </c>
      <c r="G62" s="314" t="str" cm="1">
        <f t="array" ref="G62">IFERROR(INDEX(import_data,MATCH($D$8&amp;"-"&amp;$B62,import_key,0),G$9),"")</f>
        <v/>
      </c>
      <c r="H62" s="314" t="str" cm="1">
        <f t="array" ref="H62">IFERROR(INDEX(import_data,MATCH($D$8&amp;"-"&amp;$B62,import_key,0),H$9),"")</f>
        <v/>
      </c>
      <c r="I62" s="305" t="str" cm="1">
        <f t="array" ref="I62">IFERROR(INDEX(import_data,MATCH($D$8&amp;"-"&amp;$B62,import_key,0),I$9),"")</f>
        <v/>
      </c>
      <c r="J62" s="236" t="str" cm="1">
        <f t="array" ref="J62">IFERROR(INDEX(import_data,MATCH($D$8&amp;"-"&amp;$B62,import_key,0),J$9),"")</f>
        <v/>
      </c>
      <c r="K62" s="306" t="str" cm="1">
        <f t="array" ref="K62">IFERROR(INDEX(import_data,MATCH($D$8&amp;"-"&amp;$B62,import_key,0),K$9),"")</f>
        <v/>
      </c>
      <c r="M62" s="163" t="str">
        <f t="shared" si="1"/>
        <v/>
      </c>
      <c r="N62" s="302" t="str">
        <f>IF(M62="","",MAX(N$12:N61)+1)</f>
        <v/>
      </c>
      <c r="O62" s="303" t="str">
        <f>IF(M62="","",IFERROR(INDEX(natjecanje!T$13:T$412,MATCH(D62,natjecanje!S$13:S$412,0)),""))</f>
        <v/>
      </c>
      <c r="Q62" s="309">
        <f t="shared" si="2"/>
        <v>50</v>
      </c>
      <c r="S62" s="304" t="str" cm="1">
        <f t="array" ref="S62">IFERROR(INDEX(import_data,MATCH($S$8&amp;"-"&amp;$Q62,import_key,0),S$9),"")</f>
        <v/>
      </c>
      <c r="T62" s="305" t="str" cm="1">
        <f t="array" ref="T62">IFERROR(INDEX(import_data,MATCH($S$8&amp;"-"&amp;$Q62,import_key,0),T$9),"")</f>
        <v/>
      </c>
      <c r="U62" s="306" t="str" cm="1">
        <f t="array" ref="U62">IFERROR(INDEX(import_data,MATCH($S$8&amp;"-"&amp;$Q62,import_key,0),U$9),"")</f>
        <v/>
      </c>
    </row>
  </sheetData>
  <sheetProtection sheet="1" objects="1" scenarios="1"/>
  <mergeCells count="7">
    <mergeCell ref="S8:U8"/>
    <mergeCell ref="D8:K8"/>
    <mergeCell ref="S6:U6"/>
    <mergeCell ref="S4:U4"/>
    <mergeCell ref="D2:U2"/>
    <mergeCell ref="D6:K6"/>
    <mergeCell ref="D4:K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C59"/>
  <sheetViews>
    <sheetView workbookViewId="0"/>
  </sheetViews>
  <sheetFormatPr defaultRowHeight="15" x14ac:dyDescent="0.25"/>
  <cols>
    <col min="1" max="1" width="2.85546875" customWidth="1"/>
    <col min="2" max="2" width="17.140625" customWidth="1"/>
    <col min="3" max="3" width="45.7109375" customWidth="1"/>
  </cols>
  <sheetData>
    <row r="1" spans="2:3" ht="15.75" thickBot="1" x14ac:dyDescent="0.3"/>
    <row r="2" spans="2:3" ht="32.25" thickBot="1" x14ac:dyDescent="0.55000000000000004">
      <c r="B2" s="365" t="s">
        <v>66</v>
      </c>
      <c r="C2" s="367"/>
    </row>
    <row r="3" spans="2:3" ht="15.75" thickBot="1" x14ac:dyDescent="0.3"/>
    <row r="4" spans="2:3" ht="21.75" thickBot="1" x14ac:dyDescent="0.4">
      <c r="B4" s="374" t="s">
        <v>46</v>
      </c>
      <c r="C4" s="375"/>
    </row>
    <row r="5" spans="2:3" ht="15.75" thickBot="1" x14ac:dyDescent="0.3"/>
    <row r="6" spans="2:3" ht="110.25" customHeight="1" thickBot="1" x14ac:dyDescent="0.3">
      <c r="B6" s="393" t="s">
        <v>67</v>
      </c>
      <c r="C6" s="394"/>
    </row>
    <row r="8" spans="2:3" x14ac:dyDescent="0.25">
      <c r="B8" s="17" t="s">
        <v>60</v>
      </c>
      <c r="C8" s="18" t="s">
        <v>59</v>
      </c>
    </row>
    <row r="9" spans="2:3" ht="7.5" customHeight="1" thickBot="1" x14ac:dyDescent="0.3">
      <c r="B9" s="3"/>
      <c r="C9" s="3"/>
    </row>
    <row r="10" spans="2:3" x14ac:dyDescent="0.25">
      <c r="B10" s="78">
        <v>1</v>
      </c>
      <c r="C10" s="80" t="s">
        <v>163</v>
      </c>
    </row>
    <row r="11" spans="2:3" x14ac:dyDescent="0.25">
      <c r="B11" s="81">
        <v>2</v>
      </c>
      <c r="C11" s="83" t="s">
        <v>164</v>
      </c>
    </row>
    <row r="12" spans="2:3" x14ac:dyDescent="0.25">
      <c r="B12" s="81">
        <v>3</v>
      </c>
      <c r="C12" s="83" t="s">
        <v>165</v>
      </c>
    </row>
    <row r="13" spans="2:3" x14ac:dyDescent="0.25">
      <c r="B13" s="81">
        <v>4</v>
      </c>
      <c r="C13" s="83" t="s">
        <v>166</v>
      </c>
    </row>
    <row r="14" spans="2:3" x14ac:dyDescent="0.25">
      <c r="B14" s="81">
        <v>5</v>
      </c>
      <c r="C14" s="83" t="s">
        <v>167</v>
      </c>
    </row>
    <row r="15" spans="2:3" x14ac:dyDescent="0.25">
      <c r="B15" s="81">
        <v>6</v>
      </c>
      <c r="C15" s="83" t="s">
        <v>168</v>
      </c>
    </row>
    <row r="16" spans="2:3" x14ac:dyDescent="0.25">
      <c r="B16" s="81">
        <v>7</v>
      </c>
      <c r="C16" s="83" t="s">
        <v>169</v>
      </c>
    </row>
    <row r="17" spans="2:3" x14ac:dyDescent="0.25">
      <c r="B17" s="81">
        <v>8</v>
      </c>
      <c r="C17" s="83" t="s">
        <v>170</v>
      </c>
    </row>
    <row r="18" spans="2:3" x14ac:dyDescent="0.25">
      <c r="B18" s="81">
        <v>9</v>
      </c>
      <c r="C18" s="83" t="s">
        <v>171</v>
      </c>
    </row>
    <row r="19" spans="2:3" x14ac:dyDescent="0.25">
      <c r="B19" s="81">
        <v>10</v>
      </c>
      <c r="C19" s="83" t="s">
        <v>172</v>
      </c>
    </row>
    <row r="20" spans="2:3" x14ac:dyDescent="0.25">
      <c r="B20" s="81">
        <v>11</v>
      </c>
      <c r="C20" s="83" t="s">
        <v>173</v>
      </c>
    </row>
    <row r="21" spans="2:3" x14ac:dyDescent="0.25">
      <c r="B21" s="81">
        <v>12</v>
      </c>
      <c r="C21" s="83" t="s">
        <v>174</v>
      </c>
    </row>
    <row r="22" spans="2:3" x14ac:dyDescent="0.25">
      <c r="B22" s="81">
        <v>13</v>
      </c>
      <c r="C22" s="83" t="s">
        <v>175</v>
      </c>
    </row>
    <row r="23" spans="2:3" x14ac:dyDescent="0.25">
      <c r="B23" s="81">
        <v>14</v>
      </c>
      <c r="C23" s="83" t="s">
        <v>176</v>
      </c>
    </row>
    <row r="24" spans="2:3" x14ac:dyDescent="0.25">
      <c r="B24" s="81">
        <v>15</v>
      </c>
      <c r="C24" s="83" t="s">
        <v>177</v>
      </c>
    </row>
    <row r="25" spans="2:3" x14ac:dyDescent="0.25">
      <c r="B25" s="81">
        <v>16</v>
      </c>
      <c r="C25" s="83" t="s">
        <v>178</v>
      </c>
    </row>
    <row r="26" spans="2:3" x14ac:dyDescent="0.25">
      <c r="B26" s="81">
        <v>17</v>
      </c>
      <c r="C26" s="83" t="s">
        <v>179</v>
      </c>
    </row>
    <row r="27" spans="2:3" x14ac:dyDescent="0.25">
      <c r="B27" s="81">
        <v>18</v>
      </c>
      <c r="C27" s="83" t="s">
        <v>180</v>
      </c>
    </row>
    <row r="28" spans="2:3" x14ac:dyDescent="0.25">
      <c r="B28" s="81">
        <v>19</v>
      </c>
      <c r="C28" s="83" t="s">
        <v>181</v>
      </c>
    </row>
    <row r="29" spans="2:3" x14ac:dyDescent="0.25">
      <c r="B29" s="81">
        <v>20</v>
      </c>
      <c r="C29" s="83" t="s">
        <v>182</v>
      </c>
    </row>
    <row r="30" spans="2:3" x14ac:dyDescent="0.25">
      <c r="B30" s="81">
        <v>21</v>
      </c>
      <c r="C30" s="83" t="s">
        <v>183</v>
      </c>
    </row>
    <row r="31" spans="2:3" x14ac:dyDescent="0.25">
      <c r="B31" s="81">
        <v>22</v>
      </c>
      <c r="C31" s="83" t="s">
        <v>184</v>
      </c>
    </row>
    <row r="32" spans="2:3" x14ac:dyDescent="0.25">
      <c r="B32" s="81">
        <v>23</v>
      </c>
      <c r="C32" s="83" t="s">
        <v>185</v>
      </c>
    </row>
    <row r="33" spans="2:3" x14ac:dyDescent="0.25">
      <c r="B33" s="81">
        <v>24</v>
      </c>
      <c r="C33" s="83" t="s">
        <v>186</v>
      </c>
    </row>
    <row r="34" spans="2:3" x14ac:dyDescent="0.25">
      <c r="B34" s="81">
        <v>25</v>
      </c>
      <c r="C34" s="83" t="s">
        <v>187</v>
      </c>
    </row>
    <row r="35" spans="2:3" x14ac:dyDescent="0.25">
      <c r="B35" s="81">
        <v>26</v>
      </c>
      <c r="C35" s="83" t="s">
        <v>188</v>
      </c>
    </row>
    <row r="36" spans="2:3" x14ac:dyDescent="0.25">
      <c r="B36" s="81">
        <v>27</v>
      </c>
      <c r="C36" s="83" t="s">
        <v>189</v>
      </c>
    </row>
    <row r="37" spans="2:3" x14ac:dyDescent="0.25">
      <c r="B37" s="81">
        <v>28</v>
      </c>
      <c r="C37" s="83" t="s">
        <v>190</v>
      </c>
    </row>
    <row r="38" spans="2:3" x14ac:dyDescent="0.25">
      <c r="B38" s="81">
        <v>29</v>
      </c>
      <c r="C38" s="83" t="s">
        <v>191</v>
      </c>
    </row>
    <row r="39" spans="2:3" x14ac:dyDescent="0.25">
      <c r="B39" s="81">
        <v>30</v>
      </c>
      <c r="C39" s="83" t="s">
        <v>192</v>
      </c>
    </row>
    <row r="40" spans="2:3" x14ac:dyDescent="0.25">
      <c r="B40" s="81">
        <v>31</v>
      </c>
      <c r="C40" s="83" t="s">
        <v>193</v>
      </c>
    </row>
    <row r="41" spans="2:3" x14ac:dyDescent="0.25">
      <c r="B41" s="81">
        <v>32</v>
      </c>
      <c r="C41" s="83" t="s">
        <v>194</v>
      </c>
    </row>
    <row r="42" spans="2:3" x14ac:dyDescent="0.25">
      <c r="B42" s="81">
        <v>33</v>
      </c>
      <c r="C42" s="83" t="s">
        <v>69</v>
      </c>
    </row>
    <row r="43" spans="2:3" x14ac:dyDescent="0.25">
      <c r="B43" s="81">
        <v>34</v>
      </c>
      <c r="C43" s="83" t="s">
        <v>80</v>
      </c>
    </row>
    <row r="44" spans="2:3" x14ac:dyDescent="0.25">
      <c r="B44" s="81"/>
      <c r="C44" s="83"/>
    </row>
    <row r="45" spans="2:3" x14ac:dyDescent="0.25">
      <c r="B45" s="81"/>
      <c r="C45" s="83"/>
    </row>
    <row r="46" spans="2:3" x14ac:dyDescent="0.25">
      <c r="B46" s="81"/>
      <c r="C46" s="83"/>
    </row>
    <row r="47" spans="2:3" x14ac:dyDescent="0.25">
      <c r="B47" s="81"/>
      <c r="C47" s="83"/>
    </row>
    <row r="48" spans="2:3" x14ac:dyDescent="0.25">
      <c r="B48" s="81"/>
      <c r="C48" s="83"/>
    </row>
    <row r="49" spans="2:3" x14ac:dyDescent="0.25">
      <c r="B49" s="81"/>
      <c r="C49" s="83"/>
    </row>
    <row r="50" spans="2:3" x14ac:dyDescent="0.25">
      <c r="B50" s="81"/>
      <c r="C50" s="83"/>
    </row>
    <row r="51" spans="2:3" x14ac:dyDescent="0.25">
      <c r="B51" s="81"/>
      <c r="C51" s="83"/>
    </row>
    <row r="52" spans="2:3" x14ac:dyDescent="0.25">
      <c r="B52" s="81"/>
      <c r="C52" s="83"/>
    </row>
    <row r="53" spans="2:3" x14ac:dyDescent="0.25">
      <c r="B53" s="81"/>
      <c r="C53" s="83"/>
    </row>
    <row r="54" spans="2:3" x14ac:dyDescent="0.25">
      <c r="B54" s="81"/>
      <c r="C54" s="83"/>
    </row>
    <row r="55" spans="2:3" x14ac:dyDescent="0.25">
      <c r="B55" s="81"/>
      <c r="C55" s="83"/>
    </row>
    <row r="56" spans="2:3" x14ac:dyDescent="0.25">
      <c r="B56" s="81"/>
      <c r="C56" s="83"/>
    </row>
    <row r="57" spans="2:3" x14ac:dyDescent="0.25">
      <c r="B57" s="81"/>
      <c r="C57" s="83"/>
    </row>
    <row r="58" spans="2:3" x14ac:dyDescent="0.25">
      <c r="B58" s="81"/>
      <c r="C58" s="83"/>
    </row>
    <row r="59" spans="2:3" ht="15.75" thickBot="1" x14ac:dyDescent="0.3">
      <c r="B59" s="84"/>
      <c r="C59" s="86"/>
    </row>
  </sheetData>
  <sheetProtection sheet="1" objects="1" scenarios="1"/>
  <mergeCells count="3">
    <mergeCell ref="B2:C2"/>
    <mergeCell ref="B4:C4"/>
    <mergeCell ref="B6:C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E29"/>
  <sheetViews>
    <sheetView workbookViewId="0">
      <selection activeCell="B6" sqref="B6:E6"/>
    </sheetView>
  </sheetViews>
  <sheetFormatPr defaultRowHeight="15" x14ac:dyDescent="0.25"/>
  <cols>
    <col min="1" max="1" width="2.85546875" customWidth="1"/>
    <col min="2" max="2" width="5.7109375" customWidth="1"/>
    <col min="3" max="3" width="8.42578125" bestFit="1" customWidth="1"/>
    <col min="4" max="4" width="39.42578125" bestFit="1" customWidth="1"/>
    <col min="5" max="5" width="17.7109375" bestFit="1" customWidth="1"/>
  </cols>
  <sheetData>
    <row r="1" spans="2:5" ht="15.75" thickBot="1" x14ac:dyDescent="0.3"/>
    <row r="2" spans="2:5" ht="32.25" thickBot="1" x14ac:dyDescent="0.55000000000000004">
      <c r="B2" s="365" t="s">
        <v>82</v>
      </c>
      <c r="C2" s="366"/>
      <c r="D2" s="366"/>
      <c r="E2" s="367"/>
    </row>
    <row r="3" spans="2:5" ht="15.75" thickBot="1" x14ac:dyDescent="0.3"/>
    <row r="4" spans="2:5" ht="21.75" thickBot="1" x14ac:dyDescent="0.4">
      <c r="B4" s="374" t="s">
        <v>46</v>
      </c>
      <c r="C4" s="395"/>
      <c r="D4" s="395"/>
      <c r="E4" s="375"/>
    </row>
    <row r="5" spans="2:5" ht="15.75" thickBot="1" x14ac:dyDescent="0.3"/>
    <row r="6" spans="2:5" ht="91.5" customHeight="1" thickBot="1" x14ac:dyDescent="0.3">
      <c r="B6" s="393" t="s">
        <v>220</v>
      </c>
      <c r="C6" s="396"/>
      <c r="D6" s="396"/>
      <c r="E6" s="394"/>
    </row>
    <row r="8" spans="2:5" x14ac:dyDescent="0.25">
      <c r="B8" s="17" t="s">
        <v>83</v>
      </c>
      <c r="C8" s="71" t="s">
        <v>23</v>
      </c>
      <c r="D8" s="71" t="s">
        <v>12</v>
      </c>
      <c r="E8" s="18" t="s">
        <v>84</v>
      </c>
    </row>
    <row r="9" spans="2:5" ht="7.5" customHeight="1" thickBot="1" x14ac:dyDescent="0.3">
      <c r="B9" s="3"/>
      <c r="C9" s="3"/>
      <c r="D9" s="3"/>
      <c r="E9" s="3"/>
    </row>
    <row r="10" spans="2:5" x14ac:dyDescent="0.25">
      <c r="B10" s="78">
        <v>1</v>
      </c>
      <c r="C10" s="79" t="s">
        <v>85</v>
      </c>
      <c r="D10" s="79" t="s">
        <v>86</v>
      </c>
      <c r="E10" s="80">
        <v>0</v>
      </c>
    </row>
    <row r="11" spans="2:5" x14ac:dyDescent="0.25">
      <c r="B11" s="81">
        <v>2</v>
      </c>
      <c r="C11" s="82" t="s">
        <v>87</v>
      </c>
      <c r="D11" s="82" t="s">
        <v>129</v>
      </c>
      <c r="E11" s="83" t="s">
        <v>88</v>
      </c>
    </row>
    <row r="12" spans="2:5" x14ac:dyDescent="0.25">
      <c r="B12" s="81">
        <v>3</v>
      </c>
      <c r="C12" s="82" t="s">
        <v>89</v>
      </c>
      <c r="D12" s="82" t="s">
        <v>90</v>
      </c>
      <c r="E12" s="83">
        <v>3</v>
      </c>
    </row>
    <row r="13" spans="2:5" x14ac:dyDescent="0.25">
      <c r="B13" s="81">
        <v>4</v>
      </c>
      <c r="C13" s="82" t="s">
        <v>91</v>
      </c>
      <c r="D13" s="82" t="s">
        <v>92</v>
      </c>
      <c r="E13" s="83">
        <v>2</v>
      </c>
    </row>
    <row r="14" spans="2:5" x14ac:dyDescent="0.25">
      <c r="B14" s="81">
        <v>5</v>
      </c>
      <c r="C14" s="82" t="s">
        <v>93</v>
      </c>
      <c r="D14" s="82" t="s">
        <v>94</v>
      </c>
      <c r="E14" s="83">
        <v>4</v>
      </c>
    </row>
    <row r="15" spans="2:5" x14ac:dyDescent="0.25">
      <c r="B15" s="81">
        <v>6</v>
      </c>
      <c r="C15" s="82" t="s">
        <v>95</v>
      </c>
      <c r="D15" s="82" t="s">
        <v>96</v>
      </c>
      <c r="E15" s="83">
        <v>1</v>
      </c>
    </row>
    <row r="16" spans="2:5" x14ac:dyDescent="0.25">
      <c r="B16" s="81"/>
      <c r="C16" s="82"/>
      <c r="D16" s="82"/>
      <c r="E16" s="83"/>
    </row>
    <row r="17" spans="2:5" x14ac:dyDescent="0.25">
      <c r="B17" s="81"/>
      <c r="C17" s="82"/>
      <c r="D17" s="82"/>
      <c r="E17" s="83"/>
    </row>
    <row r="18" spans="2:5" x14ac:dyDescent="0.25">
      <c r="B18" s="81"/>
      <c r="C18" s="82"/>
      <c r="D18" s="82"/>
      <c r="E18" s="83"/>
    </row>
    <row r="19" spans="2:5" x14ac:dyDescent="0.25">
      <c r="B19" s="81"/>
      <c r="C19" s="82"/>
      <c r="D19" s="82"/>
      <c r="E19" s="83"/>
    </row>
    <row r="20" spans="2:5" x14ac:dyDescent="0.25">
      <c r="B20" s="81"/>
      <c r="C20" s="82"/>
      <c r="D20" s="82"/>
      <c r="E20" s="83"/>
    </row>
    <row r="21" spans="2:5" x14ac:dyDescent="0.25">
      <c r="B21" s="81"/>
      <c r="C21" s="82"/>
      <c r="D21" s="82"/>
      <c r="E21" s="83"/>
    </row>
    <row r="22" spans="2:5" x14ac:dyDescent="0.25">
      <c r="B22" s="81"/>
      <c r="C22" s="82"/>
      <c r="D22" s="82"/>
      <c r="E22" s="83"/>
    </row>
    <row r="23" spans="2:5" x14ac:dyDescent="0.25">
      <c r="B23" s="81"/>
      <c r="C23" s="82"/>
      <c r="D23" s="82"/>
      <c r="E23" s="83"/>
    </row>
    <row r="24" spans="2:5" x14ac:dyDescent="0.25">
      <c r="B24" s="81"/>
      <c r="C24" s="82"/>
      <c r="D24" s="82"/>
      <c r="E24" s="83"/>
    </row>
    <row r="25" spans="2:5" x14ac:dyDescent="0.25">
      <c r="B25" s="81"/>
      <c r="C25" s="82"/>
      <c r="D25" s="82"/>
      <c r="E25" s="83"/>
    </row>
    <row r="26" spans="2:5" x14ac:dyDescent="0.25">
      <c r="B26" s="81"/>
      <c r="C26" s="82"/>
      <c r="D26" s="82"/>
      <c r="E26" s="83"/>
    </row>
    <row r="27" spans="2:5" x14ac:dyDescent="0.25">
      <c r="B27" s="81"/>
      <c r="C27" s="82"/>
      <c r="D27" s="82"/>
      <c r="E27" s="83"/>
    </row>
    <row r="28" spans="2:5" x14ac:dyDescent="0.25">
      <c r="B28" s="81"/>
      <c r="C28" s="82"/>
      <c r="D28" s="82"/>
      <c r="E28" s="83"/>
    </row>
    <row r="29" spans="2:5" ht="15.75" thickBot="1" x14ac:dyDescent="0.3">
      <c r="B29" s="84"/>
      <c r="C29" s="85"/>
      <c r="D29" s="85"/>
      <c r="E29" s="86"/>
    </row>
  </sheetData>
  <sheetProtection sheet="1" objects="1" scenarios="1"/>
  <mergeCells count="3">
    <mergeCell ref="B2:E2"/>
    <mergeCell ref="B4:E4"/>
    <mergeCell ref="B6:E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N5006"/>
  <sheetViews>
    <sheetView workbookViewId="0">
      <selection activeCell="D6" sqref="D6"/>
    </sheetView>
  </sheetViews>
  <sheetFormatPr defaultRowHeight="15" x14ac:dyDescent="0.25"/>
  <cols>
    <col min="1" max="1" width="2.85546875" style="98" customWidth="1"/>
    <col min="2" max="2" width="28.5703125" style="98" customWidth="1"/>
    <col min="3" max="3" width="2.85546875" style="98" customWidth="1"/>
    <col min="4" max="4" width="28.5703125" style="98" customWidth="1"/>
    <col min="5" max="5" width="14.28515625" style="98" customWidth="1"/>
    <col min="6" max="6" width="28.5703125" style="98" customWidth="1"/>
    <col min="7" max="13" width="17.140625" style="98" customWidth="1"/>
    <col min="14" max="14" width="28.5703125" style="98" customWidth="1"/>
    <col min="15" max="16384" width="9.140625" style="98"/>
  </cols>
  <sheetData>
    <row r="1" spans="2:14" ht="15.75" thickBot="1" x14ac:dyDescent="0.3"/>
    <row r="2" spans="2:14" ht="120.75" customHeight="1" thickBot="1" x14ac:dyDescent="0.3">
      <c r="D2" s="385"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max_id_kategorijaalias,
	(SELECT max(id) FROM staza_kategorija) AS max_id_stazakategorija," &amp; "
	(SELECT max(id) FROM rezultat) AS max_id_rezultat,
	(SELECT max_minuta FROM trka WHERE id = " &amp; data_trka_id &amp; ")
FROM
	trka
		LEFT JOIN
	trka_liga ON trka_liga.trka_id = trka.id
WHERE
	trka.id = " &amp; data_trka_id &amp; "
		And
	trka_liga.liga_id = " &amp; data_liga_id</f>
        <v xml:space="preserve">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max_id_kategorijaalias,
	(SELECT max(id) FROM staza_kategorija) AS max_id_stazakategorija,
	(SELECT max(id) FROM rezultat) AS max_id_rezultat,
	(SELECT max_minuta FROM trka WHERE id = )
FROM
	trka
		LEFT JOIN
	trka_liga ON trka_liga.trka_id = trka.id
WHERE
	trka.id = 
		And
	trka_liga.liga_id = </v>
      </c>
      <c r="E2" s="386"/>
      <c r="F2" s="386"/>
      <c r="G2" s="386"/>
      <c r="H2" s="386"/>
      <c r="I2" s="386"/>
      <c r="J2" s="386"/>
      <c r="K2" s="386"/>
      <c r="L2" s="386"/>
      <c r="M2" s="386"/>
      <c r="N2" s="387"/>
    </row>
    <row r="4" spans="2:14" x14ac:dyDescent="0.25">
      <c r="D4" s="328" t="s">
        <v>309</v>
      </c>
      <c r="E4" s="282" t="s">
        <v>310</v>
      </c>
      <c r="F4" s="282" t="s">
        <v>311</v>
      </c>
      <c r="G4" s="282" t="s">
        <v>41</v>
      </c>
      <c r="H4" s="282" t="s">
        <v>312</v>
      </c>
      <c r="I4" s="282" t="s">
        <v>313</v>
      </c>
      <c r="J4" s="282" t="s">
        <v>314</v>
      </c>
      <c r="K4" s="282" t="s">
        <v>315</v>
      </c>
      <c r="L4" s="282" t="s">
        <v>316</v>
      </c>
      <c r="M4" s="282" t="s">
        <v>317</v>
      </c>
      <c r="N4" s="329" t="s">
        <v>318</v>
      </c>
    </row>
    <row r="5" spans="2:14" ht="7.5" customHeight="1" thickBot="1" x14ac:dyDescent="0.3"/>
    <row r="6" spans="2:14" ht="15.75" thickBot="1" x14ac:dyDescent="0.3">
      <c r="D6" s="280"/>
      <c r="E6" s="266"/>
      <c r="F6" s="266"/>
      <c r="G6" s="266"/>
      <c r="H6" s="266"/>
      <c r="I6" s="266"/>
      <c r="J6" s="266"/>
      <c r="K6" s="266"/>
      <c r="L6" s="266"/>
      <c r="M6" s="266"/>
      <c r="N6" s="267"/>
    </row>
    <row r="7" spans="2:14" ht="15.75" thickBot="1" x14ac:dyDescent="0.3"/>
    <row r="8" spans="2:14" ht="120.75" customHeight="1" thickBot="1" x14ac:dyDescent="0.3">
      <c r="D8" s="385" t="str">
        <f>"SELECT
	'kategorija_alias' AS Col0,
	id AS Col1,
	alias AS Col2,
	kategorija_id AS Col3,
	'' AS Col4," &amp; "
	'' AS Col5,
	'' AS Col6,
	'' AS Col7,
	'' AS Col8
FROM" &amp; "
	(
		SELECT
			id,
			alias," &amp; "
			kategorija_id
		FROM
			kategorija_alias
		WHERE" &amp; "
			kategorija_id In
				(SELECT
					kategorija_id
				FROM" &amp; "
					v_kategorija_liga
				WHERE
					liga_id = " &amp; data_liga_id &amp; ")
				Or" &amp; "
			kategorija_id In
				(SELECT
					kategorija.id
				FROM" &amp; "
					kategorija
						LEFT JOIN
					dob on dob.id = kategorija.dob_id
						LEFT JOIN
					vrsta_kategorije ON vrsta_kategorije.id = kategorija.vrstakat_id
				WHERE" &amp; "
					vrsta_kategorije.natjecateljska = 0
						And
					vrsta_kategorije.grana_id = "&amp;data_grana_id&amp;")
	) AS Table1" &amp; "
UNION
SELECT
	'kategorija' AS Col0,
	kategorija_id AS Col1,
	oznaka AS Col2,
	spol AS Col3,
	min_dob AS Col4," &amp; "
	max_dob AS Col5,
	granica AS Col6,
	natjecateljska AS Col7,
	kategorija_rbr AS Col8
FROM" &amp; "
	(
		SELECT
			v_kategorija_liga.kategorija_id,
			v_kategorija_liga.oznaka,
			v_kategorija_liga.spol,
			v_kategorija_liga.min_dob,
			v_kategorija_liga.max_dob," &amp; "
			v_kategorija_liga.granica,
			vrsta_kategorije.natjecateljska,
			v_kategorija_liga.kategorija_rbr
		FROM" &amp; "
			v_kategorija_liga
				LEFT JOIN
			vrsta_kategorije ON vrsta_kategorije.id = v_kategorija_liga.vrstakat_id
		WHERE
			v_kategorija_liga.liga_id = " &amp; data_liga_id &amp; "
		UNION
		SELECT
			kategorija.id AS kategorija_id,
			kategorija.oznaka,
			kategorija.spol,
			kategorija.min_dob," &amp; "
			kategorija.max_dob,
			dob.granica,
			vrsta_kategorije.natjecateljska,
			kategorija.id AS kategorija_rbr
		FROM" &amp; "
			kategorija
				LEFT JOIN
			dob on dob.id = kategorija.dob_id
				LEFT JOIN
			vrsta_kategorije ON vrsta_kategorije.id = kategorija.vrstakat_id
		WHERE" &amp; "
			vrsta_kategorije.natjecateljska = 0
				And
			vrsta_kategorije.grana_id = " &amp; data_grana_id &amp; "
		ORDER BY
			kategorija_rbr
	) AS Tabble2" &amp; "
UNION
SELECT
	'država' AS Col0,
	id AS Col1,
	naziv AS Col2,
	oznaka AS Col3,
	'' AS Col4," &amp; "
	'' AS Col5,
	'' AS Col6,
	'' AS Col7,
	'' AS Col8
FROM" &amp; "
	(
		SELECT
			id,
			naziv,
			oznaka
		FROM
			drzava
		ORDER BY
			id
	) AS Table3" &amp; "
UNION
SELECT
	'klub_alias' AS Col0,
	id AS Col1,
	alias AS Col2,
	klub_id AS Col3,
	'' AS Col4," &amp; "
	'' AS Col5,
	'' AS Col6,
	'' AS Col7,
	'' AS Col8
FROM" &amp; "
	(
		SELECT
			id,
			alias,
			klub_id
		FROM" &amp; "
			klub_alias
		ORDER BY
			alias		
	) AS Table4" &amp; "
UNION
SELECT
	'klub' AS Col0,
	id AS Col1,
	naziv AS Col2,
	'' AS Col3,
	'' AS Col4," &amp; "
	'' AS Col5,
	'' AS Col6,
	'' AS Col7,
	'' AS Col8
FROM" &amp; "
	(
		SELECT
			id,
			naziv
		FROM" &amp; "
			klub
		ORDER BY
			naziv
	) AS Table5" &amp; "
UNION
SELECT
	'imeprezime_alias' AS Col0,
	id AS Col1,
	alias AS Col2,
	imeprezime_id AS Col3,
	'' AS Col4," &amp; "
	'' AS Col5,
	'' AS Col6,
	'' AS Col7,
	'' AS Col8
FROM" &amp; "
	(
		SELECT
			id,
			alias,
			imeprezime_id
		FROM" &amp; "
			imeprezime_alias
		ORDER BY
			alias
	) AS Table6" &amp; "
UNION
SELECT
	'imeprezime' AS Col0,
	imeprezime_id AS Col1,
	ime AS Col2,
	prezime AS Col3,
	klub AS Col4," &amp; "
	kategorija AS Col5,
	'' AS Col6,
	'' AS Col7,
	'' AS Col8
FROM" &amp; "
	(
		SELECT
			imeprezime_id,
			ime,
			prezime,
			IfNull (klub,'') as klub,
			CASE
				WHEN IfNull (registar"&amp;IF(data_liga_id=101,"kup",IF(data_liga_id=102,"spr",IF(data_liga_id=103,"pre",IF(data_liga_id=104,"mtb","xyz"))))&amp;"_datumod,'2100-01-01') &gt; '"&amp;TEXT(data_datum_natjecanja,"YYYY-MM-DD")&amp;"' THEN ''
				ELSE IfNull (registar"&amp;IF(data_liga_id=101,"kup",IF(data_liga_id=102,"spr",IF(data_liga_id=103,"pre",IF(data_liga_id=104,"mtb","xyz"))))&amp;"_kategorija,'')
			END AS kategorija
		FROM
			v_natjecatelj_export
	) AS Table7"</f>
        <v>SELECT
	'kategorija_alias' AS Col0,
	id AS Col1,
	alias AS Col2,
	kategorija_id AS Col3,
	'' AS Col4,
	'' AS Col5,
	'' AS Col6,
	'' AS Col7,
	'' AS Col8
FROM
	(
		SELECT
			id,
			alias,
			kategorija_id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0)
	) AS Table1
UNION
SELECT
	'kategorija' AS Col0,
	kategorija_id AS Col1,
	oznaka AS Col2,
	spol AS Col3,
	min_dob AS Col4,
	max_dob AS Col5,
	granica AS Col6,
	natjecateljska AS Col7,
	kategorija_rbr AS Col8
FROM
	(
		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0
		ORDER BY
			kategorija_rbr
	) AS Tabble2
UNION
SELECT
	'država' AS Col0,
	id AS Col1,
	naziv AS Col2,
	oznaka AS Col3,
	'' AS Col4,
	'' AS Col5,
	'' AS Col6,
	'' AS Col7,
	'' AS Col8
FROM
	(
		SELECT
			id,
			naziv,
			oznaka
		FROM
			drzava
		ORDER BY
			id
	) AS Table3
UNION
SELECT
	'klub_alias' AS Col0,
	id AS Col1,
	alias AS Col2,
	klub_id AS Col3,
	'' AS Col4,
	'' AS Col5,
	'' AS Col6,
	'' AS Col7,
	'' AS Col8
FROM
	(
		SELECT
			id,
			alias,
			klub_id
		FROM
			klub_alias
		ORDER BY
			alias		
	) AS Table4
UNION
SELECT
	'klub' AS Col0,
	id AS Col1,
	naziv AS Col2,
	'' AS Col3,
	'' AS Col4,
	'' AS Col5,
	'' AS Col6,
	'' AS Col7,
	'' AS Col8
FROM
	(
		SELECT
			id,
			naziv
		FROM
			klub
		ORDER BY
			naziv
	) AS Table5
UNION
SELECT
	'imeprezime_alias' AS Col0,
	id AS Col1,
	alias AS Col2,
	imeprezime_id AS Col3,
	'' AS Col4,
	'' AS Col5,
	'' AS Col6,
	'' AS Col7,
	'' AS Col8
FROM
	(
		SELECT
			id,
			alias,
			imeprezime_id
		FROM
			imeprezime_alias
		ORDER BY
			alias
	) AS Table6
UNION
SELECT
	'imeprezime' AS Col0,
	imeprezime_id AS Col1,
	ime AS Col2,
	prezime AS Col3,
	klub AS Col4,
	kategorija AS Col5,
	'' AS Col6,
	'' AS Col7,
	'' AS Col8
FROM
	(
		SELECT
			imeprezime_id,
			ime,
			prezime,
			IfNull (klub,'') as klub,
			CASE
				WHEN IfNull (registarxyz_datumod,'2100-01-01') &gt; '1900-01-00' THEN ''
				ELSE IfNull (registarxyz_kategorija,'')
			END AS kategorija
		FROM
			v_natjecatelj_export
	) AS Table7</v>
      </c>
      <c r="E8" s="386"/>
      <c r="F8" s="386"/>
      <c r="G8" s="386"/>
      <c r="H8" s="386"/>
      <c r="I8" s="386"/>
      <c r="J8" s="386"/>
      <c r="K8" s="386"/>
      <c r="L8" s="386"/>
      <c r="M8" s="386"/>
      <c r="N8" s="387"/>
    </row>
    <row r="10" spans="2:14" x14ac:dyDescent="0.25">
      <c r="D10" s="328" t="s">
        <v>319</v>
      </c>
      <c r="E10" s="282" t="s">
        <v>320</v>
      </c>
      <c r="F10" s="282" t="s">
        <v>321</v>
      </c>
      <c r="G10" s="282" t="s">
        <v>322</v>
      </c>
      <c r="H10" s="282" t="s">
        <v>323</v>
      </c>
      <c r="I10" s="282" t="s">
        <v>324</v>
      </c>
      <c r="J10" s="282" t="s">
        <v>325</v>
      </c>
      <c r="K10" s="282" t="s">
        <v>326</v>
      </c>
      <c r="L10" s="282" t="s">
        <v>327</v>
      </c>
      <c r="M10" s="282" t="s">
        <v>328</v>
      </c>
      <c r="N10" s="329" t="s">
        <v>329</v>
      </c>
    </row>
    <row r="11" spans="2:14" ht="7.5" customHeight="1" thickBot="1" x14ac:dyDescent="0.3"/>
    <row r="12" spans="2:14" x14ac:dyDescent="0.25">
      <c r="B12" s="277" t="str">
        <f>IF(D12="","",D12&amp;"-"&amp;(1+COUNTIF(D$11:D11,D12)))</f>
        <v/>
      </c>
      <c r="D12" s="268"/>
      <c r="E12" s="269"/>
      <c r="F12" s="269"/>
      <c r="G12" s="269"/>
      <c r="H12" s="269"/>
      <c r="I12" s="269"/>
      <c r="J12" s="269"/>
      <c r="K12" s="269"/>
      <c r="L12" s="269"/>
      <c r="M12" s="269"/>
      <c r="N12" s="270"/>
    </row>
    <row r="13" spans="2:14" x14ac:dyDescent="0.25">
      <c r="B13" s="278" t="str">
        <f>IF(D13="","",D13&amp;"-"&amp;(1+COUNTIF(D$11:D12,D13)))</f>
        <v/>
      </c>
      <c r="D13" s="271"/>
      <c r="E13" s="272"/>
      <c r="F13" s="272"/>
      <c r="G13" s="272"/>
      <c r="H13" s="272"/>
      <c r="I13" s="272"/>
      <c r="J13" s="272"/>
      <c r="K13" s="272"/>
      <c r="L13" s="272"/>
      <c r="M13" s="272"/>
      <c r="N13" s="273"/>
    </row>
    <row r="14" spans="2:14" x14ac:dyDescent="0.25">
      <c r="B14" s="278" t="str">
        <f>IF(D14="","",D14&amp;"-"&amp;(1+COUNTIF(D$11:D13,D14)))</f>
        <v/>
      </c>
      <c r="D14" s="271"/>
      <c r="E14" s="272"/>
      <c r="F14" s="272"/>
      <c r="G14" s="272"/>
      <c r="H14" s="272"/>
      <c r="I14" s="272"/>
      <c r="J14" s="272"/>
      <c r="K14" s="272"/>
      <c r="L14" s="272"/>
      <c r="M14" s="272"/>
      <c r="N14" s="273"/>
    </row>
    <row r="15" spans="2:14" x14ac:dyDescent="0.25">
      <c r="B15" s="278" t="str">
        <f>IF(D15="","",D15&amp;"-"&amp;(1+COUNTIF(D$11:D14,D15)))</f>
        <v/>
      </c>
      <c r="D15" s="271"/>
      <c r="E15" s="272"/>
      <c r="F15" s="272"/>
      <c r="G15" s="272"/>
      <c r="H15" s="272"/>
      <c r="I15" s="272"/>
      <c r="J15" s="272"/>
      <c r="K15" s="272"/>
      <c r="L15" s="272"/>
      <c r="M15" s="272"/>
      <c r="N15" s="273"/>
    </row>
    <row r="16" spans="2:14" x14ac:dyDescent="0.25">
      <c r="B16" s="278" t="str">
        <f>IF(D16="","",D16&amp;"-"&amp;(1+COUNTIF(D$11:D15,D16)))</f>
        <v/>
      </c>
      <c r="D16" s="271"/>
      <c r="E16" s="272"/>
      <c r="F16" s="272"/>
      <c r="G16" s="272"/>
      <c r="H16" s="272"/>
      <c r="I16" s="272"/>
      <c r="J16" s="272"/>
      <c r="K16" s="272"/>
      <c r="L16" s="272"/>
      <c r="M16" s="272"/>
      <c r="N16" s="273"/>
    </row>
    <row r="17" spans="2:14" x14ac:dyDescent="0.25">
      <c r="B17" s="278" t="str">
        <f>IF(D17="","",D17&amp;"-"&amp;(1+COUNTIF(D$11:D16,D17)))</f>
        <v/>
      </c>
      <c r="D17" s="271"/>
      <c r="E17" s="272"/>
      <c r="F17" s="272"/>
      <c r="G17" s="272"/>
      <c r="H17" s="272"/>
      <c r="I17" s="272"/>
      <c r="J17" s="272"/>
      <c r="K17" s="272"/>
      <c r="L17" s="272"/>
      <c r="M17" s="272"/>
      <c r="N17" s="273"/>
    </row>
    <row r="18" spans="2:14" x14ac:dyDescent="0.25">
      <c r="B18" s="278" t="str">
        <f>IF(D18="","",D18&amp;"-"&amp;(1+COUNTIF(D$11:D17,D18)))</f>
        <v/>
      </c>
      <c r="D18" s="271"/>
      <c r="E18" s="272"/>
      <c r="F18" s="272"/>
      <c r="G18" s="272"/>
      <c r="H18" s="272"/>
      <c r="I18" s="272"/>
      <c r="J18" s="272"/>
      <c r="K18" s="272"/>
      <c r="L18" s="272"/>
      <c r="M18" s="272"/>
      <c r="N18" s="273"/>
    </row>
    <row r="19" spans="2:14" ht="15" customHeight="1" x14ac:dyDescent="0.25">
      <c r="B19" s="278" t="str">
        <f>IF(D19="","",D19&amp;"-"&amp;(1+COUNTIF(D$11:D18,D19)))</f>
        <v/>
      </c>
      <c r="D19" s="271"/>
      <c r="E19" s="272"/>
      <c r="F19" s="272"/>
      <c r="G19" s="272"/>
      <c r="H19" s="272"/>
      <c r="I19" s="272"/>
      <c r="J19" s="272"/>
      <c r="K19" s="272"/>
      <c r="L19" s="272"/>
      <c r="M19" s="272"/>
      <c r="N19" s="273"/>
    </row>
    <row r="20" spans="2:14" x14ac:dyDescent="0.25">
      <c r="B20" s="278" t="str">
        <f>IF(D20="","",D20&amp;"-"&amp;(1+COUNTIF(D$11:D19,D20)))</f>
        <v/>
      </c>
      <c r="D20" s="271"/>
      <c r="E20" s="272"/>
      <c r="F20" s="272"/>
      <c r="G20" s="272"/>
      <c r="H20" s="272"/>
      <c r="I20" s="272"/>
      <c r="J20" s="272"/>
      <c r="K20" s="272"/>
      <c r="L20" s="272"/>
      <c r="M20" s="272"/>
      <c r="N20" s="273"/>
    </row>
    <row r="21" spans="2:14" x14ac:dyDescent="0.25">
      <c r="B21" s="278" t="str">
        <f>IF(D21="","",D21&amp;"-"&amp;(1+COUNTIF(D$11:D20,D21)))</f>
        <v/>
      </c>
      <c r="D21" s="271"/>
      <c r="E21" s="272"/>
      <c r="F21" s="272"/>
      <c r="G21" s="272"/>
      <c r="H21" s="272"/>
      <c r="I21" s="272"/>
      <c r="J21" s="272"/>
      <c r="K21" s="272"/>
      <c r="L21" s="272"/>
      <c r="M21" s="272"/>
      <c r="N21" s="273"/>
    </row>
    <row r="22" spans="2:14" x14ac:dyDescent="0.25">
      <c r="B22" s="278" t="str">
        <f>IF(D22="","",D22&amp;"-"&amp;(1+COUNTIF(D$11:D21,D22)))</f>
        <v/>
      </c>
      <c r="D22" s="271"/>
      <c r="E22" s="272"/>
      <c r="F22" s="272"/>
      <c r="G22" s="272"/>
      <c r="H22" s="272"/>
      <c r="I22" s="272"/>
      <c r="J22" s="272"/>
      <c r="K22" s="272"/>
      <c r="L22" s="272"/>
      <c r="M22" s="272"/>
      <c r="N22" s="273"/>
    </row>
    <row r="23" spans="2:14" x14ac:dyDescent="0.25">
      <c r="B23" s="278" t="str">
        <f>IF(D23="","",D23&amp;"-"&amp;(1+COUNTIF(D$11:D22,D23)))</f>
        <v/>
      </c>
      <c r="D23" s="271"/>
      <c r="E23" s="272"/>
      <c r="F23" s="272"/>
      <c r="G23" s="272"/>
      <c r="H23" s="272"/>
      <c r="I23" s="272"/>
      <c r="J23" s="272"/>
      <c r="K23" s="272"/>
      <c r="L23" s="272"/>
      <c r="M23" s="272"/>
      <c r="N23" s="273"/>
    </row>
    <row r="24" spans="2:14" x14ac:dyDescent="0.25">
      <c r="B24" s="278" t="str">
        <f>IF(D24="","",D24&amp;"-"&amp;(1+COUNTIF(D$11:D23,D24)))</f>
        <v/>
      </c>
      <c r="D24" s="271"/>
      <c r="E24" s="272"/>
      <c r="F24" s="272"/>
      <c r="G24" s="272"/>
      <c r="H24" s="272"/>
      <c r="I24" s="272"/>
      <c r="J24" s="272"/>
      <c r="K24" s="272"/>
      <c r="L24" s="272"/>
      <c r="M24" s="272"/>
      <c r="N24" s="273"/>
    </row>
    <row r="25" spans="2:14" x14ac:dyDescent="0.25">
      <c r="B25" s="278" t="str">
        <f>IF(D25="","",D25&amp;"-"&amp;(1+COUNTIF(D$11:D24,D25)))</f>
        <v/>
      </c>
      <c r="D25" s="271"/>
      <c r="E25" s="272"/>
      <c r="F25" s="272"/>
      <c r="G25" s="272"/>
      <c r="H25" s="272"/>
      <c r="I25" s="272"/>
      <c r="J25" s="272"/>
      <c r="K25" s="272"/>
      <c r="L25" s="272"/>
      <c r="M25" s="272"/>
      <c r="N25" s="273"/>
    </row>
    <row r="26" spans="2:14" ht="15" customHeight="1" x14ac:dyDescent="0.25">
      <c r="B26" s="278" t="str">
        <f>IF(D26="","",D26&amp;"-"&amp;(1+COUNTIF(D$11:D25,D26)))</f>
        <v/>
      </c>
      <c r="D26" s="271"/>
      <c r="E26" s="272"/>
      <c r="F26" s="272"/>
      <c r="G26" s="272"/>
      <c r="H26" s="272"/>
      <c r="I26" s="272"/>
      <c r="J26" s="272"/>
      <c r="K26" s="272"/>
      <c r="L26" s="272"/>
      <c r="M26" s="272"/>
      <c r="N26" s="273"/>
    </row>
    <row r="27" spans="2:14" x14ac:dyDescent="0.25">
      <c r="B27" s="278" t="str">
        <f>IF(D27="","",D27&amp;"-"&amp;(1+COUNTIF(D$11:D26,D27)))</f>
        <v/>
      </c>
      <c r="D27" s="271"/>
      <c r="E27" s="272"/>
      <c r="F27" s="272"/>
      <c r="G27" s="272"/>
      <c r="H27" s="272"/>
      <c r="I27" s="272"/>
      <c r="J27" s="272"/>
      <c r="K27" s="272"/>
      <c r="L27" s="272"/>
      <c r="M27" s="272"/>
      <c r="N27" s="273"/>
    </row>
    <row r="28" spans="2:14" x14ac:dyDescent="0.25">
      <c r="B28" s="278" t="str">
        <f>IF(D28="","",D28&amp;"-"&amp;(1+COUNTIF(D$11:D27,D28)))</f>
        <v/>
      </c>
      <c r="D28" s="271"/>
      <c r="E28" s="272"/>
      <c r="F28" s="272"/>
      <c r="G28" s="272"/>
      <c r="H28" s="272"/>
      <c r="I28" s="272"/>
      <c r="J28" s="272"/>
      <c r="K28" s="272"/>
      <c r="L28" s="272"/>
      <c r="M28" s="272"/>
      <c r="N28" s="273"/>
    </row>
    <row r="29" spans="2:14" x14ac:dyDescent="0.25">
      <c r="B29" s="278" t="str">
        <f>IF(D29="","",D29&amp;"-"&amp;(1+COUNTIF(D$11:D28,D29)))</f>
        <v/>
      </c>
      <c r="D29" s="271"/>
      <c r="E29" s="272"/>
      <c r="F29" s="272"/>
      <c r="G29" s="272"/>
      <c r="H29" s="272"/>
      <c r="I29" s="272"/>
      <c r="J29" s="272"/>
      <c r="K29" s="272"/>
      <c r="L29" s="272"/>
      <c r="M29" s="272"/>
      <c r="N29" s="273"/>
    </row>
    <row r="30" spans="2:14" x14ac:dyDescent="0.25">
      <c r="B30" s="278" t="str">
        <f>IF(D30="","",D30&amp;"-"&amp;(1+COUNTIF(D$11:D29,D30)))</f>
        <v/>
      </c>
      <c r="D30" s="271"/>
      <c r="E30" s="272"/>
      <c r="F30" s="272"/>
      <c r="G30" s="272"/>
      <c r="H30" s="272"/>
      <c r="I30" s="272"/>
      <c r="J30" s="272"/>
      <c r="K30" s="272"/>
      <c r="L30" s="272"/>
      <c r="M30" s="272"/>
      <c r="N30" s="273"/>
    </row>
    <row r="31" spans="2:14" x14ac:dyDescent="0.25">
      <c r="B31" s="278" t="str">
        <f>IF(D31="","",D31&amp;"-"&amp;(1+COUNTIF(D$11:D30,D31)))</f>
        <v/>
      </c>
      <c r="D31" s="271"/>
      <c r="E31" s="272"/>
      <c r="F31" s="272"/>
      <c r="G31" s="272"/>
      <c r="H31" s="272"/>
      <c r="I31" s="272"/>
      <c r="J31" s="272"/>
      <c r="K31" s="272"/>
      <c r="L31" s="272"/>
      <c r="M31" s="272"/>
      <c r="N31" s="273"/>
    </row>
    <row r="32" spans="2:14" x14ac:dyDescent="0.25">
      <c r="B32" s="278" t="str">
        <f>IF(D32="","",D32&amp;"-"&amp;(1+COUNTIF(D$11:D31,D32)))</f>
        <v/>
      </c>
      <c r="D32" s="271"/>
      <c r="E32" s="272"/>
      <c r="F32" s="272"/>
      <c r="G32" s="272"/>
      <c r="H32" s="272"/>
      <c r="I32" s="272"/>
      <c r="J32" s="272"/>
      <c r="K32" s="272"/>
      <c r="L32" s="272"/>
      <c r="M32" s="272"/>
      <c r="N32" s="273"/>
    </row>
    <row r="33" spans="2:14" ht="15" customHeight="1" x14ac:dyDescent="0.25">
      <c r="B33" s="278" t="str">
        <f>IF(D33="","",D33&amp;"-"&amp;(1+COUNTIF(D$11:D32,D33)))</f>
        <v/>
      </c>
      <c r="D33" s="271"/>
      <c r="E33" s="272"/>
      <c r="F33" s="272"/>
      <c r="G33" s="272"/>
      <c r="H33" s="272"/>
      <c r="I33" s="272"/>
      <c r="J33" s="272"/>
      <c r="K33" s="272"/>
      <c r="L33" s="272"/>
      <c r="M33" s="272"/>
      <c r="N33" s="273"/>
    </row>
    <row r="34" spans="2:14" x14ac:dyDescent="0.25">
      <c r="B34" s="278" t="str">
        <f>IF(D34="","",D34&amp;"-"&amp;(1+COUNTIF(D$11:D33,D34)))</f>
        <v/>
      </c>
      <c r="D34" s="271"/>
      <c r="E34" s="272"/>
      <c r="F34" s="272"/>
      <c r="G34" s="272"/>
      <c r="H34" s="272"/>
      <c r="I34" s="272"/>
      <c r="J34" s="272"/>
      <c r="K34" s="272"/>
      <c r="L34" s="272"/>
      <c r="M34" s="272"/>
      <c r="N34" s="273"/>
    </row>
    <row r="35" spans="2:14" x14ac:dyDescent="0.25">
      <c r="B35" s="278" t="str">
        <f>IF(D35="","",D35&amp;"-"&amp;(1+COUNTIF(D$11:D34,D35)))</f>
        <v/>
      </c>
      <c r="D35" s="271"/>
      <c r="E35" s="272"/>
      <c r="F35" s="272"/>
      <c r="G35" s="272"/>
      <c r="H35" s="272"/>
      <c r="I35" s="272"/>
      <c r="J35" s="272"/>
      <c r="K35" s="272"/>
      <c r="L35" s="272"/>
      <c r="M35" s="272"/>
      <c r="N35" s="273"/>
    </row>
    <row r="36" spans="2:14" x14ac:dyDescent="0.25">
      <c r="B36" s="278" t="str">
        <f>IF(D36="","",D36&amp;"-"&amp;(1+COUNTIF(D$11:D35,D36)))</f>
        <v/>
      </c>
      <c r="D36" s="271"/>
      <c r="E36" s="272"/>
      <c r="F36" s="272"/>
      <c r="G36" s="272"/>
      <c r="H36" s="272"/>
      <c r="I36" s="272"/>
      <c r="J36" s="272"/>
      <c r="K36" s="272"/>
      <c r="L36" s="272"/>
      <c r="M36" s="272"/>
      <c r="N36" s="273"/>
    </row>
    <row r="37" spans="2:14" x14ac:dyDescent="0.25">
      <c r="B37" s="278" t="str">
        <f>IF(D37="","",D37&amp;"-"&amp;(1+COUNTIF(D$11:D36,D37)))</f>
        <v/>
      </c>
      <c r="D37" s="271"/>
      <c r="E37" s="272"/>
      <c r="F37" s="272"/>
      <c r="G37" s="272"/>
      <c r="H37" s="272"/>
      <c r="I37" s="272"/>
      <c r="J37" s="272"/>
      <c r="K37" s="272"/>
      <c r="L37" s="272"/>
      <c r="M37" s="272"/>
      <c r="N37" s="273"/>
    </row>
    <row r="38" spans="2:14" x14ac:dyDescent="0.25">
      <c r="B38" s="278" t="str">
        <f>IF(D38="","",D38&amp;"-"&amp;(1+COUNTIF(D$11:D37,D38)))</f>
        <v/>
      </c>
      <c r="D38" s="271"/>
      <c r="E38" s="272"/>
      <c r="F38" s="272"/>
      <c r="G38" s="272"/>
      <c r="H38" s="272"/>
      <c r="I38" s="272"/>
      <c r="J38" s="272"/>
      <c r="K38" s="272"/>
      <c r="L38" s="272"/>
      <c r="M38" s="272"/>
      <c r="N38" s="273"/>
    </row>
    <row r="39" spans="2:14" x14ac:dyDescent="0.25">
      <c r="B39" s="278" t="str">
        <f>IF(D39="","",D39&amp;"-"&amp;(1+COUNTIF(D$11:D38,D39)))</f>
        <v/>
      </c>
      <c r="D39" s="271"/>
      <c r="E39" s="272"/>
      <c r="F39" s="272"/>
      <c r="G39" s="272"/>
      <c r="H39" s="272"/>
      <c r="I39" s="272"/>
      <c r="J39" s="272"/>
      <c r="K39" s="272"/>
      <c r="L39" s="272"/>
      <c r="M39" s="272"/>
      <c r="N39" s="273"/>
    </row>
    <row r="40" spans="2:14" ht="15" customHeight="1" x14ac:dyDescent="0.25">
      <c r="B40" s="278" t="str">
        <f>IF(D40="","",D40&amp;"-"&amp;(1+COUNTIF(D$11:D39,D40)))</f>
        <v/>
      </c>
      <c r="D40" s="271"/>
      <c r="E40" s="272"/>
      <c r="F40" s="272"/>
      <c r="G40" s="272"/>
      <c r="H40" s="272"/>
      <c r="I40" s="272"/>
      <c r="J40" s="272"/>
      <c r="K40" s="272"/>
      <c r="L40" s="272"/>
      <c r="M40" s="272"/>
      <c r="N40" s="273"/>
    </row>
    <row r="41" spans="2:14" x14ac:dyDescent="0.25">
      <c r="B41" s="278" t="str">
        <f>IF(D41="","",D41&amp;"-"&amp;(1+COUNTIF(D$11:D40,D41)))</f>
        <v/>
      </c>
      <c r="D41" s="271"/>
      <c r="E41" s="272"/>
      <c r="F41" s="272"/>
      <c r="G41" s="272"/>
      <c r="H41" s="272"/>
      <c r="I41" s="272"/>
      <c r="J41" s="272"/>
      <c r="K41" s="272"/>
      <c r="L41" s="272"/>
      <c r="M41" s="272"/>
      <c r="N41" s="273"/>
    </row>
    <row r="42" spans="2:14" x14ac:dyDescent="0.25">
      <c r="B42" s="278" t="str">
        <f>IF(D42="","",D42&amp;"-"&amp;(1+COUNTIF(D$11:D41,D42)))</f>
        <v/>
      </c>
      <c r="D42" s="271"/>
      <c r="E42" s="272"/>
      <c r="F42" s="272"/>
      <c r="G42" s="272"/>
      <c r="H42" s="272"/>
      <c r="I42" s="272"/>
      <c r="J42" s="272"/>
      <c r="K42" s="272"/>
      <c r="L42" s="272"/>
      <c r="M42" s="272"/>
      <c r="N42" s="273"/>
    </row>
    <row r="43" spans="2:14" x14ac:dyDescent="0.25">
      <c r="B43" s="278" t="str">
        <f>IF(D43="","",D43&amp;"-"&amp;(1+COUNTIF(D$11:D42,D43)))</f>
        <v/>
      </c>
      <c r="D43" s="271"/>
      <c r="E43" s="272"/>
      <c r="F43" s="272"/>
      <c r="G43" s="272"/>
      <c r="H43" s="272"/>
      <c r="I43" s="272"/>
      <c r="J43" s="272"/>
      <c r="K43" s="272"/>
      <c r="L43" s="272"/>
      <c r="M43" s="272"/>
      <c r="N43" s="273"/>
    </row>
    <row r="44" spans="2:14" x14ac:dyDescent="0.25">
      <c r="B44" s="278" t="str">
        <f>IF(D44="","",D44&amp;"-"&amp;(1+COUNTIF(D$11:D43,D44)))</f>
        <v/>
      </c>
      <c r="D44" s="271"/>
      <c r="E44" s="272"/>
      <c r="F44" s="272"/>
      <c r="G44" s="272"/>
      <c r="H44" s="272"/>
      <c r="I44" s="272"/>
      <c r="J44" s="272"/>
      <c r="K44" s="272"/>
      <c r="L44" s="272"/>
      <c r="M44" s="272"/>
      <c r="N44" s="273"/>
    </row>
    <row r="45" spans="2:14" x14ac:dyDescent="0.25">
      <c r="B45" s="278" t="str">
        <f>IF(D45="","",D45&amp;"-"&amp;(1+COUNTIF(D$11:D44,D45)))</f>
        <v/>
      </c>
      <c r="D45" s="271"/>
      <c r="E45" s="272"/>
      <c r="F45" s="272"/>
      <c r="G45" s="272"/>
      <c r="H45" s="272"/>
      <c r="I45" s="272"/>
      <c r="J45" s="272"/>
      <c r="K45" s="272"/>
      <c r="L45" s="272"/>
      <c r="M45" s="272"/>
      <c r="N45" s="273"/>
    </row>
    <row r="46" spans="2:14" x14ac:dyDescent="0.25">
      <c r="B46" s="278" t="str">
        <f>IF(D46="","",D46&amp;"-"&amp;(1+COUNTIF(D$11:D45,D46)))</f>
        <v/>
      </c>
      <c r="D46" s="271"/>
      <c r="E46" s="272"/>
      <c r="F46" s="272"/>
      <c r="G46" s="272"/>
      <c r="H46" s="272"/>
      <c r="I46" s="272"/>
      <c r="J46" s="272"/>
      <c r="K46" s="272"/>
      <c r="L46" s="272"/>
      <c r="M46" s="272"/>
      <c r="N46" s="273"/>
    </row>
    <row r="47" spans="2:14" ht="15" customHeight="1" x14ac:dyDescent="0.25">
      <c r="B47" s="278" t="str">
        <f>IF(D47="","",D47&amp;"-"&amp;(1+COUNTIF(D$11:D46,D47)))</f>
        <v/>
      </c>
      <c r="D47" s="271"/>
      <c r="E47" s="272"/>
      <c r="F47" s="272"/>
      <c r="G47" s="272"/>
      <c r="H47" s="272"/>
      <c r="I47" s="272"/>
      <c r="J47" s="272"/>
      <c r="K47" s="272"/>
      <c r="L47" s="272"/>
      <c r="M47" s="272"/>
      <c r="N47" s="273"/>
    </row>
    <row r="48" spans="2:14" x14ac:dyDescent="0.25">
      <c r="B48" s="278" t="str">
        <f>IF(D48="","",D48&amp;"-"&amp;(1+COUNTIF(D$11:D47,D48)))</f>
        <v/>
      </c>
      <c r="D48" s="271"/>
      <c r="E48" s="272"/>
      <c r="F48" s="272"/>
      <c r="G48" s="272"/>
      <c r="H48" s="272"/>
      <c r="I48" s="272"/>
      <c r="J48" s="272"/>
      <c r="K48" s="272"/>
      <c r="L48" s="272"/>
      <c r="M48" s="272"/>
      <c r="N48" s="273"/>
    </row>
    <row r="49" spans="2:14" x14ac:dyDescent="0.25">
      <c r="B49" s="278" t="str">
        <f>IF(D49="","",D49&amp;"-"&amp;(1+COUNTIF(D$11:D48,D49)))</f>
        <v/>
      </c>
      <c r="D49" s="271"/>
      <c r="E49" s="272"/>
      <c r="F49" s="272"/>
      <c r="G49" s="272"/>
      <c r="H49" s="272"/>
      <c r="I49" s="272"/>
      <c r="J49" s="272"/>
      <c r="K49" s="272"/>
      <c r="L49" s="272"/>
      <c r="M49" s="272"/>
      <c r="N49" s="273"/>
    </row>
    <row r="50" spans="2:14" x14ac:dyDescent="0.25">
      <c r="B50" s="278" t="str">
        <f>IF(D50="","",D50&amp;"-"&amp;(1+COUNTIF(D$11:D49,D50)))</f>
        <v/>
      </c>
      <c r="D50" s="271"/>
      <c r="E50" s="272"/>
      <c r="F50" s="272"/>
      <c r="G50" s="272"/>
      <c r="H50" s="272"/>
      <c r="I50" s="272"/>
      <c r="J50" s="272"/>
      <c r="K50" s="272"/>
      <c r="L50" s="272"/>
      <c r="M50" s="272"/>
      <c r="N50" s="273"/>
    </row>
    <row r="51" spans="2:14" x14ac:dyDescent="0.25">
      <c r="B51" s="278" t="str">
        <f>IF(D51="","",D51&amp;"-"&amp;(1+COUNTIF(D$11:D50,D51)))</f>
        <v/>
      </c>
      <c r="D51" s="271"/>
      <c r="E51" s="272"/>
      <c r="F51" s="272"/>
      <c r="G51" s="272"/>
      <c r="H51" s="272"/>
      <c r="I51" s="272"/>
      <c r="J51" s="272"/>
      <c r="K51" s="272"/>
      <c r="L51" s="272"/>
      <c r="M51" s="272"/>
      <c r="N51" s="273"/>
    </row>
    <row r="52" spans="2:14" x14ac:dyDescent="0.25">
      <c r="B52" s="278" t="str">
        <f>IF(D52="","",D52&amp;"-"&amp;(1+COUNTIF(D$11:D51,D52)))</f>
        <v/>
      </c>
      <c r="D52" s="271"/>
      <c r="E52" s="272"/>
      <c r="F52" s="272"/>
      <c r="G52" s="272"/>
      <c r="H52" s="272"/>
      <c r="I52" s="272"/>
      <c r="J52" s="272"/>
      <c r="K52" s="272"/>
      <c r="L52" s="272"/>
      <c r="M52" s="272"/>
      <c r="N52" s="273"/>
    </row>
    <row r="53" spans="2:14" x14ac:dyDescent="0.25">
      <c r="B53" s="278" t="str">
        <f>IF(D53="","",D53&amp;"-"&amp;(1+COUNTIF(D$11:D52,D53)))</f>
        <v/>
      </c>
      <c r="D53" s="271"/>
      <c r="E53" s="272"/>
      <c r="F53" s="272"/>
      <c r="G53" s="272"/>
      <c r="H53" s="272"/>
      <c r="I53" s="272"/>
      <c r="J53" s="272"/>
      <c r="K53" s="272"/>
      <c r="L53" s="272"/>
      <c r="M53" s="272"/>
      <c r="N53" s="273"/>
    </row>
    <row r="54" spans="2:14" ht="15" customHeight="1" x14ac:dyDescent="0.25">
      <c r="B54" s="278" t="str">
        <f>IF(D54="","",D54&amp;"-"&amp;(1+COUNTIF(D$11:D53,D54)))</f>
        <v/>
      </c>
      <c r="D54" s="271"/>
      <c r="E54" s="272"/>
      <c r="F54" s="272"/>
      <c r="G54" s="272"/>
      <c r="H54" s="272"/>
      <c r="I54" s="272"/>
      <c r="J54" s="272"/>
      <c r="K54" s="272"/>
      <c r="L54" s="272"/>
      <c r="M54" s="272"/>
      <c r="N54" s="273"/>
    </row>
    <row r="55" spans="2:14" x14ac:dyDescent="0.25">
      <c r="B55" s="278" t="str">
        <f>IF(D55="","",D55&amp;"-"&amp;(1+COUNTIF(D$11:D54,D55)))</f>
        <v/>
      </c>
      <c r="D55" s="271"/>
      <c r="E55" s="272"/>
      <c r="F55" s="272"/>
      <c r="G55" s="272"/>
      <c r="H55" s="272"/>
      <c r="I55" s="272"/>
      <c r="J55" s="272"/>
      <c r="K55" s="272"/>
      <c r="L55" s="272"/>
      <c r="M55" s="272"/>
      <c r="N55" s="273"/>
    </row>
    <row r="56" spans="2:14" x14ac:dyDescent="0.25">
      <c r="B56" s="278" t="str">
        <f>IF(D56="","",D56&amp;"-"&amp;(1+COUNTIF(D$11:D55,D56)))</f>
        <v/>
      </c>
      <c r="D56" s="271"/>
      <c r="E56" s="272"/>
      <c r="F56" s="272"/>
      <c r="G56" s="272"/>
      <c r="H56" s="272"/>
      <c r="I56" s="272"/>
      <c r="J56" s="272"/>
      <c r="K56" s="272"/>
      <c r="L56" s="272"/>
      <c r="M56" s="272"/>
      <c r="N56" s="273"/>
    </row>
    <row r="57" spans="2:14" x14ac:dyDescent="0.25">
      <c r="B57" s="278" t="str">
        <f>IF(D57="","",D57&amp;"-"&amp;(1+COUNTIF(D$11:D56,D57)))</f>
        <v/>
      </c>
      <c r="D57" s="271"/>
      <c r="E57" s="272"/>
      <c r="F57" s="272"/>
      <c r="G57" s="272"/>
      <c r="H57" s="272"/>
      <c r="I57" s="272"/>
      <c r="J57" s="272"/>
      <c r="K57" s="272"/>
      <c r="L57" s="272"/>
      <c r="M57" s="272"/>
      <c r="N57" s="273"/>
    </row>
    <row r="58" spans="2:14" x14ac:dyDescent="0.25">
      <c r="B58" s="278" t="str">
        <f>IF(D58="","",D58&amp;"-"&amp;(1+COUNTIF(D$11:D57,D58)))</f>
        <v/>
      </c>
      <c r="D58" s="271"/>
      <c r="E58" s="272"/>
      <c r="F58" s="272"/>
      <c r="G58" s="272"/>
      <c r="H58" s="272"/>
      <c r="I58" s="272"/>
      <c r="J58" s="272"/>
      <c r="K58" s="272"/>
      <c r="L58" s="272"/>
      <c r="M58" s="272"/>
      <c r="N58" s="273"/>
    </row>
    <row r="59" spans="2:14" x14ac:dyDescent="0.25">
      <c r="B59" s="278" t="str">
        <f>IF(D59="","",D59&amp;"-"&amp;(1+COUNTIF(D$11:D58,D59)))</f>
        <v/>
      </c>
      <c r="D59" s="271"/>
      <c r="E59" s="272"/>
      <c r="F59" s="272"/>
      <c r="G59" s="272"/>
      <c r="H59" s="272"/>
      <c r="I59" s="272"/>
      <c r="J59" s="272"/>
      <c r="K59" s="272"/>
      <c r="L59" s="272"/>
      <c r="M59" s="272"/>
      <c r="N59" s="273"/>
    </row>
    <row r="60" spans="2:14" x14ac:dyDescent="0.25">
      <c r="B60" s="278" t="str">
        <f>IF(D60="","",D60&amp;"-"&amp;(1+COUNTIF(D$11:D59,D60)))</f>
        <v/>
      </c>
      <c r="D60" s="271"/>
      <c r="E60" s="272"/>
      <c r="F60" s="272"/>
      <c r="G60" s="272"/>
      <c r="H60" s="272"/>
      <c r="I60" s="272"/>
      <c r="J60" s="272"/>
      <c r="K60" s="272"/>
      <c r="L60" s="272"/>
      <c r="M60" s="272"/>
      <c r="N60" s="273"/>
    </row>
    <row r="61" spans="2:14" ht="15" customHeight="1" x14ac:dyDescent="0.25">
      <c r="B61" s="278" t="str">
        <f>IF(D61="","",D61&amp;"-"&amp;(1+COUNTIF(D$11:D60,D61)))</f>
        <v/>
      </c>
      <c r="D61" s="271"/>
      <c r="E61" s="272"/>
      <c r="F61" s="272"/>
      <c r="G61" s="272"/>
      <c r="H61" s="272"/>
      <c r="I61" s="272"/>
      <c r="J61" s="272"/>
      <c r="K61" s="272"/>
      <c r="L61" s="272"/>
      <c r="M61" s="272"/>
      <c r="N61" s="273"/>
    </row>
    <row r="62" spans="2:14" x14ac:dyDescent="0.25">
      <c r="B62" s="278" t="str">
        <f>IF(D62="","",D62&amp;"-"&amp;(1+COUNTIF(D$11:D61,D62)))</f>
        <v/>
      </c>
      <c r="D62" s="271"/>
      <c r="E62" s="272"/>
      <c r="F62" s="272"/>
      <c r="G62" s="272"/>
      <c r="H62" s="272"/>
      <c r="I62" s="272"/>
      <c r="J62" s="272"/>
      <c r="K62" s="272"/>
      <c r="L62" s="272"/>
      <c r="M62" s="272"/>
      <c r="N62" s="273"/>
    </row>
    <row r="63" spans="2:14" x14ac:dyDescent="0.25">
      <c r="B63" s="278" t="str">
        <f>IF(D63="","",D63&amp;"-"&amp;(1+COUNTIF(D$11:D62,D63)))</f>
        <v/>
      </c>
      <c r="D63" s="271"/>
      <c r="E63" s="272"/>
      <c r="F63" s="272"/>
      <c r="G63" s="272"/>
      <c r="H63" s="272"/>
      <c r="I63" s="272"/>
      <c r="J63" s="272"/>
      <c r="K63" s="272"/>
      <c r="L63" s="272"/>
      <c r="M63" s="272"/>
      <c r="N63" s="273"/>
    </row>
    <row r="64" spans="2:14" x14ac:dyDescent="0.25">
      <c r="B64" s="278" t="str">
        <f>IF(D64="","",D64&amp;"-"&amp;(1+COUNTIF(D$11:D63,D64)))</f>
        <v/>
      </c>
      <c r="D64" s="271"/>
      <c r="E64" s="272"/>
      <c r="F64" s="272"/>
      <c r="G64" s="272"/>
      <c r="H64" s="272"/>
      <c r="I64" s="272"/>
      <c r="J64" s="272"/>
      <c r="K64" s="272"/>
      <c r="L64" s="272"/>
      <c r="M64" s="272"/>
      <c r="N64" s="273"/>
    </row>
    <row r="65" spans="2:14" x14ac:dyDescent="0.25">
      <c r="B65" s="278" t="str">
        <f>IF(D65="","",D65&amp;"-"&amp;(1+COUNTIF(D$11:D64,D65)))</f>
        <v/>
      </c>
      <c r="D65" s="271"/>
      <c r="E65" s="272"/>
      <c r="F65" s="272"/>
      <c r="G65" s="272"/>
      <c r="H65" s="272"/>
      <c r="I65" s="272"/>
      <c r="J65" s="272"/>
      <c r="K65" s="272"/>
      <c r="L65" s="272"/>
      <c r="M65" s="272"/>
      <c r="N65" s="273"/>
    </row>
    <row r="66" spans="2:14" x14ac:dyDescent="0.25">
      <c r="B66" s="278" t="str">
        <f>IF(D66="","",D66&amp;"-"&amp;(1+COUNTIF(D$11:D65,D66)))</f>
        <v/>
      </c>
      <c r="D66" s="271"/>
      <c r="E66" s="272"/>
      <c r="F66" s="272"/>
      <c r="G66" s="272"/>
      <c r="H66" s="272"/>
      <c r="I66" s="272"/>
      <c r="J66" s="272"/>
      <c r="K66" s="272"/>
      <c r="L66" s="272"/>
      <c r="M66" s="272"/>
      <c r="N66" s="273"/>
    </row>
    <row r="67" spans="2:14" x14ac:dyDescent="0.25">
      <c r="B67" s="278" t="str">
        <f>IF(D67="","",D67&amp;"-"&amp;(1+COUNTIF(D$11:D66,D67)))</f>
        <v/>
      </c>
      <c r="D67" s="271"/>
      <c r="E67" s="272"/>
      <c r="F67" s="272"/>
      <c r="G67" s="272"/>
      <c r="H67" s="272"/>
      <c r="I67" s="272"/>
      <c r="J67" s="272"/>
      <c r="K67" s="272"/>
      <c r="L67" s="272"/>
      <c r="M67" s="272"/>
      <c r="N67" s="273"/>
    </row>
    <row r="68" spans="2:14" ht="15" customHeight="1" x14ac:dyDescent="0.25">
      <c r="B68" s="278" t="str">
        <f>IF(D68="","",D68&amp;"-"&amp;(1+COUNTIF(D$11:D67,D68)))</f>
        <v/>
      </c>
      <c r="D68" s="271"/>
      <c r="E68" s="272"/>
      <c r="F68" s="272"/>
      <c r="G68" s="272"/>
      <c r="H68" s="272"/>
      <c r="I68" s="272"/>
      <c r="J68" s="272"/>
      <c r="K68" s="272"/>
      <c r="L68" s="272"/>
      <c r="M68" s="272"/>
      <c r="N68" s="273"/>
    </row>
    <row r="69" spans="2:14" x14ac:dyDescent="0.25">
      <c r="B69" s="278" t="str">
        <f>IF(D69="","",D69&amp;"-"&amp;(1+COUNTIF(D$11:D68,D69)))</f>
        <v/>
      </c>
      <c r="D69" s="271"/>
      <c r="E69" s="272"/>
      <c r="F69" s="272"/>
      <c r="G69" s="272"/>
      <c r="H69" s="272"/>
      <c r="I69" s="272"/>
      <c r="J69" s="272"/>
      <c r="K69" s="272"/>
      <c r="L69" s="272"/>
      <c r="M69" s="272"/>
      <c r="N69" s="273"/>
    </row>
    <row r="70" spans="2:14" x14ac:dyDescent="0.25">
      <c r="B70" s="278" t="str">
        <f>IF(D70="","",D70&amp;"-"&amp;(1+COUNTIF(D$11:D69,D70)))</f>
        <v/>
      </c>
      <c r="D70" s="271"/>
      <c r="E70" s="272"/>
      <c r="F70" s="272"/>
      <c r="G70" s="272"/>
      <c r="H70" s="272"/>
      <c r="I70" s="272"/>
      <c r="J70" s="272"/>
      <c r="K70" s="272"/>
      <c r="L70" s="272"/>
      <c r="M70" s="272"/>
      <c r="N70" s="273"/>
    </row>
    <row r="71" spans="2:14" x14ac:dyDescent="0.25">
      <c r="B71" s="278" t="str">
        <f>IF(D71="","",D71&amp;"-"&amp;(1+COUNTIF(D$11:D70,D71)))</f>
        <v/>
      </c>
      <c r="D71" s="271"/>
      <c r="E71" s="272"/>
      <c r="F71" s="272"/>
      <c r="G71" s="272"/>
      <c r="H71" s="272"/>
      <c r="I71" s="272"/>
      <c r="J71" s="272"/>
      <c r="K71" s="272"/>
      <c r="L71" s="272"/>
      <c r="M71" s="272"/>
      <c r="N71" s="273"/>
    </row>
    <row r="72" spans="2:14" x14ac:dyDescent="0.25">
      <c r="B72" s="278" t="str">
        <f>IF(D72="","",D72&amp;"-"&amp;(1+COUNTIF(D$11:D71,D72)))</f>
        <v/>
      </c>
      <c r="D72" s="271"/>
      <c r="E72" s="272"/>
      <c r="F72" s="272"/>
      <c r="G72" s="272"/>
      <c r="H72" s="272"/>
      <c r="I72" s="272"/>
      <c r="J72" s="272"/>
      <c r="K72" s="272"/>
      <c r="L72" s="272"/>
      <c r="M72" s="272"/>
      <c r="N72" s="273"/>
    </row>
    <row r="73" spans="2:14" x14ac:dyDescent="0.25">
      <c r="B73" s="278" t="str">
        <f>IF(D73="","",D73&amp;"-"&amp;(1+COUNTIF(D$11:D72,D73)))</f>
        <v/>
      </c>
      <c r="D73" s="271"/>
      <c r="E73" s="272"/>
      <c r="F73" s="272"/>
      <c r="G73" s="272"/>
      <c r="H73" s="272"/>
      <c r="I73" s="272"/>
      <c r="J73" s="272"/>
      <c r="K73" s="272"/>
      <c r="L73" s="272"/>
      <c r="M73" s="272"/>
      <c r="N73" s="273"/>
    </row>
    <row r="74" spans="2:14" x14ac:dyDescent="0.25">
      <c r="B74" s="278" t="str">
        <f>IF(D74="","",D74&amp;"-"&amp;(1+COUNTIF(D$11:D73,D74)))</f>
        <v/>
      </c>
      <c r="D74" s="271"/>
      <c r="E74" s="272"/>
      <c r="F74" s="272"/>
      <c r="G74" s="272"/>
      <c r="H74" s="272"/>
      <c r="I74" s="272"/>
      <c r="J74" s="272"/>
      <c r="K74" s="272"/>
      <c r="L74" s="272"/>
      <c r="M74" s="272"/>
      <c r="N74" s="273"/>
    </row>
    <row r="75" spans="2:14" ht="15" customHeight="1" x14ac:dyDescent="0.25">
      <c r="B75" s="278" t="str">
        <f>IF(D75="","",D75&amp;"-"&amp;(1+COUNTIF(D$11:D74,D75)))</f>
        <v/>
      </c>
      <c r="D75" s="271"/>
      <c r="E75" s="272"/>
      <c r="F75" s="272"/>
      <c r="G75" s="272"/>
      <c r="H75" s="272"/>
      <c r="I75" s="272"/>
      <c r="J75" s="272"/>
      <c r="K75" s="272"/>
      <c r="L75" s="272"/>
      <c r="M75" s="272"/>
      <c r="N75" s="273"/>
    </row>
    <row r="76" spans="2:14" x14ac:dyDescent="0.25">
      <c r="B76" s="278" t="str">
        <f>IF(D76="","",D76&amp;"-"&amp;(1+COUNTIF(D$11:D75,D76)))</f>
        <v/>
      </c>
      <c r="D76" s="271"/>
      <c r="E76" s="272"/>
      <c r="F76" s="272"/>
      <c r="G76" s="272"/>
      <c r="H76" s="272"/>
      <c r="I76" s="272"/>
      <c r="J76" s="272"/>
      <c r="K76" s="272"/>
      <c r="L76" s="272"/>
      <c r="M76" s="272"/>
      <c r="N76" s="273"/>
    </row>
    <row r="77" spans="2:14" x14ac:dyDescent="0.25">
      <c r="B77" s="278" t="str">
        <f>IF(D77="","",D77&amp;"-"&amp;(1+COUNTIF(D$11:D76,D77)))</f>
        <v/>
      </c>
      <c r="D77" s="271"/>
      <c r="E77" s="272"/>
      <c r="F77" s="272"/>
      <c r="G77" s="272"/>
      <c r="H77" s="272"/>
      <c r="I77" s="272"/>
      <c r="J77" s="272"/>
      <c r="K77" s="272"/>
      <c r="L77" s="272"/>
      <c r="M77" s="272"/>
      <c r="N77" s="273"/>
    </row>
    <row r="78" spans="2:14" x14ac:dyDescent="0.25">
      <c r="B78" s="278" t="str">
        <f>IF(D78="","",D78&amp;"-"&amp;(1+COUNTIF(D$11:D77,D78)))</f>
        <v/>
      </c>
      <c r="D78" s="271"/>
      <c r="E78" s="272"/>
      <c r="F78" s="272"/>
      <c r="G78" s="272"/>
      <c r="H78" s="272"/>
      <c r="I78" s="272"/>
      <c r="J78" s="272"/>
      <c r="K78" s="272"/>
      <c r="L78" s="272"/>
      <c r="M78" s="272"/>
      <c r="N78" s="273"/>
    </row>
    <row r="79" spans="2:14" x14ac:dyDescent="0.25">
      <c r="B79" s="278" t="str">
        <f>IF(D79="","",D79&amp;"-"&amp;(1+COUNTIF(D$11:D78,D79)))</f>
        <v/>
      </c>
      <c r="D79" s="271"/>
      <c r="E79" s="272"/>
      <c r="F79" s="272"/>
      <c r="G79" s="272"/>
      <c r="H79" s="272"/>
      <c r="I79" s="272"/>
      <c r="J79" s="272"/>
      <c r="K79" s="272"/>
      <c r="L79" s="272"/>
      <c r="M79" s="272"/>
      <c r="N79" s="273"/>
    </row>
    <row r="80" spans="2:14" x14ac:dyDescent="0.25">
      <c r="B80" s="278" t="str">
        <f>IF(D80="","",D80&amp;"-"&amp;(1+COUNTIF(D$11:D79,D80)))</f>
        <v/>
      </c>
      <c r="D80" s="271"/>
      <c r="E80" s="272"/>
      <c r="F80" s="272"/>
      <c r="G80" s="272"/>
      <c r="H80" s="272"/>
      <c r="I80" s="272"/>
      <c r="J80" s="272"/>
      <c r="K80" s="272"/>
      <c r="L80" s="272"/>
      <c r="M80" s="272"/>
      <c r="N80" s="273"/>
    </row>
    <row r="81" spans="2:14" x14ac:dyDescent="0.25">
      <c r="B81" s="278" t="str">
        <f>IF(D81="","",D81&amp;"-"&amp;(1+COUNTIF(D$11:D80,D81)))</f>
        <v/>
      </c>
      <c r="D81" s="271"/>
      <c r="E81" s="272"/>
      <c r="F81" s="272"/>
      <c r="G81" s="272"/>
      <c r="H81" s="272"/>
      <c r="I81" s="272"/>
      <c r="J81" s="272"/>
      <c r="K81" s="272"/>
      <c r="L81" s="272"/>
      <c r="M81" s="272"/>
      <c r="N81" s="273"/>
    </row>
    <row r="82" spans="2:14" ht="15" customHeight="1" x14ac:dyDescent="0.25">
      <c r="B82" s="278" t="str">
        <f>IF(D82="","",D82&amp;"-"&amp;(1+COUNTIF(D$11:D81,D82)))</f>
        <v/>
      </c>
      <c r="D82" s="271"/>
      <c r="E82" s="272"/>
      <c r="F82" s="272"/>
      <c r="G82" s="272"/>
      <c r="H82" s="272"/>
      <c r="I82" s="272"/>
      <c r="J82" s="272"/>
      <c r="K82" s="272"/>
      <c r="L82" s="272"/>
      <c r="M82" s="272"/>
      <c r="N82" s="273"/>
    </row>
    <row r="83" spans="2:14" x14ac:dyDescent="0.25">
      <c r="B83" s="278" t="str">
        <f>IF(D83="","",D83&amp;"-"&amp;(1+COUNTIF(D$11:D82,D83)))</f>
        <v/>
      </c>
      <c r="D83" s="271"/>
      <c r="E83" s="272"/>
      <c r="F83" s="272"/>
      <c r="G83" s="272"/>
      <c r="H83" s="272"/>
      <c r="I83" s="272"/>
      <c r="J83" s="272"/>
      <c r="K83" s="272"/>
      <c r="L83" s="272"/>
      <c r="M83" s="272"/>
      <c r="N83" s="273"/>
    </row>
    <row r="84" spans="2:14" x14ac:dyDescent="0.25">
      <c r="B84" s="278" t="str">
        <f>IF(D84="","",D84&amp;"-"&amp;(1+COUNTIF(D$11:D83,D84)))</f>
        <v/>
      </c>
      <c r="D84" s="271"/>
      <c r="E84" s="272"/>
      <c r="F84" s="272"/>
      <c r="G84" s="272"/>
      <c r="H84" s="272"/>
      <c r="I84" s="272"/>
      <c r="J84" s="272"/>
      <c r="K84" s="272"/>
      <c r="L84" s="272"/>
      <c r="M84" s="272"/>
      <c r="N84" s="273"/>
    </row>
    <row r="85" spans="2:14" x14ac:dyDescent="0.25">
      <c r="B85" s="278" t="str">
        <f>IF(D85="","",D85&amp;"-"&amp;(1+COUNTIF(D$11:D84,D85)))</f>
        <v/>
      </c>
      <c r="D85" s="271"/>
      <c r="E85" s="272"/>
      <c r="F85" s="272"/>
      <c r="G85" s="272"/>
      <c r="H85" s="272"/>
      <c r="I85" s="272"/>
      <c r="J85" s="272"/>
      <c r="K85" s="272"/>
      <c r="L85" s="272"/>
      <c r="M85" s="272"/>
      <c r="N85" s="273"/>
    </row>
    <row r="86" spans="2:14" x14ac:dyDescent="0.25">
      <c r="B86" s="278" t="str">
        <f>IF(D86="","",D86&amp;"-"&amp;(1+COUNTIF(D$11:D85,D86)))</f>
        <v/>
      </c>
      <c r="D86" s="271"/>
      <c r="E86" s="272"/>
      <c r="F86" s="272"/>
      <c r="G86" s="272"/>
      <c r="H86" s="272"/>
      <c r="I86" s="272"/>
      <c r="J86" s="272"/>
      <c r="K86" s="272"/>
      <c r="L86" s="272"/>
      <c r="M86" s="272"/>
      <c r="N86" s="273"/>
    </row>
    <row r="87" spans="2:14" x14ac:dyDescent="0.25">
      <c r="B87" s="278" t="str">
        <f>IF(D87="","",D87&amp;"-"&amp;(1+COUNTIF(D$11:D86,D87)))</f>
        <v/>
      </c>
      <c r="D87" s="271"/>
      <c r="E87" s="272"/>
      <c r="F87" s="272"/>
      <c r="G87" s="272"/>
      <c r="H87" s="272"/>
      <c r="I87" s="272"/>
      <c r="J87" s="272"/>
      <c r="K87" s="272"/>
      <c r="L87" s="272"/>
      <c r="M87" s="272"/>
      <c r="N87" s="273"/>
    </row>
    <row r="88" spans="2:14" x14ac:dyDescent="0.25">
      <c r="B88" s="278" t="str">
        <f>IF(D88="","",D88&amp;"-"&amp;(1+COUNTIF(D$11:D87,D88)))</f>
        <v/>
      </c>
      <c r="D88" s="271"/>
      <c r="E88" s="272"/>
      <c r="F88" s="272"/>
      <c r="G88" s="272"/>
      <c r="H88" s="272"/>
      <c r="I88" s="272"/>
      <c r="J88" s="272"/>
      <c r="K88" s="272"/>
      <c r="L88" s="272"/>
      <c r="M88" s="272"/>
      <c r="N88" s="273"/>
    </row>
    <row r="89" spans="2:14" ht="15" customHeight="1" x14ac:dyDescent="0.25">
      <c r="B89" s="278" t="str">
        <f>IF(D89="","",D89&amp;"-"&amp;(1+COUNTIF(D$11:D88,D89)))</f>
        <v/>
      </c>
      <c r="D89" s="271"/>
      <c r="E89" s="272"/>
      <c r="F89" s="272"/>
      <c r="G89" s="272"/>
      <c r="H89" s="272"/>
      <c r="I89" s="272"/>
      <c r="J89" s="272"/>
      <c r="K89" s="272"/>
      <c r="L89" s="272"/>
      <c r="M89" s="272"/>
      <c r="N89" s="273"/>
    </row>
    <row r="90" spans="2:14" x14ac:dyDescent="0.25">
      <c r="B90" s="278" t="str">
        <f>IF(D90="","",D90&amp;"-"&amp;(1+COUNTIF(D$11:D89,D90)))</f>
        <v/>
      </c>
      <c r="D90" s="271"/>
      <c r="E90" s="272"/>
      <c r="F90" s="272"/>
      <c r="G90" s="272"/>
      <c r="H90" s="272"/>
      <c r="I90" s="272"/>
      <c r="J90" s="272"/>
      <c r="K90" s="272"/>
      <c r="L90" s="272"/>
      <c r="M90" s="272"/>
      <c r="N90" s="273"/>
    </row>
    <row r="91" spans="2:14" x14ac:dyDescent="0.25">
      <c r="B91" s="278" t="str">
        <f>IF(D91="","",D91&amp;"-"&amp;(1+COUNTIF(D$11:D90,D91)))</f>
        <v/>
      </c>
      <c r="D91" s="271"/>
      <c r="E91" s="272"/>
      <c r="F91" s="272"/>
      <c r="G91" s="272"/>
      <c r="H91" s="272"/>
      <c r="I91" s="272"/>
      <c r="J91" s="272"/>
      <c r="K91" s="272"/>
      <c r="L91" s="272"/>
      <c r="M91" s="272"/>
      <c r="N91" s="273"/>
    </row>
    <row r="92" spans="2:14" x14ac:dyDescent="0.25">
      <c r="B92" s="278" t="str">
        <f>IF(D92="","",D92&amp;"-"&amp;(1+COUNTIF(D$11:D91,D92)))</f>
        <v/>
      </c>
      <c r="D92" s="271"/>
      <c r="E92" s="272"/>
      <c r="F92" s="272"/>
      <c r="G92" s="272"/>
      <c r="H92" s="272"/>
      <c r="I92" s="272"/>
      <c r="J92" s="272"/>
      <c r="K92" s="272"/>
      <c r="L92" s="272"/>
      <c r="M92" s="272"/>
      <c r="N92" s="273"/>
    </row>
    <row r="93" spans="2:14" x14ac:dyDescent="0.25">
      <c r="B93" s="278" t="str">
        <f>IF(D93="","",D93&amp;"-"&amp;(1+COUNTIF(D$11:D92,D93)))</f>
        <v/>
      </c>
      <c r="D93" s="271"/>
      <c r="E93" s="272"/>
      <c r="F93" s="272"/>
      <c r="G93" s="272"/>
      <c r="H93" s="272"/>
      <c r="I93" s="272"/>
      <c r="J93" s="272"/>
      <c r="K93" s="272"/>
      <c r="L93" s="272"/>
      <c r="M93" s="272"/>
      <c r="N93" s="273"/>
    </row>
    <row r="94" spans="2:14" x14ac:dyDescent="0.25">
      <c r="B94" s="278" t="str">
        <f>IF(D94="","",D94&amp;"-"&amp;(1+COUNTIF(D$11:D93,D94)))</f>
        <v/>
      </c>
      <c r="D94" s="271"/>
      <c r="E94" s="272"/>
      <c r="F94" s="272"/>
      <c r="G94" s="272"/>
      <c r="H94" s="272"/>
      <c r="I94" s="272"/>
      <c r="J94" s="272"/>
      <c r="K94" s="272"/>
      <c r="L94" s="272"/>
      <c r="M94" s="272"/>
      <c r="N94" s="273"/>
    </row>
    <row r="95" spans="2:14" x14ac:dyDescent="0.25">
      <c r="B95" s="278" t="str">
        <f>IF(D95="","",D95&amp;"-"&amp;(1+COUNTIF(D$11:D94,D95)))</f>
        <v/>
      </c>
      <c r="D95" s="271"/>
      <c r="E95" s="272"/>
      <c r="F95" s="272"/>
      <c r="G95" s="272"/>
      <c r="H95" s="272"/>
      <c r="I95" s="272"/>
      <c r="J95" s="272"/>
      <c r="K95" s="272"/>
      <c r="L95" s="272"/>
      <c r="M95" s="272"/>
      <c r="N95" s="273"/>
    </row>
    <row r="96" spans="2:14" ht="15" customHeight="1" x14ac:dyDescent="0.25">
      <c r="B96" s="278" t="str">
        <f>IF(D96="","",D96&amp;"-"&amp;(1+COUNTIF(D$11:D95,D96)))</f>
        <v/>
      </c>
      <c r="D96" s="271"/>
      <c r="E96" s="272"/>
      <c r="F96" s="272"/>
      <c r="G96" s="272"/>
      <c r="H96" s="272"/>
      <c r="I96" s="272"/>
      <c r="J96" s="272"/>
      <c r="K96" s="272"/>
      <c r="L96" s="272"/>
      <c r="M96" s="272"/>
      <c r="N96" s="273"/>
    </row>
    <row r="97" spans="2:14" x14ac:dyDescent="0.25">
      <c r="B97" s="278" t="str">
        <f>IF(D97="","",D97&amp;"-"&amp;(1+COUNTIF(D$11:D96,D97)))</f>
        <v/>
      </c>
      <c r="D97" s="271"/>
      <c r="E97" s="272"/>
      <c r="F97" s="272"/>
      <c r="G97" s="272"/>
      <c r="H97" s="272"/>
      <c r="I97" s="272"/>
      <c r="J97" s="272"/>
      <c r="K97" s="272"/>
      <c r="L97" s="272"/>
      <c r="M97" s="272"/>
      <c r="N97" s="273"/>
    </row>
    <row r="98" spans="2:14" x14ac:dyDescent="0.25">
      <c r="B98" s="278" t="str">
        <f>IF(D98="","",D98&amp;"-"&amp;(1+COUNTIF(D$11:D97,D98)))</f>
        <v/>
      </c>
      <c r="D98" s="271"/>
      <c r="E98" s="272"/>
      <c r="F98" s="272"/>
      <c r="G98" s="272"/>
      <c r="H98" s="272"/>
      <c r="I98" s="272"/>
      <c r="J98" s="272"/>
      <c r="K98" s="272"/>
      <c r="L98" s="272"/>
      <c r="M98" s="272"/>
      <c r="N98" s="273"/>
    </row>
    <row r="99" spans="2:14" x14ac:dyDescent="0.25">
      <c r="B99" s="278" t="str">
        <f>IF(D99="","",D99&amp;"-"&amp;(1+COUNTIF(D$11:D98,D99)))</f>
        <v/>
      </c>
      <c r="D99" s="271"/>
      <c r="E99" s="272"/>
      <c r="F99" s="272"/>
      <c r="G99" s="272"/>
      <c r="H99" s="272"/>
      <c r="I99" s="272"/>
      <c r="J99" s="272"/>
      <c r="K99" s="272"/>
      <c r="L99" s="272"/>
      <c r="M99" s="272"/>
      <c r="N99" s="273"/>
    </row>
    <row r="100" spans="2:14" x14ac:dyDescent="0.25">
      <c r="B100" s="278" t="str">
        <f>IF(D100="","",D100&amp;"-"&amp;(1+COUNTIF(D$11:D99,D100)))</f>
        <v/>
      </c>
      <c r="D100" s="271"/>
      <c r="E100" s="272"/>
      <c r="F100" s="272"/>
      <c r="G100" s="272"/>
      <c r="H100" s="272"/>
      <c r="I100" s="272"/>
      <c r="J100" s="272"/>
      <c r="K100" s="272"/>
      <c r="L100" s="272"/>
      <c r="M100" s="272"/>
      <c r="N100" s="273"/>
    </row>
    <row r="101" spans="2:14" x14ac:dyDescent="0.25">
      <c r="B101" s="278" t="str">
        <f>IF(D101="","",D101&amp;"-"&amp;(1+COUNTIF(D$11:D100,D101)))</f>
        <v/>
      </c>
      <c r="D101" s="271"/>
      <c r="E101" s="272"/>
      <c r="F101" s="272"/>
      <c r="G101" s="272"/>
      <c r="H101" s="272"/>
      <c r="I101" s="272"/>
      <c r="J101" s="272"/>
      <c r="K101" s="272"/>
      <c r="L101" s="272"/>
      <c r="M101" s="272"/>
      <c r="N101" s="273"/>
    </row>
    <row r="102" spans="2:14" x14ac:dyDescent="0.25">
      <c r="B102" s="278" t="str">
        <f>IF(D102="","",D102&amp;"-"&amp;(1+COUNTIF(D$11:D101,D102)))</f>
        <v/>
      </c>
      <c r="D102" s="271"/>
      <c r="E102" s="272"/>
      <c r="F102" s="272"/>
      <c r="G102" s="272"/>
      <c r="H102" s="272"/>
      <c r="I102" s="272"/>
      <c r="J102" s="272"/>
      <c r="K102" s="272"/>
      <c r="L102" s="272"/>
      <c r="M102" s="272"/>
      <c r="N102" s="273"/>
    </row>
    <row r="103" spans="2:14" ht="15" customHeight="1" x14ac:dyDescent="0.25">
      <c r="B103" s="278" t="str">
        <f>IF(D103="","",D103&amp;"-"&amp;(1+COUNTIF(D$11:D102,D103)))</f>
        <v/>
      </c>
      <c r="D103" s="271"/>
      <c r="E103" s="272"/>
      <c r="F103" s="272"/>
      <c r="G103" s="272"/>
      <c r="H103" s="272"/>
      <c r="I103" s="272"/>
      <c r="J103" s="272"/>
      <c r="K103" s="272"/>
      <c r="L103" s="272"/>
      <c r="M103" s="272"/>
      <c r="N103" s="273"/>
    </row>
    <row r="104" spans="2:14" x14ac:dyDescent="0.25">
      <c r="B104" s="278" t="str">
        <f>IF(D104="","",D104&amp;"-"&amp;(1+COUNTIF(D$11:D103,D104)))</f>
        <v/>
      </c>
      <c r="D104" s="271"/>
      <c r="E104" s="272"/>
      <c r="F104" s="272"/>
      <c r="G104" s="272"/>
      <c r="H104" s="272"/>
      <c r="I104" s="272"/>
      <c r="J104" s="272"/>
      <c r="K104" s="272"/>
      <c r="L104" s="272"/>
      <c r="M104" s="272"/>
      <c r="N104" s="273"/>
    </row>
    <row r="105" spans="2:14" x14ac:dyDescent="0.25">
      <c r="B105" s="278" t="str">
        <f>IF(D105="","",D105&amp;"-"&amp;(1+COUNTIF(D$11:D104,D105)))</f>
        <v/>
      </c>
      <c r="D105" s="271"/>
      <c r="E105" s="272"/>
      <c r="F105" s="272"/>
      <c r="G105" s="272"/>
      <c r="H105" s="272"/>
      <c r="I105" s="272"/>
      <c r="J105" s="272"/>
      <c r="K105" s="272"/>
      <c r="L105" s="272"/>
      <c r="M105" s="272"/>
      <c r="N105" s="273"/>
    </row>
    <row r="106" spans="2:14" x14ac:dyDescent="0.25">
      <c r="B106" s="278" t="str">
        <f>IF(D106="","",D106&amp;"-"&amp;(1+COUNTIF(D$11:D105,D106)))</f>
        <v/>
      </c>
      <c r="D106" s="271"/>
      <c r="E106" s="272"/>
      <c r="F106" s="272"/>
      <c r="G106" s="272"/>
      <c r="H106" s="272"/>
      <c r="I106" s="272"/>
      <c r="J106" s="272"/>
      <c r="K106" s="272"/>
      <c r="L106" s="272"/>
      <c r="M106" s="272"/>
      <c r="N106" s="273"/>
    </row>
    <row r="107" spans="2:14" x14ac:dyDescent="0.25">
      <c r="B107" s="278" t="str">
        <f>IF(D107="","",D107&amp;"-"&amp;(1+COUNTIF(D$11:D106,D107)))</f>
        <v/>
      </c>
      <c r="D107" s="271"/>
      <c r="E107" s="272"/>
      <c r="F107" s="272"/>
      <c r="G107" s="272"/>
      <c r="H107" s="272"/>
      <c r="I107" s="272"/>
      <c r="J107" s="272"/>
      <c r="K107" s="272"/>
      <c r="L107" s="272"/>
      <c r="M107" s="272"/>
      <c r="N107" s="273"/>
    </row>
    <row r="108" spans="2:14" x14ac:dyDescent="0.25">
      <c r="B108" s="278" t="str">
        <f>IF(D108="","",D108&amp;"-"&amp;(1+COUNTIF(D$11:D107,D108)))</f>
        <v/>
      </c>
      <c r="D108" s="271"/>
      <c r="E108" s="272"/>
      <c r="F108" s="272"/>
      <c r="G108" s="272"/>
      <c r="H108" s="272"/>
      <c r="I108" s="272"/>
      <c r="J108" s="272"/>
      <c r="K108" s="272"/>
      <c r="L108" s="272"/>
      <c r="M108" s="272"/>
      <c r="N108" s="273"/>
    </row>
    <row r="109" spans="2:14" x14ac:dyDescent="0.25">
      <c r="B109" s="278" t="str">
        <f>IF(D109="","",D109&amp;"-"&amp;(1+COUNTIF(D$11:D108,D109)))</f>
        <v/>
      </c>
      <c r="D109" s="271"/>
      <c r="E109" s="272"/>
      <c r="F109" s="272"/>
      <c r="G109" s="272"/>
      <c r="H109" s="272"/>
      <c r="I109" s="272"/>
      <c r="J109" s="272"/>
      <c r="K109" s="272"/>
      <c r="L109" s="272"/>
      <c r="M109" s="272"/>
      <c r="N109" s="273"/>
    </row>
    <row r="110" spans="2:14" ht="15" customHeight="1" x14ac:dyDescent="0.25">
      <c r="B110" s="278" t="str">
        <f>IF(D110="","",D110&amp;"-"&amp;(1+COUNTIF(D$11:D109,D110)))</f>
        <v/>
      </c>
      <c r="D110" s="271"/>
      <c r="E110" s="272"/>
      <c r="F110" s="272"/>
      <c r="G110" s="272"/>
      <c r="H110" s="272"/>
      <c r="I110" s="272"/>
      <c r="J110" s="272"/>
      <c r="K110" s="272"/>
      <c r="L110" s="272"/>
      <c r="M110" s="272"/>
      <c r="N110" s="273"/>
    </row>
    <row r="111" spans="2:14" x14ac:dyDescent="0.25">
      <c r="B111" s="278" t="str">
        <f>IF(D111="","",D111&amp;"-"&amp;(1+COUNTIF(D$11:D110,D111)))</f>
        <v/>
      </c>
      <c r="D111" s="271"/>
      <c r="E111" s="272"/>
      <c r="F111" s="272"/>
      <c r="G111" s="272"/>
      <c r="H111" s="272"/>
      <c r="I111" s="272"/>
      <c r="J111" s="272"/>
      <c r="K111" s="272"/>
      <c r="L111" s="272"/>
      <c r="M111" s="272"/>
      <c r="N111" s="273"/>
    </row>
    <row r="112" spans="2:14" x14ac:dyDescent="0.25">
      <c r="B112" s="278" t="str">
        <f>IF(D112="","",D112&amp;"-"&amp;(1+COUNTIF(D$11:D111,D112)))</f>
        <v/>
      </c>
      <c r="D112" s="271"/>
      <c r="E112" s="272"/>
      <c r="F112" s="272"/>
      <c r="G112" s="272"/>
      <c r="H112" s="272"/>
      <c r="I112" s="272"/>
      <c r="J112" s="272"/>
      <c r="K112" s="272"/>
      <c r="L112" s="272"/>
      <c r="M112" s="272"/>
      <c r="N112" s="273"/>
    </row>
    <row r="113" spans="2:14" x14ac:dyDescent="0.25">
      <c r="B113" s="278" t="str">
        <f>IF(D113="","",D113&amp;"-"&amp;(1+COUNTIF(D$11:D112,D113)))</f>
        <v/>
      </c>
      <c r="D113" s="271"/>
      <c r="E113" s="272"/>
      <c r="F113" s="272"/>
      <c r="G113" s="272"/>
      <c r="H113" s="272"/>
      <c r="I113" s="272"/>
      <c r="J113" s="272"/>
      <c r="K113" s="272"/>
      <c r="L113" s="272"/>
      <c r="M113" s="272"/>
      <c r="N113" s="273"/>
    </row>
    <row r="114" spans="2:14" x14ac:dyDescent="0.25">
      <c r="B114" s="278" t="str">
        <f>IF(D114="","",D114&amp;"-"&amp;(1+COUNTIF(D$11:D113,D114)))</f>
        <v/>
      </c>
      <c r="D114" s="271"/>
      <c r="E114" s="272"/>
      <c r="F114" s="272"/>
      <c r="G114" s="272"/>
      <c r="H114" s="272"/>
      <c r="I114" s="272"/>
      <c r="J114" s="272"/>
      <c r="K114" s="272"/>
      <c r="L114" s="272"/>
      <c r="M114" s="272"/>
      <c r="N114" s="273"/>
    </row>
    <row r="115" spans="2:14" x14ac:dyDescent="0.25">
      <c r="B115" s="278" t="str">
        <f>IF(D115="","",D115&amp;"-"&amp;(1+COUNTIF(D$11:D114,D115)))</f>
        <v/>
      </c>
      <c r="D115" s="271"/>
      <c r="E115" s="272"/>
      <c r="F115" s="272"/>
      <c r="G115" s="272"/>
      <c r="H115" s="272"/>
      <c r="I115" s="272"/>
      <c r="J115" s="272"/>
      <c r="K115" s="272"/>
      <c r="L115" s="272"/>
      <c r="M115" s="272"/>
      <c r="N115" s="273"/>
    </row>
    <row r="116" spans="2:14" x14ac:dyDescent="0.25">
      <c r="B116" s="278" t="str">
        <f>IF(D116="","",D116&amp;"-"&amp;(1+COUNTIF(D$11:D115,D116)))</f>
        <v/>
      </c>
      <c r="D116" s="271"/>
      <c r="E116" s="272"/>
      <c r="F116" s="272"/>
      <c r="G116" s="272"/>
      <c r="H116" s="272"/>
      <c r="I116" s="272"/>
      <c r="J116" s="272"/>
      <c r="K116" s="272"/>
      <c r="L116" s="272"/>
      <c r="M116" s="272"/>
      <c r="N116" s="273"/>
    </row>
    <row r="117" spans="2:14" ht="15" customHeight="1" x14ac:dyDescent="0.25">
      <c r="B117" s="278" t="str">
        <f>IF(D117="","",D117&amp;"-"&amp;(1+COUNTIF(D$11:D116,D117)))</f>
        <v/>
      </c>
      <c r="D117" s="271"/>
      <c r="E117" s="272"/>
      <c r="F117" s="272"/>
      <c r="G117" s="272"/>
      <c r="H117" s="272"/>
      <c r="I117" s="272"/>
      <c r="J117" s="272"/>
      <c r="K117" s="272"/>
      <c r="L117" s="272"/>
      <c r="M117" s="272"/>
      <c r="N117" s="273"/>
    </row>
    <row r="118" spans="2:14" x14ac:dyDescent="0.25">
      <c r="B118" s="278" t="str">
        <f>IF(D118="","",D118&amp;"-"&amp;(1+COUNTIF(D$11:D117,D118)))</f>
        <v/>
      </c>
      <c r="D118" s="271"/>
      <c r="E118" s="272"/>
      <c r="F118" s="272"/>
      <c r="G118" s="272"/>
      <c r="H118" s="272"/>
      <c r="I118" s="272"/>
      <c r="J118" s="272"/>
      <c r="K118" s="272"/>
      <c r="L118" s="272"/>
      <c r="M118" s="272"/>
      <c r="N118" s="273"/>
    </row>
    <row r="119" spans="2:14" x14ac:dyDescent="0.25">
      <c r="B119" s="278" t="str">
        <f>IF(D119="","",D119&amp;"-"&amp;(1+COUNTIF(D$11:D118,D119)))</f>
        <v/>
      </c>
      <c r="D119" s="271"/>
      <c r="E119" s="272"/>
      <c r="F119" s="272"/>
      <c r="G119" s="272"/>
      <c r="H119" s="272"/>
      <c r="I119" s="272"/>
      <c r="J119" s="272"/>
      <c r="K119" s="272"/>
      <c r="L119" s="272"/>
      <c r="M119" s="272"/>
      <c r="N119" s="273"/>
    </row>
    <row r="120" spans="2:14" x14ac:dyDescent="0.25">
      <c r="B120" s="278" t="str">
        <f>IF(D120="","",D120&amp;"-"&amp;(1+COUNTIF(D$11:D119,D120)))</f>
        <v/>
      </c>
      <c r="D120" s="271"/>
      <c r="E120" s="272"/>
      <c r="F120" s="272"/>
      <c r="G120" s="272"/>
      <c r="H120" s="272"/>
      <c r="I120" s="272"/>
      <c r="J120" s="272"/>
      <c r="K120" s="272"/>
      <c r="L120" s="272"/>
      <c r="M120" s="272"/>
      <c r="N120" s="273"/>
    </row>
    <row r="121" spans="2:14" x14ac:dyDescent="0.25">
      <c r="B121" s="278" t="str">
        <f>IF(D121="","",D121&amp;"-"&amp;(1+COUNTIF(D$11:D120,D121)))</f>
        <v/>
      </c>
      <c r="D121" s="271"/>
      <c r="E121" s="272"/>
      <c r="F121" s="272"/>
      <c r="G121" s="272"/>
      <c r="H121" s="272"/>
      <c r="I121" s="272"/>
      <c r="J121" s="272"/>
      <c r="K121" s="272"/>
      <c r="L121" s="272"/>
      <c r="M121" s="272"/>
      <c r="N121" s="273"/>
    </row>
    <row r="122" spans="2:14" x14ac:dyDescent="0.25">
      <c r="B122" s="278" t="str">
        <f>IF(D122="","",D122&amp;"-"&amp;(1+COUNTIF(D$11:D121,D122)))</f>
        <v/>
      </c>
      <c r="D122" s="271"/>
      <c r="E122" s="272"/>
      <c r="F122" s="272"/>
      <c r="G122" s="272"/>
      <c r="H122" s="272"/>
      <c r="I122" s="272"/>
      <c r="J122" s="272"/>
      <c r="K122" s="272"/>
      <c r="L122" s="272"/>
      <c r="M122" s="272"/>
      <c r="N122" s="273"/>
    </row>
    <row r="123" spans="2:14" x14ac:dyDescent="0.25">
      <c r="B123" s="278" t="str">
        <f>IF(D123="","",D123&amp;"-"&amp;(1+COUNTIF(D$11:D122,D123)))</f>
        <v/>
      </c>
      <c r="D123" s="271"/>
      <c r="E123" s="272"/>
      <c r="F123" s="272"/>
      <c r="G123" s="272"/>
      <c r="H123" s="272"/>
      <c r="I123" s="272"/>
      <c r="J123" s="272"/>
      <c r="K123" s="272"/>
      <c r="L123" s="272"/>
      <c r="M123" s="272"/>
      <c r="N123" s="273"/>
    </row>
    <row r="124" spans="2:14" ht="15" customHeight="1" x14ac:dyDescent="0.25">
      <c r="B124" s="278" t="str">
        <f>IF(D124="","",D124&amp;"-"&amp;(1+COUNTIF(D$11:D123,D124)))</f>
        <v/>
      </c>
      <c r="D124" s="271"/>
      <c r="E124" s="272"/>
      <c r="F124" s="272"/>
      <c r="G124" s="272"/>
      <c r="H124" s="272"/>
      <c r="I124" s="272"/>
      <c r="J124" s="272"/>
      <c r="K124" s="272"/>
      <c r="L124" s="272"/>
      <c r="M124" s="272"/>
      <c r="N124" s="273"/>
    </row>
    <row r="125" spans="2:14" x14ac:dyDescent="0.25">
      <c r="B125" s="278" t="str">
        <f>IF(D125="","",D125&amp;"-"&amp;(1+COUNTIF(D$11:D124,D125)))</f>
        <v/>
      </c>
      <c r="D125" s="271"/>
      <c r="E125" s="272"/>
      <c r="F125" s="272"/>
      <c r="G125" s="272"/>
      <c r="H125" s="272"/>
      <c r="I125" s="272"/>
      <c r="J125" s="272"/>
      <c r="K125" s="272"/>
      <c r="L125" s="272"/>
      <c r="M125" s="272"/>
      <c r="N125" s="273"/>
    </row>
    <row r="126" spans="2:14" x14ac:dyDescent="0.25">
      <c r="B126" s="278" t="str">
        <f>IF(D126="","",D126&amp;"-"&amp;(1+COUNTIF(D$11:D125,D126)))</f>
        <v/>
      </c>
      <c r="D126" s="271"/>
      <c r="E126" s="272"/>
      <c r="F126" s="272"/>
      <c r="G126" s="272"/>
      <c r="H126" s="272"/>
      <c r="I126" s="272"/>
      <c r="J126" s="272"/>
      <c r="K126" s="272"/>
      <c r="L126" s="272"/>
      <c r="M126" s="272"/>
      <c r="N126" s="273"/>
    </row>
    <row r="127" spans="2:14" x14ac:dyDescent="0.25">
      <c r="B127" s="278" t="str">
        <f>IF(D127="","",D127&amp;"-"&amp;(1+COUNTIF(D$11:D126,D127)))</f>
        <v/>
      </c>
      <c r="D127" s="271"/>
      <c r="E127" s="272"/>
      <c r="F127" s="272"/>
      <c r="G127" s="272"/>
      <c r="H127" s="272"/>
      <c r="I127" s="272"/>
      <c r="J127" s="272"/>
      <c r="K127" s="272"/>
      <c r="L127" s="272"/>
      <c r="M127" s="272"/>
      <c r="N127" s="273"/>
    </row>
    <row r="128" spans="2:14" x14ac:dyDescent="0.25">
      <c r="B128" s="278" t="str">
        <f>IF(D128="","",D128&amp;"-"&amp;(1+COUNTIF(D$11:D127,D128)))</f>
        <v/>
      </c>
      <c r="D128" s="271"/>
      <c r="E128" s="272"/>
      <c r="F128" s="272"/>
      <c r="G128" s="272"/>
      <c r="H128" s="272"/>
      <c r="I128" s="272"/>
      <c r="J128" s="272"/>
      <c r="K128" s="272"/>
      <c r="L128" s="272"/>
      <c r="M128" s="272"/>
      <c r="N128" s="273"/>
    </row>
    <row r="129" spans="2:14" x14ac:dyDescent="0.25">
      <c r="B129" s="278" t="str">
        <f>IF(D129="","",D129&amp;"-"&amp;(1+COUNTIF(D$11:D128,D129)))</f>
        <v/>
      </c>
      <c r="D129" s="271"/>
      <c r="E129" s="272"/>
      <c r="F129" s="272"/>
      <c r="G129" s="272"/>
      <c r="H129" s="272"/>
      <c r="I129" s="272"/>
      <c r="J129" s="272"/>
      <c r="K129" s="272"/>
      <c r="L129" s="272"/>
      <c r="M129" s="272"/>
      <c r="N129" s="273"/>
    </row>
    <row r="130" spans="2:14" x14ac:dyDescent="0.25">
      <c r="B130" s="278" t="str">
        <f>IF(D130="","",D130&amp;"-"&amp;(1+COUNTIF(D$11:D129,D130)))</f>
        <v/>
      </c>
      <c r="D130" s="271"/>
      <c r="E130" s="272"/>
      <c r="F130" s="272"/>
      <c r="G130" s="272"/>
      <c r="H130" s="272"/>
      <c r="I130" s="272"/>
      <c r="J130" s="272"/>
      <c r="K130" s="272"/>
      <c r="L130" s="272"/>
      <c r="M130" s="272"/>
      <c r="N130" s="273"/>
    </row>
    <row r="131" spans="2:14" ht="15" customHeight="1" x14ac:dyDescent="0.25">
      <c r="B131" s="278" t="str">
        <f>IF(D131="","",D131&amp;"-"&amp;(1+COUNTIF(D$11:D130,D131)))</f>
        <v/>
      </c>
      <c r="D131" s="271"/>
      <c r="E131" s="272"/>
      <c r="F131" s="272"/>
      <c r="G131" s="272"/>
      <c r="H131" s="272"/>
      <c r="I131" s="272"/>
      <c r="J131" s="272"/>
      <c r="K131" s="272"/>
      <c r="L131" s="272"/>
      <c r="M131" s="272"/>
      <c r="N131" s="273"/>
    </row>
    <row r="132" spans="2:14" x14ac:dyDescent="0.25">
      <c r="B132" s="278" t="str">
        <f>IF(D132="","",D132&amp;"-"&amp;(1+COUNTIF(D$11:D131,D132)))</f>
        <v/>
      </c>
      <c r="D132" s="271"/>
      <c r="E132" s="272"/>
      <c r="F132" s="272"/>
      <c r="G132" s="272"/>
      <c r="H132" s="272"/>
      <c r="I132" s="272"/>
      <c r="J132" s="272"/>
      <c r="K132" s="272"/>
      <c r="L132" s="272"/>
      <c r="M132" s="272"/>
      <c r="N132" s="273"/>
    </row>
    <row r="133" spans="2:14" x14ac:dyDescent="0.25">
      <c r="B133" s="278" t="str">
        <f>IF(D133="","",D133&amp;"-"&amp;(1+COUNTIF(D$11:D132,D133)))</f>
        <v/>
      </c>
      <c r="D133" s="271"/>
      <c r="E133" s="272"/>
      <c r="F133" s="272"/>
      <c r="G133" s="272"/>
      <c r="H133" s="272"/>
      <c r="I133" s="272"/>
      <c r="J133" s="272"/>
      <c r="K133" s="272"/>
      <c r="L133" s="272"/>
      <c r="M133" s="272"/>
      <c r="N133" s="273"/>
    </row>
    <row r="134" spans="2:14" x14ac:dyDescent="0.25">
      <c r="B134" s="278" t="str">
        <f>IF(D134="","",D134&amp;"-"&amp;(1+COUNTIF(D$11:D133,D134)))</f>
        <v/>
      </c>
      <c r="D134" s="271"/>
      <c r="E134" s="272"/>
      <c r="F134" s="272"/>
      <c r="G134" s="272"/>
      <c r="H134" s="272"/>
      <c r="I134" s="272"/>
      <c r="J134" s="272"/>
      <c r="K134" s="272"/>
      <c r="L134" s="272"/>
      <c r="M134" s="272"/>
      <c r="N134" s="273"/>
    </row>
    <row r="135" spans="2:14" x14ac:dyDescent="0.25">
      <c r="B135" s="278" t="str">
        <f>IF(D135="","",D135&amp;"-"&amp;(1+COUNTIF(D$11:D134,D135)))</f>
        <v/>
      </c>
      <c r="D135" s="271"/>
      <c r="E135" s="272"/>
      <c r="F135" s="272"/>
      <c r="G135" s="272"/>
      <c r="H135" s="272"/>
      <c r="I135" s="272"/>
      <c r="J135" s="272"/>
      <c r="K135" s="272"/>
      <c r="L135" s="272"/>
      <c r="M135" s="272"/>
      <c r="N135" s="273"/>
    </row>
    <row r="136" spans="2:14" x14ac:dyDescent="0.25">
      <c r="B136" s="278" t="str">
        <f>IF(D136="","",D136&amp;"-"&amp;(1+COUNTIF(D$11:D135,D136)))</f>
        <v/>
      </c>
      <c r="D136" s="271"/>
      <c r="E136" s="272"/>
      <c r="F136" s="272"/>
      <c r="G136" s="272"/>
      <c r="H136" s="272"/>
      <c r="I136" s="272"/>
      <c r="J136" s="272"/>
      <c r="K136" s="272"/>
      <c r="L136" s="272"/>
      <c r="M136" s="272"/>
      <c r="N136" s="273"/>
    </row>
    <row r="137" spans="2:14" x14ac:dyDescent="0.25">
      <c r="B137" s="278" t="str">
        <f>IF(D137="","",D137&amp;"-"&amp;(1+COUNTIF(D$11:D136,D137)))</f>
        <v/>
      </c>
      <c r="D137" s="271"/>
      <c r="E137" s="272"/>
      <c r="F137" s="272"/>
      <c r="G137" s="272"/>
      <c r="H137" s="272"/>
      <c r="I137" s="272"/>
      <c r="J137" s="272"/>
      <c r="K137" s="272"/>
      <c r="L137" s="272"/>
      <c r="M137" s="272"/>
      <c r="N137" s="273"/>
    </row>
    <row r="138" spans="2:14" ht="15" customHeight="1" x14ac:dyDescent="0.25">
      <c r="B138" s="278" t="str">
        <f>IF(D138="","",D138&amp;"-"&amp;(1+COUNTIF(D$11:D137,D138)))</f>
        <v/>
      </c>
      <c r="D138" s="271"/>
      <c r="E138" s="272"/>
      <c r="F138" s="272"/>
      <c r="G138" s="272"/>
      <c r="H138" s="272"/>
      <c r="I138" s="272"/>
      <c r="J138" s="272"/>
      <c r="K138" s="272"/>
      <c r="L138" s="272"/>
      <c r="M138" s="272"/>
      <c r="N138" s="273"/>
    </row>
    <row r="139" spans="2:14" x14ac:dyDescent="0.25">
      <c r="B139" s="278" t="str">
        <f>IF(D139="","",D139&amp;"-"&amp;(1+COUNTIF(D$11:D138,D139)))</f>
        <v/>
      </c>
      <c r="D139" s="271"/>
      <c r="E139" s="272"/>
      <c r="F139" s="272"/>
      <c r="G139" s="272"/>
      <c r="H139" s="272"/>
      <c r="I139" s="272"/>
      <c r="J139" s="272"/>
      <c r="K139" s="272"/>
      <c r="L139" s="272"/>
      <c r="M139" s="272"/>
      <c r="N139" s="273"/>
    </row>
    <row r="140" spans="2:14" x14ac:dyDescent="0.25">
      <c r="B140" s="278" t="str">
        <f>IF(D140="","",D140&amp;"-"&amp;(1+COUNTIF(D$11:D139,D140)))</f>
        <v/>
      </c>
      <c r="D140" s="271"/>
      <c r="E140" s="272"/>
      <c r="F140" s="272"/>
      <c r="G140" s="272"/>
      <c r="H140" s="272"/>
      <c r="I140" s="272"/>
      <c r="J140" s="272"/>
      <c r="K140" s="272"/>
      <c r="L140" s="272"/>
      <c r="M140" s="272"/>
      <c r="N140" s="273"/>
    </row>
    <row r="141" spans="2:14" x14ac:dyDescent="0.25">
      <c r="B141" s="278" t="str">
        <f>IF(D141="","",D141&amp;"-"&amp;(1+COUNTIF(D$11:D140,D141)))</f>
        <v/>
      </c>
      <c r="D141" s="271"/>
      <c r="E141" s="272"/>
      <c r="F141" s="272"/>
      <c r="G141" s="272"/>
      <c r="H141" s="272"/>
      <c r="I141" s="272"/>
      <c r="J141" s="272"/>
      <c r="K141" s="272"/>
      <c r="L141" s="272"/>
      <c r="M141" s="272"/>
      <c r="N141" s="273"/>
    </row>
    <row r="142" spans="2:14" x14ac:dyDescent="0.25">
      <c r="B142" s="278" t="str">
        <f>IF(D142="","",D142&amp;"-"&amp;(1+COUNTIF(D$11:D141,D142)))</f>
        <v/>
      </c>
      <c r="D142" s="271"/>
      <c r="E142" s="272"/>
      <c r="F142" s="272"/>
      <c r="G142" s="272"/>
      <c r="H142" s="272"/>
      <c r="I142" s="272"/>
      <c r="J142" s="272"/>
      <c r="K142" s="272"/>
      <c r="L142" s="272"/>
      <c r="M142" s="272"/>
      <c r="N142" s="273"/>
    </row>
    <row r="143" spans="2:14" x14ac:dyDescent="0.25">
      <c r="B143" s="278" t="str">
        <f>IF(D143="","",D143&amp;"-"&amp;(1+COUNTIF(D$11:D142,D143)))</f>
        <v/>
      </c>
      <c r="D143" s="271"/>
      <c r="E143" s="272"/>
      <c r="F143" s="272"/>
      <c r="G143" s="272"/>
      <c r="H143" s="272"/>
      <c r="I143" s="272"/>
      <c r="J143" s="272"/>
      <c r="K143" s="272"/>
      <c r="L143" s="272"/>
      <c r="M143" s="272"/>
      <c r="N143" s="273"/>
    </row>
    <row r="144" spans="2:14" x14ac:dyDescent="0.25">
      <c r="B144" s="278" t="str">
        <f>IF(D144="","",D144&amp;"-"&amp;(1+COUNTIF(D$11:D143,D144)))</f>
        <v/>
      </c>
      <c r="D144" s="271"/>
      <c r="E144" s="272"/>
      <c r="F144" s="272"/>
      <c r="G144" s="272"/>
      <c r="H144" s="272"/>
      <c r="I144" s="272"/>
      <c r="J144" s="272"/>
      <c r="K144" s="272"/>
      <c r="L144" s="272"/>
      <c r="M144" s="272"/>
      <c r="N144" s="273"/>
    </row>
    <row r="145" spans="2:14" ht="15" customHeight="1" x14ac:dyDescent="0.25">
      <c r="B145" s="278" t="str">
        <f>IF(D145="","",D145&amp;"-"&amp;(1+COUNTIF(D$11:D144,D145)))</f>
        <v/>
      </c>
      <c r="D145" s="271"/>
      <c r="E145" s="272"/>
      <c r="F145" s="272"/>
      <c r="G145" s="272"/>
      <c r="H145" s="272"/>
      <c r="I145" s="272"/>
      <c r="J145" s="272"/>
      <c r="K145" s="272"/>
      <c r="L145" s="272"/>
      <c r="M145" s="272"/>
      <c r="N145" s="273"/>
    </row>
    <row r="146" spans="2:14" x14ac:dyDescent="0.25">
      <c r="B146" s="278" t="str">
        <f>IF(D146="","",D146&amp;"-"&amp;(1+COUNTIF(D$11:D145,D146)))</f>
        <v/>
      </c>
      <c r="D146" s="271"/>
      <c r="E146" s="272"/>
      <c r="F146" s="272"/>
      <c r="G146" s="272"/>
      <c r="H146" s="272"/>
      <c r="I146" s="272"/>
      <c r="J146" s="272"/>
      <c r="K146" s="272"/>
      <c r="L146" s="272"/>
      <c r="M146" s="272"/>
      <c r="N146" s="273"/>
    </row>
    <row r="147" spans="2:14" x14ac:dyDescent="0.25">
      <c r="B147" s="278" t="str">
        <f>IF(D147="","",D147&amp;"-"&amp;(1+COUNTIF(D$11:D146,D147)))</f>
        <v/>
      </c>
      <c r="D147" s="271"/>
      <c r="E147" s="272"/>
      <c r="F147" s="272"/>
      <c r="G147" s="272"/>
      <c r="H147" s="272"/>
      <c r="I147" s="272"/>
      <c r="J147" s="272"/>
      <c r="K147" s="272"/>
      <c r="L147" s="272"/>
      <c r="M147" s="272"/>
      <c r="N147" s="273"/>
    </row>
    <row r="148" spans="2:14" x14ac:dyDescent="0.25">
      <c r="B148" s="278" t="str">
        <f>IF(D148="","",D148&amp;"-"&amp;(1+COUNTIF(D$11:D147,D148)))</f>
        <v/>
      </c>
      <c r="D148" s="271"/>
      <c r="E148" s="272"/>
      <c r="F148" s="272"/>
      <c r="G148" s="272"/>
      <c r="H148" s="272"/>
      <c r="I148" s="272"/>
      <c r="J148" s="272"/>
      <c r="K148" s="272"/>
      <c r="L148" s="272"/>
      <c r="M148" s="272"/>
      <c r="N148" s="273"/>
    </row>
    <row r="149" spans="2:14" x14ac:dyDescent="0.25">
      <c r="B149" s="278" t="str">
        <f>IF(D149="","",D149&amp;"-"&amp;(1+COUNTIF(D$11:D148,D149)))</f>
        <v/>
      </c>
      <c r="D149" s="271"/>
      <c r="E149" s="272"/>
      <c r="F149" s="272"/>
      <c r="G149" s="272"/>
      <c r="H149" s="272"/>
      <c r="I149" s="272"/>
      <c r="J149" s="272"/>
      <c r="K149" s="272"/>
      <c r="L149" s="272"/>
      <c r="M149" s="272"/>
      <c r="N149" s="273"/>
    </row>
    <row r="150" spans="2:14" x14ac:dyDescent="0.25">
      <c r="B150" s="278" t="str">
        <f>IF(D150="","",D150&amp;"-"&amp;(1+COUNTIF(D$11:D149,D150)))</f>
        <v/>
      </c>
      <c r="D150" s="271"/>
      <c r="E150" s="272"/>
      <c r="F150" s="272"/>
      <c r="G150" s="272"/>
      <c r="H150" s="272"/>
      <c r="I150" s="272"/>
      <c r="J150" s="272"/>
      <c r="K150" s="272"/>
      <c r="L150" s="272"/>
      <c r="M150" s="272"/>
      <c r="N150" s="273"/>
    </row>
    <row r="151" spans="2:14" x14ac:dyDescent="0.25">
      <c r="B151" s="278" t="str">
        <f>IF(D151="","",D151&amp;"-"&amp;(1+COUNTIF(D$11:D150,D151)))</f>
        <v/>
      </c>
      <c r="D151" s="271"/>
      <c r="E151" s="272"/>
      <c r="F151" s="272"/>
      <c r="G151" s="272"/>
      <c r="H151" s="272"/>
      <c r="I151" s="272"/>
      <c r="J151" s="272"/>
      <c r="K151" s="272"/>
      <c r="L151" s="272"/>
      <c r="M151" s="272"/>
      <c r="N151" s="273"/>
    </row>
    <row r="152" spans="2:14" ht="15" customHeight="1" x14ac:dyDescent="0.25">
      <c r="B152" s="278" t="str">
        <f>IF(D152="","",D152&amp;"-"&amp;(1+COUNTIF(D$11:D151,D152)))</f>
        <v/>
      </c>
      <c r="D152" s="271"/>
      <c r="E152" s="272"/>
      <c r="F152" s="272"/>
      <c r="G152" s="272"/>
      <c r="H152" s="272"/>
      <c r="I152" s="272"/>
      <c r="J152" s="272"/>
      <c r="K152" s="272"/>
      <c r="L152" s="272"/>
      <c r="M152" s="272"/>
      <c r="N152" s="273"/>
    </row>
    <row r="153" spans="2:14" x14ac:dyDescent="0.25">
      <c r="B153" s="278" t="str">
        <f>IF(D153="","",D153&amp;"-"&amp;(1+COUNTIF(D$11:D152,D153)))</f>
        <v/>
      </c>
      <c r="D153" s="271"/>
      <c r="E153" s="272"/>
      <c r="F153" s="272"/>
      <c r="G153" s="272"/>
      <c r="H153" s="272"/>
      <c r="I153" s="272"/>
      <c r="J153" s="272"/>
      <c r="K153" s="272"/>
      <c r="L153" s="272"/>
      <c r="M153" s="272"/>
      <c r="N153" s="273"/>
    </row>
    <row r="154" spans="2:14" x14ac:dyDescent="0.25">
      <c r="B154" s="278" t="str">
        <f>IF(D154="","",D154&amp;"-"&amp;(1+COUNTIF(D$11:D153,D154)))</f>
        <v/>
      </c>
      <c r="D154" s="271"/>
      <c r="E154" s="272"/>
      <c r="F154" s="272"/>
      <c r="G154" s="272"/>
      <c r="H154" s="272"/>
      <c r="I154" s="272"/>
      <c r="J154" s="272"/>
      <c r="K154" s="272"/>
      <c r="L154" s="272"/>
      <c r="M154" s="272"/>
      <c r="N154" s="273"/>
    </row>
    <row r="155" spans="2:14" x14ac:dyDescent="0.25">
      <c r="B155" s="278" t="str">
        <f>IF(D155="","",D155&amp;"-"&amp;(1+COUNTIF(D$11:D154,D155)))</f>
        <v/>
      </c>
      <c r="D155" s="271"/>
      <c r="E155" s="272"/>
      <c r="F155" s="272"/>
      <c r="G155" s="272"/>
      <c r="H155" s="272"/>
      <c r="I155" s="272"/>
      <c r="J155" s="272"/>
      <c r="K155" s="272"/>
      <c r="L155" s="272"/>
      <c r="M155" s="272"/>
      <c r="N155" s="273"/>
    </row>
    <row r="156" spans="2:14" x14ac:dyDescent="0.25">
      <c r="B156" s="278" t="str">
        <f>IF(D156="","",D156&amp;"-"&amp;(1+COUNTIF(D$11:D155,D156)))</f>
        <v/>
      </c>
      <c r="D156" s="271"/>
      <c r="E156" s="272"/>
      <c r="F156" s="272"/>
      <c r="G156" s="272"/>
      <c r="H156" s="272"/>
      <c r="I156" s="272"/>
      <c r="J156" s="272"/>
      <c r="K156" s="272"/>
      <c r="L156" s="272"/>
      <c r="M156" s="272"/>
      <c r="N156" s="273"/>
    </row>
    <row r="157" spans="2:14" x14ac:dyDescent="0.25">
      <c r="B157" s="278" t="str">
        <f>IF(D157="","",D157&amp;"-"&amp;(1+COUNTIF(D$11:D156,D157)))</f>
        <v/>
      </c>
      <c r="D157" s="271"/>
      <c r="E157" s="272"/>
      <c r="F157" s="272"/>
      <c r="G157" s="272"/>
      <c r="H157" s="272"/>
      <c r="I157" s="272"/>
      <c r="J157" s="272"/>
      <c r="K157" s="272"/>
      <c r="L157" s="272"/>
      <c r="M157" s="272"/>
      <c r="N157" s="273"/>
    </row>
    <row r="158" spans="2:14" x14ac:dyDescent="0.25">
      <c r="B158" s="278" t="str">
        <f>IF(D158="","",D158&amp;"-"&amp;(1+COUNTIF(D$11:D157,D158)))</f>
        <v/>
      </c>
      <c r="D158" s="271"/>
      <c r="E158" s="272"/>
      <c r="F158" s="272"/>
      <c r="G158" s="272"/>
      <c r="H158" s="272"/>
      <c r="I158" s="272"/>
      <c r="J158" s="272"/>
      <c r="K158" s="272"/>
      <c r="L158" s="272"/>
      <c r="M158" s="272"/>
      <c r="N158" s="273"/>
    </row>
    <row r="159" spans="2:14" ht="15" customHeight="1" x14ac:dyDescent="0.25">
      <c r="B159" s="278" t="str">
        <f>IF(D159="","",D159&amp;"-"&amp;(1+COUNTIF(D$11:D158,D159)))</f>
        <v/>
      </c>
      <c r="D159" s="271"/>
      <c r="E159" s="272"/>
      <c r="F159" s="272"/>
      <c r="G159" s="272"/>
      <c r="H159" s="272"/>
      <c r="I159" s="272"/>
      <c r="J159" s="272"/>
      <c r="K159" s="272"/>
      <c r="L159" s="272"/>
      <c r="M159" s="272"/>
      <c r="N159" s="273"/>
    </row>
    <row r="160" spans="2:14" x14ac:dyDescent="0.25">
      <c r="B160" s="278" t="str">
        <f>IF(D160="","",D160&amp;"-"&amp;(1+COUNTIF(D$11:D159,D160)))</f>
        <v/>
      </c>
      <c r="D160" s="271"/>
      <c r="E160" s="272"/>
      <c r="F160" s="272"/>
      <c r="G160" s="272"/>
      <c r="H160" s="272"/>
      <c r="I160" s="272"/>
      <c r="J160" s="272"/>
      <c r="K160" s="272"/>
      <c r="L160" s="272"/>
      <c r="M160" s="272"/>
      <c r="N160" s="273"/>
    </row>
    <row r="161" spans="2:14" x14ac:dyDescent="0.25">
      <c r="B161" s="278" t="str">
        <f>IF(D161="","",D161&amp;"-"&amp;(1+COUNTIF(D$11:D160,D161)))</f>
        <v/>
      </c>
      <c r="D161" s="271"/>
      <c r="E161" s="272"/>
      <c r="F161" s="272"/>
      <c r="G161" s="272"/>
      <c r="H161" s="272"/>
      <c r="I161" s="272"/>
      <c r="J161" s="272"/>
      <c r="K161" s="272"/>
      <c r="L161" s="272"/>
      <c r="M161" s="272"/>
      <c r="N161" s="273"/>
    </row>
    <row r="162" spans="2:14" x14ac:dyDescent="0.25">
      <c r="B162" s="278" t="str">
        <f>IF(D162="","",D162&amp;"-"&amp;(1+COUNTIF(D$11:D161,D162)))</f>
        <v/>
      </c>
      <c r="D162" s="271"/>
      <c r="E162" s="272"/>
      <c r="F162" s="272"/>
      <c r="G162" s="272"/>
      <c r="H162" s="272"/>
      <c r="I162" s="272"/>
      <c r="J162" s="272"/>
      <c r="K162" s="272"/>
      <c r="L162" s="272"/>
      <c r="M162" s="272"/>
      <c r="N162" s="273"/>
    </row>
    <row r="163" spans="2:14" x14ac:dyDescent="0.25">
      <c r="B163" s="278" t="str">
        <f>IF(D163="","",D163&amp;"-"&amp;(1+COUNTIF(D$11:D162,D163)))</f>
        <v/>
      </c>
      <c r="D163" s="271"/>
      <c r="E163" s="272"/>
      <c r="F163" s="272"/>
      <c r="G163" s="272"/>
      <c r="H163" s="272"/>
      <c r="I163" s="272"/>
      <c r="J163" s="272"/>
      <c r="K163" s="272"/>
      <c r="L163" s="272"/>
      <c r="M163" s="272"/>
      <c r="N163" s="273"/>
    </row>
    <row r="164" spans="2:14" x14ac:dyDescent="0.25">
      <c r="B164" s="278" t="str">
        <f>IF(D164="","",D164&amp;"-"&amp;(1+COUNTIF(D$11:D163,D164)))</f>
        <v/>
      </c>
      <c r="D164" s="271"/>
      <c r="E164" s="272"/>
      <c r="F164" s="272"/>
      <c r="G164" s="272"/>
      <c r="H164" s="272"/>
      <c r="I164" s="272"/>
      <c r="J164" s="272"/>
      <c r="K164" s="272"/>
      <c r="L164" s="272"/>
      <c r="M164" s="272"/>
      <c r="N164" s="273"/>
    </row>
    <row r="165" spans="2:14" x14ac:dyDescent="0.25">
      <c r="B165" s="278" t="str">
        <f>IF(D165="","",D165&amp;"-"&amp;(1+COUNTIF(D$11:D164,D165)))</f>
        <v/>
      </c>
      <c r="D165" s="271"/>
      <c r="E165" s="272"/>
      <c r="F165" s="272"/>
      <c r="G165" s="272"/>
      <c r="H165" s="272"/>
      <c r="I165" s="272"/>
      <c r="J165" s="272"/>
      <c r="K165" s="272"/>
      <c r="L165" s="272"/>
      <c r="M165" s="272"/>
      <c r="N165" s="273"/>
    </row>
    <row r="166" spans="2:14" ht="15" customHeight="1" x14ac:dyDescent="0.25">
      <c r="B166" s="278" t="str">
        <f>IF(D166="","",D166&amp;"-"&amp;(1+COUNTIF(D$11:D165,D166)))</f>
        <v/>
      </c>
      <c r="D166" s="271"/>
      <c r="E166" s="272"/>
      <c r="F166" s="272"/>
      <c r="G166" s="272"/>
      <c r="H166" s="272"/>
      <c r="I166" s="272"/>
      <c r="J166" s="272"/>
      <c r="K166" s="272"/>
      <c r="L166" s="272"/>
      <c r="M166" s="272"/>
      <c r="N166" s="273"/>
    </row>
    <row r="167" spans="2:14" x14ac:dyDescent="0.25">
      <c r="B167" s="278" t="str">
        <f>IF(D167="","",D167&amp;"-"&amp;(1+COUNTIF(D$11:D166,D167)))</f>
        <v/>
      </c>
      <c r="D167" s="271"/>
      <c r="E167" s="272"/>
      <c r="F167" s="272"/>
      <c r="G167" s="272"/>
      <c r="H167" s="272"/>
      <c r="I167" s="272"/>
      <c r="J167" s="272"/>
      <c r="K167" s="272"/>
      <c r="L167" s="272"/>
      <c r="M167" s="272"/>
      <c r="N167" s="273"/>
    </row>
    <row r="168" spans="2:14" x14ac:dyDescent="0.25">
      <c r="B168" s="278" t="str">
        <f>IF(D168="","",D168&amp;"-"&amp;(1+COUNTIF(D$11:D167,D168)))</f>
        <v/>
      </c>
      <c r="D168" s="271"/>
      <c r="E168" s="272"/>
      <c r="F168" s="272"/>
      <c r="G168" s="272"/>
      <c r="H168" s="272"/>
      <c r="I168" s="272"/>
      <c r="J168" s="272"/>
      <c r="K168" s="272"/>
      <c r="L168" s="272"/>
      <c r="M168" s="272"/>
      <c r="N168" s="273"/>
    </row>
    <row r="169" spans="2:14" x14ac:dyDescent="0.25">
      <c r="B169" s="278" t="str">
        <f>IF(D169="","",D169&amp;"-"&amp;(1+COUNTIF(D$11:D168,D169)))</f>
        <v/>
      </c>
      <c r="D169" s="271"/>
      <c r="E169" s="272"/>
      <c r="F169" s="272"/>
      <c r="G169" s="272"/>
      <c r="H169" s="272"/>
      <c r="I169" s="272"/>
      <c r="J169" s="272"/>
      <c r="K169" s="272"/>
      <c r="L169" s="272"/>
      <c r="M169" s="272"/>
      <c r="N169" s="273"/>
    </row>
    <row r="170" spans="2:14" x14ac:dyDescent="0.25">
      <c r="B170" s="278" t="str">
        <f>IF(D170="","",D170&amp;"-"&amp;(1+COUNTIF(D$11:D169,D170)))</f>
        <v/>
      </c>
      <c r="D170" s="271"/>
      <c r="E170" s="272"/>
      <c r="F170" s="272"/>
      <c r="G170" s="272"/>
      <c r="H170" s="272"/>
      <c r="I170" s="272"/>
      <c r="J170" s="272"/>
      <c r="K170" s="272"/>
      <c r="L170" s="272"/>
      <c r="M170" s="272"/>
      <c r="N170" s="273"/>
    </row>
    <row r="171" spans="2:14" x14ac:dyDescent="0.25">
      <c r="B171" s="278" t="str">
        <f>IF(D171="","",D171&amp;"-"&amp;(1+COUNTIF(D$11:D170,D171)))</f>
        <v/>
      </c>
      <c r="D171" s="271"/>
      <c r="E171" s="272"/>
      <c r="F171" s="272"/>
      <c r="G171" s="272"/>
      <c r="H171" s="272"/>
      <c r="I171" s="272"/>
      <c r="J171" s="272"/>
      <c r="K171" s="272"/>
      <c r="L171" s="272"/>
      <c r="M171" s="272"/>
      <c r="N171" s="273"/>
    </row>
    <row r="172" spans="2:14" x14ac:dyDescent="0.25">
      <c r="B172" s="278" t="str">
        <f>IF(D172="","",D172&amp;"-"&amp;(1+COUNTIF(D$11:D171,D172)))</f>
        <v/>
      </c>
      <c r="D172" s="271"/>
      <c r="E172" s="272"/>
      <c r="F172" s="272"/>
      <c r="G172" s="272"/>
      <c r="H172" s="272"/>
      <c r="I172" s="272"/>
      <c r="J172" s="272"/>
      <c r="K172" s="272"/>
      <c r="L172" s="272"/>
      <c r="M172" s="272"/>
      <c r="N172" s="273"/>
    </row>
    <row r="173" spans="2:14" ht="15" customHeight="1" x14ac:dyDescent="0.25">
      <c r="B173" s="278" t="str">
        <f>IF(D173="","",D173&amp;"-"&amp;(1+COUNTIF(D$11:D172,D173)))</f>
        <v/>
      </c>
      <c r="D173" s="271"/>
      <c r="E173" s="272"/>
      <c r="F173" s="272"/>
      <c r="G173" s="272"/>
      <c r="H173" s="272"/>
      <c r="I173" s="272"/>
      <c r="J173" s="272"/>
      <c r="K173" s="272"/>
      <c r="L173" s="272"/>
      <c r="M173" s="272"/>
      <c r="N173" s="273"/>
    </row>
    <row r="174" spans="2:14" x14ac:dyDescent="0.25">
      <c r="B174" s="278" t="str">
        <f>IF(D174="","",D174&amp;"-"&amp;(1+COUNTIF(D$11:D173,D174)))</f>
        <v/>
      </c>
      <c r="D174" s="271"/>
      <c r="E174" s="272"/>
      <c r="F174" s="272"/>
      <c r="G174" s="272"/>
      <c r="H174" s="272"/>
      <c r="I174" s="272"/>
      <c r="J174" s="272"/>
      <c r="K174" s="272"/>
      <c r="L174" s="272"/>
      <c r="M174" s="272"/>
      <c r="N174" s="273"/>
    </row>
    <row r="175" spans="2:14" x14ac:dyDescent="0.25">
      <c r="B175" s="278" t="str">
        <f>IF(D175="","",D175&amp;"-"&amp;(1+COUNTIF(D$11:D174,D175)))</f>
        <v/>
      </c>
      <c r="D175" s="271"/>
      <c r="E175" s="272"/>
      <c r="F175" s="272"/>
      <c r="G175" s="272"/>
      <c r="H175" s="272"/>
      <c r="I175" s="272"/>
      <c r="J175" s="272"/>
      <c r="K175" s="272"/>
      <c r="L175" s="272"/>
      <c r="M175" s="272"/>
      <c r="N175" s="273"/>
    </row>
    <row r="176" spans="2:14" x14ac:dyDescent="0.25">
      <c r="B176" s="278" t="str">
        <f>IF(D176="","",D176&amp;"-"&amp;(1+COUNTIF(D$11:D175,D176)))</f>
        <v/>
      </c>
      <c r="D176" s="271"/>
      <c r="E176" s="272"/>
      <c r="F176" s="272"/>
      <c r="G176" s="272"/>
      <c r="H176" s="272"/>
      <c r="I176" s="272"/>
      <c r="J176" s="272"/>
      <c r="K176" s="272"/>
      <c r="L176" s="272"/>
      <c r="M176" s="272"/>
      <c r="N176" s="273"/>
    </row>
    <row r="177" spans="2:14" x14ac:dyDescent="0.25">
      <c r="B177" s="278" t="str">
        <f>IF(D177="","",D177&amp;"-"&amp;(1+COUNTIF(D$11:D176,D177)))</f>
        <v/>
      </c>
      <c r="D177" s="271"/>
      <c r="E177" s="272"/>
      <c r="F177" s="272"/>
      <c r="G177" s="272"/>
      <c r="H177" s="272"/>
      <c r="I177" s="272"/>
      <c r="J177" s="272"/>
      <c r="K177" s="272"/>
      <c r="L177" s="272"/>
      <c r="M177" s="272"/>
      <c r="N177" s="273"/>
    </row>
    <row r="178" spans="2:14" x14ac:dyDescent="0.25">
      <c r="B178" s="278" t="str">
        <f>IF(D178="","",D178&amp;"-"&amp;(1+COUNTIF(D$11:D177,D178)))</f>
        <v/>
      </c>
      <c r="D178" s="271"/>
      <c r="E178" s="272"/>
      <c r="F178" s="272"/>
      <c r="G178" s="272"/>
      <c r="H178" s="272"/>
      <c r="I178" s="272"/>
      <c r="J178" s="272"/>
      <c r="K178" s="272"/>
      <c r="L178" s="272"/>
      <c r="M178" s="272"/>
      <c r="N178" s="273"/>
    </row>
    <row r="179" spans="2:14" x14ac:dyDescent="0.25">
      <c r="B179" s="278" t="str">
        <f>IF(D179="","",D179&amp;"-"&amp;(1+COUNTIF(D$11:D178,D179)))</f>
        <v/>
      </c>
      <c r="D179" s="271"/>
      <c r="E179" s="272"/>
      <c r="F179" s="272"/>
      <c r="G179" s="272"/>
      <c r="H179" s="272"/>
      <c r="I179" s="272"/>
      <c r="J179" s="272"/>
      <c r="K179" s="272"/>
      <c r="L179" s="272"/>
      <c r="M179" s="272"/>
      <c r="N179" s="273"/>
    </row>
    <row r="180" spans="2:14" ht="15" customHeight="1" x14ac:dyDescent="0.25">
      <c r="B180" s="278" t="str">
        <f>IF(D180="","",D180&amp;"-"&amp;(1+COUNTIF(D$11:D179,D180)))</f>
        <v/>
      </c>
      <c r="D180" s="271"/>
      <c r="E180" s="272"/>
      <c r="F180" s="272"/>
      <c r="G180" s="272"/>
      <c r="H180" s="272"/>
      <c r="I180" s="272"/>
      <c r="J180" s="272"/>
      <c r="K180" s="272"/>
      <c r="L180" s="272"/>
      <c r="M180" s="272"/>
      <c r="N180" s="273"/>
    </row>
    <row r="181" spans="2:14" x14ac:dyDescent="0.25">
      <c r="B181" s="278" t="str">
        <f>IF(D181="","",D181&amp;"-"&amp;(1+COUNTIF(D$11:D180,D181)))</f>
        <v/>
      </c>
      <c r="D181" s="271"/>
      <c r="E181" s="272"/>
      <c r="F181" s="272"/>
      <c r="G181" s="272"/>
      <c r="H181" s="272"/>
      <c r="I181" s="272"/>
      <c r="J181" s="272"/>
      <c r="K181" s="272"/>
      <c r="L181" s="272"/>
      <c r="M181" s="272"/>
      <c r="N181" s="273"/>
    </row>
    <row r="182" spans="2:14" x14ac:dyDescent="0.25">
      <c r="B182" s="278" t="str">
        <f>IF(D182="","",D182&amp;"-"&amp;(1+COUNTIF(D$11:D181,D182)))</f>
        <v/>
      </c>
      <c r="D182" s="271"/>
      <c r="E182" s="272"/>
      <c r="F182" s="272"/>
      <c r="G182" s="272"/>
      <c r="H182" s="272"/>
      <c r="I182" s="272"/>
      <c r="J182" s="272"/>
      <c r="K182" s="272"/>
      <c r="L182" s="272"/>
      <c r="M182" s="272"/>
      <c r="N182" s="273"/>
    </row>
    <row r="183" spans="2:14" x14ac:dyDescent="0.25">
      <c r="B183" s="278" t="str">
        <f>IF(D183="","",D183&amp;"-"&amp;(1+COUNTIF(D$11:D182,D183)))</f>
        <v/>
      </c>
      <c r="D183" s="271"/>
      <c r="E183" s="272"/>
      <c r="F183" s="272"/>
      <c r="G183" s="272"/>
      <c r="H183" s="272"/>
      <c r="I183" s="272"/>
      <c r="J183" s="272"/>
      <c r="K183" s="272"/>
      <c r="L183" s="272"/>
      <c r="M183" s="272"/>
      <c r="N183" s="273"/>
    </row>
    <row r="184" spans="2:14" x14ac:dyDescent="0.25">
      <c r="B184" s="278" t="str">
        <f>IF(D184="","",D184&amp;"-"&amp;(1+COUNTIF(D$11:D183,D184)))</f>
        <v/>
      </c>
      <c r="D184" s="271"/>
      <c r="E184" s="272"/>
      <c r="F184" s="272"/>
      <c r="G184" s="272"/>
      <c r="H184" s="272"/>
      <c r="I184" s="272"/>
      <c r="J184" s="272"/>
      <c r="K184" s="272"/>
      <c r="L184" s="272"/>
      <c r="M184" s="272"/>
      <c r="N184" s="273"/>
    </row>
    <row r="185" spans="2:14" x14ac:dyDescent="0.25">
      <c r="B185" s="278" t="str">
        <f>IF(D185="","",D185&amp;"-"&amp;(1+COUNTIF(D$11:D184,D185)))</f>
        <v/>
      </c>
      <c r="D185" s="271"/>
      <c r="E185" s="272"/>
      <c r="F185" s="272"/>
      <c r="G185" s="272"/>
      <c r="H185" s="272"/>
      <c r="I185" s="272"/>
      <c r="J185" s="272"/>
      <c r="K185" s="272"/>
      <c r="L185" s="272"/>
      <c r="M185" s="272"/>
      <c r="N185" s="273"/>
    </row>
    <row r="186" spans="2:14" x14ac:dyDescent="0.25">
      <c r="B186" s="278" t="str">
        <f>IF(D186="","",D186&amp;"-"&amp;(1+COUNTIF(D$11:D185,D186)))</f>
        <v/>
      </c>
      <c r="D186" s="271"/>
      <c r="E186" s="272"/>
      <c r="F186" s="272"/>
      <c r="G186" s="272"/>
      <c r="H186" s="272"/>
      <c r="I186" s="272"/>
      <c r="J186" s="272"/>
      <c r="K186" s="272"/>
      <c r="L186" s="272"/>
      <c r="M186" s="272"/>
      <c r="N186" s="273"/>
    </row>
    <row r="187" spans="2:14" ht="15" customHeight="1" x14ac:dyDescent="0.25">
      <c r="B187" s="278" t="str">
        <f>IF(D187="","",D187&amp;"-"&amp;(1+COUNTIF(D$11:D186,D187)))</f>
        <v/>
      </c>
      <c r="D187" s="271"/>
      <c r="E187" s="272"/>
      <c r="F187" s="272"/>
      <c r="G187" s="272"/>
      <c r="H187" s="272"/>
      <c r="I187" s="272"/>
      <c r="J187" s="272"/>
      <c r="K187" s="272"/>
      <c r="L187" s="272"/>
      <c r="M187" s="272"/>
      <c r="N187" s="273"/>
    </row>
    <row r="188" spans="2:14" x14ac:dyDescent="0.25">
      <c r="B188" s="278" t="str">
        <f>IF(D188="","",D188&amp;"-"&amp;(1+COUNTIF(D$11:D187,D188)))</f>
        <v/>
      </c>
      <c r="D188" s="271"/>
      <c r="E188" s="272"/>
      <c r="F188" s="272"/>
      <c r="G188" s="272"/>
      <c r="H188" s="272"/>
      <c r="I188" s="272"/>
      <c r="J188" s="272"/>
      <c r="K188" s="272"/>
      <c r="L188" s="272"/>
      <c r="M188" s="272"/>
      <c r="N188" s="273"/>
    </row>
    <row r="189" spans="2:14" x14ac:dyDescent="0.25">
      <c r="B189" s="278" t="str">
        <f>IF(D189="","",D189&amp;"-"&amp;(1+COUNTIF(D$11:D188,D189)))</f>
        <v/>
      </c>
      <c r="D189" s="271"/>
      <c r="E189" s="272"/>
      <c r="F189" s="272"/>
      <c r="G189" s="272"/>
      <c r="H189" s="272"/>
      <c r="I189" s="272"/>
      <c r="J189" s="272"/>
      <c r="K189" s="272"/>
      <c r="L189" s="272"/>
      <c r="M189" s="272"/>
      <c r="N189" s="273"/>
    </row>
    <row r="190" spans="2:14" x14ac:dyDescent="0.25">
      <c r="B190" s="278" t="str">
        <f>IF(D190="","",D190&amp;"-"&amp;(1+COUNTIF(D$11:D189,D190)))</f>
        <v/>
      </c>
      <c r="D190" s="271"/>
      <c r="E190" s="272"/>
      <c r="F190" s="272"/>
      <c r="G190" s="272"/>
      <c r="H190" s="272"/>
      <c r="I190" s="272"/>
      <c r="J190" s="272"/>
      <c r="K190" s="272"/>
      <c r="L190" s="272"/>
      <c r="M190" s="272"/>
      <c r="N190" s="273"/>
    </row>
    <row r="191" spans="2:14" x14ac:dyDescent="0.25">
      <c r="B191" s="278" t="str">
        <f>IF(D191="","",D191&amp;"-"&amp;(1+COUNTIF(D$11:D190,D191)))</f>
        <v/>
      </c>
      <c r="D191" s="271"/>
      <c r="E191" s="272"/>
      <c r="F191" s="272"/>
      <c r="G191" s="272"/>
      <c r="H191" s="272"/>
      <c r="I191" s="272"/>
      <c r="J191" s="272"/>
      <c r="K191" s="272"/>
      <c r="L191" s="272"/>
      <c r="M191" s="272"/>
      <c r="N191" s="273"/>
    </row>
    <row r="192" spans="2:14" x14ac:dyDescent="0.25">
      <c r="B192" s="278" t="str">
        <f>IF(D192="","",D192&amp;"-"&amp;(1+COUNTIF(D$11:D191,D192)))</f>
        <v/>
      </c>
      <c r="D192" s="271"/>
      <c r="E192" s="272"/>
      <c r="F192" s="272"/>
      <c r="G192" s="272"/>
      <c r="H192" s="272"/>
      <c r="I192" s="272"/>
      <c r="J192" s="272"/>
      <c r="K192" s="272"/>
      <c r="L192" s="272"/>
      <c r="M192" s="272"/>
      <c r="N192" s="273"/>
    </row>
    <row r="193" spans="2:14" x14ac:dyDescent="0.25">
      <c r="B193" s="278" t="str">
        <f>IF(D193="","",D193&amp;"-"&amp;(1+COUNTIF(D$11:D192,D193)))</f>
        <v/>
      </c>
      <c r="D193" s="271"/>
      <c r="E193" s="272"/>
      <c r="F193" s="272"/>
      <c r="G193" s="272"/>
      <c r="H193" s="272"/>
      <c r="I193" s="272"/>
      <c r="J193" s="272"/>
      <c r="K193" s="272"/>
      <c r="L193" s="272"/>
      <c r="M193" s="272"/>
      <c r="N193" s="273"/>
    </row>
    <row r="194" spans="2:14" ht="15" customHeight="1" x14ac:dyDescent="0.25">
      <c r="B194" s="278" t="str">
        <f>IF(D194="","",D194&amp;"-"&amp;(1+COUNTIF(D$11:D193,D194)))</f>
        <v/>
      </c>
      <c r="D194" s="271"/>
      <c r="E194" s="272"/>
      <c r="F194" s="272"/>
      <c r="G194" s="272"/>
      <c r="H194" s="272"/>
      <c r="I194" s="272"/>
      <c r="J194" s="272"/>
      <c r="K194" s="272"/>
      <c r="L194" s="272"/>
      <c r="M194" s="272"/>
      <c r="N194" s="273"/>
    </row>
    <row r="195" spans="2:14" x14ac:dyDescent="0.25">
      <c r="B195" s="278" t="str">
        <f>IF(D195="","",D195&amp;"-"&amp;(1+COUNTIF(D$11:D194,D195)))</f>
        <v/>
      </c>
      <c r="D195" s="271"/>
      <c r="E195" s="272"/>
      <c r="F195" s="272"/>
      <c r="G195" s="272"/>
      <c r="H195" s="272"/>
      <c r="I195" s="272"/>
      <c r="J195" s="272"/>
      <c r="K195" s="272"/>
      <c r="L195" s="272"/>
      <c r="M195" s="272"/>
      <c r="N195" s="273"/>
    </row>
    <row r="196" spans="2:14" x14ac:dyDescent="0.25">
      <c r="B196" s="278" t="str">
        <f>IF(D196="","",D196&amp;"-"&amp;(1+COUNTIF(D$11:D195,D196)))</f>
        <v/>
      </c>
      <c r="D196" s="271"/>
      <c r="E196" s="272"/>
      <c r="F196" s="272"/>
      <c r="G196" s="272"/>
      <c r="H196" s="272"/>
      <c r="I196" s="272"/>
      <c r="J196" s="272"/>
      <c r="K196" s="272"/>
      <c r="L196" s="272"/>
      <c r="M196" s="272"/>
      <c r="N196" s="273"/>
    </row>
    <row r="197" spans="2:14" x14ac:dyDescent="0.25">
      <c r="B197" s="278" t="str">
        <f>IF(D197="","",D197&amp;"-"&amp;(1+COUNTIF(D$11:D196,D197)))</f>
        <v/>
      </c>
      <c r="D197" s="271"/>
      <c r="E197" s="272"/>
      <c r="F197" s="272"/>
      <c r="G197" s="272"/>
      <c r="H197" s="272"/>
      <c r="I197" s="272"/>
      <c r="J197" s="272"/>
      <c r="K197" s="272"/>
      <c r="L197" s="272"/>
      <c r="M197" s="272"/>
      <c r="N197" s="273"/>
    </row>
    <row r="198" spans="2:14" x14ac:dyDescent="0.25">
      <c r="B198" s="278" t="str">
        <f>IF(D198="","",D198&amp;"-"&amp;(1+COUNTIF(D$11:D197,D198)))</f>
        <v/>
      </c>
      <c r="D198" s="271"/>
      <c r="E198" s="272"/>
      <c r="F198" s="272"/>
      <c r="G198" s="272"/>
      <c r="H198" s="272"/>
      <c r="I198" s="272"/>
      <c r="J198" s="272"/>
      <c r="K198" s="272"/>
      <c r="L198" s="272"/>
      <c r="M198" s="272"/>
      <c r="N198" s="273"/>
    </row>
    <row r="199" spans="2:14" x14ac:dyDescent="0.25">
      <c r="B199" s="278" t="str">
        <f>IF(D199="","",D199&amp;"-"&amp;(1+COUNTIF(D$11:D198,D199)))</f>
        <v/>
      </c>
      <c r="D199" s="271"/>
      <c r="E199" s="272"/>
      <c r="F199" s="272"/>
      <c r="G199" s="272"/>
      <c r="H199" s="272"/>
      <c r="I199" s="272"/>
      <c r="J199" s="272"/>
      <c r="K199" s="272"/>
      <c r="L199" s="272"/>
      <c r="M199" s="272"/>
      <c r="N199" s="273"/>
    </row>
    <row r="200" spans="2:14" x14ac:dyDescent="0.25">
      <c r="B200" s="278" t="str">
        <f>IF(D200="","",D200&amp;"-"&amp;(1+COUNTIF(D$11:D199,D200)))</f>
        <v/>
      </c>
      <c r="D200" s="271"/>
      <c r="E200" s="272"/>
      <c r="F200" s="272"/>
      <c r="G200" s="272"/>
      <c r="H200" s="272"/>
      <c r="I200" s="272"/>
      <c r="J200" s="272"/>
      <c r="K200" s="272"/>
      <c r="L200" s="272"/>
      <c r="M200" s="272"/>
      <c r="N200" s="273"/>
    </row>
    <row r="201" spans="2:14" ht="15" customHeight="1" x14ac:dyDescent="0.25">
      <c r="B201" s="278" t="str">
        <f>IF(D201="","",D201&amp;"-"&amp;(1+COUNTIF(D$11:D200,D201)))</f>
        <v/>
      </c>
      <c r="D201" s="271"/>
      <c r="E201" s="272"/>
      <c r="F201" s="272"/>
      <c r="G201" s="272"/>
      <c r="H201" s="272"/>
      <c r="I201" s="272"/>
      <c r="J201" s="272"/>
      <c r="K201" s="272"/>
      <c r="L201" s="272"/>
      <c r="M201" s="272"/>
      <c r="N201" s="273"/>
    </row>
    <row r="202" spans="2:14" x14ac:dyDescent="0.25">
      <c r="B202" s="278" t="str">
        <f>IF(D202="","",D202&amp;"-"&amp;(1+COUNTIF(D$11:D201,D202)))</f>
        <v/>
      </c>
      <c r="D202" s="271"/>
      <c r="E202" s="272"/>
      <c r="F202" s="272"/>
      <c r="G202" s="272"/>
      <c r="H202" s="272"/>
      <c r="I202" s="272"/>
      <c r="J202" s="272"/>
      <c r="K202" s="272"/>
      <c r="L202" s="272"/>
      <c r="M202" s="272"/>
      <c r="N202" s="273"/>
    </row>
    <row r="203" spans="2:14" x14ac:dyDescent="0.25">
      <c r="B203" s="278" t="str">
        <f>IF(D203="","",D203&amp;"-"&amp;(1+COUNTIF(D$11:D202,D203)))</f>
        <v/>
      </c>
      <c r="D203" s="271"/>
      <c r="E203" s="272"/>
      <c r="F203" s="272"/>
      <c r="G203" s="272"/>
      <c r="H203" s="272"/>
      <c r="I203" s="272"/>
      <c r="J203" s="272"/>
      <c r="K203" s="272"/>
      <c r="L203" s="272"/>
      <c r="M203" s="272"/>
      <c r="N203" s="273"/>
    </row>
    <row r="204" spans="2:14" x14ac:dyDescent="0.25">
      <c r="B204" s="278" t="str">
        <f>IF(D204="","",D204&amp;"-"&amp;(1+COUNTIF(D$11:D203,D204)))</f>
        <v/>
      </c>
      <c r="D204" s="271"/>
      <c r="E204" s="272"/>
      <c r="F204" s="272"/>
      <c r="G204" s="272"/>
      <c r="H204" s="272"/>
      <c r="I204" s="272"/>
      <c r="J204" s="272"/>
      <c r="K204" s="272"/>
      <c r="L204" s="272"/>
      <c r="M204" s="272"/>
      <c r="N204" s="273"/>
    </row>
    <row r="205" spans="2:14" x14ac:dyDescent="0.25">
      <c r="B205" s="278" t="str">
        <f>IF(D205="","",D205&amp;"-"&amp;(1+COUNTIF(D$11:D204,D205)))</f>
        <v/>
      </c>
      <c r="D205" s="271"/>
      <c r="E205" s="272"/>
      <c r="F205" s="272"/>
      <c r="G205" s="272"/>
      <c r="H205" s="272"/>
      <c r="I205" s="272"/>
      <c r="J205" s="272"/>
      <c r="K205" s="272"/>
      <c r="L205" s="272"/>
      <c r="M205" s="272"/>
      <c r="N205" s="273"/>
    </row>
    <row r="206" spans="2:14" x14ac:dyDescent="0.25">
      <c r="B206" s="278" t="str">
        <f>IF(D206="","",D206&amp;"-"&amp;(1+COUNTIF(D$11:D205,D206)))</f>
        <v/>
      </c>
      <c r="D206" s="271"/>
      <c r="E206" s="272"/>
      <c r="F206" s="272"/>
      <c r="G206" s="272"/>
      <c r="H206" s="272"/>
      <c r="I206" s="272"/>
      <c r="J206" s="272"/>
      <c r="K206" s="272"/>
      <c r="L206" s="272"/>
      <c r="M206" s="272"/>
      <c r="N206" s="273"/>
    </row>
    <row r="207" spans="2:14" x14ac:dyDescent="0.25">
      <c r="B207" s="278" t="str">
        <f>IF(D207="","",D207&amp;"-"&amp;(1+COUNTIF(D$11:D206,D207)))</f>
        <v/>
      </c>
      <c r="D207" s="271"/>
      <c r="E207" s="272"/>
      <c r="F207" s="272"/>
      <c r="G207" s="272"/>
      <c r="H207" s="272"/>
      <c r="I207" s="272"/>
      <c r="J207" s="272"/>
      <c r="K207" s="272"/>
      <c r="L207" s="272"/>
      <c r="M207" s="272"/>
      <c r="N207" s="273"/>
    </row>
    <row r="208" spans="2:14" ht="15" customHeight="1" x14ac:dyDescent="0.25">
      <c r="B208" s="278" t="str">
        <f>IF(D208="","",D208&amp;"-"&amp;(1+COUNTIF(D$11:D207,D208)))</f>
        <v/>
      </c>
      <c r="D208" s="271"/>
      <c r="E208" s="272"/>
      <c r="F208" s="272"/>
      <c r="G208" s="272"/>
      <c r="H208" s="272"/>
      <c r="I208" s="272"/>
      <c r="J208" s="272"/>
      <c r="K208" s="272"/>
      <c r="L208" s="272"/>
      <c r="M208" s="272"/>
      <c r="N208" s="273"/>
    </row>
    <row r="209" spans="2:14" x14ac:dyDescent="0.25">
      <c r="B209" s="278" t="str">
        <f>IF(D209="","",D209&amp;"-"&amp;(1+COUNTIF(D$11:D208,D209)))</f>
        <v/>
      </c>
      <c r="D209" s="271"/>
      <c r="E209" s="272"/>
      <c r="F209" s="272"/>
      <c r="G209" s="272"/>
      <c r="H209" s="272"/>
      <c r="I209" s="272"/>
      <c r="J209" s="272"/>
      <c r="K209" s="272"/>
      <c r="L209" s="272"/>
      <c r="M209" s="272"/>
      <c r="N209" s="273"/>
    </row>
    <row r="210" spans="2:14" x14ac:dyDescent="0.25">
      <c r="B210" s="278" t="str">
        <f>IF(D210="","",D210&amp;"-"&amp;(1+COUNTIF(D$11:D209,D210)))</f>
        <v/>
      </c>
      <c r="D210" s="271"/>
      <c r="E210" s="272"/>
      <c r="F210" s="272"/>
      <c r="G210" s="272"/>
      <c r="H210" s="272"/>
      <c r="I210" s="272"/>
      <c r="J210" s="272"/>
      <c r="K210" s="272"/>
      <c r="L210" s="272"/>
      <c r="M210" s="272"/>
      <c r="N210" s="273"/>
    </row>
    <row r="211" spans="2:14" x14ac:dyDescent="0.25">
      <c r="B211" s="278" t="str">
        <f>IF(D211="","",D211&amp;"-"&amp;(1+COUNTIF(D$11:D210,D211)))</f>
        <v/>
      </c>
      <c r="D211" s="271"/>
      <c r="E211" s="272"/>
      <c r="F211" s="272"/>
      <c r="G211" s="272"/>
      <c r="H211" s="272"/>
      <c r="I211" s="272"/>
      <c r="J211" s="272"/>
      <c r="K211" s="272"/>
      <c r="L211" s="272"/>
      <c r="M211" s="272"/>
      <c r="N211" s="273"/>
    </row>
    <row r="212" spans="2:14" x14ac:dyDescent="0.25">
      <c r="B212" s="278" t="str">
        <f>IF(D212="","",D212&amp;"-"&amp;(1+COUNTIF(D$11:D211,D212)))</f>
        <v/>
      </c>
      <c r="D212" s="271"/>
      <c r="E212" s="272"/>
      <c r="F212" s="272"/>
      <c r="G212" s="272"/>
      <c r="H212" s="272"/>
      <c r="I212" s="272"/>
      <c r="J212" s="272"/>
      <c r="K212" s="272"/>
      <c r="L212" s="272"/>
      <c r="M212" s="272"/>
      <c r="N212" s="273"/>
    </row>
    <row r="213" spans="2:14" x14ac:dyDescent="0.25">
      <c r="B213" s="278" t="str">
        <f>IF(D213="","",D213&amp;"-"&amp;(1+COUNTIF(D$11:D212,D213)))</f>
        <v/>
      </c>
      <c r="D213" s="271"/>
      <c r="E213" s="272"/>
      <c r="F213" s="272"/>
      <c r="G213" s="272"/>
      <c r="H213" s="272"/>
      <c r="I213" s="272"/>
      <c r="J213" s="272"/>
      <c r="K213" s="272"/>
      <c r="L213" s="272"/>
      <c r="M213" s="272"/>
      <c r="N213" s="273"/>
    </row>
    <row r="214" spans="2:14" x14ac:dyDescent="0.25">
      <c r="B214" s="278" t="str">
        <f>IF(D214="","",D214&amp;"-"&amp;(1+COUNTIF(D$11:D213,D214)))</f>
        <v/>
      </c>
      <c r="D214" s="271"/>
      <c r="E214" s="272"/>
      <c r="F214" s="272"/>
      <c r="G214" s="272"/>
      <c r="H214" s="272"/>
      <c r="I214" s="272"/>
      <c r="J214" s="272"/>
      <c r="K214" s="272"/>
      <c r="L214" s="272"/>
      <c r="M214" s="272"/>
      <c r="N214" s="273"/>
    </row>
    <row r="215" spans="2:14" ht="15" customHeight="1" x14ac:dyDescent="0.25">
      <c r="B215" s="278" t="str">
        <f>IF(D215="","",D215&amp;"-"&amp;(1+COUNTIF(D$11:D214,D215)))</f>
        <v/>
      </c>
      <c r="D215" s="271"/>
      <c r="E215" s="272"/>
      <c r="F215" s="272"/>
      <c r="G215" s="272"/>
      <c r="H215" s="272"/>
      <c r="I215" s="272"/>
      <c r="J215" s="272"/>
      <c r="K215" s="272"/>
      <c r="L215" s="272"/>
      <c r="M215" s="272"/>
      <c r="N215" s="273"/>
    </row>
    <row r="216" spans="2:14" x14ac:dyDescent="0.25">
      <c r="B216" s="278" t="str">
        <f>IF(D216="","",D216&amp;"-"&amp;(1+COUNTIF(D$11:D215,D216)))</f>
        <v/>
      </c>
      <c r="D216" s="271"/>
      <c r="E216" s="272"/>
      <c r="F216" s="272"/>
      <c r="G216" s="272"/>
      <c r="H216" s="272"/>
      <c r="I216" s="272"/>
      <c r="J216" s="272"/>
      <c r="K216" s="272"/>
      <c r="L216" s="272"/>
      <c r="M216" s="272"/>
      <c r="N216" s="273"/>
    </row>
    <row r="217" spans="2:14" x14ac:dyDescent="0.25">
      <c r="B217" s="278" t="str">
        <f>IF(D217="","",D217&amp;"-"&amp;(1+COUNTIF(D$11:D216,D217)))</f>
        <v/>
      </c>
      <c r="D217" s="271"/>
      <c r="E217" s="272"/>
      <c r="F217" s="272"/>
      <c r="G217" s="272"/>
      <c r="H217" s="272"/>
      <c r="I217" s="272"/>
      <c r="J217" s="272"/>
      <c r="K217" s="272"/>
      <c r="L217" s="272"/>
      <c r="M217" s="272"/>
      <c r="N217" s="273"/>
    </row>
    <row r="218" spans="2:14" x14ac:dyDescent="0.25">
      <c r="B218" s="278" t="str">
        <f>IF(D218="","",D218&amp;"-"&amp;(1+COUNTIF(D$11:D217,D218)))</f>
        <v/>
      </c>
      <c r="D218" s="271"/>
      <c r="E218" s="272"/>
      <c r="F218" s="272"/>
      <c r="G218" s="272"/>
      <c r="H218" s="272"/>
      <c r="I218" s="272"/>
      <c r="J218" s="272"/>
      <c r="K218" s="272"/>
      <c r="L218" s="272"/>
      <c r="M218" s="272"/>
      <c r="N218" s="273"/>
    </row>
    <row r="219" spans="2:14" x14ac:dyDescent="0.25">
      <c r="B219" s="278" t="str">
        <f>IF(D219="","",D219&amp;"-"&amp;(1+COUNTIF(D$11:D218,D219)))</f>
        <v/>
      </c>
      <c r="D219" s="271"/>
      <c r="E219" s="272"/>
      <c r="F219" s="272"/>
      <c r="G219" s="272"/>
      <c r="H219" s="272"/>
      <c r="I219" s="272"/>
      <c r="J219" s="272"/>
      <c r="K219" s="272"/>
      <c r="L219" s="272"/>
      <c r="M219" s="272"/>
      <c r="N219" s="273"/>
    </row>
    <row r="220" spans="2:14" x14ac:dyDescent="0.25">
      <c r="B220" s="278" t="str">
        <f>IF(D220="","",D220&amp;"-"&amp;(1+COUNTIF(D$11:D219,D220)))</f>
        <v/>
      </c>
      <c r="D220" s="271"/>
      <c r="E220" s="272"/>
      <c r="F220" s="272"/>
      <c r="G220" s="272"/>
      <c r="H220" s="272"/>
      <c r="I220" s="272"/>
      <c r="J220" s="272"/>
      <c r="K220" s="272"/>
      <c r="L220" s="272"/>
      <c r="M220" s="272"/>
      <c r="N220" s="273"/>
    </row>
    <row r="221" spans="2:14" x14ac:dyDescent="0.25">
      <c r="B221" s="278" t="str">
        <f>IF(D221="","",D221&amp;"-"&amp;(1+COUNTIF(D$11:D220,D221)))</f>
        <v/>
      </c>
      <c r="D221" s="271"/>
      <c r="E221" s="272"/>
      <c r="F221" s="272"/>
      <c r="G221" s="272"/>
      <c r="H221" s="272"/>
      <c r="I221" s="272"/>
      <c r="J221" s="272"/>
      <c r="K221" s="272"/>
      <c r="L221" s="272"/>
      <c r="M221" s="272"/>
      <c r="N221" s="273"/>
    </row>
    <row r="222" spans="2:14" ht="15" customHeight="1" x14ac:dyDescent="0.25">
      <c r="B222" s="278" t="str">
        <f>IF(D222="","",D222&amp;"-"&amp;(1+COUNTIF(D$11:D221,D222)))</f>
        <v/>
      </c>
      <c r="D222" s="271"/>
      <c r="E222" s="272"/>
      <c r="F222" s="272"/>
      <c r="G222" s="272"/>
      <c r="H222" s="272"/>
      <c r="I222" s="272"/>
      <c r="J222" s="272"/>
      <c r="K222" s="272"/>
      <c r="L222" s="272"/>
      <c r="M222" s="272"/>
      <c r="N222" s="273"/>
    </row>
    <row r="223" spans="2:14" x14ac:dyDescent="0.25">
      <c r="B223" s="278" t="str">
        <f>IF(D223="","",D223&amp;"-"&amp;(1+COUNTIF(D$11:D222,D223)))</f>
        <v/>
      </c>
      <c r="D223" s="271"/>
      <c r="E223" s="272"/>
      <c r="F223" s="272"/>
      <c r="G223" s="272"/>
      <c r="H223" s="272"/>
      <c r="I223" s="272"/>
      <c r="J223" s="272"/>
      <c r="K223" s="272"/>
      <c r="L223" s="272"/>
      <c r="M223" s="272"/>
      <c r="N223" s="273"/>
    </row>
    <row r="224" spans="2:14" x14ac:dyDescent="0.25">
      <c r="B224" s="278" t="str">
        <f>IF(D224="","",D224&amp;"-"&amp;(1+COUNTIF(D$11:D223,D224)))</f>
        <v/>
      </c>
      <c r="D224" s="271"/>
      <c r="E224" s="272"/>
      <c r="F224" s="272"/>
      <c r="G224" s="272"/>
      <c r="H224" s="272"/>
      <c r="I224" s="272"/>
      <c r="J224" s="272"/>
      <c r="K224" s="272"/>
      <c r="L224" s="272"/>
      <c r="M224" s="272"/>
      <c r="N224" s="273"/>
    </row>
    <row r="225" spans="2:14" x14ac:dyDescent="0.25">
      <c r="B225" s="278" t="str">
        <f>IF(D225="","",D225&amp;"-"&amp;(1+COUNTIF(D$11:D224,D225)))</f>
        <v/>
      </c>
      <c r="D225" s="271"/>
      <c r="E225" s="272"/>
      <c r="F225" s="272"/>
      <c r="G225" s="272"/>
      <c r="H225" s="272"/>
      <c r="I225" s="272"/>
      <c r="J225" s="272"/>
      <c r="K225" s="272"/>
      <c r="L225" s="272"/>
      <c r="M225" s="272"/>
      <c r="N225" s="273"/>
    </row>
    <row r="226" spans="2:14" x14ac:dyDescent="0.25">
      <c r="B226" s="278" t="str">
        <f>IF(D226="","",D226&amp;"-"&amp;(1+COUNTIF(D$11:D225,D226)))</f>
        <v/>
      </c>
      <c r="D226" s="271"/>
      <c r="E226" s="272"/>
      <c r="F226" s="272"/>
      <c r="G226" s="272"/>
      <c r="H226" s="272"/>
      <c r="I226" s="272"/>
      <c r="J226" s="272"/>
      <c r="K226" s="272"/>
      <c r="L226" s="272"/>
      <c r="M226" s="272"/>
      <c r="N226" s="273"/>
    </row>
    <row r="227" spans="2:14" x14ac:dyDescent="0.25">
      <c r="B227" s="278" t="str">
        <f>IF(D227="","",D227&amp;"-"&amp;(1+COUNTIF(D$11:D226,D227)))</f>
        <v/>
      </c>
      <c r="D227" s="271"/>
      <c r="E227" s="272"/>
      <c r="F227" s="272"/>
      <c r="G227" s="272"/>
      <c r="H227" s="272"/>
      <c r="I227" s="272"/>
      <c r="J227" s="272"/>
      <c r="K227" s="272"/>
      <c r="L227" s="272"/>
      <c r="M227" s="272"/>
      <c r="N227" s="273"/>
    </row>
    <row r="228" spans="2:14" x14ac:dyDescent="0.25">
      <c r="B228" s="278" t="str">
        <f>IF(D228="","",D228&amp;"-"&amp;(1+COUNTIF(D$11:D227,D228)))</f>
        <v/>
      </c>
      <c r="D228" s="271"/>
      <c r="E228" s="272"/>
      <c r="F228" s="272"/>
      <c r="G228" s="272"/>
      <c r="H228" s="272"/>
      <c r="I228" s="272"/>
      <c r="J228" s="272"/>
      <c r="K228" s="272"/>
      <c r="L228" s="272"/>
      <c r="M228" s="272"/>
      <c r="N228" s="273"/>
    </row>
    <row r="229" spans="2:14" ht="15" customHeight="1" x14ac:dyDescent="0.25">
      <c r="B229" s="278" t="str">
        <f>IF(D229="","",D229&amp;"-"&amp;(1+COUNTIF(D$11:D228,D229)))</f>
        <v/>
      </c>
      <c r="D229" s="271"/>
      <c r="E229" s="272"/>
      <c r="F229" s="272"/>
      <c r="G229" s="272"/>
      <c r="H229" s="272"/>
      <c r="I229" s="272"/>
      <c r="J229" s="272"/>
      <c r="K229" s="272"/>
      <c r="L229" s="272"/>
      <c r="M229" s="272"/>
      <c r="N229" s="273"/>
    </row>
    <row r="230" spans="2:14" x14ac:dyDescent="0.25">
      <c r="B230" s="278" t="str">
        <f>IF(D230="","",D230&amp;"-"&amp;(1+COUNTIF(D$11:D229,D230)))</f>
        <v/>
      </c>
      <c r="D230" s="271"/>
      <c r="E230" s="272"/>
      <c r="F230" s="272"/>
      <c r="G230" s="272"/>
      <c r="H230" s="272"/>
      <c r="I230" s="272"/>
      <c r="J230" s="272"/>
      <c r="K230" s="272"/>
      <c r="L230" s="272"/>
      <c r="M230" s="272"/>
      <c r="N230" s="273"/>
    </row>
    <row r="231" spans="2:14" x14ac:dyDescent="0.25">
      <c r="B231" s="278" t="str">
        <f>IF(D231="","",D231&amp;"-"&amp;(1+COUNTIF(D$11:D230,D231)))</f>
        <v/>
      </c>
      <c r="D231" s="271"/>
      <c r="E231" s="272"/>
      <c r="F231" s="272"/>
      <c r="G231" s="272"/>
      <c r="H231" s="272"/>
      <c r="I231" s="272"/>
      <c r="J231" s="272"/>
      <c r="K231" s="272"/>
      <c r="L231" s="272"/>
      <c r="M231" s="272"/>
      <c r="N231" s="273"/>
    </row>
    <row r="232" spans="2:14" x14ac:dyDescent="0.25">
      <c r="B232" s="278" t="str">
        <f>IF(D232="","",D232&amp;"-"&amp;(1+COUNTIF(D$11:D231,D232)))</f>
        <v/>
      </c>
      <c r="D232" s="271"/>
      <c r="E232" s="272"/>
      <c r="F232" s="272"/>
      <c r="G232" s="272"/>
      <c r="H232" s="272"/>
      <c r="I232" s="272"/>
      <c r="J232" s="272"/>
      <c r="K232" s="272"/>
      <c r="L232" s="272"/>
      <c r="M232" s="272"/>
      <c r="N232" s="273"/>
    </row>
    <row r="233" spans="2:14" x14ac:dyDescent="0.25">
      <c r="B233" s="278" t="str">
        <f>IF(D233="","",D233&amp;"-"&amp;(1+COUNTIF(D$11:D232,D233)))</f>
        <v/>
      </c>
      <c r="D233" s="271"/>
      <c r="E233" s="272"/>
      <c r="F233" s="272"/>
      <c r="G233" s="272"/>
      <c r="H233" s="272"/>
      <c r="I233" s="272"/>
      <c r="J233" s="272"/>
      <c r="K233" s="272"/>
      <c r="L233" s="272"/>
      <c r="M233" s="272"/>
      <c r="N233" s="273"/>
    </row>
    <row r="234" spans="2:14" x14ac:dyDescent="0.25">
      <c r="B234" s="278" t="str">
        <f>IF(D234="","",D234&amp;"-"&amp;(1+COUNTIF(D$11:D233,D234)))</f>
        <v/>
      </c>
      <c r="D234" s="271"/>
      <c r="E234" s="272"/>
      <c r="F234" s="272"/>
      <c r="G234" s="272"/>
      <c r="H234" s="272"/>
      <c r="I234" s="272"/>
      <c r="J234" s="272"/>
      <c r="K234" s="272"/>
      <c r="L234" s="272"/>
      <c r="M234" s="272"/>
      <c r="N234" s="273"/>
    </row>
    <row r="235" spans="2:14" x14ac:dyDescent="0.25">
      <c r="B235" s="278" t="str">
        <f>IF(D235="","",D235&amp;"-"&amp;(1+COUNTIF(D$11:D234,D235)))</f>
        <v/>
      </c>
      <c r="D235" s="271"/>
      <c r="E235" s="272"/>
      <c r="F235" s="272"/>
      <c r="G235" s="272"/>
      <c r="H235" s="272"/>
      <c r="I235" s="272"/>
      <c r="J235" s="272"/>
      <c r="K235" s="272"/>
      <c r="L235" s="272"/>
      <c r="M235" s="272"/>
      <c r="N235" s="273"/>
    </row>
    <row r="236" spans="2:14" ht="15" customHeight="1" x14ac:dyDescent="0.25">
      <c r="B236" s="278" t="str">
        <f>IF(D236="","",D236&amp;"-"&amp;(1+COUNTIF(D$11:D235,D236)))</f>
        <v/>
      </c>
      <c r="D236" s="271"/>
      <c r="E236" s="272"/>
      <c r="F236" s="272"/>
      <c r="G236" s="272"/>
      <c r="H236" s="272"/>
      <c r="I236" s="272"/>
      <c r="J236" s="272"/>
      <c r="K236" s="272"/>
      <c r="L236" s="272"/>
      <c r="M236" s="272"/>
      <c r="N236" s="273"/>
    </row>
    <row r="237" spans="2:14" x14ac:dyDescent="0.25">
      <c r="B237" s="278" t="str">
        <f>IF(D237="","",D237&amp;"-"&amp;(1+COUNTIF(D$11:D236,D237)))</f>
        <v/>
      </c>
      <c r="D237" s="271"/>
      <c r="E237" s="272"/>
      <c r="F237" s="272"/>
      <c r="G237" s="272"/>
      <c r="H237" s="272"/>
      <c r="I237" s="272"/>
      <c r="J237" s="272"/>
      <c r="K237" s="272"/>
      <c r="L237" s="272"/>
      <c r="M237" s="272"/>
      <c r="N237" s="273"/>
    </row>
    <row r="238" spans="2:14" x14ac:dyDescent="0.25">
      <c r="B238" s="278" t="str">
        <f>IF(D238="","",D238&amp;"-"&amp;(1+COUNTIF(D$11:D237,D238)))</f>
        <v/>
      </c>
      <c r="D238" s="271"/>
      <c r="E238" s="272"/>
      <c r="F238" s="272"/>
      <c r="G238" s="272"/>
      <c r="H238" s="272"/>
      <c r="I238" s="272"/>
      <c r="J238" s="272"/>
      <c r="K238" s="272"/>
      <c r="L238" s="272"/>
      <c r="M238" s="272"/>
      <c r="N238" s="273"/>
    </row>
    <row r="239" spans="2:14" x14ac:dyDescent="0.25">
      <c r="B239" s="278" t="str">
        <f>IF(D239="","",D239&amp;"-"&amp;(1+COUNTIF(D$11:D238,D239)))</f>
        <v/>
      </c>
      <c r="D239" s="271"/>
      <c r="E239" s="272"/>
      <c r="F239" s="272"/>
      <c r="G239" s="272"/>
      <c r="H239" s="272"/>
      <c r="I239" s="272"/>
      <c r="J239" s="272"/>
      <c r="K239" s="272"/>
      <c r="L239" s="272"/>
      <c r="M239" s="272"/>
      <c r="N239" s="273"/>
    </row>
    <row r="240" spans="2:14" x14ac:dyDescent="0.25">
      <c r="B240" s="278" t="str">
        <f>IF(D240="","",D240&amp;"-"&amp;(1+COUNTIF(D$11:D239,D240)))</f>
        <v/>
      </c>
      <c r="D240" s="271"/>
      <c r="E240" s="272"/>
      <c r="F240" s="272"/>
      <c r="G240" s="272"/>
      <c r="H240" s="272"/>
      <c r="I240" s="272"/>
      <c r="J240" s="272"/>
      <c r="K240" s="272"/>
      <c r="L240" s="272"/>
      <c r="M240" s="272"/>
      <c r="N240" s="273"/>
    </row>
    <row r="241" spans="2:14" x14ac:dyDescent="0.25">
      <c r="B241" s="278" t="str">
        <f>IF(D241="","",D241&amp;"-"&amp;(1+COUNTIF(D$11:D240,D241)))</f>
        <v/>
      </c>
      <c r="D241" s="271"/>
      <c r="E241" s="272"/>
      <c r="F241" s="272"/>
      <c r="G241" s="272"/>
      <c r="H241" s="272"/>
      <c r="I241" s="272"/>
      <c r="J241" s="272"/>
      <c r="K241" s="272"/>
      <c r="L241" s="272"/>
      <c r="M241" s="272"/>
      <c r="N241" s="273"/>
    </row>
    <row r="242" spans="2:14" x14ac:dyDescent="0.25">
      <c r="B242" s="278" t="str">
        <f>IF(D242="","",D242&amp;"-"&amp;(1+COUNTIF(D$11:D241,D242)))</f>
        <v/>
      </c>
      <c r="D242" s="271"/>
      <c r="E242" s="272"/>
      <c r="F242" s="272"/>
      <c r="G242" s="272"/>
      <c r="H242" s="272"/>
      <c r="I242" s="272"/>
      <c r="J242" s="272"/>
      <c r="K242" s="272"/>
      <c r="L242" s="272"/>
      <c r="M242" s="272"/>
      <c r="N242" s="273"/>
    </row>
    <row r="243" spans="2:14" ht="15" customHeight="1" x14ac:dyDescent="0.25">
      <c r="B243" s="278" t="str">
        <f>IF(D243="","",D243&amp;"-"&amp;(1+COUNTIF(D$11:D242,D243)))</f>
        <v/>
      </c>
      <c r="D243" s="271"/>
      <c r="E243" s="272"/>
      <c r="F243" s="272"/>
      <c r="G243" s="272"/>
      <c r="H243" s="272"/>
      <c r="I243" s="272"/>
      <c r="J243" s="272"/>
      <c r="K243" s="272"/>
      <c r="L243" s="272"/>
      <c r="M243" s="272"/>
      <c r="N243" s="273"/>
    </row>
    <row r="244" spans="2:14" x14ac:dyDescent="0.25">
      <c r="B244" s="278" t="str">
        <f>IF(D244="","",D244&amp;"-"&amp;(1+COUNTIF(D$11:D243,D244)))</f>
        <v/>
      </c>
      <c r="D244" s="271"/>
      <c r="E244" s="272"/>
      <c r="F244" s="272"/>
      <c r="G244" s="272"/>
      <c r="H244" s="272"/>
      <c r="I244" s="272"/>
      <c r="J244" s="272"/>
      <c r="K244" s="272"/>
      <c r="L244" s="272"/>
      <c r="M244" s="272"/>
      <c r="N244" s="273"/>
    </row>
    <row r="245" spans="2:14" x14ac:dyDescent="0.25">
      <c r="B245" s="278" t="str">
        <f>IF(D245="","",D245&amp;"-"&amp;(1+COUNTIF(D$11:D244,D245)))</f>
        <v/>
      </c>
      <c r="D245" s="271"/>
      <c r="E245" s="272"/>
      <c r="F245" s="272"/>
      <c r="G245" s="272"/>
      <c r="H245" s="272"/>
      <c r="I245" s="272"/>
      <c r="J245" s="272"/>
      <c r="K245" s="272"/>
      <c r="L245" s="272"/>
      <c r="M245" s="272"/>
      <c r="N245" s="273"/>
    </row>
    <row r="246" spans="2:14" x14ac:dyDescent="0.25">
      <c r="B246" s="278" t="str">
        <f>IF(D246="","",D246&amp;"-"&amp;(1+COUNTIF(D$11:D245,D246)))</f>
        <v/>
      </c>
      <c r="D246" s="271"/>
      <c r="E246" s="272"/>
      <c r="F246" s="272"/>
      <c r="G246" s="272"/>
      <c r="H246" s="272"/>
      <c r="I246" s="272"/>
      <c r="J246" s="272"/>
      <c r="K246" s="272"/>
      <c r="L246" s="272"/>
      <c r="M246" s="272"/>
      <c r="N246" s="273"/>
    </row>
    <row r="247" spans="2:14" x14ac:dyDescent="0.25">
      <c r="B247" s="278" t="str">
        <f>IF(D247="","",D247&amp;"-"&amp;(1+COUNTIF(D$11:D246,D247)))</f>
        <v/>
      </c>
      <c r="D247" s="271"/>
      <c r="E247" s="272"/>
      <c r="F247" s="272"/>
      <c r="G247" s="272"/>
      <c r="H247" s="272"/>
      <c r="I247" s="272"/>
      <c r="J247" s="272"/>
      <c r="K247" s="272"/>
      <c r="L247" s="272"/>
      <c r="M247" s="272"/>
      <c r="N247" s="273"/>
    </row>
    <row r="248" spans="2:14" x14ac:dyDescent="0.25">
      <c r="B248" s="278" t="str">
        <f>IF(D248="","",D248&amp;"-"&amp;(1+COUNTIF(D$11:D247,D248)))</f>
        <v/>
      </c>
      <c r="D248" s="271"/>
      <c r="E248" s="272"/>
      <c r="F248" s="272"/>
      <c r="G248" s="272"/>
      <c r="H248" s="272"/>
      <c r="I248" s="272"/>
      <c r="J248" s="272"/>
      <c r="K248" s="272"/>
      <c r="L248" s="272"/>
      <c r="M248" s="272"/>
      <c r="N248" s="273"/>
    </row>
    <row r="249" spans="2:14" x14ac:dyDescent="0.25">
      <c r="B249" s="278" t="str">
        <f>IF(D249="","",D249&amp;"-"&amp;(1+COUNTIF(D$11:D248,D249)))</f>
        <v/>
      </c>
      <c r="D249" s="271"/>
      <c r="E249" s="272"/>
      <c r="F249" s="272"/>
      <c r="G249" s="272"/>
      <c r="H249" s="272"/>
      <c r="I249" s="272"/>
      <c r="J249" s="272"/>
      <c r="K249" s="272"/>
      <c r="L249" s="272"/>
      <c r="M249" s="272"/>
      <c r="N249" s="273"/>
    </row>
    <row r="250" spans="2:14" ht="15" customHeight="1" x14ac:dyDescent="0.25">
      <c r="B250" s="278" t="str">
        <f>IF(D250="","",D250&amp;"-"&amp;(1+COUNTIF(D$11:D249,D250)))</f>
        <v/>
      </c>
      <c r="D250" s="271"/>
      <c r="E250" s="272"/>
      <c r="F250" s="272"/>
      <c r="G250" s="272"/>
      <c r="H250" s="272"/>
      <c r="I250" s="272"/>
      <c r="J250" s="272"/>
      <c r="K250" s="272"/>
      <c r="L250" s="272"/>
      <c r="M250" s="272"/>
      <c r="N250" s="273"/>
    </row>
    <row r="251" spans="2:14" x14ac:dyDescent="0.25">
      <c r="B251" s="278" t="str">
        <f>IF(D251="","",D251&amp;"-"&amp;(1+COUNTIF(D$11:D250,D251)))</f>
        <v/>
      </c>
      <c r="D251" s="271"/>
      <c r="E251" s="272"/>
      <c r="F251" s="272"/>
      <c r="G251" s="272"/>
      <c r="H251" s="272"/>
      <c r="I251" s="272"/>
      <c r="J251" s="272"/>
      <c r="K251" s="272"/>
      <c r="L251" s="272"/>
      <c r="M251" s="272"/>
      <c r="N251" s="273"/>
    </row>
    <row r="252" spans="2:14" x14ac:dyDescent="0.25">
      <c r="B252" s="278" t="str">
        <f>IF(D252="","",D252&amp;"-"&amp;(1+COUNTIF(D$11:D251,D252)))</f>
        <v/>
      </c>
      <c r="D252" s="271"/>
      <c r="E252" s="272"/>
      <c r="F252" s="272"/>
      <c r="G252" s="272"/>
      <c r="H252" s="272"/>
      <c r="I252" s="272"/>
      <c r="J252" s="272"/>
      <c r="K252" s="272"/>
      <c r="L252" s="272"/>
      <c r="M252" s="272"/>
      <c r="N252" s="273"/>
    </row>
    <row r="253" spans="2:14" x14ac:dyDescent="0.25">
      <c r="B253" s="278" t="str">
        <f>IF(D253="","",D253&amp;"-"&amp;(1+COUNTIF(D$11:D252,D253)))</f>
        <v/>
      </c>
      <c r="D253" s="271"/>
      <c r="E253" s="272"/>
      <c r="F253" s="272"/>
      <c r="G253" s="272"/>
      <c r="H253" s="272"/>
      <c r="I253" s="272"/>
      <c r="J253" s="272"/>
      <c r="K253" s="272"/>
      <c r="L253" s="272"/>
      <c r="M253" s="272"/>
      <c r="N253" s="273"/>
    </row>
    <row r="254" spans="2:14" x14ac:dyDescent="0.25">
      <c r="B254" s="278" t="str">
        <f>IF(D254="","",D254&amp;"-"&amp;(1+COUNTIF(D$11:D253,D254)))</f>
        <v/>
      </c>
      <c r="D254" s="271"/>
      <c r="E254" s="272"/>
      <c r="F254" s="272"/>
      <c r="G254" s="272"/>
      <c r="H254" s="272"/>
      <c r="I254" s="272"/>
      <c r="J254" s="272"/>
      <c r="K254" s="272"/>
      <c r="L254" s="272"/>
      <c r="M254" s="272"/>
      <c r="N254" s="273"/>
    </row>
    <row r="255" spans="2:14" x14ac:dyDescent="0.25">
      <c r="B255" s="278" t="str">
        <f>IF(D255="","",D255&amp;"-"&amp;(1+COUNTIF(D$11:D254,D255)))</f>
        <v/>
      </c>
      <c r="D255" s="271"/>
      <c r="E255" s="272"/>
      <c r="F255" s="272"/>
      <c r="G255" s="272"/>
      <c r="H255" s="272"/>
      <c r="I255" s="272"/>
      <c r="J255" s="272"/>
      <c r="K255" s="272"/>
      <c r="L255" s="272"/>
      <c r="M255" s="272"/>
      <c r="N255" s="273"/>
    </row>
    <row r="256" spans="2:14" x14ac:dyDescent="0.25">
      <c r="B256" s="278" t="str">
        <f>IF(D256="","",D256&amp;"-"&amp;(1+COUNTIF(D$11:D255,D256)))</f>
        <v/>
      </c>
      <c r="D256" s="271"/>
      <c r="E256" s="272"/>
      <c r="F256" s="272"/>
      <c r="G256" s="272"/>
      <c r="H256" s="272"/>
      <c r="I256" s="272"/>
      <c r="J256" s="272"/>
      <c r="K256" s="272"/>
      <c r="L256" s="272"/>
      <c r="M256" s="272"/>
      <c r="N256" s="273"/>
    </row>
    <row r="257" spans="2:14" ht="15" customHeight="1" x14ac:dyDescent="0.25">
      <c r="B257" s="278" t="str">
        <f>IF(D257="","",D257&amp;"-"&amp;(1+COUNTIF(D$11:D256,D257)))</f>
        <v/>
      </c>
      <c r="D257" s="271"/>
      <c r="E257" s="272"/>
      <c r="F257" s="272"/>
      <c r="G257" s="272"/>
      <c r="H257" s="272"/>
      <c r="I257" s="272"/>
      <c r="J257" s="272"/>
      <c r="K257" s="272"/>
      <c r="L257" s="272"/>
      <c r="M257" s="272"/>
      <c r="N257" s="273"/>
    </row>
    <row r="258" spans="2:14" x14ac:dyDescent="0.25">
      <c r="B258" s="278" t="str">
        <f>IF(D258="","",D258&amp;"-"&amp;(1+COUNTIF(D$11:D257,D258)))</f>
        <v/>
      </c>
      <c r="D258" s="271"/>
      <c r="E258" s="272"/>
      <c r="F258" s="272"/>
      <c r="G258" s="272"/>
      <c r="H258" s="272"/>
      <c r="I258" s="272"/>
      <c r="J258" s="272"/>
      <c r="K258" s="272"/>
      <c r="L258" s="272"/>
      <c r="M258" s="272"/>
      <c r="N258" s="273"/>
    </row>
    <row r="259" spans="2:14" x14ac:dyDescent="0.25">
      <c r="B259" s="278" t="str">
        <f>IF(D259="","",D259&amp;"-"&amp;(1+COUNTIF(D$11:D258,D259)))</f>
        <v/>
      </c>
      <c r="D259" s="271"/>
      <c r="E259" s="272"/>
      <c r="F259" s="272"/>
      <c r="G259" s="272"/>
      <c r="H259" s="272"/>
      <c r="I259" s="272"/>
      <c r="J259" s="272"/>
      <c r="K259" s="272"/>
      <c r="L259" s="272"/>
      <c r="M259" s="272"/>
      <c r="N259" s="273"/>
    </row>
    <row r="260" spans="2:14" x14ac:dyDescent="0.25">
      <c r="B260" s="278" t="str">
        <f>IF(D260="","",D260&amp;"-"&amp;(1+COUNTIF(D$11:D259,D260)))</f>
        <v/>
      </c>
      <c r="D260" s="271"/>
      <c r="E260" s="272"/>
      <c r="F260" s="272"/>
      <c r="G260" s="272"/>
      <c r="H260" s="272"/>
      <c r="I260" s="272"/>
      <c r="J260" s="272"/>
      <c r="K260" s="272"/>
      <c r="L260" s="272"/>
      <c r="M260" s="272"/>
      <c r="N260" s="273"/>
    </row>
    <row r="261" spans="2:14" x14ac:dyDescent="0.25">
      <c r="B261" s="278" t="str">
        <f>IF(D261="","",D261&amp;"-"&amp;(1+COUNTIF(D$11:D260,D261)))</f>
        <v/>
      </c>
      <c r="D261" s="271"/>
      <c r="E261" s="272"/>
      <c r="F261" s="272"/>
      <c r="G261" s="272"/>
      <c r="H261" s="272"/>
      <c r="I261" s="272"/>
      <c r="J261" s="272"/>
      <c r="K261" s="272"/>
      <c r="L261" s="272"/>
      <c r="M261" s="272"/>
      <c r="N261" s="273"/>
    </row>
    <row r="262" spans="2:14" x14ac:dyDescent="0.25">
      <c r="B262" s="278" t="str">
        <f>IF(D262="","",D262&amp;"-"&amp;(1+COUNTIF(D$11:D261,D262)))</f>
        <v/>
      </c>
      <c r="D262" s="271"/>
      <c r="E262" s="272"/>
      <c r="F262" s="272"/>
      <c r="G262" s="272"/>
      <c r="H262" s="272"/>
      <c r="I262" s="272"/>
      <c r="J262" s="272"/>
      <c r="K262" s="272"/>
      <c r="L262" s="272"/>
      <c r="M262" s="272"/>
      <c r="N262" s="273"/>
    </row>
    <row r="263" spans="2:14" x14ac:dyDescent="0.25">
      <c r="B263" s="278" t="str">
        <f>IF(D263="","",D263&amp;"-"&amp;(1+COUNTIF(D$11:D262,D263)))</f>
        <v/>
      </c>
      <c r="D263" s="271"/>
      <c r="E263" s="272"/>
      <c r="F263" s="272"/>
      <c r="G263" s="272"/>
      <c r="H263" s="272"/>
      <c r="I263" s="272"/>
      <c r="J263" s="272"/>
      <c r="K263" s="272"/>
      <c r="L263" s="272"/>
      <c r="M263" s="272"/>
      <c r="N263" s="273"/>
    </row>
    <row r="264" spans="2:14" ht="15" customHeight="1" x14ac:dyDescent="0.25">
      <c r="B264" s="278" t="str">
        <f>IF(D264="","",D264&amp;"-"&amp;(1+COUNTIF(D$11:D263,D264)))</f>
        <v/>
      </c>
      <c r="D264" s="271"/>
      <c r="E264" s="272"/>
      <c r="F264" s="272"/>
      <c r="G264" s="272"/>
      <c r="H264" s="272"/>
      <c r="I264" s="272"/>
      <c r="J264" s="272"/>
      <c r="K264" s="272"/>
      <c r="L264" s="272"/>
      <c r="M264" s="272"/>
      <c r="N264" s="273"/>
    </row>
    <row r="265" spans="2:14" x14ac:dyDescent="0.25">
      <c r="B265" s="278" t="str">
        <f>IF(D265="","",D265&amp;"-"&amp;(1+COUNTIF(D$11:D264,D265)))</f>
        <v/>
      </c>
      <c r="D265" s="271"/>
      <c r="E265" s="272"/>
      <c r="F265" s="272"/>
      <c r="G265" s="272"/>
      <c r="H265" s="272"/>
      <c r="I265" s="272"/>
      <c r="J265" s="272"/>
      <c r="K265" s="272"/>
      <c r="L265" s="272"/>
      <c r="M265" s="272"/>
      <c r="N265" s="273"/>
    </row>
    <row r="266" spans="2:14" x14ac:dyDescent="0.25">
      <c r="B266" s="278" t="str">
        <f>IF(D266="","",D266&amp;"-"&amp;(1+COUNTIF(D$11:D265,D266)))</f>
        <v/>
      </c>
      <c r="D266" s="271"/>
      <c r="E266" s="272"/>
      <c r="F266" s="272"/>
      <c r="G266" s="272"/>
      <c r="H266" s="272"/>
      <c r="I266" s="272"/>
      <c r="J266" s="272"/>
      <c r="K266" s="272"/>
      <c r="L266" s="272"/>
      <c r="M266" s="272"/>
      <c r="N266" s="273"/>
    </row>
    <row r="267" spans="2:14" x14ac:dyDescent="0.25">
      <c r="B267" s="278" t="str">
        <f>IF(D267="","",D267&amp;"-"&amp;(1+COUNTIF(D$11:D266,D267)))</f>
        <v/>
      </c>
      <c r="D267" s="271"/>
      <c r="E267" s="272"/>
      <c r="F267" s="272"/>
      <c r="G267" s="272"/>
      <c r="H267" s="272"/>
      <c r="I267" s="272"/>
      <c r="J267" s="272"/>
      <c r="K267" s="272"/>
      <c r="L267" s="272"/>
      <c r="M267" s="272"/>
      <c r="N267" s="273"/>
    </row>
    <row r="268" spans="2:14" x14ac:dyDescent="0.25">
      <c r="B268" s="278" t="str">
        <f>IF(D268="","",D268&amp;"-"&amp;(1+COUNTIF(D$11:D267,D268)))</f>
        <v/>
      </c>
      <c r="D268" s="271"/>
      <c r="E268" s="272"/>
      <c r="F268" s="272"/>
      <c r="G268" s="272"/>
      <c r="H268" s="272"/>
      <c r="I268" s="272"/>
      <c r="J268" s="272"/>
      <c r="K268" s="272"/>
      <c r="L268" s="272"/>
      <c r="M268" s="272"/>
      <c r="N268" s="273"/>
    </row>
    <row r="269" spans="2:14" x14ac:dyDescent="0.25">
      <c r="B269" s="278" t="str">
        <f>IF(D269="","",D269&amp;"-"&amp;(1+COUNTIF(D$11:D268,D269)))</f>
        <v/>
      </c>
      <c r="D269" s="271"/>
      <c r="E269" s="272"/>
      <c r="F269" s="272"/>
      <c r="G269" s="272"/>
      <c r="H269" s="272"/>
      <c r="I269" s="272"/>
      <c r="J269" s="272"/>
      <c r="K269" s="272"/>
      <c r="L269" s="272"/>
      <c r="M269" s="272"/>
      <c r="N269" s="273"/>
    </row>
    <row r="270" spans="2:14" x14ac:dyDescent="0.25">
      <c r="B270" s="278" t="str">
        <f>IF(D270="","",D270&amp;"-"&amp;(1+COUNTIF(D$11:D269,D270)))</f>
        <v/>
      </c>
      <c r="D270" s="271"/>
      <c r="E270" s="272"/>
      <c r="F270" s="272"/>
      <c r="G270" s="272"/>
      <c r="H270" s="272"/>
      <c r="I270" s="272"/>
      <c r="J270" s="272"/>
      <c r="K270" s="272"/>
      <c r="L270" s="272"/>
      <c r="M270" s="272"/>
      <c r="N270" s="273"/>
    </row>
    <row r="271" spans="2:14" ht="15" customHeight="1" x14ac:dyDescent="0.25">
      <c r="B271" s="278" t="str">
        <f>IF(D271="","",D271&amp;"-"&amp;(1+COUNTIF(D$11:D270,D271)))</f>
        <v/>
      </c>
      <c r="D271" s="271"/>
      <c r="E271" s="272"/>
      <c r="F271" s="272"/>
      <c r="G271" s="272"/>
      <c r="H271" s="272"/>
      <c r="I271" s="272"/>
      <c r="J271" s="272"/>
      <c r="K271" s="272"/>
      <c r="L271" s="272"/>
      <c r="M271" s="272"/>
      <c r="N271" s="273"/>
    </row>
    <row r="272" spans="2:14" x14ac:dyDescent="0.25">
      <c r="B272" s="278" t="str">
        <f>IF(D272="","",D272&amp;"-"&amp;(1+COUNTIF(D$11:D271,D272)))</f>
        <v/>
      </c>
      <c r="D272" s="271"/>
      <c r="E272" s="272"/>
      <c r="F272" s="272"/>
      <c r="G272" s="272"/>
      <c r="H272" s="272"/>
      <c r="I272" s="272"/>
      <c r="J272" s="272"/>
      <c r="K272" s="272"/>
      <c r="L272" s="272"/>
      <c r="M272" s="272"/>
      <c r="N272" s="273"/>
    </row>
    <row r="273" spans="2:14" x14ac:dyDescent="0.25">
      <c r="B273" s="278" t="str">
        <f>IF(D273="","",D273&amp;"-"&amp;(1+COUNTIF(D$11:D272,D273)))</f>
        <v/>
      </c>
      <c r="D273" s="271"/>
      <c r="E273" s="272"/>
      <c r="F273" s="272"/>
      <c r="G273" s="272"/>
      <c r="H273" s="272"/>
      <c r="I273" s="272"/>
      <c r="J273" s="272"/>
      <c r="K273" s="272"/>
      <c r="L273" s="272"/>
      <c r="M273" s="272"/>
      <c r="N273" s="273"/>
    </row>
    <row r="274" spans="2:14" x14ac:dyDescent="0.25">
      <c r="B274" s="278" t="str">
        <f>IF(D274="","",D274&amp;"-"&amp;(1+COUNTIF(D$11:D273,D274)))</f>
        <v/>
      </c>
      <c r="D274" s="271"/>
      <c r="E274" s="272"/>
      <c r="F274" s="272"/>
      <c r="G274" s="272"/>
      <c r="H274" s="272"/>
      <c r="I274" s="272"/>
      <c r="J274" s="272"/>
      <c r="K274" s="272"/>
      <c r="L274" s="272"/>
      <c r="M274" s="272"/>
      <c r="N274" s="273"/>
    </row>
    <row r="275" spans="2:14" x14ac:dyDescent="0.25">
      <c r="B275" s="278" t="str">
        <f>IF(D275="","",D275&amp;"-"&amp;(1+COUNTIF(D$11:D274,D275)))</f>
        <v/>
      </c>
      <c r="D275" s="271"/>
      <c r="E275" s="272"/>
      <c r="F275" s="272"/>
      <c r="G275" s="272"/>
      <c r="H275" s="272"/>
      <c r="I275" s="272"/>
      <c r="J275" s="272"/>
      <c r="K275" s="272"/>
      <c r="L275" s="272"/>
      <c r="M275" s="272"/>
      <c r="N275" s="273"/>
    </row>
    <row r="276" spans="2:14" x14ac:dyDescent="0.25">
      <c r="B276" s="278" t="str">
        <f>IF(D276="","",D276&amp;"-"&amp;(1+COUNTIF(D$11:D275,D276)))</f>
        <v/>
      </c>
      <c r="D276" s="271"/>
      <c r="E276" s="272"/>
      <c r="F276" s="272"/>
      <c r="G276" s="272"/>
      <c r="H276" s="272"/>
      <c r="I276" s="272"/>
      <c r="J276" s="272"/>
      <c r="K276" s="272"/>
      <c r="L276" s="272"/>
      <c r="M276" s="272"/>
      <c r="N276" s="273"/>
    </row>
    <row r="277" spans="2:14" x14ac:dyDescent="0.25">
      <c r="B277" s="278" t="str">
        <f>IF(D277="","",D277&amp;"-"&amp;(1+COUNTIF(D$11:D276,D277)))</f>
        <v/>
      </c>
      <c r="D277" s="271"/>
      <c r="E277" s="272"/>
      <c r="F277" s="272"/>
      <c r="G277" s="272"/>
      <c r="H277" s="272"/>
      <c r="I277" s="272"/>
      <c r="J277" s="272"/>
      <c r="K277" s="272"/>
      <c r="L277" s="272"/>
      <c r="M277" s="272"/>
      <c r="N277" s="273"/>
    </row>
    <row r="278" spans="2:14" ht="15" customHeight="1" x14ac:dyDescent="0.25">
      <c r="B278" s="278" t="str">
        <f>IF(D278="","",D278&amp;"-"&amp;(1+COUNTIF(D$11:D277,D278)))</f>
        <v/>
      </c>
      <c r="D278" s="271"/>
      <c r="E278" s="272"/>
      <c r="F278" s="272"/>
      <c r="G278" s="272"/>
      <c r="H278" s="272"/>
      <c r="I278" s="272"/>
      <c r="J278" s="272"/>
      <c r="K278" s="272"/>
      <c r="L278" s="272"/>
      <c r="M278" s="272"/>
      <c r="N278" s="273"/>
    </row>
    <row r="279" spans="2:14" x14ac:dyDescent="0.25">
      <c r="B279" s="278" t="str">
        <f>IF(D279="","",D279&amp;"-"&amp;(1+COUNTIF(D$11:D278,D279)))</f>
        <v/>
      </c>
      <c r="D279" s="271"/>
      <c r="E279" s="272"/>
      <c r="F279" s="272"/>
      <c r="G279" s="272"/>
      <c r="H279" s="272"/>
      <c r="I279" s="272"/>
      <c r="J279" s="272"/>
      <c r="K279" s="272"/>
      <c r="L279" s="272"/>
      <c r="M279" s="272"/>
      <c r="N279" s="273"/>
    </row>
    <row r="280" spans="2:14" x14ac:dyDescent="0.25">
      <c r="B280" s="278" t="str">
        <f>IF(D280="","",D280&amp;"-"&amp;(1+COUNTIF(D$11:D279,D280)))</f>
        <v/>
      </c>
      <c r="D280" s="271"/>
      <c r="E280" s="272"/>
      <c r="F280" s="272"/>
      <c r="G280" s="272"/>
      <c r="H280" s="272"/>
      <c r="I280" s="272"/>
      <c r="J280" s="272"/>
      <c r="K280" s="272"/>
      <c r="L280" s="272"/>
      <c r="M280" s="272"/>
      <c r="N280" s="273"/>
    </row>
    <row r="281" spans="2:14" x14ac:dyDescent="0.25">
      <c r="B281" s="278" t="str">
        <f>IF(D281="","",D281&amp;"-"&amp;(1+COUNTIF(D$11:D280,D281)))</f>
        <v/>
      </c>
      <c r="D281" s="271"/>
      <c r="E281" s="272"/>
      <c r="F281" s="272"/>
      <c r="G281" s="272"/>
      <c r="H281" s="272"/>
      <c r="I281" s="272"/>
      <c r="J281" s="272"/>
      <c r="K281" s="272"/>
      <c r="L281" s="272"/>
      <c r="M281" s="272"/>
      <c r="N281" s="273"/>
    </row>
    <row r="282" spans="2:14" x14ac:dyDescent="0.25">
      <c r="B282" s="278" t="str">
        <f>IF(D282="","",D282&amp;"-"&amp;(1+COUNTIF(D$11:D281,D282)))</f>
        <v/>
      </c>
      <c r="D282" s="271"/>
      <c r="E282" s="272"/>
      <c r="F282" s="272"/>
      <c r="G282" s="272"/>
      <c r="H282" s="272"/>
      <c r="I282" s="272"/>
      <c r="J282" s="272"/>
      <c r="K282" s="272"/>
      <c r="L282" s="272"/>
      <c r="M282" s="272"/>
      <c r="N282" s="273"/>
    </row>
    <row r="283" spans="2:14" x14ac:dyDescent="0.25">
      <c r="B283" s="278" t="str">
        <f>IF(D283="","",D283&amp;"-"&amp;(1+COUNTIF(D$11:D282,D283)))</f>
        <v/>
      </c>
      <c r="D283" s="271"/>
      <c r="E283" s="272"/>
      <c r="F283" s="272"/>
      <c r="G283" s="272"/>
      <c r="H283" s="272"/>
      <c r="I283" s="272"/>
      <c r="J283" s="272"/>
      <c r="K283" s="272"/>
      <c r="L283" s="272"/>
      <c r="M283" s="272"/>
      <c r="N283" s="273"/>
    </row>
    <row r="284" spans="2:14" x14ac:dyDescent="0.25">
      <c r="B284" s="278" t="str">
        <f>IF(D284="","",D284&amp;"-"&amp;(1+COUNTIF(D$11:D283,D284)))</f>
        <v/>
      </c>
      <c r="D284" s="271"/>
      <c r="E284" s="272"/>
      <c r="F284" s="272"/>
      <c r="G284" s="272"/>
      <c r="H284" s="272"/>
      <c r="I284" s="272"/>
      <c r="J284" s="272"/>
      <c r="K284" s="272"/>
      <c r="L284" s="272"/>
      <c r="M284" s="272"/>
      <c r="N284" s="273"/>
    </row>
    <row r="285" spans="2:14" ht="15" customHeight="1" x14ac:dyDescent="0.25">
      <c r="B285" s="278" t="str">
        <f>IF(D285="","",D285&amp;"-"&amp;(1+COUNTIF(D$11:D284,D285)))</f>
        <v/>
      </c>
      <c r="D285" s="271"/>
      <c r="E285" s="272"/>
      <c r="F285" s="272"/>
      <c r="G285" s="272"/>
      <c r="H285" s="272"/>
      <c r="I285" s="272"/>
      <c r="J285" s="272"/>
      <c r="K285" s="272"/>
      <c r="L285" s="272"/>
      <c r="M285" s="272"/>
      <c r="N285" s="273"/>
    </row>
    <row r="286" spans="2:14" x14ac:dyDescent="0.25">
      <c r="B286" s="278" t="str">
        <f>IF(D286="","",D286&amp;"-"&amp;(1+COUNTIF(D$11:D285,D286)))</f>
        <v/>
      </c>
      <c r="D286" s="271"/>
      <c r="E286" s="272"/>
      <c r="F286" s="272"/>
      <c r="G286" s="272"/>
      <c r="H286" s="272"/>
      <c r="I286" s="272"/>
      <c r="J286" s="272"/>
      <c r="K286" s="272"/>
      <c r="L286" s="272"/>
      <c r="M286" s="272"/>
      <c r="N286" s="273"/>
    </row>
    <row r="287" spans="2:14" x14ac:dyDescent="0.25">
      <c r="B287" s="278" t="str">
        <f>IF(D287="","",D287&amp;"-"&amp;(1+COUNTIF(D$11:D286,D287)))</f>
        <v/>
      </c>
      <c r="D287" s="271"/>
      <c r="E287" s="272"/>
      <c r="F287" s="272"/>
      <c r="G287" s="272"/>
      <c r="H287" s="272"/>
      <c r="I287" s="272"/>
      <c r="J287" s="272"/>
      <c r="K287" s="272"/>
      <c r="L287" s="272"/>
      <c r="M287" s="272"/>
      <c r="N287" s="273"/>
    </row>
    <row r="288" spans="2:14" x14ac:dyDescent="0.25">
      <c r="B288" s="278" t="str">
        <f>IF(D288="","",D288&amp;"-"&amp;(1+COUNTIF(D$11:D287,D288)))</f>
        <v/>
      </c>
      <c r="D288" s="271"/>
      <c r="E288" s="272"/>
      <c r="F288" s="272"/>
      <c r="G288" s="272"/>
      <c r="H288" s="272"/>
      <c r="I288" s="272"/>
      <c r="J288" s="272"/>
      <c r="K288" s="272"/>
      <c r="L288" s="272"/>
      <c r="M288" s="272"/>
      <c r="N288" s="273"/>
    </row>
    <row r="289" spans="2:14" x14ac:dyDescent="0.25">
      <c r="B289" s="278" t="str">
        <f>IF(D289="","",D289&amp;"-"&amp;(1+COUNTIF(D$11:D288,D289)))</f>
        <v/>
      </c>
      <c r="D289" s="271"/>
      <c r="E289" s="272"/>
      <c r="F289" s="272"/>
      <c r="G289" s="272"/>
      <c r="H289" s="272"/>
      <c r="I289" s="272"/>
      <c r="J289" s="272"/>
      <c r="K289" s="272"/>
      <c r="L289" s="272"/>
      <c r="M289" s="272"/>
      <c r="N289" s="273"/>
    </row>
    <row r="290" spans="2:14" x14ac:dyDescent="0.25">
      <c r="B290" s="278" t="str">
        <f>IF(D290="","",D290&amp;"-"&amp;(1+COUNTIF(D$11:D289,D290)))</f>
        <v/>
      </c>
      <c r="D290" s="271"/>
      <c r="E290" s="272"/>
      <c r="F290" s="272"/>
      <c r="G290" s="272"/>
      <c r="H290" s="272"/>
      <c r="I290" s="272"/>
      <c r="J290" s="272"/>
      <c r="K290" s="272"/>
      <c r="L290" s="272"/>
      <c r="M290" s="272"/>
      <c r="N290" s="273"/>
    </row>
    <row r="291" spans="2:14" x14ac:dyDescent="0.25">
      <c r="B291" s="278" t="str">
        <f>IF(D291="","",D291&amp;"-"&amp;(1+COUNTIF(D$11:D290,D291)))</f>
        <v/>
      </c>
      <c r="D291" s="271"/>
      <c r="E291" s="272"/>
      <c r="F291" s="272"/>
      <c r="G291" s="272"/>
      <c r="H291" s="272"/>
      <c r="I291" s="272"/>
      <c r="J291" s="272"/>
      <c r="K291" s="272"/>
      <c r="L291" s="272"/>
      <c r="M291" s="272"/>
      <c r="N291" s="273"/>
    </row>
    <row r="292" spans="2:14" ht="15" customHeight="1" x14ac:dyDescent="0.25">
      <c r="B292" s="278" t="str">
        <f>IF(D292="","",D292&amp;"-"&amp;(1+COUNTIF(D$11:D291,D292)))</f>
        <v/>
      </c>
      <c r="D292" s="271"/>
      <c r="E292" s="272"/>
      <c r="F292" s="272"/>
      <c r="G292" s="272"/>
      <c r="H292" s="272"/>
      <c r="I292" s="272"/>
      <c r="J292" s="272"/>
      <c r="K292" s="272"/>
      <c r="L292" s="272"/>
      <c r="M292" s="272"/>
      <c r="N292" s="273"/>
    </row>
    <row r="293" spans="2:14" x14ac:dyDescent="0.25">
      <c r="B293" s="278" t="str">
        <f>IF(D293="","",D293&amp;"-"&amp;(1+COUNTIF(D$11:D292,D293)))</f>
        <v/>
      </c>
      <c r="D293" s="271"/>
      <c r="E293" s="272"/>
      <c r="F293" s="272"/>
      <c r="G293" s="272"/>
      <c r="H293" s="272"/>
      <c r="I293" s="272"/>
      <c r="J293" s="272"/>
      <c r="K293" s="272"/>
      <c r="L293" s="272"/>
      <c r="M293" s="272"/>
      <c r="N293" s="273"/>
    </row>
    <row r="294" spans="2:14" x14ac:dyDescent="0.25">
      <c r="B294" s="278" t="str">
        <f>IF(D294="","",D294&amp;"-"&amp;(1+COUNTIF(D$11:D293,D294)))</f>
        <v/>
      </c>
      <c r="D294" s="271"/>
      <c r="E294" s="272"/>
      <c r="F294" s="272"/>
      <c r="G294" s="272"/>
      <c r="H294" s="272"/>
      <c r="I294" s="272"/>
      <c r="J294" s="272"/>
      <c r="K294" s="272"/>
      <c r="L294" s="272"/>
      <c r="M294" s="272"/>
      <c r="N294" s="273"/>
    </row>
    <row r="295" spans="2:14" x14ac:dyDescent="0.25">
      <c r="B295" s="278" t="str">
        <f>IF(D295="","",D295&amp;"-"&amp;(1+COUNTIF(D$11:D294,D295)))</f>
        <v/>
      </c>
      <c r="D295" s="271"/>
      <c r="E295" s="272"/>
      <c r="F295" s="272"/>
      <c r="G295" s="272"/>
      <c r="H295" s="272"/>
      <c r="I295" s="272"/>
      <c r="J295" s="272"/>
      <c r="K295" s="272"/>
      <c r="L295" s="272"/>
      <c r="M295" s="272"/>
      <c r="N295" s="273"/>
    </row>
    <row r="296" spans="2:14" x14ac:dyDescent="0.25">
      <c r="B296" s="278" t="str">
        <f>IF(D296="","",D296&amp;"-"&amp;(1+COUNTIF(D$11:D295,D296)))</f>
        <v/>
      </c>
      <c r="D296" s="271"/>
      <c r="E296" s="272"/>
      <c r="F296" s="272"/>
      <c r="G296" s="272"/>
      <c r="H296" s="272"/>
      <c r="I296" s="272"/>
      <c r="J296" s="272"/>
      <c r="K296" s="272"/>
      <c r="L296" s="272"/>
      <c r="M296" s="272"/>
      <c r="N296" s="273"/>
    </row>
    <row r="297" spans="2:14" x14ac:dyDescent="0.25">
      <c r="B297" s="278" t="str">
        <f>IF(D297="","",D297&amp;"-"&amp;(1+COUNTIF(D$11:D296,D297)))</f>
        <v/>
      </c>
      <c r="D297" s="271"/>
      <c r="E297" s="272"/>
      <c r="F297" s="272"/>
      <c r="G297" s="272"/>
      <c r="H297" s="272"/>
      <c r="I297" s="272"/>
      <c r="J297" s="272"/>
      <c r="K297" s="272"/>
      <c r="L297" s="272"/>
      <c r="M297" s="272"/>
      <c r="N297" s="273"/>
    </row>
    <row r="298" spans="2:14" x14ac:dyDescent="0.25">
      <c r="B298" s="278" t="str">
        <f>IF(D298="","",D298&amp;"-"&amp;(1+COUNTIF(D$11:D297,D298)))</f>
        <v/>
      </c>
      <c r="D298" s="271"/>
      <c r="E298" s="272"/>
      <c r="F298" s="272"/>
      <c r="G298" s="272"/>
      <c r="H298" s="272"/>
      <c r="I298" s="272"/>
      <c r="J298" s="272"/>
      <c r="K298" s="272"/>
      <c r="L298" s="272"/>
      <c r="M298" s="272"/>
      <c r="N298" s="273"/>
    </row>
    <row r="299" spans="2:14" ht="15" customHeight="1" x14ac:dyDescent="0.25">
      <c r="B299" s="278" t="str">
        <f>IF(D299="","",D299&amp;"-"&amp;(1+COUNTIF(D$11:D298,D299)))</f>
        <v/>
      </c>
      <c r="D299" s="271"/>
      <c r="E299" s="272"/>
      <c r="F299" s="272"/>
      <c r="G299" s="272"/>
      <c r="H299" s="272"/>
      <c r="I299" s="272"/>
      <c r="J299" s="272"/>
      <c r="K299" s="272"/>
      <c r="L299" s="272"/>
      <c r="M299" s="272"/>
      <c r="N299" s="273"/>
    </row>
    <row r="300" spans="2:14" x14ac:dyDescent="0.25">
      <c r="B300" s="278" t="str">
        <f>IF(D300="","",D300&amp;"-"&amp;(1+COUNTIF(D$11:D299,D300)))</f>
        <v/>
      </c>
      <c r="D300" s="271"/>
      <c r="E300" s="272"/>
      <c r="F300" s="272"/>
      <c r="G300" s="272"/>
      <c r="H300" s="272"/>
      <c r="I300" s="272"/>
      <c r="J300" s="272"/>
      <c r="K300" s="272"/>
      <c r="L300" s="272"/>
      <c r="M300" s="272"/>
      <c r="N300" s="273"/>
    </row>
    <row r="301" spans="2:14" x14ac:dyDescent="0.25">
      <c r="B301" s="278" t="str">
        <f>IF(D301="","",D301&amp;"-"&amp;(1+COUNTIF(D$11:D300,D301)))</f>
        <v/>
      </c>
      <c r="D301" s="271"/>
      <c r="E301" s="272"/>
      <c r="F301" s="272"/>
      <c r="G301" s="272"/>
      <c r="H301" s="272"/>
      <c r="I301" s="272"/>
      <c r="J301" s="272"/>
      <c r="K301" s="272"/>
      <c r="L301" s="272"/>
      <c r="M301" s="272"/>
      <c r="N301" s="273"/>
    </row>
    <row r="302" spans="2:14" x14ac:dyDescent="0.25">
      <c r="B302" s="278" t="str">
        <f>IF(D302="","",D302&amp;"-"&amp;(1+COUNTIF(D$11:D301,D302)))</f>
        <v/>
      </c>
      <c r="D302" s="271"/>
      <c r="E302" s="272"/>
      <c r="F302" s="272"/>
      <c r="G302" s="272"/>
      <c r="H302" s="272"/>
      <c r="I302" s="272"/>
      <c r="J302" s="272"/>
      <c r="K302" s="272"/>
      <c r="L302" s="272"/>
      <c r="M302" s="272"/>
      <c r="N302" s="273"/>
    </row>
    <row r="303" spans="2:14" x14ac:dyDescent="0.25">
      <c r="B303" s="278" t="str">
        <f>IF(D303="","",D303&amp;"-"&amp;(1+COUNTIF(D$11:D302,D303)))</f>
        <v/>
      </c>
      <c r="D303" s="271"/>
      <c r="E303" s="272"/>
      <c r="F303" s="272"/>
      <c r="G303" s="272"/>
      <c r="H303" s="272"/>
      <c r="I303" s="272"/>
      <c r="J303" s="272"/>
      <c r="K303" s="272"/>
      <c r="L303" s="272"/>
      <c r="M303" s="272"/>
      <c r="N303" s="273"/>
    </row>
    <row r="304" spans="2:14" x14ac:dyDescent="0.25">
      <c r="B304" s="278" t="str">
        <f>IF(D304="","",D304&amp;"-"&amp;(1+COUNTIF(D$11:D303,D304)))</f>
        <v/>
      </c>
      <c r="D304" s="271"/>
      <c r="E304" s="272"/>
      <c r="F304" s="272"/>
      <c r="G304" s="272"/>
      <c r="H304" s="272"/>
      <c r="I304" s="272"/>
      <c r="J304" s="272"/>
      <c r="K304" s="272"/>
      <c r="L304" s="272"/>
      <c r="M304" s="272"/>
      <c r="N304" s="273"/>
    </row>
    <row r="305" spans="2:14" x14ac:dyDescent="0.25">
      <c r="B305" s="278" t="str">
        <f>IF(D305="","",D305&amp;"-"&amp;(1+COUNTIF(D$11:D304,D305)))</f>
        <v/>
      </c>
      <c r="D305" s="271"/>
      <c r="E305" s="272"/>
      <c r="F305" s="272"/>
      <c r="G305" s="272"/>
      <c r="H305" s="272"/>
      <c r="I305" s="272"/>
      <c r="J305" s="272"/>
      <c r="K305" s="272"/>
      <c r="L305" s="272"/>
      <c r="M305" s="272"/>
      <c r="N305" s="273"/>
    </row>
    <row r="306" spans="2:14" ht="15" customHeight="1" x14ac:dyDescent="0.25">
      <c r="B306" s="278" t="str">
        <f>IF(D306="","",D306&amp;"-"&amp;(1+COUNTIF(D$11:D305,D306)))</f>
        <v/>
      </c>
      <c r="D306" s="271"/>
      <c r="E306" s="272"/>
      <c r="F306" s="272"/>
      <c r="G306" s="272"/>
      <c r="H306" s="272"/>
      <c r="I306" s="272"/>
      <c r="J306" s="272"/>
      <c r="K306" s="272"/>
      <c r="L306" s="272"/>
      <c r="M306" s="272"/>
      <c r="N306" s="273"/>
    </row>
    <row r="307" spans="2:14" x14ac:dyDescent="0.25">
      <c r="B307" s="278" t="str">
        <f>IF(D307="","",D307&amp;"-"&amp;(1+COUNTIF(D$11:D306,D307)))</f>
        <v/>
      </c>
      <c r="D307" s="271"/>
      <c r="E307" s="272"/>
      <c r="F307" s="272"/>
      <c r="G307" s="272"/>
      <c r="H307" s="272"/>
      <c r="I307" s="272"/>
      <c r="J307" s="272"/>
      <c r="K307" s="272"/>
      <c r="L307" s="272"/>
      <c r="M307" s="272"/>
      <c r="N307" s="273"/>
    </row>
    <row r="308" spans="2:14" x14ac:dyDescent="0.25">
      <c r="B308" s="278" t="str">
        <f>IF(D308="","",D308&amp;"-"&amp;(1+COUNTIF(D$11:D307,D308)))</f>
        <v/>
      </c>
      <c r="D308" s="271"/>
      <c r="E308" s="272"/>
      <c r="F308" s="272"/>
      <c r="G308" s="272"/>
      <c r="H308" s="272"/>
      <c r="I308" s="272"/>
      <c r="J308" s="272"/>
      <c r="K308" s="272"/>
      <c r="L308" s="272"/>
      <c r="M308" s="272"/>
      <c r="N308" s="273"/>
    </row>
    <row r="309" spans="2:14" x14ac:dyDescent="0.25">
      <c r="B309" s="278" t="str">
        <f>IF(D309="","",D309&amp;"-"&amp;(1+COUNTIF(D$11:D308,D309)))</f>
        <v/>
      </c>
      <c r="D309" s="271"/>
      <c r="E309" s="272"/>
      <c r="F309" s="272"/>
      <c r="G309" s="272"/>
      <c r="H309" s="272"/>
      <c r="I309" s="272"/>
      <c r="J309" s="272"/>
      <c r="K309" s="272"/>
      <c r="L309" s="272"/>
      <c r="M309" s="272"/>
      <c r="N309" s="273"/>
    </row>
    <row r="310" spans="2:14" x14ac:dyDescent="0.25">
      <c r="B310" s="278" t="str">
        <f>IF(D310="","",D310&amp;"-"&amp;(1+COUNTIF(D$11:D309,D310)))</f>
        <v/>
      </c>
      <c r="D310" s="271"/>
      <c r="E310" s="272"/>
      <c r="F310" s="272"/>
      <c r="G310" s="272"/>
      <c r="H310" s="272"/>
      <c r="I310" s="272"/>
      <c r="J310" s="272"/>
      <c r="K310" s="272"/>
      <c r="L310" s="272"/>
      <c r="M310" s="272"/>
      <c r="N310" s="273"/>
    </row>
    <row r="311" spans="2:14" x14ac:dyDescent="0.25">
      <c r="B311" s="278" t="str">
        <f>IF(D311="","",D311&amp;"-"&amp;(1+COUNTIF(D$11:D310,D311)))</f>
        <v/>
      </c>
      <c r="D311" s="271"/>
      <c r="E311" s="272"/>
      <c r="F311" s="272"/>
      <c r="G311" s="272"/>
      <c r="H311" s="272"/>
      <c r="I311" s="272"/>
      <c r="J311" s="272"/>
      <c r="K311" s="272"/>
      <c r="L311" s="272"/>
      <c r="M311" s="272"/>
      <c r="N311" s="273"/>
    </row>
    <row r="312" spans="2:14" x14ac:dyDescent="0.25">
      <c r="B312" s="278" t="str">
        <f>IF(D312="","",D312&amp;"-"&amp;(1+COUNTIF(D$11:D311,D312)))</f>
        <v/>
      </c>
      <c r="D312" s="271"/>
      <c r="E312" s="272"/>
      <c r="F312" s="272"/>
      <c r="G312" s="272"/>
      <c r="H312" s="272"/>
      <c r="I312" s="272"/>
      <c r="J312" s="272"/>
      <c r="K312" s="272"/>
      <c r="L312" s="272"/>
      <c r="M312" s="272"/>
      <c r="N312" s="273"/>
    </row>
    <row r="313" spans="2:14" ht="15" customHeight="1" x14ac:dyDescent="0.25">
      <c r="B313" s="278" t="str">
        <f>IF(D313="","",D313&amp;"-"&amp;(1+COUNTIF(D$11:D312,D313)))</f>
        <v/>
      </c>
      <c r="D313" s="271"/>
      <c r="E313" s="272"/>
      <c r="F313" s="272"/>
      <c r="G313" s="272"/>
      <c r="H313" s="272"/>
      <c r="I313" s="272"/>
      <c r="J313" s="272"/>
      <c r="K313" s="272"/>
      <c r="L313" s="272"/>
      <c r="M313" s="272"/>
      <c r="N313" s="273"/>
    </row>
    <row r="314" spans="2:14" x14ac:dyDescent="0.25">
      <c r="B314" s="278" t="str">
        <f>IF(D314="","",D314&amp;"-"&amp;(1+COUNTIF(D$11:D313,D314)))</f>
        <v/>
      </c>
      <c r="D314" s="271"/>
      <c r="E314" s="272"/>
      <c r="F314" s="272"/>
      <c r="G314" s="272"/>
      <c r="H314" s="272"/>
      <c r="I314" s="272"/>
      <c r="J314" s="272"/>
      <c r="K314" s="272"/>
      <c r="L314" s="272"/>
      <c r="M314" s="272"/>
      <c r="N314" s="273"/>
    </row>
    <row r="315" spans="2:14" x14ac:dyDescent="0.25">
      <c r="B315" s="278" t="str">
        <f>IF(D315="","",D315&amp;"-"&amp;(1+COUNTIF(D$11:D314,D315)))</f>
        <v/>
      </c>
      <c r="D315" s="271"/>
      <c r="E315" s="272"/>
      <c r="F315" s="272"/>
      <c r="G315" s="272"/>
      <c r="H315" s="272"/>
      <c r="I315" s="272"/>
      <c r="J315" s="272"/>
      <c r="K315" s="272"/>
      <c r="L315" s="272"/>
      <c r="M315" s="272"/>
      <c r="N315" s="273"/>
    </row>
    <row r="316" spans="2:14" x14ac:dyDescent="0.25">
      <c r="B316" s="278" t="str">
        <f>IF(D316="","",D316&amp;"-"&amp;(1+COUNTIF(D$11:D315,D316)))</f>
        <v/>
      </c>
      <c r="D316" s="271"/>
      <c r="E316" s="272"/>
      <c r="F316" s="272"/>
      <c r="G316" s="272"/>
      <c r="H316" s="272"/>
      <c r="I316" s="272"/>
      <c r="J316" s="272"/>
      <c r="K316" s="272"/>
      <c r="L316" s="272"/>
      <c r="M316" s="272"/>
      <c r="N316" s="273"/>
    </row>
    <row r="317" spans="2:14" x14ac:dyDescent="0.25">
      <c r="B317" s="278" t="str">
        <f>IF(D317="","",D317&amp;"-"&amp;(1+COUNTIF(D$11:D316,D317)))</f>
        <v/>
      </c>
      <c r="D317" s="271"/>
      <c r="E317" s="272"/>
      <c r="F317" s="272"/>
      <c r="G317" s="272"/>
      <c r="H317" s="272"/>
      <c r="I317" s="272"/>
      <c r="J317" s="272"/>
      <c r="K317" s="272"/>
      <c r="L317" s="272"/>
      <c r="M317" s="272"/>
      <c r="N317" s="273"/>
    </row>
    <row r="318" spans="2:14" x14ac:dyDescent="0.25">
      <c r="B318" s="278" t="str">
        <f>IF(D318="","",D318&amp;"-"&amp;(1+COUNTIF(D$11:D317,D318)))</f>
        <v/>
      </c>
      <c r="D318" s="271"/>
      <c r="E318" s="272"/>
      <c r="F318" s="272"/>
      <c r="G318" s="272"/>
      <c r="H318" s="272"/>
      <c r="I318" s="272"/>
      <c r="J318" s="272"/>
      <c r="K318" s="272"/>
      <c r="L318" s="272"/>
      <c r="M318" s="272"/>
      <c r="N318" s="273"/>
    </row>
    <row r="319" spans="2:14" x14ac:dyDescent="0.25">
      <c r="B319" s="278" t="str">
        <f>IF(D319="","",D319&amp;"-"&amp;(1+COUNTIF(D$11:D318,D319)))</f>
        <v/>
      </c>
      <c r="D319" s="271"/>
      <c r="E319" s="272"/>
      <c r="F319" s="272"/>
      <c r="G319" s="272"/>
      <c r="H319" s="272"/>
      <c r="I319" s="272"/>
      <c r="J319" s="272"/>
      <c r="K319" s="272"/>
      <c r="L319" s="272"/>
      <c r="M319" s="272"/>
      <c r="N319" s="273"/>
    </row>
    <row r="320" spans="2:14" ht="15" customHeight="1" x14ac:dyDescent="0.25">
      <c r="B320" s="278" t="str">
        <f>IF(D320="","",D320&amp;"-"&amp;(1+COUNTIF(D$11:D319,D320)))</f>
        <v/>
      </c>
      <c r="D320" s="271"/>
      <c r="E320" s="272"/>
      <c r="F320" s="272"/>
      <c r="G320" s="272"/>
      <c r="H320" s="272"/>
      <c r="I320" s="272"/>
      <c r="J320" s="272"/>
      <c r="K320" s="272"/>
      <c r="L320" s="272"/>
      <c r="M320" s="272"/>
      <c r="N320" s="273"/>
    </row>
    <row r="321" spans="2:14" x14ac:dyDescent="0.25">
      <c r="B321" s="278" t="str">
        <f>IF(D321="","",D321&amp;"-"&amp;(1+COUNTIF(D$11:D320,D321)))</f>
        <v/>
      </c>
      <c r="D321" s="271"/>
      <c r="E321" s="272"/>
      <c r="F321" s="272"/>
      <c r="G321" s="272"/>
      <c r="H321" s="272"/>
      <c r="I321" s="272"/>
      <c r="J321" s="272"/>
      <c r="K321" s="272"/>
      <c r="L321" s="272"/>
      <c r="M321" s="272"/>
      <c r="N321" s="273"/>
    </row>
    <row r="322" spans="2:14" x14ac:dyDescent="0.25">
      <c r="B322" s="278" t="str">
        <f>IF(D322="","",D322&amp;"-"&amp;(1+COUNTIF(D$11:D321,D322)))</f>
        <v/>
      </c>
      <c r="D322" s="271"/>
      <c r="E322" s="272"/>
      <c r="F322" s="272"/>
      <c r="G322" s="272"/>
      <c r="H322" s="272"/>
      <c r="I322" s="272"/>
      <c r="J322" s="272"/>
      <c r="K322" s="272"/>
      <c r="L322" s="272"/>
      <c r="M322" s="272"/>
      <c r="N322" s="273"/>
    </row>
    <row r="323" spans="2:14" x14ac:dyDescent="0.25">
      <c r="B323" s="278" t="str">
        <f>IF(D323="","",D323&amp;"-"&amp;(1+COUNTIF(D$11:D322,D323)))</f>
        <v/>
      </c>
      <c r="D323" s="271"/>
      <c r="E323" s="272"/>
      <c r="F323" s="272"/>
      <c r="G323" s="272"/>
      <c r="H323" s="272"/>
      <c r="I323" s="272"/>
      <c r="J323" s="272"/>
      <c r="K323" s="272"/>
      <c r="L323" s="272"/>
      <c r="M323" s="272"/>
      <c r="N323" s="273"/>
    </row>
    <row r="324" spans="2:14" x14ac:dyDescent="0.25">
      <c r="B324" s="278" t="str">
        <f>IF(D324="","",D324&amp;"-"&amp;(1+COUNTIF(D$11:D323,D324)))</f>
        <v/>
      </c>
      <c r="D324" s="271"/>
      <c r="E324" s="272"/>
      <c r="F324" s="272"/>
      <c r="G324" s="272"/>
      <c r="H324" s="272"/>
      <c r="I324" s="272"/>
      <c r="J324" s="272"/>
      <c r="K324" s="272"/>
      <c r="L324" s="272"/>
      <c r="M324" s="272"/>
      <c r="N324" s="273"/>
    </row>
    <row r="325" spans="2:14" x14ac:dyDescent="0.25">
      <c r="B325" s="278" t="str">
        <f>IF(D325="","",D325&amp;"-"&amp;(1+COUNTIF(D$11:D324,D325)))</f>
        <v/>
      </c>
      <c r="D325" s="271"/>
      <c r="E325" s="272"/>
      <c r="F325" s="272"/>
      <c r="G325" s="272"/>
      <c r="H325" s="272"/>
      <c r="I325" s="272"/>
      <c r="J325" s="272"/>
      <c r="K325" s="272"/>
      <c r="L325" s="272"/>
      <c r="M325" s="272"/>
      <c r="N325" s="273"/>
    </row>
    <row r="326" spans="2:14" x14ac:dyDescent="0.25">
      <c r="B326" s="278" t="str">
        <f>IF(D326="","",D326&amp;"-"&amp;(1+COUNTIF(D$11:D325,D326)))</f>
        <v/>
      </c>
      <c r="D326" s="271"/>
      <c r="E326" s="272"/>
      <c r="F326" s="272"/>
      <c r="G326" s="272"/>
      <c r="H326" s="272"/>
      <c r="I326" s="272"/>
      <c r="J326" s="272"/>
      <c r="K326" s="272"/>
      <c r="L326" s="272"/>
      <c r="M326" s="272"/>
      <c r="N326" s="273"/>
    </row>
    <row r="327" spans="2:14" ht="15" customHeight="1" x14ac:dyDescent="0.25">
      <c r="B327" s="278" t="str">
        <f>IF(D327="","",D327&amp;"-"&amp;(1+COUNTIF(D$11:D326,D327)))</f>
        <v/>
      </c>
      <c r="D327" s="271"/>
      <c r="E327" s="272"/>
      <c r="F327" s="272"/>
      <c r="G327" s="272"/>
      <c r="H327" s="272"/>
      <c r="I327" s="272"/>
      <c r="J327" s="272"/>
      <c r="K327" s="272"/>
      <c r="L327" s="272"/>
      <c r="M327" s="272"/>
      <c r="N327" s="273"/>
    </row>
    <row r="328" spans="2:14" x14ac:dyDescent="0.25">
      <c r="B328" s="278" t="str">
        <f>IF(D328="","",D328&amp;"-"&amp;(1+COUNTIF(D$11:D327,D328)))</f>
        <v/>
      </c>
      <c r="D328" s="271"/>
      <c r="E328" s="272"/>
      <c r="F328" s="272"/>
      <c r="G328" s="272"/>
      <c r="H328" s="272"/>
      <c r="I328" s="272"/>
      <c r="J328" s="272"/>
      <c r="K328" s="272"/>
      <c r="L328" s="272"/>
      <c r="M328" s="272"/>
      <c r="N328" s="273"/>
    </row>
    <row r="329" spans="2:14" x14ac:dyDescent="0.25">
      <c r="B329" s="278" t="str">
        <f>IF(D329="","",D329&amp;"-"&amp;(1+COUNTIF(D$11:D328,D329)))</f>
        <v/>
      </c>
      <c r="D329" s="271"/>
      <c r="E329" s="272"/>
      <c r="F329" s="272"/>
      <c r="G329" s="272"/>
      <c r="H329" s="272"/>
      <c r="I329" s="272"/>
      <c r="J329" s="272"/>
      <c r="K329" s="272"/>
      <c r="L329" s="272"/>
      <c r="M329" s="272"/>
      <c r="N329" s="273"/>
    </row>
    <row r="330" spans="2:14" x14ac:dyDescent="0.25">
      <c r="B330" s="278" t="str">
        <f>IF(D330="","",D330&amp;"-"&amp;(1+COUNTIF(D$11:D329,D330)))</f>
        <v/>
      </c>
      <c r="D330" s="271"/>
      <c r="E330" s="272"/>
      <c r="F330" s="272"/>
      <c r="G330" s="272"/>
      <c r="H330" s="272"/>
      <c r="I330" s="272"/>
      <c r="J330" s="272"/>
      <c r="K330" s="272"/>
      <c r="L330" s="272"/>
      <c r="M330" s="272"/>
      <c r="N330" s="273"/>
    </row>
    <row r="331" spans="2:14" x14ac:dyDescent="0.25">
      <c r="B331" s="278" t="str">
        <f>IF(D331="","",D331&amp;"-"&amp;(1+COUNTIF(D$11:D330,D331)))</f>
        <v/>
      </c>
      <c r="D331" s="271"/>
      <c r="E331" s="272"/>
      <c r="F331" s="272"/>
      <c r="G331" s="272"/>
      <c r="H331" s="272"/>
      <c r="I331" s="272"/>
      <c r="J331" s="272"/>
      <c r="K331" s="272"/>
      <c r="L331" s="272"/>
      <c r="M331" s="272"/>
      <c r="N331" s="273"/>
    </row>
    <row r="332" spans="2:14" x14ac:dyDescent="0.25">
      <c r="B332" s="278" t="str">
        <f>IF(D332="","",D332&amp;"-"&amp;(1+COUNTIF(D$11:D331,D332)))</f>
        <v/>
      </c>
      <c r="D332" s="271"/>
      <c r="E332" s="272"/>
      <c r="F332" s="272"/>
      <c r="G332" s="272"/>
      <c r="H332" s="272"/>
      <c r="I332" s="272"/>
      <c r="J332" s="272"/>
      <c r="K332" s="272"/>
      <c r="L332" s="272"/>
      <c r="M332" s="272"/>
      <c r="N332" s="273"/>
    </row>
    <row r="333" spans="2:14" x14ac:dyDescent="0.25">
      <c r="B333" s="278" t="str">
        <f>IF(D333="","",D333&amp;"-"&amp;(1+COUNTIF(D$11:D332,D333)))</f>
        <v/>
      </c>
      <c r="D333" s="271"/>
      <c r="E333" s="272"/>
      <c r="F333" s="272"/>
      <c r="G333" s="272"/>
      <c r="H333" s="272"/>
      <c r="I333" s="272"/>
      <c r="J333" s="272"/>
      <c r="K333" s="272"/>
      <c r="L333" s="272"/>
      <c r="M333" s="272"/>
      <c r="N333" s="273"/>
    </row>
    <row r="334" spans="2:14" ht="15" customHeight="1" x14ac:dyDescent="0.25">
      <c r="B334" s="278" t="str">
        <f>IF(D334="","",D334&amp;"-"&amp;(1+COUNTIF(D$11:D333,D334)))</f>
        <v/>
      </c>
      <c r="D334" s="271"/>
      <c r="E334" s="272"/>
      <c r="F334" s="272"/>
      <c r="G334" s="272"/>
      <c r="H334" s="272"/>
      <c r="I334" s="272"/>
      <c r="J334" s="272"/>
      <c r="K334" s="272"/>
      <c r="L334" s="272"/>
      <c r="M334" s="272"/>
      <c r="N334" s="273"/>
    </row>
    <row r="335" spans="2:14" x14ac:dyDescent="0.25">
      <c r="B335" s="278" t="str">
        <f>IF(D335="","",D335&amp;"-"&amp;(1+COUNTIF(D$11:D334,D335)))</f>
        <v/>
      </c>
      <c r="D335" s="271"/>
      <c r="E335" s="272"/>
      <c r="F335" s="272"/>
      <c r="G335" s="272"/>
      <c r="H335" s="272"/>
      <c r="I335" s="272"/>
      <c r="J335" s="272"/>
      <c r="K335" s="272"/>
      <c r="L335" s="272"/>
      <c r="M335" s="272"/>
      <c r="N335" s="273"/>
    </row>
    <row r="336" spans="2:14" x14ac:dyDescent="0.25">
      <c r="B336" s="278" t="str">
        <f>IF(D336="","",D336&amp;"-"&amp;(1+COUNTIF(D$11:D335,D336)))</f>
        <v/>
      </c>
      <c r="D336" s="271"/>
      <c r="E336" s="272"/>
      <c r="F336" s="272"/>
      <c r="G336" s="272"/>
      <c r="H336" s="272"/>
      <c r="I336" s="272"/>
      <c r="J336" s="272"/>
      <c r="K336" s="272"/>
      <c r="L336" s="272"/>
      <c r="M336" s="272"/>
      <c r="N336" s="273"/>
    </row>
    <row r="337" spans="2:14" x14ac:dyDescent="0.25">
      <c r="B337" s="278" t="str">
        <f>IF(D337="","",D337&amp;"-"&amp;(1+COUNTIF(D$11:D336,D337)))</f>
        <v/>
      </c>
      <c r="D337" s="271"/>
      <c r="E337" s="272"/>
      <c r="F337" s="272"/>
      <c r="G337" s="272"/>
      <c r="H337" s="272"/>
      <c r="I337" s="272"/>
      <c r="J337" s="272"/>
      <c r="K337" s="272"/>
      <c r="L337" s="272"/>
      <c r="M337" s="272"/>
      <c r="N337" s="273"/>
    </row>
    <row r="338" spans="2:14" x14ac:dyDescent="0.25">
      <c r="B338" s="278" t="str">
        <f>IF(D338="","",D338&amp;"-"&amp;(1+COUNTIF(D$11:D337,D338)))</f>
        <v/>
      </c>
      <c r="D338" s="271"/>
      <c r="E338" s="272"/>
      <c r="F338" s="272"/>
      <c r="G338" s="272"/>
      <c r="H338" s="272"/>
      <c r="I338" s="272"/>
      <c r="J338" s="272"/>
      <c r="K338" s="272"/>
      <c r="L338" s="272"/>
      <c r="M338" s="272"/>
      <c r="N338" s="273"/>
    </row>
    <row r="339" spans="2:14" x14ac:dyDescent="0.25">
      <c r="B339" s="278" t="str">
        <f>IF(D339="","",D339&amp;"-"&amp;(1+COUNTIF(D$11:D338,D339)))</f>
        <v/>
      </c>
      <c r="D339" s="271"/>
      <c r="E339" s="272"/>
      <c r="F339" s="272"/>
      <c r="G339" s="272"/>
      <c r="H339" s="272"/>
      <c r="I339" s="272"/>
      <c r="J339" s="272"/>
      <c r="K339" s="272"/>
      <c r="L339" s="272"/>
      <c r="M339" s="272"/>
      <c r="N339" s="273"/>
    </row>
    <row r="340" spans="2:14" x14ac:dyDescent="0.25">
      <c r="B340" s="278" t="str">
        <f>IF(D340="","",D340&amp;"-"&amp;(1+COUNTIF(D$11:D339,D340)))</f>
        <v/>
      </c>
      <c r="D340" s="271"/>
      <c r="E340" s="272"/>
      <c r="F340" s="272"/>
      <c r="G340" s="272"/>
      <c r="H340" s="272"/>
      <c r="I340" s="272"/>
      <c r="J340" s="272"/>
      <c r="K340" s="272"/>
      <c r="L340" s="272"/>
      <c r="M340" s="272"/>
      <c r="N340" s="273"/>
    </row>
    <row r="341" spans="2:14" ht="15" customHeight="1" x14ac:dyDescent="0.25">
      <c r="B341" s="278" t="str">
        <f>IF(D341="","",D341&amp;"-"&amp;(1+COUNTIF(D$11:D340,D341)))</f>
        <v/>
      </c>
      <c r="D341" s="271"/>
      <c r="E341" s="272"/>
      <c r="F341" s="272"/>
      <c r="G341" s="272"/>
      <c r="H341" s="272"/>
      <c r="I341" s="272"/>
      <c r="J341" s="272"/>
      <c r="K341" s="272"/>
      <c r="L341" s="272"/>
      <c r="M341" s="272"/>
      <c r="N341" s="273"/>
    </row>
    <row r="342" spans="2:14" x14ac:dyDescent="0.25">
      <c r="B342" s="278" t="str">
        <f>IF(D342="","",D342&amp;"-"&amp;(1+COUNTIF(D$11:D341,D342)))</f>
        <v/>
      </c>
      <c r="D342" s="271"/>
      <c r="E342" s="272"/>
      <c r="F342" s="272"/>
      <c r="G342" s="272"/>
      <c r="H342" s="272"/>
      <c r="I342" s="272"/>
      <c r="J342" s="272"/>
      <c r="K342" s="272"/>
      <c r="L342" s="272"/>
      <c r="M342" s="272"/>
      <c r="N342" s="273"/>
    </row>
    <row r="343" spans="2:14" x14ac:dyDescent="0.25">
      <c r="B343" s="278" t="str">
        <f>IF(D343="","",D343&amp;"-"&amp;(1+COUNTIF(D$11:D342,D343)))</f>
        <v/>
      </c>
      <c r="D343" s="271"/>
      <c r="E343" s="272"/>
      <c r="F343" s="272"/>
      <c r="G343" s="272"/>
      <c r="H343" s="272"/>
      <c r="I343" s="272"/>
      <c r="J343" s="272"/>
      <c r="K343" s="272"/>
      <c r="L343" s="272"/>
      <c r="M343" s="272"/>
      <c r="N343" s="273"/>
    </row>
    <row r="344" spans="2:14" x14ac:dyDescent="0.25">
      <c r="B344" s="278" t="str">
        <f>IF(D344="","",D344&amp;"-"&amp;(1+COUNTIF(D$11:D343,D344)))</f>
        <v/>
      </c>
      <c r="D344" s="271"/>
      <c r="E344" s="272"/>
      <c r="F344" s="272"/>
      <c r="G344" s="272"/>
      <c r="H344" s="272"/>
      <c r="I344" s="272"/>
      <c r="J344" s="272"/>
      <c r="K344" s="272"/>
      <c r="L344" s="272"/>
      <c r="M344" s="272"/>
      <c r="N344" s="273"/>
    </row>
    <row r="345" spans="2:14" x14ac:dyDescent="0.25">
      <c r="B345" s="278" t="str">
        <f>IF(D345="","",D345&amp;"-"&amp;(1+COUNTIF(D$11:D344,D345)))</f>
        <v/>
      </c>
      <c r="D345" s="271"/>
      <c r="E345" s="272"/>
      <c r="F345" s="272"/>
      <c r="G345" s="272"/>
      <c r="H345" s="272"/>
      <c r="I345" s="272"/>
      <c r="J345" s="272"/>
      <c r="K345" s="272"/>
      <c r="L345" s="272"/>
      <c r="M345" s="272"/>
      <c r="N345" s="273"/>
    </row>
    <row r="346" spans="2:14" x14ac:dyDescent="0.25">
      <c r="B346" s="278" t="str">
        <f>IF(D346="","",D346&amp;"-"&amp;(1+COUNTIF(D$11:D345,D346)))</f>
        <v/>
      </c>
      <c r="D346" s="271"/>
      <c r="E346" s="272"/>
      <c r="F346" s="272"/>
      <c r="G346" s="272"/>
      <c r="H346" s="272"/>
      <c r="I346" s="272"/>
      <c r="J346" s="272"/>
      <c r="K346" s="272"/>
      <c r="L346" s="272"/>
      <c r="M346" s="272"/>
      <c r="N346" s="273"/>
    </row>
    <row r="347" spans="2:14" x14ac:dyDescent="0.25">
      <c r="B347" s="278" t="str">
        <f>IF(D347="","",D347&amp;"-"&amp;(1+COUNTIF(D$11:D346,D347)))</f>
        <v/>
      </c>
      <c r="D347" s="271"/>
      <c r="E347" s="272"/>
      <c r="F347" s="272"/>
      <c r="G347" s="272"/>
      <c r="H347" s="272"/>
      <c r="I347" s="272"/>
      <c r="J347" s="272"/>
      <c r="K347" s="272"/>
      <c r="L347" s="272"/>
      <c r="M347" s="272"/>
      <c r="N347" s="273"/>
    </row>
    <row r="348" spans="2:14" ht="15" customHeight="1" x14ac:dyDescent="0.25">
      <c r="B348" s="278" t="str">
        <f>IF(D348="","",D348&amp;"-"&amp;(1+COUNTIF(D$11:D347,D348)))</f>
        <v/>
      </c>
      <c r="D348" s="271"/>
      <c r="E348" s="272"/>
      <c r="F348" s="272"/>
      <c r="G348" s="272"/>
      <c r="H348" s="272"/>
      <c r="I348" s="272"/>
      <c r="J348" s="272"/>
      <c r="K348" s="272"/>
      <c r="L348" s="272"/>
      <c r="M348" s="272"/>
      <c r="N348" s="273"/>
    </row>
    <row r="349" spans="2:14" x14ac:dyDescent="0.25">
      <c r="B349" s="278" t="str">
        <f>IF(D349="","",D349&amp;"-"&amp;(1+COUNTIF(D$11:D348,D349)))</f>
        <v/>
      </c>
      <c r="D349" s="271"/>
      <c r="E349" s="272"/>
      <c r="F349" s="272"/>
      <c r="G349" s="272"/>
      <c r="H349" s="272"/>
      <c r="I349" s="272"/>
      <c r="J349" s="272"/>
      <c r="K349" s="272"/>
      <c r="L349" s="272"/>
      <c r="M349" s="272"/>
      <c r="N349" s="273"/>
    </row>
    <row r="350" spans="2:14" x14ac:dyDescent="0.25">
      <c r="B350" s="278" t="str">
        <f>IF(D350="","",D350&amp;"-"&amp;(1+COUNTIF(D$11:D349,D350)))</f>
        <v/>
      </c>
      <c r="D350" s="271"/>
      <c r="E350" s="272"/>
      <c r="F350" s="272"/>
      <c r="G350" s="272"/>
      <c r="H350" s="272"/>
      <c r="I350" s="272"/>
      <c r="J350" s="272"/>
      <c r="K350" s="272"/>
      <c r="L350" s="272"/>
      <c r="M350" s="272"/>
      <c r="N350" s="273"/>
    </row>
    <row r="351" spans="2:14" x14ac:dyDescent="0.25">
      <c r="B351" s="278" t="str">
        <f>IF(D351="","",D351&amp;"-"&amp;(1+COUNTIF(D$11:D350,D351)))</f>
        <v/>
      </c>
      <c r="D351" s="271"/>
      <c r="E351" s="272"/>
      <c r="F351" s="272"/>
      <c r="G351" s="272"/>
      <c r="H351" s="272"/>
      <c r="I351" s="272"/>
      <c r="J351" s="272"/>
      <c r="K351" s="272"/>
      <c r="L351" s="272"/>
      <c r="M351" s="272"/>
      <c r="N351" s="273"/>
    </row>
    <row r="352" spans="2:14" x14ac:dyDescent="0.25">
      <c r="B352" s="278" t="str">
        <f>IF(D352="","",D352&amp;"-"&amp;(1+COUNTIF(D$11:D351,D352)))</f>
        <v/>
      </c>
      <c r="D352" s="271"/>
      <c r="E352" s="272"/>
      <c r="F352" s="272"/>
      <c r="G352" s="272"/>
      <c r="H352" s="272"/>
      <c r="I352" s="272"/>
      <c r="J352" s="272"/>
      <c r="K352" s="272"/>
      <c r="L352" s="272"/>
      <c r="M352" s="272"/>
      <c r="N352" s="273"/>
    </row>
    <row r="353" spans="2:14" x14ac:dyDescent="0.25">
      <c r="B353" s="278" t="str">
        <f>IF(D353="","",D353&amp;"-"&amp;(1+COUNTIF(D$11:D352,D353)))</f>
        <v/>
      </c>
      <c r="D353" s="271"/>
      <c r="E353" s="272"/>
      <c r="F353" s="272"/>
      <c r="G353" s="272"/>
      <c r="H353" s="272"/>
      <c r="I353" s="272"/>
      <c r="J353" s="272"/>
      <c r="K353" s="272"/>
      <c r="L353" s="272"/>
      <c r="M353" s="272"/>
      <c r="N353" s="273"/>
    </row>
    <row r="354" spans="2:14" x14ac:dyDescent="0.25">
      <c r="B354" s="278" t="str">
        <f>IF(D354="","",D354&amp;"-"&amp;(1+COUNTIF(D$11:D353,D354)))</f>
        <v/>
      </c>
      <c r="D354" s="271"/>
      <c r="E354" s="272"/>
      <c r="F354" s="272"/>
      <c r="G354" s="272"/>
      <c r="H354" s="272"/>
      <c r="I354" s="272"/>
      <c r="J354" s="272"/>
      <c r="K354" s="272"/>
      <c r="L354" s="272"/>
      <c r="M354" s="272"/>
      <c r="N354" s="273"/>
    </row>
    <row r="355" spans="2:14" ht="15" customHeight="1" x14ac:dyDescent="0.25">
      <c r="B355" s="278" t="str">
        <f>IF(D355="","",D355&amp;"-"&amp;(1+COUNTIF(D$11:D354,D355)))</f>
        <v/>
      </c>
      <c r="D355" s="271"/>
      <c r="E355" s="272"/>
      <c r="F355" s="272"/>
      <c r="G355" s="272"/>
      <c r="H355" s="272"/>
      <c r="I355" s="272"/>
      <c r="J355" s="272"/>
      <c r="K355" s="272"/>
      <c r="L355" s="272"/>
      <c r="M355" s="272"/>
      <c r="N355" s="273"/>
    </row>
    <row r="356" spans="2:14" x14ac:dyDescent="0.25">
      <c r="B356" s="278" t="str">
        <f>IF(D356="","",D356&amp;"-"&amp;(1+COUNTIF(D$11:D355,D356)))</f>
        <v/>
      </c>
      <c r="D356" s="271"/>
      <c r="E356" s="272"/>
      <c r="F356" s="272"/>
      <c r="G356" s="272"/>
      <c r="H356" s="272"/>
      <c r="I356" s="272"/>
      <c r="J356" s="272"/>
      <c r="K356" s="272"/>
      <c r="L356" s="272"/>
      <c r="M356" s="272"/>
      <c r="N356" s="273"/>
    </row>
    <row r="357" spans="2:14" x14ac:dyDescent="0.25">
      <c r="B357" s="278" t="str">
        <f>IF(D357="","",D357&amp;"-"&amp;(1+COUNTIF(D$11:D356,D357)))</f>
        <v/>
      </c>
      <c r="D357" s="271"/>
      <c r="E357" s="272"/>
      <c r="F357" s="272"/>
      <c r="G357" s="272"/>
      <c r="H357" s="272"/>
      <c r="I357" s="272"/>
      <c r="J357" s="272"/>
      <c r="K357" s="272"/>
      <c r="L357" s="272"/>
      <c r="M357" s="272"/>
      <c r="N357" s="273"/>
    </row>
    <row r="358" spans="2:14" x14ac:dyDescent="0.25">
      <c r="B358" s="278" t="str">
        <f>IF(D358="","",D358&amp;"-"&amp;(1+COUNTIF(D$11:D357,D358)))</f>
        <v/>
      </c>
      <c r="D358" s="271"/>
      <c r="E358" s="272"/>
      <c r="F358" s="272"/>
      <c r="G358" s="272"/>
      <c r="H358" s="272"/>
      <c r="I358" s="272"/>
      <c r="J358" s="272"/>
      <c r="K358" s="272"/>
      <c r="L358" s="272"/>
      <c r="M358" s="272"/>
      <c r="N358" s="273"/>
    </row>
    <row r="359" spans="2:14" x14ac:dyDescent="0.25">
      <c r="B359" s="278" t="str">
        <f>IF(D359="","",D359&amp;"-"&amp;(1+COUNTIF(D$11:D358,D359)))</f>
        <v/>
      </c>
      <c r="D359" s="271"/>
      <c r="E359" s="272"/>
      <c r="F359" s="272"/>
      <c r="G359" s="272"/>
      <c r="H359" s="272"/>
      <c r="I359" s="272"/>
      <c r="J359" s="272"/>
      <c r="K359" s="272"/>
      <c r="L359" s="272"/>
      <c r="M359" s="272"/>
      <c r="N359" s="273"/>
    </row>
    <row r="360" spans="2:14" x14ac:dyDescent="0.25">
      <c r="B360" s="278" t="str">
        <f>IF(D360="","",D360&amp;"-"&amp;(1+COUNTIF(D$11:D359,D360)))</f>
        <v/>
      </c>
      <c r="D360" s="271"/>
      <c r="E360" s="272"/>
      <c r="F360" s="272"/>
      <c r="G360" s="272"/>
      <c r="H360" s="272"/>
      <c r="I360" s="272"/>
      <c r="J360" s="272"/>
      <c r="K360" s="272"/>
      <c r="L360" s="272"/>
      <c r="M360" s="272"/>
      <c r="N360" s="273"/>
    </row>
    <row r="361" spans="2:14" x14ac:dyDescent="0.25">
      <c r="B361" s="278" t="str">
        <f>IF(D361="","",D361&amp;"-"&amp;(1+COUNTIF(D$11:D360,D361)))</f>
        <v/>
      </c>
      <c r="D361" s="271"/>
      <c r="E361" s="272"/>
      <c r="F361" s="272"/>
      <c r="G361" s="272"/>
      <c r="H361" s="272"/>
      <c r="I361" s="272"/>
      <c r="J361" s="272"/>
      <c r="K361" s="272"/>
      <c r="L361" s="272"/>
      <c r="M361" s="272"/>
      <c r="N361" s="273"/>
    </row>
    <row r="362" spans="2:14" ht="15" customHeight="1" x14ac:dyDescent="0.25">
      <c r="B362" s="278" t="str">
        <f>IF(D362="","",D362&amp;"-"&amp;(1+COUNTIF(D$11:D361,D362)))</f>
        <v/>
      </c>
      <c r="D362" s="271"/>
      <c r="E362" s="272"/>
      <c r="F362" s="272"/>
      <c r="G362" s="272"/>
      <c r="H362" s="272"/>
      <c r="I362" s="272"/>
      <c r="J362" s="272"/>
      <c r="K362" s="272"/>
      <c r="L362" s="272"/>
      <c r="M362" s="272"/>
      <c r="N362" s="273"/>
    </row>
    <row r="363" spans="2:14" x14ac:dyDescent="0.25">
      <c r="B363" s="278" t="str">
        <f>IF(D363="","",D363&amp;"-"&amp;(1+COUNTIF(D$11:D362,D363)))</f>
        <v/>
      </c>
      <c r="D363" s="271"/>
      <c r="E363" s="272"/>
      <c r="F363" s="272"/>
      <c r="G363" s="272"/>
      <c r="H363" s="272"/>
      <c r="I363" s="272"/>
      <c r="J363" s="272"/>
      <c r="K363" s="272"/>
      <c r="L363" s="272"/>
      <c r="M363" s="272"/>
      <c r="N363" s="273"/>
    </row>
    <row r="364" spans="2:14" x14ac:dyDescent="0.25">
      <c r="B364" s="278" t="str">
        <f>IF(D364="","",D364&amp;"-"&amp;(1+COUNTIF(D$11:D363,D364)))</f>
        <v/>
      </c>
      <c r="D364" s="271"/>
      <c r="E364" s="272"/>
      <c r="F364" s="272"/>
      <c r="G364" s="272"/>
      <c r="H364" s="272"/>
      <c r="I364" s="272"/>
      <c r="J364" s="272"/>
      <c r="K364" s="272"/>
      <c r="L364" s="272"/>
      <c r="M364" s="272"/>
      <c r="N364" s="273"/>
    </row>
    <row r="365" spans="2:14" x14ac:dyDescent="0.25">
      <c r="B365" s="278" t="str">
        <f>IF(D365="","",D365&amp;"-"&amp;(1+COUNTIF(D$11:D364,D365)))</f>
        <v/>
      </c>
      <c r="D365" s="271"/>
      <c r="E365" s="272"/>
      <c r="F365" s="272"/>
      <c r="G365" s="272"/>
      <c r="H365" s="272"/>
      <c r="I365" s="272"/>
      <c r="J365" s="272"/>
      <c r="K365" s="272"/>
      <c r="L365" s="272"/>
      <c r="M365" s="272"/>
      <c r="N365" s="273"/>
    </row>
    <row r="366" spans="2:14" x14ac:dyDescent="0.25">
      <c r="B366" s="278" t="str">
        <f>IF(D366="","",D366&amp;"-"&amp;(1+COUNTIF(D$11:D365,D366)))</f>
        <v/>
      </c>
      <c r="D366" s="271"/>
      <c r="E366" s="272"/>
      <c r="F366" s="272"/>
      <c r="G366" s="272"/>
      <c r="H366" s="272"/>
      <c r="I366" s="272"/>
      <c r="J366" s="272"/>
      <c r="K366" s="272"/>
      <c r="L366" s="272"/>
      <c r="M366" s="272"/>
      <c r="N366" s="273"/>
    </row>
    <row r="367" spans="2:14" x14ac:dyDescent="0.25">
      <c r="B367" s="278" t="str">
        <f>IF(D367="","",D367&amp;"-"&amp;(1+COUNTIF(D$11:D366,D367)))</f>
        <v/>
      </c>
      <c r="D367" s="271"/>
      <c r="E367" s="272"/>
      <c r="F367" s="272"/>
      <c r="G367" s="272"/>
      <c r="H367" s="272"/>
      <c r="I367" s="272"/>
      <c r="J367" s="272"/>
      <c r="K367" s="272"/>
      <c r="L367" s="272"/>
      <c r="M367" s="272"/>
      <c r="N367" s="273"/>
    </row>
    <row r="368" spans="2:14" x14ac:dyDescent="0.25">
      <c r="B368" s="278" t="str">
        <f>IF(D368="","",D368&amp;"-"&amp;(1+COUNTIF(D$11:D367,D368)))</f>
        <v/>
      </c>
      <c r="D368" s="271"/>
      <c r="E368" s="272"/>
      <c r="F368" s="272"/>
      <c r="G368" s="272"/>
      <c r="H368" s="272"/>
      <c r="I368" s="272"/>
      <c r="J368" s="272"/>
      <c r="K368" s="272"/>
      <c r="L368" s="272"/>
      <c r="M368" s="272"/>
      <c r="N368" s="273"/>
    </row>
    <row r="369" spans="2:14" ht="15" customHeight="1" x14ac:dyDescent="0.25">
      <c r="B369" s="278" t="str">
        <f>IF(D369="","",D369&amp;"-"&amp;(1+COUNTIF(D$11:D368,D369)))</f>
        <v/>
      </c>
      <c r="D369" s="271"/>
      <c r="E369" s="272"/>
      <c r="F369" s="272"/>
      <c r="G369" s="272"/>
      <c r="H369" s="272"/>
      <c r="I369" s="272"/>
      <c r="J369" s="272"/>
      <c r="K369" s="272"/>
      <c r="L369" s="272"/>
      <c r="M369" s="272"/>
      <c r="N369" s="273"/>
    </row>
    <row r="370" spans="2:14" x14ac:dyDescent="0.25">
      <c r="B370" s="278" t="str">
        <f>IF(D370="","",D370&amp;"-"&amp;(1+COUNTIF(D$11:D369,D370)))</f>
        <v/>
      </c>
      <c r="D370" s="271"/>
      <c r="E370" s="272"/>
      <c r="F370" s="272"/>
      <c r="G370" s="272"/>
      <c r="H370" s="272"/>
      <c r="I370" s="272"/>
      <c r="J370" s="272"/>
      <c r="K370" s="272"/>
      <c r="L370" s="272"/>
      <c r="M370" s="272"/>
      <c r="N370" s="273"/>
    </row>
    <row r="371" spans="2:14" x14ac:dyDescent="0.25">
      <c r="B371" s="278" t="str">
        <f>IF(D371="","",D371&amp;"-"&amp;(1+COUNTIF(D$11:D370,D371)))</f>
        <v/>
      </c>
      <c r="D371" s="271"/>
      <c r="E371" s="272"/>
      <c r="F371" s="272"/>
      <c r="G371" s="272"/>
      <c r="H371" s="272"/>
      <c r="I371" s="272"/>
      <c r="J371" s="272"/>
      <c r="K371" s="272"/>
      <c r="L371" s="272"/>
      <c r="M371" s="272"/>
      <c r="N371" s="273"/>
    </row>
    <row r="372" spans="2:14" x14ac:dyDescent="0.25">
      <c r="B372" s="278" t="str">
        <f>IF(D372="","",D372&amp;"-"&amp;(1+COUNTIF(D$11:D371,D372)))</f>
        <v/>
      </c>
      <c r="D372" s="271"/>
      <c r="E372" s="272"/>
      <c r="F372" s="272"/>
      <c r="G372" s="272"/>
      <c r="H372" s="272"/>
      <c r="I372" s="272"/>
      <c r="J372" s="272"/>
      <c r="K372" s="272"/>
      <c r="L372" s="272"/>
      <c r="M372" s="272"/>
      <c r="N372" s="273"/>
    </row>
    <row r="373" spans="2:14" x14ac:dyDescent="0.25">
      <c r="B373" s="278" t="str">
        <f>IF(D373="","",D373&amp;"-"&amp;(1+COUNTIF(D$11:D372,D373)))</f>
        <v/>
      </c>
      <c r="D373" s="271"/>
      <c r="E373" s="272"/>
      <c r="F373" s="272"/>
      <c r="G373" s="272"/>
      <c r="H373" s="272"/>
      <c r="I373" s="272"/>
      <c r="J373" s="272"/>
      <c r="K373" s="272"/>
      <c r="L373" s="272"/>
      <c r="M373" s="272"/>
      <c r="N373" s="273"/>
    </row>
    <row r="374" spans="2:14" x14ac:dyDescent="0.25">
      <c r="B374" s="278" t="str">
        <f>IF(D374="","",D374&amp;"-"&amp;(1+COUNTIF(D$11:D373,D374)))</f>
        <v/>
      </c>
      <c r="D374" s="271"/>
      <c r="E374" s="272"/>
      <c r="F374" s="272"/>
      <c r="G374" s="272"/>
      <c r="H374" s="272"/>
      <c r="I374" s="272"/>
      <c r="J374" s="272"/>
      <c r="K374" s="272"/>
      <c r="L374" s="272"/>
      <c r="M374" s="272"/>
      <c r="N374" s="273"/>
    </row>
    <row r="375" spans="2:14" x14ac:dyDescent="0.25">
      <c r="B375" s="278" t="str">
        <f>IF(D375="","",D375&amp;"-"&amp;(1+COUNTIF(D$11:D374,D375)))</f>
        <v/>
      </c>
      <c r="D375" s="271"/>
      <c r="E375" s="272"/>
      <c r="F375" s="272"/>
      <c r="G375" s="272"/>
      <c r="H375" s="272"/>
      <c r="I375" s="272"/>
      <c r="J375" s="272"/>
      <c r="K375" s="272"/>
      <c r="L375" s="272"/>
      <c r="M375" s="272"/>
      <c r="N375" s="273"/>
    </row>
    <row r="376" spans="2:14" ht="15" customHeight="1" x14ac:dyDescent="0.25">
      <c r="B376" s="278" t="str">
        <f>IF(D376="","",D376&amp;"-"&amp;(1+COUNTIF(D$11:D375,D376)))</f>
        <v/>
      </c>
      <c r="D376" s="271"/>
      <c r="E376" s="272"/>
      <c r="F376" s="272"/>
      <c r="G376" s="272"/>
      <c r="H376" s="272"/>
      <c r="I376" s="272"/>
      <c r="J376" s="272"/>
      <c r="K376" s="272"/>
      <c r="L376" s="272"/>
      <c r="M376" s="272"/>
      <c r="N376" s="273"/>
    </row>
    <row r="377" spans="2:14" x14ac:dyDescent="0.25">
      <c r="B377" s="278" t="str">
        <f>IF(D377="","",D377&amp;"-"&amp;(1+COUNTIF(D$11:D376,D377)))</f>
        <v/>
      </c>
      <c r="D377" s="271"/>
      <c r="E377" s="272"/>
      <c r="F377" s="272"/>
      <c r="G377" s="272"/>
      <c r="H377" s="272"/>
      <c r="I377" s="272"/>
      <c r="J377" s="272"/>
      <c r="K377" s="272"/>
      <c r="L377" s="272"/>
      <c r="M377" s="272"/>
      <c r="N377" s="273"/>
    </row>
    <row r="378" spans="2:14" x14ac:dyDescent="0.25">
      <c r="B378" s="278" t="str">
        <f>IF(D378="","",D378&amp;"-"&amp;(1+COUNTIF(D$11:D377,D378)))</f>
        <v/>
      </c>
      <c r="D378" s="271"/>
      <c r="E378" s="272"/>
      <c r="F378" s="272"/>
      <c r="G378" s="272"/>
      <c r="H378" s="272"/>
      <c r="I378" s="272"/>
      <c r="J378" s="272"/>
      <c r="K378" s="272"/>
      <c r="L378" s="272"/>
      <c r="M378" s="272"/>
      <c r="N378" s="273"/>
    </row>
    <row r="379" spans="2:14" x14ac:dyDescent="0.25">
      <c r="B379" s="278" t="str">
        <f>IF(D379="","",D379&amp;"-"&amp;(1+COUNTIF(D$11:D378,D379)))</f>
        <v/>
      </c>
      <c r="D379" s="271"/>
      <c r="E379" s="272"/>
      <c r="F379" s="272"/>
      <c r="G379" s="272"/>
      <c r="H379" s="272"/>
      <c r="I379" s="272"/>
      <c r="J379" s="272"/>
      <c r="K379" s="272"/>
      <c r="L379" s="272"/>
      <c r="M379" s="272"/>
      <c r="N379" s="273"/>
    </row>
    <row r="380" spans="2:14" x14ac:dyDescent="0.25">
      <c r="B380" s="278" t="str">
        <f>IF(D380="","",D380&amp;"-"&amp;(1+COUNTIF(D$11:D379,D380)))</f>
        <v/>
      </c>
      <c r="D380" s="271"/>
      <c r="E380" s="272"/>
      <c r="F380" s="272"/>
      <c r="G380" s="272"/>
      <c r="H380" s="272"/>
      <c r="I380" s="272"/>
      <c r="J380" s="272"/>
      <c r="K380" s="272"/>
      <c r="L380" s="272"/>
      <c r="M380" s="272"/>
      <c r="N380" s="273"/>
    </row>
    <row r="381" spans="2:14" x14ac:dyDescent="0.25">
      <c r="B381" s="278" t="str">
        <f>IF(D381="","",D381&amp;"-"&amp;(1+COUNTIF(D$11:D380,D381)))</f>
        <v/>
      </c>
      <c r="D381" s="271"/>
      <c r="E381" s="272"/>
      <c r="F381" s="272"/>
      <c r="G381" s="272"/>
      <c r="H381" s="272"/>
      <c r="I381" s="272"/>
      <c r="J381" s="272"/>
      <c r="K381" s="272"/>
      <c r="L381" s="272"/>
      <c r="M381" s="272"/>
      <c r="N381" s="273"/>
    </row>
    <row r="382" spans="2:14" x14ac:dyDescent="0.25">
      <c r="B382" s="278" t="str">
        <f>IF(D382="","",D382&amp;"-"&amp;(1+COUNTIF(D$11:D381,D382)))</f>
        <v/>
      </c>
      <c r="D382" s="271"/>
      <c r="E382" s="272"/>
      <c r="F382" s="272"/>
      <c r="G382" s="272"/>
      <c r="H382" s="272"/>
      <c r="I382" s="272"/>
      <c r="J382" s="272"/>
      <c r="K382" s="272"/>
      <c r="L382" s="272"/>
      <c r="M382" s="272"/>
      <c r="N382" s="273"/>
    </row>
    <row r="383" spans="2:14" ht="15" customHeight="1" x14ac:dyDescent="0.25">
      <c r="B383" s="278" t="str">
        <f>IF(D383="","",D383&amp;"-"&amp;(1+COUNTIF(D$11:D382,D383)))</f>
        <v/>
      </c>
      <c r="D383" s="271"/>
      <c r="E383" s="272"/>
      <c r="F383" s="272"/>
      <c r="G383" s="272"/>
      <c r="H383" s="272"/>
      <c r="I383" s="272"/>
      <c r="J383" s="272"/>
      <c r="K383" s="272"/>
      <c r="L383" s="272"/>
      <c r="M383" s="272"/>
      <c r="N383" s="273"/>
    </row>
    <row r="384" spans="2:14" x14ac:dyDescent="0.25">
      <c r="B384" s="278" t="str">
        <f>IF(D384="","",D384&amp;"-"&amp;(1+COUNTIF(D$11:D383,D384)))</f>
        <v/>
      </c>
      <c r="D384" s="271"/>
      <c r="E384" s="272"/>
      <c r="F384" s="272"/>
      <c r="G384" s="272"/>
      <c r="H384" s="272"/>
      <c r="I384" s="272"/>
      <c r="J384" s="272"/>
      <c r="K384" s="272"/>
      <c r="L384" s="272"/>
      <c r="M384" s="272"/>
      <c r="N384" s="273"/>
    </row>
    <row r="385" spans="2:14" x14ac:dyDescent="0.25">
      <c r="B385" s="278" t="str">
        <f>IF(D385="","",D385&amp;"-"&amp;(1+COUNTIF(D$11:D384,D385)))</f>
        <v/>
      </c>
      <c r="D385" s="271"/>
      <c r="E385" s="272"/>
      <c r="F385" s="272"/>
      <c r="G385" s="272"/>
      <c r="H385" s="272"/>
      <c r="I385" s="272"/>
      <c r="J385" s="272"/>
      <c r="K385" s="272"/>
      <c r="L385" s="272"/>
      <c r="M385" s="272"/>
      <c r="N385" s="273"/>
    </row>
    <row r="386" spans="2:14" x14ac:dyDescent="0.25">
      <c r="B386" s="278" t="str">
        <f>IF(D386="","",D386&amp;"-"&amp;(1+COUNTIF(D$11:D385,D386)))</f>
        <v/>
      </c>
      <c r="D386" s="271"/>
      <c r="E386" s="272"/>
      <c r="F386" s="272"/>
      <c r="G386" s="272"/>
      <c r="H386" s="272"/>
      <c r="I386" s="272"/>
      <c r="J386" s="272"/>
      <c r="K386" s="272"/>
      <c r="L386" s="272"/>
      <c r="M386" s="272"/>
      <c r="N386" s="273"/>
    </row>
    <row r="387" spans="2:14" x14ac:dyDescent="0.25">
      <c r="B387" s="278" t="str">
        <f>IF(D387="","",D387&amp;"-"&amp;(1+COUNTIF(D$11:D386,D387)))</f>
        <v/>
      </c>
      <c r="D387" s="271"/>
      <c r="E387" s="272"/>
      <c r="F387" s="272"/>
      <c r="G387" s="272"/>
      <c r="H387" s="272"/>
      <c r="I387" s="272"/>
      <c r="J387" s="272"/>
      <c r="K387" s="272"/>
      <c r="L387" s="272"/>
      <c r="M387" s="272"/>
      <c r="N387" s="273"/>
    </row>
    <row r="388" spans="2:14" x14ac:dyDescent="0.25">
      <c r="B388" s="278" t="str">
        <f>IF(D388="","",D388&amp;"-"&amp;(1+COUNTIF(D$11:D387,D388)))</f>
        <v/>
      </c>
      <c r="D388" s="271"/>
      <c r="E388" s="272"/>
      <c r="F388" s="272"/>
      <c r="G388" s="272"/>
      <c r="H388" s="272"/>
      <c r="I388" s="272"/>
      <c r="J388" s="272"/>
      <c r="K388" s="272"/>
      <c r="L388" s="272"/>
      <c r="M388" s="272"/>
      <c r="N388" s="273"/>
    </row>
    <row r="389" spans="2:14" x14ac:dyDescent="0.25">
      <c r="B389" s="278" t="str">
        <f>IF(D389="","",D389&amp;"-"&amp;(1+COUNTIF(D$11:D388,D389)))</f>
        <v/>
      </c>
      <c r="D389" s="271"/>
      <c r="E389" s="272"/>
      <c r="F389" s="272"/>
      <c r="G389" s="272"/>
      <c r="H389" s="272"/>
      <c r="I389" s="272"/>
      <c r="J389" s="272"/>
      <c r="K389" s="272"/>
      <c r="L389" s="272"/>
      <c r="M389" s="272"/>
      <c r="N389" s="273"/>
    </row>
    <row r="390" spans="2:14" ht="15" customHeight="1" x14ac:dyDescent="0.25">
      <c r="B390" s="278" t="str">
        <f>IF(D390="","",D390&amp;"-"&amp;(1+COUNTIF(D$11:D389,D390)))</f>
        <v/>
      </c>
      <c r="D390" s="271"/>
      <c r="E390" s="272"/>
      <c r="F390" s="272"/>
      <c r="G390" s="272"/>
      <c r="H390" s="272"/>
      <c r="I390" s="272"/>
      <c r="J390" s="272"/>
      <c r="K390" s="272"/>
      <c r="L390" s="272"/>
      <c r="M390" s="272"/>
      <c r="N390" s="273"/>
    </row>
    <row r="391" spans="2:14" x14ac:dyDescent="0.25">
      <c r="B391" s="278" t="str">
        <f>IF(D391="","",D391&amp;"-"&amp;(1+COUNTIF(D$11:D390,D391)))</f>
        <v/>
      </c>
      <c r="D391" s="271"/>
      <c r="E391" s="272"/>
      <c r="F391" s="272"/>
      <c r="G391" s="272"/>
      <c r="H391" s="272"/>
      <c r="I391" s="272"/>
      <c r="J391" s="272"/>
      <c r="K391" s="272"/>
      <c r="L391" s="272"/>
      <c r="M391" s="272"/>
      <c r="N391" s="273"/>
    </row>
    <row r="392" spans="2:14" x14ac:dyDescent="0.25">
      <c r="B392" s="278" t="str">
        <f>IF(D392="","",D392&amp;"-"&amp;(1+COUNTIF(D$11:D391,D392)))</f>
        <v/>
      </c>
      <c r="D392" s="271"/>
      <c r="E392" s="272"/>
      <c r="F392" s="272"/>
      <c r="G392" s="272"/>
      <c r="H392" s="272"/>
      <c r="I392" s="272"/>
      <c r="J392" s="272"/>
      <c r="K392" s="272"/>
      <c r="L392" s="272"/>
      <c r="M392" s="272"/>
      <c r="N392" s="273"/>
    </row>
    <row r="393" spans="2:14" x14ac:dyDescent="0.25">
      <c r="B393" s="278" t="str">
        <f>IF(D393="","",D393&amp;"-"&amp;(1+COUNTIF(D$11:D392,D393)))</f>
        <v/>
      </c>
      <c r="D393" s="271"/>
      <c r="E393" s="272"/>
      <c r="F393" s="272"/>
      <c r="G393" s="272"/>
      <c r="H393" s="272"/>
      <c r="I393" s="272"/>
      <c r="J393" s="272"/>
      <c r="K393" s="272"/>
      <c r="L393" s="272"/>
      <c r="M393" s="272"/>
      <c r="N393" s="273"/>
    </row>
    <row r="394" spans="2:14" x14ac:dyDescent="0.25">
      <c r="B394" s="278" t="str">
        <f>IF(D394="","",D394&amp;"-"&amp;(1+COUNTIF(D$11:D393,D394)))</f>
        <v/>
      </c>
      <c r="D394" s="271"/>
      <c r="E394" s="272"/>
      <c r="F394" s="272"/>
      <c r="G394" s="272"/>
      <c r="H394" s="272"/>
      <c r="I394" s="272"/>
      <c r="J394" s="272"/>
      <c r="K394" s="272"/>
      <c r="L394" s="272"/>
      <c r="M394" s="272"/>
      <c r="N394" s="273"/>
    </row>
    <row r="395" spans="2:14" x14ac:dyDescent="0.25">
      <c r="B395" s="278" t="str">
        <f>IF(D395="","",D395&amp;"-"&amp;(1+COUNTIF(D$11:D394,D395)))</f>
        <v/>
      </c>
      <c r="D395" s="271"/>
      <c r="E395" s="272"/>
      <c r="F395" s="272"/>
      <c r="G395" s="272"/>
      <c r="H395" s="272"/>
      <c r="I395" s="272"/>
      <c r="J395" s="272"/>
      <c r="K395" s="272"/>
      <c r="L395" s="272"/>
      <c r="M395" s="272"/>
      <c r="N395" s="273"/>
    </row>
    <row r="396" spans="2:14" x14ac:dyDescent="0.25">
      <c r="B396" s="278" t="str">
        <f>IF(D396="","",D396&amp;"-"&amp;(1+COUNTIF(D$11:D395,D396)))</f>
        <v/>
      </c>
      <c r="D396" s="271"/>
      <c r="E396" s="272"/>
      <c r="F396" s="272"/>
      <c r="G396" s="272"/>
      <c r="H396" s="272"/>
      <c r="I396" s="272"/>
      <c r="J396" s="272"/>
      <c r="K396" s="272"/>
      <c r="L396" s="272"/>
      <c r="M396" s="272"/>
      <c r="N396" s="273"/>
    </row>
    <row r="397" spans="2:14" ht="15" customHeight="1" x14ac:dyDescent="0.25">
      <c r="B397" s="278" t="str">
        <f>IF(D397="","",D397&amp;"-"&amp;(1+COUNTIF(D$11:D396,D397)))</f>
        <v/>
      </c>
      <c r="D397" s="271"/>
      <c r="E397" s="272"/>
      <c r="F397" s="272"/>
      <c r="G397" s="272"/>
      <c r="H397" s="272"/>
      <c r="I397" s="272"/>
      <c r="J397" s="272"/>
      <c r="K397" s="272"/>
      <c r="L397" s="272"/>
      <c r="M397" s="272"/>
      <c r="N397" s="273"/>
    </row>
    <row r="398" spans="2:14" x14ac:dyDescent="0.25">
      <c r="B398" s="278" t="str">
        <f>IF(D398="","",D398&amp;"-"&amp;(1+COUNTIF(D$11:D397,D398)))</f>
        <v/>
      </c>
      <c r="D398" s="271"/>
      <c r="E398" s="272"/>
      <c r="F398" s="272"/>
      <c r="G398" s="272"/>
      <c r="H398" s="272"/>
      <c r="I398" s="272"/>
      <c r="J398" s="272"/>
      <c r="K398" s="272"/>
      <c r="L398" s="272"/>
      <c r="M398" s="272"/>
      <c r="N398" s="273"/>
    </row>
    <row r="399" spans="2:14" x14ac:dyDescent="0.25">
      <c r="B399" s="278" t="str">
        <f>IF(D399="","",D399&amp;"-"&amp;(1+COUNTIF(D$11:D398,D399)))</f>
        <v/>
      </c>
      <c r="D399" s="271"/>
      <c r="E399" s="272"/>
      <c r="F399" s="272"/>
      <c r="G399" s="272"/>
      <c r="H399" s="272"/>
      <c r="I399" s="272"/>
      <c r="J399" s="272"/>
      <c r="K399" s="272"/>
      <c r="L399" s="272"/>
      <c r="M399" s="272"/>
      <c r="N399" s="273"/>
    </row>
    <row r="400" spans="2:14" x14ac:dyDescent="0.25">
      <c r="B400" s="278" t="str">
        <f>IF(D400="","",D400&amp;"-"&amp;(1+COUNTIF(D$11:D399,D400)))</f>
        <v/>
      </c>
      <c r="D400" s="271"/>
      <c r="E400" s="272"/>
      <c r="F400" s="272"/>
      <c r="G400" s="272"/>
      <c r="H400" s="272"/>
      <c r="I400" s="272"/>
      <c r="J400" s="272"/>
      <c r="K400" s="272"/>
      <c r="L400" s="272"/>
      <c r="M400" s="272"/>
      <c r="N400" s="273"/>
    </row>
    <row r="401" spans="2:14" x14ac:dyDescent="0.25">
      <c r="B401" s="278" t="str">
        <f>IF(D401="","",D401&amp;"-"&amp;(1+COUNTIF(D$11:D400,D401)))</f>
        <v/>
      </c>
      <c r="D401" s="271"/>
      <c r="E401" s="272"/>
      <c r="F401" s="272"/>
      <c r="G401" s="272"/>
      <c r="H401" s="272"/>
      <c r="I401" s="272"/>
      <c r="J401" s="272"/>
      <c r="K401" s="272"/>
      <c r="L401" s="272"/>
      <c r="M401" s="272"/>
      <c r="N401" s="273"/>
    </row>
    <row r="402" spans="2:14" x14ac:dyDescent="0.25">
      <c r="B402" s="278" t="str">
        <f>IF(D402="","",D402&amp;"-"&amp;(1+COUNTIF(D$11:D401,D402)))</f>
        <v/>
      </c>
      <c r="D402" s="271"/>
      <c r="E402" s="272"/>
      <c r="F402" s="272"/>
      <c r="G402" s="272"/>
      <c r="H402" s="272"/>
      <c r="I402" s="272"/>
      <c r="J402" s="272"/>
      <c r="K402" s="272"/>
      <c r="L402" s="272"/>
      <c r="M402" s="272"/>
      <c r="N402" s="273"/>
    </row>
    <row r="403" spans="2:14" x14ac:dyDescent="0.25">
      <c r="B403" s="278" t="str">
        <f>IF(D403="","",D403&amp;"-"&amp;(1+COUNTIF(D$11:D402,D403)))</f>
        <v/>
      </c>
      <c r="D403" s="271"/>
      <c r="E403" s="272"/>
      <c r="F403" s="272"/>
      <c r="G403" s="272"/>
      <c r="H403" s="272"/>
      <c r="I403" s="272"/>
      <c r="J403" s="272"/>
      <c r="K403" s="272"/>
      <c r="L403" s="272"/>
      <c r="M403" s="272"/>
      <c r="N403" s="273"/>
    </row>
    <row r="404" spans="2:14" ht="15" customHeight="1" x14ac:dyDescent="0.25">
      <c r="B404" s="278" t="str">
        <f>IF(D404="","",D404&amp;"-"&amp;(1+COUNTIF(D$11:D403,D404)))</f>
        <v/>
      </c>
      <c r="D404" s="271"/>
      <c r="E404" s="272"/>
      <c r="F404" s="272"/>
      <c r="G404" s="272"/>
      <c r="H404" s="272"/>
      <c r="I404" s="272"/>
      <c r="J404" s="272"/>
      <c r="K404" s="272"/>
      <c r="L404" s="272"/>
      <c r="M404" s="272"/>
      <c r="N404" s="273"/>
    </row>
    <row r="405" spans="2:14" x14ac:dyDescent="0.25">
      <c r="B405" s="278" t="str">
        <f>IF(D405="","",D405&amp;"-"&amp;(1+COUNTIF(D$11:D404,D405)))</f>
        <v/>
      </c>
      <c r="D405" s="271"/>
      <c r="E405" s="272"/>
      <c r="F405" s="272"/>
      <c r="G405" s="272"/>
      <c r="H405" s="272"/>
      <c r="I405" s="272"/>
      <c r="J405" s="272"/>
      <c r="K405" s="272"/>
      <c r="L405" s="272"/>
      <c r="M405" s="272"/>
      <c r="N405" s="273"/>
    </row>
    <row r="406" spans="2:14" x14ac:dyDescent="0.25">
      <c r="B406" s="278" t="str">
        <f>IF(D406="","",D406&amp;"-"&amp;(1+COUNTIF(D$11:D405,D406)))</f>
        <v/>
      </c>
      <c r="D406" s="271"/>
      <c r="E406" s="272"/>
      <c r="F406" s="272"/>
      <c r="G406" s="272"/>
      <c r="H406" s="272"/>
      <c r="I406" s="272"/>
      <c r="J406" s="272"/>
      <c r="K406" s="272"/>
      <c r="L406" s="272"/>
      <c r="M406" s="272"/>
      <c r="N406" s="273"/>
    </row>
    <row r="407" spans="2:14" x14ac:dyDescent="0.25">
      <c r="B407" s="278" t="str">
        <f>IF(D407="","",D407&amp;"-"&amp;(1+COUNTIF(D$11:D406,D407)))</f>
        <v/>
      </c>
      <c r="D407" s="271"/>
      <c r="E407" s="272"/>
      <c r="F407" s="272"/>
      <c r="G407" s="272"/>
      <c r="H407" s="272"/>
      <c r="I407" s="272"/>
      <c r="J407" s="272"/>
      <c r="K407" s="272"/>
      <c r="L407" s="272"/>
      <c r="M407" s="272"/>
      <c r="N407" s="273"/>
    </row>
    <row r="408" spans="2:14" x14ac:dyDescent="0.25">
      <c r="B408" s="278" t="str">
        <f>IF(D408="","",D408&amp;"-"&amp;(1+COUNTIF(D$11:D407,D408)))</f>
        <v/>
      </c>
      <c r="D408" s="271"/>
      <c r="E408" s="272"/>
      <c r="F408" s="272"/>
      <c r="G408" s="272"/>
      <c r="H408" s="272"/>
      <c r="I408" s="272"/>
      <c r="J408" s="272"/>
      <c r="K408" s="272"/>
      <c r="L408" s="272"/>
      <c r="M408" s="272"/>
      <c r="N408" s="273"/>
    </row>
    <row r="409" spans="2:14" x14ac:dyDescent="0.25">
      <c r="B409" s="278" t="str">
        <f>IF(D409="","",D409&amp;"-"&amp;(1+COUNTIF(D$11:D408,D409)))</f>
        <v/>
      </c>
      <c r="D409" s="271"/>
      <c r="E409" s="272"/>
      <c r="F409" s="272"/>
      <c r="G409" s="272"/>
      <c r="H409" s="272"/>
      <c r="I409" s="272"/>
      <c r="J409" s="272"/>
      <c r="K409" s="272"/>
      <c r="L409" s="272"/>
      <c r="M409" s="272"/>
      <c r="N409" s="273"/>
    </row>
    <row r="410" spans="2:14" x14ac:dyDescent="0.25">
      <c r="B410" s="278" t="str">
        <f>IF(D410="","",D410&amp;"-"&amp;(1+COUNTIF(D$11:D409,D410)))</f>
        <v/>
      </c>
      <c r="D410" s="271"/>
      <c r="E410" s="272"/>
      <c r="F410" s="272"/>
      <c r="G410" s="272"/>
      <c r="H410" s="272"/>
      <c r="I410" s="272"/>
      <c r="J410" s="272"/>
      <c r="K410" s="272"/>
      <c r="L410" s="272"/>
      <c r="M410" s="272"/>
      <c r="N410" s="273"/>
    </row>
    <row r="411" spans="2:14" ht="15" customHeight="1" x14ac:dyDescent="0.25">
      <c r="B411" s="278" t="str">
        <f>IF(D411="","",D411&amp;"-"&amp;(1+COUNTIF(D$11:D410,D411)))</f>
        <v/>
      </c>
      <c r="D411" s="271"/>
      <c r="E411" s="272"/>
      <c r="F411" s="272"/>
      <c r="G411" s="272"/>
      <c r="H411" s="272"/>
      <c r="I411" s="272"/>
      <c r="J411" s="272"/>
      <c r="K411" s="272"/>
      <c r="L411" s="272"/>
      <c r="M411" s="272"/>
      <c r="N411" s="273"/>
    </row>
    <row r="412" spans="2:14" x14ac:dyDescent="0.25">
      <c r="B412" s="278" t="str">
        <f>IF(D412="","",D412&amp;"-"&amp;(1+COUNTIF(D$11:D411,D412)))</f>
        <v/>
      </c>
      <c r="D412" s="271"/>
      <c r="E412" s="272"/>
      <c r="F412" s="272"/>
      <c r="G412" s="272"/>
      <c r="H412" s="272"/>
      <c r="I412" s="272"/>
      <c r="J412" s="272"/>
      <c r="K412" s="272"/>
      <c r="L412" s="272"/>
      <c r="M412" s="272"/>
      <c r="N412" s="273"/>
    </row>
    <row r="413" spans="2:14" x14ac:dyDescent="0.25">
      <c r="B413" s="278" t="str">
        <f>IF(D413="","",D413&amp;"-"&amp;(1+COUNTIF(D$11:D412,D413)))</f>
        <v/>
      </c>
      <c r="D413" s="271"/>
      <c r="E413" s="272"/>
      <c r="F413" s="272"/>
      <c r="G413" s="272"/>
      <c r="H413" s="272"/>
      <c r="I413" s="272"/>
      <c r="J413" s="272"/>
      <c r="K413" s="272"/>
      <c r="L413" s="272"/>
      <c r="M413" s="272"/>
      <c r="N413" s="273"/>
    </row>
    <row r="414" spans="2:14" x14ac:dyDescent="0.25">
      <c r="B414" s="278" t="str">
        <f>IF(D414="","",D414&amp;"-"&amp;(1+COUNTIF(D$11:D413,D414)))</f>
        <v/>
      </c>
      <c r="D414" s="271"/>
      <c r="E414" s="272"/>
      <c r="F414" s="272"/>
      <c r="G414" s="272"/>
      <c r="H414" s="272"/>
      <c r="I414" s="272"/>
      <c r="J414" s="272"/>
      <c r="K414" s="272"/>
      <c r="L414" s="272"/>
      <c r="M414" s="272"/>
      <c r="N414" s="273"/>
    </row>
    <row r="415" spans="2:14" x14ac:dyDescent="0.25">
      <c r="B415" s="278" t="str">
        <f>IF(D415="","",D415&amp;"-"&amp;(1+COUNTIF(D$11:D414,D415)))</f>
        <v/>
      </c>
      <c r="D415" s="271"/>
      <c r="E415" s="272"/>
      <c r="F415" s="272"/>
      <c r="G415" s="272"/>
      <c r="H415" s="272"/>
      <c r="I415" s="272"/>
      <c r="J415" s="272"/>
      <c r="K415" s="272"/>
      <c r="L415" s="272"/>
      <c r="M415" s="272"/>
      <c r="N415" s="273"/>
    </row>
    <row r="416" spans="2:14" x14ac:dyDescent="0.25">
      <c r="B416" s="278" t="str">
        <f>IF(D416="","",D416&amp;"-"&amp;(1+COUNTIF(D$11:D415,D416)))</f>
        <v/>
      </c>
      <c r="D416" s="271"/>
      <c r="E416" s="272"/>
      <c r="F416" s="272"/>
      <c r="G416" s="272"/>
      <c r="H416" s="272"/>
      <c r="I416" s="272"/>
      <c r="J416" s="272"/>
      <c r="K416" s="272"/>
      <c r="L416" s="272"/>
      <c r="M416" s="272"/>
      <c r="N416" s="273"/>
    </row>
    <row r="417" spans="2:14" x14ac:dyDescent="0.25">
      <c r="B417" s="278" t="str">
        <f>IF(D417="","",D417&amp;"-"&amp;(1+COUNTIF(D$11:D416,D417)))</f>
        <v/>
      </c>
      <c r="D417" s="271"/>
      <c r="E417" s="272"/>
      <c r="F417" s="272"/>
      <c r="G417" s="272"/>
      <c r="H417" s="272"/>
      <c r="I417" s="272"/>
      <c r="J417" s="272"/>
      <c r="K417" s="272"/>
      <c r="L417" s="272"/>
      <c r="M417" s="272"/>
      <c r="N417" s="273"/>
    </row>
    <row r="418" spans="2:14" ht="15" customHeight="1" x14ac:dyDescent="0.25">
      <c r="B418" s="278" t="str">
        <f>IF(D418="","",D418&amp;"-"&amp;(1+COUNTIF(D$11:D417,D418)))</f>
        <v/>
      </c>
      <c r="D418" s="271"/>
      <c r="E418" s="272"/>
      <c r="F418" s="272"/>
      <c r="G418" s="272"/>
      <c r="H418" s="272"/>
      <c r="I418" s="272"/>
      <c r="J418" s="272"/>
      <c r="K418" s="272"/>
      <c r="L418" s="272"/>
      <c r="M418" s="272"/>
      <c r="N418" s="273"/>
    </row>
    <row r="419" spans="2:14" x14ac:dyDescent="0.25">
      <c r="B419" s="278" t="str">
        <f>IF(D419="","",D419&amp;"-"&amp;(1+COUNTIF(D$11:D418,D419)))</f>
        <v/>
      </c>
      <c r="D419" s="271"/>
      <c r="E419" s="272"/>
      <c r="F419" s="272"/>
      <c r="G419" s="272"/>
      <c r="H419" s="272"/>
      <c r="I419" s="272"/>
      <c r="J419" s="272"/>
      <c r="K419" s="272"/>
      <c r="L419" s="272"/>
      <c r="M419" s="272"/>
      <c r="N419" s="273"/>
    </row>
    <row r="420" spans="2:14" x14ac:dyDescent="0.25">
      <c r="B420" s="278" t="str">
        <f>IF(D420="","",D420&amp;"-"&amp;(1+COUNTIF(D$11:D419,D420)))</f>
        <v/>
      </c>
      <c r="D420" s="271"/>
      <c r="E420" s="272"/>
      <c r="F420" s="272"/>
      <c r="G420" s="272"/>
      <c r="H420" s="272"/>
      <c r="I420" s="272"/>
      <c r="J420" s="272"/>
      <c r="K420" s="272"/>
      <c r="L420" s="272"/>
      <c r="M420" s="272"/>
      <c r="N420" s="273"/>
    </row>
    <row r="421" spans="2:14" x14ac:dyDescent="0.25">
      <c r="B421" s="278" t="str">
        <f>IF(D421="","",D421&amp;"-"&amp;(1+COUNTIF(D$11:D420,D421)))</f>
        <v/>
      </c>
      <c r="D421" s="271"/>
      <c r="E421" s="272"/>
      <c r="F421" s="272"/>
      <c r="G421" s="272"/>
      <c r="H421" s="272"/>
      <c r="I421" s="272"/>
      <c r="J421" s="272"/>
      <c r="K421" s="272"/>
      <c r="L421" s="272"/>
      <c r="M421" s="272"/>
      <c r="N421" s="273"/>
    </row>
    <row r="422" spans="2:14" x14ac:dyDescent="0.25">
      <c r="B422" s="278" t="str">
        <f>IF(D422="","",D422&amp;"-"&amp;(1+COUNTIF(D$11:D421,D422)))</f>
        <v/>
      </c>
      <c r="D422" s="271"/>
      <c r="E422" s="272"/>
      <c r="F422" s="272"/>
      <c r="G422" s="272"/>
      <c r="H422" s="272"/>
      <c r="I422" s="272"/>
      <c r="J422" s="272"/>
      <c r="K422" s="272"/>
      <c r="L422" s="272"/>
      <c r="M422" s="272"/>
      <c r="N422" s="273"/>
    </row>
    <row r="423" spans="2:14" x14ac:dyDescent="0.25">
      <c r="B423" s="278" t="str">
        <f>IF(D423="","",D423&amp;"-"&amp;(1+COUNTIF(D$11:D422,D423)))</f>
        <v/>
      </c>
      <c r="D423" s="271"/>
      <c r="E423" s="272"/>
      <c r="F423" s="272"/>
      <c r="G423" s="272"/>
      <c r="H423" s="272"/>
      <c r="I423" s="272"/>
      <c r="J423" s="272"/>
      <c r="K423" s="272"/>
      <c r="L423" s="272"/>
      <c r="M423" s="272"/>
      <c r="N423" s="273"/>
    </row>
    <row r="424" spans="2:14" x14ac:dyDescent="0.25">
      <c r="B424" s="278" t="str">
        <f>IF(D424="","",D424&amp;"-"&amp;(1+COUNTIF(D$11:D423,D424)))</f>
        <v/>
      </c>
      <c r="D424" s="271"/>
      <c r="E424" s="272"/>
      <c r="F424" s="272"/>
      <c r="G424" s="272"/>
      <c r="H424" s="272"/>
      <c r="I424" s="272"/>
      <c r="J424" s="272"/>
      <c r="K424" s="272"/>
      <c r="L424" s="272"/>
      <c r="M424" s="272"/>
      <c r="N424" s="273"/>
    </row>
    <row r="425" spans="2:14" ht="15" customHeight="1" x14ac:dyDescent="0.25">
      <c r="B425" s="278" t="str">
        <f>IF(D425="","",D425&amp;"-"&amp;(1+COUNTIF(D$11:D424,D425)))</f>
        <v/>
      </c>
      <c r="D425" s="271"/>
      <c r="E425" s="272"/>
      <c r="F425" s="272"/>
      <c r="G425" s="272"/>
      <c r="H425" s="272"/>
      <c r="I425" s="272"/>
      <c r="J425" s="272"/>
      <c r="K425" s="272"/>
      <c r="L425" s="272"/>
      <c r="M425" s="272"/>
      <c r="N425" s="273"/>
    </row>
    <row r="426" spans="2:14" x14ac:dyDescent="0.25">
      <c r="B426" s="278" t="str">
        <f>IF(D426="","",D426&amp;"-"&amp;(1+COUNTIF(D$11:D425,D426)))</f>
        <v/>
      </c>
      <c r="D426" s="271"/>
      <c r="E426" s="272"/>
      <c r="F426" s="272"/>
      <c r="G426" s="272"/>
      <c r="H426" s="272"/>
      <c r="I426" s="272"/>
      <c r="J426" s="272"/>
      <c r="K426" s="272"/>
      <c r="L426" s="272"/>
      <c r="M426" s="272"/>
      <c r="N426" s="273"/>
    </row>
    <row r="427" spans="2:14" x14ac:dyDescent="0.25">
      <c r="B427" s="278" t="str">
        <f>IF(D427="","",D427&amp;"-"&amp;(1+COUNTIF(D$11:D426,D427)))</f>
        <v/>
      </c>
      <c r="D427" s="271"/>
      <c r="E427" s="272"/>
      <c r="F427" s="272"/>
      <c r="G427" s="272"/>
      <c r="H427" s="272"/>
      <c r="I427" s="272"/>
      <c r="J427" s="272"/>
      <c r="K427" s="272"/>
      <c r="L427" s="272"/>
      <c r="M427" s="272"/>
      <c r="N427" s="273"/>
    </row>
    <row r="428" spans="2:14" x14ac:dyDescent="0.25">
      <c r="B428" s="278" t="str">
        <f>IF(D428="","",D428&amp;"-"&amp;(1+COUNTIF(D$11:D427,D428)))</f>
        <v/>
      </c>
      <c r="D428" s="271"/>
      <c r="E428" s="272"/>
      <c r="F428" s="272"/>
      <c r="G428" s="272"/>
      <c r="H428" s="272"/>
      <c r="I428" s="272"/>
      <c r="J428" s="272"/>
      <c r="K428" s="272"/>
      <c r="L428" s="272"/>
      <c r="M428" s="272"/>
      <c r="N428" s="273"/>
    </row>
    <row r="429" spans="2:14" x14ac:dyDescent="0.25">
      <c r="B429" s="278" t="str">
        <f>IF(D429="","",D429&amp;"-"&amp;(1+COUNTIF(D$11:D428,D429)))</f>
        <v/>
      </c>
      <c r="D429" s="271"/>
      <c r="E429" s="272"/>
      <c r="F429" s="272"/>
      <c r="G429" s="272"/>
      <c r="H429" s="272"/>
      <c r="I429" s="272"/>
      <c r="J429" s="272"/>
      <c r="K429" s="272"/>
      <c r="L429" s="272"/>
      <c r="M429" s="272"/>
      <c r="N429" s="273"/>
    </row>
    <row r="430" spans="2:14" x14ac:dyDescent="0.25">
      <c r="B430" s="278" t="str">
        <f>IF(D430="","",D430&amp;"-"&amp;(1+COUNTIF(D$11:D429,D430)))</f>
        <v/>
      </c>
      <c r="D430" s="271"/>
      <c r="E430" s="272"/>
      <c r="F430" s="272"/>
      <c r="G430" s="272"/>
      <c r="H430" s="272"/>
      <c r="I430" s="272"/>
      <c r="J430" s="272"/>
      <c r="K430" s="272"/>
      <c r="L430" s="272"/>
      <c r="M430" s="272"/>
      <c r="N430" s="273"/>
    </row>
    <row r="431" spans="2:14" x14ac:dyDescent="0.25">
      <c r="B431" s="278" t="str">
        <f>IF(D431="","",D431&amp;"-"&amp;(1+COUNTIF(D$11:D430,D431)))</f>
        <v/>
      </c>
      <c r="D431" s="271"/>
      <c r="E431" s="272"/>
      <c r="F431" s="272"/>
      <c r="G431" s="272"/>
      <c r="H431" s="272"/>
      <c r="I431" s="272"/>
      <c r="J431" s="272"/>
      <c r="K431" s="272"/>
      <c r="L431" s="272"/>
      <c r="M431" s="272"/>
      <c r="N431" s="273"/>
    </row>
    <row r="432" spans="2:14" ht="15" customHeight="1" x14ac:dyDescent="0.25">
      <c r="B432" s="278" t="str">
        <f>IF(D432="","",D432&amp;"-"&amp;(1+COUNTIF(D$11:D431,D432)))</f>
        <v/>
      </c>
      <c r="D432" s="271"/>
      <c r="E432" s="272"/>
      <c r="F432" s="272"/>
      <c r="G432" s="272"/>
      <c r="H432" s="272"/>
      <c r="I432" s="272"/>
      <c r="J432" s="272"/>
      <c r="K432" s="272"/>
      <c r="L432" s="272"/>
      <c r="M432" s="272"/>
      <c r="N432" s="273"/>
    </row>
    <row r="433" spans="2:14" x14ac:dyDescent="0.25">
      <c r="B433" s="278" t="str">
        <f>IF(D433="","",D433&amp;"-"&amp;(1+COUNTIF(D$11:D432,D433)))</f>
        <v/>
      </c>
      <c r="D433" s="271"/>
      <c r="E433" s="272"/>
      <c r="F433" s="272"/>
      <c r="G433" s="272"/>
      <c r="H433" s="272"/>
      <c r="I433" s="272"/>
      <c r="J433" s="272"/>
      <c r="K433" s="272"/>
      <c r="L433" s="272"/>
      <c r="M433" s="272"/>
      <c r="N433" s="273"/>
    </row>
    <row r="434" spans="2:14" x14ac:dyDescent="0.25">
      <c r="B434" s="278" t="str">
        <f>IF(D434="","",D434&amp;"-"&amp;(1+COUNTIF(D$11:D433,D434)))</f>
        <v/>
      </c>
      <c r="D434" s="271"/>
      <c r="E434" s="272"/>
      <c r="F434" s="272"/>
      <c r="G434" s="272"/>
      <c r="H434" s="272"/>
      <c r="I434" s="272"/>
      <c r="J434" s="272"/>
      <c r="K434" s="272"/>
      <c r="L434" s="272"/>
      <c r="M434" s="272"/>
      <c r="N434" s="273"/>
    </row>
    <row r="435" spans="2:14" x14ac:dyDescent="0.25">
      <c r="B435" s="278" t="str">
        <f>IF(D435="","",D435&amp;"-"&amp;(1+COUNTIF(D$11:D434,D435)))</f>
        <v/>
      </c>
      <c r="D435" s="271"/>
      <c r="E435" s="272"/>
      <c r="F435" s="272"/>
      <c r="G435" s="272"/>
      <c r="H435" s="272"/>
      <c r="I435" s="272"/>
      <c r="J435" s="272"/>
      <c r="K435" s="272"/>
      <c r="L435" s="272"/>
      <c r="M435" s="272"/>
      <c r="N435" s="273"/>
    </row>
    <row r="436" spans="2:14" x14ac:dyDescent="0.25">
      <c r="B436" s="278" t="str">
        <f>IF(D436="","",D436&amp;"-"&amp;(1+COUNTIF(D$11:D435,D436)))</f>
        <v/>
      </c>
      <c r="D436" s="271"/>
      <c r="E436" s="272"/>
      <c r="F436" s="272"/>
      <c r="G436" s="272"/>
      <c r="H436" s="272"/>
      <c r="I436" s="272"/>
      <c r="J436" s="272"/>
      <c r="K436" s="272"/>
      <c r="L436" s="272"/>
      <c r="M436" s="272"/>
      <c r="N436" s="273"/>
    </row>
    <row r="437" spans="2:14" x14ac:dyDescent="0.25">
      <c r="B437" s="278" t="str">
        <f>IF(D437="","",D437&amp;"-"&amp;(1+COUNTIF(D$11:D436,D437)))</f>
        <v/>
      </c>
      <c r="D437" s="271"/>
      <c r="E437" s="272"/>
      <c r="F437" s="272"/>
      <c r="G437" s="272"/>
      <c r="H437" s="272"/>
      <c r="I437" s="272"/>
      <c r="J437" s="272"/>
      <c r="K437" s="272"/>
      <c r="L437" s="272"/>
      <c r="M437" s="272"/>
      <c r="N437" s="273"/>
    </row>
    <row r="438" spans="2:14" x14ac:dyDescent="0.25">
      <c r="B438" s="278" t="str">
        <f>IF(D438="","",D438&amp;"-"&amp;(1+COUNTIF(D$11:D437,D438)))</f>
        <v/>
      </c>
      <c r="D438" s="271"/>
      <c r="E438" s="272"/>
      <c r="F438" s="272"/>
      <c r="G438" s="272"/>
      <c r="H438" s="272"/>
      <c r="I438" s="272"/>
      <c r="J438" s="272"/>
      <c r="K438" s="272"/>
      <c r="L438" s="272"/>
      <c r="M438" s="272"/>
      <c r="N438" s="273"/>
    </row>
    <row r="439" spans="2:14" ht="15" customHeight="1" x14ac:dyDescent="0.25">
      <c r="B439" s="278" t="str">
        <f>IF(D439="","",D439&amp;"-"&amp;(1+COUNTIF(D$11:D438,D439)))</f>
        <v/>
      </c>
      <c r="D439" s="271"/>
      <c r="E439" s="272"/>
      <c r="F439" s="272"/>
      <c r="G439" s="272"/>
      <c r="H439" s="272"/>
      <c r="I439" s="272"/>
      <c r="J439" s="272"/>
      <c r="K439" s="272"/>
      <c r="L439" s="272"/>
      <c r="M439" s="272"/>
      <c r="N439" s="273"/>
    </row>
    <row r="440" spans="2:14" x14ac:dyDescent="0.25">
      <c r="B440" s="278" t="str">
        <f>IF(D440="","",D440&amp;"-"&amp;(1+COUNTIF(D$11:D439,D440)))</f>
        <v/>
      </c>
      <c r="D440" s="271"/>
      <c r="E440" s="272"/>
      <c r="F440" s="272"/>
      <c r="G440" s="272"/>
      <c r="H440" s="272"/>
      <c r="I440" s="272"/>
      <c r="J440" s="272"/>
      <c r="K440" s="272"/>
      <c r="L440" s="272"/>
      <c r="M440" s="272"/>
      <c r="N440" s="273"/>
    </row>
    <row r="441" spans="2:14" x14ac:dyDescent="0.25">
      <c r="B441" s="278" t="str">
        <f>IF(D441="","",D441&amp;"-"&amp;(1+COUNTIF(D$11:D440,D441)))</f>
        <v/>
      </c>
      <c r="D441" s="271"/>
      <c r="E441" s="272"/>
      <c r="F441" s="272"/>
      <c r="G441" s="272"/>
      <c r="H441" s="272"/>
      <c r="I441" s="272"/>
      <c r="J441" s="272"/>
      <c r="K441" s="272"/>
      <c r="L441" s="272"/>
      <c r="M441" s="272"/>
      <c r="N441" s="273"/>
    </row>
    <row r="442" spans="2:14" x14ac:dyDescent="0.25">
      <c r="B442" s="278" t="str">
        <f>IF(D442="","",D442&amp;"-"&amp;(1+COUNTIF(D$11:D441,D442)))</f>
        <v/>
      </c>
      <c r="D442" s="271"/>
      <c r="E442" s="272"/>
      <c r="F442" s="272"/>
      <c r="G442" s="272"/>
      <c r="H442" s="272"/>
      <c r="I442" s="272"/>
      <c r="J442" s="272"/>
      <c r="K442" s="272"/>
      <c r="L442" s="272"/>
      <c r="M442" s="272"/>
      <c r="N442" s="273"/>
    </row>
    <row r="443" spans="2:14" x14ac:dyDescent="0.25">
      <c r="B443" s="278" t="str">
        <f>IF(D443="","",D443&amp;"-"&amp;(1+COUNTIF(D$11:D442,D443)))</f>
        <v/>
      </c>
      <c r="D443" s="271"/>
      <c r="E443" s="272"/>
      <c r="F443" s="272"/>
      <c r="G443" s="272"/>
      <c r="H443" s="272"/>
      <c r="I443" s="272"/>
      <c r="J443" s="272"/>
      <c r="K443" s="272"/>
      <c r="L443" s="272"/>
      <c r="M443" s="272"/>
      <c r="N443" s="273"/>
    </row>
    <row r="444" spans="2:14" x14ac:dyDescent="0.25">
      <c r="B444" s="278" t="str">
        <f>IF(D444="","",D444&amp;"-"&amp;(1+COUNTIF(D$11:D443,D444)))</f>
        <v/>
      </c>
      <c r="D444" s="271"/>
      <c r="E444" s="272"/>
      <c r="F444" s="272"/>
      <c r="G444" s="272"/>
      <c r="H444" s="272"/>
      <c r="I444" s="272"/>
      <c r="J444" s="272"/>
      <c r="K444" s="272"/>
      <c r="L444" s="272"/>
      <c r="M444" s="272"/>
      <c r="N444" s="273"/>
    </row>
    <row r="445" spans="2:14" x14ac:dyDescent="0.25">
      <c r="B445" s="278" t="str">
        <f>IF(D445="","",D445&amp;"-"&amp;(1+COUNTIF(D$11:D444,D445)))</f>
        <v/>
      </c>
      <c r="D445" s="271"/>
      <c r="E445" s="272"/>
      <c r="F445" s="272"/>
      <c r="G445" s="272"/>
      <c r="H445" s="272"/>
      <c r="I445" s="272"/>
      <c r="J445" s="272"/>
      <c r="K445" s="272"/>
      <c r="L445" s="272"/>
      <c r="M445" s="272"/>
      <c r="N445" s="273"/>
    </row>
    <row r="446" spans="2:14" ht="15" customHeight="1" x14ac:dyDescent="0.25">
      <c r="B446" s="278" t="str">
        <f>IF(D446="","",D446&amp;"-"&amp;(1+COUNTIF(D$11:D445,D446)))</f>
        <v/>
      </c>
      <c r="D446" s="271"/>
      <c r="E446" s="272"/>
      <c r="F446" s="272"/>
      <c r="G446" s="272"/>
      <c r="H446" s="272"/>
      <c r="I446" s="272"/>
      <c r="J446" s="272"/>
      <c r="K446" s="272"/>
      <c r="L446" s="272"/>
      <c r="M446" s="272"/>
      <c r="N446" s="273"/>
    </row>
    <row r="447" spans="2:14" x14ac:dyDescent="0.25">
      <c r="B447" s="278" t="str">
        <f>IF(D447="","",D447&amp;"-"&amp;(1+COUNTIF(D$11:D446,D447)))</f>
        <v/>
      </c>
      <c r="D447" s="271"/>
      <c r="E447" s="272"/>
      <c r="F447" s="272"/>
      <c r="G447" s="272"/>
      <c r="H447" s="272"/>
      <c r="I447" s="272"/>
      <c r="J447" s="272"/>
      <c r="K447" s="272"/>
      <c r="L447" s="272"/>
      <c r="M447" s="272"/>
      <c r="N447" s="273"/>
    </row>
    <row r="448" spans="2:14" x14ac:dyDescent="0.25">
      <c r="B448" s="278" t="str">
        <f>IF(D448="","",D448&amp;"-"&amp;(1+COUNTIF(D$11:D447,D448)))</f>
        <v/>
      </c>
      <c r="D448" s="271"/>
      <c r="E448" s="272"/>
      <c r="F448" s="272"/>
      <c r="G448" s="272"/>
      <c r="H448" s="272"/>
      <c r="I448" s="272"/>
      <c r="J448" s="272"/>
      <c r="K448" s="272"/>
      <c r="L448" s="272"/>
      <c r="M448" s="272"/>
      <c r="N448" s="273"/>
    </row>
    <row r="449" spans="2:14" x14ac:dyDescent="0.25">
      <c r="B449" s="278" t="str">
        <f>IF(D449="","",D449&amp;"-"&amp;(1+COUNTIF(D$11:D448,D449)))</f>
        <v/>
      </c>
      <c r="D449" s="271"/>
      <c r="E449" s="272"/>
      <c r="F449" s="272"/>
      <c r="G449" s="272"/>
      <c r="H449" s="272"/>
      <c r="I449" s="272"/>
      <c r="J449" s="272"/>
      <c r="K449" s="272"/>
      <c r="L449" s="272"/>
      <c r="M449" s="272"/>
      <c r="N449" s="273"/>
    </row>
    <row r="450" spans="2:14" x14ac:dyDescent="0.25">
      <c r="B450" s="278" t="str">
        <f>IF(D450="","",D450&amp;"-"&amp;(1+COUNTIF(D$11:D449,D450)))</f>
        <v/>
      </c>
      <c r="D450" s="271"/>
      <c r="E450" s="272"/>
      <c r="F450" s="272"/>
      <c r="G450" s="272"/>
      <c r="H450" s="272"/>
      <c r="I450" s="272"/>
      <c r="J450" s="272"/>
      <c r="K450" s="272"/>
      <c r="L450" s="272"/>
      <c r="M450" s="272"/>
      <c r="N450" s="273"/>
    </row>
    <row r="451" spans="2:14" x14ac:dyDescent="0.25">
      <c r="B451" s="278" t="str">
        <f>IF(D451="","",D451&amp;"-"&amp;(1+COUNTIF(D$11:D450,D451)))</f>
        <v/>
      </c>
      <c r="D451" s="271"/>
      <c r="E451" s="272"/>
      <c r="F451" s="272"/>
      <c r="G451" s="272"/>
      <c r="H451" s="272"/>
      <c r="I451" s="272"/>
      <c r="J451" s="272"/>
      <c r="K451" s="272"/>
      <c r="L451" s="272"/>
      <c r="M451" s="272"/>
      <c r="N451" s="273"/>
    </row>
    <row r="452" spans="2:14" x14ac:dyDescent="0.25">
      <c r="B452" s="278" t="str">
        <f>IF(D452="","",D452&amp;"-"&amp;(1+COUNTIF(D$11:D451,D452)))</f>
        <v/>
      </c>
      <c r="D452" s="271"/>
      <c r="E452" s="272"/>
      <c r="F452" s="272"/>
      <c r="G452" s="272"/>
      <c r="H452" s="272"/>
      <c r="I452" s="272"/>
      <c r="J452" s="272"/>
      <c r="K452" s="272"/>
      <c r="L452" s="272"/>
      <c r="M452" s="272"/>
      <c r="N452" s="273"/>
    </row>
    <row r="453" spans="2:14" ht="15" customHeight="1" x14ac:dyDescent="0.25">
      <c r="B453" s="278" t="str">
        <f>IF(D453="","",D453&amp;"-"&amp;(1+COUNTIF(D$11:D452,D453)))</f>
        <v/>
      </c>
      <c r="D453" s="271"/>
      <c r="E453" s="272"/>
      <c r="F453" s="272"/>
      <c r="G453" s="272"/>
      <c r="H453" s="272"/>
      <c r="I453" s="272"/>
      <c r="J453" s="272"/>
      <c r="K453" s="272"/>
      <c r="L453" s="272"/>
      <c r="M453" s="272"/>
      <c r="N453" s="273"/>
    </row>
    <row r="454" spans="2:14" x14ac:dyDescent="0.25">
      <c r="B454" s="278" t="str">
        <f>IF(D454="","",D454&amp;"-"&amp;(1+COUNTIF(D$11:D453,D454)))</f>
        <v/>
      </c>
      <c r="D454" s="271"/>
      <c r="E454" s="272"/>
      <c r="F454" s="272"/>
      <c r="G454" s="272"/>
      <c r="H454" s="272"/>
      <c r="I454" s="272"/>
      <c r="J454" s="272"/>
      <c r="K454" s="272"/>
      <c r="L454" s="272"/>
      <c r="M454" s="272"/>
      <c r="N454" s="273"/>
    </row>
    <row r="455" spans="2:14" x14ac:dyDescent="0.25">
      <c r="B455" s="278" t="str">
        <f>IF(D455="","",D455&amp;"-"&amp;(1+COUNTIF(D$11:D454,D455)))</f>
        <v/>
      </c>
      <c r="D455" s="271"/>
      <c r="E455" s="272"/>
      <c r="F455" s="272"/>
      <c r="G455" s="272"/>
      <c r="H455" s="272"/>
      <c r="I455" s="272"/>
      <c r="J455" s="272"/>
      <c r="K455" s="272"/>
      <c r="L455" s="272"/>
      <c r="M455" s="272"/>
      <c r="N455" s="273"/>
    </row>
    <row r="456" spans="2:14" x14ac:dyDescent="0.25">
      <c r="B456" s="278" t="str">
        <f>IF(D456="","",D456&amp;"-"&amp;(1+COUNTIF(D$11:D455,D456)))</f>
        <v/>
      </c>
      <c r="D456" s="271"/>
      <c r="E456" s="272"/>
      <c r="F456" s="272"/>
      <c r="G456" s="272"/>
      <c r="H456" s="272"/>
      <c r="I456" s="272"/>
      <c r="J456" s="272"/>
      <c r="K456" s="272"/>
      <c r="L456" s="272"/>
      <c r="M456" s="272"/>
      <c r="N456" s="273"/>
    </row>
    <row r="457" spans="2:14" x14ac:dyDescent="0.25">
      <c r="B457" s="278" t="str">
        <f>IF(D457="","",D457&amp;"-"&amp;(1+COUNTIF(D$11:D456,D457)))</f>
        <v/>
      </c>
      <c r="D457" s="271"/>
      <c r="E457" s="272"/>
      <c r="F457" s="272"/>
      <c r="G457" s="272"/>
      <c r="H457" s="272"/>
      <c r="I457" s="272"/>
      <c r="J457" s="272"/>
      <c r="K457" s="272"/>
      <c r="L457" s="272"/>
      <c r="M457" s="272"/>
      <c r="N457" s="273"/>
    </row>
    <row r="458" spans="2:14" x14ac:dyDescent="0.25">
      <c r="B458" s="278" t="str">
        <f>IF(D458="","",D458&amp;"-"&amp;(1+COUNTIF(D$11:D457,D458)))</f>
        <v/>
      </c>
      <c r="D458" s="271"/>
      <c r="E458" s="272"/>
      <c r="F458" s="272"/>
      <c r="G458" s="272"/>
      <c r="H458" s="272"/>
      <c r="I458" s="272"/>
      <c r="J458" s="272"/>
      <c r="K458" s="272"/>
      <c r="L458" s="272"/>
      <c r="M458" s="272"/>
      <c r="N458" s="273"/>
    </row>
    <row r="459" spans="2:14" x14ac:dyDescent="0.25">
      <c r="B459" s="278" t="str">
        <f>IF(D459="","",D459&amp;"-"&amp;(1+COUNTIF(D$11:D458,D459)))</f>
        <v/>
      </c>
      <c r="D459" s="271"/>
      <c r="E459" s="272"/>
      <c r="F459" s="272"/>
      <c r="G459" s="272"/>
      <c r="H459" s="272"/>
      <c r="I459" s="272"/>
      <c r="J459" s="272"/>
      <c r="K459" s="272"/>
      <c r="L459" s="272"/>
      <c r="M459" s="272"/>
      <c r="N459" s="273"/>
    </row>
    <row r="460" spans="2:14" ht="15" customHeight="1" x14ac:dyDescent="0.25">
      <c r="B460" s="278" t="str">
        <f>IF(D460="","",D460&amp;"-"&amp;(1+COUNTIF(D$11:D459,D460)))</f>
        <v/>
      </c>
      <c r="D460" s="271"/>
      <c r="E460" s="272"/>
      <c r="F460" s="272"/>
      <c r="G460" s="272"/>
      <c r="H460" s="272"/>
      <c r="I460" s="272"/>
      <c r="J460" s="272"/>
      <c r="K460" s="272"/>
      <c r="L460" s="272"/>
      <c r="M460" s="272"/>
      <c r="N460" s="273"/>
    </row>
    <row r="461" spans="2:14" x14ac:dyDescent="0.25">
      <c r="B461" s="278" t="str">
        <f>IF(D461="","",D461&amp;"-"&amp;(1+COUNTIF(D$11:D460,D461)))</f>
        <v/>
      </c>
      <c r="D461" s="271"/>
      <c r="E461" s="272"/>
      <c r="F461" s="272"/>
      <c r="G461" s="272"/>
      <c r="H461" s="272"/>
      <c r="I461" s="272"/>
      <c r="J461" s="272"/>
      <c r="K461" s="272"/>
      <c r="L461" s="272"/>
      <c r="M461" s="272"/>
      <c r="N461" s="273"/>
    </row>
    <row r="462" spans="2:14" x14ac:dyDescent="0.25">
      <c r="B462" s="278" t="str">
        <f>IF(D462="","",D462&amp;"-"&amp;(1+COUNTIF(D$11:D461,D462)))</f>
        <v/>
      </c>
      <c r="D462" s="271"/>
      <c r="E462" s="272"/>
      <c r="F462" s="272"/>
      <c r="G462" s="272"/>
      <c r="H462" s="272"/>
      <c r="I462" s="272"/>
      <c r="J462" s="272"/>
      <c r="K462" s="272"/>
      <c r="L462" s="272"/>
      <c r="M462" s="272"/>
      <c r="N462" s="273"/>
    </row>
    <row r="463" spans="2:14" x14ac:dyDescent="0.25">
      <c r="B463" s="278" t="str">
        <f>IF(D463="","",D463&amp;"-"&amp;(1+COUNTIF(D$11:D462,D463)))</f>
        <v/>
      </c>
      <c r="D463" s="271"/>
      <c r="E463" s="272"/>
      <c r="F463" s="272"/>
      <c r="G463" s="272"/>
      <c r="H463" s="272"/>
      <c r="I463" s="272"/>
      <c r="J463" s="272"/>
      <c r="K463" s="272"/>
      <c r="L463" s="272"/>
      <c r="M463" s="272"/>
      <c r="N463" s="273"/>
    </row>
    <row r="464" spans="2:14" x14ac:dyDescent="0.25">
      <c r="B464" s="278" t="str">
        <f>IF(D464="","",D464&amp;"-"&amp;(1+COUNTIF(D$11:D463,D464)))</f>
        <v/>
      </c>
      <c r="D464" s="271"/>
      <c r="E464" s="272"/>
      <c r="F464" s="272"/>
      <c r="G464" s="272"/>
      <c r="H464" s="272"/>
      <c r="I464" s="272"/>
      <c r="J464" s="272"/>
      <c r="K464" s="272"/>
      <c r="L464" s="272"/>
      <c r="M464" s="272"/>
      <c r="N464" s="273"/>
    </row>
    <row r="465" spans="2:14" x14ac:dyDescent="0.25">
      <c r="B465" s="278" t="str">
        <f>IF(D465="","",D465&amp;"-"&amp;(1+COUNTIF(D$11:D464,D465)))</f>
        <v/>
      </c>
      <c r="D465" s="271"/>
      <c r="E465" s="272"/>
      <c r="F465" s="272"/>
      <c r="G465" s="272"/>
      <c r="H465" s="272"/>
      <c r="I465" s="272"/>
      <c r="J465" s="272"/>
      <c r="K465" s="272"/>
      <c r="L465" s="272"/>
      <c r="M465" s="272"/>
      <c r="N465" s="273"/>
    </row>
    <row r="466" spans="2:14" x14ac:dyDescent="0.25">
      <c r="B466" s="278" t="str">
        <f>IF(D466="","",D466&amp;"-"&amp;(1+COUNTIF(D$11:D465,D466)))</f>
        <v/>
      </c>
      <c r="D466" s="271"/>
      <c r="E466" s="272"/>
      <c r="F466" s="272"/>
      <c r="G466" s="272"/>
      <c r="H466" s="272"/>
      <c r="I466" s="272"/>
      <c r="J466" s="272"/>
      <c r="K466" s="272"/>
      <c r="L466" s="272"/>
      <c r="M466" s="272"/>
      <c r="N466" s="273"/>
    </row>
    <row r="467" spans="2:14" ht="15" customHeight="1" x14ac:dyDescent="0.25">
      <c r="B467" s="278" t="str">
        <f>IF(D467="","",D467&amp;"-"&amp;(1+COUNTIF(D$11:D466,D467)))</f>
        <v/>
      </c>
      <c r="D467" s="271"/>
      <c r="E467" s="272"/>
      <c r="F467" s="272"/>
      <c r="G467" s="272"/>
      <c r="H467" s="272"/>
      <c r="I467" s="272"/>
      <c r="J467" s="272"/>
      <c r="K467" s="272"/>
      <c r="L467" s="272"/>
      <c r="M467" s="272"/>
      <c r="N467" s="273"/>
    </row>
    <row r="468" spans="2:14" x14ac:dyDescent="0.25">
      <c r="B468" s="278" t="str">
        <f>IF(D468="","",D468&amp;"-"&amp;(1+COUNTIF(D$11:D467,D468)))</f>
        <v/>
      </c>
      <c r="D468" s="271"/>
      <c r="E468" s="272"/>
      <c r="F468" s="272"/>
      <c r="G468" s="272"/>
      <c r="H468" s="272"/>
      <c r="I468" s="272"/>
      <c r="J468" s="272"/>
      <c r="K468" s="272"/>
      <c r="L468" s="272"/>
      <c r="M468" s="272"/>
      <c r="N468" s="273"/>
    </row>
    <row r="469" spans="2:14" x14ac:dyDescent="0.25">
      <c r="B469" s="278" t="str">
        <f>IF(D469="","",D469&amp;"-"&amp;(1+COUNTIF(D$11:D468,D469)))</f>
        <v/>
      </c>
      <c r="D469" s="271"/>
      <c r="E469" s="272"/>
      <c r="F469" s="272"/>
      <c r="G469" s="272"/>
      <c r="H469" s="272"/>
      <c r="I469" s="272"/>
      <c r="J469" s="272"/>
      <c r="K469" s="272"/>
      <c r="L469" s="272"/>
      <c r="M469" s="272"/>
      <c r="N469" s="273"/>
    </row>
    <row r="470" spans="2:14" x14ac:dyDescent="0.25">
      <c r="B470" s="278" t="str">
        <f>IF(D470="","",D470&amp;"-"&amp;(1+COUNTIF(D$11:D469,D470)))</f>
        <v/>
      </c>
      <c r="D470" s="271"/>
      <c r="E470" s="272"/>
      <c r="F470" s="272"/>
      <c r="G470" s="272"/>
      <c r="H470" s="272"/>
      <c r="I470" s="272"/>
      <c r="J470" s="272"/>
      <c r="K470" s="272"/>
      <c r="L470" s="272"/>
      <c r="M470" s="272"/>
      <c r="N470" s="273"/>
    </row>
    <row r="471" spans="2:14" x14ac:dyDescent="0.25">
      <c r="B471" s="278" t="str">
        <f>IF(D471="","",D471&amp;"-"&amp;(1+COUNTIF(D$11:D470,D471)))</f>
        <v/>
      </c>
      <c r="D471" s="271"/>
      <c r="E471" s="272"/>
      <c r="F471" s="272"/>
      <c r="G471" s="272"/>
      <c r="H471" s="272"/>
      <c r="I471" s="272"/>
      <c r="J471" s="272"/>
      <c r="K471" s="272"/>
      <c r="L471" s="272"/>
      <c r="M471" s="272"/>
      <c r="N471" s="273"/>
    </row>
    <row r="472" spans="2:14" x14ac:dyDescent="0.25">
      <c r="B472" s="278" t="str">
        <f>IF(D472="","",D472&amp;"-"&amp;(1+COUNTIF(D$11:D471,D472)))</f>
        <v/>
      </c>
      <c r="D472" s="271"/>
      <c r="E472" s="272"/>
      <c r="F472" s="272"/>
      <c r="G472" s="272"/>
      <c r="H472" s="272"/>
      <c r="I472" s="272"/>
      <c r="J472" s="272"/>
      <c r="K472" s="272"/>
      <c r="L472" s="272"/>
      <c r="M472" s="272"/>
      <c r="N472" s="273"/>
    </row>
    <row r="473" spans="2:14" x14ac:dyDescent="0.25">
      <c r="B473" s="278" t="str">
        <f>IF(D473="","",D473&amp;"-"&amp;(1+COUNTIF(D$11:D472,D473)))</f>
        <v/>
      </c>
      <c r="D473" s="271"/>
      <c r="E473" s="272"/>
      <c r="F473" s="272"/>
      <c r="G473" s="272"/>
      <c r="H473" s="272"/>
      <c r="I473" s="272"/>
      <c r="J473" s="272"/>
      <c r="K473" s="272"/>
      <c r="L473" s="272"/>
      <c r="M473" s="272"/>
      <c r="N473" s="273"/>
    </row>
    <row r="474" spans="2:14" ht="15" customHeight="1" x14ac:dyDescent="0.25">
      <c r="B474" s="278" t="str">
        <f>IF(D474="","",D474&amp;"-"&amp;(1+COUNTIF(D$11:D473,D474)))</f>
        <v/>
      </c>
      <c r="D474" s="271"/>
      <c r="E474" s="272"/>
      <c r="F474" s="272"/>
      <c r="G474" s="272"/>
      <c r="H474" s="272"/>
      <c r="I474" s="272"/>
      <c r="J474" s="272"/>
      <c r="K474" s="272"/>
      <c r="L474" s="272"/>
      <c r="M474" s="272"/>
      <c r="N474" s="273"/>
    </row>
    <row r="475" spans="2:14" x14ac:dyDescent="0.25">
      <c r="B475" s="278" t="str">
        <f>IF(D475="","",D475&amp;"-"&amp;(1+COUNTIF(D$11:D474,D475)))</f>
        <v/>
      </c>
      <c r="D475" s="271"/>
      <c r="E475" s="272"/>
      <c r="F475" s="272"/>
      <c r="G475" s="272"/>
      <c r="H475" s="272"/>
      <c r="I475" s="272"/>
      <c r="J475" s="272"/>
      <c r="K475" s="272"/>
      <c r="L475" s="272"/>
      <c r="M475" s="272"/>
      <c r="N475" s="273"/>
    </row>
    <row r="476" spans="2:14" x14ac:dyDescent="0.25">
      <c r="B476" s="278" t="str">
        <f>IF(D476="","",D476&amp;"-"&amp;(1+COUNTIF(D$11:D475,D476)))</f>
        <v/>
      </c>
      <c r="D476" s="271"/>
      <c r="E476" s="272"/>
      <c r="F476" s="272"/>
      <c r="G476" s="272"/>
      <c r="H476" s="272"/>
      <c r="I476" s="272"/>
      <c r="J476" s="272"/>
      <c r="K476" s="272"/>
      <c r="L476" s="272"/>
      <c r="M476" s="272"/>
      <c r="N476" s="273"/>
    </row>
    <row r="477" spans="2:14" x14ac:dyDescent="0.25">
      <c r="B477" s="278" t="str">
        <f>IF(D477="","",D477&amp;"-"&amp;(1+COUNTIF(D$11:D476,D477)))</f>
        <v/>
      </c>
      <c r="D477" s="271"/>
      <c r="E477" s="272"/>
      <c r="F477" s="272"/>
      <c r="G477" s="272"/>
      <c r="H477" s="272"/>
      <c r="I477" s="272"/>
      <c r="J477" s="272"/>
      <c r="K477" s="272"/>
      <c r="L477" s="272"/>
      <c r="M477" s="272"/>
      <c r="N477" s="273"/>
    </row>
    <row r="478" spans="2:14" x14ac:dyDescent="0.25">
      <c r="B478" s="278" t="str">
        <f>IF(D478="","",D478&amp;"-"&amp;(1+COUNTIF(D$11:D477,D478)))</f>
        <v/>
      </c>
      <c r="D478" s="271"/>
      <c r="E478" s="272"/>
      <c r="F478" s="272"/>
      <c r="G478" s="272"/>
      <c r="H478" s="272"/>
      <c r="I478" s="272"/>
      <c r="J478" s="272"/>
      <c r="K478" s="272"/>
      <c r="L478" s="272"/>
      <c r="M478" s="272"/>
      <c r="N478" s="273"/>
    </row>
    <row r="479" spans="2:14" x14ac:dyDescent="0.25">
      <c r="B479" s="278" t="str">
        <f>IF(D479="","",D479&amp;"-"&amp;(1+COUNTIF(D$11:D478,D479)))</f>
        <v/>
      </c>
      <c r="D479" s="271"/>
      <c r="E479" s="272"/>
      <c r="F479" s="272"/>
      <c r="G479" s="272"/>
      <c r="H479" s="272"/>
      <c r="I479" s="272"/>
      <c r="J479" s="272"/>
      <c r="K479" s="272"/>
      <c r="L479" s="272"/>
      <c r="M479" s="272"/>
      <c r="N479" s="273"/>
    </row>
    <row r="480" spans="2:14" x14ac:dyDescent="0.25">
      <c r="B480" s="278" t="str">
        <f>IF(D480="","",D480&amp;"-"&amp;(1+COUNTIF(D$11:D479,D480)))</f>
        <v/>
      </c>
      <c r="D480" s="271"/>
      <c r="E480" s="272"/>
      <c r="F480" s="272"/>
      <c r="G480" s="272"/>
      <c r="H480" s="272"/>
      <c r="I480" s="272"/>
      <c r="J480" s="272"/>
      <c r="K480" s="272"/>
      <c r="L480" s="272"/>
      <c r="M480" s="272"/>
      <c r="N480" s="273"/>
    </row>
    <row r="481" spans="2:14" ht="15" customHeight="1" x14ac:dyDescent="0.25">
      <c r="B481" s="278" t="str">
        <f>IF(D481="","",D481&amp;"-"&amp;(1+COUNTIF(D$11:D480,D481)))</f>
        <v/>
      </c>
      <c r="D481" s="271"/>
      <c r="E481" s="272"/>
      <c r="F481" s="272"/>
      <c r="G481" s="272"/>
      <c r="H481" s="272"/>
      <c r="I481" s="272"/>
      <c r="J481" s="272"/>
      <c r="K481" s="272"/>
      <c r="L481" s="272"/>
      <c r="M481" s="272"/>
      <c r="N481" s="273"/>
    </row>
    <row r="482" spans="2:14" x14ac:dyDescent="0.25">
      <c r="B482" s="278" t="str">
        <f>IF(D482="","",D482&amp;"-"&amp;(1+COUNTIF(D$11:D481,D482)))</f>
        <v/>
      </c>
      <c r="D482" s="271"/>
      <c r="E482" s="272"/>
      <c r="F482" s="272"/>
      <c r="G482" s="272"/>
      <c r="H482" s="272"/>
      <c r="I482" s="272"/>
      <c r="J482" s="272"/>
      <c r="K482" s="272"/>
      <c r="L482" s="272"/>
      <c r="M482" s="272"/>
      <c r="N482" s="273"/>
    </row>
    <row r="483" spans="2:14" x14ac:dyDescent="0.25">
      <c r="B483" s="278" t="str">
        <f>IF(D483="","",D483&amp;"-"&amp;(1+COUNTIF(D$11:D482,D483)))</f>
        <v/>
      </c>
      <c r="D483" s="271"/>
      <c r="E483" s="272"/>
      <c r="F483" s="272"/>
      <c r="G483" s="272"/>
      <c r="H483" s="272"/>
      <c r="I483" s="272"/>
      <c r="J483" s="272"/>
      <c r="K483" s="272"/>
      <c r="L483" s="272"/>
      <c r="M483" s="272"/>
      <c r="N483" s="273"/>
    </row>
    <row r="484" spans="2:14" x14ac:dyDescent="0.25">
      <c r="B484" s="278" t="str">
        <f>IF(D484="","",D484&amp;"-"&amp;(1+COUNTIF(D$11:D483,D484)))</f>
        <v/>
      </c>
      <c r="D484" s="271"/>
      <c r="E484" s="272"/>
      <c r="F484" s="272"/>
      <c r="G484" s="272"/>
      <c r="H484" s="272"/>
      <c r="I484" s="272"/>
      <c r="J484" s="272"/>
      <c r="K484" s="272"/>
      <c r="L484" s="272"/>
      <c r="M484" s="272"/>
      <c r="N484" s="273"/>
    </row>
    <row r="485" spans="2:14" x14ac:dyDescent="0.25">
      <c r="B485" s="278" t="str">
        <f>IF(D485="","",D485&amp;"-"&amp;(1+COUNTIF(D$11:D484,D485)))</f>
        <v/>
      </c>
      <c r="D485" s="271"/>
      <c r="E485" s="272"/>
      <c r="F485" s="272"/>
      <c r="G485" s="272"/>
      <c r="H485" s="272"/>
      <c r="I485" s="272"/>
      <c r="J485" s="272"/>
      <c r="K485" s="272"/>
      <c r="L485" s="272"/>
      <c r="M485" s="272"/>
      <c r="N485" s="273"/>
    </row>
    <row r="486" spans="2:14" x14ac:dyDescent="0.25">
      <c r="B486" s="278" t="str">
        <f>IF(D486="","",D486&amp;"-"&amp;(1+COUNTIF(D$11:D485,D486)))</f>
        <v/>
      </c>
      <c r="D486" s="271"/>
      <c r="E486" s="272"/>
      <c r="F486" s="272"/>
      <c r="G486" s="272"/>
      <c r="H486" s="272"/>
      <c r="I486" s="272"/>
      <c r="J486" s="272"/>
      <c r="K486" s="272"/>
      <c r="L486" s="272"/>
      <c r="M486" s="272"/>
      <c r="N486" s="273"/>
    </row>
    <row r="487" spans="2:14" x14ac:dyDescent="0.25">
      <c r="B487" s="278" t="str">
        <f>IF(D487="","",D487&amp;"-"&amp;(1+COUNTIF(D$11:D486,D487)))</f>
        <v/>
      </c>
      <c r="D487" s="271"/>
      <c r="E487" s="272"/>
      <c r="F487" s="272"/>
      <c r="G487" s="272"/>
      <c r="H487" s="272"/>
      <c r="I487" s="272"/>
      <c r="J487" s="272"/>
      <c r="K487" s="272"/>
      <c r="L487" s="272"/>
      <c r="M487" s="272"/>
      <c r="N487" s="273"/>
    </row>
    <row r="488" spans="2:14" ht="15" customHeight="1" x14ac:dyDescent="0.25">
      <c r="B488" s="278" t="str">
        <f>IF(D488="","",D488&amp;"-"&amp;(1+COUNTIF(D$11:D487,D488)))</f>
        <v/>
      </c>
      <c r="D488" s="271"/>
      <c r="E488" s="272"/>
      <c r="F488" s="272"/>
      <c r="G488" s="272"/>
      <c r="H488" s="272"/>
      <c r="I488" s="272"/>
      <c r="J488" s="272"/>
      <c r="K488" s="272"/>
      <c r="L488" s="272"/>
      <c r="M488" s="272"/>
      <c r="N488" s="273"/>
    </row>
    <row r="489" spans="2:14" x14ac:dyDescent="0.25">
      <c r="B489" s="278" t="str">
        <f>IF(D489="","",D489&amp;"-"&amp;(1+COUNTIF(D$11:D488,D489)))</f>
        <v/>
      </c>
      <c r="D489" s="271"/>
      <c r="E489" s="272"/>
      <c r="F489" s="272"/>
      <c r="G489" s="272"/>
      <c r="H489" s="272"/>
      <c r="I489" s="272"/>
      <c r="J489" s="272"/>
      <c r="K489" s="272"/>
      <c r="L489" s="272"/>
      <c r="M489" s="272"/>
      <c r="N489" s="273"/>
    </row>
    <row r="490" spans="2:14" x14ac:dyDescent="0.25">
      <c r="B490" s="278" t="str">
        <f>IF(D490="","",D490&amp;"-"&amp;(1+COUNTIF(D$11:D489,D490)))</f>
        <v/>
      </c>
      <c r="D490" s="271"/>
      <c r="E490" s="272"/>
      <c r="F490" s="272"/>
      <c r="G490" s="272"/>
      <c r="H490" s="272"/>
      <c r="I490" s="272"/>
      <c r="J490" s="272"/>
      <c r="K490" s="272"/>
      <c r="L490" s="272"/>
      <c r="M490" s="272"/>
      <c r="N490" s="273"/>
    </row>
    <row r="491" spans="2:14" x14ac:dyDescent="0.25">
      <c r="B491" s="278" t="str">
        <f>IF(D491="","",D491&amp;"-"&amp;(1+COUNTIF(D$11:D490,D491)))</f>
        <v/>
      </c>
      <c r="D491" s="271"/>
      <c r="E491" s="272"/>
      <c r="F491" s="272"/>
      <c r="G491" s="272"/>
      <c r="H491" s="272"/>
      <c r="I491" s="272"/>
      <c r="J491" s="272"/>
      <c r="K491" s="272"/>
      <c r="L491" s="272"/>
      <c r="M491" s="272"/>
      <c r="N491" s="273"/>
    </row>
    <row r="492" spans="2:14" x14ac:dyDescent="0.25">
      <c r="B492" s="278" t="str">
        <f>IF(D492="","",D492&amp;"-"&amp;(1+COUNTIF(D$11:D491,D492)))</f>
        <v/>
      </c>
      <c r="D492" s="271"/>
      <c r="E492" s="272"/>
      <c r="F492" s="272"/>
      <c r="G492" s="272"/>
      <c r="H492" s="272"/>
      <c r="I492" s="272"/>
      <c r="J492" s="272"/>
      <c r="K492" s="272"/>
      <c r="L492" s="272"/>
      <c r="M492" s="272"/>
      <c r="N492" s="273"/>
    </row>
    <row r="493" spans="2:14" x14ac:dyDescent="0.25">
      <c r="B493" s="278" t="str">
        <f>IF(D493="","",D493&amp;"-"&amp;(1+COUNTIF(D$11:D492,D493)))</f>
        <v/>
      </c>
      <c r="D493" s="271"/>
      <c r="E493" s="272"/>
      <c r="F493" s="272"/>
      <c r="G493" s="272"/>
      <c r="H493" s="272"/>
      <c r="I493" s="272"/>
      <c r="J493" s="272"/>
      <c r="K493" s="272"/>
      <c r="L493" s="272"/>
      <c r="M493" s="272"/>
      <c r="N493" s="273"/>
    </row>
    <row r="494" spans="2:14" x14ac:dyDescent="0.25">
      <c r="B494" s="278" t="str">
        <f>IF(D494="","",D494&amp;"-"&amp;(1+COUNTIF(D$11:D493,D494)))</f>
        <v/>
      </c>
      <c r="D494" s="271"/>
      <c r="E494" s="272"/>
      <c r="F494" s="272"/>
      <c r="G494" s="272"/>
      <c r="H494" s="272"/>
      <c r="I494" s="272"/>
      <c r="J494" s="272"/>
      <c r="K494" s="272"/>
      <c r="L494" s="272"/>
      <c r="M494" s="272"/>
      <c r="N494" s="273"/>
    </row>
    <row r="495" spans="2:14" ht="15" customHeight="1" x14ac:dyDescent="0.25">
      <c r="B495" s="278" t="str">
        <f>IF(D495="","",D495&amp;"-"&amp;(1+COUNTIF(D$11:D494,D495)))</f>
        <v/>
      </c>
      <c r="D495" s="271"/>
      <c r="E495" s="272"/>
      <c r="F495" s="272"/>
      <c r="G495" s="272"/>
      <c r="H495" s="272"/>
      <c r="I495" s="272"/>
      <c r="J495" s="272"/>
      <c r="K495" s="272"/>
      <c r="L495" s="272"/>
      <c r="M495" s="272"/>
      <c r="N495" s="273"/>
    </row>
    <row r="496" spans="2:14" x14ac:dyDescent="0.25">
      <c r="B496" s="278" t="str">
        <f>IF(D496="","",D496&amp;"-"&amp;(1+COUNTIF(D$11:D495,D496)))</f>
        <v/>
      </c>
      <c r="D496" s="271"/>
      <c r="E496" s="272"/>
      <c r="F496" s="272"/>
      <c r="G496" s="272"/>
      <c r="H496" s="272"/>
      <c r="I496" s="272"/>
      <c r="J496" s="272"/>
      <c r="K496" s="272"/>
      <c r="L496" s="272"/>
      <c r="M496" s="272"/>
      <c r="N496" s="273"/>
    </row>
    <row r="497" spans="2:14" x14ac:dyDescent="0.25">
      <c r="B497" s="278" t="str">
        <f>IF(D497="","",D497&amp;"-"&amp;(1+COUNTIF(D$11:D496,D497)))</f>
        <v/>
      </c>
      <c r="D497" s="271"/>
      <c r="E497" s="272"/>
      <c r="F497" s="272"/>
      <c r="G497" s="272"/>
      <c r="H497" s="272"/>
      <c r="I497" s="272"/>
      <c r="J497" s="272"/>
      <c r="K497" s="272"/>
      <c r="L497" s="272"/>
      <c r="M497" s="272"/>
      <c r="N497" s="273"/>
    </row>
    <row r="498" spans="2:14" x14ac:dyDescent="0.25">
      <c r="B498" s="278" t="str">
        <f>IF(D498="","",D498&amp;"-"&amp;(1+COUNTIF(D$11:D497,D498)))</f>
        <v/>
      </c>
      <c r="D498" s="271"/>
      <c r="E498" s="272"/>
      <c r="F498" s="272"/>
      <c r="G498" s="272"/>
      <c r="H498" s="272"/>
      <c r="I498" s="272"/>
      <c r="J498" s="272"/>
      <c r="K498" s="272"/>
      <c r="L498" s="272"/>
      <c r="M498" s="272"/>
      <c r="N498" s="273"/>
    </row>
    <row r="499" spans="2:14" x14ac:dyDescent="0.25">
      <c r="B499" s="278" t="str">
        <f>IF(D499="","",D499&amp;"-"&amp;(1+COUNTIF(D$11:D498,D499)))</f>
        <v/>
      </c>
      <c r="D499" s="271"/>
      <c r="E499" s="272"/>
      <c r="F499" s="272"/>
      <c r="G499" s="272"/>
      <c r="H499" s="272"/>
      <c r="I499" s="272"/>
      <c r="J499" s="272"/>
      <c r="K499" s="272"/>
      <c r="L499" s="272"/>
      <c r="M499" s="272"/>
      <c r="N499" s="273"/>
    </row>
    <row r="500" spans="2:14" x14ac:dyDescent="0.25">
      <c r="B500" s="278" t="str">
        <f>IF(D500="","",D500&amp;"-"&amp;(1+COUNTIF(D$11:D499,D500)))</f>
        <v/>
      </c>
      <c r="D500" s="271"/>
      <c r="E500" s="272"/>
      <c r="F500" s="272"/>
      <c r="G500" s="272"/>
      <c r="H500" s="272"/>
      <c r="I500" s="272"/>
      <c r="J500" s="272"/>
      <c r="K500" s="272"/>
      <c r="L500" s="272"/>
      <c r="M500" s="272"/>
      <c r="N500" s="273"/>
    </row>
    <row r="501" spans="2:14" x14ac:dyDescent="0.25">
      <c r="B501" s="278" t="str">
        <f>IF(D501="","",D501&amp;"-"&amp;(1+COUNTIF(D$11:D500,D501)))</f>
        <v/>
      </c>
      <c r="D501" s="271"/>
      <c r="E501" s="272"/>
      <c r="F501" s="272"/>
      <c r="G501" s="272"/>
      <c r="H501" s="272"/>
      <c r="I501" s="272"/>
      <c r="J501" s="272"/>
      <c r="K501" s="272"/>
      <c r="L501" s="272"/>
      <c r="M501" s="272"/>
      <c r="N501" s="273"/>
    </row>
    <row r="502" spans="2:14" ht="15" customHeight="1" x14ac:dyDescent="0.25">
      <c r="B502" s="278" t="str">
        <f>IF(D502="","",D502&amp;"-"&amp;(1+COUNTIF(D$11:D501,D502)))</f>
        <v/>
      </c>
      <c r="D502" s="271"/>
      <c r="E502" s="272"/>
      <c r="F502" s="272"/>
      <c r="G502" s="272"/>
      <c r="H502" s="272"/>
      <c r="I502" s="272"/>
      <c r="J502" s="272"/>
      <c r="K502" s="272"/>
      <c r="L502" s="272"/>
      <c r="M502" s="272"/>
      <c r="N502" s="273"/>
    </row>
    <row r="503" spans="2:14" x14ac:dyDescent="0.25">
      <c r="B503" s="278" t="str">
        <f>IF(D503="","",D503&amp;"-"&amp;(1+COUNTIF(D$11:D502,D503)))</f>
        <v/>
      </c>
      <c r="D503" s="271"/>
      <c r="E503" s="272"/>
      <c r="F503" s="272"/>
      <c r="G503" s="272"/>
      <c r="H503" s="272"/>
      <c r="I503" s="272"/>
      <c r="J503" s="272"/>
      <c r="K503" s="272"/>
      <c r="L503" s="272"/>
      <c r="M503" s="272"/>
      <c r="N503" s="273"/>
    </row>
    <row r="504" spans="2:14" x14ac:dyDescent="0.25">
      <c r="B504" s="278" t="str">
        <f>IF(D504="","",D504&amp;"-"&amp;(1+COUNTIF(D$11:D503,D504)))</f>
        <v/>
      </c>
      <c r="D504" s="271"/>
      <c r="E504" s="272"/>
      <c r="F504" s="272"/>
      <c r="G504" s="272"/>
      <c r="H504" s="272"/>
      <c r="I504" s="272"/>
      <c r="J504" s="272"/>
      <c r="K504" s="272"/>
      <c r="L504" s="272"/>
      <c r="M504" s="272"/>
      <c r="N504" s="273"/>
    </row>
    <row r="505" spans="2:14" x14ac:dyDescent="0.25">
      <c r="B505" s="278" t="str">
        <f>IF(D505="","",D505&amp;"-"&amp;(1+COUNTIF(D$11:D504,D505)))</f>
        <v/>
      </c>
      <c r="D505" s="271"/>
      <c r="E505" s="272"/>
      <c r="F505" s="272"/>
      <c r="G505" s="272"/>
      <c r="H505" s="272"/>
      <c r="I505" s="272"/>
      <c r="J505" s="272"/>
      <c r="K505" s="272"/>
      <c r="L505" s="272"/>
      <c r="M505" s="272"/>
      <c r="N505" s="273"/>
    </row>
    <row r="506" spans="2:14" x14ac:dyDescent="0.25">
      <c r="B506" s="278" t="str">
        <f>IF(D506="","",D506&amp;"-"&amp;(1+COUNTIF(D$11:D505,D506)))</f>
        <v/>
      </c>
      <c r="D506" s="271"/>
      <c r="E506" s="272"/>
      <c r="F506" s="272"/>
      <c r="G506" s="272"/>
      <c r="H506" s="272"/>
      <c r="I506" s="272"/>
      <c r="J506" s="272"/>
      <c r="K506" s="272"/>
      <c r="L506" s="272"/>
      <c r="M506" s="272"/>
      <c r="N506" s="273"/>
    </row>
    <row r="507" spans="2:14" x14ac:dyDescent="0.25">
      <c r="B507" s="278" t="str">
        <f>IF(D507="","",D507&amp;"-"&amp;(1+COUNTIF(D$11:D506,D507)))</f>
        <v/>
      </c>
      <c r="D507" s="271"/>
      <c r="E507" s="272"/>
      <c r="F507" s="272"/>
      <c r="G507" s="272"/>
      <c r="H507" s="272"/>
      <c r="I507" s="272"/>
      <c r="J507" s="272"/>
      <c r="K507" s="272"/>
      <c r="L507" s="272"/>
      <c r="M507" s="272"/>
      <c r="N507" s="273"/>
    </row>
    <row r="508" spans="2:14" x14ac:dyDescent="0.25">
      <c r="B508" s="278" t="str">
        <f>IF(D508="","",D508&amp;"-"&amp;(1+COUNTIF(D$11:D507,D508)))</f>
        <v/>
      </c>
      <c r="D508" s="271"/>
      <c r="E508" s="272"/>
      <c r="F508" s="272"/>
      <c r="G508" s="272"/>
      <c r="H508" s="272"/>
      <c r="I508" s="272"/>
      <c r="J508" s="272"/>
      <c r="K508" s="272"/>
      <c r="L508" s="272"/>
      <c r="M508" s="272"/>
      <c r="N508" s="273"/>
    </row>
    <row r="509" spans="2:14" ht="15" customHeight="1" x14ac:dyDescent="0.25">
      <c r="B509" s="278" t="str">
        <f>IF(D509="","",D509&amp;"-"&amp;(1+COUNTIF(D$11:D508,D509)))</f>
        <v/>
      </c>
      <c r="D509" s="271"/>
      <c r="E509" s="272"/>
      <c r="F509" s="272"/>
      <c r="G509" s="272"/>
      <c r="H509" s="272"/>
      <c r="I509" s="272"/>
      <c r="J509" s="272"/>
      <c r="K509" s="272"/>
      <c r="L509" s="272"/>
      <c r="M509" s="272"/>
      <c r="N509" s="273"/>
    </row>
    <row r="510" spans="2:14" x14ac:dyDescent="0.25">
      <c r="B510" s="278" t="str">
        <f>IF(D510="","",D510&amp;"-"&amp;(1+COUNTIF(D$11:D509,D510)))</f>
        <v/>
      </c>
      <c r="D510" s="271"/>
      <c r="E510" s="272"/>
      <c r="F510" s="272"/>
      <c r="G510" s="272"/>
      <c r="H510" s="272"/>
      <c r="I510" s="272"/>
      <c r="J510" s="272"/>
      <c r="K510" s="272"/>
      <c r="L510" s="272"/>
      <c r="M510" s="272"/>
      <c r="N510" s="273"/>
    </row>
    <row r="511" spans="2:14" x14ac:dyDescent="0.25">
      <c r="B511" s="278" t="str">
        <f>IF(D511="","",D511&amp;"-"&amp;(1+COUNTIF(D$11:D510,D511)))</f>
        <v/>
      </c>
      <c r="D511" s="271"/>
      <c r="E511" s="272"/>
      <c r="F511" s="272"/>
      <c r="G511" s="272"/>
      <c r="H511" s="272"/>
      <c r="I511" s="272"/>
      <c r="J511" s="272"/>
      <c r="K511" s="272"/>
      <c r="L511" s="272"/>
      <c r="M511" s="272"/>
      <c r="N511" s="273"/>
    </row>
    <row r="512" spans="2:14" x14ac:dyDescent="0.25">
      <c r="B512" s="278" t="str">
        <f>IF(D512="","",D512&amp;"-"&amp;(1+COUNTIF(D$11:D511,D512)))</f>
        <v/>
      </c>
      <c r="D512" s="271"/>
      <c r="E512" s="272"/>
      <c r="F512" s="272"/>
      <c r="G512" s="272"/>
      <c r="H512" s="272"/>
      <c r="I512" s="272"/>
      <c r="J512" s="272"/>
      <c r="K512" s="272"/>
      <c r="L512" s="272"/>
      <c r="M512" s="272"/>
      <c r="N512" s="273"/>
    </row>
    <row r="513" spans="2:14" x14ac:dyDescent="0.25">
      <c r="B513" s="278" t="str">
        <f>IF(D513="","",D513&amp;"-"&amp;(1+COUNTIF(D$11:D512,D513)))</f>
        <v/>
      </c>
      <c r="D513" s="271"/>
      <c r="E513" s="272"/>
      <c r="F513" s="272"/>
      <c r="G513" s="272"/>
      <c r="H513" s="272"/>
      <c r="I513" s="272"/>
      <c r="J513" s="272"/>
      <c r="K513" s="272"/>
      <c r="L513" s="272"/>
      <c r="M513" s="272"/>
      <c r="N513" s="273"/>
    </row>
    <row r="514" spans="2:14" x14ac:dyDescent="0.25">
      <c r="B514" s="278" t="str">
        <f>IF(D514="","",D514&amp;"-"&amp;(1+COUNTIF(D$11:D513,D514)))</f>
        <v/>
      </c>
      <c r="D514" s="271"/>
      <c r="E514" s="272"/>
      <c r="F514" s="272"/>
      <c r="G514" s="272"/>
      <c r="H514" s="272"/>
      <c r="I514" s="272"/>
      <c r="J514" s="272"/>
      <c r="K514" s="272"/>
      <c r="L514" s="272"/>
      <c r="M514" s="272"/>
      <c r="N514" s="273"/>
    </row>
    <row r="515" spans="2:14" x14ac:dyDescent="0.25">
      <c r="B515" s="278" t="str">
        <f>IF(D515="","",D515&amp;"-"&amp;(1+COUNTIF(D$11:D514,D515)))</f>
        <v/>
      </c>
      <c r="D515" s="271"/>
      <c r="E515" s="272"/>
      <c r="F515" s="272"/>
      <c r="G515" s="272"/>
      <c r="H515" s="272"/>
      <c r="I515" s="272"/>
      <c r="J515" s="272"/>
      <c r="K515" s="272"/>
      <c r="L515" s="272"/>
      <c r="M515" s="272"/>
      <c r="N515" s="273"/>
    </row>
    <row r="516" spans="2:14" ht="15" customHeight="1" x14ac:dyDescent="0.25">
      <c r="B516" s="278" t="str">
        <f>IF(D516="","",D516&amp;"-"&amp;(1+COUNTIF(D$11:D515,D516)))</f>
        <v/>
      </c>
      <c r="D516" s="271"/>
      <c r="E516" s="272"/>
      <c r="F516" s="272"/>
      <c r="G516" s="272"/>
      <c r="H516" s="272"/>
      <c r="I516" s="272"/>
      <c r="J516" s="272"/>
      <c r="K516" s="272"/>
      <c r="L516" s="272"/>
      <c r="M516" s="272"/>
      <c r="N516" s="273"/>
    </row>
    <row r="517" spans="2:14" x14ac:dyDescent="0.25">
      <c r="B517" s="278" t="str">
        <f>IF(D517="","",D517&amp;"-"&amp;(1+COUNTIF(D$11:D516,D517)))</f>
        <v/>
      </c>
      <c r="D517" s="271"/>
      <c r="E517" s="272"/>
      <c r="F517" s="272"/>
      <c r="G517" s="272"/>
      <c r="H517" s="272"/>
      <c r="I517" s="272"/>
      <c r="J517" s="272"/>
      <c r="K517" s="272"/>
      <c r="L517" s="272"/>
      <c r="M517" s="272"/>
      <c r="N517" s="273"/>
    </row>
    <row r="518" spans="2:14" x14ac:dyDescent="0.25">
      <c r="B518" s="278" t="str">
        <f>IF(D518="","",D518&amp;"-"&amp;(1+COUNTIF(D$11:D517,D518)))</f>
        <v/>
      </c>
      <c r="D518" s="271"/>
      <c r="E518" s="272"/>
      <c r="F518" s="272"/>
      <c r="G518" s="272"/>
      <c r="H518" s="272"/>
      <c r="I518" s="272"/>
      <c r="J518" s="272"/>
      <c r="K518" s="272"/>
      <c r="L518" s="272"/>
      <c r="M518" s="272"/>
      <c r="N518" s="273"/>
    </row>
    <row r="519" spans="2:14" x14ac:dyDescent="0.25">
      <c r="B519" s="278" t="str">
        <f>IF(D519="","",D519&amp;"-"&amp;(1+COUNTIF(D$11:D518,D519)))</f>
        <v/>
      </c>
      <c r="D519" s="271"/>
      <c r="E519" s="272"/>
      <c r="F519" s="272"/>
      <c r="G519" s="272"/>
      <c r="H519" s="272"/>
      <c r="I519" s="272"/>
      <c r="J519" s="272"/>
      <c r="K519" s="272"/>
      <c r="L519" s="272"/>
      <c r="M519" s="272"/>
      <c r="N519" s="273"/>
    </row>
    <row r="520" spans="2:14" x14ac:dyDescent="0.25">
      <c r="B520" s="278" t="str">
        <f>IF(D520="","",D520&amp;"-"&amp;(1+COUNTIF(D$11:D519,D520)))</f>
        <v/>
      </c>
      <c r="D520" s="271"/>
      <c r="E520" s="272"/>
      <c r="F520" s="272"/>
      <c r="G520" s="272"/>
      <c r="H520" s="272"/>
      <c r="I520" s="272"/>
      <c r="J520" s="272"/>
      <c r="K520" s="272"/>
      <c r="L520" s="272"/>
      <c r="M520" s="272"/>
      <c r="N520" s="273"/>
    </row>
    <row r="521" spans="2:14" x14ac:dyDescent="0.25">
      <c r="B521" s="278" t="str">
        <f>IF(D521="","",D521&amp;"-"&amp;(1+COUNTIF(D$11:D520,D521)))</f>
        <v/>
      </c>
      <c r="D521" s="271"/>
      <c r="E521" s="272"/>
      <c r="F521" s="272"/>
      <c r="G521" s="272"/>
      <c r="H521" s="272"/>
      <c r="I521" s="272"/>
      <c r="J521" s="272"/>
      <c r="K521" s="272"/>
      <c r="L521" s="272"/>
      <c r="M521" s="272"/>
      <c r="N521" s="273"/>
    </row>
    <row r="522" spans="2:14" x14ac:dyDescent="0.25">
      <c r="B522" s="278" t="str">
        <f>IF(D522="","",D522&amp;"-"&amp;(1+COUNTIF(D$11:D521,D522)))</f>
        <v/>
      </c>
      <c r="D522" s="271"/>
      <c r="E522" s="272"/>
      <c r="F522" s="272"/>
      <c r="G522" s="272"/>
      <c r="H522" s="272"/>
      <c r="I522" s="272"/>
      <c r="J522" s="272"/>
      <c r="K522" s="272"/>
      <c r="L522" s="272"/>
      <c r="M522" s="272"/>
      <c r="N522" s="273"/>
    </row>
    <row r="523" spans="2:14" ht="15" customHeight="1" x14ac:dyDescent="0.25">
      <c r="B523" s="278" t="str">
        <f>IF(D523="","",D523&amp;"-"&amp;(1+COUNTIF(D$11:D522,D523)))</f>
        <v/>
      </c>
      <c r="D523" s="271"/>
      <c r="E523" s="272"/>
      <c r="F523" s="272"/>
      <c r="G523" s="272"/>
      <c r="H523" s="272"/>
      <c r="I523" s="272"/>
      <c r="J523" s="272"/>
      <c r="K523" s="272"/>
      <c r="L523" s="272"/>
      <c r="M523" s="272"/>
      <c r="N523" s="273"/>
    </row>
    <row r="524" spans="2:14" x14ac:dyDescent="0.25">
      <c r="B524" s="278" t="str">
        <f>IF(D524="","",D524&amp;"-"&amp;(1+COUNTIF(D$11:D523,D524)))</f>
        <v/>
      </c>
      <c r="D524" s="271"/>
      <c r="E524" s="272"/>
      <c r="F524" s="272"/>
      <c r="G524" s="272"/>
      <c r="H524" s="272"/>
      <c r="I524" s="272"/>
      <c r="J524" s="272"/>
      <c r="K524" s="272"/>
      <c r="L524" s="272"/>
      <c r="M524" s="272"/>
      <c r="N524" s="273"/>
    </row>
    <row r="525" spans="2:14" x14ac:dyDescent="0.25">
      <c r="B525" s="278" t="str">
        <f>IF(D525="","",D525&amp;"-"&amp;(1+COUNTIF(D$11:D524,D525)))</f>
        <v/>
      </c>
      <c r="D525" s="271"/>
      <c r="E525" s="272"/>
      <c r="F525" s="272"/>
      <c r="G525" s="272"/>
      <c r="H525" s="272"/>
      <c r="I525" s="272"/>
      <c r="J525" s="272"/>
      <c r="K525" s="272"/>
      <c r="L525" s="272"/>
      <c r="M525" s="272"/>
      <c r="N525" s="273"/>
    </row>
    <row r="526" spans="2:14" x14ac:dyDescent="0.25">
      <c r="B526" s="278" t="str">
        <f>IF(D526="","",D526&amp;"-"&amp;(1+COUNTIF(D$11:D525,D526)))</f>
        <v/>
      </c>
      <c r="D526" s="271"/>
      <c r="E526" s="272"/>
      <c r="F526" s="272"/>
      <c r="G526" s="272"/>
      <c r="H526" s="272"/>
      <c r="I526" s="272"/>
      <c r="J526" s="272"/>
      <c r="K526" s="272"/>
      <c r="L526" s="272"/>
      <c r="M526" s="272"/>
      <c r="N526" s="273"/>
    </row>
    <row r="527" spans="2:14" x14ac:dyDescent="0.25">
      <c r="B527" s="278" t="str">
        <f>IF(D527="","",D527&amp;"-"&amp;(1+COUNTIF(D$11:D526,D527)))</f>
        <v/>
      </c>
      <c r="D527" s="271"/>
      <c r="E527" s="272"/>
      <c r="F527" s="272"/>
      <c r="G527" s="272"/>
      <c r="H527" s="272"/>
      <c r="I527" s="272"/>
      <c r="J527" s="272"/>
      <c r="K527" s="272"/>
      <c r="L527" s="272"/>
      <c r="M527" s="272"/>
      <c r="N527" s="273"/>
    </row>
    <row r="528" spans="2:14" x14ac:dyDescent="0.25">
      <c r="B528" s="278" t="str">
        <f>IF(D528="","",D528&amp;"-"&amp;(1+COUNTIF(D$11:D527,D528)))</f>
        <v/>
      </c>
      <c r="D528" s="271"/>
      <c r="E528" s="272"/>
      <c r="F528" s="272"/>
      <c r="G528" s="272"/>
      <c r="H528" s="272"/>
      <c r="I528" s="272"/>
      <c r="J528" s="272"/>
      <c r="K528" s="272"/>
      <c r="L528" s="272"/>
      <c r="M528" s="272"/>
      <c r="N528" s="273"/>
    </row>
    <row r="529" spans="2:14" x14ac:dyDescent="0.25">
      <c r="B529" s="278" t="str">
        <f>IF(D529="","",D529&amp;"-"&amp;(1+COUNTIF(D$11:D528,D529)))</f>
        <v/>
      </c>
      <c r="D529" s="271"/>
      <c r="E529" s="272"/>
      <c r="F529" s="272"/>
      <c r="G529" s="272"/>
      <c r="H529" s="272"/>
      <c r="I529" s="272"/>
      <c r="J529" s="272"/>
      <c r="K529" s="272"/>
      <c r="L529" s="272"/>
      <c r="M529" s="272"/>
      <c r="N529" s="273"/>
    </row>
    <row r="530" spans="2:14" ht="15" customHeight="1" x14ac:dyDescent="0.25">
      <c r="B530" s="278" t="str">
        <f>IF(D530="","",D530&amp;"-"&amp;(1+COUNTIF(D$11:D529,D530)))</f>
        <v/>
      </c>
      <c r="D530" s="271"/>
      <c r="E530" s="272"/>
      <c r="F530" s="272"/>
      <c r="G530" s="272"/>
      <c r="H530" s="272"/>
      <c r="I530" s="272"/>
      <c r="J530" s="272"/>
      <c r="K530" s="272"/>
      <c r="L530" s="272"/>
      <c r="M530" s="272"/>
      <c r="N530" s="273"/>
    </row>
    <row r="531" spans="2:14" x14ac:dyDescent="0.25">
      <c r="B531" s="278" t="str">
        <f>IF(D531="","",D531&amp;"-"&amp;(1+COUNTIF(D$11:D530,D531)))</f>
        <v/>
      </c>
      <c r="D531" s="271"/>
      <c r="E531" s="272"/>
      <c r="F531" s="272"/>
      <c r="G531" s="272"/>
      <c r="H531" s="272"/>
      <c r="I531" s="272"/>
      <c r="J531" s="272"/>
      <c r="K531" s="272"/>
      <c r="L531" s="272"/>
      <c r="M531" s="272"/>
      <c r="N531" s="273"/>
    </row>
    <row r="532" spans="2:14" x14ac:dyDescent="0.25">
      <c r="B532" s="278" t="str">
        <f>IF(D532="","",D532&amp;"-"&amp;(1+COUNTIF(D$11:D531,D532)))</f>
        <v/>
      </c>
      <c r="D532" s="271"/>
      <c r="E532" s="272"/>
      <c r="F532" s="272"/>
      <c r="G532" s="272"/>
      <c r="H532" s="272"/>
      <c r="I532" s="272"/>
      <c r="J532" s="272"/>
      <c r="K532" s="272"/>
      <c r="L532" s="272"/>
      <c r="M532" s="272"/>
      <c r="N532" s="273"/>
    </row>
    <row r="533" spans="2:14" x14ac:dyDescent="0.25">
      <c r="B533" s="278" t="str">
        <f>IF(D533="","",D533&amp;"-"&amp;(1+COUNTIF(D$11:D532,D533)))</f>
        <v/>
      </c>
      <c r="D533" s="271"/>
      <c r="E533" s="272"/>
      <c r="F533" s="272"/>
      <c r="G533" s="272"/>
      <c r="H533" s="272"/>
      <c r="I533" s="272"/>
      <c r="J533" s="272"/>
      <c r="K533" s="272"/>
      <c r="L533" s="272"/>
      <c r="M533" s="272"/>
      <c r="N533" s="273"/>
    </row>
    <row r="534" spans="2:14" x14ac:dyDescent="0.25">
      <c r="B534" s="278" t="str">
        <f>IF(D534="","",D534&amp;"-"&amp;(1+COUNTIF(D$11:D533,D534)))</f>
        <v/>
      </c>
      <c r="D534" s="271"/>
      <c r="E534" s="272"/>
      <c r="F534" s="272"/>
      <c r="G534" s="272"/>
      <c r="H534" s="272"/>
      <c r="I534" s="272"/>
      <c r="J534" s="272"/>
      <c r="K534" s="272"/>
      <c r="L534" s="272"/>
      <c r="M534" s="272"/>
      <c r="N534" s="273"/>
    </row>
    <row r="535" spans="2:14" x14ac:dyDescent="0.25">
      <c r="B535" s="278" t="str">
        <f>IF(D535="","",D535&amp;"-"&amp;(1+COUNTIF(D$11:D534,D535)))</f>
        <v/>
      </c>
      <c r="D535" s="271"/>
      <c r="E535" s="272"/>
      <c r="F535" s="272"/>
      <c r="G535" s="272"/>
      <c r="H535" s="272"/>
      <c r="I535" s="272"/>
      <c r="J535" s="272"/>
      <c r="K535" s="272"/>
      <c r="L535" s="272"/>
      <c r="M535" s="272"/>
      <c r="N535" s="273"/>
    </row>
    <row r="536" spans="2:14" x14ac:dyDescent="0.25">
      <c r="B536" s="278" t="str">
        <f>IF(D536="","",D536&amp;"-"&amp;(1+COUNTIF(D$11:D535,D536)))</f>
        <v/>
      </c>
      <c r="D536" s="271"/>
      <c r="E536" s="272"/>
      <c r="F536" s="272"/>
      <c r="G536" s="272"/>
      <c r="H536" s="272"/>
      <c r="I536" s="272"/>
      <c r="J536" s="272"/>
      <c r="K536" s="272"/>
      <c r="L536" s="272"/>
      <c r="M536" s="272"/>
      <c r="N536" s="273"/>
    </row>
    <row r="537" spans="2:14" ht="15" customHeight="1" x14ac:dyDescent="0.25">
      <c r="B537" s="278" t="str">
        <f>IF(D537="","",D537&amp;"-"&amp;(1+COUNTIF(D$11:D536,D537)))</f>
        <v/>
      </c>
      <c r="D537" s="271"/>
      <c r="E537" s="272"/>
      <c r="F537" s="272"/>
      <c r="G537" s="272"/>
      <c r="H537" s="272"/>
      <c r="I537" s="272"/>
      <c r="J537" s="272"/>
      <c r="K537" s="272"/>
      <c r="L537" s="272"/>
      <c r="M537" s="272"/>
      <c r="N537" s="273"/>
    </row>
    <row r="538" spans="2:14" x14ac:dyDescent="0.25">
      <c r="B538" s="278" t="str">
        <f>IF(D538="","",D538&amp;"-"&amp;(1+COUNTIF(D$11:D537,D538)))</f>
        <v/>
      </c>
      <c r="D538" s="271"/>
      <c r="E538" s="272"/>
      <c r="F538" s="272"/>
      <c r="G538" s="272"/>
      <c r="H538" s="272"/>
      <c r="I538" s="272"/>
      <c r="J538" s="272"/>
      <c r="K538" s="272"/>
      <c r="L538" s="272"/>
      <c r="M538" s="272"/>
      <c r="N538" s="273"/>
    </row>
    <row r="539" spans="2:14" x14ac:dyDescent="0.25">
      <c r="B539" s="278" t="str">
        <f>IF(D539="","",D539&amp;"-"&amp;(1+COUNTIF(D$11:D538,D539)))</f>
        <v/>
      </c>
      <c r="D539" s="271"/>
      <c r="E539" s="272"/>
      <c r="F539" s="272"/>
      <c r="G539" s="272"/>
      <c r="H539" s="272"/>
      <c r="I539" s="272"/>
      <c r="J539" s="272"/>
      <c r="K539" s="272"/>
      <c r="L539" s="272"/>
      <c r="M539" s="272"/>
      <c r="N539" s="273"/>
    </row>
    <row r="540" spans="2:14" x14ac:dyDescent="0.25">
      <c r="B540" s="278" t="str">
        <f>IF(D540="","",D540&amp;"-"&amp;(1+COUNTIF(D$11:D539,D540)))</f>
        <v/>
      </c>
      <c r="D540" s="271"/>
      <c r="E540" s="272"/>
      <c r="F540" s="272"/>
      <c r="G540" s="272"/>
      <c r="H540" s="272"/>
      <c r="I540" s="272"/>
      <c r="J540" s="272"/>
      <c r="K540" s="272"/>
      <c r="L540" s="272"/>
      <c r="M540" s="272"/>
      <c r="N540" s="273"/>
    </row>
    <row r="541" spans="2:14" x14ac:dyDescent="0.25">
      <c r="B541" s="278" t="str">
        <f>IF(D541="","",D541&amp;"-"&amp;(1+COUNTIF(D$11:D540,D541)))</f>
        <v/>
      </c>
      <c r="D541" s="271"/>
      <c r="E541" s="272"/>
      <c r="F541" s="272"/>
      <c r="G541" s="272"/>
      <c r="H541" s="272"/>
      <c r="I541" s="272"/>
      <c r="J541" s="272"/>
      <c r="K541" s="272"/>
      <c r="L541" s="272"/>
      <c r="M541" s="272"/>
      <c r="N541" s="273"/>
    </row>
    <row r="542" spans="2:14" x14ac:dyDescent="0.25">
      <c r="B542" s="278" t="str">
        <f>IF(D542="","",D542&amp;"-"&amp;(1+COUNTIF(D$11:D541,D542)))</f>
        <v/>
      </c>
      <c r="D542" s="271"/>
      <c r="E542" s="272"/>
      <c r="F542" s="272"/>
      <c r="G542" s="272"/>
      <c r="H542" s="272"/>
      <c r="I542" s="272"/>
      <c r="J542" s="272"/>
      <c r="K542" s="272"/>
      <c r="L542" s="272"/>
      <c r="M542" s="272"/>
      <c r="N542" s="273"/>
    </row>
    <row r="543" spans="2:14" x14ac:dyDescent="0.25">
      <c r="B543" s="278" t="str">
        <f>IF(D543="","",D543&amp;"-"&amp;(1+COUNTIF(D$11:D542,D543)))</f>
        <v/>
      </c>
      <c r="D543" s="271"/>
      <c r="E543" s="272"/>
      <c r="F543" s="272"/>
      <c r="G543" s="272"/>
      <c r="H543" s="272"/>
      <c r="I543" s="272"/>
      <c r="J543" s="272"/>
      <c r="K543" s="272"/>
      <c r="L543" s="272"/>
      <c r="M543" s="272"/>
      <c r="N543" s="273"/>
    </row>
    <row r="544" spans="2:14" ht="15" customHeight="1" x14ac:dyDescent="0.25">
      <c r="B544" s="278" t="str">
        <f>IF(D544="","",D544&amp;"-"&amp;(1+COUNTIF(D$11:D543,D544)))</f>
        <v/>
      </c>
      <c r="D544" s="271"/>
      <c r="E544" s="272"/>
      <c r="F544" s="272"/>
      <c r="G544" s="272"/>
      <c r="H544" s="272"/>
      <c r="I544" s="272"/>
      <c r="J544" s="272"/>
      <c r="K544" s="272"/>
      <c r="L544" s="272"/>
      <c r="M544" s="272"/>
      <c r="N544" s="273"/>
    </row>
    <row r="545" spans="2:14" x14ac:dyDescent="0.25">
      <c r="B545" s="278" t="str">
        <f>IF(D545="","",D545&amp;"-"&amp;(1+COUNTIF(D$11:D544,D545)))</f>
        <v/>
      </c>
      <c r="D545" s="271"/>
      <c r="E545" s="272"/>
      <c r="F545" s="272"/>
      <c r="G545" s="272"/>
      <c r="H545" s="272"/>
      <c r="I545" s="272"/>
      <c r="J545" s="272"/>
      <c r="K545" s="272"/>
      <c r="L545" s="272"/>
      <c r="M545" s="272"/>
      <c r="N545" s="273"/>
    </row>
    <row r="546" spans="2:14" x14ac:dyDescent="0.25">
      <c r="B546" s="278" t="str">
        <f>IF(D546="","",D546&amp;"-"&amp;(1+COUNTIF(D$11:D545,D546)))</f>
        <v/>
      </c>
      <c r="D546" s="271"/>
      <c r="E546" s="272"/>
      <c r="F546" s="272"/>
      <c r="G546" s="272"/>
      <c r="H546" s="272"/>
      <c r="I546" s="272"/>
      <c r="J546" s="272"/>
      <c r="K546" s="272"/>
      <c r="L546" s="272"/>
      <c r="M546" s="272"/>
      <c r="N546" s="273"/>
    </row>
    <row r="547" spans="2:14" x14ac:dyDescent="0.25">
      <c r="B547" s="278" t="str">
        <f>IF(D547="","",D547&amp;"-"&amp;(1+COUNTIF(D$11:D546,D547)))</f>
        <v/>
      </c>
      <c r="D547" s="271"/>
      <c r="E547" s="272"/>
      <c r="F547" s="272"/>
      <c r="G547" s="272"/>
      <c r="H547" s="272"/>
      <c r="I547" s="272"/>
      <c r="J547" s="272"/>
      <c r="K547" s="272"/>
      <c r="L547" s="272"/>
      <c r="M547" s="272"/>
      <c r="N547" s="273"/>
    </row>
    <row r="548" spans="2:14" x14ac:dyDescent="0.25">
      <c r="B548" s="278" t="str">
        <f>IF(D548="","",D548&amp;"-"&amp;(1+COUNTIF(D$11:D547,D548)))</f>
        <v/>
      </c>
      <c r="D548" s="271"/>
      <c r="E548" s="272"/>
      <c r="F548" s="272"/>
      <c r="G548" s="272"/>
      <c r="H548" s="272"/>
      <c r="I548" s="272"/>
      <c r="J548" s="272"/>
      <c r="K548" s="272"/>
      <c r="L548" s="272"/>
      <c r="M548" s="272"/>
      <c r="N548" s="273"/>
    </row>
    <row r="549" spans="2:14" x14ac:dyDescent="0.25">
      <c r="B549" s="278" t="str">
        <f>IF(D549="","",D549&amp;"-"&amp;(1+COUNTIF(D$11:D548,D549)))</f>
        <v/>
      </c>
      <c r="D549" s="271"/>
      <c r="E549" s="272"/>
      <c r="F549" s="272"/>
      <c r="G549" s="272"/>
      <c r="H549" s="272"/>
      <c r="I549" s="272"/>
      <c r="J549" s="272"/>
      <c r="K549" s="272"/>
      <c r="L549" s="272"/>
      <c r="M549" s="272"/>
      <c r="N549" s="273"/>
    </row>
    <row r="550" spans="2:14" x14ac:dyDescent="0.25">
      <c r="B550" s="278" t="str">
        <f>IF(D550="","",D550&amp;"-"&amp;(1+COUNTIF(D$11:D549,D550)))</f>
        <v/>
      </c>
      <c r="D550" s="271"/>
      <c r="E550" s="272"/>
      <c r="F550" s="272"/>
      <c r="G550" s="272"/>
      <c r="H550" s="272"/>
      <c r="I550" s="272"/>
      <c r="J550" s="272"/>
      <c r="K550" s="272"/>
      <c r="L550" s="272"/>
      <c r="M550" s="272"/>
      <c r="N550" s="273"/>
    </row>
    <row r="551" spans="2:14" ht="15" customHeight="1" x14ac:dyDescent="0.25">
      <c r="B551" s="278" t="str">
        <f>IF(D551="","",D551&amp;"-"&amp;(1+COUNTIF(D$11:D550,D551)))</f>
        <v/>
      </c>
      <c r="D551" s="271"/>
      <c r="E551" s="272"/>
      <c r="F551" s="272"/>
      <c r="G551" s="272"/>
      <c r="H551" s="272"/>
      <c r="I551" s="272"/>
      <c r="J551" s="272"/>
      <c r="K551" s="272"/>
      <c r="L551" s="272"/>
      <c r="M551" s="272"/>
      <c r="N551" s="273"/>
    </row>
    <row r="552" spans="2:14" x14ac:dyDescent="0.25">
      <c r="B552" s="278" t="str">
        <f>IF(D552="","",D552&amp;"-"&amp;(1+COUNTIF(D$11:D551,D552)))</f>
        <v/>
      </c>
      <c r="D552" s="271"/>
      <c r="E552" s="272"/>
      <c r="F552" s="272"/>
      <c r="G552" s="272"/>
      <c r="H552" s="272"/>
      <c r="I552" s="272"/>
      <c r="J552" s="272"/>
      <c r="K552" s="272"/>
      <c r="L552" s="272"/>
      <c r="M552" s="272"/>
      <c r="N552" s="273"/>
    </row>
    <row r="553" spans="2:14" x14ac:dyDescent="0.25">
      <c r="B553" s="278" t="str">
        <f>IF(D553="","",D553&amp;"-"&amp;(1+COUNTIF(D$11:D552,D553)))</f>
        <v/>
      </c>
      <c r="D553" s="271"/>
      <c r="E553" s="272"/>
      <c r="F553" s="272"/>
      <c r="G553" s="272"/>
      <c r="H553" s="272"/>
      <c r="I553" s="272"/>
      <c r="J553" s="272"/>
      <c r="K553" s="272"/>
      <c r="L553" s="272"/>
      <c r="M553" s="272"/>
      <c r="N553" s="273"/>
    </row>
    <row r="554" spans="2:14" x14ac:dyDescent="0.25">
      <c r="B554" s="278" t="str">
        <f>IF(D554="","",D554&amp;"-"&amp;(1+COUNTIF(D$11:D553,D554)))</f>
        <v/>
      </c>
      <c r="D554" s="271"/>
      <c r="E554" s="272"/>
      <c r="F554" s="272"/>
      <c r="G554" s="272"/>
      <c r="H554" s="272"/>
      <c r="I554" s="272"/>
      <c r="J554" s="272"/>
      <c r="K554" s="272"/>
      <c r="L554" s="272"/>
      <c r="M554" s="272"/>
      <c r="N554" s="273"/>
    </row>
    <row r="555" spans="2:14" x14ac:dyDescent="0.25">
      <c r="B555" s="278" t="str">
        <f>IF(D555="","",D555&amp;"-"&amp;(1+COUNTIF(D$11:D554,D555)))</f>
        <v/>
      </c>
      <c r="D555" s="271"/>
      <c r="E555" s="272"/>
      <c r="F555" s="272"/>
      <c r="G555" s="272"/>
      <c r="H555" s="272"/>
      <c r="I555" s="272"/>
      <c r="J555" s="272"/>
      <c r="K555" s="272"/>
      <c r="L555" s="272"/>
      <c r="M555" s="272"/>
      <c r="N555" s="273"/>
    </row>
    <row r="556" spans="2:14" x14ac:dyDescent="0.25">
      <c r="B556" s="278" t="str">
        <f>IF(D556="","",D556&amp;"-"&amp;(1+COUNTIF(D$11:D555,D556)))</f>
        <v/>
      </c>
      <c r="D556" s="271"/>
      <c r="E556" s="272"/>
      <c r="F556" s="272"/>
      <c r="G556" s="272"/>
      <c r="H556" s="272"/>
      <c r="I556" s="272"/>
      <c r="J556" s="272"/>
      <c r="K556" s="272"/>
      <c r="L556" s="272"/>
      <c r="M556" s="272"/>
      <c r="N556" s="273"/>
    </row>
    <row r="557" spans="2:14" x14ac:dyDescent="0.25">
      <c r="B557" s="278" t="str">
        <f>IF(D557="","",D557&amp;"-"&amp;(1+COUNTIF(D$11:D556,D557)))</f>
        <v/>
      </c>
      <c r="D557" s="271"/>
      <c r="E557" s="272"/>
      <c r="F557" s="272"/>
      <c r="G557" s="272"/>
      <c r="H557" s="272"/>
      <c r="I557" s="272"/>
      <c r="J557" s="272"/>
      <c r="K557" s="272"/>
      <c r="L557" s="272"/>
      <c r="M557" s="272"/>
      <c r="N557" s="273"/>
    </row>
    <row r="558" spans="2:14" ht="15" customHeight="1" x14ac:dyDescent="0.25">
      <c r="B558" s="278" t="str">
        <f>IF(D558="","",D558&amp;"-"&amp;(1+COUNTIF(D$11:D557,D558)))</f>
        <v/>
      </c>
      <c r="D558" s="271"/>
      <c r="E558" s="272"/>
      <c r="F558" s="272"/>
      <c r="G558" s="272"/>
      <c r="H558" s="272"/>
      <c r="I558" s="272"/>
      <c r="J558" s="272"/>
      <c r="K558" s="272"/>
      <c r="L558" s="272"/>
      <c r="M558" s="272"/>
      <c r="N558" s="273"/>
    </row>
    <row r="559" spans="2:14" x14ac:dyDescent="0.25">
      <c r="B559" s="278" t="str">
        <f>IF(D559="","",D559&amp;"-"&amp;(1+COUNTIF(D$11:D558,D559)))</f>
        <v/>
      </c>
      <c r="D559" s="271"/>
      <c r="E559" s="272"/>
      <c r="F559" s="272"/>
      <c r="G559" s="272"/>
      <c r="H559" s="272"/>
      <c r="I559" s="272"/>
      <c r="J559" s="272"/>
      <c r="K559" s="272"/>
      <c r="L559" s="272"/>
      <c r="M559" s="272"/>
      <c r="N559" s="273"/>
    </row>
    <row r="560" spans="2:14" x14ac:dyDescent="0.25">
      <c r="B560" s="278" t="str">
        <f>IF(D560="","",D560&amp;"-"&amp;(1+COUNTIF(D$11:D559,D560)))</f>
        <v/>
      </c>
      <c r="D560" s="271"/>
      <c r="E560" s="272"/>
      <c r="F560" s="272"/>
      <c r="G560" s="272"/>
      <c r="H560" s="272"/>
      <c r="I560" s="272"/>
      <c r="J560" s="272"/>
      <c r="K560" s="272"/>
      <c r="L560" s="272"/>
      <c r="M560" s="272"/>
      <c r="N560" s="273"/>
    </row>
    <row r="561" spans="2:14" x14ac:dyDescent="0.25">
      <c r="B561" s="278" t="str">
        <f>IF(D561="","",D561&amp;"-"&amp;(1+COUNTIF(D$11:D560,D561)))</f>
        <v/>
      </c>
      <c r="D561" s="271"/>
      <c r="E561" s="272"/>
      <c r="F561" s="272"/>
      <c r="G561" s="272"/>
      <c r="H561" s="272"/>
      <c r="I561" s="272"/>
      <c r="J561" s="272"/>
      <c r="K561" s="272"/>
      <c r="L561" s="272"/>
      <c r="M561" s="272"/>
      <c r="N561" s="273"/>
    </row>
    <row r="562" spans="2:14" x14ac:dyDescent="0.25">
      <c r="B562" s="278" t="str">
        <f>IF(D562="","",D562&amp;"-"&amp;(1+COUNTIF(D$11:D561,D562)))</f>
        <v/>
      </c>
      <c r="D562" s="271"/>
      <c r="E562" s="272"/>
      <c r="F562" s="272"/>
      <c r="G562" s="272"/>
      <c r="H562" s="272"/>
      <c r="I562" s="272"/>
      <c r="J562" s="272"/>
      <c r="K562" s="272"/>
      <c r="L562" s="272"/>
      <c r="M562" s="272"/>
      <c r="N562" s="273"/>
    </row>
    <row r="563" spans="2:14" x14ac:dyDescent="0.25">
      <c r="B563" s="278" t="str">
        <f>IF(D563="","",D563&amp;"-"&amp;(1+COUNTIF(D$11:D562,D563)))</f>
        <v/>
      </c>
      <c r="D563" s="271"/>
      <c r="E563" s="272"/>
      <c r="F563" s="272"/>
      <c r="G563" s="272"/>
      <c r="H563" s="272"/>
      <c r="I563" s="272"/>
      <c r="J563" s="272"/>
      <c r="K563" s="272"/>
      <c r="L563" s="272"/>
      <c r="M563" s="272"/>
      <c r="N563" s="273"/>
    </row>
    <row r="564" spans="2:14" x14ac:dyDescent="0.25">
      <c r="B564" s="278" t="str">
        <f>IF(D564="","",D564&amp;"-"&amp;(1+COUNTIF(D$11:D563,D564)))</f>
        <v/>
      </c>
      <c r="D564" s="271"/>
      <c r="E564" s="272"/>
      <c r="F564" s="272"/>
      <c r="G564" s="272"/>
      <c r="H564" s="272"/>
      <c r="I564" s="272"/>
      <c r="J564" s="272"/>
      <c r="K564" s="272"/>
      <c r="L564" s="272"/>
      <c r="M564" s="272"/>
      <c r="N564" s="273"/>
    </row>
    <row r="565" spans="2:14" ht="15" customHeight="1" x14ac:dyDescent="0.25">
      <c r="B565" s="278" t="str">
        <f>IF(D565="","",D565&amp;"-"&amp;(1+COUNTIF(D$11:D564,D565)))</f>
        <v/>
      </c>
      <c r="D565" s="271"/>
      <c r="E565" s="272"/>
      <c r="F565" s="272"/>
      <c r="G565" s="272"/>
      <c r="H565" s="272"/>
      <c r="I565" s="272"/>
      <c r="J565" s="272"/>
      <c r="K565" s="272"/>
      <c r="L565" s="272"/>
      <c r="M565" s="272"/>
      <c r="N565" s="273"/>
    </row>
    <row r="566" spans="2:14" x14ac:dyDescent="0.25">
      <c r="B566" s="278" t="str">
        <f>IF(D566="","",D566&amp;"-"&amp;(1+COUNTIF(D$11:D565,D566)))</f>
        <v/>
      </c>
      <c r="D566" s="271"/>
      <c r="E566" s="272"/>
      <c r="F566" s="272"/>
      <c r="G566" s="272"/>
      <c r="H566" s="272"/>
      <c r="I566" s="272"/>
      <c r="J566" s="272"/>
      <c r="K566" s="272"/>
      <c r="L566" s="272"/>
      <c r="M566" s="272"/>
      <c r="N566" s="273"/>
    </row>
    <row r="567" spans="2:14" x14ac:dyDescent="0.25">
      <c r="B567" s="278" t="str">
        <f>IF(D567="","",D567&amp;"-"&amp;(1+COUNTIF(D$11:D566,D567)))</f>
        <v/>
      </c>
      <c r="D567" s="271"/>
      <c r="E567" s="272"/>
      <c r="F567" s="272"/>
      <c r="G567" s="272"/>
      <c r="H567" s="272"/>
      <c r="I567" s="272"/>
      <c r="J567" s="272"/>
      <c r="K567" s="272"/>
      <c r="L567" s="272"/>
      <c r="M567" s="272"/>
      <c r="N567" s="273"/>
    </row>
    <row r="568" spans="2:14" x14ac:dyDescent="0.25">
      <c r="B568" s="278" t="str">
        <f>IF(D568="","",D568&amp;"-"&amp;(1+COUNTIF(D$11:D567,D568)))</f>
        <v/>
      </c>
      <c r="D568" s="271"/>
      <c r="E568" s="272"/>
      <c r="F568" s="272"/>
      <c r="G568" s="272"/>
      <c r="H568" s="272"/>
      <c r="I568" s="272"/>
      <c r="J568" s="272"/>
      <c r="K568" s="272"/>
      <c r="L568" s="272"/>
      <c r="M568" s="272"/>
      <c r="N568" s="273"/>
    </row>
    <row r="569" spans="2:14" x14ac:dyDescent="0.25">
      <c r="B569" s="278" t="str">
        <f>IF(D569="","",D569&amp;"-"&amp;(1+COUNTIF(D$11:D568,D569)))</f>
        <v/>
      </c>
      <c r="D569" s="271"/>
      <c r="E569" s="272"/>
      <c r="F569" s="272"/>
      <c r="G569" s="272"/>
      <c r="H569" s="272"/>
      <c r="I569" s="272"/>
      <c r="J569" s="272"/>
      <c r="K569" s="272"/>
      <c r="L569" s="272"/>
      <c r="M569" s="272"/>
      <c r="N569" s="273"/>
    </row>
    <row r="570" spans="2:14" x14ac:dyDescent="0.25">
      <c r="B570" s="278" t="str">
        <f>IF(D570="","",D570&amp;"-"&amp;(1+COUNTIF(D$11:D569,D570)))</f>
        <v/>
      </c>
      <c r="D570" s="271"/>
      <c r="E570" s="272"/>
      <c r="F570" s="272"/>
      <c r="G570" s="272"/>
      <c r="H570" s="272"/>
      <c r="I570" s="272"/>
      <c r="J570" s="272"/>
      <c r="K570" s="272"/>
      <c r="L570" s="272"/>
      <c r="M570" s="272"/>
      <c r="N570" s="273"/>
    </row>
    <row r="571" spans="2:14" x14ac:dyDescent="0.25">
      <c r="B571" s="278" t="str">
        <f>IF(D571="","",D571&amp;"-"&amp;(1+COUNTIF(D$11:D570,D571)))</f>
        <v/>
      </c>
      <c r="D571" s="271"/>
      <c r="E571" s="272"/>
      <c r="F571" s="272"/>
      <c r="G571" s="272"/>
      <c r="H571" s="272"/>
      <c r="I571" s="272"/>
      <c r="J571" s="272"/>
      <c r="K571" s="272"/>
      <c r="L571" s="272"/>
      <c r="M571" s="272"/>
      <c r="N571" s="273"/>
    </row>
    <row r="572" spans="2:14" ht="15" customHeight="1" x14ac:dyDescent="0.25">
      <c r="B572" s="278" t="str">
        <f>IF(D572="","",D572&amp;"-"&amp;(1+COUNTIF(D$11:D571,D572)))</f>
        <v/>
      </c>
      <c r="D572" s="271"/>
      <c r="E572" s="272"/>
      <c r="F572" s="272"/>
      <c r="G572" s="272"/>
      <c r="H572" s="272"/>
      <c r="I572" s="272"/>
      <c r="J572" s="272"/>
      <c r="K572" s="272"/>
      <c r="L572" s="272"/>
      <c r="M572" s="272"/>
      <c r="N572" s="273"/>
    </row>
    <row r="573" spans="2:14" x14ac:dyDescent="0.25">
      <c r="B573" s="278" t="str">
        <f>IF(D573="","",D573&amp;"-"&amp;(1+COUNTIF(D$11:D572,D573)))</f>
        <v/>
      </c>
      <c r="D573" s="271"/>
      <c r="E573" s="272"/>
      <c r="F573" s="272"/>
      <c r="G573" s="272"/>
      <c r="H573" s="272"/>
      <c r="I573" s="272"/>
      <c r="J573" s="272"/>
      <c r="K573" s="272"/>
      <c r="L573" s="272"/>
      <c r="M573" s="272"/>
      <c r="N573" s="273"/>
    </row>
    <row r="574" spans="2:14" x14ac:dyDescent="0.25">
      <c r="B574" s="278" t="str">
        <f>IF(D574="","",D574&amp;"-"&amp;(1+COUNTIF(D$11:D573,D574)))</f>
        <v/>
      </c>
      <c r="D574" s="271"/>
      <c r="E574" s="272"/>
      <c r="F574" s="272"/>
      <c r="G574" s="272"/>
      <c r="H574" s="272"/>
      <c r="I574" s="272"/>
      <c r="J574" s="272"/>
      <c r="K574" s="272"/>
      <c r="L574" s="272"/>
      <c r="M574" s="272"/>
      <c r="N574" s="273"/>
    </row>
    <row r="575" spans="2:14" x14ac:dyDescent="0.25">
      <c r="B575" s="278" t="str">
        <f>IF(D575="","",D575&amp;"-"&amp;(1+COUNTIF(D$11:D574,D575)))</f>
        <v/>
      </c>
      <c r="D575" s="271"/>
      <c r="E575" s="272"/>
      <c r="F575" s="272"/>
      <c r="G575" s="272"/>
      <c r="H575" s="272"/>
      <c r="I575" s="272"/>
      <c r="J575" s="272"/>
      <c r="K575" s="272"/>
      <c r="L575" s="272"/>
      <c r="M575" s="272"/>
      <c r="N575" s="273"/>
    </row>
    <row r="576" spans="2:14" x14ac:dyDescent="0.25">
      <c r="B576" s="278" t="str">
        <f>IF(D576="","",D576&amp;"-"&amp;(1+COUNTIF(D$11:D575,D576)))</f>
        <v/>
      </c>
      <c r="D576" s="271"/>
      <c r="E576" s="272"/>
      <c r="F576" s="272"/>
      <c r="G576" s="272"/>
      <c r="H576" s="272"/>
      <c r="I576" s="272"/>
      <c r="J576" s="272"/>
      <c r="K576" s="272"/>
      <c r="L576" s="272"/>
      <c r="M576" s="272"/>
      <c r="N576" s="273"/>
    </row>
    <row r="577" spans="2:14" x14ac:dyDescent="0.25">
      <c r="B577" s="278" t="str">
        <f>IF(D577="","",D577&amp;"-"&amp;(1+COUNTIF(D$11:D576,D577)))</f>
        <v/>
      </c>
      <c r="D577" s="271"/>
      <c r="E577" s="272"/>
      <c r="F577" s="272"/>
      <c r="G577" s="272"/>
      <c r="H577" s="272"/>
      <c r="I577" s="272"/>
      <c r="J577" s="272"/>
      <c r="K577" s="272"/>
      <c r="L577" s="272"/>
      <c r="M577" s="272"/>
      <c r="N577" s="273"/>
    </row>
    <row r="578" spans="2:14" x14ac:dyDescent="0.25">
      <c r="B578" s="278" t="str">
        <f>IF(D578="","",D578&amp;"-"&amp;(1+COUNTIF(D$11:D577,D578)))</f>
        <v/>
      </c>
      <c r="D578" s="271"/>
      <c r="E578" s="272"/>
      <c r="F578" s="272"/>
      <c r="G578" s="272"/>
      <c r="H578" s="272"/>
      <c r="I578" s="272"/>
      <c r="J578" s="272"/>
      <c r="K578" s="272"/>
      <c r="L578" s="272"/>
      <c r="M578" s="272"/>
      <c r="N578" s="273"/>
    </row>
    <row r="579" spans="2:14" ht="15" customHeight="1" x14ac:dyDescent="0.25">
      <c r="B579" s="278" t="str">
        <f>IF(D579="","",D579&amp;"-"&amp;(1+COUNTIF(D$11:D578,D579)))</f>
        <v/>
      </c>
      <c r="D579" s="271"/>
      <c r="E579" s="272"/>
      <c r="F579" s="272"/>
      <c r="G579" s="272"/>
      <c r="H579" s="272"/>
      <c r="I579" s="272"/>
      <c r="J579" s="272"/>
      <c r="K579" s="272"/>
      <c r="L579" s="272"/>
      <c r="M579" s="272"/>
      <c r="N579" s="273"/>
    </row>
    <row r="580" spans="2:14" x14ac:dyDescent="0.25">
      <c r="B580" s="278" t="str">
        <f>IF(D580="","",D580&amp;"-"&amp;(1+COUNTIF(D$11:D579,D580)))</f>
        <v/>
      </c>
      <c r="D580" s="271"/>
      <c r="E580" s="272"/>
      <c r="F580" s="272"/>
      <c r="G580" s="272"/>
      <c r="H580" s="272"/>
      <c r="I580" s="272"/>
      <c r="J580" s="272"/>
      <c r="K580" s="272"/>
      <c r="L580" s="272"/>
      <c r="M580" s="272"/>
      <c r="N580" s="273"/>
    </row>
    <row r="581" spans="2:14" x14ac:dyDescent="0.25">
      <c r="B581" s="278" t="str">
        <f>IF(D581="","",D581&amp;"-"&amp;(1+COUNTIF(D$11:D580,D581)))</f>
        <v/>
      </c>
      <c r="D581" s="271"/>
      <c r="E581" s="272"/>
      <c r="F581" s="272"/>
      <c r="G581" s="272"/>
      <c r="H581" s="272"/>
      <c r="I581" s="272"/>
      <c r="J581" s="272"/>
      <c r="K581" s="272"/>
      <c r="L581" s="272"/>
      <c r="M581" s="272"/>
      <c r="N581" s="273"/>
    </row>
    <row r="582" spans="2:14" x14ac:dyDescent="0.25">
      <c r="B582" s="278" t="str">
        <f>IF(D582="","",D582&amp;"-"&amp;(1+COUNTIF(D$11:D581,D582)))</f>
        <v/>
      </c>
      <c r="D582" s="271"/>
      <c r="E582" s="272"/>
      <c r="F582" s="272"/>
      <c r="G582" s="272"/>
      <c r="H582" s="272"/>
      <c r="I582" s="272"/>
      <c r="J582" s="272"/>
      <c r="K582" s="272"/>
      <c r="L582" s="272"/>
      <c r="M582" s="272"/>
      <c r="N582" s="273"/>
    </row>
    <row r="583" spans="2:14" x14ac:dyDescent="0.25">
      <c r="B583" s="278" t="str">
        <f>IF(D583="","",D583&amp;"-"&amp;(1+COUNTIF(D$11:D582,D583)))</f>
        <v/>
      </c>
      <c r="D583" s="271"/>
      <c r="E583" s="272"/>
      <c r="F583" s="272"/>
      <c r="G583" s="272"/>
      <c r="H583" s="272"/>
      <c r="I583" s="272"/>
      <c r="J583" s="272"/>
      <c r="K583" s="272"/>
      <c r="L583" s="272"/>
      <c r="M583" s="272"/>
      <c r="N583" s="273"/>
    </row>
    <row r="584" spans="2:14" x14ac:dyDescent="0.25">
      <c r="B584" s="278" t="str">
        <f>IF(D584="","",D584&amp;"-"&amp;(1+COUNTIF(D$11:D583,D584)))</f>
        <v/>
      </c>
      <c r="D584" s="271"/>
      <c r="E584" s="272"/>
      <c r="F584" s="272"/>
      <c r="G584" s="272"/>
      <c r="H584" s="272"/>
      <c r="I584" s="272"/>
      <c r="J584" s="272"/>
      <c r="K584" s="272"/>
      <c r="L584" s="272"/>
      <c r="M584" s="272"/>
      <c r="N584" s="273"/>
    </row>
    <row r="585" spans="2:14" x14ac:dyDescent="0.25">
      <c r="B585" s="278" t="str">
        <f>IF(D585="","",D585&amp;"-"&amp;(1+COUNTIF(D$11:D584,D585)))</f>
        <v/>
      </c>
      <c r="D585" s="271"/>
      <c r="E585" s="272"/>
      <c r="F585" s="272"/>
      <c r="G585" s="272"/>
      <c r="H585" s="272"/>
      <c r="I585" s="272"/>
      <c r="J585" s="272"/>
      <c r="K585" s="272"/>
      <c r="L585" s="272"/>
      <c r="M585" s="272"/>
      <c r="N585" s="273"/>
    </row>
    <row r="586" spans="2:14" ht="15" customHeight="1" x14ac:dyDescent="0.25">
      <c r="B586" s="278" t="str">
        <f>IF(D586="","",D586&amp;"-"&amp;(1+COUNTIF(D$11:D585,D586)))</f>
        <v/>
      </c>
      <c r="D586" s="271"/>
      <c r="E586" s="272"/>
      <c r="F586" s="272"/>
      <c r="G586" s="272"/>
      <c r="H586" s="272"/>
      <c r="I586" s="272"/>
      <c r="J586" s="272"/>
      <c r="K586" s="272"/>
      <c r="L586" s="272"/>
      <c r="M586" s="272"/>
      <c r="N586" s="273"/>
    </row>
    <row r="587" spans="2:14" x14ac:dyDescent="0.25">
      <c r="B587" s="278" t="str">
        <f>IF(D587="","",D587&amp;"-"&amp;(1+COUNTIF(D$11:D586,D587)))</f>
        <v/>
      </c>
      <c r="D587" s="271"/>
      <c r="E587" s="272"/>
      <c r="F587" s="272"/>
      <c r="G587" s="272"/>
      <c r="H587" s="272"/>
      <c r="I587" s="272"/>
      <c r="J587" s="272"/>
      <c r="K587" s="272"/>
      <c r="L587" s="272"/>
      <c r="M587" s="272"/>
      <c r="N587" s="273"/>
    </row>
    <row r="588" spans="2:14" x14ac:dyDescent="0.25">
      <c r="B588" s="278" t="str">
        <f>IF(D588="","",D588&amp;"-"&amp;(1+COUNTIF(D$11:D587,D588)))</f>
        <v/>
      </c>
      <c r="D588" s="271"/>
      <c r="E588" s="272"/>
      <c r="F588" s="272"/>
      <c r="G588" s="272"/>
      <c r="H588" s="272"/>
      <c r="I588" s="272"/>
      <c r="J588" s="272"/>
      <c r="K588" s="272"/>
      <c r="L588" s="272"/>
      <c r="M588" s="272"/>
      <c r="N588" s="273"/>
    </row>
    <row r="589" spans="2:14" x14ac:dyDescent="0.25">
      <c r="B589" s="278" t="str">
        <f>IF(D589="","",D589&amp;"-"&amp;(1+COUNTIF(D$11:D588,D589)))</f>
        <v/>
      </c>
      <c r="D589" s="271"/>
      <c r="E589" s="272"/>
      <c r="F589" s="272"/>
      <c r="G589" s="272"/>
      <c r="H589" s="272"/>
      <c r="I589" s="272"/>
      <c r="J589" s="272"/>
      <c r="K589" s="272"/>
      <c r="L589" s="272"/>
      <c r="M589" s="272"/>
      <c r="N589" s="273"/>
    </row>
    <row r="590" spans="2:14" x14ac:dyDescent="0.25">
      <c r="B590" s="278" t="str">
        <f>IF(D590="","",D590&amp;"-"&amp;(1+COUNTIF(D$11:D589,D590)))</f>
        <v/>
      </c>
      <c r="D590" s="271"/>
      <c r="E590" s="272"/>
      <c r="F590" s="272"/>
      <c r="G590" s="272"/>
      <c r="H590" s="272"/>
      <c r="I590" s="272"/>
      <c r="J590" s="272"/>
      <c r="K590" s="272"/>
      <c r="L590" s="272"/>
      <c r="M590" s="272"/>
      <c r="N590" s="273"/>
    </row>
    <row r="591" spans="2:14" x14ac:dyDescent="0.25">
      <c r="B591" s="278" t="str">
        <f>IF(D591="","",D591&amp;"-"&amp;(1+COUNTIF(D$11:D590,D591)))</f>
        <v/>
      </c>
      <c r="D591" s="271"/>
      <c r="E591" s="272"/>
      <c r="F591" s="272"/>
      <c r="G591" s="272"/>
      <c r="H591" s="272"/>
      <c r="I591" s="272"/>
      <c r="J591" s="272"/>
      <c r="K591" s="272"/>
      <c r="L591" s="272"/>
      <c r="M591" s="272"/>
      <c r="N591" s="273"/>
    </row>
    <row r="592" spans="2:14" x14ac:dyDescent="0.25">
      <c r="B592" s="278" t="str">
        <f>IF(D592="","",D592&amp;"-"&amp;(1+COUNTIF(D$11:D591,D592)))</f>
        <v/>
      </c>
      <c r="D592" s="271"/>
      <c r="E592" s="272"/>
      <c r="F592" s="272"/>
      <c r="G592" s="272"/>
      <c r="H592" s="272"/>
      <c r="I592" s="272"/>
      <c r="J592" s="272"/>
      <c r="K592" s="272"/>
      <c r="L592" s="272"/>
      <c r="M592" s="272"/>
      <c r="N592" s="273"/>
    </row>
    <row r="593" spans="2:14" ht="15" customHeight="1" x14ac:dyDescent="0.25">
      <c r="B593" s="278" t="str">
        <f>IF(D593="","",D593&amp;"-"&amp;(1+COUNTIF(D$11:D592,D593)))</f>
        <v/>
      </c>
      <c r="D593" s="271"/>
      <c r="E593" s="272"/>
      <c r="F593" s="272"/>
      <c r="G593" s="272"/>
      <c r="H593" s="272"/>
      <c r="I593" s="272"/>
      <c r="J593" s="272"/>
      <c r="K593" s="272"/>
      <c r="L593" s="272"/>
      <c r="M593" s="272"/>
      <c r="N593" s="273"/>
    </row>
    <row r="594" spans="2:14" x14ac:dyDescent="0.25">
      <c r="B594" s="278" t="str">
        <f>IF(D594="","",D594&amp;"-"&amp;(1+COUNTIF(D$11:D593,D594)))</f>
        <v/>
      </c>
      <c r="D594" s="271"/>
      <c r="E594" s="272"/>
      <c r="F594" s="272"/>
      <c r="G594" s="272"/>
      <c r="H594" s="272"/>
      <c r="I594" s="272"/>
      <c r="J594" s="272"/>
      <c r="K594" s="272"/>
      <c r="L594" s="272"/>
      <c r="M594" s="272"/>
      <c r="N594" s="273"/>
    </row>
    <row r="595" spans="2:14" x14ac:dyDescent="0.25">
      <c r="B595" s="278" t="str">
        <f>IF(D595="","",D595&amp;"-"&amp;(1+COUNTIF(D$11:D594,D595)))</f>
        <v/>
      </c>
      <c r="D595" s="271"/>
      <c r="E595" s="272"/>
      <c r="F595" s="272"/>
      <c r="G595" s="272"/>
      <c r="H595" s="272"/>
      <c r="I595" s="272"/>
      <c r="J595" s="272"/>
      <c r="K595" s="272"/>
      <c r="L595" s="272"/>
      <c r="M595" s="272"/>
      <c r="N595" s="273"/>
    </row>
    <row r="596" spans="2:14" x14ac:dyDescent="0.25">
      <c r="B596" s="278" t="str">
        <f>IF(D596="","",D596&amp;"-"&amp;(1+COUNTIF(D$11:D595,D596)))</f>
        <v/>
      </c>
      <c r="D596" s="271"/>
      <c r="E596" s="272"/>
      <c r="F596" s="272"/>
      <c r="G596" s="272"/>
      <c r="H596" s="272"/>
      <c r="I596" s="272"/>
      <c r="J596" s="272"/>
      <c r="K596" s="272"/>
      <c r="L596" s="272"/>
      <c r="M596" s="272"/>
      <c r="N596" s="273"/>
    </row>
    <row r="597" spans="2:14" x14ac:dyDescent="0.25">
      <c r="B597" s="278" t="str">
        <f>IF(D597="","",D597&amp;"-"&amp;(1+COUNTIF(D$11:D596,D597)))</f>
        <v/>
      </c>
      <c r="D597" s="271"/>
      <c r="E597" s="272"/>
      <c r="F597" s="272"/>
      <c r="G597" s="272"/>
      <c r="H597" s="272"/>
      <c r="I597" s="272"/>
      <c r="J597" s="272"/>
      <c r="K597" s="272"/>
      <c r="L597" s="272"/>
      <c r="M597" s="272"/>
      <c r="N597" s="273"/>
    </row>
    <row r="598" spans="2:14" x14ac:dyDescent="0.25">
      <c r="B598" s="278" t="str">
        <f>IF(D598="","",D598&amp;"-"&amp;(1+COUNTIF(D$11:D597,D598)))</f>
        <v/>
      </c>
      <c r="D598" s="271"/>
      <c r="E598" s="272"/>
      <c r="F598" s="272"/>
      <c r="G598" s="272"/>
      <c r="H598" s="272"/>
      <c r="I598" s="272"/>
      <c r="J598" s="272"/>
      <c r="K598" s="272"/>
      <c r="L598" s="272"/>
      <c r="M598" s="272"/>
      <c r="N598" s="273"/>
    </row>
    <row r="599" spans="2:14" x14ac:dyDescent="0.25">
      <c r="B599" s="278" t="str">
        <f>IF(D599="","",D599&amp;"-"&amp;(1+COUNTIF(D$11:D598,D599)))</f>
        <v/>
      </c>
      <c r="D599" s="271"/>
      <c r="E599" s="272"/>
      <c r="F599" s="272"/>
      <c r="G599" s="272"/>
      <c r="H599" s="272"/>
      <c r="I599" s="272"/>
      <c r="J599" s="272"/>
      <c r="K599" s="272"/>
      <c r="L599" s="272"/>
      <c r="M599" s="272"/>
      <c r="N599" s="273"/>
    </row>
    <row r="600" spans="2:14" ht="15" customHeight="1" x14ac:dyDescent="0.25">
      <c r="B600" s="278" t="str">
        <f>IF(D600="","",D600&amp;"-"&amp;(1+COUNTIF(D$11:D599,D600)))</f>
        <v/>
      </c>
      <c r="D600" s="271"/>
      <c r="E600" s="272"/>
      <c r="F600" s="272"/>
      <c r="G600" s="272"/>
      <c r="H600" s="272"/>
      <c r="I600" s="272"/>
      <c r="J600" s="272"/>
      <c r="K600" s="272"/>
      <c r="L600" s="272"/>
      <c r="M600" s="272"/>
      <c r="N600" s="273"/>
    </row>
    <row r="601" spans="2:14" x14ac:dyDescent="0.25">
      <c r="B601" s="278" t="str">
        <f>IF(D601="","",D601&amp;"-"&amp;(1+COUNTIF(D$11:D600,D601)))</f>
        <v/>
      </c>
      <c r="D601" s="271"/>
      <c r="E601" s="272"/>
      <c r="F601" s="272"/>
      <c r="G601" s="272"/>
      <c r="H601" s="272"/>
      <c r="I601" s="272"/>
      <c r="J601" s="272"/>
      <c r="K601" s="272"/>
      <c r="L601" s="272"/>
      <c r="M601" s="272"/>
      <c r="N601" s="273"/>
    </row>
    <row r="602" spans="2:14" x14ac:dyDescent="0.25">
      <c r="B602" s="278" t="str">
        <f>IF(D602="","",D602&amp;"-"&amp;(1+COUNTIF(D$11:D601,D602)))</f>
        <v/>
      </c>
      <c r="D602" s="271"/>
      <c r="E602" s="272"/>
      <c r="F602" s="272"/>
      <c r="G602" s="272"/>
      <c r="H602" s="272"/>
      <c r="I602" s="272"/>
      <c r="J602" s="272"/>
      <c r="K602" s="272"/>
      <c r="L602" s="272"/>
      <c r="M602" s="272"/>
      <c r="N602" s="273"/>
    </row>
    <row r="603" spans="2:14" x14ac:dyDescent="0.25">
      <c r="B603" s="278" t="str">
        <f>IF(D603="","",D603&amp;"-"&amp;(1+COUNTIF(D$11:D602,D603)))</f>
        <v/>
      </c>
      <c r="D603" s="271"/>
      <c r="E603" s="272"/>
      <c r="F603" s="272"/>
      <c r="G603" s="272"/>
      <c r="H603" s="272"/>
      <c r="I603" s="272"/>
      <c r="J603" s="272"/>
      <c r="K603" s="272"/>
      <c r="L603" s="272"/>
      <c r="M603" s="272"/>
      <c r="N603" s="273"/>
    </row>
    <row r="604" spans="2:14" x14ac:dyDescent="0.25">
      <c r="B604" s="278" t="str">
        <f>IF(D604="","",D604&amp;"-"&amp;(1+COUNTIF(D$11:D603,D604)))</f>
        <v/>
      </c>
      <c r="D604" s="271"/>
      <c r="E604" s="272"/>
      <c r="F604" s="272"/>
      <c r="G604" s="272"/>
      <c r="H604" s="272"/>
      <c r="I604" s="272"/>
      <c r="J604" s="272"/>
      <c r="K604" s="272"/>
      <c r="L604" s="272"/>
      <c r="M604" s="272"/>
      <c r="N604" s="273"/>
    </row>
    <row r="605" spans="2:14" x14ac:dyDescent="0.25">
      <c r="B605" s="278" t="str">
        <f>IF(D605="","",D605&amp;"-"&amp;(1+COUNTIF(D$11:D604,D605)))</f>
        <v/>
      </c>
      <c r="D605" s="271"/>
      <c r="E605" s="272"/>
      <c r="F605" s="272"/>
      <c r="G605" s="272"/>
      <c r="H605" s="272"/>
      <c r="I605" s="272"/>
      <c r="J605" s="272"/>
      <c r="K605" s="272"/>
      <c r="L605" s="272"/>
      <c r="M605" s="272"/>
      <c r="N605" s="273"/>
    </row>
    <row r="606" spans="2:14" x14ac:dyDescent="0.25">
      <c r="B606" s="278" t="str">
        <f>IF(D606="","",D606&amp;"-"&amp;(1+COUNTIF(D$11:D605,D606)))</f>
        <v/>
      </c>
      <c r="D606" s="271"/>
      <c r="E606" s="272"/>
      <c r="F606" s="272"/>
      <c r="G606" s="272"/>
      <c r="H606" s="272"/>
      <c r="I606" s="272"/>
      <c r="J606" s="272"/>
      <c r="K606" s="272"/>
      <c r="L606" s="272"/>
      <c r="M606" s="272"/>
      <c r="N606" s="273"/>
    </row>
    <row r="607" spans="2:14" ht="15" customHeight="1" x14ac:dyDescent="0.25">
      <c r="B607" s="278" t="str">
        <f>IF(D607="","",D607&amp;"-"&amp;(1+COUNTIF(D$11:D606,D607)))</f>
        <v/>
      </c>
      <c r="D607" s="271"/>
      <c r="E607" s="272"/>
      <c r="F607" s="272"/>
      <c r="G607" s="272"/>
      <c r="H607" s="272"/>
      <c r="I607" s="272"/>
      <c r="J607" s="272"/>
      <c r="K607" s="272"/>
      <c r="L607" s="272"/>
      <c r="M607" s="272"/>
      <c r="N607" s="273"/>
    </row>
    <row r="608" spans="2:14" x14ac:dyDescent="0.25">
      <c r="B608" s="278" t="str">
        <f>IF(D608="","",D608&amp;"-"&amp;(1+COUNTIF(D$11:D607,D608)))</f>
        <v/>
      </c>
      <c r="D608" s="271"/>
      <c r="E608" s="272"/>
      <c r="F608" s="272"/>
      <c r="G608" s="272"/>
      <c r="H608" s="272"/>
      <c r="I608" s="272"/>
      <c r="J608" s="272"/>
      <c r="K608" s="272"/>
      <c r="L608" s="272"/>
      <c r="M608" s="272"/>
      <c r="N608" s="273"/>
    </row>
    <row r="609" spans="2:14" x14ac:dyDescent="0.25">
      <c r="B609" s="278" t="str">
        <f>IF(D609="","",D609&amp;"-"&amp;(1+COUNTIF(D$11:D608,D609)))</f>
        <v/>
      </c>
      <c r="D609" s="271"/>
      <c r="E609" s="272"/>
      <c r="F609" s="272"/>
      <c r="G609" s="272"/>
      <c r="H609" s="272"/>
      <c r="I609" s="272"/>
      <c r="J609" s="272"/>
      <c r="K609" s="272"/>
      <c r="L609" s="272"/>
      <c r="M609" s="272"/>
      <c r="N609" s="273"/>
    </row>
    <row r="610" spans="2:14" x14ac:dyDescent="0.25">
      <c r="B610" s="278" t="str">
        <f>IF(D610="","",D610&amp;"-"&amp;(1+COUNTIF(D$11:D609,D610)))</f>
        <v/>
      </c>
      <c r="D610" s="271"/>
      <c r="E610" s="272"/>
      <c r="F610" s="272"/>
      <c r="G610" s="272"/>
      <c r="H610" s="272"/>
      <c r="I610" s="272"/>
      <c r="J610" s="272"/>
      <c r="K610" s="272"/>
      <c r="L610" s="272"/>
      <c r="M610" s="272"/>
      <c r="N610" s="273"/>
    </row>
    <row r="611" spans="2:14" x14ac:dyDescent="0.25">
      <c r="B611" s="278" t="str">
        <f>IF(D611="","",D611&amp;"-"&amp;(1+COUNTIF(D$11:D610,D611)))</f>
        <v/>
      </c>
      <c r="D611" s="271"/>
      <c r="E611" s="272"/>
      <c r="F611" s="272"/>
      <c r="G611" s="272"/>
      <c r="H611" s="272"/>
      <c r="I611" s="272"/>
      <c r="J611" s="272"/>
      <c r="K611" s="272"/>
      <c r="L611" s="272"/>
      <c r="M611" s="272"/>
      <c r="N611" s="273"/>
    </row>
    <row r="612" spans="2:14" x14ac:dyDescent="0.25">
      <c r="B612" s="278" t="str">
        <f>IF(D612="","",D612&amp;"-"&amp;(1+COUNTIF(D$11:D611,D612)))</f>
        <v/>
      </c>
      <c r="D612" s="271"/>
      <c r="E612" s="272"/>
      <c r="F612" s="272"/>
      <c r="G612" s="272"/>
      <c r="H612" s="272"/>
      <c r="I612" s="272"/>
      <c r="J612" s="272"/>
      <c r="K612" s="272"/>
      <c r="L612" s="272"/>
      <c r="M612" s="272"/>
      <c r="N612" s="273"/>
    </row>
    <row r="613" spans="2:14" x14ac:dyDescent="0.25">
      <c r="B613" s="278" t="str">
        <f>IF(D613="","",D613&amp;"-"&amp;(1+COUNTIF(D$11:D612,D613)))</f>
        <v/>
      </c>
      <c r="D613" s="271"/>
      <c r="E613" s="272"/>
      <c r="F613" s="272"/>
      <c r="G613" s="272"/>
      <c r="H613" s="272"/>
      <c r="I613" s="272"/>
      <c r="J613" s="272"/>
      <c r="K613" s="272"/>
      <c r="L613" s="272"/>
      <c r="M613" s="272"/>
      <c r="N613" s="273"/>
    </row>
    <row r="614" spans="2:14" ht="15" customHeight="1" x14ac:dyDescent="0.25">
      <c r="B614" s="278" t="str">
        <f>IF(D614="","",D614&amp;"-"&amp;(1+COUNTIF(D$11:D613,D614)))</f>
        <v/>
      </c>
      <c r="D614" s="271"/>
      <c r="E614" s="272"/>
      <c r="F614" s="272"/>
      <c r="G614" s="272"/>
      <c r="H614" s="272"/>
      <c r="I614" s="272"/>
      <c r="J614" s="272"/>
      <c r="K614" s="272"/>
      <c r="L614" s="272"/>
      <c r="M614" s="272"/>
      <c r="N614" s="273"/>
    </row>
    <row r="615" spans="2:14" x14ac:dyDescent="0.25">
      <c r="B615" s="278" t="str">
        <f>IF(D615="","",D615&amp;"-"&amp;(1+COUNTIF(D$11:D614,D615)))</f>
        <v/>
      </c>
      <c r="D615" s="271"/>
      <c r="E615" s="272"/>
      <c r="F615" s="272"/>
      <c r="G615" s="272"/>
      <c r="H615" s="272"/>
      <c r="I615" s="272"/>
      <c r="J615" s="272"/>
      <c r="K615" s="272"/>
      <c r="L615" s="272"/>
      <c r="M615" s="272"/>
      <c r="N615" s="273"/>
    </row>
    <row r="616" spans="2:14" x14ac:dyDescent="0.25">
      <c r="B616" s="278" t="str">
        <f>IF(D616="","",D616&amp;"-"&amp;(1+COUNTIF(D$11:D615,D616)))</f>
        <v/>
      </c>
      <c r="D616" s="271"/>
      <c r="E616" s="272"/>
      <c r="F616" s="272"/>
      <c r="G616" s="272"/>
      <c r="H616" s="272"/>
      <c r="I616" s="272"/>
      <c r="J616" s="272"/>
      <c r="K616" s="272"/>
      <c r="L616" s="272"/>
      <c r="M616" s="272"/>
      <c r="N616" s="273"/>
    </row>
    <row r="617" spans="2:14" x14ac:dyDescent="0.25">
      <c r="B617" s="278" t="str">
        <f>IF(D617="","",D617&amp;"-"&amp;(1+COUNTIF(D$11:D616,D617)))</f>
        <v/>
      </c>
      <c r="D617" s="271"/>
      <c r="E617" s="272"/>
      <c r="F617" s="272"/>
      <c r="G617" s="272"/>
      <c r="H617" s="272"/>
      <c r="I617" s="272"/>
      <c r="J617" s="272"/>
      <c r="K617" s="272"/>
      <c r="L617" s="272"/>
      <c r="M617" s="272"/>
      <c r="N617" s="273"/>
    </row>
    <row r="618" spans="2:14" x14ac:dyDescent="0.25">
      <c r="B618" s="278" t="str">
        <f>IF(D618="","",D618&amp;"-"&amp;(1+COUNTIF(D$11:D617,D618)))</f>
        <v/>
      </c>
      <c r="D618" s="271"/>
      <c r="E618" s="272"/>
      <c r="F618" s="272"/>
      <c r="G618" s="272"/>
      <c r="H618" s="272"/>
      <c r="I618" s="272"/>
      <c r="J618" s="272"/>
      <c r="K618" s="272"/>
      <c r="L618" s="272"/>
      <c r="M618" s="272"/>
      <c r="N618" s="273"/>
    </row>
    <row r="619" spans="2:14" x14ac:dyDescent="0.25">
      <c r="B619" s="278" t="str">
        <f>IF(D619="","",D619&amp;"-"&amp;(1+COUNTIF(D$11:D618,D619)))</f>
        <v/>
      </c>
      <c r="D619" s="271"/>
      <c r="E619" s="272"/>
      <c r="F619" s="272"/>
      <c r="G619" s="272"/>
      <c r="H619" s="272"/>
      <c r="I619" s="272"/>
      <c r="J619" s="272"/>
      <c r="K619" s="272"/>
      <c r="L619" s="272"/>
      <c r="M619" s="272"/>
      <c r="N619" s="273"/>
    </row>
    <row r="620" spans="2:14" x14ac:dyDescent="0.25">
      <c r="B620" s="278" t="str">
        <f>IF(D620="","",D620&amp;"-"&amp;(1+COUNTIF(D$11:D619,D620)))</f>
        <v/>
      </c>
      <c r="D620" s="271"/>
      <c r="E620" s="272"/>
      <c r="F620" s="272"/>
      <c r="G620" s="272"/>
      <c r="H620" s="272"/>
      <c r="I620" s="272"/>
      <c r="J620" s="272"/>
      <c r="K620" s="272"/>
      <c r="L620" s="272"/>
      <c r="M620" s="272"/>
      <c r="N620" s="273"/>
    </row>
    <row r="621" spans="2:14" ht="15" customHeight="1" x14ac:dyDescent="0.25">
      <c r="B621" s="278" t="str">
        <f>IF(D621="","",D621&amp;"-"&amp;(1+COUNTIF(D$11:D620,D621)))</f>
        <v/>
      </c>
      <c r="D621" s="271"/>
      <c r="E621" s="272"/>
      <c r="F621" s="272"/>
      <c r="G621" s="272"/>
      <c r="H621" s="272"/>
      <c r="I621" s="272"/>
      <c r="J621" s="272"/>
      <c r="K621" s="272"/>
      <c r="L621" s="272"/>
      <c r="M621" s="272"/>
      <c r="N621" s="273"/>
    </row>
    <row r="622" spans="2:14" x14ac:dyDescent="0.25">
      <c r="B622" s="278" t="str">
        <f>IF(D622="","",D622&amp;"-"&amp;(1+COUNTIF(D$11:D621,D622)))</f>
        <v/>
      </c>
      <c r="D622" s="271"/>
      <c r="E622" s="272"/>
      <c r="F622" s="272"/>
      <c r="G622" s="272"/>
      <c r="H622" s="272"/>
      <c r="I622" s="272"/>
      <c r="J622" s="272"/>
      <c r="K622" s="272"/>
      <c r="L622" s="272"/>
      <c r="M622" s="272"/>
      <c r="N622" s="273"/>
    </row>
    <row r="623" spans="2:14" x14ac:dyDescent="0.25">
      <c r="B623" s="278" t="str">
        <f>IF(D623="","",D623&amp;"-"&amp;(1+COUNTIF(D$11:D622,D623)))</f>
        <v/>
      </c>
      <c r="D623" s="271"/>
      <c r="E623" s="272"/>
      <c r="F623" s="272"/>
      <c r="G623" s="272"/>
      <c r="H623" s="272"/>
      <c r="I623" s="272"/>
      <c r="J623" s="272"/>
      <c r="K623" s="272"/>
      <c r="L623" s="272"/>
      <c r="M623" s="272"/>
      <c r="N623" s="273"/>
    </row>
    <row r="624" spans="2:14" x14ac:dyDescent="0.25">
      <c r="B624" s="278" t="str">
        <f>IF(D624="","",D624&amp;"-"&amp;(1+COUNTIF(D$11:D623,D624)))</f>
        <v/>
      </c>
      <c r="D624" s="271"/>
      <c r="E624" s="272"/>
      <c r="F624" s="272"/>
      <c r="G624" s="272"/>
      <c r="H624" s="272"/>
      <c r="I624" s="272"/>
      <c r="J624" s="272"/>
      <c r="K624" s="272"/>
      <c r="L624" s="272"/>
      <c r="M624" s="272"/>
      <c r="N624" s="273"/>
    </row>
    <row r="625" spans="2:14" x14ac:dyDescent="0.25">
      <c r="B625" s="278" t="str">
        <f>IF(D625="","",D625&amp;"-"&amp;(1+COUNTIF(D$11:D624,D625)))</f>
        <v/>
      </c>
      <c r="D625" s="271"/>
      <c r="E625" s="272"/>
      <c r="F625" s="272"/>
      <c r="G625" s="272"/>
      <c r="H625" s="272"/>
      <c r="I625" s="272"/>
      <c r="J625" s="272"/>
      <c r="K625" s="272"/>
      <c r="L625" s="272"/>
      <c r="M625" s="272"/>
      <c r="N625" s="273"/>
    </row>
    <row r="626" spans="2:14" x14ac:dyDescent="0.25">
      <c r="B626" s="278" t="str">
        <f>IF(D626="","",D626&amp;"-"&amp;(1+COUNTIF(D$11:D625,D626)))</f>
        <v/>
      </c>
      <c r="D626" s="271"/>
      <c r="E626" s="272"/>
      <c r="F626" s="272"/>
      <c r="G626" s="272"/>
      <c r="H626" s="272"/>
      <c r="I626" s="272"/>
      <c r="J626" s="272"/>
      <c r="K626" s="272"/>
      <c r="L626" s="272"/>
      <c r="M626" s="272"/>
      <c r="N626" s="273"/>
    </row>
    <row r="627" spans="2:14" x14ac:dyDescent="0.25">
      <c r="B627" s="278" t="str">
        <f>IF(D627="","",D627&amp;"-"&amp;(1+COUNTIF(D$11:D626,D627)))</f>
        <v/>
      </c>
      <c r="D627" s="271"/>
      <c r="E627" s="272"/>
      <c r="F627" s="272"/>
      <c r="G627" s="272"/>
      <c r="H627" s="272"/>
      <c r="I627" s="272"/>
      <c r="J627" s="272"/>
      <c r="K627" s="272"/>
      <c r="L627" s="272"/>
      <c r="M627" s="272"/>
      <c r="N627" s="273"/>
    </row>
    <row r="628" spans="2:14" ht="15" customHeight="1" x14ac:dyDescent="0.25">
      <c r="B628" s="278" t="str">
        <f>IF(D628="","",D628&amp;"-"&amp;(1+COUNTIF(D$11:D627,D628)))</f>
        <v/>
      </c>
      <c r="D628" s="271"/>
      <c r="E628" s="272"/>
      <c r="F628" s="272"/>
      <c r="G628" s="272"/>
      <c r="H628" s="272"/>
      <c r="I628" s="272"/>
      <c r="J628" s="272"/>
      <c r="K628" s="272"/>
      <c r="L628" s="272"/>
      <c r="M628" s="272"/>
      <c r="N628" s="273"/>
    </row>
    <row r="629" spans="2:14" x14ac:dyDescent="0.25">
      <c r="B629" s="278" t="str">
        <f>IF(D629="","",D629&amp;"-"&amp;(1+COUNTIF(D$11:D628,D629)))</f>
        <v/>
      </c>
      <c r="D629" s="271"/>
      <c r="E629" s="272"/>
      <c r="F629" s="272"/>
      <c r="G629" s="272"/>
      <c r="H629" s="272"/>
      <c r="I629" s="272"/>
      <c r="J629" s="272"/>
      <c r="K629" s="272"/>
      <c r="L629" s="272"/>
      <c r="M629" s="272"/>
      <c r="N629" s="273"/>
    </row>
    <row r="630" spans="2:14" x14ac:dyDescent="0.25">
      <c r="B630" s="278" t="str">
        <f>IF(D630="","",D630&amp;"-"&amp;(1+COUNTIF(D$11:D629,D630)))</f>
        <v/>
      </c>
      <c r="D630" s="271"/>
      <c r="E630" s="272"/>
      <c r="F630" s="272"/>
      <c r="G630" s="272"/>
      <c r="H630" s="272"/>
      <c r="I630" s="272"/>
      <c r="J630" s="272"/>
      <c r="K630" s="272"/>
      <c r="L630" s="272"/>
      <c r="M630" s="272"/>
      <c r="N630" s="273"/>
    </row>
    <row r="631" spans="2:14" x14ac:dyDescent="0.25">
      <c r="B631" s="278" t="str">
        <f>IF(D631="","",D631&amp;"-"&amp;(1+COUNTIF(D$11:D630,D631)))</f>
        <v/>
      </c>
      <c r="D631" s="271"/>
      <c r="E631" s="272"/>
      <c r="F631" s="272"/>
      <c r="G631" s="272"/>
      <c r="H631" s="272"/>
      <c r="I631" s="272"/>
      <c r="J631" s="272"/>
      <c r="K631" s="272"/>
      <c r="L631" s="272"/>
      <c r="M631" s="272"/>
      <c r="N631" s="273"/>
    </row>
    <row r="632" spans="2:14" x14ac:dyDescent="0.25">
      <c r="B632" s="278" t="str">
        <f>IF(D632="","",D632&amp;"-"&amp;(1+COUNTIF(D$11:D631,D632)))</f>
        <v/>
      </c>
      <c r="D632" s="271"/>
      <c r="E632" s="272"/>
      <c r="F632" s="272"/>
      <c r="G632" s="272"/>
      <c r="H632" s="272"/>
      <c r="I632" s="272"/>
      <c r="J632" s="272"/>
      <c r="K632" s="272"/>
      <c r="L632" s="272"/>
      <c r="M632" s="272"/>
      <c r="N632" s="273"/>
    </row>
    <row r="633" spans="2:14" x14ac:dyDescent="0.25">
      <c r="B633" s="278" t="str">
        <f>IF(D633="","",D633&amp;"-"&amp;(1+COUNTIF(D$11:D632,D633)))</f>
        <v/>
      </c>
      <c r="D633" s="271"/>
      <c r="E633" s="272"/>
      <c r="F633" s="272"/>
      <c r="G633" s="272"/>
      <c r="H633" s="272"/>
      <c r="I633" s="272"/>
      <c r="J633" s="272"/>
      <c r="K633" s="272"/>
      <c r="L633" s="272"/>
      <c r="M633" s="272"/>
      <c r="N633" s="273"/>
    </row>
    <row r="634" spans="2:14" x14ac:dyDescent="0.25">
      <c r="B634" s="278" t="str">
        <f>IF(D634="","",D634&amp;"-"&amp;(1+COUNTIF(D$11:D633,D634)))</f>
        <v/>
      </c>
      <c r="D634" s="271"/>
      <c r="E634" s="272"/>
      <c r="F634" s="272"/>
      <c r="G634" s="272"/>
      <c r="H634" s="272"/>
      <c r="I634" s="272"/>
      <c r="J634" s="272"/>
      <c r="K634" s="272"/>
      <c r="L634" s="272"/>
      <c r="M634" s="272"/>
      <c r="N634" s="273"/>
    </row>
    <row r="635" spans="2:14" ht="15" customHeight="1" x14ac:dyDescent="0.25">
      <c r="B635" s="278" t="str">
        <f>IF(D635="","",D635&amp;"-"&amp;(1+COUNTIF(D$11:D634,D635)))</f>
        <v/>
      </c>
      <c r="D635" s="271"/>
      <c r="E635" s="272"/>
      <c r="F635" s="272"/>
      <c r="G635" s="272"/>
      <c r="H635" s="272"/>
      <c r="I635" s="272"/>
      <c r="J635" s="272"/>
      <c r="K635" s="272"/>
      <c r="L635" s="272"/>
      <c r="M635" s="272"/>
      <c r="N635" s="273"/>
    </row>
    <row r="636" spans="2:14" x14ac:dyDescent="0.25">
      <c r="B636" s="278" t="str">
        <f>IF(D636="","",D636&amp;"-"&amp;(1+COUNTIF(D$11:D635,D636)))</f>
        <v/>
      </c>
      <c r="D636" s="271"/>
      <c r="E636" s="272"/>
      <c r="F636" s="272"/>
      <c r="G636" s="272"/>
      <c r="H636" s="272"/>
      <c r="I636" s="272"/>
      <c r="J636" s="272"/>
      <c r="K636" s="272"/>
      <c r="L636" s="272"/>
      <c r="M636" s="272"/>
      <c r="N636" s="273"/>
    </row>
    <row r="637" spans="2:14" x14ac:dyDescent="0.25">
      <c r="B637" s="278" t="str">
        <f>IF(D637="","",D637&amp;"-"&amp;(1+COUNTIF(D$11:D636,D637)))</f>
        <v/>
      </c>
      <c r="D637" s="271"/>
      <c r="E637" s="272"/>
      <c r="F637" s="272"/>
      <c r="G637" s="272"/>
      <c r="H637" s="272"/>
      <c r="I637" s="272"/>
      <c r="J637" s="272"/>
      <c r="K637" s="272"/>
      <c r="L637" s="272"/>
      <c r="M637" s="272"/>
      <c r="N637" s="273"/>
    </row>
    <row r="638" spans="2:14" x14ac:dyDescent="0.25">
      <c r="B638" s="278" t="str">
        <f>IF(D638="","",D638&amp;"-"&amp;(1+COUNTIF(D$11:D637,D638)))</f>
        <v/>
      </c>
      <c r="D638" s="271"/>
      <c r="E638" s="272"/>
      <c r="F638" s="272"/>
      <c r="G638" s="272"/>
      <c r="H638" s="272"/>
      <c r="I638" s="272"/>
      <c r="J638" s="272"/>
      <c r="K638" s="272"/>
      <c r="L638" s="272"/>
      <c r="M638" s="272"/>
      <c r="N638" s="273"/>
    </row>
    <row r="639" spans="2:14" x14ac:dyDescent="0.25">
      <c r="B639" s="278" t="str">
        <f>IF(D639="","",D639&amp;"-"&amp;(1+COUNTIF(D$11:D638,D639)))</f>
        <v/>
      </c>
      <c r="D639" s="271"/>
      <c r="E639" s="272"/>
      <c r="F639" s="272"/>
      <c r="G639" s="272"/>
      <c r="H639" s="272"/>
      <c r="I639" s="272"/>
      <c r="J639" s="272"/>
      <c r="K639" s="272"/>
      <c r="L639" s="272"/>
      <c r="M639" s="272"/>
      <c r="N639" s="273"/>
    </row>
    <row r="640" spans="2:14" x14ac:dyDescent="0.25">
      <c r="B640" s="278" t="str">
        <f>IF(D640="","",D640&amp;"-"&amp;(1+COUNTIF(D$11:D639,D640)))</f>
        <v/>
      </c>
      <c r="D640" s="271"/>
      <c r="E640" s="272"/>
      <c r="F640" s="272"/>
      <c r="G640" s="272"/>
      <c r="H640" s="272"/>
      <c r="I640" s="272"/>
      <c r="J640" s="272"/>
      <c r="K640" s="272"/>
      <c r="L640" s="272"/>
      <c r="M640" s="272"/>
      <c r="N640" s="273"/>
    </row>
    <row r="641" spans="2:14" x14ac:dyDescent="0.25">
      <c r="B641" s="278" t="str">
        <f>IF(D641="","",D641&amp;"-"&amp;(1+COUNTIF(D$11:D640,D641)))</f>
        <v/>
      </c>
      <c r="D641" s="271"/>
      <c r="E641" s="272"/>
      <c r="F641" s="272"/>
      <c r="G641" s="272"/>
      <c r="H641" s="272"/>
      <c r="I641" s="272"/>
      <c r="J641" s="272"/>
      <c r="K641" s="272"/>
      <c r="L641" s="272"/>
      <c r="M641" s="272"/>
      <c r="N641" s="273"/>
    </row>
    <row r="642" spans="2:14" ht="15" customHeight="1" x14ac:dyDescent="0.25">
      <c r="B642" s="278" t="str">
        <f>IF(D642="","",D642&amp;"-"&amp;(1+COUNTIF(D$11:D641,D642)))</f>
        <v/>
      </c>
      <c r="D642" s="271"/>
      <c r="E642" s="272"/>
      <c r="F642" s="272"/>
      <c r="G642" s="272"/>
      <c r="H642" s="272"/>
      <c r="I642" s="272"/>
      <c r="J642" s="272"/>
      <c r="K642" s="272"/>
      <c r="L642" s="272"/>
      <c r="M642" s="272"/>
      <c r="N642" s="273"/>
    </row>
    <row r="643" spans="2:14" x14ac:dyDescent="0.25">
      <c r="B643" s="278" t="str">
        <f>IF(D643="","",D643&amp;"-"&amp;(1+COUNTIF(D$11:D642,D643)))</f>
        <v/>
      </c>
      <c r="D643" s="271"/>
      <c r="E643" s="272"/>
      <c r="F643" s="272"/>
      <c r="G643" s="272"/>
      <c r="H643" s="272"/>
      <c r="I643" s="272"/>
      <c r="J643" s="272"/>
      <c r="K643" s="272"/>
      <c r="L643" s="272"/>
      <c r="M643" s="272"/>
      <c r="N643" s="273"/>
    </row>
    <row r="644" spans="2:14" x14ac:dyDescent="0.25">
      <c r="B644" s="278" t="str">
        <f>IF(D644="","",D644&amp;"-"&amp;(1+COUNTIF(D$11:D643,D644)))</f>
        <v/>
      </c>
      <c r="D644" s="271"/>
      <c r="E644" s="272"/>
      <c r="F644" s="272"/>
      <c r="G644" s="272"/>
      <c r="H644" s="272"/>
      <c r="I644" s="272"/>
      <c r="J644" s="272"/>
      <c r="K644" s="272"/>
      <c r="L644" s="272"/>
      <c r="M644" s="272"/>
      <c r="N644" s="273"/>
    </row>
    <row r="645" spans="2:14" x14ac:dyDescent="0.25">
      <c r="B645" s="278" t="str">
        <f>IF(D645="","",D645&amp;"-"&amp;(1+COUNTIF(D$11:D644,D645)))</f>
        <v/>
      </c>
      <c r="D645" s="271"/>
      <c r="E645" s="272"/>
      <c r="F645" s="272"/>
      <c r="G645" s="272"/>
      <c r="H645" s="272"/>
      <c r="I645" s="272"/>
      <c r="J645" s="272"/>
      <c r="K645" s="272"/>
      <c r="L645" s="272"/>
      <c r="M645" s="272"/>
      <c r="N645" s="273"/>
    </row>
    <row r="646" spans="2:14" x14ac:dyDescent="0.25">
      <c r="B646" s="278" t="str">
        <f>IF(D646="","",D646&amp;"-"&amp;(1+COUNTIF(D$11:D645,D646)))</f>
        <v/>
      </c>
      <c r="D646" s="271"/>
      <c r="E646" s="272"/>
      <c r="F646" s="272"/>
      <c r="G646" s="272"/>
      <c r="H646" s="272"/>
      <c r="I646" s="272"/>
      <c r="J646" s="272"/>
      <c r="K646" s="272"/>
      <c r="L646" s="272"/>
      <c r="M646" s="272"/>
      <c r="N646" s="273"/>
    </row>
    <row r="647" spans="2:14" x14ac:dyDescent="0.25">
      <c r="B647" s="278" t="str">
        <f>IF(D647="","",D647&amp;"-"&amp;(1+COUNTIF(D$11:D646,D647)))</f>
        <v/>
      </c>
      <c r="D647" s="271"/>
      <c r="E647" s="272"/>
      <c r="F647" s="272"/>
      <c r="G647" s="272"/>
      <c r="H647" s="272"/>
      <c r="I647" s="272"/>
      <c r="J647" s="272"/>
      <c r="K647" s="272"/>
      <c r="L647" s="272"/>
      <c r="M647" s="272"/>
      <c r="N647" s="273"/>
    </row>
    <row r="648" spans="2:14" x14ac:dyDescent="0.25">
      <c r="B648" s="278" t="str">
        <f>IF(D648="","",D648&amp;"-"&amp;(1+COUNTIF(D$11:D647,D648)))</f>
        <v/>
      </c>
      <c r="D648" s="271"/>
      <c r="E648" s="272"/>
      <c r="F648" s="272"/>
      <c r="G648" s="272"/>
      <c r="H648" s="272"/>
      <c r="I648" s="272"/>
      <c r="J648" s="272"/>
      <c r="K648" s="272"/>
      <c r="L648" s="272"/>
      <c r="M648" s="272"/>
      <c r="N648" s="273"/>
    </row>
    <row r="649" spans="2:14" ht="15" customHeight="1" x14ac:dyDescent="0.25">
      <c r="B649" s="278" t="str">
        <f>IF(D649="","",D649&amp;"-"&amp;(1+COUNTIF(D$11:D648,D649)))</f>
        <v/>
      </c>
      <c r="D649" s="271"/>
      <c r="E649" s="272"/>
      <c r="F649" s="272"/>
      <c r="G649" s="272"/>
      <c r="H649" s="272"/>
      <c r="I649" s="272"/>
      <c r="J649" s="272"/>
      <c r="K649" s="272"/>
      <c r="L649" s="272"/>
      <c r="M649" s="272"/>
      <c r="N649" s="273"/>
    </row>
    <row r="650" spans="2:14" x14ac:dyDescent="0.25">
      <c r="B650" s="278" t="str">
        <f>IF(D650="","",D650&amp;"-"&amp;(1+COUNTIF(D$11:D649,D650)))</f>
        <v/>
      </c>
      <c r="D650" s="271"/>
      <c r="E650" s="272"/>
      <c r="F650" s="272"/>
      <c r="G650" s="272"/>
      <c r="H650" s="272"/>
      <c r="I650" s="272"/>
      <c r="J650" s="272"/>
      <c r="K650" s="272"/>
      <c r="L650" s="272"/>
      <c r="M650" s="272"/>
      <c r="N650" s="273"/>
    </row>
    <row r="651" spans="2:14" x14ac:dyDescent="0.25">
      <c r="B651" s="278" t="str">
        <f>IF(D651="","",D651&amp;"-"&amp;(1+COUNTIF(D$11:D650,D651)))</f>
        <v/>
      </c>
      <c r="D651" s="271"/>
      <c r="E651" s="272"/>
      <c r="F651" s="272"/>
      <c r="G651" s="272"/>
      <c r="H651" s="272"/>
      <c r="I651" s="272"/>
      <c r="J651" s="272"/>
      <c r="K651" s="272"/>
      <c r="L651" s="272"/>
      <c r="M651" s="272"/>
      <c r="N651" s="273"/>
    </row>
    <row r="652" spans="2:14" x14ac:dyDescent="0.25">
      <c r="B652" s="278" t="str">
        <f>IF(D652="","",D652&amp;"-"&amp;(1+COUNTIF(D$11:D651,D652)))</f>
        <v/>
      </c>
      <c r="D652" s="271"/>
      <c r="E652" s="272"/>
      <c r="F652" s="272"/>
      <c r="G652" s="272"/>
      <c r="H652" s="272"/>
      <c r="I652" s="272"/>
      <c r="J652" s="272"/>
      <c r="K652" s="272"/>
      <c r="L652" s="272"/>
      <c r="M652" s="272"/>
      <c r="N652" s="273"/>
    </row>
    <row r="653" spans="2:14" x14ac:dyDescent="0.25">
      <c r="B653" s="278" t="str">
        <f>IF(D653="","",D653&amp;"-"&amp;(1+COUNTIF(D$11:D652,D653)))</f>
        <v/>
      </c>
      <c r="D653" s="271"/>
      <c r="E653" s="272"/>
      <c r="F653" s="272"/>
      <c r="G653" s="272"/>
      <c r="H653" s="272"/>
      <c r="I653" s="272"/>
      <c r="J653" s="272"/>
      <c r="K653" s="272"/>
      <c r="L653" s="272"/>
      <c r="M653" s="272"/>
      <c r="N653" s="273"/>
    </row>
    <row r="654" spans="2:14" x14ac:dyDescent="0.25">
      <c r="B654" s="278" t="str">
        <f>IF(D654="","",D654&amp;"-"&amp;(1+COUNTIF(D$11:D653,D654)))</f>
        <v/>
      </c>
      <c r="D654" s="271"/>
      <c r="E654" s="272"/>
      <c r="F654" s="272"/>
      <c r="G654" s="272"/>
      <c r="H654" s="272"/>
      <c r="I654" s="272"/>
      <c r="J654" s="272"/>
      <c r="K654" s="272"/>
      <c r="L654" s="272"/>
      <c r="M654" s="272"/>
      <c r="N654" s="273"/>
    </row>
    <row r="655" spans="2:14" x14ac:dyDescent="0.25">
      <c r="B655" s="278" t="str">
        <f>IF(D655="","",D655&amp;"-"&amp;(1+COUNTIF(D$11:D654,D655)))</f>
        <v/>
      </c>
      <c r="D655" s="271"/>
      <c r="E655" s="272"/>
      <c r="F655" s="272"/>
      <c r="G655" s="272"/>
      <c r="H655" s="272"/>
      <c r="I655" s="272"/>
      <c r="J655" s="272"/>
      <c r="K655" s="272"/>
      <c r="L655" s="272"/>
      <c r="M655" s="272"/>
      <c r="N655" s="273"/>
    </row>
    <row r="656" spans="2:14" ht="15" customHeight="1" x14ac:dyDescent="0.25">
      <c r="B656" s="278" t="str">
        <f>IF(D656="","",D656&amp;"-"&amp;(1+COUNTIF(D$11:D655,D656)))</f>
        <v/>
      </c>
      <c r="D656" s="271"/>
      <c r="E656" s="272"/>
      <c r="F656" s="272"/>
      <c r="G656" s="272"/>
      <c r="H656" s="272"/>
      <c r="I656" s="272"/>
      <c r="J656" s="272"/>
      <c r="K656" s="272"/>
      <c r="L656" s="272"/>
      <c r="M656" s="272"/>
      <c r="N656" s="273"/>
    </row>
    <row r="657" spans="2:14" x14ac:dyDescent="0.25">
      <c r="B657" s="278" t="str">
        <f>IF(D657="","",D657&amp;"-"&amp;(1+COUNTIF(D$11:D656,D657)))</f>
        <v/>
      </c>
      <c r="D657" s="271"/>
      <c r="E657" s="272"/>
      <c r="F657" s="272"/>
      <c r="G657" s="272"/>
      <c r="H657" s="272"/>
      <c r="I657" s="272"/>
      <c r="J657" s="272"/>
      <c r="K657" s="272"/>
      <c r="L657" s="272"/>
      <c r="M657" s="272"/>
      <c r="N657" s="273"/>
    </row>
    <row r="658" spans="2:14" x14ac:dyDescent="0.25">
      <c r="B658" s="278" t="str">
        <f>IF(D658="","",D658&amp;"-"&amp;(1+COUNTIF(D$11:D657,D658)))</f>
        <v/>
      </c>
      <c r="D658" s="271"/>
      <c r="E658" s="272"/>
      <c r="F658" s="272"/>
      <c r="G658" s="272"/>
      <c r="H658" s="272"/>
      <c r="I658" s="272"/>
      <c r="J658" s="272"/>
      <c r="K658" s="272"/>
      <c r="L658" s="272"/>
      <c r="M658" s="272"/>
      <c r="N658" s="273"/>
    </row>
    <row r="659" spans="2:14" x14ac:dyDescent="0.25">
      <c r="B659" s="278" t="str">
        <f>IF(D659="","",D659&amp;"-"&amp;(1+COUNTIF(D$11:D658,D659)))</f>
        <v/>
      </c>
      <c r="D659" s="271"/>
      <c r="E659" s="272"/>
      <c r="F659" s="272"/>
      <c r="G659" s="272"/>
      <c r="H659" s="272"/>
      <c r="I659" s="272"/>
      <c r="J659" s="272"/>
      <c r="K659" s="272"/>
      <c r="L659" s="272"/>
      <c r="M659" s="272"/>
      <c r="N659" s="273"/>
    </row>
    <row r="660" spans="2:14" x14ac:dyDescent="0.25">
      <c r="B660" s="278" t="str">
        <f>IF(D660="","",D660&amp;"-"&amp;(1+COUNTIF(D$11:D659,D660)))</f>
        <v/>
      </c>
      <c r="D660" s="271"/>
      <c r="E660" s="272"/>
      <c r="F660" s="272"/>
      <c r="G660" s="272"/>
      <c r="H660" s="272"/>
      <c r="I660" s="272"/>
      <c r="J660" s="272"/>
      <c r="K660" s="272"/>
      <c r="L660" s="272"/>
      <c r="M660" s="272"/>
      <c r="N660" s="273"/>
    </row>
    <row r="661" spans="2:14" x14ac:dyDescent="0.25">
      <c r="B661" s="278" t="str">
        <f>IF(D661="","",D661&amp;"-"&amp;(1+COUNTIF(D$11:D660,D661)))</f>
        <v/>
      </c>
      <c r="D661" s="271"/>
      <c r="E661" s="272"/>
      <c r="F661" s="272"/>
      <c r="G661" s="272"/>
      <c r="H661" s="272"/>
      <c r="I661" s="272"/>
      <c r="J661" s="272"/>
      <c r="K661" s="272"/>
      <c r="L661" s="272"/>
      <c r="M661" s="272"/>
      <c r="N661" s="273"/>
    </row>
    <row r="662" spans="2:14" x14ac:dyDescent="0.25">
      <c r="B662" s="278" t="str">
        <f>IF(D662="","",D662&amp;"-"&amp;(1+COUNTIF(D$11:D661,D662)))</f>
        <v/>
      </c>
      <c r="D662" s="271"/>
      <c r="E662" s="272"/>
      <c r="F662" s="272"/>
      <c r="G662" s="272"/>
      <c r="H662" s="272"/>
      <c r="I662" s="272"/>
      <c r="J662" s="272"/>
      <c r="K662" s="272"/>
      <c r="L662" s="272"/>
      <c r="M662" s="272"/>
      <c r="N662" s="273"/>
    </row>
    <row r="663" spans="2:14" ht="15" customHeight="1" x14ac:dyDescent="0.25">
      <c r="B663" s="278" t="str">
        <f>IF(D663="","",D663&amp;"-"&amp;(1+COUNTIF(D$11:D662,D663)))</f>
        <v/>
      </c>
      <c r="D663" s="271"/>
      <c r="E663" s="272"/>
      <c r="F663" s="272"/>
      <c r="G663" s="272"/>
      <c r="H663" s="272"/>
      <c r="I663" s="272"/>
      <c r="J663" s="272"/>
      <c r="K663" s="272"/>
      <c r="L663" s="272"/>
      <c r="M663" s="272"/>
      <c r="N663" s="273"/>
    </row>
    <row r="664" spans="2:14" x14ac:dyDescent="0.25">
      <c r="B664" s="278" t="str">
        <f>IF(D664="","",D664&amp;"-"&amp;(1+COUNTIF(D$11:D663,D664)))</f>
        <v/>
      </c>
      <c r="D664" s="271"/>
      <c r="E664" s="272"/>
      <c r="F664" s="272"/>
      <c r="G664" s="272"/>
      <c r="H664" s="272"/>
      <c r="I664" s="272"/>
      <c r="J664" s="272"/>
      <c r="K664" s="272"/>
      <c r="L664" s="272"/>
      <c r="M664" s="272"/>
      <c r="N664" s="273"/>
    </row>
    <row r="665" spans="2:14" x14ac:dyDescent="0.25">
      <c r="B665" s="278" t="str">
        <f>IF(D665="","",D665&amp;"-"&amp;(1+COUNTIF(D$11:D664,D665)))</f>
        <v/>
      </c>
      <c r="D665" s="271"/>
      <c r="E665" s="272"/>
      <c r="F665" s="272"/>
      <c r="G665" s="272"/>
      <c r="H665" s="272"/>
      <c r="I665" s="272"/>
      <c r="J665" s="272"/>
      <c r="K665" s="272"/>
      <c r="L665" s="272"/>
      <c r="M665" s="272"/>
      <c r="N665" s="273"/>
    </row>
    <row r="666" spans="2:14" x14ac:dyDescent="0.25">
      <c r="B666" s="278" t="str">
        <f>IF(D666="","",D666&amp;"-"&amp;(1+COUNTIF(D$11:D665,D666)))</f>
        <v/>
      </c>
      <c r="D666" s="271"/>
      <c r="E666" s="272"/>
      <c r="F666" s="272"/>
      <c r="G666" s="272"/>
      <c r="H666" s="272"/>
      <c r="I666" s="272"/>
      <c r="J666" s="272"/>
      <c r="K666" s="272"/>
      <c r="L666" s="272"/>
      <c r="M666" s="272"/>
      <c r="N666" s="273"/>
    </row>
    <row r="667" spans="2:14" x14ac:dyDescent="0.25">
      <c r="B667" s="278" t="str">
        <f>IF(D667="","",D667&amp;"-"&amp;(1+COUNTIF(D$11:D666,D667)))</f>
        <v/>
      </c>
      <c r="D667" s="271"/>
      <c r="E667" s="272"/>
      <c r="F667" s="272"/>
      <c r="G667" s="272"/>
      <c r="H667" s="272"/>
      <c r="I667" s="272"/>
      <c r="J667" s="272"/>
      <c r="K667" s="272"/>
      <c r="L667" s="272"/>
      <c r="M667" s="272"/>
      <c r="N667" s="273"/>
    </row>
    <row r="668" spans="2:14" x14ac:dyDescent="0.25">
      <c r="B668" s="278" t="str">
        <f>IF(D668="","",D668&amp;"-"&amp;(1+COUNTIF(D$11:D667,D668)))</f>
        <v/>
      </c>
      <c r="D668" s="271"/>
      <c r="E668" s="272"/>
      <c r="F668" s="272"/>
      <c r="G668" s="272"/>
      <c r="H668" s="272"/>
      <c r="I668" s="272"/>
      <c r="J668" s="272"/>
      <c r="K668" s="272"/>
      <c r="L668" s="272"/>
      <c r="M668" s="272"/>
      <c r="N668" s="273"/>
    </row>
    <row r="669" spans="2:14" x14ac:dyDescent="0.25">
      <c r="B669" s="278" t="str">
        <f>IF(D669="","",D669&amp;"-"&amp;(1+COUNTIF(D$11:D668,D669)))</f>
        <v/>
      </c>
      <c r="D669" s="271"/>
      <c r="E669" s="272"/>
      <c r="F669" s="272"/>
      <c r="G669" s="272"/>
      <c r="H669" s="272"/>
      <c r="I669" s="272"/>
      <c r="J669" s="272"/>
      <c r="K669" s="272"/>
      <c r="L669" s="272"/>
      <c r="M669" s="272"/>
      <c r="N669" s="273"/>
    </row>
    <row r="670" spans="2:14" ht="15" customHeight="1" x14ac:dyDescent="0.25">
      <c r="B670" s="278" t="str">
        <f>IF(D670="","",D670&amp;"-"&amp;(1+COUNTIF(D$11:D669,D670)))</f>
        <v/>
      </c>
      <c r="D670" s="271"/>
      <c r="E670" s="272"/>
      <c r="F670" s="272"/>
      <c r="G670" s="272"/>
      <c r="H670" s="272"/>
      <c r="I670" s="272"/>
      <c r="J670" s="272"/>
      <c r="K670" s="272"/>
      <c r="L670" s="272"/>
      <c r="M670" s="272"/>
      <c r="N670" s="273"/>
    </row>
    <row r="671" spans="2:14" x14ac:dyDescent="0.25">
      <c r="B671" s="278" t="str">
        <f>IF(D671="","",D671&amp;"-"&amp;(1+COUNTIF(D$11:D670,D671)))</f>
        <v/>
      </c>
      <c r="D671" s="271"/>
      <c r="E671" s="272"/>
      <c r="F671" s="272"/>
      <c r="G671" s="272"/>
      <c r="H671" s="272"/>
      <c r="I671" s="272"/>
      <c r="J671" s="272"/>
      <c r="K671" s="272"/>
      <c r="L671" s="272"/>
      <c r="M671" s="272"/>
      <c r="N671" s="273"/>
    </row>
    <row r="672" spans="2:14" x14ac:dyDescent="0.25">
      <c r="B672" s="278" t="str">
        <f>IF(D672="","",D672&amp;"-"&amp;(1+COUNTIF(D$11:D671,D672)))</f>
        <v/>
      </c>
      <c r="D672" s="271"/>
      <c r="E672" s="272"/>
      <c r="F672" s="272"/>
      <c r="G672" s="272"/>
      <c r="H672" s="272"/>
      <c r="I672" s="272"/>
      <c r="J672" s="272"/>
      <c r="K672" s="272"/>
      <c r="L672" s="272"/>
      <c r="M672" s="272"/>
      <c r="N672" s="273"/>
    </row>
    <row r="673" spans="2:14" x14ac:dyDescent="0.25">
      <c r="B673" s="278" t="str">
        <f>IF(D673="","",D673&amp;"-"&amp;(1+COUNTIF(D$11:D672,D673)))</f>
        <v/>
      </c>
      <c r="D673" s="271"/>
      <c r="E673" s="272"/>
      <c r="F673" s="272"/>
      <c r="G673" s="272"/>
      <c r="H673" s="272"/>
      <c r="I673" s="272"/>
      <c r="J673" s="272"/>
      <c r="K673" s="272"/>
      <c r="L673" s="272"/>
      <c r="M673" s="272"/>
      <c r="N673" s="273"/>
    </row>
    <row r="674" spans="2:14" x14ac:dyDescent="0.25">
      <c r="B674" s="278" t="str">
        <f>IF(D674="","",D674&amp;"-"&amp;(1+COUNTIF(D$11:D673,D674)))</f>
        <v/>
      </c>
      <c r="D674" s="271"/>
      <c r="E674" s="272"/>
      <c r="F674" s="272"/>
      <c r="G674" s="272"/>
      <c r="H674" s="272"/>
      <c r="I674" s="272"/>
      <c r="J674" s="272"/>
      <c r="K674" s="272"/>
      <c r="L674" s="272"/>
      <c r="M674" s="272"/>
      <c r="N674" s="273"/>
    </row>
    <row r="675" spans="2:14" x14ac:dyDescent="0.25">
      <c r="B675" s="278" t="str">
        <f>IF(D675="","",D675&amp;"-"&amp;(1+COUNTIF(D$11:D674,D675)))</f>
        <v/>
      </c>
      <c r="D675" s="271"/>
      <c r="E675" s="272"/>
      <c r="F675" s="272"/>
      <c r="G675" s="272"/>
      <c r="H675" s="272"/>
      <c r="I675" s="272"/>
      <c r="J675" s="272"/>
      <c r="K675" s="272"/>
      <c r="L675" s="272"/>
      <c r="M675" s="272"/>
      <c r="N675" s="273"/>
    </row>
    <row r="676" spans="2:14" x14ac:dyDescent="0.25">
      <c r="B676" s="278" t="str">
        <f>IF(D676="","",D676&amp;"-"&amp;(1+COUNTIF(D$11:D675,D676)))</f>
        <v/>
      </c>
      <c r="D676" s="271"/>
      <c r="E676" s="272"/>
      <c r="F676" s="272"/>
      <c r="G676" s="272"/>
      <c r="H676" s="272"/>
      <c r="I676" s="272"/>
      <c r="J676" s="272"/>
      <c r="K676" s="272"/>
      <c r="L676" s="272"/>
      <c r="M676" s="272"/>
      <c r="N676" s="273"/>
    </row>
    <row r="677" spans="2:14" ht="15" customHeight="1" x14ac:dyDescent="0.25">
      <c r="B677" s="278" t="str">
        <f>IF(D677="","",D677&amp;"-"&amp;(1+COUNTIF(D$11:D676,D677)))</f>
        <v/>
      </c>
      <c r="D677" s="271"/>
      <c r="E677" s="272"/>
      <c r="F677" s="272"/>
      <c r="G677" s="272"/>
      <c r="H677" s="272"/>
      <c r="I677" s="272"/>
      <c r="J677" s="272"/>
      <c r="K677" s="272"/>
      <c r="L677" s="272"/>
      <c r="M677" s="272"/>
      <c r="N677" s="273"/>
    </row>
    <row r="678" spans="2:14" x14ac:dyDescent="0.25">
      <c r="B678" s="278" t="str">
        <f>IF(D678="","",D678&amp;"-"&amp;(1+COUNTIF(D$11:D677,D678)))</f>
        <v/>
      </c>
      <c r="D678" s="271"/>
      <c r="E678" s="272"/>
      <c r="F678" s="272"/>
      <c r="G678" s="272"/>
      <c r="H678" s="272"/>
      <c r="I678" s="272"/>
      <c r="J678" s="272"/>
      <c r="K678" s="272"/>
      <c r="L678" s="272"/>
      <c r="M678" s="272"/>
      <c r="N678" s="273"/>
    </row>
    <row r="679" spans="2:14" x14ac:dyDescent="0.25">
      <c r="B679" s="278" t="str">
        <f>IF(D679="","",D679&amp;"-"&amp;(1+COUNTIF(D$11:D678,D679)))</f>
        <v/>
      </c>
      <c r="D679" s="271"/>
      <c r="E679" s="272"/>
      <c r="F679" s="272"/>
      <c r="G679" s="272"/>
      <c r="H679" s="272"/>
      <c r="I679" s="272"/>
      <c r="J679" s="272"/>
      <c r="K679" s="272"/>
      <c r="L679" s="272"/>
      <c r="M679" s="272"/>
      <c r="N679" s="273"/>
    </row>
    <row r="680" spans="2:14" x14ac:dyDescent="0.25">
      <c r="B680" s="278" t="str">
        <f>IF(D680="","",D680&amp;"-"&amp;(1+COUNTIF(D$11:D679,D680)))</f>
        <v/>
      </c>
      <c r="D680" s="271"/>
      <c r="E680" s="272"/>
      <c r="F680" s="272"/>
      <c r="G680" s="272"/>
      <c r="H680" s="272"/>
      <c r="I680" s="272"/>
      <c r="J680" s="272"/>
      <c r="K680" s="272"/>
      <c r="L680" s="272"/>
      <c r="M680" s="272"/>
      <c r="N680" s="273"/>
    </row>
    <row r="681" spans="2:14" x14ac:dyDescent="0.25">
      <c r="B681" s="278" t="str">
        <f>IF(D681="","",D681&amp;"-"&amp;(1+COUNTIF(D$11:D680,D681)))</f>
        <v/>
      </c>
      <c r="D681" s="271"/>
      <c r="E681" s="272"/>
      <c r="F681" s="272"/>
      <c r="G681" s="272"/>
      <c r="H681" s="272"/>
      <c r="I681" s="272"/>
      <c r="J681" s="272"/>
      <c r="K681" s="272"/>
      <c r="L681" s="272"/>
      <c r="M681" s="272"/>
      <c r="N681" s="273"/>
    </row>
    <row r="682" spans="2:14" x14ac:dyDescent="0.25">
      <c r="B682" s="278" t="str">
        <f>IF(D682="","",D682&amp;"-"&amp;(1+COUNTIF(D$11:D681,D682)))</f>
        <v/>
      </c>
      <c r="D682" s="271"/>
      <c r="E682" s="272"/>
      <c r="F682" s="272"/>
      <c r="G682" s="272"/>
      <c r="H682" s="272"/>
      <c r="I682" s="272"/>
      <c r="J682" s="272"/>
      <c r="K682" s="272"/>
      <c r="L682" s="272"/>
      <c r="M682" s="272"/>
      <c r="N682" s="273"/>
    </row>
    <row r="683" spans="2:14" x14ac:dyDescent="0.25">
      <c r="B683" s="278" t="str">
        <f>IF(D683="","",D683&amp;"-"&amp;(1+COUNTIF(D$11:D682,D683)))</f>
        <v/>
      </c>
      <c r="D683" s="271"/>
      <c r="E683" s="272"/>
      <c r="F683" s="272"/>
      <c r="G683" s="272"/>
      <c r="H683" s="272"/>
      <c r="I683" s="272"/>
      <c r="J683" s="272"/>
      <c r="K683" s="272"/>
      <c r="L683" s="272"/>
      <c r="M683" s="272"/>
      <c r="N683" s="273"/>
    </row>
    <row r="684" spans="2:14" ht="15" customHeight="1" x14ac:dyDescent="0.25">
      <c r="B684" s="278" t="str">
        <f>IF(D684="","",D684&amp;"-"&amp;(1+COUNTIF(D$11:D683,D684)))</f>
        <v/>
      </c>
      <c r="D684" s="271"/>
      <c r="E684" s="272"/>
      <c r="F684" s="272"/>
      <c r="G684" s="272"/>
      <c r="H684" s="272"/>
      <c r="I684" s="272"/>
      <c r="J684" s="272"/>
      <c r="K684" s="272"/>
      <c r="L684" s="272"/>
      <c r="M684" s="272"/>
      <c r="N684" s="273"/>
    </row>
    <row r="685" spans="2:14" x14ac:dyDescent="0.25">
      <c r="B685" s="278" t="str">
        <f>IF(D685="","",D685&amp;"-"&amp;(1+COUNTIF(D$11:D684,D685)))</f>
        <v/>
      </c>
      <c r="D685" s="271"/>
      <c r="E685" s="272"/>
      <c r="F685" s="272"/>
      <c r="G685" s="272"/>
      <c r="H685" s="272"/>
      <c r="I685" s="272"/>
      <c r="J685" s="272"/>
      <c r="K685" s="272"/>
      <c r="L685" s="272"/>
      <c r="M685" s="272"/>
      <c r="N685" s="273"/>
    </row>
    <row r="686" spans="2:14" x14ac:dyDescent="0.25">
      <c r="B686" s="278" t="str">
        <f>IF(D686="","",D686&amp;"-"&amp;(1+COUNTIF(D$11:D685,D686)))</f>
        <v/>
      </c>
      <c r="D686" s="271"/>
      <c r="E686" s="272"/>
      <c r="F686" s="272"/>
      <c r="G686" s="272"/>
      <c r="H686" s="272"/>
      <c r="I686" s="272"/>
      <c r="J686" s="272"/>
      <c r="K686" s="272"/>
      <c r="L686" s="272"/>
      <c r="M686" s="272"/>
      <c r="N686" s="273"/>
    </row>
    <row r="687" spans="2:14" x14ac:dyDescent="0.25">
      <c r="B687" s="278" t="str">
        <f>IF(D687="","",D687&amp;"-"&amp;(1+COUNTIF(D$11:D686,D687)))</f>
        <v/>
      </c>
      <c r="D687" s="271"/>
      <c r="E687" s="272"/>
      <c r="F687" s="272"/>
      <c r="G687" s="272"/>
      <c r="H687" s="272"/>
      <c r="I687" s="272"/>
      <c r="J687" s="272"/>
      <c r="K687" s="272"/>
      <c r="L687" s="272"/>
      <c r="M687" s="272"/>
      <c r="N687" s="273"/>
    </row>
    <row r="688" spans="2:14" x14ac:dyDescent="0.25">
      <c r="B688" s="278" t="str">
        <f>IF(D688="","",D688&amp;"-"&amp;(1+COUNTIF(D$11:D687,D688)))</f>
        <v/>
      </c>
      <c r="D688" s="271"/>
      <c r="E688" s="272"/>
      <c r="F688" s="272"/>
      <c r="G688" s="272"/>
      <c r="H688" s="272"/>
      <c r="I688" s="272"/>
      <c r="J688" s="272"/>
      <c r="K688" s="272"/>
      <c r="L688" s="272"/>
      <c r="M688" s="272"/>
      <c r="N688" s="273"/>
    </row>
    <row r="689" spans="2:14" x14ac:dyDescent="0.25">
      <c r="B689" s="278" t="str">
        <f>IF(D689="","",D689&amp;"-"&amp;(1+COUNTIF(D$11:D688,D689)))</f>
        <v/>
      </c>
      <c r="D689" s="271"/>
      <c r="E689" s="272"/>
      <c r="F689" s="272"/>
      <c r="G689" s="272"/>
      <c r="H689" s="272"/>
      <c r="I689" s="272"/>
      <c r="J689" s="272"/>
      <c r="K689" s="272"/>
      <c r="L689" s="272"/>
      <c r="M689" s="272"/>
      <c r="N689" s="273"/>
    </row>
    <row r="690" spans="2:14" x14ac:dyDescent="0.25">
      <c r="B690" s="278" t="str">
        <f>IF(D690="","",D690&amp;"-"&amp;(1+COUNTIF(D$11:D689,D690)))</f>
        <v/>
      </c>
      <c r="D690" s="271"/>
      <c r="E690" s="272"/>
      <c r="F690" s="272"/>
      <c r="G690" s="272"/>
      <c r="H690" s="272"/>
      <c r="I690" s="272"/>
      <c r="J690" s="272"/>
      <c r="K690" s="272"/>
      <c r="L690" s="272"/>
      <c r="M690" s="272"/>
      <c r="N690" s="273"/>
    </row>
    <row r="691" spans="2:14" ht="15" customHeight="1" x14ac:dyDescent="0.25">
      <c r="B691" s="278" t="str">
        <f>IF(D691="","",D691&amp;"-"&amp;(1+COUNTIF(D$11:D690,D691)))</f>
        <v/>
      </c>
      <c r="D691" s="271"/>
      <c r="E691" s="272"/>
      <c r="F691" s="272"/>
      <c r="G691" s="272"/>
      <c r="H691" s="272"/>
      <c r="I691" s="272"/>
      <c r="J691" s="272"/>
      <c r="K691" s="272"/>
      <c r="L691" s="272"/>
      <c r="M691" s="272"/>
      <c r="N691" s="273"/>
    </row>
    <row r="692" spans="2:14" x14ac:dyDescent="0.25">
      <c r="B692" s="278" t="str">
        <f>IF(D692="","",D692&amp;"-"&amp;(1+COUNTIF(D$11:D691,D692)))</f>
        <v/>
      </c>
      <c r="D692" s="271"/>
      <c r="E692" s="272"/>
      <c r="F692" s="272"/>
      <c r="G692" s="272"/>
      <c r="H692" s="272"/>
      <c r="I692" s="272"/>
      <c r="J692" s="272"/>
      <c r="K692" s="272"/>
      <c r="L692" s="272"/>
      <c r="M692" s="272"/>
      <c r="N692" s="273"/>
    </row>
    <row r="693" spans="2:14" x14ac:dyDescent="0.25">
      <c r="B693" s="278" t="str">
        <f>IF(D693="","",D693&amp;"-"&amp;(1+COUNTIF(D$11:D692,D693)))</f>
        <v/>
      </c>
      <c r="D693" s="271"/>
      <c r="E693" s="272"/>
      <c r="F693" s="272"/>
      <c r="G693" s="272"/>
      <c r="H693" s="272"/>
      <c r="I693" s="272"/>
      <c r="J693" s="272"/>
      <c r="K693" s="272"/>
      <c r="L693" s="272"/>
      <c r="M693" s="272"/>
      <c r="N693" s="273"/>
    </row>
    <row r="694" spans="2:14" x14ac:dyDescent="0.25">
      <c r="B694" s="278" t="str">
        <f>IF(D694="","",D694&amp;"-"&amp;(1+COUNTIF(D$11:D693,D694)))</f>
        <v/>
      </c>
      <c r="D694" s="271"/>
      <c r="E694" s="272"/>
      <c r="F694" s="272"/>
      <c r="G694" s="272"/>
      <c r="H694" s="272"/>
      <c r="I694" s="272"/>
      <c r="J694" s="272"/>
      <c r="K694" s="272"/>
      <c r="L694" s="272"/>
      <c r="M694" s="272"/>
      <c r="N694" s="273"/>
    </row>
    <row r="695" spans="2:14" x14ac:dyDescent="0.25">
      <c r="B695" s="278" t="str">
        <f>IF(D695="","",D695&amp;"-"&amp;(1+COUNTIF(D$11:D694,D695)))</f>
        <v/>
      </c>
      <c r="D695" s="271"/>
      <c r="E695" s="272"/>
      <c r="F695" s="272"/>
      <c r="G695" s="272"/>
      <c r="H695" s="272"/>
      <c r="I695" s="272"/>
      <c r="J695" s="272"/>
      <c r="K695" s="272"/>
      <c r="L695" s="272"/>
      <c r="M695" s="272"/>
      <c r="N695" s="273"/>
    </row>
    <row r="696" spans="2:14" x14ac:dyDescent="0.25">
      <c r="B696" s="278" t="str">
        <f>IF(D696="","",D696&amp;"-"&amp;(1+COUNTIF(D$11:D695,D696)))</f>
        <v/>
      </c>
      <c r="D696" s="271"/>
      <c r="E696" s="272"/>
      <c r="F696" s="272"/>
      <c r="G696" s="272"/>
      <c r="H696" s="272"/>
      <c r="I696" s="272"/>
      <c r="J696" s="272"/>
      <c r="K696" s="272"/>
      <c r="L696" s="272"/>
      <c r="M696" s="272"/>
      <c r="N696" s="273"/>
    </row>
    <row r="697" spans="2:14" x14ac:dyDescent="0.25">
      <c r="B697" s="278" t="str">
        <f>IF(D697="","",D697&amp;"-"&amp;(1+COUNTIF(D$11:D696,D697)))</f>
        <v/>
      </c>
      <c r="D697" s="271"/>
      <c r="E697" s="272"/>
      <c r="F697" s="272"/>
      <c r="G697" s="272"/>
      <c r="H697" s="272"/>
      <c r="I697" s="272"/>
      <c r="J697" s="272"/>
      <c r="K697" s="272"/>
      <c r="L697" s="272"/>
      <c r="M697" s="272"/>
      <c r="N697" s="273"/>
    </row>
    <row r="698" spans="2:14" ht="15" customHeight="1" x14ac:dyDescent="0.25">
      <c r="B698" s="278" t="str">
        <f>IF(D698="","",D698&amp;"-"&amp;(1+COUNTIF(D$11:D697,D698)))</f>
        <v/>
      </c>
      <c r="D698" s="271"/>
      <c r="E698" s="272"/>
      <c r="F698" s="272"/>
      <c r="G698" s="272"/>
      <c r="H698" s="272"/>
      <c r="I698" s="272"/>
      <c r="J698" s="272"/>
      <c r="K698" s="272"/>
      <c r="L698" s="272"/>
      <c r="M698" s="272"/>
      <c r="N698" s="273"/>
    </row>
    <row r="699" spans="2:14" x14ac:dyDescent="0.25">
      <c r="B699" s="278" t="str">
        <f>IF(D699="","",D699&amp;"-"&amp;(1+COUNTIF(D$11:D698,D699)))</f>
        <v/>
      </c>
      <c r="D699" s="271"/>
      <c r="E699" s="272"/>
      <c r="F699" s="272"/>
      <c r="G699" s="272"/>
      <c r="H699" s="272"/>
      <c r="I699" s="272"/>
      <c r="J699" s="272"/>
      <c r="K699" s="272"/>
      <c r="L699" s="272"/>
      <c r="M699" s="272"/>
      <c r="N699" s="273"/>
    </row>
    <row r="700" spans="2:14" x14ac:dyDescent="0.25">
      <c r="B700" s="278" t="str">
        <f>IF(D700="","",D700&amp;"-"&amp;(1+COUNTIF(D$11:D699,D700)))</f>
        <v/>
      </c>
      <c r="D700" s="271"/>
      <c r="E700" s="272"/>
      <c r="F700" s="272"/>
      <c r="G700" s="272"/>
      <c r="H700" s="272"/>
      <c r="I700" s="272"/>
      <c r="J700" s="272"/>
      <c r="K700" s="272"/>
      <c r="L700" s="272"/>
      <c r="M700" s="272"/>
      <c r="N700" s="273"/>
    </row>
    <row r="701" spans="2:14" x14ac:dyDescent="0.25">
      <c r="B701" s="278" t="str">
        <f>IF(D701="","",D701&amp;"-"&amp;(1+COUNTIF(D$11:D700,D701)))</f>
        <v/>
      </c>
      <c r="D701" s="271"/>
      <c r="E701" s="272"/>
      <c r="F701" s="272"/>
      <c r="G701" s="272"/>
      <c r="H701" s="272"/>
      <c r="I701" s="272"/>
      <c r="J701" s="272"/>
      <c r="K701" s="272"/>
      <c r="L701" s="272"/>
      <c r="M701" s="272"/>
      <c r="N701" s="273"/>
    </row>
    <row r="702" spans="2:14" x14ac:dyDescent="0.25">
      <c r="B702" s="278" t="str">
        <f>IF(D702="","",D702&amp;"-"&amp;(1+COUNTIF(D$11:D701,D702)))</f>
        <v/>
      </c>
      <c r="D702" s="271"/>
      <c r="E702" s="272"/>
      <c r="F702" s="272"/>
      <c r="G702" s="272"/>
      <c r="H702" s="272"/>
      <c r="I702" s="272"/>
      <c r="J702" s="272"/>
      <c r="K702" s="272"/>
      <c r="L702" s="272"/>
      <c r="M702" s="272"/>
      <c r="N702" s="273"/>
    </row>
    <row r="703" spans="2:14" x14ac:dyDescent="0.25">
      <c r="B703" s="278" t="str">
        <f>IF(D703="","",D703&amp;"-"&amp;(1+COUNTIF(D$11:D702,D703)))</f>
        <v/>
      </c>
      <c r="D703" s="271"/>
      <c r="E703" s="272"/>
      <c r="F703" s="272"/>
      <c r="G703" s="272"/>
      <c r="H703" s="272"/>
      <c r="I703" s="272"/>
      <c r="J703" s="272"/>
      <c r="K703" s="272"/>
      <c r="L703" s="272"/>
      <c r="M703" s="272"/>
      <c r="N703" s="273"/>
    </row>
    <row r="704" spans="2:14" x14ac:dyDescent="0.25">
      <c r="B704" s="278" t="str">
        <f>IF(D704="","",D704&amp;"-"&amp;(1+COUNTIF(D$11:D703,D704)))</f>
        <v/>
      </c>
      <c r="D704" s="271"/>
      <c r="E704" s="272"/>
      <c r="F704" s="272"/>
      <c r="G704" s="272"/>
      <c r="H704" s="272"/>
      <c r="I704" s="272"/>
      <c r="J704" s="272"/>
      <c r="K704" s="272"/>
      <c r="L704" s="272"/>
      <c r="M704" s="272"/>
      <c r="N704" s="273"/>
    </row>
    <row r="705" spans="2:14" ht="15" customHeight="1" x14ac:dyDescent="0.25">
      <c r="B705" s="278" t="str">
        <f>IF(D705="","",D705&amp;"-"&amp;(1+COUNTIF(D$11:D704,D705)))</f>
        <v/>
      </c>
      <c r="D705" s="271"/>
      <c r="E705" s="272"/>
      <c r="F705" s="272"/>
      <c r="G705" s="272"/>
      <c r="H705" s="272"/>
      <c r="I705" s="272"/>
      <c r="J705" s="272"/>
      <c r="K705" s="272"/>
      <c r="L705" s="272"/>
      <c r="M705" s="272"/>
      <c r="N705" s="273"/>
    </row>
    <row r="706" spans="2:14" x14ac:dyDescent="0.25">
      <c r="B706" s="278" t="str">
        <f>IF(D706="","",D706&amp;"-"&amp;(1+COUNTIF(D$11:D705,D706)))</f>
        <v/>
      </c>
      <c r="D706" s="271"/>
      <c r="E706" s="272"/>
      <c r="F706" s="272"/>
      <c r="G706" s="272"/>
      <c r="H706" s="272"/>
      <c r="I706" s="272"/>
      <c r="J706" s="272"/>
      <c r="K706" s="272"/>
      <c r="L706" s="272"/>
      <c r="M706" s="272"/>
      <c r="N706" s="273"/>
    </row>
    <row r="707" spans="2:14" x14ac:dyDescent="0.25">
      <c r="B707" s="278" t="str">
        <f>IF(D707="","",D707&amp;"-"&amp;(1+COUNTIF(D$11:D706,D707)))</f>
        <v/>
      </c>
      <c r="D707" s="271"/>
      <c r="E707" s="272"/>
      <c r="F707" s="272"/>
      <c r="G707" s="272"/>
      <c r="H707" s="272"/>
      <c r="I707" s="272"/>
      <c r="J707" s="272"/>
      <c r="K707" s="272"/>
      <c r="L707" s="272"/>
      <c r="M707" s="272"/>
      <c r="N707" s="273"/>
    </row>
    <row r="708" spans="2:14" x14ac:dyDescent="0.25">
      <c r="B708" s="278" t="str">
        <f>IF(D708="","",D708&amp;"-"&amp;(1+COUNTIF(D$11:D707,D708)))</f>
        <v/>
      </c>
      <c r="D708" s="271"/>
      <c r="E708" s="272"/>
      <c r="F708" s="272"/>
      <c r="G708" s="272"/>
      <c r="H708" s="272"/>
      <c r="I708" s="272"/>
      <c r="J708" s="272"/>
      <c r="K708" s="272"/>
      <c r="L708" s="272"/>
      <c r="M708" s="272"/>
      <c r="N708" s="273"/>
    </row>
    <row r="709" spans="2:14" x14ac:dyDescent="0.25">
      <c r="B709" s="278" t="str">
        <f>IF(D709="","",D709&amp;"-"&amp;(1+COUNTIF(D$11:D708,D709)))</f>
        <v/>
      </c>
      <c r="D709" s="271"/>
      <c r="E709" s="272"/>
      <c r="F709" s="272"/>
      <c r="G709" s="272"/>
      <c r="H709" s="272"/>
      <c r="I709" s="272"/>
      <c r="J709" s="272"/>
      <c r="K709" s="272"/>
      <c r="L709" s="272"/>
      <c r="M709" s="272"/>
      <c r="N709" s="273"/>
    </row>
    <row r="710" spans="2:14" x14ac:dyDescent="0.25">
      <c r="B710" s="278" t="str">
        <f>IF(D710="","",D710&amp;"-"&amp;(1+COUNTIF(D$11:D709,D710)))</f>
        <v/>
      </c>
      <c r="D710" s="271"/>
      <c r="E710" s="272"/>
      <c r="F710" s="272"/>
      <c r="G710" s="272"/>
      <c r="H710" s="272"/>
      <c r="I710" s="272"/>
      <c r="J710" s="272"/>
      <c r="K710" s="272"/>
      <c r="L710" s="272"/>
      <c r="M710" s="272"/>
      <c r="N710" s="273"/>
    </row>
    <row r="711" spans="2:14" x14ac:dyDescent="0.25">
      <c r="B711" s="278" t="str">
        <f>IF(D711="","",D711&amp;"-"&amp;(1+COUNTIF(D$11:D710,D711)))</f>
        <v/>
      </c>
      <c r="D711" s="271"/>
      <c r="E711" s="272"/>
      <c r="F711" s="272"/>
      <c r="G711" s="272"/>
      <c r="H711" s="272"/>
      <c r="I711" s="272"/>
      <c r="J711" s="272"/>
      <c r="K711" s="272"/>
      <c r="L711" s="272"/>
      <c r="M711" s="272"/>
      <c r="N711" s="273"/>
    </row>
    <row r="712" spans="2:14" ht="15" customHeight="1" x14ac:dyDescent="0.25">
      <c r="B712" s="278" t="str">
        <f>IF(D712="","",D712&amp;"-"&amp;(1+COUNTIF(D$11:D711,D712)))</f>
        <v/>
      </c>
      <c r="D712" s="271"/>
      <c r="E712" s="272"/>
      <c r="F712" s="272"/>
      <c r="G712" s="272"/>
      <c r="H712" s="272"/>
      <c r="I712" s="272"/>
      <c r="J712" s="272"/>
      <c r="K712" s="272"/>
      <c r="L712" s="272"/>
      <c r="M712" s="272"/>
      <c r="N712" s="273"/>
    </row>
    <row r="713" spans="2:14" x14ac:dyDescent="0.25">
      <c r="B713" s="278" t="str">
        <f>IF(D713="","",D713&amp;"-"&amp;(1+COUNTIF(D$11:D712,D713)))</f>
        <v/>
      </c>
      <c r="D713" s="271"/>
      <c r="E713" s="272"/>
      <c r="F713" s="272"/>
      <c r="G713" s="272"/>
      <c r="H713" s="272"/>
      <c r="I713" s="272"/>
      <c r="J713" s="272"/>
      <c r="K713" s="272"/>
      <c r="L713" s="272"/>
      <c r="M713" s="272"/>
      <c r="N713" s="273"/>
    </row>
    <row r="714" spans="2:14" x14ac:dyDescent="0.25">
      <c r="B714" s="278" t="str">
        <f>IF(D714="","",D714&amp;"-"&amp;(1+COUNTIF(D$11:D713,D714)))</f>
        <v/>
      </c>
      <c r="D714" s="271"/>
      <c r="E714" s="272"/>
      <c r="F714" s="272"/>
      <c r="G714" s="272"/>
      <c r="H714" s="272"/>
      <c r="I714" s="272"/>
      <c r="J714" s="272"/>
      <c r="K714" s="272"/>
      <c r="L714" s="272"/>
      <c r="M714" s="272"/>
      <c r="N714" s="273"/>
    </row>
    <row r="715" spans="2:14" x14ac:dyDescent="0.25">
      <c r="B715" s="278" t="str">
        <f>IF(D715="","",D715&amp;"-"&amp;(1+COUNTIF(D$11:D714,D715)))</f>
        <v/>
      </c>
      <c r="D715" s="271"/>
      <c r="E715" s="272"/>
      <c r="F715" s="272"/>
      <c r="G715" s="272"/>
      <c r="H715" s="272"/>
      <c r="I715" s="272"/>
      <c r="J715" s="272"/>
      <c r="K715" s="272"/>
      <c r="L715" s="272"/>
      <c r="M715" s="272"/>
      <c r="N715" s="273"/>
    </row>
    <row r="716" spans="2:14" x14ac:dyDescent="0.25">
      <c r="B716" s="278" t="str">
        <f>IF(D716="","",D716&amp;"-"&amp;(1+COUNTIF(D$11:D715,D716)))</f>
        <v/>
      </c>
      <c r="D716" s="271"/>
      <c r="E716" s="272"/>
      <c r="F716" s="272"/>
      <c r="G716" s="272"/>
      <c r="H716" s="272"/>
      <c r="I716" s="272"/>
      <c r="J716" s="272"/>
      <c r="K716" s="272"/>
      <c r="L716" s="272"/>
      <c r="M716" s="272"/>
      <c r="N716" s="273"/>
    </row>
    <row r="717" spans="2:14" x14ac:dyDescent="0.25">
      <c r="B717" s="278" t="str">
        <f>IF(D717="","",D717&amp;"-"&amp;(1+COUNTIF(D$11:D716,D717)))</f>
        <v/>
      </c>
      <c r="D717" s="271"/>
      <c r="E717" s="272"/>
      <c r="F717" s="272"/>
      <c r="G717" s="272"/>
      <c r="H717" s="272"/>
      <c r="I717" s="272"/>
      <c r="J717" s="272"/>
      <c r="K717" s="272"/>
      <c r="L717" s="272"/>
      <c r="M717" s="272"/>
      <c r="N717" s="273"/>
    </row>
    <row r="718" spans="2:14" x14ac:dyDescent="0.25">
      <c r="B718" s="278" t="str">
        <f>IF(D718="","",D718&amp;"-"&amp;(1+COUNTIF(D$11:D717,D718)))</f>
        <v/>
      </c>
      <c r="D718" s="271"/>
      <c r="E718" s="272"/>
      <c r="F718" s="272"/>
      <c r="G718" s="272"/>
      <c r="H718" s="272"/>
      <c r="I718" s="272"/>
      <c r="J718" s="272"/>
      <c r="K718" s="272"/>
      <c r="L718" s="272"/>
      <c r="M718" s="272"/>
      <c r="N718" s="273"/>
    </row>
    <row r="719" spans="2:14" ht="15" customHeight="1" x14ac:dyDescent="0.25">
      <c r="B719" s="278" t="str">
        <f>IF(D719="","",D719&amp;"-"&amp;(1+COUNTIF(D$11:D718,D719)))</f>
        <v/>
      </c>
      <c r="D719" s="271"/>
      <c r="E719" s="272"/>
      <c r="F719" s="272"/>
      <c r="G719" s="272"/>
      <c r="H719" s="272"/>
      <c r="I719" s="272"/>
      <c r="J719" s="272"/>
      <c r="K719" s="272"/>
      <c r="L719" s="272"/>
      <c r="M719" s="272"/>
      <c r="N719" s="273"/>
    </row>
    <row r="720" spans="2:14" x14ac:dyDescent="0.25">
      <c r="B720" s="278" t="str">
        <f>IF(D720="","",D720&amp;"-"&amp;(1+COUNTIF(D$11:D719,D720)))</f>
        <v/>
      </c>
      <c r="D720" s="271"/>
      <c r="E720" s="272"/>
      <c r="F720" s="272"/>
      <c r="G720" s="272"/>
      <c r="H720" s="272"/>
      <c r="I720" s="272"/>
      <c r="J720" s="272"/>
      <c r="K720" s="272"/>
      <c r="L720" s="272"/>
      <c r="M720" s="272"/>
      <c r="N720" s="273"/>
    </row>
    <row r="721" spans="2:14" x14ac:dyDescent="0.25">
      <c r="B721" s="278" t="str">
        <f>IF(D721="","",D721&amp;"-"&amp;(1+COUNTIF(D$11:D720,D721)))</f>
        <v/>
      </c>
      <c r="D721" s="271"/>
      <c r="E721" s="272"/>
      <c r="F721" s="272"/>
      <c r="G721" s="272"/>
      <c r="H721" s="272"/>
      <c r="I721" s="272"/>
      <c r="J721" s="272"/>
      <c r="K721" s="272"/>
      <c r="L721" s="272"/>
      <c r="M721" s="272"/>
      <c r="N721" s="273"/>
    </row>
    <row r="722" spans="2:14" x14ac:dyDescent="0.25">
      <c r="B722" s="278" t="str">
        <f>IF(D722="","",D722&amp;"-"&amp;(1+COUNTIF(D$11:D721,D722)))</f>
        <v/>
      </c>
      <c r="D722" s="271"/>
      <c r="E722" s="272"/>
      <c r="F722" s="272"/>
      <c r="G722" s="272"/>
      <c r="H722" s="272"/>
      <c r="I722" s="272"/>
      <c r="J722" s="272"/>
      <c r="K722" s="272"/>
      <c r="L722" s="272"/>
      <c r="M722" s="272"/>
      <c r="N722" s="273"/>
    </row>
    <row r="723" spans="2:14" x14ac:dyDescent="0.25">
      <c r="B723" s="278" t="str">
        <f>IF(D723="","",D723&amp;"-"&amp;(1+COUNTIF(D$11:D722,D723)))</f>
        <v/>
      </c>
      <c r="D723" s="271"/>
      <c r="E723" s="272"/>
      <c r="F723" s="272"/>
      <c r="G723" s="272"/>
      <c r="H723" s="272"/>
      <c r="I723" s="272"/>
      <c r="J723" s="272"/>
      <c r="K723" s="272"/>
      <c r="L723" s="272"/>
      <c r="M723" s="272"/>
      <c r="N723" s="273"/>
    </row>
    <row r="724" spans="2:14" x14ac:dyDescent="0.25">
      <c r="B724" s="278" t="str">
        <f>IF(D724="","",D724&amp;"-"&amp;(1+COUNTIF(D$11:D723,D724)))</f>
        <v/>
      </c>
      <c r="D724" s="271"/>
      <c r="E724" s="272"/>
      <c r="F724" s="272"/>
      <c r="G724" s="272"/>
      <c r="H724" s="272"/>
      <c r="I724" s="272"/>
      <c r="J724" s="272"/>
      <c r="K724" s="272"/>
      <c r="L724" s="272"/>
      <c r="M724" s="272"/>
      <c r="N724" s="273"/>
    </row>
    <row r="725" spans="2:14" x14ac:dyDescent="0.25">
      <c r="B725" s="278" t="str">
        <f>IF(D725="","",D725&amp;"-"&amp;(1+COUNTIF(D$11:D724,D725)))</f>
        <v/>
      </c>
      <c r="D725" s="271"/>
      <c r="E725" s="272"/>
      <c r="F725" s="272"/>
      <c r="G725" s="272"/>
      <c r="H725" s="272"/>
      <c r="I725" s="272"/>
      <c r="J725" s="272"/>
      <c r="K725" s="272"/>
      <c r="L725" s="272"/>
      <c r="M725" s="272"/>
      <c r="N725" s="273"/>
    </row>
    <row r="726" spans="2:14" ht="15" customHeight="1" x14ac:dyDescent="0.25">
      <c r="B726" s="278" t="str">
        <f>IF(D726="","",D726&amp;"-"&amp;(1+COUNTIF(D$11:D725,D726)))</f>
        <v/>
      </c>
      <c r="D726" s="271"/>
      <c r="E726" s="272"/>
      <c r="F726" s="272"/>
      <c r="G726" s="272"/>
      <c r="H726" s="272"/>
      <c r="I726" s="272"/>
      <c r="J726" s="272"/>
      <c r="K726" s="272"/>
      <c r="L726" s="272"/>
      <c r="M726" s="272"/>
      <c r="N726" s="273"/>
    </row>
    <row r="727" spans="2:14" x14ac:dyDescent="0.25">
      <c r="B727" s="278" t="str">
        <f>IF(D727="","",D727&amp;"-"&amp;(1+COUNTIF(D$11:D726,D727)))</f>
        <v/>
      </c>
      <c r="D727" s="271"/>
      <c r="E727" s="272"/>
      <c r="F727" s="272"/>
      <c r="G727" s="272"/>
      <c r="H727" s="272"/>
      <c r="I727" s="272"/>
      <c r="J727" s="272"/>
      <c r="K727" s="272"/>
      <c r="L727" s="272"/>
      <c r="M727" s="272"/>
      <c r="N727" s="273"/>
    </row>
    <row r="728" spans="2:14" x14ac:dyDescent="0.25">
      <c r="B728" s="278" t="str">
        <f>IF(D728="","",D728&amp;"-"&amp;(1+COUNTIF(D$11:D727,D728)))</f>
        <v/>
      </c>
      <c r="D728" s="271"/>
      <c r="E728" s="272"/>
      <c r="F728" s="272"/>
      <c r="G728" s="272"/>
      <c r="H728" s="272"/>
      <c r="I728" s="272"/>
      <c r="J728" s="272"/>
      <c r="K728" s="272"/>
      <c r="L728" s="272"/>
      <c r="M728" s="272"/>
      <c r="N728" s="273"/>
    </row>
    <row r="729" spans="2:14" x14ac:dyDescent="0.25">
      <c r="B729" s="278" t="str">
        <f>IF(D729="","",D729&amp;"-"&amp;(1+COUNTIF(D$11:D728,D729)))</f>
        <v/>
      </c>
      <c r="D729" s="271"/>
      <c r="E729" s="272"/>
      <c r="F729" s="272"/>
      <c r="G729" s="272"/>
      <c r="H729" s="272"/>
      <c r="I729" s="272"/>
      <c r="J729" s="272"/>
      <c r="K729" s="272"/>
      <c r="L729" s="272"/>
      <c r="M729" s="272"/>
      <c r="N729" s="273"/>
    </row>
    <row r="730" spans="2:14" x14ac:dyDescent="0.25">
      <c r="B730" s="278" t="str">
        <f>IF(D730="","",D730&amp;"-"&amp;(1+COUNTIF(D$11:D729,D730)))</f>
        <v/>
      </c>
      <c r="D730" s="271"/>
      <c r="E730" s="272"/>
      <c r="F730" s="272"/>
      <c r="G730" s="272"/>
      <c r="H730" s="272"/>
      <c r="I730" s="272"/>
      <c r="J730" s="272"/>
      <c r="K730" s="272"/>
      <c r="L730" s="272"/>
      <c r="M730" s="272"/>
      <c r="N730" s="273"/>
    </row>
    <row r="731" spans="2:14" x14ac:dyDescent="0.25">
      <c r="B731" s="278" t="str">
        <f>IF(D731="","",D731&amp;"-"&amp;(1+COUNTIF(D$11:D730,D731)))</f>
        <v/>
      </c>
      <c r="D731" s="271"/>
      <c r="E731" s="272"/>
      <c r="F731" s="272"/>
      <c r="G731" s="272"/>
      <c r="H731" s="272"/>
      <c r="I731" s="272"/>
      <c r="J731" s="272"/>
      <c r="K731" s="272"/>
      <c r="L731" s="272"/>
      <c r="M731" s="272"/>
      <c r="N731" s="273"/>
    </row>
    <row r="732" spans="2:14" x14ac:dyDescent="0.25">
      <c r="B732" s="278" t="str">
        <f>IF(D732="","",D732&amp;"-"&amp;(1+COUNTIF(D$11:D731,D732)))</f>
        <v/>
      </c>
      <c r="D732" s="271"/>
      <c r="E732" s="272"/>
      <c r="F732" s="272"/>
      <c r="G732" s="272"/>
      <c r="H732" s="272"/>
      <c r="I732" s="272"/>
      <c r="J732" s="272"/>
      <c r="K732" s="272"/>
      <c r="L732" s="272"/>
      <c r="M732" s="272"/>
      <c r="N732" s="273"/>
    </row>
    <row r="733" spans="2:14" ht="15" customHeight="1" x14ac:dyDescent="0.25">
      <c r="B733" s="278" t="str">
        <f>IF(D733="","",D733&amp;"-"&amp;(1+COUNTIF(D$11:D732,D733)))</f>
        <v/>
      </c>
      <c r="D733" s="271"/>
      <c r="E733" s="272"/>
      <c r="F733" s="272"/>
      <c r="G733" s="272"/>
      <c r="H733" s="272"/>
      <c r="I733" s="272"/>
      <c r="J733" s="272"/>
      <c r="K733" s="272"/>
      <c r="L733" s="272"/>
      <c r="M733" s="272"/>
      <c r="N733" s="273"/>
    </row>
    <row r="734" spans="2:14" x14ac:dyDescent="0.25">
      <c r="B734" s="278" t="str">
        <f>IF(D734="","",D734&amp;"-"&amp;(1+COUNTIF(D$11:D733,D734)))</f>
        <v/>
      </c>
      <c r="D734" s="271"/>
      <c r="E734" s="272"/>
      <c r="F734" s="272"/>
      <c r="G734" s="272"/>
      <c r="H734" s="272"/>
      <c r="I734" s="272"/>
      <c r="J734" s="272"/>
      <c r="K734" s="272"/>
      <c r="L734" s="272"/>
      <c r="M734" s="272"/>
      <c r="N734" s="273"/>
    </row>
    <row r="735" spans="2:14" x14ac:dyDescent="0.25">
      <c r="B735" s="278" t="str">
        <f>IF(D735="","",D735&amp;"-"&amp;(1+COUNTIF(D$11:D734,D735)))</f>
        <v/>
      </c>
      <c r="D735" s="271"/>
      <c r="E735" s="272"/>
      <c r="F735" s="272"/>
      <c r="G735" s="272"/>
      <c r="H735" s="272"/>
      <c r="I735" s="272"/>
      <c r="J735" s="272"/>
      <c r="K735" s="272"/>
      <c r="L735" s="272"/>
      <c r="M735" s="272"/>
      <c r="N735" s="273"/>
    </row>
    <row r="736" spans="2:14" x14ac:dyDescent="0.25">
      <c r="B736" s="278" t="str">
        <f>IF(D736="","",D736&amp;"-"&amp;(1+COUNTIF(D$11:D735,D736)))</f>
        <v/>
      </c>
      <c r="D736" s="271"/>
      <c r="E736" s="272"/>
      <c r="F736" s="272"/>
      <c r="G736" s="272"/>
      <c r="H736" s="272"/>
      <c r="I736" s="272"/>
      <c r="J736" s="272"/>
      <c r="K736" s="272"/>
      <c r="L736" s="272"/>
      <c r="M736" s="272"/>
      <c r="N736" s="273"/>
    </row>
    <row r="737" spans="2:14" x14ac:dyDescent="0.25">
      <c r="B737" s="278" t="str">
        <f>IF(D737="","",D737&amp;"-"&amp;(1+COUNTIF(D$11:D736,D737)))</f>
        <v/>
      </c>
      <c r="D737" s="271"/>
      <c r="E737" s="272"/>
      <c r="F737" s="272"/>
      <c r="G737" s="272"/>
      <c r="H737" s="272"/>
      <c r="I737" s="272"/>
      <c r="J737" s="272"/>
      <c r="K737" s="272"/>
      <c r="L737" s="272"/>
      <c r="M737" s="272"/>
      <c r="N737" s="273"/>
    </row>
    <row r="738" spans="2:14" x14ac:dyDescent="0.25">
      <c r="B738" s="278" t="str">
        <f>IF(D738="","",D738&amp;"-"&amp;(1+COUNTIF(D$11:D737,D738)))</f>
        <v/>
      </c>
      <c r="D738" s="271"/>
      <c r="E738" s="272"/>
      <c r="F738" s="272"/>
      <c r="G738" s="272"/>
      <c r="H738" s="272"/>
      <c r="I738" s="272"/>
      <c r="J738" s="272"/>
      <c r="K738" s="272"/>
      <c r="L738" s="272"/>
      <c r="M738" s="272"/>
      <c r="N738" s="273"/>
    </row>
    <row r="739" spans="2:14" x14ac:dyDescent="0.25">
      <c r="B739" s="278" t="str">
        <f>IF(D739="","",D739&amp;"-"&amp;(1+COUNTIF(D$11:D738,D739)))</f>
        <v/>
      </c>
      <c r="D739" s="271"/>
      <c r="E739" s="272"/>
      <c r="F739" s="272"/>
      <c r="G739" s="272"/>
      <c r="H739" s="272"/>
      <c r="I739" s="272"/>
      <c r="J739" s="272"/>
      <c r="K739" s="272"/>
      <c r="L739" s="272"/>
      <c r="M739" s="272"/>
      <c r="N739" s="273"/>
    </row>
    <row r="740" spans="2:14" ht="15" customHeight="1" x14ac:dyDescent="0.25">
      <c r="B740" s="278" t="str">
        <f>IF(D740="","",D740&amp;"-"&amp;(1+COUNTIF(D$11:D739,D740)))</f>
        <v/>
      </c>
      <c r="D740" s="271"/>
      <c r="E740" s="272"/>
      <c r="F740" s="272"/>
      <c r="G740" s="272"/>
      <c r="H740" s="272"/>
      <c r="I740" s="272"/>
      <c r="J740" s="272"/>
      <c r="K740" s="272"/>
      <c r="L740" s="272"/>
      <c r="M740" s="272"/>
      <c r="N740" s="273"/>
    </row>
    <row r="741" spans="2:14" x14ac:dyDescent="0.25">
      <c r="B741" s="278" t="str">
        <f>IF(D741="","",D741&amp;"-"&amp;(1+COUNTIF(D$11:D740,D741)))</f>
        <v/>
      </c>
      <c r="D741" s="271"/>
      <c r="E741" s="272"/>
      <c r="F741" s="272"/>
      <c r="G741" s="272"/>
      <c r="H741" s="272"/>
      <c r="I741" s="272"/>
      <c r="J741" s="272"/>
      <c r="K741" s="272"/>
      <c r="L741" s="272"/>
      <c r="M741" s="272"/>
      <c r="N741" s="273"/>
    </row>
    <row r="742" spans="2:14" x14ac:dyDescent="0.25">
      <c r="B742" s="278" t="str">
        <f>IF(D742="","",D742&amp;"-"&amp;(1+COUNTIF(D$11:D741,D742)))</f>
        <v/>
      </c>
      <c r="D742" s="271"/>
      <c r="E742" s="272"/>
      <c r="F742" s="272"/>
      <c r="G742" s="272"/>
      <c r="H742" s="272"/>
      <c r="I742" s="272"/>
      <c r="J742" s="272"/>
      <c r="K742" s="272"/>
      <c r="L742" s="272"/>
      <c r="M742" s="272"/>
      <c r="N742" s="273"/>
    </row>
    <row r="743" spans="2:14" x14ac:dyDescent="0.25">
      <c r="B743" s="278" t="str">
        <f>IF(D743="","",D743&amp;"-"&amp;(1+COUNTIF(D$11:D742,D743)))</f>
        <v/>
      </c>
      <c r="D743" s="271"/>
      <c r="E743" s="272"/>
      <c r="F743" s="272"/>
      <c r="G743" s="272"/>
      <c r="H743" s="272"/>
      <c r="I743" s="272"/>
      <c r="J743" s="272"/>
      <c r="K743" s="272"/>
      <c r="L743" s="272"/>
      <c r="M743" s="272"/>
      <c r="N743" s="273"/>
    </row>
    <row r="744" spans="2:14" x14ac:dyDescent="0.25">
      <c r="B744" s="278" t="str">
        <f>IF(D744="","",D744&amp;"-"&amp;(1+COUNTIF(D$11:D743,D744)))</f>
        <v/>
      </c>
      <c r="D744" s="271"/>
      <c r="E744" s="272"/>
      <c r="F744" s="272"/>
      <c r="G744" s="272"/>
      <c r="H744" s="272"/>
      <c r="I744" s="272"/>
      <c r="J744" s="272"/>
      <c r="K744" s="272"/>
      <c r="L744" s="272"/>
      <c r="M744" s="272"/>
      <c r="N744" s="273"/>
    </row>
    <row r="745" spans="2:14" x14ac:dyDescent="0.25">
      <c r="B745" s="278" t="str">
        <f>IF(D745="","",D745&amp;"-"&amp;(1+COUNTIF(D$11:D744,D745)))</f>
        <v/>
      </c>
      <c r="D745" s="271"/>
      <c r="E745" s="272"/>
      <c r="F745" s="272"/>
      <c r="G745" s="272"/>
      <c r="H745" s="272"/>
      <c r="I745" s="272"/>
      <c r="J745" s="272"/>
      <c r="K745" s="272"/>
      <c r="L745" s="272"/>
      <c r="M745" s="272"/>
      <c r="N745" s="273"/>
    </row>
    <row r="746" spans="2:14" x14ac:dyDescent="0.25">
      <c r="B746" s="278" t="str">
        <f>IF(D746="","",D746&amp;"-"&amp;(1+COUNTIF(D$11:D745,D746)))</f>
        <v/>
      </c>
      <c r="D746" s="271"/>
      <c r="E746" s="272"/>
      <c r="F746" s="272"/>
      <c r="G746" s="272"/>
      <c r="H746" s="272"/>
      <c r="I746" s="272"/>
      <c r="J746" s="272"/>
      <c r="K746" s="272"/>
      <c r="L746" s="272"/>
      <c r="M746" s="272"/>
      <c r="N746" s="273"/>
    </row>
    <row r="747" spans="2:14" ht="15" customHeight="1" x14ac:dyDescent="0.25">
      <c r="B747" s="278" t="str">
        <f>IF(D747="","",D747&amp;"-"&amp;(1+COUNTIF(D$11:D746,D747)))</f>
        <v/>
      </c>
      <c r="D747" s="271"/>
      <c r="E747" s="272"/>
      <c r="F747" s="272"/>
      <c r="G747" s="272"/>
      <c r="H747" s="272"/>
      <c r="I747" s="272"/>
      <c r="J747" s="272"/>
      <c r="K747" s="272"/>
      <c r="L747" s="272"/>
      <c r="M747" s="272"/>
      <c r="N747" s="273"/>
    </row>
    <row r="748" spans="2:14" x14ac:dyDescent="0.25">
      <c r="B748" s="278" t="str">
        <f>IF(D748="","",D748&amp;"-"&amp;(1+COUNTIF(D$11:D747,D748)))</f>
        <v/>
      </c>
      <c r="D748" s="271"/>
      <c r="E748" s="272"/>
      <c r="F748" s="272"/>
      <c r="G748" s="272"/>
      <c r="H748" s="272"/>
      <c r="I748" s="272"/>
      <c r="J748" s="272"/>
      <c r="K748" s="272"/>
      <c r="L748" s="272"/>
      <c r="M748" s="272"/>
      <c r="N748" s="273"/>
    </row>
    <row r="749" spans="2:14" x14ac:dyDescent="0.25">
      <c r="B749" s="278" t="str">
        <f>IF(D749="","",D749&amp;"-"&amp;(1+COUNTIF(D$11:D748,D749)))</f>
        <v/>
      </c>
      <c r="D749" s="271"/>
      <c r="E749" s="272"/>
      <c r="F749" s="272"/>
      <c r="G749" s="272"/>
      <c r="H749" s="272"/>
      <c r="I749" s="272"/>
      <c r="J749" s="272"/>
      <c r="K749" s="272"/>
      <c r="L749" s="272"/>
      <c r="M749" s="272"/>
      <c r="N749" s="273"/>
    </row>
    <row r="750" spans="2:14" x14ac:dyDescent="0.25">
      <c r="B750" s="278" t="str">
        <f>IF(D750="","",D750&amp;"-"&amp;(1+COUNTIF(D$11:D749,D750)))</f>
        <v/>
      </c>
      <c r="D750" s="271"/>
      <c r="E750" s="272"/>
      <c r="F750" s="272"/>
      <c r="G750" s="272"/>
      <c r="H750" s="272"/>
      <c r="I750" s="272"/>
      <c r="J750" s="272"/>
      <c r="K750" s="272"/>
      <c r="L750" s="272"/>
      <c r="M750" s="272"/>
      <c r="N750" s="273"/>
    </row>
    <row r="751" spans="2:14" x14ac:dyDescent="0.25">
      <c r="B751" s="278" t="str">
        <f>IF(D751="","",D751&amp;"-"&amp;(1+COUNTIF(D$11:D750,D751)))</f>
        <v/>
      </c>
      <c r="D751" s="271"/>
      <c r="E751" s="272"/>
      <c r="F751" s="272"/>
      <c r="G751" s="272"/>
      <c r="H751" s="272"/>
      <c r="I751" s="272"/>
      <c r="J751" s="272"/>
      <c r="K751" s="272"/>
      <c r="L751" s="272"/>
      <c r="M751" s="272"/>
      <c r="N751" s="273"/>
    </row>
    <row r="752" spans="2:14" x14ac:dyDescent="0.25">
      <c r="B752" s="278" t="str">
        <f>IF(D752="","",D752&amp;"-"&amp;(1+COUNTIF(D$11:D751,D752)))</f>
        <v/>
      </c>
      <c r="D752" s="271"/>
      <c r="E752" s="272"/>
      <c r="F752" s="272"/>
      <c r="G752" s="272"/>
      <c r="H752" s="272"/>
      <c r="I752" s="272"/>
      <c r="J752" s="272"/>
      <c r="K752" s="272"/>
      <c r="L752" s="272"/>
      <c r="M752" s="272"/>
      <c r="N752" s="273"/>
    </row>
    <row r="753" spans="2:14" x14ac:dyDescent="0.25">
      <c r="B753" s="278" t="str">
        <f>IF(D753="","",D753&amp;"-"&amp;(1+COUNTIF(D$11:D752,D753)))</f>
        <v/>
      </c>
      <c r="D753" s="271"/>
      <c r="E753" s="272"/>
      <c r="F753" s="272"/>
      <c r="G753" s="272"/>
      <c r="H753" s="272"/>
      <c r="I753" s="272"/>
      <c r="J753" s="272"/>
      <c r="K753" s="272"/>
      <c r="L753" s="272"/>
      <c r="M753" s="272"/>
      <c r="N753" s="273"/>
    </row>
    <row r="754" spans="2:14" ht="15" customHeight="1" x14ac:dyDescent="0.25">
      <c r="B754" s="278" t="str">
        <f>IF(D754="","",D754&amp;"-"&amp;(1+COUNTIF(D$11:D753,D754)))</f>
        <v/>
      </c>
      <c r="D754" s="271"/>
      <c r="E754" s="272"/>
      <c r="F754" s="272"/>
      <c r="G754" s="272"/>
      <c r="H754" s="272"/>
      <c r="I754" s="272"/>
      <c r="J754" s="272"/>
      <c r="K754" s="272"/>
      <c r="L754" s="272"/>
      <c r="M754" s="272"/>
      <c r="N754" s="273"/>
    </row>
    <row r="755" spans="2:14" x14ac:dyDescent="0.25">
      <c r="B755" s="278" t="str">
        <f>IF(D755="","",D755&amp;"-"&amp;(1+COUNTIF(D$11:D754,D755)))</f>
        <v/>
      </c>
      <c r="D755" s="271"/>
      <c r="E755" s="272"/>
      <c r="F755" s="272"/>
      <c r="G755" s="272"/>
      <c r="H755" s="272"/>
      <c r="I755" s="272"/>
      <c r="J755" s="272"/>
      <c r="K755" s="272"/>
      <c r="L755" s="272"/>
      <c r="M755" s="272"/>
      <c r="N755" s="273"/>
    </row>
    <row r="756" spans="2:14" x14ac:dyDescent="0.25">
      <c r="B756" s="278" t="str">
        <f>IF(D756="","",D756&amp;"-"&amp;(1+COUNTIF(D$11:D755,D756)))</f>
        <v/>
      </c>
      <c r="D756" s="271"/>
      <c r="E756" s="272"/>
      <c r="F756" s="272"/>
      <c r="G756" s="272"/>
      <c r="H756" s="272"/>
      <c r="I756" s="272"/>
      <c r="J756" s="272"/>
      <c r="K756" s="272"/>
      <c r="L756" s="272"/>
      <c r="M756" s="272"/>
      <c r="N756" s="273"/>
    </row>
    <row r="757" spans="2:14" x14ac:dyDescent="0.25">
      <c r="B757" s="278" t="str">
        <f>IF(D757="","",D757&amp;"-"&amp;(1+COUNTIF(D$11:D756,D757)))</f>
        <v/>
      </c>
      <c r="D757" s="271"/>
      <c r="E757" s="272"/>
      <c r="F757" s="272"/>
      <c r="G757" s="272"/>
      <c r="H757" s="272"/>
      <c r="I757" s="272"/>
      <c r="J757" s="272"/>
      <c r="K757" s="272"/>
      <c r="L757" s="272"/>
      <c r="M757" s="272"/>
      <c r="N757" s="273"/>
    </row>
    <row r="758" spans="2:14" x14ac:dyDescent="0.25">
      <c r="B758" s="278" t="str">
        <f>IF(D758="","",D758&amp;"-"&amp;(1+COUNTIF(D$11:D757,D758)))</f>
        <v/>
      </c>
      <c r="D758" s="271"/>
      <c r="E758" s="272"/>
      <c r="F758" s="272"/>
      <c r="G758" s="272"/>
      <c r="H758" s="272"/>
      <c r="I758" s="272"/>
      <c r="J758" s="272"/>
      <c r="K758" s="272"/>
      <c r="L758" s="272"/>
      <c r="M758" s="272"/>
      <c r="N758" s="273"/>
    </row>
    <row r="759" spans="2:14" x14ac:dyDescent="0.25">
      <c r="B759" s="278" t="str">
        <f>IF(D759="","",D759&amp;"-"&amp;(1+COUNTIF(D$11:D758,D759)))</f>
        <v/>
      </c>
      <c r="D759" s="271"/>
      <c r="E759" s="272"/>
      <c r="F759" s="272"/>
      <c r="G759" s="272"/>
      <c r="H759" s="272"/>
      <c r="I759" s="272"/>
      <c r="J759" s="272"/>
      <c r="K759" s="272"/>
      <c r="L759" s="272"/>
      <c r="M759" s="272"/>
      <c r="N759" s="273"/>
    </row>
    <row r="760" spans="2:14" x14ac:dyDescent="0.25">
      <c r="B760" s="278" t="str">
        <f>IF(D760="","",D760&amp;"-"&amp;(1+COUNTIF(D$11:D759,D760)))</f>
        <v/>
      </c>
      <c r="D760" s="271"/>
      <c r="E760" s="272"/>
      <c r="F760" s="272"/>
      <c r="G760" s="272"/>
      <c r="H760" s="272"/>
      <c r="I760" s="272"/>
      <c r="J760" s="272"/>
      <c r="K760" s="272"/>
      <c r="L760" s="272"/>
      <c r="M760" s="272"/>
      <c r="N760" s="273"/>
    </row>
    <row r="761" spans="2:14" ht="15" customHeight="1" x14ac:dyDescent="0.25">
      <c r="B761" s="278" t="str">
        <f>IF(D761="","",D761&amp;"-"&amp;(1+COUNTIF(D$11:D760,D761)))</f>
        <v/>
      </c>
      <c r="D761" s="271"/>
      <c r="E761" s="272"/>
      <c r="F761" s="272"/>
      <c r="G761" s="272"/>
      <c r="H761" s="272"/>
      <c r="I761" s="272"/>
      <c r="J761" s="272"/>
      <c r="K761" s="272"/>
      <c r="L761" s="272"/>
      <c r="M761" s="272"/>
      <c r="N761" s="273"/>
    </row>
    <row r="762" spans="2:14" x14ac:dyDescent="0.25">
      <c r="B762" s="278" t="str">
        <f>IF(D762="","",D762&amp;"-"&amp;(1+COUNTIF(D$11:D761,D762)))</f>
        <v/>
      </c>
      <c r="D762" s="271"/>
      <c r="E762" s="272"/>
      <c r="F762" s="272"/>
      <c r="G762" s="272"/>
      <c r="H762" s="272"/>
      <c r="I762" s="272"/>
      <c r="J762" s="272"/>
      <c r="K762" s="272"/>
      <c r="L762" s="272"/>
      <c r="M762" s="272"/>
      <c r="N762" s="273"/>
    </row>
    <row r="763" spans="2:14" x14ac:dyDescent="0.25">
      <c r="B763" s="278" t="str">
        <f>IF(D763="","",D763&amp;"-"&amp;(1+COUNTIF(D$11:D762,D763)))</f>
        <v/>
      </c>
      <c r="D763" s="271"/>
      <c r="E763" s="272"/>
      <c r="F763" s="272"/>
      <c r="G763" s="272"/>
      <c r="H763" s="272"/>
      <c r="I763" s="272"/>
      <c r="J763" s="272"/>
      <c r="K763" s="272"/>
      <c r="L763" s="272"/>
      <c r="M763" s="272"/>
      <c r="N763" s="273"/>
    </row>
    <row r="764" spans="2:14" x14ac:dyDescent="0.25">
      <c r="B764" s="278" t="str">
        <f>IF(D764="","",D764&amp;"-"&amp;(1+COUNTIF(D$11:D763,D764)))</f>
        <v/>
      </c>
      <c r="D764" s="271"/>
      <c r="E764" s="272"/>
      <c r="F764" s="272"/>
      <c r="G764" s="272"/>
      <c r="H764" s="272"/>
      <c r="I764" s="272"/>
      <c r="J764" s="272"/>
      <c r="K764" s="272"/>
      <c r="L764" s="272"/>
      <c r="M764" s="272"/>
      <c r="N764" s="273"/>
    </row>
    <row r="765" spans="2:14" x14ac:dyDescent="0.25">
      <c r="B765" s="278" t="str">
        <f>IF(D765="","",D765&amp;"-"&amp;(1+COUNTIF(D$11:D764,D765)))</f>
        <v/>
      </c>
      <c r="D765" s="271"/>
      <c r="E765" s="272"/>
      <c r="F765" s="272"/>
      <c r="G765" s="272"/>
      <c r="H765" s="272"/>
      <c r="I765" s="272"/>
      <c r="J765" s="272"/>
      <c r="K765" s="272"/>
      <c r="L765" s="272"/>
      <c r="M765" s="272"/>
      <c r="N765" s="273"/>
    </row>
    <row r="766" spans="2:14" x14ac:dyDescent="0.25">
      <c r="B766" s="278" t="str">
        <f>IF(D766="","",D766&amp;"-"&amp;(1+COUNTIF(D$11:D765,D766)))</f>
        <v/>
      </c>
      <c r="D766" s="271"/>
      <c r="E766" s="272"/>
      <c r="F766" s="272"/>
      <c r="G766" s="272"/>
      <c r="H766" s="272"/>
      <c r="I766" s="272"/>
      <c r="J766" s="272"/>
      <c r="K766" s="272"/>
      <c r="L766" s="272"/>
      <c r="M766" s="272"/>
      <c r="N766" s="273"/>
    </row>
    <row r="767" spans="2:14" x14ac:dyDescent="0.25">
      <c r="B767" s="278" t="str">
        <f>IF(D767="","",D767&amp;"-"&amp;(1+COUNTIF(D$11:D766,D767)))</f>
        <v/>
      </c>
      <c r="D767" s="271"/>
      <c r="E767" s="272"/>
      <c r="F767" s="272"/>
      <c r="G767" s="272"/>
      <c r="H767" s="272"/>
      <c r="I767" s="272"/>
      <c r="J767" s="272"/>
      <c r="K767" s="272"/>
      <c r="L767" s="272"/>
      <c r="M767" s="272"/>
      <c r="N767" s="273"/>
    </row>
    <row r="768" spans="2:14" ht="15" customHeight="1" x14ac:dyDescent="0.25">
      <c r="B768" s="278" t="str">
        <f>IF(D768="","",D768&amp;"-"&amp;(1+COUNTIF(D$11:D767,D768)))</f>
        <v/>
      </c>
      <c r="D768" s="271"/>
      <c r="E768" s="272"/>
      <c r="F768" s="272"/>
      <c r="G768" s="272"/>
      <c r="H768" s="272"/>
      <c r="I768" s="272"/>
      <c r="J768" s="272"/>
      <c r="K768" s="272"/>
      <c r="L768" s="272"/>
      <c r="M768" s="272"/>
      <c r="N768" s="273"/>
    </row>
    <row r="769" spans="2:14" x14ac:dyDescent="0.25">
      <c r="B769" s="278" t="str">
        <f>IF(D769="","",D769&amp;"-"&amp;(1+COUNTIF(D$11:D768,D769)))</f>
        <v/>
      </c>
      <c r="D769" s="271"/>
      <c r="E769" s="272"/>
      <c r="F769" s="272"/>
      <c r="G769" s="272"/>
      <c r="H769" s="272"/>
      <c r="I769" s="272"/>
      <c r="J769" s="272"/>
      <c r="K769" s="272"/>
      <c r="L769" s="272"/>
      <c r="M769" s="272"/>
      <c r="N769" s="273"/>
    </row>
    <row r="770" spans="2:14" x14ac:dyDescent="0.25">
      <c r="B770" s="278" t="str">
        <f>IF(D770="","",D770&amp;"-"&amp;(1+COUNTIF(D$11:D769,D770)))</f>
        <v/>
      </c>
      <c r="D770" s="271"/>
      <c r="E770" s="272"/>
      <c r="F770" s="272"/>
      <c r="G770" s="272"/>
      <c r="H770" s="272"/>
      <c r="I770" s="272"/>
      <c r="J770" s="272"/>
      <c r="K770" s="272"/>
      <c r="L770" s="272"/>
      <c r="M770" s="272"/>
      <c r="N770" s="273"/>
    </row>
    <row r="771" spans="2:14" x14ac:dyDescent="0.25">
      <c r="B771" s="278" t="str">
        <f>IF(D771="","",D771&amp;"-"&amp;(1+COUNTIF(D$11:D770,D771)))</f>
        <v/>
      </c>
      <c r="D771" s="271"/>
      <c r="E771" s="272"/>
      <c r="F771" s="272"/>
      <c r="G771" s="272"/>
      <c r="H771" s="272"/>
      <c r="I771" s="272"/>
      <c r="J771" s="272"/>
      <c r="K771" s="272"/>
      <c r="L771" s="272"/>
      <c r="M771" s="272"/>
      <c r="N771" s="273"/>
    </row>
    <row r="772" spans="2:14" x14ac:dyDescent="0.25">
      <c r="B772" s="278" t="str">
        <f>IF(D772="","",D772&amp;"-"&amp;(1+COUNTIF(D$11:D771,D772)))</f>
        <v/>
      </c>
      <c r="D772" s="271"/>
      <c r="E772" s="272"/>
      <c r="F772" s="272"/>
      <c r="G772" s="272"/>
      <c r="H772" s="272"/>
      <c r="I772" s="272"/>
      <c r="J772" s="272"/>
      <c r="K772" s="272"/>
      <c r="L772" s="272"/>
      <c r="M772" s="272"/>
      <c r="N772" s="273"/>
    </row>
    <row r="773" spans="2:14" x14ac:dyDescent="0.25">
      <c r="B773" s="278" t="str">
        <f>IF(D773="","",D773&amp;"-"&amp;(1+COUNTIF(D$11:D772,D773)))</f>
        <v/>
      </c>
      <c r="D773" s="271"/>
      <c r="E773" s="272"/>
      <c r="F773" s="272"/>
      <c r="G773" s="272"/>
      <c r="H773" s="272"/>
      <c r="I773" s="272"/>
      <c r="J773" s="272"/>
      <c r="K773" s="272"/>
      <c r="L773" s="272"/>
      <c r="M773" s="272"/>
      <c r="N773" s="273"/>
    </row>
    <row r="774" spans="2:14" x14ac:dyDescent="0.25">
      <c r="B774" s="278" t="str">
        <f>IF(D774="","",D774&amp;"-"&amp;(1+COUNTIF(D$11:D773,D774)))</f>
        <v/>
      </c>
      <c r="D774" s="271"/>
      <c r="E774" s="272"/>
      <c r="F774" s="272"/>
      <c r="G774" s="272"/>
      <c r="H774" s="272"/>
      <c r="I774" s="272"/>
      <c r="J774" s="272"/>
      <c r="K774" s="272"/>
      <c r="L774" s="272"/>
      <c r="M774" s="272"/>
      <c r="N774" s="273"/>
    </row>
    <row r="775" spans="2:14" ht="15" customHeight="1" x14ac:dyDescent="0.25">
      <c r="B775" s="278" t="str">
        <f>IF(D775="","",D775&amp;"-"&amp;(1+COUNTIF(D$11:D774,D775)))</f>
        <v/>
      </c>
      <c r="D775" s="271"/>
      <c r="E775" s="272"/>
      <c r="F775" s="272"/>
      <c r="G775" s="272"/>
      <c r="H775" s="272"/>
      <c r="I775" s="272"/>
      <c r="J775" s="272"/>
      <c r="K775" s="272"/>
      <c r="L775" s="272"/>
      <c r="M775" s="272"/>
      <c r="N775" s="273"/>
    </row>
    <row r="776" spans="2:14" x14ac:dyDescent="0.25">
      <c r="B776" s="278" t="str">
        <f>IF(D776="","",D776&amp;"-"&amp;(1+COUNTIF(D$11:D775,D776)))</f>
        <v/>
      </c>
      <c r="D776" s="271"/>
      <c r="E776" s="272"/>
      <c r="F776" s="272"/>
      <c r="G776" s="272"/>
      <c r="H776" s="272"/>
      <c r="I776" s="272"/>
      <c r="J776" s="272"/>
      <c r="K776" s="272"/>
      <c r="L776" s="272"/>
      <c r="M776" s="272"/>
      <c r="N776" s="273"/>
    </row>
    <row r="777" spans="2:14" x14ac:dyDescent="0.25">
      <c r="B777" s="278" t="str">
        <f>IF(D777="","",D777&amp;"-"&amp;(1+COUNTIF(D$11:D776,D777)))</f>
        <v/>
      </c>
      <c r="D777" s="271"/>
      <c r="E777" s="272"/>
      <c r="F777" s="272"/>
      <c r="G777" s="272"/>
      <c r="H777" s="272"/>
      <c r="I777" s="272"/>
      <c r="J777" s="272"/>
      <c r="K777" s="272"/>
      <c r="L777" s="272"/>
      <c r="M777" s="272"/>
      <c r="N777" s="273"/>
    </row>
    <row r="778" spans="2:14" x14ac:dyDescent="0.25">
      <c r="B778" s="278" t="str">
        <f>IF(D778="","",D778&amp;"-"&amp;(1+COUNTIF(D$11:D777,D778)))</f>
        <v/>
      </c>
      <c r="D778" s="271"/>
      <c r="E778" s="272"/>
      <c r="F778" s="272"/>
      <c r="G778" s="272"/>
      <c r="H778" s="272"/>
      <c r="I778" s="272"/>
      <c r="J778" s="272"/>
      <c r="K778" s="272"/>
      <c r="L778" s="272"/>
      <c r="M778" s="272"/>
      <c r="N778" s="273"/>
    </row>
    <row r="779" spans="2:14" x14ac:dyDescent="0.25">
      <c r="B779" s="278" t="str">
        <f>IF(D779="","",D779&amp;"-"&amp;(1+COUNTIF(D$11:D778,D779)))</f>
        <v/>
      </c>
      <c r="D779" s="271"/>
      <c r="E779" s="272"/>
      <c r="F779" s="272"/>
      <c r="G779" s="272"/>
      <c r="H779" s="272"/>
      <c r="I779" s="272"/>
      <c r="J779" s="272"/>
      <c r="K779" s="272"/>
      <c r="L779" s="272"/>
      <c r="M779" s="272"/>
      <c r="N779" s="273"/>
    </row>
    <row r="780" spans="2:14" x14ac:dyDescent="0.25">
      <c r="B780" s="278" t="str">
        <f>IF(D780="","",D780&amp;"-"&amp;(1+COUNTIF(D$11:D779,D780)))</f>
        <v/>
      </c>
      <c r="D780" s="271"/>
      <c r="E780" s="272"/>
      <c r="F780" s="272"/>
      <c r="G780" s="272"/>
      <c r="H780" s="272"/>
      <c r="I780" s="272"/>
      <c r="J780" s="272"/>
      <c r="K780" s="272"/>
      <c r="L780" s="272"/>
      <c r="M780" s="272"/>
      <c r="N780" s="273"/>
    </row>
    <row r="781" spans="2:14" x14ac:dyDescent="0.25">
      <c r="B781" s="278" t="str">
        <f>IF(D781="","",D781&amp;"-"&amp;(1+COUNTIF(D$11:D780,D781)))</f>
        <v/>
      </c>
      <c r="D781" s="271"/>
      <c r="E781" s="272"/>
      <c r="F781" s="272"/>
      <c r="G781" s="272"/>
      <c r="H781" s="272"/>
      <c r="I781" s="272"/>
      <c r="J781" s="272"/>
      <c r="K781" s="272"/>
      <c r="L781" s="272"/>
      <c r="M781" s="272"/>
      <c r="N781" s="273"/>
    </row>
    <row r="782" spans="2:14" ht="15" customHeight="1" x14ac:dyDescent="0.25">
      <c r="B782" s="278" t="str">
        <f>IF(D782="","",D782&amp;"-"&amp;(1+COUNTIF(D$11:D781,D782)))</f>
        <v/>
      </c>
      <c r="D782" s="271"/>
      <c r="E782" s="272"/>
      <c r="F782" s="272"/>
      <c r="G782" s="272"/>
      <c r="H782" s="272"/>
      <c r="I782" s="272"/>
      <c r="J782" s="272"/>
      <c r="K782" s="272"/>
      <c r="L782" s="272"/>
      <c r="M782" s="272"/>
      <c r="N782" s="273"/>
    </row>
    <row r="783" spans="2:14" x14ac:dyDescent="0.25">
      <c r="B783" s="278" t="str">
        <f>IF(D783="","",D783&amp;"-"&amp;(1+COUNTIF(D$11:D782,D783)))</f>
        <v/>
      </c>
      <c r="D783" s="271"/>
      <c r="E783" s="272"/>
      <c r="F783" s="272"/>
      <c r="G783" s="272"/>
      <c r="H783" s="272"/>
      <c r="I783" s="272"/>
      <c r="J783" s="272"/>
      <c r="K783" s="272"/>
      <c r="L783" s="272"/>
      <c r="M783" s="272"/>
      <c r="N783" s="273"/>
    </row>
    <row r="784" spans="2:14" x14ac:dyDescent="0.25">
      <c r="B784" s="278" t="str">
        <f>IF(D784="","",D784&amp;"-"&amp;(1+COUNTIF(D$11:D783,D784)))</f>
        <v/>
      </c>
      <c r="D784" s="271"/>
      <c r="E784" s="272"/>
      <c r="F784" s="272"/>
      <c r="G784" s="272"/>
      <c r="H784" s="272"/>
      <c r="I784" s="272"/>
      <c r="J784" s="272"/>
      <c r="K784" s="272"/>
      <c r="L784" s="272"/>
      <c r="M784" s="272"/>
      <c r="N784" s="273"/>
    </row>
    <row r="785" spans="2:14" x14ac:dyDescent="0.25">
      <c r="B785" s="278" t="str">
        <f>IF(D785="","",D785&amp;"-"&amp;(1+COUNTIF(D$11:D784,D785)))</f>
        <v/>
      </c>
      <c r="D785" s="271"/>
      <c r="E785" s="272"/>
      <c r="F785" s="272"/>
      <c r="G785" s="272"/>
      <c r="H785" s="272"/>
      <c r="I785" s="272"/>
      <c r="J785" s="272"/>
      <c r="K785" s="272"/>
      <c r="L785" s="272"/>
      <c r="M785" s="272"/>
      <c r="N785" s="273"/>
    </row>
    <row r="786" spans="2:14" x14ac:dyDescent="0.25">
      <c r="B786" s="278" t="str">
        <f>IF(D786="","",D786&amp;"-"&amp;(1+COUNTIF(D$11:D785,D786)))</f>
        <v/>
      </c>
      <c r="D786" s="271"/>
      <c r="E786" s="272"/>
      <c r="F786" s="272"/>
      <c r="G786" s="272"/>
      <c r="H786" s="272"/>
      <c r="I786" s="272"/>
      <c r="J786" s="272"/>
      <c r="K786" s="272"/>
      <c r="L786" s="272"/>
      <c r="M786" s="272"/>
      <c r="N786" s="273"/>
    </row>
    <row r="787" spans="2:14" x14ac:dyDescent="0.25">
      <c r="B787" s="278" t="str">
        <f>IF(D787="","",D787&amp;"-"&amp;(1+COUNTIF(D$11:D786,D787)))</f>
        <v/>
      </c>
      <c r="D787" s="271"/>
      <c r="E787" s="272"/>
      <c r="F787" s="272"/>
      <c r="G787" s="272"/>
      <c r="H787" s="272"/>
      <c r="I787" s="272"/>
      <c r="J787" s="272"/>
      <c r="K787" s="272"/>
      <c r="L787" s="272"/>
      <c r="M787" s="272"/>
      <c r="N787" s="273"/>
    </row>
    <row r="788" spans="2:14" x14ac:dyDescent="0.25">
      <c r="B788" s="278" t="str">
        <f>IF(D788="","",D788&amp;"-"&amp;(1+COUNTIF(D$11:D787,D788)))</f>
        <v/>
      </c>
      <c r="D788" s="271"/>
      <c r="E788" s="272"/>
      <c r="F788" s="272"/>
      <c r="G788" s="272"/>
      <c r="H788" s="272"/>
      <c r="I788" s="272"/>
      <c r="J788" s="272"/>
      <c r="K788" s="272"/>
      <c r="L788" s="272"/>
      <c r="M788" s="272"/>
      <c r="N788" s="273"/>
    </row>
    <row r="789" spans="2:14" ht="15" customHeight="1" x14ac:dyDescent="0.25">
      <c r="B789" s="278" t="str">
        <f>IF(D789="","",D789&amp;"-"&amp;(1+COUNTIF(D$11:D788,D789)))</f>
        <v/>
      </c>
      <c r="D789" s="271"/>
      <c r="E789" s="272"/>
      <c r="F789" s="272"/>
      <c r="G789" s="272"/>
      <c r="H789" s="272"/>
      <c r="I789" s="272"/>
      <c r="J789" s="272"/>
      <c r="K789" s="272"/>
      <c r="L789" s="272"/>
      <c r="M789" s="272"/>
      <c r="N789" s="273"/>
    </row>
    <row r="790" spans="2:14" x14ac:dyDescent="0.25">
      <c r="B790" s="278" t="str">
        <f>IF(D790="","",D790&amp;"-"&amp;(1+COUNTIF(D$11:D789,D790)))</f>
        <v/>
      </c>
      <c r="D790" s="271"/>
      <c r="E790" s="272"/>
      <c r="F790" s="272"/>
      <c r="G790" s="272"/>
      <c r="H790" s="272"/>
      <c r="I790" s="272"/>
      <c r="J790" s="272"/>
      <c r="K790" s="272"/>
      <c r="L790" s="272"/>
      <c r="M790" s="272"/>
      <c r="N790" s="273"/>
    </row>
    <row r="791" spans="2:14" x14ac:dyDescent="0.25">
      <c r="B791" s="278" t="str">
        <f>IF(D791="","",D791&amp;"-"&amp;(1+COUNTIF(D$11:D790,D791)))</f>
        <v/>
      </c>
      <c r="D791" s="271"/>
      <c r="E791" s="272"/>
      <c r="F791" s="272"/>
      <c r="G791" s="272"/>
      <c r="H791" s="272"/>
      <c r="I791" s="272"/>
      <c r="J791" s="272"/>
      <c r="K791" s="272"/>
      <c r="L791" s="272"/>
      <c r="M791" s="272"/>
      <c r="N791" s="273"/>
    </row>
    <row r="792" spans="2:14" x14ac:dyDescent="0.25">
      <c r="B792" s="278" t="str">
        <f>IF(D792="","",D792&amp;"-"&amp;(1+COUNTIF(D$11:D791,D792)))</f>
        <v/>
      </c>
      <c r="D792" s="271"/>
      <c r="E792" s="272"/>
      <c r="F792" s="272"/>
      <c r="G792" s="272"/>
      <c r="H792" s="272"/>
      <c r="I792" s="272"/>
      <c r="J792" s="272"/>
      <c r="K792" s="272"/>
      <c r="L792" s="272"/>
      <c r="M792" s="272"/>
      <c r="N792" s="273"/>
    </row>
    <row r="793" spans="2:14" x14ac:dyDescent="0.25">
      <c r="B793" s="278" t="str">
        <f>IF(D793="","",D793&amp;"-"&amp;(1+COUNTIF(D$11:D792,D793)))</f>
        <v/>
      </c>
      <c r="D793" s="271"/>
      <c r="E793" s="272"/>
      <c r="F793" s="272"/>
      <c r="G793" s="272"/>
      <c r="H793" s="272"/>
      <c r="I793" s="272"/>
      <c r="J793" s="272"/>
      <c r="K793" s="272"/>
      <c r="L793" s="272"/>
      <c r="M793" s="272"/>
      <c r="N793" s="273"/>
    </row>
    <row r="794" spans="2:14" x14ac:dyDescent="0.25">
      <c r="B794" s="278" t="str">
        <f>IF(D794="","",D794&amp;"-"&amp;(1+COUNTIF(D$11:D793,D794)))</f>
        <v/>
      </c>
      <c r="D794" s="271"/>
      <c r="E794" s="272"/>
      <c r="F794" s="272"/>
      <c r="G794" s="272"/>
      <c r="H794" s="272"/>
      <c r="I794" s="272"/>
      <c r="J794" s="272"/>
      <c r="K794" s="272"/>
      <c r="L794" s="272"/>
      <c r="M794" s="272"/>
      <c r="N794" s="273"/>
    </row>
    <row r="795" spans="2:14" x14ac:dyDescent="0.25">
      <c r="B795" s="278" t="str">
        <f>IF(D795="","",D795&amp;"-"&amp;(1+COUNTIF(D$11:D794,D795)))</f>
        <v/>
      </c>
      <c r="D795" s="271"/>
      <c r="E795" s="272"/>
      <c r="F795" s="272"/>
      <c r="G795" s="272"/>
      <c r="H795" s="272"/>
      <c r="I795" s="272"/>
      <c r="J795" s="272"/>
      <c r="K795" s="272"/>
      <c r="L795" s="272"/>
      <c r="M795" s="272"/>
      <c r="N795" s="273"/>
    </row>
    <row r="796" spans="2:14" ht="15" customHeight="1" x14ac:dyDescent="0.25">
      <c r="B796" s="278" t="str">
        <f>IF(D796="","",D796&amp;"-"&amp;(1+COUNTIF(D$11:D795,D796)))</f>
        <v/>
      </c>
      <c r="D796" s="271"/>
      <c r="E796" s="272"/>
      <c r="F796" s="272"/>
      <c r="G796" s="272"/>
      <c r="H796" s="272"/>
      <c r="I796" s="272"/>
      <c r="J796" s="272"/>
      <c r="K796" s="272"/>
      <c r="L796" s="272"/>
      <c r="M796" s="272"/>
      <c r="N796" s="273"/>
    </row>
    <row r="797" spans="2:14" x14ac:dyDescent="0.25">
      <c r="B797" s="278" t="str">
        <f>IF(D797="","",D797&amp;"-"&amp;(1+COUNTIF(D$11:D796,D797)))</f>
        <v/>
      </c>
      <c r="D797" s="271"/>
      <c r="E797" s="272"/>
      <c r="F797" s="272"/>
      <c r="G797" s="272"/>
      <c r="H797" s="272"/>
      <c r="I797" s="272"/>
      <c r="J797" s="272"/>
      <c r="K797" s="272"/>
      <c r="L797" s="272"/>
      <c r="M797" s="272"/>
      <c r="N797" s="273"/>
    </row>
    <row r="798" spans="2:14" x14ac:dyDescent="0.25">
      <c r="B798" s="278" t="str">
        <f>IF(D798="","",D798&amp;"-"&amp;(1+COUNTIF(D$11:D797,D798)))</f>
        <v/>
      </c>
      <c r="D798" s="271"/>
      <c r="E798" s="272"/>
      <c r="F798" s="272"/>
      <c r="G798" s="272"/>
      <c r="H798" s="272"/>
      <c r="I798" s="272"/>
      <c r="J798" s="272"/>
      <c r="K798" s="272"/>
      <c r="L798" s="272"/>
      <c r="M798" s="272"/>
      <c r="N798" s="273"/>
    </row>
    <row r="799" spans="2:14" x14ac:dyDescent="0.25">
      <c r="B799" s="278" t="str">
        <f>IF(D799="","",D799&amp;"-"&amp;(1+COUNTIF(D$11:D798,D799)))</f>
        <v/>
      </c>
      <c r="D799" s="271"/>
      <c r="E799" s="272"/>
      <c r="F799" s="272"/>
      <c r="G799" s="272"/>
      <c r="H799" s="272"/>
      <c r="I799" s="272"/>
      <c r="J799" s="272"/>
      <c r="K799" s="272"/>
      <c r="L799" s="272"/>
      <c r="M799" s="272"/>
      <c r="N799" s="273"/>
    </row>
    <row r="800" spans="2:14" x14ac:dyDescent="0.25">
      <c r="B800" s="278" t="str">
        <f>IF(D800="","",D800&amp;"-"&amp;(1+COUNTIF(D$11:D799,D800)))</f>
        <v/>
      </c>
      <c r="D800" s="271"/>
      <c r="E800" s="272"/>
      <c r="F800" s="272"/>
      <c r="G800" s="272"/>
      <c r="H800" s="272"/>
      <c r="I800" s="272"/>
      <c r="J800" s="272"/>
      <c r="K800" s="272"/>
      <c r="L800" s="272"/>
      <c r="M800" s="272"/>
      <c r="N800" s="273"/>
    </row>
    <row r="801" spans="2:14" x14ac:dyDescent="0.25">
      <c r="B801" s="278" t="str">
        <f>IF(D801="","",D801&amp;"-"&amp;(1+COUNTIF(D$11:D800,D801)))</f>
        <v/>
      </c>
      <c r="D801" s="271"/>
      <c r="E801" s="272"/>
      <c r="F801" s="272"/>
      <c r="G801" s="272"/>
      <c r="H801" s="272"/>
      <c r="I801" s="272"/>
      <c r="J801" s="272"/>
      <c r="K801" s="272"/>
      <c r="L801" s="272"/>
      <c r="M801" s="272"/>
      <c r="N801" s="273"/>
    </row>
    <row r="802" spans="2:14" x14ac:dyDescent="0.25">
      <c r="B802" s="278" t="str">
        <f>IF(D802="","",D802&amp;"-"&amp;(1+COUNTIF(D$11:D801,D802)))</f>
        <v/>
      </c>
      <c r="D802" s="271"/>
      <c r="E802" s="272"/>
      <c r="F802" s="272"/>
      <c r="G802" s="272"/>
      <c r="H802" s="272"/>
      <c r="I802" s="272"/>
      <c r="J802" s="272"/>
      <c r="K802" s="272"/>
      <c r="L802" s="272"/>
      <c r="M802" s="272"/>
      <c r="N802" s="273"/>
    </row>
    <row r="803" spans="2:14" ht="15" customHeight="1" x14ac:dyDescent="0.25">
      <c r="B803" s="278" t="str">
        <f>IF(D803="","",D803&amp;"-"&amp;(1+COUNTIF(D$11:D802,D803)))</f>
        <v/>
      </c>
      <c r="D803" s="271"/>
      <c r="E803" s="272"/>
      <c r="F803" s="272"/>
      <c r="G803" s="272"/>
      <c r="H803" s="272"/>
      <c r="I803" s="272"/>
      <c r="J803" s="272"/>
      <c r="K803" s="272"/>
      <c r="L803" s="272"/>
      <c r="M803" s="272"/>
      <c r="N803" s="273"/>
    </row>
    <row r="804" spans="2:14" x14ac:dyDescent="0.25">
      <c r="B804" s="278" t="str">
        <f>IF(D804="","",D804&amp;"-"&amp;(1+COUNTIF(D$11:D803,D804)))</f>
        <v/>
      </c>
      <c r="D804" s="271"/>
      <c r="E804" s="272"/>
      <c r="F804" s="272"/>
      <c r="G804" s="272"/>
      <c r="H804" s="272"/>
      <c r="I804" s="272"/>
      <c r="J804" s="272"/>
      <c r="K804" s="272"/>
      <c r="L804" s="272"/>
      <c r="M804" s="272"/>
      <c r="N804" s="273"/>
    </row>
    <row r="805" spans="2:14" x14ac:dyDescent="0.25">
      <c r="B805" s="278" t="str">
        <f>IF(D805="","",D805&amp;"-"&amp;(1+COUNTIF(D$11:D804,D805)))</f>
        <v/>
      </c>
      <c r="D805" s="271"/>
      <c r="E805" s="272"/>
      <c r="F805" s="272"/>
      <c r="G805" s="272"/>
      <c r="H805" s="272"/>
      <c r="I805" s="272"/>
      <c r="J805" s="272"/>
      <c r="K805" s="272"/>
      <c r="L805" s="272"/>
      <c r="M805" s="272"/>
      <c r="N805" s="273"/>
    </row>
    <row r="806" spans="2:14" x14ac:dyDescent="0.25">
      <c r="B806" s="278" t="str">
        <f>IF(D806="","",D806&amp;"-"&amp;(1+COUNTIF(D$11:D805,D806)))</f>
        <v/>
      </c>
      <c r="D806" s="271"/>
      <c r="E806" s="272"/>
      <c r="F806" s="272"/>
      <c r="G806" s="272"/>
      <c r="H806" s="272"/>
      <c r="I806" s="272"/>
      <c r="J806" s="272"/>
      <c r="K806" s="272"/>
      <c r="L806" s="272"/>
      <c r="M806" s="272"/>
      <c r="N806" s="273"/>
    </row>
    <row r="807" spans="2:14" x14ac:dyDescent="0.25">
      <c r="B807" s="278" t="str">
        <f>IF(D807="","",D807&amp;"-"&amp;(1+COUNTIF(D$11:D806,D807)))</f>
        <v/>
      </c>
      <c r="D807" s="271"/>
      <c r="E807" s="272"/>
      <c r="F807" s="272"/>
      <c r="G807" s="272"/>
      <c r="H807" s="272"/>
      <c r="I807" s="272"/>
      <c r="J807" s="272"/>
      <c r="K807" s="272"/>
      <c r="L807" s="272"/>
      <c r="M807" s="272"/>
      <c r="N807" s="273"/>
    </row>
    <row r="808" spans="2:14" x14ac:dyDescent="0.25">
      <c r="B808" s="278" t="str">
        <f>IF(D808="","",D808&amp;"-"&amp;(1+COUNTIF(D$11:D807,D808)))</f>
        <v/>
      </c>
      <c r="D808" s="271"/>
      <c r="E808" s="272"/>
      <c r="F808" s="272"/>
      <c r="G808" s="272"/>
      <c r="H808" s="272"/>
      <c r="I808" s="272"/>
      <c r="J808" s="272"/>
      <c r="K808" s="272"/>
      <c r="L808" s="272"/>
      <c r="M808" s="272"/>
      <c r="N808" s="273"/>
    </row>
    <row r="809" spans="2:14" x14ac:dyDescent="0.25">
      <c r="B809" s="278" t="str">
        <f>IF(D809="","",D809&amp;"-"&amp;(1+COUNTIF(D$11:D808,D809)))</f>
        <v/>
      </c>
      <c r="D809" s="271"/>
      <c r="E809" s="272"/>
      <c r="F809" s="272"/>
      <c r="G809" s="272"/>
      <c r="H809" s="272"/>
      <c r="I809" s="272"/>
      <c r="J809" s="272"/>
      <c r="K809" s="272"/>
      <c r="L809" s="272"/>
      <c r="M809" s="272"/>
      <c r="N809" s="273"/>
    </row>
    <row r="810" spans="2:14" ht="15" customHeight="1" x14ac:dyDescent="0.25">
      <c r="B810" s="278" t="str">
        <f>IF(D810="","",D810&amp;"-"&amp;(1+COUNTIF(D$11:D809,D810)))</f>
        <v/>
      </c>
      <c r="D810" s="271"/>
      <c r="E810" s="272"/>
      <c r="F810" s="272"/>
      <c r="G810" s="272"/>
      <c r="H810" s="272"/>
      <c r="I810" s="272"/>
      <c r="J810" s="272"/>
      <c r="K810" s="272"/>
      <c r="L810" s="272"/>
      <c r="M810" s="272"/>
      <c r="N810" s="273"/>
    </row>
    <row r="811" spans="2:14" x14ac:dyDescent="0.25">
      <c r="B811" s="278" t="str">
        <f>IF(D811="","",D811&amp;"-"&amp;(1+COUNTIF(D$11:D810,D811)))</f>
        <v/>
      </c>
      <c r="D811" s="271"/>
      <c r="E811" s="272"/>
      <c r="F811" s="272"/>
      <c r="G811" s="272"/>
      <c r="H811" s="272"/>
      <c r="I811" s="272"/>
      <c r="J811" s="272"/>
      <c r="K811" s="272"/>
      <c r="L811" s="272"/>
      <c r="M811" s="272"/>
      <c r="N811" s="273"/>
    </row>
    <row r="812" spans="2:14" x14ac:dyDescent="0.25">
      <c r="B812" s="278" t="str">
        <f>IF(D812="","",D812&amp;"-"&amp;(1+COUNTIF(D$11:D811,D812)))</f>
        <v/>
      </c>
      <c r="D812" s="271"/>
      <c r="E812" s="272"/>
      <c r="F812" s="272"/>
      <c r="G812" s="272"/>
      <c r="H812" s="272"/>
      <c r="I812" s="272"/>
      <c r="J812" s="272"/>
      <c r="K812" s="272"/>
      <c r="L812" s="272"/>
      <c r="M812" s="272"/>
      <c r="N812" s="273"/>
    </row>
    <row r="813" spans="2:14" x14ac:dyDescent="0.25">
      <c r="B813" s="278" t="str">
        <f>IF(D813="","",D813&amp;"-"&amp;(1+COUNTIF(D$11:D812,D813)))</f>
        <v/>
      </c>
      <c r="D813" s="271"/>
      <c r="E813" s="272"/>
      <c r="F813" s="272"/>
      <c r="G813" s="272"/>
      <c r="H813" s="272"/>
      <c r="I813" s="272"/>
      <c r="J813" s="272"/>
      <c r="K813" s="272"/>
      <c r="L813" s="272"/>
      <c r="M813" s="272"/>
      <c r="N813" s="273"/>
    </row>
    <row r="814" spans="2:14" x14ac:dyDescent="0.25">
      <c r="B814" s="278" t="str">
        <f>IF(D814="","",D814&amp;"-"&amp;(1+COUNTIF(D$11:D813,D814)))</f>
        <v/>
      </c>
      <c r="D814" s="271"/>
      <c r="E814" s="272"/>
      <c r="F814" s="272"/>
      <c r="G814" s="272"/>
      <c r="H814" s="272"/>
      <c r="I814" s="272"/>
      <c r="J814" s="272"/>
      <c r="K814" s="272"/>
      <c r="L814" s="272"/>
      <c r="M814" s="272"/>
      <c r="N814" s="273"/>
    </row>
    <row r="815" spans="2:14" x14ac:dyDescent="0.25">
      <c r="B815" s="278" t="str">
        <f>IF(D815="","",D815&amp;"-"&amp;(1+COUNTIF(D$11:D814,D815)))</f>
        <v/>
      </c>
      <c r="D815" s="271"/>
      <c r="E815" s="272"/>
      <c r="F815" s="272"/>
      <c r="G815" s="272"/>
      <c r="H815" s="272"/>
      <c r="I815" s="272"/>
      <c r="J815" s="272"/>
      <c r="K815" s="272"/>
      <c r="L815" s="272"/>
      <c r="M815" s="272"/>
      <c r="N815" s="273"/>
    </row>
    <row r="816" spans="2:14" x14ac:dyDescent="0.25">
      <c r="B816" s="278" t="str">
        <f>IF(D816="","",D816&amp;"-"&amp;(1+COUNTIF(D$11:D815,D816)))</f>
        <v/>
      </c>
      <c r="D816" s="271"/>
      <c r="E816" s="272"/>
      <c r="F816" s="272"/>
      <c r="G816" s="272"/>
      <c r="H816" s="272"/>
      <c r="I816" s="272"/>
      <c r="J816" s="272"/>
      <c r="K816" s="272"/>
      <c r="L816" s="272"/>
      <c r="M816" s="272"/>
      <c r="N816" s="273"/>
    </row>
    <row r="817" spans="2:14" ht="15" customHeight="1" x14ac:dyDescent="0.25">
      <c r="B817" s="278" t="str">
        <f>IF(D817="","",D817&amp;"-"&amp;(1+COUNTIF(D$11:D816,D817)))</f>
        <v/>
      </c>
      <c r="D817" s="271"/>
      <c r="E817" s="272"/>
      <c r="F817" s="272"/>
      <c r="G817" s="272"/>
      <c r="H817" s="272"/>
      <c r="I817" s="272"/>
      <c r="J817" s="272"/>
      <c r="K817" s="272"/>
      <c r="L817" s="272"/>
      <c r="M817" s="272"/>
      <c r="N817" s="273"/>
    </row>
    <row r="818" spans="2:14" x14ac:dyDescent="0.25">
      <c r="B818" s="278" t="str">
        <f>IF(D818="","",D818&amp;"-"&amp;(1+COUNTIF(D$11:D817,D818)))</f>
        <v/>
      </c>
      <c r="D818" s="271"/>
      <c r="E818" s="272"/>
      <c r="F818" s="272"/>
      <c r="G818" s="272"/>
      <c r="H818" s="272"/>
      <c r="I818" s="272"/>
      <c r="J818" s="272"/>
      <c r="K818" s="272"/>
      <c r="L818" s="272"/>
      <c r="M818" s="272"/>
      <c r="N818" s="273"/>
    </row>
    <row r="819" spans="2:14" x14ac:dyDescent="0.25">
      <c r="B819" s="278" t="str">
        <f>IF(D819="","",D819&amp;"-"&amp;(1+COUNTIF(D$11:D818,D819)))</f>
        <v/>
      </c>
      <c r="D819" s="271"/>
      <c r="E819" s="272"/>
      <c r="F819" s="272"/>
      <c r="G819" s="272"/>
      <c r="H819" s="272"/>
      <c r="I819" s="272"/>
      <c r="J819" s="272"/>
      <c r="K819" s="272"/>
      <c r="L819" s="272"/>
      <c r="M819" s="272"/>
      <c r="N819" s="273"/>
    </row>
    <row r="820" spans="2:14" x14ac:dyDescent="0.25">
      <c r="B820" s="278" t="str">
        <f>IF(D820="","",D820&amp;"-"&amp;(1+COUNTIF(D$11:D819,D820)))</f>
        <v/>
      </c>
      <c r="D820" s="271"/>
      <c r="E820" s="272"/>
      <c r="F820" s="272"/>
      <c r="G820" s="272"/>
      <c r="H820" s="272"/>
      <c r="I820" s="272"/>
      <c r="J820" s="272"/>
      <c r="K820" s="272"/>
      <c r="L820" s="272"/>
      <c r="M820" s="272"/>
      <c r="N820" s="273"/>
    </row>
    <row r="821" spans="2:14" x14ac:dyDescent="0.25">
      <c r="B821" s="278" t="str">
        <f>IF(D821="","",D821&amp;"-"&amp;(1+COUNTIF(D$11:D820,D821)))</f>
        <v/>
      </c>
      <c r="D821" s="271"/>
      <c r="E821" s="272"/>
      <c r="F821" s="272"/>
      <c r="G821" s="272"/>
      <c r="H821" s="272"/>
      <c r="I821" s="272"/>
      <c r="J821" s="272"/>
      <c r="K821" s="272"/>
      <c r="L821" s="272"/>
      <c r="M821" s="272"/>
      <c r="N821" s="273"/>
    </row>
    <row r="822" spans="2:14" x14ac:dyDescent="0.25">
      <c r="B822" s="278" t="str">
        <f>IF(D822="","",D822&amp;"-"&amp;(1+COUNTIF(D$11:D821,D822)))</f>
        <v/>
      </c>
      <c r="D822" s="271"/>
      <c r="E822" s="272"/>
      <c r="F822" s="272"/>
      <c r="G822" s="272"/>
      <c r="H822" s="272"/>
      <c r="I822" s="272"/>
      <c r="J822" s="272"/>
      <c r="K822" s="272"/>
      <c r="L822" s="272"/>
      <c r="M822" s="272"/>
      <c r="N822" s="273"/>
    </row>
    <row r="823" spans="2:14" x14ac:dyDescent="0.25">
      <c r="B823" s="278" t="str">
        <f>IF(D823="","",D823&amp;"-"&amp;(1+COUNTIF(D$11:D822,D823)))</f>
        <v/>
      </c>
      <c r="D823" s="271"/>
      <c r="E823" s="272"/>
      <c r="F823" s="272"/>
      <c r="G823" s="272"/>
      <c r="H823" s="272"/>
      <c r="I823" s="272"/>
      <c r="J823" s="272"/>
      <c r="K823" s="272"/>
      <c r="L823" s="272"/>
      <c r="M823" s="272"/>
      <c r="N823" s="273"/>
    </row>
    <row r="824" spans="2:14" ht="15" customHeight="1" x14ac:dyDescent="0.25">
      <c r="B824" s="278" t="str">
        <f>IF(D824="","",D824&amp;"-"&amp;(1+COUNTIF(D$11:D823,D824)))</f>
        <v/>
      </c>
      <c r="D824" s="271"/>
      <c r="E824" s="272"/>
      <c r="F824" s="272"/>
      <c r="G824" s="272"/>
      <c r="H824" s="272"/>
      <c r="I824" s="272"/>
      <c r="J824" s="272"/>
      <c r="K824" s="272"/>
      <c r="L824" s="272"/>
      <c r="M824" s="272"/>
      <c r="N824" s="273"/>
    </row>
    <row r="825" spans="2:14" x14ac:dyDescent="0.25">
      <c r="B825" s="278" t="str">
        <f>IF(D825="","",D825&amp;"-"&amp;(1+COUNTIF(D$11:D824,D825)))</f>
        <v/>
      </c>
      <c r="D825" s="271"/>
      <c r="E825" s="272"/>
      <c r="F825" s="272"/>
      <c r="G825" s="272"/>
      <c r="H825" s="272"/>
      <c r="I825" s="272"/>
      <c r="J825" s="272"/>
      <c r="K825" s="272"/>
      <c r="L825" s="272"/>
      <c r="M825" s="272"/>
      <c r="N825" s="273"/>
    </row>
    <row r="826" spans="2:14" x14ac:dyDescent="0.25">
      <c r="B826" s="278" t="str">
        <f>IF(D826="","",D826&amp;"-"&amp;(1+COUNTIF(D$11:D825,D826)))</f>
        <v/>
      </c>
      <c r="D826" s="271"/>
      <c r="E826" s="272"/>
      <c r="F826" s="272"/>
      <c r="G826" s="272"/>
      <c r="H826" s="272"/>
      <c r="I826" s="272"/>
      <c r="J826" s="272"/>
      <c r="K826" s="272"/>
      <c r="L826" s="272"/>
      <c r="M826" s="272"/>
      <c r="N826" s="273"/>
    </row>
    <row r="827" spans="2:14" x14ac:dyDescent="0.25">
      <c r="B827" s="278" t="str">
        <f>IF(D827="","",D827&amp;"-"&amp;(1+COUNTIF(D$11:D826,D827)))</f>
        <v/>
      </c>
      <c r="D827" s="271"/>
      <c r="E827" s="272"/>
      <c r="F827" s="272"/>
      <c r="G827" s="272"/>
      <c r="H827" s="272"/>
      <c r="I827" s="272"/>
      <c r="J827" s="272"/>
      <c r="K827" s="272"/>
      <c r="L827" s="272"/>
      <c r="M827" s="272"/>
      <c r="N827" s="273"/>
    </row>
    <row r="828" spans="2:14" x14ac:dyDescent="0.25">
      <c r="B828" s="278" t="str">
        <f>IF(D828="","",D828&amp;"-"&amp;(1+COUNTIF(D$11:D827,D828)))</f>
        <v/>
      </c>
      <c r="D828" s="271"/>
      <c r="E828" s="272"/>
      <c r="F828" s="272"/>
      <c r="G828" s="272"/>
      <c r="H828" s="272"/>
      <c r="I828" s="272"/>
      <c r="J828" s="272"/>
      <c r="K828" s="272"/>
      <c r="L828" s="272"/>
      <c r="M828" s="272"/>
      <c r="N828" s="273"/>
    </row>
    <row r="829" spans="2:14" x14ac:dyDescent="0.25">
      <c r="B829" s="278" t="str">
        <f>IF(D829="","",D829&amp;"-"&amp;(1+COUNTIF(D$11:D828,D829)))</f>
        <v/>
      </c>
      <c r="D829" s="271"/>
      <c r="E829" s="272"/>
      <c r="F829" s="272"/>
      <c r="G829" s="272"/>
      <c r="H829" s="272"/>
      <c r="I829" s="272"/>
      <c r="J829" s="272"/>
      <c r="K829" s="272"/>
      <c r="L829" s="272"/>
      <c r="M829" s="272"/>
      <c r="N829" s="273"/>
    </row>
    <row r="830" spans="2:14" x14ac:dyDescent="0.25">
      <c r="B830" s="278" t="str">
        <f>IF(D830="","",D830&amp;"-"&amp;(1+COUNTIF(D$11:D829,D830)))</f>
        <v/>
      </c>
      <c r="D830" s="271"/>
      <c r="E830" s="272"/>
      <c r="F830" s="272"/>
      <c r="G830" s="272"/>
      <c r="H830" s="272"/>
      <c r="I830" s="272"/>
      <c r="J830" s="272"/>
      <c r="K830" s="272"/>
      <c r="L830" s="272"/>
      <c r="M830" s="272"/>
      <c r="N830" s="273"/>
    </row>
    <row r="831" spans="2:14" ht="15" customHeight="1" x14ac:dyDescent="0.25">
      <c r="B831" s="278" t="str">
        <f>IF(D831="","",D831&amp;"-"&amp;(1+COUNTIF(D$11:D830,D831)))</f>
        <v/>
      </c>
      <c r="D831" s="271"/>
      <c r="E831" s="272"/>
      <c r="F831" s="272"/>
      <c r="G831" s="272"/>
      <c r="H831" s="272"/>
      <c r="I831" s="272"/>
      <c r="J831" s="272"/>
      <c r="K831" s="272"/>
      <c r="L831" s="272"/>
      <c r="M831" s="272"/>
      <c r="N831" s="273"/>
    </row>
    <row r="832" spans="2:14" x14ac:dyDescent="0.25">
      <c r="B832" s="278" t="str">
        <f>IF(D832="","",D832&amp;"-"&amp;(1+COUNTIF(D$11:D831,D832)))</f>
        <v/>
      </c>
      <c r="D832" s="271"/>
      <c r="E832" s="272"/>
      <c r="F832" s="272"/>
      <c r="G832" s="272"/>
      <c r="H832" s="272"/>
      <c r="I832" s="272"/>
      <c r="J832" s="272"/>
      <c r="K832" s="272"/>
      <c r="L832" s="272"/>
      <c r="M832" s="272"/>
      <c r="N832" s="273"/>
    </row>
    <row r="833" spans="2:14" x14ac:dyDescent="0.25">
      <c r="B833" s="278" t="str">
        <f>IF(D833="","",D833&amp;"-"&amp;(1+COUNTIF(D$11:D832,D833)))</f>
        <v/>
      </c>
      <c r="D833" s="271"/>
      <c r="E833" s="272"/>
      <c r="F833" s="272"/>
      <c r="G833" s="272"/>
      <c r="H833" s="272"/>
      <c r="I833" s="272"/>
      <c r="J833" s="272"/>
      <c r="K833" s="272"/>
      <c r="L833" s="272"/>
      <c r="M833" s="272"/>
      <c r="N833" s="273"/>
    </row>
    <row r="834" spans="2:14" x14ac:dyDescent="0.25">
      <c r="B834" s="278" t="str">
        <f>IF(D834="","",D834&amp;"-"&amp;(1+COUNTIF(D$11:D833,D834)))</f>
        <v/>
      </c>
      <c r="D834" s="271"/>
      <c r="E834" s="272"/>
      <c r="F834" s="272"/>
      <c r="G834" s="272"/>
      <c r="H834" s="272"/>
      <c r="I834" s="272"/>
      <c r="J834" s="272"/>
      <c r="K834" s="272"/>
      <c r="L834" s="272"/>
      <c r="M834" s="272"/>
      <c r="N834" s="273"/>
    </row>
    <row r="835" spans="2:14" x14ac:dyDescent="0.25">
      <c r="B835" s="278" t="str">
        <f>IF(D835="","",D835&amp;"-"&amp;(1+COUNTIF(D$11:D834,D835)))</f>
        <v/>
      </c>
      <c r="D835" s="271"/>
      <c r="E835" s="272"/>
      <c r="F835" s="272"/>
      <c r="G835" s="272"/>
      <c r="H835" s="272"/>
      <c r="I835" s="272"/>
      <c r="J835" s="272"/>
      <c r="K835" s="272"/>
      <c r="L835" s="272"/>
      <c r="M835" s="272"/>
      <c r="N835" s="273"/>
    </row>
    <row r="836" spans="2:14" x14ac:dyDescent="0.25">
      <c r="B836" s="278" t="str">
        <f>IF(D836="","",D836&amp;"-"&amp;(1+COUNTIF(D$11:D835,D836)))</f>
        <v/>
      </c>
      <c r="D836" s="271"/>
      <c r="E836" s="272"/>
      <c r="F836" s="272"/>
      <c r="G836" s="272"/>
      <c r="H836" s="272"/>
      <c r="I836" s="272"/>
      <c r="J836" s="272"/>
      <c r="K836" s="272"/>
      <c r="L836" s="272"/>
      <c r="M836" s="272"/>
      <c r="N836" s="273"/>
    </row>
    <row r="837" spans="2:14" x14ac:dyDescent="0.25">
      <c r="B837" s="278" t="str">
        <f>IF(D837="","",D837&amp;"-"&amp;(1+COUNTIF(D$11:D836,D837)))</f>
        <v/>
      </c>
      <c r="D837" s="271"/>
      <c r="E837" s="272"/>
      <c r="F837" s="272"/>
      <c r="G837" s="272"/>
      <c r="H837" s="272"/>
      <c r="I837" s="272"/>
      <c r="J837" s="272"/>
      <c r="K837" s="272"/>
      <c r="L837" s="272"/>
      <c r="M837" s="272"/>
      <c r="N837" s="273"/>
    </row>
    <row r="838" spans="2:14" ht="15" customHeight="1" x14ac:dyDescent="0.25">
      <c r="B838" s="278" t="str">
        <f>IF(D838="","",D838&amp;"-"&amp;(1+COUNTIF(D$11:D837,D838)))</f>
        <v/>
      </c>
      <c r="D838" s="271"/>
      <c r="E838" s="272"/>
      <c r="F838" s="272"/>
      <c r="G838" s="272"/>
      <c r="H838" s="272"/>
      <c r="I838" s="272"/>
      <c r="J838" s="272"/>
      <c r="K838" s="272"/>
      <c r="L838" s="272"/>
      <c r="M838" s="272"/>
      <c r="N838" s="273"/>
    </row>
    <row r="839" spans="2:14" x14ac:dyDescent="0.25">
      <c r="B839" s="278" t="str">
        <f>IF(D839="","",D839&amp;"-"&amp;(1+COUNTIF(D$11:D838,D839)))</f>
        <v/>
      </c>
      <c r="D839" s="271"/>
      <c r="E839" s="272"/>
      <c r="F839" s="272"/>
      <c r="G839" s="272"/>
      <c r="H839" s="272"/>
      <c r="I839" s="272"/>
      <c r="J839" s="272"/>
      <c r="K839" s="272"/>
      <c r="L839" s="272"/>
      <c r="M839" s="272"/>
      <c r="N839" s="273"/>
    </row>
    <row r="840" spans="2:14" x14ac:dyDescent="0.25">
      <c r="B840" s="278" t="str">
        <f>IF(D840="","",D840&amp;"-"&amp;(1+COUNTIF(D$11:D839,D840)))</f>
        <v/>
      </c>
      <c r="D840" s="271"/>
      <c r="E840" s="272"/>
      <c r="F840" s="272"/>
      <c r="G840" s="272"/>
      <c r="H840" s="272"/>
      <c r="I840" s="272"/>
      <c r="J840" s="272"/>
      <c r="K840" s="272"/>
      <c r="L840" s="272"/>
      <c r="M840" s="272"/>
      <c r="N840" s="273"/>
    </row>
    <row r="841" spans="2:14" x14ac:dyDescent="0.25">
      <c r="B841" s="278" t="str">
        <f>IF(D841="","",D841&amp;"-"&amp;(1+COUNTIF(D$11:D840,D841)))</f>
        <v/>
      </c>
      <c r="D841" s="271"/>
      <c r="E841" s="272"/>
      <c r="F841" s="272"/>
      <c r="G841" s="272"/>
      <c r="H841" s="272"/>
      <c r="I841" s="272"/>
      <c r="J841" s="272"/>
      <c r="K841" s="272"/>
      <c r="L841" s="272"/>
      <c r="M841" s="272"/>
      <c r="N841" s="273"/>
    </row>
    <row r="842" spans="2:14" x14ac:dyDescent="0.25">
      <c r="B842" s="278" t="str">
        <f>IF(D842="","",D842&amp;"-"&amp;(1+COUNTIF(D$11:D841,D842)))</f>
        <v/>
      </c>
      <c r="D842" s="271"/>
      <c r="E842" s="272"/>
      <c r="F842" s="272"/>
      <c r="G842" s="272"/>
      <c r="H842" s="272"/>
      <c r="I842" s="272"/>
      <c r="J842" s="272"/>
      <c r="K842" s="272"/>
      <c r="L842" s="272"/>
      <c r="M842" s="272"/>
      <c r="N842" s="273"/>
    </row>
    <row r="843" spans="2:14" x14ac:dyDescent="0.25">
      <c r="B843" s="278" t="str">
        <f>IF(D843="","",D843&amp;"-"&amp;(1+COUNTIF(D$11:D842,D843)))</f>
        <v/>
      </c>
      <c r="D843" s="271"/>
      <c r="E843" s="272"/>
      <c r="F843" s="272"/>
      <c r="G843" s="272"/>
      <c r="H843" s="272"/>
      <c r="I843" s="272"/>
      <c r="J843" s="272"/>
      <c r="K843" s="272"/>
      <c r="L843" s="272"/>
      <c r="M843" s="272"/>
      <c r="N843" s="273"/>
    </row>
    <row r="844" spans="2:14" x14ac:dyDescent="0.25">
      <c r="B844" s="278" t="str">
        <f>IF(D844="","",D844&amp;"-"&amp;(1+COUNTIF(D$11:D843,D844)))</f>
        <v/>
      </c>
      <c r="D844" s="271"/>
      <c r="E844" s="272"/>
      <c r="F844" s="272"/>
      <c r="G844" s="272"/>
      <c r="H844" s="272"/>
      <c r="I844" s="272"/>
      <c r="J844" s="272"/>
      <c r="K844" s="272"/>
      <c r="L844" s="272"/>
      <c r="M844" s="272"/>
      <c r="N844" s="273"/>
    </row>
    <row r="845" spans="2:14" ht="15" customHeight="1" x14ac:dyDescent="0.25">
      <c r="B845" s="278" t="str">
        <f>IF(D845="","",D845&amp;"-"&amp;(1+COUNTIF(D$11:D844,D845)))</f>
        <v/>
      </c>
      <c r="D845" s="271"/>
      <c r="E845" s="272"/>
      <c r="F845" s="272"/>
      <c r="G845" s="272"/>
      <c r="H845" s="272"/>
      <c r="I845" s="272"/>
      <c r="J845" s="272"/>
      <c r="K845" s="272"/>
      <c r="L845" s="272"/>
      <c r="M845" s="272"/>
      <c r="N845" s="273"/>
    </row>
    <row r="846" spans="2:14" x14ac:dyDescent="0.25">
      <c r="B846" s="278" t="str">
        <f>IF(D846="","",D846&amp;"-"&amp;(1+COUNTIF(D$11:D845,D846)))</f>
        <v/>
      </c>
      <c r="D846" s="271"/>
      <c r="E846" s="272"/>
      <c r="F846" s="272"/>
      <c r="G846" s="272"/>
      <c r="H846" s="272"/>
      <c r="I846" s="272"/>
      <c r="J846" s="272"/>
      <c r="K846" s="272"/>
      <c r="L846" s="272"/>
      <c r="M846" s="272"/>
      <c r="N846" s="273"/>
    </row>
    <row r="847" spans="2:14" x14ac:dyDescent="0.25">
      <c r="B847" s="278" t="str">
        <f>IF(D847="","",D847&amp;"-"&amp;(1+COUNTIF(D$11:D846,D847)))</f>
        <v/>
      </c>
      <c r="D847" s="271"/>
      <c r="E847" s="272"/>
      <c r="F847" s="272"/>
      <c r="G847" s="272"/>
      <c r="H847" s="272"/>
      <c r="I847" s="272"/>
      <c r="J847" s="272"/>
      <c r="K847" s="272"/>
      <c r="L847" s="272"/>
      <c r="M847" s="272"/>
      <c r="N847" s="273"/>
    </row>
    <row r="848" spans="2:14" x14ac:dyDescent="0.25">
      <c r="B848" s="278" t="str">
        <f>IF(D848="","",D848&amp;"-"&amp;(1+COUNTIF(D$11:D847,D848)))</f>
        <v/>
      </c>
      <c r="D848" s="271"/>
      <c r="E848" s="272"/>
      <c r="F848" s="272"/>
      <c r="G848" s="272"/>
      <c r="H848" s="272"/>
      <c r="I848" s="272"/>
      <c r="J848" s="272"/>
      <c r="K848" s="272"/>
      <c r="L848" s="272"/>
      <c r="M848" s="272"/>
      <c r="N848" s="273"/>
    </row>
    <row r="849" spans="2:14" x14ac:dyDescent="0.25">
      <c r="B849" s="278" t="str">
        <f>IF(D849="","",D849&amp;"-"&amp;(1+COUNTIF(D$11:D848,D849)))</f>
        <v/>
      </c>
      <c r="D849" s="271"/>
      <c r="E849" s="272"/>
      <c r="F849" s="272"/>
      <c r="G849" s="272"/>
      <c r="H849" s="272"/>
      <c r="I849" s="272"/>
      <c r="J849" s="272"/>
      <c r="K849" s="272"/>
      <c r="L849" s="272"/>
      <c r="M849" s="272"/>
      <c r="N849" s="273"/>
    </row>
    <row r="850" spans="2:14" x14ac:dyDescent="0.25">
      <c r="B850" s="278" t="str">
        <f>IF(D850="","",D850&amp;"-"&amp;(1+COUNTIF(D$11:D849,D850)))</f>
        <v/>
      </c>
      <c r="D850" s="271"/>
      <c r="E850" s="272"/>
      <c r="F850" s="272"/>
      <c r="G850" s="272"/>
      <c r="H850" s="272"/>
      <c r="I850" s="272"/>
      <c r="J850" s="272"/>
      <c r="K850" s="272"/>
      <c r="L850" s="272"/>
      <c r="M850" s="272"/>
      <c r="N850" s="273"/>
    </row>
    <row r="851" spans="2:14" x14ac:dyDescent="0.25">
      <c r="B851" s="278" t="str">
        <f>IF(D851="","",D851&amp;"-"&amp;(1+COUNTIF(D$11:D850,D851)))</f>
        <v/>
      </c>
      <c r="D851" s="271"/>
      <c r="E851" s="272"/>
      <c r="F851" s="272"/>
      <c r="G851" s="272"/>
      <c r="H851" s="272"/>
      <c r="I851" s="272"/>
      <c r="J851" s="272"/>
      <c r="K851" s="272"/>
      <c r="L851" s="272"/>
      <c r="M851" s="272"/>
      <c r="N851" s="273"/>
    </row>
    <row r="852" spans="2:14" ht="15" customHeight="1" x14ac:dyDescent="0.25">
      <c r="B852" s="278" t="str">
        <f>IF(D852="","",D852&amp;"-"&amp;(1+COUNTIF(D$11:D851,D852)))</f>
        <v/>
      </c>
      <c r="D852" s="271"/>
      <c r="E852" s="272"/>
      <c r="F852" s="272"/>
      <c r="G852" s="272"/>
      <c r="H852" s="272"/>
      <c r="I852" s="272"/>
      <c r="J852" s="272"/>
      <c r="K852" s="272"/>
      <c r="L852" s="272"/>
      <c r="M852" s="272"/>
      <c r="N852" s="273"/>
    </row>
    <row r="853" spans="2:14" x14ac:dyDescent="0.25">
      <c r="B853" s="278" t="str">
        <f>IF(D853="","",D853&amp;"-"&amp;(1+COUNTIF(D$11:D852,D853)))</f>
        <v/>
      </c>
      <c r="D853" s="271"/>
      <c r="E853" s="272"/>
      <c r="F853" s="272"/>
      <c r="G853" s="272"/>
      <c r="H853" s="272"/>
      <c r="I853" s="272"/>
      <c r="J853" s="272"/>
      <c r="K853" s="272"/>
      <c r="L853" s="272"/>
      <c r="M853" s="272"/>
      <c r="N853" s="273"/>
    </row>
    <row r="854" spans="2:14" x14ac:dyDescent="0.25">
      <c r="B854" s="278" t="str">
        <f>IF(D854="","",D854&amp;"-"&amp;(1+COUNTIF(D$11:D853,D854)))</f>
        <v/>
      </c>
      <c r="D854" s="271"/>
      <c r="E854" s="272"/>
      <c r="F854" s="272"/>
      <c r="G854" s="272"/>
      <c r="H854" s="272"/>
      <c r="I854" s="272"/>
      <c r="J854" s="272"/>
      <c r="K854" s="272"/>
      <c r="L854" s="272"/>
      <c r="M854" s="272"/>
      <c r="N854" s="273"/>
    </row>
    <row r="855" spans="2:14" x14ac:dyDescent="0.25">
      <c r="B855" s="278" t="str">
        <f>IF(D855="","",D855&amp;"-"&amp;(1+COUNTIF(D$11:D854,D855)))</f>
        <v/>
      </c>
      <c r="D855" s="271"/>
      <c r="E855" s="272"/>
      <c r="F855" s="272"/>
      <c r="G855" s="272"/>
      <c r="H855" s="272"/>
      <c r="I855" s="272"/>
      <c r="J855" s="272"/>
      <c r="K855" s="272"/>
      <c r="L855" s="272"/>
      <c r="M855" s="272"/>
      <c r="N855" s="273"/>
    </row>
    <row r="856" spans="2:14" x14ac:dyDescent="0.25">
      <c r="B856" s="278" t="str">
        <f>IF(D856="","",D856&amp;"-"&amp;(1+COUNTIF(D$11:D855,D856)))</f>
        <v/>
      </c>
      <c r="D856" s="271"/>
      <c r="E856" s="272"/>
      <c r="F856" s="272"/>
      <c r="G856" s="272"/>
      <c r="H856" s="272"/>
      <c r="I856" s="272"/>
      <c r="J856" s="272"/>
      <c r="K856" s="272"/>
      <c r="L856" s="272"/>
      <c r="M856" s="272"/>
      <c r="N856" s="273"/>
    </row>
    <row r="857" spans="2:14" x14ac:dyDescent="0.25">
      <c r="B857" s="278" t="str">
        <f>IF(D857="","",D857&amp;"-"&amp;(1+COUNTIF(D$11:D856,D857)))</f>
        <v/>
      </c>
      <c r="D857" s="271"/>
      <c r="E857" s="272"/>
      <c r="F857" s="272"/>
      <c r="G857" s="272"/>
      <c r="H857" s="272"/>
      <c r="I857" s="272"/>
      <c r="J857" s="272"/>
      <c r="K857" s="272"/>
      <c r="L857" s="272"/>
      <c r="M857" s="272"/>
      <c r="N857" s="273"/>
    </row>
    <row r="858" spans="2:14" x14ac:dyDescent="0.25">
      <c r="B858" s="278" t="str">
        <f>IF(D858="","",D858&amp;"-"&amp;(1+COUNTIF(D$11:D857,D858)))</f>
        <v/>
      </c>
      <c r="D858" s="271"/>
      <c r="E858" s="272"/>
      <c r="F858" s="272"/>
      <c r="G858" s="272"/>
      <c r="H858" s="272"/>
      <c r="I858" s="272"/>
      <c r="J858" s="272"/>
      <c r="K858" s="272"/>
      <c r="L858" s="272"/>
      <c r="M858" s="272"/>
      <c r="N858" s="273"/>
    </row>
    <row r="859" spans="2:14" ht="15" customHeight="1" x14ac:dyDescent="0.25">
      <c r="B859" s="278" t="str">
        <f>IF(D859="","",D859&amp;"-"&amp;(1+COUNTIF(D$11:D858,D859)))</f>
        <v/>
      </c>
      <c r="D859" s="271"/>
      <c r="E859" s="272"/>
      <c r="F859" s="272"/>
      <c r="G859" s="272"/>
      <c r="H859" s="272"/>
      <c r="I859" s="272"/>
      <c r="J859" s="272"/>
      <c r="K859" s="272"/>
      <c r="L859" s="272"/>
      <c r="M859" s="272"/>
      <c r="N859" s="273"/>
    </row>
    <row r="860" spans="2:14" x14ac:dyDescent="0.25">
      <c r="B860" s="278" t="str">
        <f>IF(D860="","",D860&amp;"-"&amp;(1+COUNTIF(D$11:D859,D860)))</f>
        <v/>
      </c>
      <c r="D860" s="271"/>
      <c r="E860" s="272"/>
      <c r="F860" s="272"/>
      <c r="G860" s="272"/>
      <c r="H860" s="272"/>
      <c r="I860" s="272"/>
      <c r="J860" s="272"/>
      <c r="K860" s="272"/>
      <c r="L860" s="272"/>
      <c r="M860" s="272"/>
      <c r="N860" s="273"/>
    </row>
    <row r="861" spans="2:14" x14ac:dyDescent="0.25">
      <c r="B861" s="278" t="str">
        <f>IF(D861="","",D861&amp;"-"&amp;(1+COUNTIF(D$11:D860,D861)))</f>
        <v/>
      </c>
      <c r="D861" s="271"/>
      <c r="E861" s="272"/>
      <c r="F861" s="272"/>
      <c r="G861" s="272"/>
      <c r="H861" s="272"/>
      <c r="I861" s="272"/>
      <c r="J861" s="272"/>
      <c r="K861" s="272"/>
      <c r="L861" s="272"/>
      <c r="M861" s="272"/>
      <c r="N861" s="273"/>
    </row>
    <row r="862" spans="2:14" x14ac:dyDescent="0.25">
      <c r="B862" s="278" t="str">
        <f>IF(D862="","",D862&amp;"-"&amp;(1+COUNTIF(D$11:D861,D862)))</f>
        <v/>
      </c>
      <c r="D862" s="271"/>
      <c r="E862" s="272"/>
      <c r="F862" s="272"/>
      <c r="G862" s="272"/>
      <c r="H862" s="272"/>
      <c r="I862" s="272"/>
      <c r="J862" s="272"/>
      <c r="K862" s="272"/>
      <c r="L862" s="272"/>
      <c r="M862" s="272"/>
      <c r="N862" s="273"/>
    </row>
    <row r="863" spans="2:14" x14ac:dyDescent="0.25">
      <c r="B863" s="278" t="str">
        <f>IF(D863="","",D863&amp;"-"&amp;(1+COUNTIF(D$11:D862,D863)))</f>
        <v/>
      </c>
      <c r="D863" s="271"/>
      <c r="E863" s="272"/>
      <c r="F863" s="272"/>
      <c r="G863" s="272"/>
      <c r="H863" s="272"/>
      <c r="I863" s="272"/>
      <c r="J863" s="272"/>
      <c r="K863" s="272"/>
      <c r="L863" s="272"/>
      <c r="M863" s="272"/>
      <c r="N863" s="273"/>
    </row>
    <row r="864" spans="2:14" x14ac:dyDescent="0.25">
      <c r="B864" s="278" t="str">
        <f>IF(D864="","",D864&amp;"-"&amp;(1+COUNTIF(D$11:D863,D864)))</f>
        <v/>
      </c>
      <c r="D864" s="271"/>
      <c r="E864" s="272"/>
      <c r="F864" s="272"/>
      <c r="G864" s="272"/>
      <c r="H864" s="272"/>
      <c r="I864" s="272"/>
      <c r="J864" s="272"/>
      <c r="K864" s="272"/>
      <c r="L864" s="272"/>
      <c r="M864" s="272"/>
      <c r="N864" s="273"/>
    </row>
    <row r="865" spans="2:14" x14ac:dyDescent="0.25">
      <c r="B865" s="278" t="str">
        <f>IF(D865="","",D865&amp;"-"&amp;(1+COUNTIF(D$11:D864,D865)))</f>
        <v/>
      </c>
      <c r="D865" s="271"/>
      <c r="E865" s="272"/>
      <c r="F865" s="272"/>
      <c r="G865" s="272"/>
      <c r="H865" s="272"/>
      <c r="I865" s="272"/>
      <c r="J865" s="272"/>
      <c r="K865" s="272"/>
      <c r="L865" s="272"/>
      <c r="M865" s="272"/>
      <c r="N865" s="273"/>
    </row>
    <row r="866" spans="2:14" ht="15" customHeight="1" x14ac:dyDescent="0.25">
      <c r="B866" s="278" t="str">
        <f>IF(D866="","",D866&amp;"-"&amp;(1+COUNTIF(D$11:D865,D866)))</f>
        <v/>
      </c>
      <c r="D866" s="271"/>
      <c r="E866" s="272"/>
      <c r="F866" s="272"/>
      <c r="G866" s="272"/>
      <c r="H866" s="272"/>
      <c r="I866" s="272"/>
      <c r="J866" s="272"/>
      <c r="K866" s="272"/>
      <c r="L866" s="272"/>
      <c r="M866" s="272"/>
      <c r="N866" s="273"/>
    </row>
    <row r="867" spans="2:14" x14ac:dyDescent="0.25">
      <c r="B867" s="278" t="str">
        <f>IF(D867="","",D867&amp;"-"&amp;(1+COUNTIF(D$11:D866,D867)))</f>
        <v/>
      </c>
      <c r="D867" s="271"/>
      <c r="E867" s="272"/>
      <c r="F867" s="272"/>
      <c r="G867" s="272"/>
      <c r="H867" s="272"/>
      <c r="I867" s="272"/>
      <c r="J867" s="272"/>
      <c r="K867" s="272"/>
      <c r="L867" s="272"/>
      <c r="M867" s="272"/>
      <c r="N867" s="273"/>
    </row>
    <row r="868" spans="2:14" x14ac:dyDescent="0.25">
      <c r="B868" s="278" t="str">
        <f>IF(D868="","",D868&amp;"-"&amp;(1+COUNTIF(D$11:D867,D868)))</f>
        <v/>
      </c>
      <c r="D868" s="271"/>
      <c r="E868" s="272"/>
      <c r="F868" s="272"/>
      <c r="G868" s="272"/>
      <c r="H868" s="272"/>
      <c r="I868" s="272"/>
      <c r="J868" s="272"/>
      <c r="K868" s="272"/>
      <c r="L868" s="272"/>
      <c r="M868" s="272"/>
      <c r="N868" s="273"/>
    </row>
    <row r="869" spans="2:14" x14ac:dyDescent="0.25">
      <c r="B869" s="278" t="str">
        <f>IF(D869="","",D869&amp;"-"&amp;(1+COUNTIF(D$11:D868,D869)))</f>
        <v/>
      </c>
      <c r="D869" s="271"/>
      <c r="E869" s="272"/>
      <c r="F869" s="272"/>
      <c r="G869" s="272"/>
      <c r="H869" s="272"/>
      <c r="I869" s="272"/>
      <c r="J869" s="272"/>
      <c r="K869" s="272"/>
      <c r="L869" s="272"/>
      <c r="M869" s="272"/>
      <c r="N869" s="273"/>
    </row>
    <row r="870" spans="2:14" x14ac:dyDescent="0.25">
      <c r="B870" s="278" t="str">
        <f>IF(D870="","",D870&amp;"-"&amp;(1+COUNTIF(D$11:D869,D870)))</f>
        <v/>
      </c>
      <c r="D870" s="271"/>
      <c r="E870" s="272"/>
      <c r="F870" s="272"/>
      <c r="G870" s="272"/>
      <c r="H870" s="272"/>
      <c r="I870" s="272"/>
      <c r="J870" s="272"/>
      <c r="K870" s="272"/>
      <c r="L870" s="272"/>
      <c r="M870" s="272"/>
      <c r="N870" s="273"/>
    </row>
    <row r="871" spans="2:14" x14ac:dyDescent="0.25">
      <c r="B871" s="278" t="str">
        <f>IF(D871="","",D871&amp;"-"&amp;(1+COUNTIF(D$11:D870,D871)))</f>
        <v/>
      </c>
      <c r="D871" s="271"/>
      <c r="E871" s="272"/>
      <c r="F871" s="272"/>
      <c r="G871" s="272"/>
      <c r="H871" s="272"/>
      <c r="I871" s="272"/>
      <c r="J871" s="272"/>
      <c r="K871" s="272"/>
      <c r="L871" s="272"/>
      <c r="M871" s="272"/>
      <c r="N871" s="273"/>
    </row>
    <row r="872" spans="2:14" x14ac:dyDescent="0.25">
      <c r="B872" s="278" t="str">
        <f>IF(D872="","",D872&amp;"-"&amp;(1+COUNTIF(D$11:D871,D872)))</f>
        <v/>
      </c>
      <c r="D872" s="271"/>
      <c r="E872" s="272"/>
      <c r="F872" s="272"/>
      <c r="G872" s="272"/>
      <c r="H872" s="272"/>
      <c r="I872" s="272"/>
      <c r="J872" s="272"/>
      <c r="K872" s="272"/>
      <c r="L872" s="272"/>
      <c r="M872" s="272"/>
      <c r="N872" s="273"/>
    </row>
    <row r="873" spans="2:14" ht="15" customHeight="1" x14ac:dyDescent="0.25">
      <c r="B873" s="278" t="str">
        <f>IF(D873="","",D873&amp;"-"&amp;(1+COUNTIF(D$11:D872,D873)))</f>
        <v/>
      </c>
      <c r="D873" s="271"/>
      <c r="E873" s="272"/>
      <c r="F873" s="272"/>
      <c r="G873" s="272"/>
      <c r="H873" s="272"/>
      <c r="I873" s="272"/>
      <c r="J873" s="272"/>
      <c r="K873" s="272"/>
      <c r="L873" s="272"/>
      <c r="M873" s="272"/>
      <c r="N873" s="273"/>
    </row>
    <row r="874" spans="2:14" x14ac:dyDescent="0.25">
      <c r="B874" s="278" t="str">
        <f>IF(D874="","",D874&amp;"-"&amp;(1+COUNTIF(D$11:D873,D874)))</f>
        <v/>
      </c>
      <c r="D874" s="271"/>
      <c r="E874" s="272"/>
      <c r="F874" s="272"/>
      <c r="G874" s="272"/>
      <c r="H874" s="272"/>
      <c r="I874" s="272"/>
      <c r="J874" s="272"/>
      <c r="K874" s="272"/>
      <c r="L874" s="272"/>
      <c r="M874" s="272"/>
      <c r="N874" s="273"/>
    </row>
    <row r="875" spans="2:14" x14ac:dyDescent="0.25">
      <c r="B875" s="278" t="str">
        <f>IF(D875="","",D875&amp;"-"&amp;(1+COUNTIF(D$11:D874,D875)))</f>
        <v/>
      </c>
      <c r="D875" s="271"/>
      <c r="E875" s="272"/>
      <c r="F875" s="272"/>
      <c r="G875" s="272"/>
      <c r="H875" s="272"/>
      <c r="I875" s="272"/>
      <c r="J875" s="272"/>
      <c r="K875" s="272"/>
      <c r="L875" s="272"/>
      <c r="M875" s="272"/>
      <c r="N875" s="273"/>
    </row>
    <row r="876" spans="2:14" x14ac:dyDescent="0.25">
      <c r="B876" s="278" t="str">
        <f>IF(D876="","",D876&amp;"-"&amp;(1+COUNTIF(D$11:D875,D876)))</f>
        <v/>
      </c>
      <c r="D876" s="271"/>
      <c r="E876" s="272"/>
      <c r="F876" s="272"/>
      <c r="G876" s="272"/>
      <c r="H876" s="272"/>
      <c r="I876" s="272"/>
      <c r="J876" s="272"/>
      <c r="K876" s="272"/>
      <c r="L876" s="272"/>
      <c r="M876" s="272"/>
      <c r="N876" s="273"/>
    </row>
    <row r="877" spans="2:14" x14ac:dyDescent="0.25">
      <c r="B877" s="278" t="str">
        <f>IF(D877="","",D877&amp;"-"&amp;(1+COUNTIF(D$11:D876,D877)))</f>
        <v/>
      </c>
      <c r="D877" s="271"/>
      <c r="E877" s="272"/>
      <c r="F877" s="272"/>
      <c r="G877" s="272"/>
      <c r="H877" s="272"/>
      <c r="I877" s="272"/>
      <c r="J877" s="272"/>
      <c r="K877" s="272"/>
      <c r="L877" s="272"/>
      <c r="M877" s="272"/>
      <c r="N877" s="273"/>
    </row>
    <row r="878" spans="2:14" x14ac:dyDescent="0.25">
      <c r="B878" s="278" t="str">
        <f>IF(D878="","",D878&amp;"-"&amp;(1+COUNTIF(D$11:D877,D878)))</f>
        <v/>
      </c>
      <c r="D878" s="271"/>
      <c r="E878" s="272"/>
      <c r="F878" s="272"/>
      <c r="G878" s="272"/>
      <c r="H878" s="272"/>
      <c r="I878" s="272"/>
      <c r="J878" s="272"/>
      <c r="K878" s="272"/>
      <c r="L878" s="272"/>
      <c r="M878" s="272"/>
      <c r="N878" s="273"/>
    </row>
    <row r="879" spans="2:14" x14ac:dyDescent="0.25">
      <c r="B879" s="278" t="str">
        <f>IF(D879="","",D879&amp;"-"&amp;(1+COUNTIF(D$11:D878,D879)))</f>
        <v/>
      </c>
      <c r="D879" s="271"/>
      <c r="E879" s="272"/>
      <c r="F879" s="272"/>
      <c r="G879" s="272"/>
      <c r="H879" s="272"/>
      <c r="I879" s="272"/>
      <c r="J879" s="272"/>
      <c r="K879" s="272"/>
      <c r="L879" s="272"/>
      <c r="M879" s="272"/>
      <c r="N879" s="273"/>
    </row>
    <row r="880" spans="2:14" ht="15" customHeight="1" x14ac:dyDescent="0.25">
      <c r="B880" s="278" t="str">
        <f>IF(D880="","",D880&amp;"-"&amp;(1+COUNTIF(D$11:D879,D880)))</f>
        <v/>
      </c>
      <c r="D880" s="271"/>
      <c r="E880" s="272"/>
      <c r="F880" s="272"/>
      <c r="G880" s="272"/>
      <c r="H880" s="272"/>
      <c r="I880" s="272"/>
      <c r="J880" s="272"/>
      <c r="K880" s="272"/>
      <c r="L880" s="272"/>
      <c r="M880" s="272"/>
      <c r="N880" s="273"/>
    </row>
    <row r="881" spans="2:14" x14ac:dyDescent="0.25">
      <c r="B881" s="278" t="str">
        <f>IF(D881="","",D881&amp;"-"&amp;(1+COUNTIF(D$11:D880,D881)))</f>
        <v/>
      </c>
      <c r="D881" s="271"/>
      <c r="E881" s="272"/>
      <c r="F881" s="272"/>
      <c r="G881" s="272"/>
      <c r="H881" s="272"/>
      <c r="I881" s="272"/>
      <c r="J881" s="272"/>
      <c r="K881" s="272"/>
      <c r="L881" s="272"/>
      <c r="M881" s="272"/>
      <c r="N881" s="273"/>
    </row>
    <row r="882" spans="2:14" x14ac:dyDescent="0.25">
      <c r="B882" s="278" t="str">
        <f>IF(D882="","",D882&amp;"-"&amp;(1+COUNTIF(D$11:D881,D882)))</f>
        <v/>
      </c>
      <c r="D882" s="271"/>
      <c r="E882" s="272"/>
      <c r="F882" s="272"/>
      <c r="G882" s="272"/>
      <c r="H882" s="272"/>
      <c r="I882" s="272"/>
      <c r="J882" s="272"/>
      <c r="K882" s="272"/>
      <c r="L882" s="272"/>
      <c r="M882" s="272"/>
      <c r="N882" s="273"/>
    </row>
    <row r="883" spans="2:14" x14ac:dyDescent="0.25">
      <c r="B883" s="278" t="str">
        <f>IF(D883="","",D883&amp;"-"&amp;(1+COUNTIF(D$11:D882,D883)))</f>
        <v/>
      </c>
      <c r="D883" s="271"/>
      <c r="E883" s="272"/>
      <c r="F883" s="272"/>
      <c r="G883" s="272"/>
      <c r="H883" s="272"/>
      <c r="I883" s="272"/>
      <c r="J883" s="272"/>
      <c r="K883" s="272"/>
      <c r="L883" s="272"/>
      <c r="M883" s="272"/>
      <c r="N883" s="273"/>
    </row>
    <row r="884" spans="2:14" x14ac:dyDescent="0.25">
      <c r="B884" s="278" t="str">
        <f>IF(D884="","",D884&amp;"-"&amp;(1+COUNTIF(D$11:D883,D884)))</f>
        <v/>
      </c>
      <c r="D884" s="271"/>
      <c r="E884" s="272"/>
      <c r="F884" s="272"/>
      <c r="G884" s="272"/>
      <c r="H884" s="272"/>
      <c r="I884" s="272"/>
      <c r="J884" s="272"/>
      <c r="K884" s="272"/>
      <c r="L884" s="272"/>
      <c r="M884" s="272"/>
      <c r="N884" s="273"/>
    </row>
    <row r="885" spans="2:14" x14ac:dyDescent="0.25">
      <c r="B885" s="278" t="str">
        <f>IF(D885="","",D885&amp;"-"&amp;(1+COUNTIF(D$11:D884,D885)))</f>
        <v/>
      </c>
      <c r="D885" s="271"/>
      <c r="E885" s="272"/>
      <c r="F885" s="272"/>
      <c r="G885" s="272"/>
      <c r="H885" s="272"/>
      <c r="I885" s="272"/>
      <c r="J885" s="272"/>
      <c r="K885" s="272"/>
      <c r="L885" s="272"/>
      <c r="M885" s="272"/>
      <c r="N885" s="273"/>
    </row>
    <row r="886" spans="2:14" x14ac:dyDescent="0.25">
      <c r="B886" s="278" t="str">
        <f>IF(D886="","",D886&amp;"-"&amp;(1+COUNTIF(D$11:D885,D886)))</f>
        <v/>
      </c>
      <c r="D886" s="271"/>
      <c r="E886" s="272"/>
      <c r="F886" s="272"/>
      <c r="G886" s="272"/>
      <c r="H886" s="272"/>
      <c r="I886" s="272"/>
      <c r="J886" s="272"/>
      <c r="K886" s="272"/>
      <c r="L886" s="272"/>
      <c r="M886" s="272"/>
      <c r="N886" s="273"/>
    </row>
    <row r="887" spans="2:14" ht="15" customHeight="1" x14ac:dyDescent="0.25">
      <c r="B887" s="278" t="str">
        <f>IF(D887="","",D887&amp;"-"&amp;(1+COUNTIF(D$11:D886,D887)))</f>
        <v/>
      </c>
      <c r="D887" s="271"/>
      <c r="E887" s="272"/>
      <c r="F887" s="272"/>
      <c r="G887" s="272"/>
      <c r="H887" s="272"/>
      <c r="I887" s="272"/>
      <c r="J887" s="272"/>
      <c r="K887" s="272"/>
      <c r="L887" s="272"/>
      <c r="M887" s="272"/>
      <c r="N887" s="273"/>
    </row>
    <row r="888" spans="2:14" x14ac:dyDescent="0.25">
      <c r="B888" s="278" t="str">
        <f>IF(D888="","",D888&amp;"-"&amp;(1+COUNTIF(D$11:D887,D888)))</f>
        <v/>
      </c>
      <c r="D888" s="271"/>
      <c r="E888" s="272"/>
      <c r="F888" s="272"/>
      <c r="G888" s="272"/>
      <c r="H888" s="272"/>
      <c r="I888" s="272"/>
      <c r="J888" s="272"/>
      <c r="K888" s="272"/>
      <c r="L888" s="272"/>
      <c r="M888" s="272"/>
      <c r="N888" s="273"/>
    </row>
    <row r="889" spans="2:14" x14ac:dyDescent="0.25">
      <c r="B889" s="278" t="str">
        <f>IF(D889="","",D889&amp;"-"&amp;(1+COUNTIF(D$11:D888,D889)))</f>
        <v/>
      </c>
      <c r="D889" s="271"/>
      <c r="E889" s="272"/>
      <c r="F889" s="272"/>
      <c r="G889" s="272"/>
      <c r="H889" s="272"/>
      <c r="I889" s="272"/>
      <c r="J889" s="272"/>
      <c r="K889" s="272"/>
      <c r="L889" s="272"/>
      <c r="M889" s="272"/>
      <c r="N889" s="273"/>
    </row>
    <row r="890" spans="2:14" x14ac:dyDescent="0.25">
      <c r="B890" s="278" t="str">
        <f>IF(D890="","",D890&amp;"-"&amp;(1+COUNTIF(D$11:D889,D890)))</f>
        <v/>
      </c>
      <c r="D890" s="271"/>
      <c r="E890" s="272"/>
      <c r="F890" s="272"/>
      <c r="G890" s="272"/>
      <c r="H890" s="272"/>
      <c r="I890" s="272"/>
      <c r="J890" s="272"/>
      <c r="K890" s="272"/>
      <c r="L890" s="272"/>
      <c r="M890" s="272"/>
      <c r="N890" s="273"/>
    </row>
    <row r="891" spans="2:14" x14ac:dyDescent="0.25">
      <c r="B891" s="278" t="str">
        <f>IF(D891="","",D891&amp;"-"&amp;(1+COUNTIF(D$11:D890,D891)))</f>
        <v/>
      </c>
      <c r="D891" s="271"/>
      <c r="E891" s="272"/>
      <c r="F891" s="272"/>
      <c r="G891" s="272"/>
      <c r="H891" s="272"/>
      <c r="I891" s="272"/>
      <c r="J891" s="272"/>
      <c r="K891" s="272"/>
      <c r="L891" s="272"/>
      <c r="M891" s="272"/>
      <c r="N891" s="273"/>
    </row>
    <row r="892" spans="2:14" x14ac:dyDescent="0.25">
      <c r="B892" s="278" t="str">
        <f>IF(D892="","",D892&amp;"-"&amp;(1+COUNTIF(D$11:D891,D892)))</f>
        <v/>
      </c>
      <c r="D892" s="271"/>
      <c r="E892" s="272"/>
      <c r="F892" s="272"/>
      <c r="G892" s="272"/>
      <c r="H892" s="272"/>
      <c r="I892" s="272"/>
      <c r="J892" s="272"/>
      <c r="K892" s="272"/>
      <c r="L892" s="272"/>
      <c r="M892" s="272"/>
      <c r="N892" s="273"/>
    </row>
    <row r="893" spans="2:14" x14ac:dyDescent="0.25">
      <c r="B893" s="278" t="str">
        <f>IF(D893="","",D893&amp;"-"&amp;(1+COUNTIF(D$11:D892,D893)))</f>
        <v/>
      </c>
      <c r="D893" s="271"/>
      <c r="E893" s="272"/>
      <c r="F893" s="272"/>
      <c r="G893" s="272"/>
      <c r="H893" s="272"/>
      <c r="I893" s="272"/>
      <c r="J893" s="272"/>
      <c r="K893" s="272"/>
      <c r="L893" s="272"/>
      <c r="M893" s="272"/>
      <c r="N893" s="273"/>
    </row>
    <row r="894" spans="2:14" ht="15" customHeight="1" x14ac:dyDescent="0.25">
      <c r="B894" s="278" t="str">
        <f>IF(D894="","",D894&amp;"-"&amp;(1+COUNTIF(D$11:D893,D894)))</f>
        <v/>
      </c>
      <c r="D894" s="271"/>
      <c r="E894" s="272"/>
      <c r="F894" s="272"/>
      <c r="G894" s="272"/>
      <c r="H894" s="272"/>
      <c r="I894" s="272"/>
      <c r="J894" s="272"/>
      <c r="K894" s="272"/>
      <c r="L894" s="272"/>
      <c r="M894" s="272"/>
      <c r="N894" s="273"/>
    </row>
    <row r="895" spans="2:14" x14ac:dyDescent="0.25">
      <c r="B895" s="278" t="str">
        <f>IF(D895="","",D895&amp;"-"&amp;(1+COUNTIF(D$11:D894,D895)))</f>
        <v/>
      </c>
      <c r="D895" s="271"/>
      <c r="E895" s="272"/>
      <c r="F895" s="272"/>
      <c r="G895" s="272"/>
      <c r="H895" s="272"/>
      <c r="I895" s="272"/>
      <c r="J895" s="272"/>
      <c r="K895" s="272"/>
      <c r="L895" s="272"/>
      <c r="M895" s="272"/>
      <c r="N895" s="273"/>
    </row>
    <row r="896" spans="2:14" x14ac:dyDescent="0.25">
      <c r="B896" s="278" t="str">
        <f>IF(D896="","",D896&amp;"-"&amp;(1+COUNTIF(D$11:D895,D896)))</f>
        <v/>
      </c>
      <c r="D896" s="271"/>
      <c r="E896" s="272"/>
      <c r="F896" s="272"/>
      <c r="G896" s="272"/>
      <c r="H896" s="272"/>
      <c r="I896" s="272"/>
      <c r="J896" s="272"/>
      <c r="K896" s="272"/>
      <c r="L896" s="272"/>
      <c r="M896" s="272"/>
      <c r="N896" s="273"/>
    </row>
    <row r="897" spans="2:14" x14ac:dyDescent="0.25">
      <c r="B897" s="278" t="str">
        <f>IF(D897="","",D897&amp;"-"&amp;(1+COUNTIF(D$11:D896,D897)))</f>
        <v/>
      </c>
      <c r="D897" s="271"/>
      <c r="E897" s="272"/>
      <c r="F897" s="272"/>
      <c r="G897" s="272"/>
      <c r="H897" s="272"/>
      <c r="I897" s="272"/>
      <c r="J897" s="272"/>
      <c r="K897" s="272"/>
      <c r="L897" s="272"/>
      <c r="M897" s="272"/>
      <c r="N897" s="273"/>
    </row>
    <row r="898" spans="2:14" x14ac:dyDescent="0.25">
      <c r="B898" s="278" t="str">
        <f>IF(D898="","",D898&amp;"-"&amp;(1+COUNTIF(D$11:D897,D898)))</f>
        <v/>
      </c>
      <c r="D898" s="271"/>
      <c r="E898" s="272"/>
      <c r="F898" s="272"/>
      <c r="G898" s="272"/>
      <c r="H898" s="272"/>
      <c r="I898" s="272"/>
      <c r="J898" s="272"/>
      <c r="K898" s="272"/>
      <c r="L898" s="272"/>
      <c r="M898" s="272"/>
      <c r="N898" s="273"/>
    </row>
    <row r="899" spans="2:14" x14ac:dyDescent="0.25">
      <c r="B899" s="278" t="str">
        <f>IF(D899="","",D899&amp;"-"&amp;(1+COUNTIF(D$11:D898,D899)))</f>
        <v/>
      </c>
      <c r="D899" s="271"/>
      <c r="E899" s="272"/>
      <c r="F899" s="272"/>
      <c r="G899" s="272"/>
      <c r="H899" s="272"/>
      <c r="I899" s="272"/>
      <c r="J899" s="272"/>
      <c r="K899" s="272"/>
      <c r="L899" s="272"/>
      <c r="M899" s="272"/>
      <c r="N899" s="273"/>
    </row>
    <row r="900" spans="2:14" x14ac:dyDescent="0.25">
      <c r="B900" s="278" t="str">
        <f>IF(D900="","",D900&amp;"-"&amp;(1+COUNTIF(D$11:D899,D900)))</f>
        <v/>
      </c>
      <c r="D900" s="271"/>
      <c r="E900" s="272"/>
      <c r="F900" s="272"/>
      <c r="G900" s="272"/>
      <c r="H900" s="272"/>
      <c r="I900" s="272"/>
      <c r="J900" s="272"/>
      <c r="K900" s="272"/>
      <c r="L900" s="272"/>
      <c r="M900" s="272"/>
      <c r="N900" s="273"/>
    </row>
    <row r="901" spans="2:14" ht="15" customHeight="1" x14ac:dyDescent="0.25">
      <c r="B901" s="278" t="str">
        <f>IF(D901="","",D901&amp;"-"&amp;(1+COUNTIF(D$11:D900,D901)))</f>
        <v/>
      </c>
      <c r="D901" s="271"/>
      <c r="E901" s="272"/>
      <c r="F901" s="272"/>
      <c r="G901" s="272"/>
      <c r="H901" s="272"/>
      <c r="I901" s="272"/>
      <c r="J901" s="272"/>
      <c r="K901" s="272"/>
      <c r="L901" s="272"/>
      <c r="M901" s="272"/>
      <c r="N901" s="273"/>
    </row>
    <row r="902" spans="2:14" x14ac:dyDescent="0.25">
      <c r="B902" s="278" t="str">
        <f>IF(D902="","",D902&amp;"-"&amp;(1+COUNTIF(D$11:D901,D902)))</f>
        <v/>
      </c>
      <c r="D902" s="271"/>
      <c r="E902" s="272"/>
      <c r="F902" s="272"/>
      <c r="G902" s="272"/>
      <c r="H902" s="272"/>
      <c r="I902" s="272"/>
      <c r="J902" s="272"/>
      <c r="K902" s="272"/>
      <c r="L902" s="272"/>
      <c r="M902" s="272"/>
      <c r="N902" s="273"/>
    </row>
    <row r="903" spans="2:14" x14ac:dyDescent="0.25">
      <c r="B903" s="278" t="str">
        <f>IF(D903="","",D903&amp;"-"&amp;(1+COUNTIF(D$11:D902,D903)))</f>
        <v/>
      </c>
      <c r="D903" s="271"/>
      <c r="E903" s="272"/>
      <c r="F903" s="272"/>
      <c r="G903" s="272"/>
      <c r="H903" s="272"/>
      <c r="I903" s="272"/>
      <c r="J903" s="272"/>
      <c r="K903" s="272"/>
      <c r="L903" s="272"/>
      <c r="M903" s="272"/>
      <c r="N903" s="273"/>
    </row>
    <row r="904" spans="2:14" x14ac:dyDescent="0.25">
      <c r="B904" s="278" t="str">
        <f>IF(D904="","",D904&amp;"-"&amp;(1+COUNTIF(D$11:D903,D904)))</f>
        <v/>
      </c>
      <c r="D904" s="271"/>
      <c r="E904" s="272"/>
      <c r="F904" s="272"/>
      <c r="G904" s="272"/>
      <c r="H904" s="272"/>
      <c r="I904" s="272"/>
      <c r="J904" s="272"/>
      <c r="K904" s="272"/>
      <c r="L904" s="272"/>
      <c r="M904" s="272"/>
      <c r="N904" s="273"/>
    </row>
    <row r="905" spans="2:14" x14ac:dyDescent="0.25">
      <c r="B905" s="278" t="str">
        <f>IF(D905="","",D905&amp;"-"&amp;(1+COUNTIF(D$11:D904,D905)))</f>
        <v/>
      </c>
      <c r="D905" s="271"/>
      <c r="E905" s="272"/>
      <c r="F905" s="272"/>
      <c r="G905" s="272"/>
      <c r="H905" s="272"/>
      <c r="I905" s="272"/>
      <c r="J905" s="272"/>
      <c r="K905" s="272"/>
      <c r="L905" s="272"/>
      <c r="M905" s="272"/>
      <c r="N905" s="273"/>
    </row>
    <row r="906" spans="2:14" x14ac:dyDescent="0.25">
      <c r="B906" s="278" t="str">
        <f>IF(D906="","",D906&amp;"-"&amp;(1+COUNTIF(D$11:D905,D906)))</f>
        <v/>
      </c>
      <c r="D906" s="271"/>
      <c r="E906" s="272"/>
      <c r="F906" s="272"/>
      <c r="G906" s="272"/>
      <c r="H906" s="272"/>
      <c r="I906" s="272"/>
      <c r="J906" s="272"/>
      <c r="K906" s="272"/>
      <c r="L906" s="272"/>
      <c r="M906" s="272"/>
      <c r="N906" s="273"/>
    </row>
    <row r="907" spans="2:14" x14ac:dyDescent="0.25">
      <c r="B907" s="278" t="str">
        <f>IF(D907="","",D907&amp;"-"&amp;(1+COUNTIF(D$11:D906,D907)))</f>
        <v/>
      </c>
      <c r="D907" s="271"/>
      <c r="E907" s="272"/>
      <c r="F907" s="272"/>
      <c r="G907" s="272"/>
      <c r="H907" s="272"/>
      <c r="I907" s="272"/>
      <c r="J907" s="272"/>
      <c r="K907" s="272"/>
      <c r="L907" s="272"/>
      <c r="M907" s="272"/>
      <c r="N907" s="273"/>
    </row>
    <row r="908" spans="2:14" ht="15" customHeight="1" x14ac:dyDescent="0.25">
      <c r="B908" s="278" t="str">
        <f>IF(D908="","",D908&amp;"-"&amp;(1+COUNTIF(D$11:D907,D908)))</f>
        <v/>
      </c>
      <c r="D908" s="271"/>
      <c r="E908" s="272"/>
      <c r="F908" s="272"/>
      <c r="G908" s="272"/>
      <c r="H908" s="272"/>
      <c r="I908" s="272"/>
      <c r="J908" s="272"/>
      <c r="K908" s="272"/>
      <c r="L908" s="272"/>
      <c r="M908" s="272"/>
      <c r="N908" s="273"/>
    </row>
    <row r="909" spans="2:14" x14ac:dyDescent="0.25">
      <c r="B909" s="278" t="str">
        <f>IF(D909="","",D909&amp;"-"&amp;(1+COUNTIF(D$11:D908,D909)))</f>
        <v/>
      </c>
      <c r="D909" s="271"/>
      <c r="E909" s="272"/>
      <c r="F909" s="272"/>
      <c r="G909" s="272"/>
      <c r="H909" s="272"/>
      <c r="I909" s="272"/>
      <c r="J909" s="272"/>
      <c r="K909" s="272"/>
      <c r="L909" s="272"/>
      <c r="M909" s="272"/>
      <c r="N909" s="273"/>
    </row>
    <row r="910" spans="2:14" x14ac:dyDescent="0.25">
      <c r="B910" s="278" t="str">
        <f>IF(D910="","",D910&amp;"-"&amp;(1+COUNTIF(D$11:D909,D910)))</f>
        <v/>
      </c>
      <c r="D910" s="271"/>
      <c r="E910" s="272"/>
      <c r="F910" s="272"/>
      <c r="G910" s="272"/>
      <c r="H910" s="272"/>
      <c r="I910" s="272"/>
      <c r="J910" s="272"/>
      <c r="K910" s="272"/>
      <c r="L910" s="272"/>
      <c r="M910" s="272"/>
      <c r="N910" s="273"/>
    </row>
    <row r="911" spans="2:14" x14ac:dyDescent="0.25">
      <c r="B911" s="278" t="str">
        <f>IF(D911="","",D911&amp;"-"&amp;(1+COUNTIF(D$11:D910,D911)))</f>
        <v/>
      </c>
      <c r="D911" s="271"/>
      <c r="E911" s="272"/>
      <c r="F911" s="272"/>
      <c r="G911" s="272"/>
      <c r="H911" s="272"/>
      <c r="I911" s="272"/>
      <c r="J911" s="272"/>
      <c r="K911" s="272"/>
      <c r="L911" s="272"/>
      <c r="M911" s="272"/>
      <c r="N911" s="273"/>
    </row>
    <row r="912" spans="2:14" x14ac:dyDescent="0.25">
      <c r="B912" s="278" t="str">
        <f>IF(D912="","",D912&amp;"-"&amp;(1+COUNTIF(D$11:D911,D912)))</f>
        <v/>
      </c>
      <c r="D912" s="271"/>
      <c r="E912" s="272"/>
      <c r="F912" s="272"/>
      <c r="G912" s="272"/>
      <c r="H912" s="272"/>
      <c r="I912" s="272"/>
      <c r="J912" s="272"/>
      <c r="K912" s="272"/>
      <c r="L912" s="272"/>
      <c r="M912" s="272"/>
      <c r="N912" s="273"/>
    </row>
    <row r="913" spans="2:14" x14ac:dyDescent="0.25">
      <c r="B913" s="278" t="str">
        <f>IF(D913="","",D913&amp;"-"&amp;(1+COUNTIF(D$11:D912,D913)))</f>
        <v/>
      </c>
      <c r="D913" s="271"/>
      <c r="E913" s="272"/>
      <c r="F913" s="272"/>
      <c r="G913" s="272"/>
      <c r="H913" s="272"/>
      <c r="I913" s="272"/>
      <c r="J913" s="272"/>
      <c r="K913" s="272"/>
      <c r="L913" s="272"/>
      <c r="M913" s="272"/>
      <c r="N913" s="273"/>
    </row>
    <row r="914" spans="2:14" x14ac:dyDescent="0.25">
      <c r="B914" s="278" t="str">
        <f>IF(D914="","",D914&amp;"-"&amp;(1+COUNTIF(D$11:D913,D914)))</f>
        <v/>
      </c>
      <c r="D914" s="271"/>
      <c r="E914" s="272"/>
      <c r="F914" s="272"/>
      <c r="G914" s="272"/>
      <c r="H914" s="272"/>
      <c r="I914" s="272"/>
      <c r="J914" s="272"/>
      <c r="K914" s="272"/>
      <c r="L914" s="272"/>
      <c r="M914" s="272"/>
      <c r="N914" s="273"/>
    </row>
    <row r="915" spans="2:14" ht="15" customHeight="1" x14ac:dyDescent="0.25">
      <c r="B915" s="278" t="str">
        <f>IF(D915="","",D915&amp;"-"&amp;(1+COUNTIF(D$11:D914,D915)))</f>
        <v/>
      </c>
      <c r="D915" s="271"/>
      <c r="E915" s="272"/>
      <c r="F915" s="272"/>
      <c r="G915" s="272"/>
      <c r="H915" s="272"/>
      <c r="I915" s="272"/>
      <c r="J915" s="272"/>
      <c r="K915" s="272"/>
      <c r="L915" s="272"/>
      <c r="M915" s="272"/>
      <c r="N915" s="273"/>
    </row>
    <row r="916" spans="2:14" x14ac:dyDescent="0.25">
      <c r="B916" s="278" t="str">
        <f>IF(D916="","",D916&amp;"-"&amp;(1+COUNTIF(D$11:D915,D916)))</f>
        <v/>
      </c>
      <c r="D916" s="271"/>
      <c r="E916" s="272"/>
      <c r="F916" s="272"/>
      <c r="G916" s="272"/>
      <c r="H916" s="272"/>
      <c r="I916" s="272"/>
      <c r="J916" s="272"/>
      <c r="K916" s="272"/>
      <c r="L916" s="272"/>
      <c r="M916" s="272"/>
      <c r="N916" s="273"/>
    </row>
    <row r="917" spans="2:14" x14ac:dyDescent="0.25">
      <c r="B917" s="278" t="str">
        <f>IF(D917="","",D917&amp;"-"&amp;(1+COUNTIF(D$11:D916,D917)))</f>
        <v/>
      </c>
      <c r="D917" s="271"/>
      <c r="E917" s="272"/>
      <c r="F917" s="272"/>
      <c r="G917" s="272"/>
      <c r="H917" s="272"/>
      <c r="I917" s="272"/>
      <c r="J917" s="272"/>
      <c r="K917" s="272"/>
      <c r="L917" s="272"/>
      <c r="M917" s="272"/>
      <c r="N917" s="273"/>
    </row>
    <row r="918" spans="2:14" x14ac:dyDescent="0.25">
      <c r="B918" s="278" t="str">
        <f>IF(D918="","",D918&amp;"-"&amp;(1+COUNTIF(D$11:D917,D918)))</f>
        <v/>
      </c>
      <c r="D918" s="271"/>
      <c r="E918" s="272"/>
      <c r="F918" s="272"/>
      <c r="G918" s="272"/>
      <c r="H918" s="272"/>
      <c r="I918" s="272"/>
      <c r="J918" s="272"/>
      <c r="K918" s="272"/>
      <c r="L918" s="272"/>
      <c r="M918" s="272"/>
      <c r="N918" s="273"/>
    </row>
    <row r="919" spans="2:14" x14ac:dyDescent="0.25">
      <c r="B919" s="278" t="str">
        <f>IF(D919="","",D919&amp;"-"&amp;(1+COUNTIF(D$11:D918,D919)))</f>
        <v/>
      </c>
      <c r="D919" s="271"/>
      <c r="E919" s="272"/>
      <c r="F919" s="272"/>
      <c r="G919" s="272"/>
      <c r="H919" s="272"/>
      <c r="I919" s="272"/>
      <c r="J919" s="272"/>
      <c r="K919" s="272"/>
      <c r="L919" s="272"/>
      <c r="M919" s="272"/>
      <c r="N919" s="273"/>
    </row>
    <row r="920" spans="2:14" x14ac:dyDescent="0.25">
      <c r="B920" s="278" t="str">
        <f>IF(D920="","",D920&amp;"-"&amp;(1+COUNTIF(D$11:D919,D920)))</f>
        <v/>
      </c>
      <c r="D920" s="271"/>
      <c r="E920" s="272"/>
      <c r="F920" s="272"/>
      <c r="G920" s="272"/>
      <c r="H920" s="272"/>
      <c r="I920" s="272"/>
      <c r="J920" s="272"/>
      <c r="K920" s="272"/>
      <c r="L920" s="272"/>
      <c r="M920" s="272"/>
      <c r="N920" s="273"/>
    </row>
    <row r="921" spans="2:14" x14ac:dyDescent="0.25">
      <c r="B921" s="278" t="str">
        <f>IF(D921="","",D921&amp;"-"&amp;(1+COUNTIF(D$11:D920,D921)))</f>
        <v/>
      </c>
      <c r="D921" s="271"/>
      <c r="E921" s="272"/>
      <c r="F921" s="272"/>
      <c r="G921" s="272"/>
      <c r="H921" s="272"/>
      <c r="I921" s="272"/>
      <c r="J921" s="272"/>
      <c r="K921" s="272"/>
      <c r="L921" s="272"/>
      <c r="M921" s="272"/>
      <c r="N921" s="273"/>
    </row>
    <row r="922" spans="2:14" ht="15" customHeight="1" x14ac:dyDescent="0.25">
      <c r="B922" s="278" t="str">
        <f>IF(D922="","",D922&amp;"-"&amp;(1+COUNTIF(D$11:D921,D922)))</f>
        <v/>
      </c>
      <c r="D922" s="271"/>
      <c r="E922" s="272"/>
      <c r="F922" s="272"/>
      <c r="G922" s="272"/>
      <c r="H922" s="272"/>
      <c r="I922" s="272"/>
      <c r="J922" s="272"/>
      <c r="K922" s="272"/>
      <c r="L922" s="272"/>
      <c r="M922" s="272"/>
      <c r="N922" s="273"/>
    </row>
    <row r="923" spans="2:14" x14ac:dyDescent="0.25">
      <c r="B923" s="278" t="str">
        <f>IF(D923="","",D923&amp;"-"&amp;(1+COUNTIF(D$11:D922,D923)))</f>
        <v/>
      </c>
      <c r="D923" s="271"/>
      <c r="E923" s="272"/>
      <c r="F923" s="272"/>
      <c r="G923" s="272"/>
      <c r="H923" s="272"/>
      <c r="I923" s="272"/>
      <c r="J923" s="272"/>
      <c r="K923" s="272"/>
      <c r="L923" s="272"/>
      <c r="M923" s="272"/>
      <c r="N923" s="273"/>
    </row>
    <row r="924" spans="2:14" x14ac:dyDescent="0.25">
      <c r="B924" s="278" t="str">
        <f>IF(D924="","",D924&amp;"-"&amp;(1+COUNTIF(D$11:D923,D924)))</f>
        <v/>
      </c>
      <c r="D924" s="271"/>
      <c r="E924" s="272"/>
      <c r="F924" s="272"/>
      <c r="G924" s="272"/>
      <c r="H924" s="272"/>
      <c r="I924" s="272"/>
      <c r="J924" s="272"/>
      <c r="K924" s="272"/>
      <c r="L924" s="272"/>
      <c r="M924" s="272"/>
      <c r="N924" s="273"/>
    </row>
    <row r="925" spans="2:14" x14ac:dyDescent="0.25">
      <c r="B925" s="278" t="str">
        <f>IF(D925="","",D925&amp;"-"&amp;(1+COUNTIF(D$11:D924,D925)))</f>
        <v/>
      </c>
      <c r="D925" s="271"/>
      <c r="E925" s="272"/>
      <c r="F925" s="272"/>
      <c r="G925" s="272"/>
      <c r="H925" s="272"/>
      <c r="I925" s="272"/>
      <c r="J925" s="272"/>
      <c r="K925" s="272"/>
      <c r="L925" s="272"/>
      <c r="M925" s="272"/>
      <c r="N925" s="273"/>
    </row>
    <row r="926" spans="2:14" x14ac:dyDescent="0.25">
      <c r="B926" s="278" t="str">
        <f>IF(D926="","",D926&amp;"-"&amp;(1+COUNTIF(D$11:D925,D926)))</f>
        <v/>
      </c>
      <c r="D926" s="271"/>
      <c r="E926" s="272"/>
      <c r="F926" s="272"/>
      <c r="G926" s="272"/>
      <c r="H926" s="272"/>
      <c r="I926" s="272"/>
      <c r="J926" s="272"/>
      <c r="K926" s="272"/>
      <c r="L926" s="272"/>
      <c r="M926" s="272"/>
      <c r="N926" s="273"/>
    </row>
    <row r="927" spans="2:14" x14ac:dyDescent="0.25">
      <c r="B927" s="278" t="str">
        <f>IF(D927="","",D927&amp;"-"&amp;(1+COUNTIF(D$11:D926,D927)))</f>
        <v/>
      </c>
      <c r="D927" s="271"/>
      <c r="E927" s="272"/>
      <c r="F927" s="272"/>
      <c r="G927" s="272"/>
      <c r="H927" s="272"/>
      <c r="I927" s="272"/>
      <c r="J927" s="272"/>
      <c r="K927" s="272"/>
      <c r="L927" s="272"/>
      <c r="M927" s="272"/>
      <c r="N927" s="273"/>
    </row>
    <row r="928" spans="2:14" x14ac:dyDescent="0.25">
      <c r="B928" s="278" t="str">
        <f>IF(D928="","",D928&amp;"-"&amp;(1+COUNTIF(D$11:D927,D928)))</f>
        <v/>
      </c>
      <c r="D928" s="271"/>
      <c r="E928" s="272"/>
      <c r="F928" s="272"/>
      <c r="G928" s="272"/>
      <c r="H928" s="272"/>
      <c r="I928" s="272"/>
      <c r="J928" s="272"/>
      <c r="K928" s="272"/>
      <c r="L928" s="272"/>
      <c r="M928" s="272"/>
      <c r="N928" s="273"/>
    </row>
    <row r="929" spans="2:14" ht="15" customHeight="1" x14ac:dyDescent="0.25">
      <c r="B929" s="278" t="str">
        <f>IF(D929="","",D929&amp;"-"&amp;(1+COUNTIF(D$11:D928,D929)))</f>
        <v/>
      </c>
      <c r="D929" s="271"/>
      <c r="E929" s="272"/>
      <c r="F929" s="272"/>
      <c r="G929" s="272"/>
      <c r="H929" s="272"/>
      <c r="I929" s="272"/>
      <c r="J929" s="272"/>
      <c r="K929" s="272"/>
      <c r="L929" s="272"/>
      <c r="M929" s="272"/>
      <c r="N929" s="273"/>
    </row>
    <row r="930" spans="2:14" x14ac:dyDescent="0.25">
      <c r="B930" s="278" t="str">
        <f>IF(D930="","",D930&amp;"-"&amp;(1+COUNTIF(D$11:D929,D930)))</f>
        <v/>
      </c>
      <c r="D930" s="271"/>
      <c r="E930" s="272"/>
      <c r="F930" s="272"/>
      <c r="G930" s="272"/>
      <c r="H930" s="272"/>
      <c r="I930" s="272"/>
      <c r="J930" s="272"/>
      <c r="K930" s="272"/>
      <c r="L930" s="272"/>
      <c r="M930" s="272"/>
      <c r="N930" s="273"/>
    </row>
    <row r="931" spans="2:14" x14ac:dyDescent="0.25">
      <c r="B931" s="278" t="str">
        <f>IF(D931="","",D931&amp;"-"&amp;(1+COUNTIF(D$11:D930,D931)))</f>
        <v/>
      </c>
      <c r="D931" s="271"/>
      <c r="E931" s="272"/>
      <c r="F931" s="272"/>
      <c r="G931" s="272"/>
      <c r="H931" s="272"/>
      <c r="I931" s="272"/>
      <c r="J931" s="272"/>
      <c r="K931" s="272"/>
      <c r="L931" s="272"/>
      <c r="M931" s="272"/>
      <c r="N931" s="273"/>
    </row>
    <row r="932" spans="2:14" x14ac:dyDescent="0.25">
      <c r="B932" s="278" t="str">
        <f>IF(D932="","",D932&amp;"-"&amp;(1+COUNTIF(D$11:D931,D932)))</f>
        <v/>
      </c>
      <c r="D932" s="271"/>
      <c r="E932" s="272"/>
      <c r="F932" s="272"/>
      <c r="G932" s="272"/>
      <c r="H932" s="272"/>
      <c r="I932" s="272"/>
      <c r="J932" s="272"/>
      <c r="K932" s="272"/>
      <c r="L932" s="272"/>
      <c r="M932" s="272"/>
      <c r="N932" s="273"/>
    </row>
    <row r="933" spans="2:14" x14ac:dyDescent="0.25">
      <c r="B933" s="278" t="str">
        <f>IF(D933="","",D933&amp;"-"&amp;(1+COUNTIF(D$11:D932,D933)))</f>
        <v/>
      </c>
      <c r="D933" s="271"/>
      <c r="E933" s="272"/>
      <c r="F933" s="272"/>
      <c r="G933" s="272"/>
      <c r="H933" s="272"/>
      <c r="I933" s="272"/>
      <c r="J933" s="272"/>
      <c r="K933" s="272"/>
      <c r="L933" s="272"/>
      <c r="M933" s="272"/>
      <c r="N933" s="273"/>
    </row>
    <row r="934" spans="2:14" x14ac:dyDescent="0.25">
      <c r="B934" s="278" t="str">
        <f>IF(D934="","",D934&amp;"-"&amp;(1+COUNTIF(D$11:D933,D934)))</f>
        <v/>
      </c>
      <c r="D934" s="271"/>
      <c r="E934" s="272"/>
      <c r="F934" s="272"/>
      <c r="G934" s="272"/>
      <c r="H934" s="272"/>
      <c r="I934" s="272"/>
      <c r="J934" s="272"/>
      <c r="K934" s="272"/>
      <c r="L934" s="272"/>
      <c r="M934" s="272"/>
      <c r="N934" s="273"/>
    </row>
    <row r="935" spans="2:14" x14ac:dyDescent="0.25">
      <c r="B935" s="278" t="str">
        <f>IF(D935="","",D935&amp;"-"&amp;(1+COUNTIF(D$11:D934,D935)))</f>
        <v/>
      </c>
      <c r="D935" s="271"/>
      <c r="E935" s="272"/>
      <c r="F935" s="272"/>
      <c r="G935" s="272"/>
      <c r="H935" s="272"/>
      <c r="I935" s="272"/>
      <c r="J935" s="272"/>
      <c r="K935" s="272"/>
      <c r="L935" s="272"/>
      <c r="M935" s="272"/>
      <c r="N935" s="273"/>
    </row>
    <row r="936" spans="2:14" ht="15" customHeight="1" x14ac:dyDescent="0.25">
      <c r="B936" s="278" t="str">
        <f>IF(D936="","",D936&amp;"-"&amp;(1+COUNTIF(D$11:D935,D936)))</f>
        <v/>
      </c>
      <c r="D936" s="271"/>
      <c r="E936" s="272"/>
      <c r="F936" s="272"/>
      <c r="G936" s="272"/>
      <c r="H936" s="272"/>
      <c r="I936" s="272"/>
      <c r="J936" s="272"/>
      <c r="K936" s="272"/>
      <c r="L936" s="272"/>
      <c r="M936" s="272"/>
      <c r="N936" s="273"/>
    </row>
    <row r="937" spans="2:14" x14ac:dyDescent="0.25">
      <c r="B937" s="278" t="str">
        <f>IF(D937="","",D937&amp;"-"&amp;(1+COUNTIF(D$11:D936,D937)))</f>
        <v/>
      </c>
      <c r="D937" s="271"/>
      <c r="E937" s="272"/>
      <c r="F937" s="272"/>
      <c r="G937" s="272"/>
      <c r="H937" s="272"/>
      <c r="I937" s="272"/>
      <c r="J937" s="272"/>
      <c r="K937" s="272"/>
      <c r="L937" s="272"/>
      <c r="M937" s="272"/>
      <c r="N937" s="273"/>
    </row>
    <row r="938" spans="2:14" x14ac:dyDescent="0.25">
      <c r="B938" s="278" t="str">
        <f>IF(D938="","",D938&amp;"-"&amp;(1+COUNTIF(D$11:D937,D938)))</f>
        <v/>
      </c>
      <c r="D938" s="271"/>
      <c r="E938" s="272"/>
      <c r="F938" s="272"/>
      <c r="G938" s="272"/>
      <c r="H938" s="272"/>
      <c r="I938" s="272"/>
      <c r="J938" s="272"/>
      <c r="K938" s="272"/>
      <c r="L938" s="272"/>
      <c r="M938" s="272"/>
      <c r="N938" s="273"/>
    </row>
    <row r="939" spans="2:14" x14ac:dyDescent="0.25">
      <c r="B939" s="278" t="str">
        <f>IF(D939="","",D939&amp;"-"&amp;(1+COUNTIF(D$11:D938,D939)))</f>
        <v/>
      </c>
      <c r="D939" s="271"/>
      <c r="E939" s="272"/>
      <c r="F939" s="272"/>
      <c r="G939" s="272"/>
      <c r="H939" s="272"/>
      <c r="I939" s="272"/>
      <c r="J939" s="272"/>
      <c r="K939" s="272"/>
      <c r="L939" s="272"/>
      <c r="M939" s="272"/>
      <c r="N939" s="273"/>
    </row>
    <row r="940" spans="2:14" x14ac:dyDescent="0.25">
      <c r="B940" s="278" t="str">
        <f>IF(D940="","",D940&amp;"-"&amp;(1+COUNTIF(D$11:D939,D940)))</f>
        <v/>
      </c>
      <c r="D940" s="271"/>
      <c r="E940" s="272"/>
      <c r="F940" s="272"/>
      <c r="G940" s="272"/>
      <c r="H940" s="272"/>
      <c r="I940" s="272"/>
      <c r="J940" s="272"/>
      <c r="K940" s="272"/>
      <c r="L940" s="272"/>
      <c r="M940" s="272"/>
      <c r="N940" s="273"/>
    </row>
    <row r="941" spans="2:14" x14ac:dyDescent="0.25">
      <c r="B941" s="278" t="str">
        <f>IF(D941="","",D941&amp;"-"&amp;(1+COUNTIF(D$11:D940,D941)))</f>
        <v/>
      </c>
      <c r="D941" s="271"/>
      <c r="E941" s="272"/>
      <c r="F941" s="272"/>
      <c r="G941" s="272"/>
      <c r="H941" s="272"/>
      <c r="I941" s="272"/>
      <c r="J941" s="272"/>
      <c r="K941" s="272"/>
      <c r="L941" s="272"/>
      <c r="M941" s="272"/>
      <c r="N941" s="273"/>
    </row>
    <row r="942" spans="2:14" x14ac:dyDescent="0.25">
      <c r="B942" s="278" t="str">
        <f>IF(D942="","",D942&amp;"-"&amp;(1+COUNTIF(D$11:D941,D942)))</f>
        <v/>
      </c>
      <c r="D942" s="271"/>
      <c r="E942" s="272"/>
      <c r="F942" s="272"/>
      <c r="G942" s="272"/>
      <c r="H942" s="272"/>
      <c r="I942" s="272"/>
      <c r="J942" s="272"/>
      <c r="K942" s="272"/>
      <c r="L942" s="272"/>
      <c r="M942" s="272"/>
      <c r="N942" s="273"/>
    </row>
    <row r="943" spans="2:14" ht="15" customHeight="1" x14ac:dyDescent="0.25">
      <c r="B943" s="278" t="str">
        <f>IF(D943="","",D943&amp;"-"&amp;(1+COUNTIF(D$11:D942,D943)))</f>
        <v/>
      </c>
      <c r="D943" s="271"/>
      <c r="E943" s="272"/>
      <c r="F943" s="272"/>
      <c r="G943" s="272"/>
      <c r="H943" s="272"/>
      <c r="I943" s="272"/>
      <c r="J943" s="272"/>
      <c r="K943" s="272"/>
      <c r="L943" s="272"/>
      <c r="M943" s="272"/>
      <c r="N943" s="273"/>
    </row>
    <row r="944" spans="2:14" x14ac:dyDescent="0.25">
      <c r="B944" s="278" t="str">
        <f>IF(D944="","",D944&amp;"-"&amp;(1+COUNTIF(D$11:D943,D944)))</f>
        <v/>
      </c>
      <c r="D944" s="271"/>
      <c r="E944" s="272"/>
      <c r="F944" s="272"/>
      <c r="G944" s="272"/>
      <c r="H944" s="272"/>
      <c r="I944" s="272"/>
      <c r="J944" s="272"/>
      <c r="K944" s="272"/>
      <c r="L944" s="272"/>
      <c r="M944" s="272"/>
      <c r="N944" s="273"/>
    </row>
    <row r="945" spans="2:14" x14ac:dyDescent="0.25">
      <c r="B945" s="278" t="str">
        <f>IF(D945="","",D945&amp;"-"&amp;(1+COUNTIF(D$11:D944,D945)))</f>
        <v/>
      </c>
      <c r="D945" s="271"/>
      <c r="E945" s="272"/>
      <c r="F945" s="272"/>
      <c r="G945" s="272"/>
      <c r="H945" s="272"/>
      <c r="I945" s="272"/>
      <c r="J945" s="272"/>
      <c r="K945" s="272"/>
      <c r="L945" s="272"/>
      <c r="M945" s="272"/>
      <c r="N945" s="273"/>
    </row>
    <row r="946" spans="2:14" x14ac:dyDescent="0.25">
      <c r="B946" s="278" t="str">
        <f>IF(D946="","",D946&amp;"-"&amp;(1+COUNTIF(D$11:D945,D946)))</f>
        <v/>
      </c>
      <c r="D946" s="271"/>
      <c r="E946" s="272"/>
      <c r="F946" s="272"/>
      <c r="G946" s="272"/>
      <c r="H946" s="272"/>
      <c r="I946" s="272"/>
      <c r="J946" s="272"/>
      <c r="K946" s="272"/>
      <c r="L946" s="272"/>
      <c r="M946" s="272"/>
      <c r="N946" s="273"/>
    </row>
    <row r="947" spans="2:14" x14ac:dyDescent="0.25">
      <c r="B947" s="278" t="str">
        <f>IF(D947="","",D947&amp;"-"&amp;(1+COUNTIF(D$11:D946,D947)))</f>
        <v/>
      </c>
      <c r="D947" s="271"/>
      <c r="E947" s="272"/>
      <c r="F947" s="272"/>
      <c r="G947" s="272"/>
      <c r="H947" s="272"/>
      <c r="I947" s="272"/>
      <c r="J947" s="272"/>
      <c r="K947" s="272"/>
      <c r="L947" s="272"/>
      <c r="M947" s="272"/>
      <c r="N947" s="273"/>
    </row>
    <row r="948" spans="2:14" x14ac:dyDescent="0.25">
      <c r="B948" s="278" t="str">
        <f>IF(D948="","",D948&amp;"-"&amp;(1+COUNTIF(D$11:D947,D948)))</f>
        <v/>
      </c>
      <c r="D948" s="271"/>
      <c r="E948" s="272"/>
      <c r="F948" s="272"/>
      <c r="G948" s="272"/>
      <c r="H948" s="272"/>
      <c r="I948" s="272"/>
      <c r="J948" s="272"/>
      <c r="K948" s="272"/>
      <c r="L948" s="272"/>
      <c r="M948" s="272"/>
      <c r="N948" s="273"/>
    </row>
    <row r="949" spans="2:14" x14ac:dyDescent="0.25">
      <c r="B949" s="278" t="str">
        <f>IF(D949="","",D949&amp;"-"&amp;(1+COUNTIF(D$11:D948,D949)))</f>
        <v/>
      </c>
      <c r="D949" s="271"/>
      <c r="E949" s="272"/>
      <c r="F949" s="272"/>
      <c r="G949" s="272"/>
      <c r="H949" s="272"/>
      <c r="I949" s="272"/>
      <c r="J949" s="272"/>
      <c r="K949" s="272"/>
      <c r="L949" s="272"/>
      <c r="M949" s="272"/>
      <c r="N949" s="273"/>
    </row>
    <row r="950" spans="2:14" ht="15" customHeight="1" x14ac:dyDescent="0.25">
      <c r="B950" s="278" t="str">
        <f>IF(D950="","",D950&amp;"-"&amp;(1+COUNTIF(D$11:D949,D950)))</f>
        <v/>
      </c>
      <c r="D950" s="271"/>
      <c r="E950" s="272"/>
      <c r="F950" s="272"/>
      <c r="G950" s="272"/>
      <c r="H950" s="272"/>
      <c r="I950" s="272"/>
      <c r="J950" s="272"/>
      <c r="K950" s="272"/>
      <c r="L950" s="272"/>
      <c r="M950" s="272"/>
      <c r="N950" s="273"/>
    </row>
    <row r="951" spans="2:14" x14ac:dyDescent="0.25">
      <c r="B951" s="278" t="str">
        <f>IF(D951="","",D951&amp;"-"&amp;(1+COUNTIF(D$11:D950,D951)))</f>
        <v/>
      </c>
      <c r="D951" s="271"/>
      <c r="E951" s="272"/>
      <c r="F951" s="272"/>
      <c r="G951" s="272"/>
      <c r="H951" s="272"/>
      <c r="I951" s="272"/>
      <c r="J951" s="272"/>
      <c r="K951" s="272"/>
      <c r="L951" s="272"/>
      <c r="M951" s="272"/>
      <c r="N951" s="273"/>
    </row>
    <row r="952" spans="2:14" x14ac:dyDescent="0.25">
      <c r="B952" s="278" t="str">
        <f>IF(D952="","",D952&amp;"-"&amp;(1+COUNTIF(D$11:D951,D952)))</f>
        <v/>
      </c>
      <c r="D952" s="271"/>
      <c r="E952" s="272"/>
      <c r="F952" s="272"/>
      <c r="G952" s="272"/>
      <c r="H952" s="272"/>
      <c r="I952" s="272"/>
      <c r="J952" s="272"/>
      <c r="K952" s="272"/>
      <c r="L952" s="272"/>
      <c r="M952" s="272"/>
      <c r="N952" s="273"/>
    </row>
    <row r="953" spans="2:14" x14ac:dyDescent="0.25">
      <c r="B953" s="278" t="str">
        <f>IF(D953="","",D953&amp;"-"&amp;(1+COUNTIF(D$11:D952,D953)))</f>
        <v/>
      </c>
      <c r="D953" s="271"/>
      <c r="E953" s="272"/>
      <c r="F953" s="272"/>
      <c r="G953" s="272"/>
      <c r="H953" s="272"/>
      <c r="I953" s="272"/>
      <c r="J953" s="272"/>
      <c r="K953" s="272"/>
      <c r="L953" s="272"/>
      <c r="M953" s="272"/>
      <c r="N953" s="273"/>
    </row>
    <row r="954" spans="2:14" x14ac:dyDescent="0.25">
      <c r="B954" s="278" t="str">
        <f>IF(D954="","",D954&amp;"-"&amp;(1+COUNTIF(D$11:D953,D954)))</f>
        <v/>
      </c>
      <c r="D954" s="271"/>
      <c r="E954" s="272"/>
      <c r="F954" s="272"/>
      <c r="G954" s="272"/>
      <c r="H954" s="272"/>
      <c r="I954" s="272"/>
      <c r="J954" s="272"/>
      <c r="K954" s="272"/>
      <c r="L954" s="272"/>
      <c r="M954" s="272"/>
      <c r="N954" s="273"/>
    </row>
    <row r="955" spans="2:14" x14ac:dyDescent="0.25">
      <c r="B955" s="278" t="str">
        <f>IF(D955="","",D955&amp;"-"&amp;(1+COUNTIF(D$11:D954,D955)))</f>
        <v/>
      </c>
      <c r="D955" s="271"/>
      <c r="E955" s="272"/>
      <c r="F955" s="272"/>
      <c r="G955" s="272"/>
      <c r="H955" s="272"/>
      <c r="I955" s="272"/>
      <c r="J955" s="272"/>
      <c r="K955" s="272"/>
      <c r="L955" s="272"/>
      <c r="M955" s="272"/>
      <c r="N955" s="273"/>
    </row>
    <row r="956" spans="2:14" x14ac:dyDescent="0.25">
      <c r="B956" s="278" t="str">
        <f>IF(D956="","",D956&amp;"-"&amp;(1+COUNTIF(D$11:D955,D956)))</f>
        <v/>
      </c>
      <c r="D956" s="271"/>
      <c r="E956" s="272"/>
      <c r="F956" s="272"/>
      <c r="G956" s="272"/>
      <c r="H956" s="272"/>
      <c r="I956" s="272"/>
      <c r="J956" s="272"/>
      <c r="K956" s="272"/>
      <c r="L956" s="272"/>
      <c r="M956" s="272"/>
      <c r="N956" s="273"/>
    </row>
    <row r="957" spans="2:14" ht="15" customHeight="1" x14ac:dyDescent="0.25">
      <c r="B957" s="278" t="str">
        <f>IF(D957="","",D957&amp;"-"&amp;(1+COUNTIF(D$11:D956,D957)))</f>
        <v/>
      </c>
      <c r="D957" s="271"/>
      <c r="E957" s="272"/>
      <c r="F957" s="272"/>
      <c r="G957" s="272"/>
      <c r="H957" s="272"/>
      <c r="I957" s="272"/>
      <c r="J957" s="272"/>
      <c r="K957" s="272"/>
      <c r="L957" s="272"/>
      <c r="M957" s="272"/>
      <c r="N957" s="273"/>
    </row>
    <row r="958" spans="2:14" x14ac:dyDescent="0.25">
      <c r="B958" s="278" t="str">
        <f>IF(D958="","",D958&amp;"-"&amp;(1+COUNTIF(D$11:D957,D958)))</f>
        <v/>
      </c>
      <c r="D958" s="271"/>
      <c r="E958" s="272"/>
      <c r="F958" s="272"/>
      <c r="G958" s="272"/>
      <c r="H958" s="272"/>
      <c r="I958" s="272"/>
      <c r="J958" s="272"/>
      <c r="K958" s="272"/>
      <c r="L958" s="272"/>
      <c r="M958" s="272"/>
      <c r="N958" s="273"/>
    </row>
    <row r="959" spans="2:14" x14ac:dyDescent="0.25">
      <c r="B959" s="278" t="str">
        <f>IF(D959="","",D959&amp;"-"&amp;(1+COUNTIF(D$11:D958,D959)))</f>
        <v/>
      </c>
      <c r="D959" s="271"/>
      <c r="E959" s="272"/>
      <c r="F959" s="272"/>
      <c r="G959" s="272"/>
      <c r="H959" s="272"/>
      <c r="I959" s="272"/>
      <c r="J959" s="272"/>
      <c r="K959" s="272"/>
      <c r="L959" s="272"/>
      <c r="M959" s="272"/>
      <c r="N959" s="273"/>
    </row>
    <row r="960" spans="2:14" x14ac:dyDescent="0.25">
      <c r="B960" s="278" t="str">
        <f>IF(D960="","",D960&amp;"-"&amp;(1+COUNTIF(D$11:D959,D960)))</f>
        <v/>
      </c>
      <c r="D960" s="271"/>
      <c r="E960" s="272"/>
      <c r="F960" s="272"/>
      <c r="G960" s="272"/>
      <c r="H960" s="272"/>
      <c r="I960" s="272"/>
      <c r="J960" s="272"/>
      <c r="K960" s="272"/>
      <c r="L960" s="272"/>
      <c r="M960" s="272"/>
      <c r="N960" s="273"/>
    </row>
    <row r="961" spans="2:14" x14ac:dyDescent="0.25">
      <c r="B961" s="278" t="str">
        <f>IF(D961="","",D961&amp;"-"&amp;(1+COUNTIF(D$11:D960,D961)))</f>
        <v/>
      </c>
      <c r="D961" s="271"/>
      <c r="E961" s="272"/>
      <c r="F961" s="272"/>
      <c r="G961" s="272"/>
      <c r="H961" s="272"/>
      <c r="I961" s="272"/>
      <c r="J961" s="272"/>
      <c r="K961" s="272"/>
      <c r="L961" s="272"/>
      <c r="M961" s="272"/>
      <c r="N961" s="273"/>
    </row>
    <row r="962" spans="2:14" x14ac:dyDescent="0.25">
      <c r="B962" s="278" t="str">
        <f>IF(D962="","",D962&amp;"-"&amp;(1+COUNTIF(D$11:D961,D962)))</f>
        <v/>
      </c>
      <c r="D962" s="271"/>
      <c r="E962" s="272"/>
      <c r="F962" s="272"/>
      <c r="G962" s="272"/>
      <c r="H962" s="272"/>
      <c r="I962" s="272"/>
      <c r="J962" s="272"/>
      <c r="K962" s="272"/>
      <c r="L962" s="272"/>
      <c r="M962" s="272"/>
      <c r="N962" s="273"/>
    </row>
    <row r="963" spans="2:14" x14ac:dyDescent="0.25">
      <c r="B963" s="278" t="str">
        <f>IF(D963="","",D963&amp;"-"&amp;(1+COUNTIF(D$11:D962,D963)))</f>
        <v/>
      </c>
      <c r="D963" s="271"/>
      <c r="E963" s="272"/>
      <c r="F963" s="272"/>
      <c r="G963" s="272"/>
      <c r="H963" s="272"/>
      <c r="I963" s="272"/>
      <c r="J963" s="272"/>
      <c r="K963" s="272"/>
      <c r="L963" s="272"/>
      <c r="M963" s="272"/>
      <c r="N963" s="273"/>
    </row>
    <row r="964" spans="2:14" ht="15" customHeight="1" x14ac:dyDescent="0.25">
      <c r="B964" s="278" t="str">
        <f>IF(D964="","",D964&amp;"-"&amp;(1+COUNTIF(D$11:D963,D964)))</f>
        <v/>
      </c>
      <c r="D964" s="271"/>
      <c r="E964" s="272"/>
      <c r="F964" s="272"/>
      <c r="G964" s="272"/>
      <c r="H964" s="272"/>
      <c r="I964" s="272"/>
      <c r="J964" s="272"/>
      <c r="K964" s="272"/>
      <c r="L964" s="272"/>
      <c r="M964" s="272"/>
      <c r="N964" s="273"/>
    </row>
    <row r="965" spans="2:14" x14ac:dyDescent="0.25">
      <c r="B965" s="278" t="str">
        <f>IF(D965="","",D965&amp;"-"&amp;(1+COUNTIF(D$11:D964,D965)))</f>
        <v/>
      </c>
      <c r="D965" s="271"/>
      <c r="E965" s="272"/>
      <c r="F965" s="272"/>
      <c r="G965" s="272"/>
      <c r="H965" s="272"/>
      <c r="I965" s="272"/>
      <c r="J965" s="272"/>
      <c r="K965" s="272"/>
      <c r="L965" s="272"/>
      <c r="M965" s="272"/>
      <c r="N965" s="273"/>
    </row>
    <row r="966" spans="2:14" x14ac:dyDescent="0.25">
      <c r="B966" s="278" t="str">
        <f>IF(D966="","",D966&amp;"-"&amp;(1+COUNTIF(D$11:D965,D966)))</f>
        <v/>
      </c>
      <c r="D966" s="271"/>
      <c r="E966" s="272"/>
      <c r="F966" s="272"/>
      <c r="G966" s="272"/>
      <c r="H966" s="272"/>
      <c r="I966" s="272"/>
      <c r="J966" s="272"/>
      <c r="K966" s="272"/>
      <c r="L966" s="272"/>
      <c r="M966" s="272"/>
      <c r="N966" s="273"/>
    </row>
    <row r="967" spans="2:14" x14ac:dyDescent="0.25">
      <c r="B967" s="278" t="str">
        <f>IF(D967="","",D967&amp;"-"&amp;(1+COUNTIF(D$11:D966,D967)))</f>
        <v/>
      </c>
      <c r="D967" s="271"/>
      <c r="E967" s="272"/>
      <c r="F967" s="272"/>
      <c r="G967" s="272"/>
      <c r="H967" s="272"/>
      <c r="I967" s="272"/>
      <c r="J967" s="272"/>
      <c r="K967" s="272"/>
      <c r="L967" s="272"/>
      <c r="M967" s="272"/>
      <c r="N967" s="273"/>
    </row>
    <row r="968" spans="2:14" x14ac:dyDescent="0.25">
      <c r="B968" s="278" t="str">
        <f>IF(D968="","",D968&amp;"-"&amp;(1+COUNTIF(D$11:D967,D968)))</f>
        <v/>
      </c>
      <c r="D968" s="271"/>
      <c r="E968" s="272"/>
      <c r="F968" s="272"/>
      <c r="G968" s="272"/>
      <c r="H968" s="272"/>
      <c r="I968" s="272"/>
      <c r="J968" s="272"/>
      <c r="K968" s="272"/>
      <c r="L968" s="272"/>
      <c r="M968" s="272"/>
      <c r="N968" s="273"/>
    </row>
    <row r="969" spans="2:14" x14ac:dyDescent="0.25">
      <c r="B969" s="278" t="str">
        <f>IF(D969="","",D969&amp;"-"&amp;(1+COUNTIF(D$11:D968,D969)))</f>
        <v/>
      </c>
      <c r="D969" s="271"/>
      <c r="E969" s="272"/>
      <c r="F969" s="272"/>
      <c r="G969" s="272"/>
      <c r="H969" s="272"/>
      <c r="I969" s="272"/>
      <c r="J969" s="272"/>
      <c r="K969" s="272"/>
      <c r="L969" s="272"/>
      <c r="M969" s="272"/>
      <c r="N969" s="273"/>
    </row>
    <row r="970" spans="2:14" x14ac:dyDescent="0.25">
      <c r="B970" s="278" t="str">
        <f>IF(D970="","",D970&amp;"-"&amp;(1+COUNTIF(D$11:D969,D970)))</f>
        <v/>
      </c>
      <c r="D970" s="271"/>
      <c r="E970" s="272"/>
      <c r="F970" s="272"/>
      <c r="G970" s="272"/>
      <c r="H970" s="272"/>
      <c r="I970" s="272"/>
      <c r="J970" s="272"/>
      <c r="K970" s="272"/>
      <c r="L970" s="272"/>
      <c r="M970" s="272"/>
      <c r="N970" s="273"/>
    </row>
    <row r="971" spans="2:14" ht="15" customHeight="1" x14ac:dyDescent="0.25">
      <c r="B971" s="278" t="str">
        <f>IF(D971="","",D971&amp;"-"&amp;(1+COUNTIF(D$11:D970,D971)))</f>
        <v/>
      </c>
      <c r="D971" s="271"/>
      <c r="E971" s="272"/>
      <c r="F971" s="272"/>
      <c r="G971" s="272"/>
      <c r="H971" s="272"/>
      <c r="I971" s="272"/>
      <c r="J971" s="272"/>
      <c r="K971" s="272"/>
      <c r="L971" s="272"/>
      <c r="M971" s="272"/>
      <c r="N971" s="273"/>
    </row>
    <row r="972" spans="2:14" x14ac:dyDescent="0.25">
      <c r="B972" s="278" t="str">
        <f>IF(D972="","",D972&amp;"-"&amp;(1+COUNTIF(D$11:D971,D972)))</f>
        <v/>
      </c>
      <c r="D972" s="271"/>
      <c r="E972" s="272"/>
      <c r="F972" s="272"/>
      <c r="G972" s="272"/>
      <c r="H972" s="272"/>
      <c r="I972" s="272"/>
      <c r="J972" s="272"/>
      <c r="K972" s="272"/>
      <c r="L972" s="272"/>
      <c r="M972" s="272"/>
      <c r="N972" s="273"/>
    </row>
    <row r="973" spans="2:14" x14ac:dyDescent="0.25">
      <c r="B973" s="278" t="str">
        <f>IF(D973="","",D973&amp;"-"&amp;(1+COUNTIF(D$11:D972,D973)))</f>
        <v/>
      </c>
      <c r="D973" s="271"/>
      <c r="E973" s="272"/>
      <c r="F973" s="272"/>
      <c r="G973" s="272"/>
      <c r="H973" s="272"/>
      <c r="I973" s="272"/>
      <c r="J973" s="272"/>
      <c r="K973" s="272"/>
      <c r="L973" s="272"/>
      <c r="M973" s="272"/>
      <c r="N973" s="273"/>
    </row>
    <row r="974" spans="2:14" x14ac:dyDescent="0.25">
      <c r="B974" s="278" t="str">
        <f>IF(D974="","",D974&amp;"-"&amp;(1+COUNTIF(D$11:D973,D974)))</f>
        <v/>
      </c>
      <c r="D974" s="271"/>
      <c r="E974" s="272"/>
      <c r="F974" s="272"/>
      <c r="G974" s="272"/>
      <c r="H974" s="272"/>
      <c r="I974" s="272"/>
      <c r="J974" s="272"/>
      <c r="K974" s="272"/>
      <c r="L974" s="272"/>
      <c r="M974" s="272"/>
      <c r="N974" s="273"/>
    </row>
    <row r="975" spans="2:14" x14ac:dyDescent="0.25">
      <c r="B975" s="278" t="str">
        <f>IF(D975="","",D975&amp;"-"&amp;(1+COUNTIF(D$11:D974,D975)))</f>
        <v/>
      </c>
      <c r="D975" s="271"/>
      <c r="E975" s="272"/>
      <c r="F975" s="272"/>
      <c r="G975" s="272"/>
      <c r="H975" s="272"/>
      <c r="I975" s="272"/>
      <c r="J975" s="272"/>
      <c r="K975" s="272"/>
      <c r="L975" s="272"/>
      <c r="M975" s="272"/>
      <c r="N975" s="273"/>
    </row>
    <row r="976" spans="2:14" x14ac:dyDescent="0.25">
      <c r="B976" s="278" t="str">
        <f>IF(D976="","",D976&amp;"-"&amp;(1+COUNTIF(D$11:D975,D976)))</f>
        <v/>
      </c>
      <c r="D976" s="271"/>
      <c r="E976" s="272"/>
      <c r="F976" s="272"/>
      <c r="G976" s="272"/>
      <c r="H976" s="272"/>
      <c r="I976" s="272"/>
      <c r="J976" s="272"/>
      <c r="K976" s="272"/>
      <c r="L976" s="272"/>
      <c r="M976" s="272"/>
      <c r="N976" s="273"/>
    </row>
    <row r="977" spans="2:14" x14ac:dyDescent="0.25">
      <c r="B977" s="278" t="str">
        <f>IF(D977="","",D977&amp;"-"&amp;(1+COUNTIF(D$11:D976,D977)))</f>
        <v/>
      </c>
      <c r="D977" s="271"/>
      <c r="E977" s="272"/>
      <c r="F977" s="272"/>
      <c r="G977" s="272"/>
      <c r="H977" s="272"/>
      <c r="I977" s="272"/>
      <c r="J977" s="272"/>
      <c r="K977" s="272"/>
      <c r="L977" s="272"/>
      <c r="M977" s="272"/>
      <c r="N977" s="273"/>
    </row>
    <row r="978" spans="2:14" ht="15" customHeight="1" x14ac:dyDescent="0.25">
      <c r="B978" s="278" t="str">
        <f>IF(D978="","",D978&amp;"-"&amp;(1+COUNTIF(D$11:D977,D978)))</f>
        <v/>
      </c>
      <c r="D978" s="271"/>
      <c r="E978" s="272"/>
      <c r="F978" s="272"/>
      <c r="G978" s="272"/>
      <c r="H978" s="272"/>
      <c r="I978" s="272"/>
      <c r="J978" s="272"/>
      <c r="K978" s="272"/>
      <c r="L978" s="272"/>
      <c r="M978" s="272"/>
      <c r="N978" s="273"/>
    </row>
    <row r="979" spans="2:14" x14ac:dyDescent="0.25">
      <c r="B979" s="278" t="str">
        <f>IF(D979="","",D979&amp;"-"&amp;(1+COUNTIF(D$11:D978,D979)))</f>
        <v/>
      </c>
      <c r="D979" s="271"/>
      <c r="E979" s="272"/>
      <c r="F979" s="272"/>
      <c r="G979" s="272"/>
      <c r="H979" s="272"/>
      <c r="I979" s="272"/>
      <c r="J979" s="272"/>
      <c r="K979" s="272"/>
      <c r="L979" s="272"/>
      <c r="M979" s="272"/>
      <c r="N979" s="273"/>
    </row>
    <row r="980" spans="2:14" x14ac:dyDescent="0.25">
      <c r="B980" s="278" t="str">
        <f>IF(D980="","",D980&amp;"-"&amp;(1+COUNTIF(D$11:D979,D980)))</f>
        <v/>
      </c>
      <c r="D980" s="271"/>
      <c r="E980" s="272"/>
      <c r="F980" s="272"/>
      <c r="G980" s="272"/>
      <c r="H980" s="272"/>
      <c r="I980" s="272"/>
      <c r="J980" s="272"/>
      <c r="K980" s="272"/>
      <c r="L980" s="272"/>
      <c r="M980" s="272"/>
      <c r="N980" s="273"/>
    </row>
    <row r="981" spans="2:14" x14ac:dyDescent="0.25">
      <c r="B981" s="278" t="str">
        <f>IF(D981="","",D981&amp;"-"&amp;(1+COUNTIF(D$11:D980,D981)))</f>
        <v/>
      </c>
      <c r="D981" s="271"/>
      <c r="E981" s="272"/>
      <c r="F981" s="272"/>
      <c r="G981" s="272"/>
      <c r="H981" s="272"/>
      <c r="I981" s="272"/>
      <c r="J981" s="272"/>
      <c r="K981" s="272"/>
      <c r="L981" s="272"/>
      <c r="M981" s="272"/>
      <c r="N981" s="273"/>
    </row>
    <row r="982" spans="2:14" x14ac:dyDescent="0.25">
      <c r="B982" s="278" t="str">
        <f>IF(D982="","",D982&amp;"-"&amp;(1+COUNTIF(D$11:D981,D982)))</f>
        <v/>
      </c>
      <c r="D982" s="271"/>
      <c r="E982" s="272"/>
      <c r="F982" s="272"/>
      <c r="G982" s="272"/>
      <c r="H982" s="272"/>
      <c r="I982" s="272"/>
      <c r="J982" s="272"/>
      <c r="K982" s="272"/>
      <c r="L982" s="272"/>
      <c r="M982" s="272"/>
      <c r="N982" s="273"/>
    </row>
    <row r="983" spans="2:14" x14ac:dyDescent="0.25">
      <c r="B983" s="278" t="str">
        <f>IF(D983="","",D983&amp;"-"&amp;(1+COUNTIF(D$11:D982,D983)))</f>
        <v/>
      </c>
      <c r="D983" s="271"/>
      <c r="E983" s="272"/>
      <c r="F983" s="272"/>
      <c r="G983" s="272"/>
      <c r="H983" s="272"/>
      <c r="I983" s="272"/>
      <c r="J983" s="272"/>
      <c r="K983" s="272"/>
      <c r="L983" s="272"/>
      <c r="M983" s="272"/>
      <c r="N983" s="273"/>
    </row>
    <row r="984" spans="2:14" x14ac:dyDescent="0.25">
      <c r="B984" s="278" t="str">
        <f>IF(D984="","",D984&amp;"-"&amp;(1+COUNTIF(D$11:D983,D984)))</f>
        <v/>
      </c>
      <c r="D984" s="271"/>
      <c r="E984" s="272"/>
      <c r="F984" s="272"/>
      <c r="G984" s="272"/>
      <c r="H984" s="272"/>
      <c r="I984" s="272"/>
      <c r="J984" s="272"/>
      <c r="K984" s="272"/>
      <c r="L984" s="272"/>
      <c r="M984" s="272"/>
      <c r="N984" s="273"/>
    </row>
    <row r="985" spans="2:14" ht="15" customHeight="1" x14ac:dyDescent="0.25">
      <c r="B985" s="278" t="str">
        <f>IF(D985="","",D985&amp;"-"&amp;(1+COUNTIF(D$11:D984,D985)))</f>
        <v/>
      </c>
      <c r="D985" s="271"/>
      <c r="E985" s="272"/>
      <c r="F985" s="272"/>
      <c r="G985" s="272"/>
      <c r="H985" s="272"/>
      <c r="I985" s="272"/>
      <c r="J985" s="272"/>
      <c r="K985" s="272"/>
      <c r="L985" s="272"/>
      <c r="M985" s="272"/>
      <c r="N985" s="273"/>
    </row>
    <row r="986" spans="2:14" x14ac:dyDescent="0.25">
      <c r="B986" s="278" t="str">
        <f>IF(D986="","",D986&amp;"-"&amp;(1+COUNTIF(D$11:D985,D986)))</f>
        <v/>
      </c>
      <c r="D986" s="271"/>
      <c r="E986" s="272"/>
      <c r="F986" s="272"/>
      <c r="G986" s="272"/>
      <c r="H986" s="272"/>
      <c r="I986" s="272"/>
      <c r="J986" s="272"/>
      <c r="K986" s="272"/>
      <c r="L986" s="272"/>
      <c r="M986" s="272"/>
      <c r="N986" s="273"/>
    </row>
    <row r="987" spans="2:14" x14ac:dyDescent="0.25">
      <c r="B987" s="278" t="str">
        <f>IF(D987="","",D987&amp;"-"&amp;(1+COUNTIF(D$11:D986,D987)))</f>
        <v/>
      </c>
      <c r="D987" s="271"/>
      <c r="E987" s="272"/>
      <c r="F987" s="272"/>
      <c r="G987" s="272"/>
      <c r="H987" s="272"/>
      <c r="I987" s="272"/>
      <c r="J987" s="272"/>
      <c r="K987" s="272"/>
      <c r="L987" s="272"/>
      <c r="M987" s="272"/>
      <c r="N987" s="273"/>
    </row>
    <row r="988" spans="2:14" x14ac:dyDescent="0.25">
      <c r="B988" s="278" t="str">
        <f>IF(D988="","",D988&amp;"-"&amp;(1+COUNTIF(D$11:D987,D988)))</f>
        <v/>
      </c>
      <c r="D988" s="271"/>
      <c r="E988" s="272"/>
      <c r="F988" s="272"/>
      <c r="G988" s="272"/>
      <c r="H988" s="272"/>
      <c r="I988" s="272"/>
      <c r="J988" s="272"/>
      <c r="K988" s="272"/>
      <c r="L988" s="272"/>
      <c r="M988" s="272"/>
      <c r="N988" s="273"/>
    </row>
    <row r="989" spans="2:14" x14ac:dyDescent="0.25">
      <c r="B989" s="278" t="str">
        <f>IF(D989="","",D989&amp;"-"&amp;(1+COUNTIF(D$11:D988,D989)))</f>
        <v/>
      </c>
      <c r="D989" s="271"/>
      <c r="E989" s="272"/>
      <c r="F989" s="272"/>
      <c r="G989" s="272"/>
      <c r="H989" s="272"/>
      <c r="I989" s="272"/>
      <c r="J989" s="272"/>
      <c r="K989" s="272"/>
      <c r="L989" s="272"/>
      <c r="M989" s="272"/>
      <c r="N989" s="273"/>
    </row>
    <row r="990" spans="2:14" x14ac:dyDescent="0.25">
      <c r="B990" s="278" t="str">
        <f>IF(D990="","",D990&amp;"-"&amp;(1+COUNTIF(D$11:D989,D990)))</f>
        <v/>
      </c>
      <c r="D990" s="271"/>
      <c r="E990" s="272"/>
      <c r="F990" s="272"/>
      <c r="G990" s="272"/>
      <c r="H990" s="272"/>
      <c r="I990" s="272"/>
      <c r="J990" s="272"/>
      <c r="K990" s="272"/>
      <c r="L990" s="272"/>
      <c r="M990" s="272"/>
      <c r="N990" s="273"/>
    </row>
    <row r="991" spans="2:14" x14ac:dyDescent="0.25">
      <c r="B991" s="278" t="str">
        <f>IF(D991="","",D991&amp;"-"&amp;(1+COUNTIF(D$11:D990,D991)))</f>
        <v/>
      </c>
      <c r="D991" s="271"/>
      <c r="E991" s="272"/>
      <c r="F991" s="272"/>
      <c r="G991" s="272"/>
      <c r="H991" s="272"/>
      <c r="I991" s="272"/>
      <c r="J991" s="272"/>
      <c r="K991" s="272"/>
      <c r="L991" s="272"/>
      <c r="M991" s="272"/>
      <c r="N991" s="273"/>
    </row>
    <row r="992" spans="2:14" ht="15" customHeight="1" x14ac:dyDescent="0.25">
      <c r="B992" s="278" t="str">
        <f>IF(D992="","",D992&amp;"-"&amp;(1+COUNTIF(D$11:D991,D992)))</f>
        <v/>
      </c>
      <c r="D992" s="271"/>
      <c r="E992" s="272"/>
      <c r="F992" s="272"/>
      <c r="G992" s="272"/>
      <c r="H992" s="272"/>
      <c r="I992" s="272"/>
      <c r="J992" s="272"/>
      <c r="K992" s="272"/>
      <c r="L992" s="272"/>
      <c r="M992" s="272"/>
      <c r="N992" s="273"/>
    </row>
    <row r="993" spans="2:14" x14ac:dyDescent="0.25">
      <c r="B993" s="278" t="str">
        <f>IF(D993="","",D993&amp;"-"&amp;(1+COUNTIF(D$11:D992,D993)))</f>
        <v/>
      </c>
      <c r="D993" s="271"/>
      <c r="E993" s="272"/>
      <c r="F993" s="272"/>
      <c r="G993" s="272"/>
      <c r="H993" s="272"/>
      <c r="I993" s="272"/>
      <c r="J993" s="272"/>
      <c r="K993" s="272"/>
      <c r="L993" s="272"/>
      <c r="M993" s="272"/>
      <c r="N993" s="273"/>
    </row>
    <row r="994" spans="2:14" x14ac:dyDescent="0.25">
      <c r="B994" s="278" t="str">
        <f>IF(D994="","",D994&amp;"-"&amp;(1+COUNTIF(D$11:D993,D994)))</f>
        <v/>
      </c>
      <c r="D994" s="271"/>
      <c r="E994" s="272"/>
      <c r="F994" s="272"/>
      <c r="G994" s="272"/>
      <c r="H994" s="272"/>
      <c r="I994" s="272"/>
      <c r="J994" s="272"/>
      <c r="K994" s="272"/>
      <c r="L994" s="272"/>
      <c r="M994" s="272"/>
      <c r="N994" s="273"/>
    </row>
    <row r="995" spans="2:14" x14ac:dyDescent="0.25">
      <c r="B995" s="278" t="str">
        <f>IF(D995="","",D995&amp;"-"&amp;(1+COUNTIF(D$11:D994,D995)))</f>
        <v/>
      </c>
      <c r="D995" s="271"/>
      <c r="E995" s="272"/>
      <c r="F995" s="272"/>
      <c r="G995" s="272"/>
      <c r="H995" s="272"/>
      <c r="I995" s="272"/>
      <c r="J995" s="272"/>
      <c r="K995" s="272"/>
      <c r="L995" s="272"/>
      <c r="M995" s="272"/>
      <c r="N995" s="273"/>
    </row>
    <row r="996" spans="2:14" x14ac:dyDescent="0.25">
      <c r="B996" s="278" t="str">
        <f>IF(D996="","",D996&amp;"-"&amp;(1+COUNTIF(D$11:D995,D996)))</f>
        <v/>
      </c>
      <c r="D996" s="271"/>
      <c r="E996" s="272"/>
      <c r="F996" s="272"/>
      <c r="G996" s="272"/>
      <c r="H996" s="272"/>
      <c r="I996" s="272"/>
      <c r="J996" s="272"/>
      <c r="K996" s="272"/>
      <c r="L996" s="272"/>
      <c r="M996" s="272"/>
      <c r="N996" s="273"/>
    </row>
    <row r="997" spans="2:14" x14ac:dyDescent="0.25">
      <c r="B997" s="278" t="str">
        <f>IF(D997="","",D997&amp;"-"&amp;(1+COUNTIF(D$11:D996,D997)))</f>
        <v/>
      </c>
      <c r="D997" s="271"/>
      <c r="E997" s="272"/>
      <c r="F997" s="272"/>
      <c r="G997" s="272"/>
      <c r="H997" s="272"/>
      <c r="I997" s="272"/>
      <c r="J997" s="272"/>
      <c r="K997" s="272"/>
      <c r="L997" s="272"/>
      <c r="M997" s="272"/>
      <c r="N997" s="273"/>
    </row>
    <row r="998" spans="2:14" x14ac:dyDescent="0.25">
      <c r="B998" s="278" t="str">
        <f>IF(D998="","",D998&amp;"-"&amp;(1+COUNTIF(D$11:D997,D998)))</f>
        <v/>
      </c>
      <c r="D998" s="271"/>
      <c r="E998" s="272"/>
      <c r="F998" s="272"/>
      <c r="G998" s="272"/>
      <c r="H998" s="272"/>
      <c r="I998" s="272"/>
      <c r="J998" s="272"/>
      <c r="K998" s="272"/>
      <c r="L998" s="272"/>
      <c r="M998" s="272"/>
      <c r="N998" s="273"/>
    </row>
    <row r="999" spans="2:14" ht="15" customHeight="1" x14ac:dyDescent="0.25">
      <c r="B999" s="278" t="str">
        <f>IF(D999="","",D999&amp;"-"&amp;(1+COUNTIF(D$11:D998,D999)))</f>
        <v/>
      </c>
      <c r="D999" s="271"/>
      <c r="E999" s="272"/>
      <c r="F999" s="272"/>
      <c r="G999" s="272"/>
      <c r="H999" s="272"/>
      <c r="I999" s="272"/>
      <c r="J999" s="272"/>
      <c r="K999" s="272"/>
      <c r="L999" s="272"/>
      <c r="M999" s="272"/>
      <c r="N999" s="273"/>
    </row>
    <row r="1000" spans="2:14" x14ac:dyDescent="0.25">
      <c r="B1000" s="278" t="str">
        <f>IF(D1000="","",D1000&amp;"-"&amp;(1+COUNTIF(D$11:D999,D1000)))</f>
        <v/>
      </c>
      <c r="D1000" s="271"/>
      <c r="E1000" s="272"/>
      <c r="F1000" s="272"/>
      <c r="G1000" s="272"/>
      <c r="H1000" s="272"/>
      <c r="I1000" s="272"/>
      <c r="J1000" s="272"/>
      <c r="K1000" s="272"/>
      <c r="L1000" s="272"/>
      <c r="M1000" s="272"/>
      <c r="N1000" s="273"/>
    </row>
    <row r="1001" spans="2:14" x14ac:dyDescent="0.25">
      <c r="B1001" s="278" t="str">
        <f>IF(D1001="","",D1001&amp;"-"&amp;(1+COUNTIF(D$11:D1000,D1001)))</f>
        <v/>
      </c>
      <c r="D1001" s="271"/>
      <c r="E1001" s="272"/>
      <c r="F1001" s="272"/>
      <c r="G1001" s="272"/>
      <c r="H1001" s="272"/>
      <c r="I1001" s="272"/>
      <c r="J1001" s="272"/>
      <c r="K1001" s="272"/>
      <c r="L1001" s="272"/>
      <c r="M1001" s="272"/>
      <c r="N1001" s="273"/>
    </row>
    <row r="1002" spans="2:14" x14ac:dyDescent="0.25">
      <c r="B1002" s="278" t="str">
        <f>IF(D1002="","",D1002&amp;"-"&amp;(1+COUNTIF(D$11:D1001,D1002)))</f>
        <v/>
      </c>
      <c r="D1002" s="271"/>
      <c r="E1002" s="272"/>
      <c r="F1002" s="272"/>
      <c r="G1002" s="272"/>
      <c r="H1002" s="272"/>
      <c r="I1002" s="272"/>
      <c r="J1002" s="272"/>
      <c r="K1002" s="272"/>
      <c r="L1002" s="272"/>
      <c r="M1002" s="272"/>
      <c r="N1002" s="273"/>
    </row>
    <row r="1003" spans="2:14" x14ac:dyDescent="0.25">
      <c r="B1003" s="278" t="str">
        <f>IF(D1003="","",D1003&amp;"-"&amp;(1+COUNTIF(D$11:D1002,D1003)))</f>
        <v/>
      </c>
      <c r="D1003" s="271"/>
      <c r="E1003" s="272"/>
      <c r="F1003" s="272"/>
      <c r="G1003" s="272"/>
      <c r="H1003" s="272"/>
      <c r="I1003" s="272"/>
      <c r="J1003" s="272"/>
      <c r="K1003" s="272"/>
      <c r="L1003" s="272"/>
      <c r="M1003" s="272"/>
      <c r="N1003" s="273"/>
    </row>
    <row r="1004" spans="2:14" x14ac:dyDescent="0.25">
      <c r="B1004" s="278" t="str">
        <f>IF(D1004="","",D1004&amp;"-"&amp;(1+COUNTIF(D$11:D1003,D1004)))</f>
        <v/>
      </c>
      <c r="D1004" s="271"/>
      <c r="E1004" s="272"/>
      <c r="F1004" s="272"/>
      <c r="G1004" s="272"/>
      <c r="H1004" s="272"/>
      <c r="I1004" s="272"/>
      <c r="J1004" s="272"/>
      <c r="K1004" s="272"/>
      <c r="L1004" s="272"/>
      <c r="M1004" s="272"/>
      <c r="N1004" s="273"/>
    </row>
    <row r="1005" spans="2:14" x14ac:dyDescent="0.25">
      <c r="B1005" s="278" t="str">
        <f>IF(D1005="","",D1005&amp;"-"&amp;(1+COUNTIF(D$11:D1004,D1005)))</f>
        <v/>
      </c>
      <c r="D1005" s="271"/>
      <c r="E1005" s="272"/>
      <c r="F1005" s="272"/>
      <c r="G1005" s="272"/>
      <c r="H1005" s="272"/>
      <c r="I1005" s="272"/>
      <c r="J1005" s="272"/>
      <c r="K1005" s="272"/>
      <c r="L1005" s="272"/>
      <c r="M1005" s="272"/>
      <c r="N1005" s="273"/>
    </row>
    <row r="1006" spans="2:14" ht="15" customHeight="1" x14ac:dyDescent="0.25">
      <c r="B1006" s="278" t="str">
        <f>IF(D1006="","",D1006&amp;"-"&amp;(1+COUNTIF(D$11:D1005,D1006)))</f>
        <v/>
      </c>
      <c r="D1006" s="271"/>
      <c r="E1006" s="272"/>
      <c r="F1006" s="272"/>
      <c r="G1006" s="272"/>
      <c r="H1006" s="272"/>
      <c r="I1006" s="272"/>
      <c r="J1006" s="272"/>
      <c r="K1006" s="272"/>
      <c r="L1006" s="272"/>
      <c r="M1006" s="272"/>
      <c r="N1006" s="273"/>
    </row>
    <row r="1007" spans="2:14" x14ac:dyDescent="0.25">
      <c r="B1007" s="278" t="str">
        <f>IF(D1007="","",D1007&amp;"-"&amp;(1+COUNTIF(D$11:D1006,D1007)))</f>
        <v/>
      </c>
      <c r="D1007" s="271"/>
      <c r="E1007" s="272"/>
      <c r="F1007" s="272"/>
      <c r="G1007" s="272"/>
      <c r="H1007" s="272"/>
      <c r="I1007" s="272"/>
      <c r="J1007" s="272"/>
      <c r="K1007" s="272"/>
      <c r="L1007" s="272"/>
      <c r="M1007" s="272"/>
      <c r="N1007" s="273"/>
    </row>
    <row r="1008" spans="2:14" x14ac:dyDescent="0.25">
      <c r="B1008" s="278" t="str">
        <f>IF(D1008="","",D1008&amp;"-"&amp;(1+COUNTIF(D$11:D1007,D1008)))</f>
        <v/>
      </c>
      <c r="D1008" s="271"/>
      <c r="E1008" s="272"/>
      <c r="F1008" s="272"/>
      <c r="G1008" s="272"/>
      <c r="H1008" s="272"/>
      <c r="I1008" s="272"/>
      <c r="J1008" s="272"/>
      <c r="K1008" s="272"/>
      <c r="L1008" s="272"/>
      <c r="M1008" s="272"/>
      <c r="N1008" s="273"/>
    </row>
    <row r="1009" spans="2:14" x14ac:dyDescent="0.25">
      <c r="B1009" s="278" t="str">
        <f>IF(D1009="","",D1009&amp;"-"&amp;(1+COUNTIF(D$11:D1008,D1009)))</f>
        <v/>
      </c>
      <c r="D1009" s="271"/>
      <c r="E1009" s="272"/>
      <c r="F1009" s="272"/>
      <c r="G1009" s="272"/>
      <c r="H1009" s="272"/>
      <c r="I1009" s="272"/>
      <c r="J1009" s="272"/>
      <c r="K1009" s="272"/>
      <c r="L1009" s="272"/>
      <c r="M1009" s="272"/>
      <c r="N1009" s="273"/>
    </row>
    <row r="1010" spans="2:14" x14ac:dyDescent="0.25">
      <c r="B1010" s="278" t="str">
        <f>IF(D1010="","",D1010&amp;"-"&amp;(1+COUNTIF(D$11:D1009,D1010)))</f>
        <v/>
      </c>
      <c r="D1010" s="271"/>
      <c r="E1010" s="272"/>
      <c r="F1010" s="272"/>
      <c r="G1010" s="272"/>
      <c r="H1010" s="272"/>
      <c r="I1010" s="272"/>
      <c r="J1010" s="272"/>
      <c r="K1010" s="272"/>
      <c r="L1010" s="272"/>
      <c r="M1010" s="272"/>
      <c r="N1010" s="273"/>
    </row>
    <row r="1011" spans="2:14" x14ac:dyDescent="0.25">
      <c r="B1011" s="278" t="str">
        <f>IF(D1011="","",D1011&amp;"-"&amp;(1+COUNTIF(D$11:D1010,D1011)))</f>
        <v/>
      </c>
      <c r="D1011" s="271"/>
      <c r="E1011" s="272"/>
      <c r="F1011" s="272"/>
      <c r="G1011" s="272"/>
      <c r="H1011" s="272"/>
      <c r="I1011" s="272"/>
      <c r="J1011" s="272"/>
      <c r="K1011" s="272"/>
      <c r="L1011" s="272"/>
      <c r="M1011" s="272"/>
      <c r="N1011" s="273"/>
    </row>
    <row r="1012" spans="2:14" x14ac:dyDescent="0.25">
      <c r="B1012" s="278" t="str">
        <f>IF(D1012="","",D1012&amp;"-"&amp;(1+COUNTIF(D$11:D1011,D1012)))</f>
        <v/>
      </c>
      <c r="D1012" s="271"/>
      <c r="E1012" s="272"/>
      <c r="F1012" s="272"/>
      <c r="G1012" s="272"/>
      <c r="H1012" s="272"/>
      <c r="I1012" s="272"/>
      <c r="J1012" s="272"/>
      <c r="K1012" s="272"/>
      <c r="L1012" s="272"/>
      <c r="M1012" s="272"/>
      <c r="N1012" s="273"/>
    </row>
    <row r="1013" spans="2:14" ht="15" customHeight="1" x14ac:dyDescent="0.25">
      <c r="B1013" s="278" t="str">
        <f>IF(D1013="","",D1013&amp;"-"&amp;(1+COUNTIF(D$11:D1012,D1013)))</f>
        <v/>
      </c>
      <c r="D1013" s="271"/>
      <c r="E1013" s="272"/>
      <c r="F1013" s="272"/>
      <c r="G1013" s="272"/>
      <c r="H1013" s="272"/>
      <c r="I1013" s="272"/>
      <c r="J1013" s="272"/>
      <c r="K1013" s="272"/>
      <c r="L1013" s="272"/>
      <c r="M1013" s="272"/>
      <c r="N1013" s="273"/>
    </row>
    <row r="1014" spans="2:14" x14ac:dyDescent="0.25">
      <c r="B1014" s="278" t="str">
        <f>IF(D1014="","",D1014&amp;"-"&amp;(1+COUNTIF(D$11:D1013,D1014)))</f>
        <v/>
      </c>
      <c r="D1014" s="271"/>
      <c r="E1014" s="272"/>
      <c r="F1014" s="272"/>
      <c r="G1014" s="272"/>
      <c r="H1014" s="272"/>
      <c r="I1014" s="272"/>
      <c r="J1014" s="272"/>
      <c r="K1014" s="272"/>
      <c r="L1014" s="272"/>
      <c r="M1014" s="272"/>
      <c r="N1014" s="273"/>
    </row>
    <row r="1015" spans="2:14" x14ac:dyDescent="0.25">
      <c r="B1015" s="278" t="str">
        <f>IF(D1015="","",D1015&amp;"-"&amp;(1+COUNTIF(D$11:D1014,D1015)))</f>
        <v/>
      </c>
      <c r="D1015" s="271"/>
      <c r="E1015" s="272"/>
      <c r="F1015" s="272"/>
      <c r="G1015" s="272"/>
      <c r="H1015" s="272"/>
      <c r="I1015" s="272"/>
      <c r="J1015" s="272"/>
      <c r="K1015" s="272"/>
      <c r="L1015" s="272"/>
      <c r="M1015" s="272"/>
      <c r="N1015" s="273"/>
    </row>
    <row r="1016" spans="2:14" x14ac:dyDescent="0.25">
      <c r="B1016" s="278" t="str">
        <f>IF(D1016="","",D1016&amp;"-"&amp;(1+COUNTIF(D$11:D1015,D1016)))</f>
        <v/>
      </c>
      <c r="D1016" s="271"/>
      <c r="E1016" s="272"/>
      <c r="F1016" s="272"/>
      <c r="G1016" s="272"/>
      <c r="H1016" s="272"/>
      <c r="I1016" s="272"/>
      <c r="J1016" s="272"/>
      <c r="K1016" s="272"/>
      <c r="L1016" s="272"/>
      <c r="M1016" s="272"/>
      <c r="N1016" s="273"/>
    </row>
    <row r="1017" spans="2:14" x14ac:dyDescent="0.25">
      <c r="B1017" s="278" t="str">
        <f>IF(D1017="","",D1017&amp;"-"&amp;(1+COUNTIF(D$11:D1016,D1017)))</f>
        <v/>
      </c>
      <c r="D1017" s="271"/>
      <c r="E1017" s="272"/>
      <c r="F1017" s="272"/>
      <c r="G1017" s="272"/>
      <c r="H1017" s="272"/>
      <c r="I1017" s="272"/>
      <c r="J1017" s="272"/>
      <c r="K1017" s="272"/>
      <c r="L1017" s="272"/>
      <c r="M1017" s="272"/>
      <c r="N1017" s="273"/>
    </row>
    <row r="1018" spans="2:14" x14ac:dyDescent="0.25">
      <c r="B1018" s="278" t="str">
        <f>IF(D1018="","",D1018&amp;"-"&amp;(1+COUNTIF(D$11:D1017,D1018)))</f>
        <v/>
      </c>
      <c r="D1018" s="271"/>
      <c r="E1018" s="272"/>
      <c r="F1018" s="272"/>
      <c r="G1018" s="272"/>
      <c r="H1018" s="272"/>
      <c r="I1018" s="272"/>
      <c r="J1018" s="272"/>
      <c r="K1018" s="272"/>
      <c r="L1018" s="272"/>
      <c r="M1018" s="272"/>
      <c r="N1018" s="273"/>
    </row>
    <row r="1019" spans="2:14" x14ac:dyDescent="0.25">
      <c r="B1019" s="278" t="str">
        <f>IF(D1019="","",D1019&amp;"-"&amp;(1+COUNTIF(D$11:D1018,D1019)))</f>
        <v/>
      </c>
      <c r="D1019" s="271"/>
      <c r="E1019" s="272"/>
      <c r="F1019" s="272"/>
      <c r="G1019" s="272"/>
      <c r="H1019" s="272"/>
      <c r="I1019" s="272"/>
      <c r="J1019" s="272"/>
      <c r="K1019" s="272"/>
      <c r="L1019" s="272"/>
      <c r="M1019" s="272"/>
      <c r="N1019" s="273"/>
    </row>
    <row r="1020" spans="2:14" ht="15" customHeight="1" x14ac:dyDescent="0.25">
      <c r="B1020" s="278" t="str">
        <f>IF(D1020="","",D1020&amp;"-"&amp;(1+COUNTIF(D$11:D1019,D1020)))</f>
        <v/>
      </c>
      <c r="D1020" s="271"/>
      <c r="E1020" s="272"/>
      <c r="F1020" s="272"/>
      <c r="G1020" s="272"/>
      <c r="H1020" s="272"/>
      <c r="I1020" s="272"/>
      <c r="J1020" s="272"/>
      <c r="K1020" s="272"/>
      <c r="L1020" s="272"/>
      <c r="M1020" s="272"/>
      <c r="N1020" s="273"/>
    </row>
    <row r="1021" spans="2:14" x14ac:dyDescent="0.25">
      <c r="B1021" s="278" t="str">
        <f>IF(D1021="","",D1021&amp;"-"&amp;(1+COUNTIF(D$11:D1020,D1021)))</f>
        <v/>
      </c>
      <c r="D1021" s="271"/>
      <c r="E1021" s="272"/>
      <c r="F1021" s="272"/>
      <c r="G1021" s="272"/>
      <c r="H1021" s="272"/>
      <c r="I1021" s="272"/>
      <c r="J1021" s="272"/>
      <c r="K1021" s="272"/>
      <c r="L1021" s="272"/>
      <c r="M1021" s="272"/>
      <c r="N1021" s="273"/>
    </row>
    <row r="1022" spans="2:14" x14ac:dyDescent="0.25">
      <c r="B1022" s="278" t="str">
        <f>IF(D1022="","",D1022&amp;"-"&amp;(1+COUNTIF(D$11:D1021,D1022)))</f>
        <v/>
      </c>
      <c r="D1022" s="271"/>
      <c r="E1022" s="272"/>
      <c r="F1022" s="272"/>
      <c r="G1022" s="272"/>
      <c r="H1022" s="272"/>
      <c r="I1022" s="272"/>
      <c r="J1022" s="272"/>
      <c r="K1022" s="272"/>
      <c r="L1022" s="272"/>
      <c r="M1022" s="272"/>
      <c r="N1022" s="273"/>
    </row>
    <row r="1023" spans="2:14" x14ac:dyDescent="0.25">
      <c r="B1023" s="278" t="str">
        <f>IF(D1023="","",D1023&amp;"-"&amp;(1+COUNTIF(D$11:D1022,D1023)))</f>
        <v/>
      </c>
      <c r="D1023" s="271"/>
      <c r="E1023" s="272"/>
      <c r="F1023" s="272"/>
      <c r="G1023" s="272"/>
      <c r="H1023" s="272"/>
      <c r="I1023" s="272"/>
      <c r="J1023" s="272"/>
      <c r="K1023" s="272"/>
      <c r="L1023" s="272"/>
      <c r="M1023" s="272"/>
      <c r="N1023" s="273"/>
    </row>
    <row r="1024" spans="2:14" x14ac:dyDescent="0.25">
      <c r="B1024" s="278" t="str">
        <f>IF(D1024="","",D1024&amp;"-"&amp;(1+COUNTIF(D$11:D1023,D1024)))</f>
        <v/>
      </c>
      <c r="D1024" s="271"/>
      <c r="E1024" s="272"/>
      <c r="F1024" s="272"/>
      <c r="G1024" s="272"/>
      <c r="H1024" s="272"/>
      <c r="I1024" s="272"/>
      <c r="J1024" s="272"/>
      <c r="K1024" s="272"/>
      <c r="L1024" s="272"/>
      <c r="M1024" s="272"/>
      <c r="N1024" s="273"/>
    </row>
    <row r="1025" spans="2:14" x14ac:dyDescent="0.25">
      <c r="B1025" s="278" t="str">
        <f>IF(D1025="","",D1025&amp;"-"&amp;(1+COUNTIF(D$11:D1024,D1025)))</f>
        <v/>
      </c>
      <c r="D1025" s="271"/>
      <c r="E1025" s="272"/>
      <c r="F1025" s="272"/>
      <c r="G1025" s="272"/>
      <c r="H1025" s="272"/>
      <c r="I1025" s="272"/>
      <c r="J1025" s="272"/>
      <c r="K1025" s="272"/>
      <c r="L1025" s="272"/>
      <c r="M1025" s="272"/>
      <c r="N1025" s="273"/>
    </row>
    <row r="1026" spans="2:14" x14ac:dyDescent="0.25">
      <c r="B1026" s="278" t="str">
        <f>IF(D1026="","",D1026&amp;"-"&amp;(1+COUNTIF(D$11:D1025,D1026)))</f>
        <v/>
      </c>
      <c r="D1026" s="271"/>
      <c r="E1026" s="272"/>
      <c r="F1026" s="272"/>
      <c r="G1026" s="272"/>
      <c r="H1026" s="272"/>
      <c r="I1026" s="272"/>
      <c r="J1026" s="272"/>
      <c r="K1026" s="272"/>
      <c r="L1026" s="272"/>
      <c r="M1026" s="272"/>
      <c r="N1026" s="273"/>
    </row>
    <row r="1027" spans="2:14" ht="15" customHeight="1" x14ac:dyDescent="0.25">
      <c r="B1027" s="278" t="str">
        <f>IF(D1027="","",D1027&amp;"-"&amp;(1+COUNTIF(D$11:D1026,D1027)))</f>
        <v/>
      </c>
      <c r="D1027" s="271"/>
      <c r="E1027" s="272"/>
      <c r="F1027" s="272"/>
      <c r="G1027" s="272"/>
      <c r="H1027" s="272"/>
      <c r="I1027" s="272"/>
      <c r="J1027" s="272"/>
      <c r="K1027" s="272"/>
      <c r="L1027" s="272"/>
      <c r="M1027" s="272"/>
      <c r="N1027" s="273"/>
    </row>
    <row r="1028" spans="2:14" x14ac:dyDescent="0.25">
      <c r="B1028" s="278" t="str">
        <f>IF(D1028="","",D1028&amp;"-"&amp;(1+COUNTIF(D$11:D1027,D1028)))</f>
        <v/>
      </c>
      <c r="D1028" s="271"/>
      <c r="E1028" s="272"/>
      <c r="F1028" s="272"/>
      <c r="G1028" s="272"/>
      <c r="H1028" s="272"/>
      <c r="I1028" s="272"/>
      <c r="J1028" s="272"/>
      <c r="K1028" s="272"/>
      <c r="L1028" s="272"/>
      <c r="M1028" s="272"/>
      <c r="N1028" s="273"/>
    </row>
    <row r="1029" spans="2:14" x14ac:dyDescent="0.25">
      <c r="B1029" s="278" t="str">
        <f>IF(D1029="","",D1029&amp;"-"&amp;(1+COUNTIF(D$11:D1028,D1029)))</f>
        <v/>
      </c>
      <c r="D1029" s="271"/>
      <c r="E1029" s="272"/>
      <c r="F1029" s="272"/>
      <c r="G1029" s="272"/>
      <c r="H1029" s="272"/>
      <c r="I1029" s="272"/>
      <c r="J1029" s="272"/>
      <c r="K1029" s="272"/>
      <c r="L1029" s="272"/>
      <c r="M1029" s="272"/>
      <c r="N1029" s="273"/>
    </row>
    <row r="1030" spans="2:14" x14ac:dyDescent="0.25">
      <c r="B1030" s="278" t="str">
        <f>IF(D1030="","",D1030&amp;"-"&amp;(1+COUNTIF(D$11:D1029,D1030)))</f>
        <v/>
      </c>
      <c r="D1030" s="271"/>
      <c r="E1030" s="272"/>
      <c r="F1030" s="272"/>
      <c r="G1030" s="272"/>
      <c r="H1030" s="272"/>
      <c r="I1030" s="272"/>
      <c r="J1030" s="272"/>
      <c r="K1030" s="272"/>
      <c r="L1030" s="272"/>
      <c r="M1030" s="272"/>
      <c r="N1030" s="273"/>
    </row>
    <row r="1031" spans="2:14" x14ac:dyDescent="0.25">
      <c r="B1031" s="278" t="str">
        <f>IF(D1031="","",D1031&amp;"-"&amp;(1+COUNTIF(D$11:D1030,D1031)))</f>
        <v/>
      </c>
      <c r="D1031" s="271"/>
      <c r="E1031" s="272"/>
      <c r="F1031" s="272"/>
      <c r="G1031" s="272"/>
      <c r="H1031" s="272"/>
      <c r="I1031" s="272"/>
      <c r="J1031" s="272"/>
      <c r="K1031" s="272"/>
      <c r="L1031" s="272"/>
      <c r="M1031" s="272"/>
      <c r="N1031" s="273"/>
    </row>
    <row r="1032" spans="2:14" x14ac:dyDescent="0.25">
      <c r="B1032" s="278" t="str">
        <f>IF(D1032="","",D1032&amp;"-"&amp;(1+COUNTIF(D$11:D1031,D1032)))</f>
        <v/>
      </c>
      <c r="D1032" s="271"/>
      <c r="E1032" s="272"/>
      <c r="F1032" s="272"/>
      <c r="G1032" s="272"/>
      <c r="H1032" s="272"/>
      <c r="I1032" s="272"/>
      <c r="J1032" s="272"/>
      <c r="K1032" s="272"/>
      <c r="L1032" s="272"/>
      <c r="M1032" s="272"/>
      <c r="N1032" s="273"/>
    </row>
    <row r="1033" spans="2:14" x14ac:dyDescent="0.25">
      <c r="B1033" s="278" t="str">
        <f>IF(D1033="","",D1033&amp;"-"&amp;(1+COUNTIF(D$11:D1032,D1033)))</f>
        <v/>
      </c>
      <c r="D1033" s="271"/>
      <c r="E1033" s="272"/>
      <c r="F1033" s="272"/>
      <c r="G1033" s="272"/>
      <c r="H1033" s="272"/>
      <c r="I1033" s="272"/>
      <c r="J1033" s="272"/>
      <c r="K1033" s="272"/>
      <c r="L1033" s="272"/>
      <c r="M1033" s="272"/>
      <c r="N1033" s="273"/>
    </row>
    <row r="1034" spans="2:14" ht="15" customHeight="1" x14ac:dyDescent="0.25">
      <c r="B1034" s="278" t="str">
        <f>IF(D1034="","",D1034&amp;"-"&amp;(1+COUNTIF(D$11:D1033,D1034)))</f>
        <v/>
      </c>
      <c r="D1034" s="271"/>
      <c r="E1034" s="272"/>
      <c r="F1034" s="272"/>
      <c r="G1034" s="272"/>
      <c r="H1034" s="272"/>
      <c r="I1034" s="272"/>
      <c r="J1034" s="272"/>
      <c r="K1034" s="272"/>
      <c r="L1034" s="272"/>
      <c r="M1034" s="272"/>
      <c r="N1034" s="273"/>
    </row>
    <row r="1035" spans="2:14" x14ac:dyDescent="0.25">
      <c r="B1035" s="278" t="str">
        <f>IF(D1035="","",D1035&amp;"-"&amp;(1+COUNTIF(D$11:D1034,D1035)))</f>
        <v/>
      </c>
      <c r="D1035" s="271"/>
      <c r="E1035" s="272"/>
      <c r="F1035" s="272"/>
      <c r="G1035" s="272"/>
      <c r="H1035" s="272"/>
      <c r="I1035" s="272"/>
      <c r="J1035" s="272"/>
      <c r="K1035" s="272"/>
      <c r="L1035" s="272"/>
      <c r="M1035" s="272"/>
      <c r="N1035" s="273"/>
    </row>
    <row r="1036" spans="2:14" x14ac:dyDescent="0.25">
      <c r="B1036" s="278" t="str">
        <f>IF(D1036="","",D1036&amp;"-"&amp;(1+COUNTIF(D$11:D1035,D1036)))</f>
        <v/>
      </c>
      <c r="D1036" s="271"/>
      <c r="E1036" s="272"/>
      <c r="F1036" s="272"/>
      <c r="G1036" s="272"/>
      <c r="H1036" s="272"/>
      <c r="I1036" s="272"/>
      <c r="J1036" s="272"/>
      <c r="K1036" s="272"/>
      <c r="L1036" s="272"/>
      <c r="M1036" s="272"/>
      <c r="N1036" s="273"/>
    </row>
    <row r="1037" spans="2:14" x14ac:dyDescent="0.25">
      <c r="B1037" s="278" t="str">
        <f>IF(D1037="","",D1037&amp;"-"&amp;(1+COUNTIF(D$11:D1036,D1037)))</f>
        <v/>
      </c>
      <c r="D1037" s="271"/>
      <c r="E1037" s="272"/>
      <c r="F1037" s="272"/>
      <c r="G1037" s="272"/>
      <c r="H1037" s="272"/>
      <c r="I1037" s="272"/>
      <c r="J1037" s="272"/>
      <c r="K1037" s="272"/>
      <c r="L1037" s="272"/>
      <c r="M1037" s="272"/>
      <c r="N1037" s="273"/>
    </row>
    <row r="1038" spans="2:14" x14ac:dyDescent="0.25">
      <c r="B1038" s="278" t="str">
        <f>IF(D1038="","",D1038&amp;"-"&amp;(1+COUNTIF(D$11:D1037,D1038)))</f>
        <v/>
      </c>
      <c r="D1038" s="271"/>
      <c r="E1038" s="272"/>
      <c r="F1038" s="272"/>
      <c r="G1038" s="272"/>
      <c r="H1038" s="272"/>
      <c r="I1038" s="272"/>
      <c r="J1038" s="272"/>
      <c r="K1038" s="272"/>
      <c r="L1038" s="272"/>
      <c r="M1038" s="272"/>
      <c r="N1038" s="273"/>
    </row>
    <row r="1039" spans="2:14" x14ac:dyDescent="0.25">
      <c r="B1039" s="278" t="str">
        <f>IF(D1039="","",D1039&amp;"-"&amp;(1+COUNTIF(D$11:D1038,D1039)))</f>
        <v/>
      </c>
      <c r="D1039" s="271"/>
      <c r="E1039" s="272"/>
      <c r="F1039" s="272"/>
      <c r="G1039" s="272"/>
      <c r="H1039" s="272"/>
      <c r="I1039" s="272"/>
      <c r="J1039" s="272"/>
      <c r="K1039" s="272"/>
      <c r="L1039" s="272"/>
      <c r="M1039" s="272"/>
      <c r="N1039" s="273"/>
    </row>
    <row r="1040" spans="2:14" x14ac:dyDescent="0.25">
      <c r="B1040" s="278" t="str">
        <f>IF(D1040="","",D1040&amp;"-"&amp;(1+COUNTIF(D$11:D1039,D1040)))</f>
        <v/>
      </c>
      <c r="D1040" s="271"/>
      <c r="E1040" s="272"/>
      <c r="F1040" s="272"/>
      <c r="G1040" s="272"/>
      <c r="H1040" s="272"/>
      <c r="I1040" s="272"/>
      <c r="J1040" s="272"/>
      <c r="K1040" s="272"/>
      <c r="L1040" s="272"/>
      <c r="M1040" s="272"/>
      <c r="N1040" s="273"/>
    </row>
    <row r="1041" spans="2:14" ht="15" customHeight="1" x14ac:dyDescent="0.25">
      <c r="B1041" s="278" t="str">
        <f>IF(D1041="","",D1041&amp;"-"&amp;(1+COUNTIF(D$11:D1040,D1041)))</f>
        <v/>
      </c>
      <c r="D1041" s="271"/>
      <c r="E1041" s="272"/>
      <c r="F1041" s="272"/>
      <c r="G1041" s="272"/>
      <c r="H1041" s="272"/>
      <c r="I1041" s="272"/>
      <c r="J1041" s="272"/>
      <c r="K1041" s="272"/>
      <c r="L1041" s="272"/>
      <c r="M1041" s="272"/>
      <c r="N1041" s="273"/>
    </row>
    <row r="1042" spans="2:14" x14ac:dyDescent="0.25">
      <c r="B1042" s="278" t="str">
        <f>IF(D1042="","",D1042&amp;"-"&amp;(1+COUNTIF(D$11:D1041,D1042)))</f>
        <v/>
      </c>
      <c r="D1042" s="271"/>
      <c r="E1042" s="272"/>
      <c r="F1042" s="272"/>
      <c r="G1042" s="272"/>
      <c r="H1042" s="272"/>
      <c r="I1042" s="272"/>
      <c r="J1042" s="272"/>
      <c r="K1042" s="272"/>
      <c r="L1042" s="272"/>
      <c r="M1042" s="272"/>
      <c r="N1042" s="273"/>
    </row>
    <row r="1043" spans="2:14" x14ac:dyDescent="0.25">
      <c r="B1043" s="278" t="str">
        <f>IF(D1043="","",D1043&amp;"-"&amp;(1+COUNTIF(D$11:D1042,D1043)))</f>
        <v/>
      </c>
      <c r="D1043" s="271"/>
      <c r="E1043" s="272"/>
      <c r="F1043" s="272"/>
      <c r="G1043" s="272"/>
      <c r="H1043" s="272"/>
      <c r="I1043" s="272"/>
      <c r="J1043" s="272"/>
      <c r="K1043" s="272"/>
      <c r="L1043" s="272"/>
      <c r="M1043" s="272"/>
      <c r="N1043" s="273"/>
    </row>
    <row r="1044" spans="2:14" x14ac:dyDescent="0.25">
      <c r="B1044" s="278" t="str">
        <f>IF(D1044="","",D1044&amp;"-"&amp;(1+COUNTIF(D$11:D1043,D1044)))</f>
        <v/>
      </c>
      <c r="D1044" s="271"/>
      <c r="E1044" s="272"/>
      <c r="F1044" s="272"/>
      <c r="G1044" s="272"/>
      <c r="H1044" s="272"/>
      <c r="I1044" s="272"/>
      <c r="J1044" s="272"/>
      <c r="K1044" s="272"/>
      <c r="L1044" s="272"/>
      <c r="M1044" s="272"/>
      <c r="N1044" s="273"/>
    </row>
    <row r="1045" spans="2:14" x14ac:dyDescent="0.25">
      <c r="B1045" s="278" t="str">
        <f>IF(D1045="","",D1045&amp;"-"&amp;(1+COUNTIF(D$11:D1044,D1045)))</f>
        <v/>
      </c>
      <c r="D1045" s="271"/>
      <c r="E1045" s="272"/>
      <c r="F1045" s="272"/>
      <c r="G1045" s="272"/>
      <c r="H1045" s="272"/>
      <c r="I1045" s="272"/>
      <c r="J1045" s="272"/>
      <c r="K1045" s="272"/>
      <c r="L1045" s="272"/>
      <c r="M1045" s="272"/>
      <c r="N1045" s="273"/>
    </row>
    <row r="1046" spans="2:14" x14ac:dyDescent="0.25">
      <c r="B1046" s="278" t="str">
        <f>IF(D1046="","",D1046&amp;"-"&amp;(1+COUNTIF(D$11:D1045,D1046)))</f>
        <v/>
      </c>
      <c r="D1046" s="271"/>
      <c r="E1046" s="272"/>
      <c r="F1046" s="272"/>
      <c r="G1046" s="272"/>
      <c r="H1046" s="272"/>
      <c r="I1046" s="272"/>
      <c r="J1046" s="272"/>
      <c r="K1046" s="272"/>
      <c r="L1046" s="272"/>
      <c r="M1046" s="272"/>
      <c r="N1046" s="273"/>
    </row>
    <row r="1047" spans="2:14" x14ac:dyDescent="0.25">
      <c r="B1047" s="278" t="str">
        <f>IF(D1047="","",D1047&amp;"-"&amp;(1+COUNTIF(D$11:D1046,D1047)))</f>
        <v/>
      </c>
      <c r="D1047" s="271"/>
      <c r="E1047" s="272"/>
      <c r="F1047" s="272"/>
      <c r="G1047" s="272"/>
      <c r="H1047" s="272"/>
      <c r="I1047" s="272"/>
      <c r="J1047" s="272"/>
      <c r="K1047" s="272"/>
      <c r="L1047" s="272"/>
      <c r="M1047" s="272"/>
      <c r="N1047" s="273"/>
    </row>
    <row r="1048" spans="2:14" ht="15" customHeight="1" x14ac:dyDescent="0.25">
      <c r="B1048" s="278" t="str">
        <f>IF(D1048="","",D1048&amp;"-"&amp;(1+COUNTIF(D$11:D1047,D1048)))</f>
        <v/>
      </c>
      <c r="D1048" s="271"/>
      <c r="E1048" s="272"/>
      <c r="F1048" s="272"/>
      <c r="G1048" s="272"/>
      <c r="H1048" s="272"/>
      <c r="I1048" s="272"/>
      <c r="J1048" s="272"/>
      <c r="K1048" s="272"/>
      <c r="L1048" s="272"/>
      <c r="M1048" s="272"/>
      <c r="N1048" s="273"/>
    </row>
    <row r="1049" spans="2:14" x14ac:dyDescent="0.25">
      <c r="B1049" s="278" t="str">
        <f>IF(D1049="","",D1049&amp;"-"&amp;(1+COUNTIF(D$11:D1048,D1049)))</f>
        <v/>
      </c>
      <c r="D1049" s="271"/>
      <c r="E1049" s="272"/>
      <c r="F1049" s="272"/>
      <c r="G1049" s="272"/>
      <c r="H1049" s="272"/>
      <c r="I1049" s="272"/>
      <c r="J1049" s="272"/>
      <c r="K1049" s="272"/>
      <c r="L1049" s="272"/>
      <c r="M1049" s="272"/>
      <c r="N1049" s="273"/>
    </row>
    <row r="1050" spans="2:14" x14ac:dyDescent="0.25">
      <c r="B1050" s="278" t="str">
        <f>IF(D1050="","",D1050&amp;"-"&amp;(1+COUNTIF(D$11:D1049,D1050)))</f>
        <v/>
      </c>
      <c r="D1050" s="271"/>
      <c r="E1050" s="272"/>
      <c r="F1050" s="272"/>
      <c r="G1050" s="272"/>
      <c r="H1050" s="272"/>
      <c r="I1050" s="272"/>
      <c r="J1050" s="272"/>
      <c r="K1050" s="272"/>
      <c r="L1050" s="272"/>
      <c r="M1050" s="272"/>
      <c r="N1050" s="273"/>
    </row>
    <row r="1051" spans="2:14" x14ac:dyDescent="0.25">
      <c r="B1051" s="278" t="str">
        <f>IF(D1051="","",D1051&amp;"-"&amp;(1+COUNTIF(D$11:D1050,D1051)))</f>
        <v/>
      </c>
      <c r="D1051" s="271"/>
      <c r="E1051" s="272"/>
      <c r="F1051" s="272"/>
      <c r="G1051" s="272"/>
      <c r="H1051" s="272"/>
      <c r="I1051" s="272"/>
      <c r="J1051" s="272"/>
      <c r="K1051" s="272"/>
      <c r="L1051" s="272"/>
      <c r="M1051" s="272"/>
      <c r="N1051" s="273"/>
    </row>
    <row r="1052" spans="2:14" x14ac:dyDescent="0.25">
      <c r="B1052" s="278" t="str">
        <f>IF(D1052="","",D1052&amp;"-"&amp;(1+COUNTIF(D$11:D1051,D1052)))</f>
        <v/>
      </c>
      <c r="D1052" s="271"/>
      <c r="E1052" s="272"/>
      <c r="F1052" s="272"/>
      <c r="G1052" s="272"/>
      <c r="H1052" s="272"/>
      <c r="I1052" s="272"/>
      <c r="J1052" s="272"/>
      <c r="K1052" s="272"/>
      <c r="L1052" s="272"/>
      <c r="M1052" s="272"/>
      <c r="N1052" s="273"/>
    </row>
    <row r="1053" spans="2:14" x14ac:dyDescent="0.25">
      <c r="B1053" s="278" t="str">
        <f>IF(D1053="","",D1053&amp;"-"&amp;(1+COUNTIF(D$11:D1052,D1053)))</f>
        <v/>
      </c>
      <c r="D1053" s="271"/>
      <c r="E1053" s="272"/>
      <c r="F1053" s="272"/>
      <c r="G1053" s="272"/>
      <c r="H1053" s="272"/>
      <c r="I1053" s="272"/>
      <c r="J1053" s="272"/>
      <c r="K1053" s="272"/>
      <c r="L1053" s="272"/>
      <c r="M1053" s="272"/>
      <c r="N1053" s="273"/>
    </row>
    <row r="1054" spans="2:14" x14ac:dyDescent="0.25">
      <c r="B1054" s="278" t="str">
        <f>IF(D1054="","",D1054&amp;"-"&amp;(1+COUNTIF(D$11:D1053,D1054)))</f>
        <v/>
      </c>
      <c r="D1054" s="271"/>
      <c r="E1054" s="272"/>
      <c r="F1054" s="272"/>
      <c r="G1054" s="272"/>
      <c r="H1054" s="272"/>
      <c r="I1054" s="272"/>
      <c r="J1054" s="272"/>
      <c r="K1054" s="272"/>
      <c r="L1054" s="272"/>
      <c r="M1054" s="272"/>
      <c r="N1054" s="273"/>
    </row>
    <row r="1055" spans="2:14" ht="15" customHeight="1" x14ac:dyDescent="0.25">
      <c r="B1055" s="278" t="str">
        <f>IF(D1055="","",D1055&amp;"-"&amp;(1+COUNTIF(D$11:D1054,D1055)))</f>
        <v/>
      </c>
      <c r="D1055" s="271"/>
      <c r="E1055" s="272"/>
      <c r="F1055" s="272"/>
      <c r="G1055" s="272"/>
      <c r="H1055" s="272"/>
      <c r="I1055" s="272"/>
      <c r="J1055" s="272"/>
      <c r="K1055" s="272"/>
      <c r="L1055" s="272"/>
      <c r="M1055" s="272"/>
      <c r="N1055" s="273"/>
    </row>
    <row r="1056" spans="2:14" x14ac:dyDescent="0.25">
      <c r="B1056" s="278" t="str">
        <f>IF(D1056="","",D1056&amp;"-"&amp;(1+COUNTIF(D$11:D1055,D1056)))</f>
        <v/>
      </c>
      <c r="D1056" s="271"/>
      <c r="E1056" s="272"/>
      <c r="F1056" s="272"/>
      <c r="G1056" s="272"/>
      <c r="H1056" s="272"/>
      <c r="I1056" s="272"/>
      <c r="J1056" s="272"/>
      <c r="K1056" s="272"/>
      <c r="L1056" s="272"/>
      <c r="M1056" s="272"/>
      <c r="N1056" s="273"/>
    </row>
    <row r="1057" spans="2:14" x14ac:dyDescent="0.25">
      <c r="B1057" s="278" t="str">
        <f>IF(D1057="","",D1057&amp;"-"&amp;(1+COUNTIF(D$11:D1056,D1057)))</f>
        <v/>
      </c>
      <c r="D1057" s="271"/>
      <c r="E1057" s="272"/>
      <c r="F1057" s="272"/>
      <c r="G1057" s="272"/>
      <c r="H1057" s="272"/>
      <c r="I1057" s="272"/>
      <c r="J1057" s="272"/>
      <c r="K1057" s="272"/>
      <c r="L1057" s="272"/>
      <c r="M1057" s="272"/>
      <c r="N1057" s="273"/>
    </row>
    <row r="1058" spans="2:14" x14ac:dyDescent="0.25">
      <c r="B1058" s="278" t="str">
        <f>IF(D1058="","",D1058&amp;"-"&amp;(1+COUNTIF(D$11:D1057,D1058)))</f>
        <v/>
      </c>
      <c r="D1058" s="271"/>
      <c r="E1058" s="272"/>
      <c r="F1058" s="272"/>
      <c r="G1058" s="272"/>
      <c r="H1058" s="272"/>
      <c r="I1058" s="272"/>
      <c r="J1058" s="272"/>
      <c r="K1058" s="272"/>
      <c r="L1058" s="272"/>
      <c r="M1058" s="272"/>
      <c r="N1058" s="273"/>
    </row>
    <row r="1059" spans="2:14" x14ac:dyDescent="0.25">
      <c r="B1059" s="278" t="str">
        <f>IF(D1059="","",D1059&amp;"-"&amp;(1+COUNTIF(D$11:D1058,D1059)))</f>
        <v/>
      </c>
      <c r="D1059" s="271"/>
      <c r="E1059" s="272"/>
      <c r="F1059" s="272"/>
      <c r="G1059" s="272"/>
      <c r="H1059" s="272"/>
      <c r="I1059" s="272"/>
      <c r="J1059" s="272"/>
      <c r="K1059" s="272"/>
      <c r="L1059" s="272"/>
      <c r="M1059" s="272"/>
      <c r="N1059" s="273"/>
    </row>
    <row r="1060" spans="2:14" x14ac:dyDescent="0.25">
      <c r="B1060" s="278" t="str">
        <f>IF(D1060="","",D1060&amp;"-"&amp;(1+COUNTIF(D$11:D1059,D1060)))</f>
        <v/>
      </c>
      <c r="D1060" s="271"/>
      <c r="E1060" s="272"/>
      <c r="F1060" s="272"/>
      <c r="G1060" s="272"/>
      <c r="H1060" s="272"/>
      <c r="I1060" s="272"/>
      <c r="J1060" s="272"/>
      <c r="K1060" s="272"/>
      <c r="L1060" s="272"/>
      <c r="M1060" s="272"/>
      <c r="N1060" s="273"/>
    </row>
    <row r="1061" spans="2:14" x14ac:dyDescent="0.25">
      <c r="B1061" s="278" t="str">
        <f>IF(D1061="","",D1061&amp;"-"&amp;(1+COUNTIF(D$11:D1060,D1061)))</f>
        <v/>
      </c>
      <c r="D1061" s="271"/>
      <c r="E1061" s="272"/>
      <c r="F1061" s="272"/>
      <c r="G1061" s="272"/>
      <c r="H1061" s="272"/>
      <c r="I1061" s="272"/>
      <c r="J1061" s="272"/>
      <c r="K1061" s="272"/>
      <c r="L1061" s="272"/>
      <c r="M1061" s="272"/>
      <c r="N1061" s="273"/>
    </row>
    <row r="1062" spans="2:14" ht="15" customHeight="1" x14ac:dyDescent="0.25">
      <c r="B1062" s="278" t="str">
        <f>IF(D1062="","",D1062&amp;"-"&amp;(1+COUNTIF(D$11:D1061,D1062)))</f>
        <v/>
      </c>
      <c r="D1062" s="271"/>
      <c r="E1062" s="272"/>
      <c r="F1062" s="272"/>
      <c r="G1062" s="272"/>
      <c r="H1062" s="272"/>
      <c r="I1062" s="272"/>
      <c r="J1062" s="272"/>
      <c r="K1062" s="272"/>
      <c r="L1062" s="272"/>
      <c r="M1062" s="272"/>
      <c r="N1062" s="273"/>
    </row>
    <row r="1063" spans="2:14" x14ac:dyDescent="0.25">
      <c r="B1063" s="278" t="str">
        <f>IF(D1063="","",D1063&amp;"-"&amp;(1+COUNTIF(D$11:D1062,D1063)))</f>
        <v/>
      </c>
      <c r="D1063" s="271"/>
      <c r="E1063" s="272"/>
      <c r="F1063" s="272"/>
      <c r="G1063" s="272"/>
      <c r="H1063" s="272"/>
      <c r="I1063" s="272"/>
      <c r="J1063" s="272"/>
      <c r="K1063" s="272"/>
      <c r="L1063" s="272"/>
      <c r="M1063" s="272"/>
      <c r="N1063" s="273"/>
    </row>
    <row r="1064" spans="2:14" x14ac:dyDescent="0.25">
      <c r="B1064" s="278" t="str">
        <f>IF(D1064="","",D1064&amp;"-"&amp;(1+COUNTIF(D$11:D1063,D1064)))</f>
        <v/>
      </c>
      <c r="D1064" s="271"/>
      <c r="E1064" s="272"/>
      <c r="F1064" s="272"/>
      <c r="G1064" s="272"/>
      <c r="H1064" s="272"/>
      <c r="I1064" s="272"/>
      <c r="J1064" s="272"/>
      <c r="K1064" s="272"/>
      <c r="L1064" s="272"/>
      <c r="M1064" s="272"/>
      <c r="N1064" s="273"/>
    </row>
    <row r="1065" spans="2:14" x14ac:dyDescent="0.25">
      <c r="B1065" s="278" t="str">
        <f>IF(D1065="","",D1065&amp;"-"&amp;(1+COUNTIF(D$11:D1064,D1065)))</f>
        <v/>
      </c>
      <c r="D1065" s="271"/>
      <c r="E1065" s="272"/>
      <c r="F1065" s="272"/>
      <c r="G1065" s="272"/>
      <c r="H1065" s="272"/>
      <c r="I1065" s="272"/>
      <c r="J1065" s="272"/>
      <c r="K1065" s="272"/>
      <c r="L1065" s="272"/>
      <c r="M1065" s="272"/>
      <c r="N1065" s="273"/>
    </row>
    <row r="1066" spans="2:14" x14ac:dyDescent="0.25">
      <c r="B1066" s="278" t="str">
        <f>IF(D1066="","",D1066&amp;"-"&amp;(1+COUNTIF(D$11:D1065,D1066)))</f>
        <v/>
      </c>
      <c r="D1066" s="271"/>
      <c r="E1066" s="272"/>
      <c r="F1066" s="272"/>
      <c r="G1066" s="272"/>
      <c r="H1066" s="272"/>
      <c r="I1066" s="272"/>
      <c r="J1066" s="272"/>
      <c r="K1066" s="272"/>
      <c r="L1066" s="272"/>
      <c r="M1066" s="272"/>
      <c r="N1066" s="273"/>
    </row>
    <row r="1067" spans="2:14" x14ac:dyDescent="0.25">
      <c r="B1067" s="278" t="str">
        <f>IF(D1067="","",D1067&amp;"-"&amp;(1+COUNTIF(D$11:D1066,D1067)))</f>
        <v/>
      </c>
      <c r="D1067" s="271"/>
      <c r="E1067" s="272"/>
      <c r="F1067" s="272"/>
      <c r="G1067" s="272"/>
      <c r="H1067" s="272"/>
      <c r="I1067" s="272"/>
      <c r="J1067" s="272"/>
      <c r="K1067" s="272"/>
      <c r="L1067" s="272"/>
      <c r="M1067" s="272"/>
      <c r="N1067" s="273"/>
    </row>
    <row r="1068" spans="2:14" x14ac:dyDescent="0.25">
      <c r="B1068" s="278" t="str">
        <f>IF(D1068="","",D1068&amp;"-"&amp;(1+COUNTIF(D$11:D1067,D1068)))</f>
        <v/>
      </c>
      <c r="D1068" s="271"/>
      <c r="E1068" s="272"/>
      <c r="F1068" s="272"/>
      <c r="G1068" s="272"/>
      <c r="H1068" s="272"/>
      <c r="I1068" s="272"/>
      <c r="J1068" s="272"/>
      <c r="K1068" s="272"/>
      <c r="L1068" s="272"/>
      <c r="M1068" s="272"/>
      <c r="N1068" s="273"/>
    </row>
    <row r="1069" spans="2:14" ht="15" customHeight="1" x14ac:dyDescent="0.25">
      <c r="B1069" s="278" t="str">
        <f>IF(D1069="","",D1069&amp;"-"&amp;(1+COUNTIF(D$11:D1068,D1069)))</f>
        <v/>
      </c>
      <c r="D1069" s="271"/>
      <c r="E1069" s="272"/>
      <c r="F1069" s="272"/>
      <c r="G1069" s="272"/>
      <c r="H1069" s="272"/>
      <c r="I1069" s="272"/>
      <c r="J1069" s="272"/>
      <c r="K1069" s="272"/>
      <c r="L1069" s="272"/>
      <c r="M1069" s="272"/>
      <c r="N1069" s="273"/>
    </row>
    <row r="1070" spans="2:14" x14ac:dyDescent="0.25">
      <c r="B1070" s="278" t="str">
        <f>IF(D1070="","",D1070&amp;"-"&amp;(1+COUNTIF(D$11:D1069,D1070)))</f>
        <v/>
      </c>
      <c r="D1070" s="271"/>
      <c r="E1070" s="272"/>
      <c r="F1070" s="272"/>
      <c r="G1070" s="272"/>
      <c r="H1070" s="272"/>
      <c r="I1070" s="272"/>
      <c r="J1070" s="272"/>
      <c r="K1070" s="272"/>
      <c r="L1070" s="272"/>
      <c r="M1070" s="272"/>
      <c r="N1070" s="273"/>
    </row>
    <row r="1071" spans="2:14" x14ac:dyDescent="0.25">
      <c r="B1071" s="278" t="str">
        <f>IF(D1071="","",D1071&amp;"-"&amp;(1+COUNTIF(D$11:D1070,D1071)))</f>
        <v/>
      </c>
      <c r="D1071" s="271"/>
      <c r="E1071" s="272"/>
      <c r="F1071" s="272"/>
      <c r="G1071" s="272"/>
      <c r="H1071" s="272"/>
      <c r="I1071" s="272"/>
      <c r="J1071" s="272"/>
      <c r="K1071" s="272"/>
      <c r="L1071" s="272"/>
      <c r="M1071" s="272"/>
      <c r="N1071" s="273"/>
    </row>
    <row r="1072" spans="2:14" x14ac:dyDescent="0.25">
      <c r="B1072" s="278" t="str">
        <f>IF(D1072="","",D1072&amp;"-"&amp;(1+COUNTIF(D$11:D1071,D1072)))</f>
        <v/>
      </c>
      <c r="D1072" s="271"/>
      <c r="E1072" s="272"/>
      <c r="F1072" s="272"/>
      <c r="G1072" s="272"/>
      <c r="H1072" s="272"/>
      <c r="I1072" s="272"/>
      <c r="J1072" s="272"/>
      <c r="K1072" s="272"/>
      <c r="L1072" s="272"/>
      <c r="M1072" s="272"/>
      <c r="N1072" s="273"/>
    </row>
    <row r="1073" spans="2:14" x14ac:dyDescent="0.25">
      <c r="B1073" s="278" t="str">
        <f>IF(D1073="","",D1073&amp;"-"&amp;(1+COUNTIF(D$11:D1072,D1073)))</f>
        <v/>
      </c>
      <c r="D1073" s="271"/>
      <c r="E1073" s="272"/>
      <c r="F1073" s="272"/>
      <c r="G1073" s="272"/>
      <c r="H1073" s="272"/>
      <c r="I1073" s="272"/>
      <c r="J1073" s="272"/>
      <c r="K1073" s="272"/>
      <c r="L1073" s="272"/>
      <c r="M1073" s="272"/>
      <c r="N1073" s="273"/>
    </row>
    <row r="1074" spans="2:14" x14ac:dyDescent="0.25">
      <c r="B1074" s="278" t="str">
        <f>IF(D1074="","",D1074&amp;"-"&amp;(1+COUNTIF(D$11:D1073,D1074)))</f>
        <v/>
      </c>
      <c r="D1074" s="271"/>
      <c r="E1074" s="272"/>
      <c r="F1074" s="272"/>
      <c r="G1074" s="272"/>
      <c r="H1074" s="272"/>
      <c r="I1074" s="272"/>
      <c r="J1074" s="272"/>
      <c r="K1074" s="272"/>
      <c r="L1074" s="272"/>
      <c r="M1074" s="272"/>
      <c r="N1074" s="273"/>
    </row>
    <row r="1075" spans="2:14" x14ac:dyDescent="0.25">
      <c r="B1075" s="278" t="str">
        <f>IF(D1075="","",D1075&amp;"-"&amp;(1+COUNTIF(D$11:D1074,D1075)))</f>
        <v/>
      </c>
      <c r="D1075" s="271"/>
      <c r="E1075" s="272"/>
      <c r="F1075" s="272"/>
      <c r="G1075" s="272"/>
      <c r="H1075" s="272"/>
      <c r="I1075" s="272"/>
      <c r="J1075" s="272"/>
      <c r="K1075" s="272"/>
      <c r="L1075" s="272"/>
      <c r="M1075" s="272"/>
      <c r="N1075" s="273"/>
    </row>
    <row r="1076" spans="2:14" ht="15" customHeight="1" x14ac:dyDescent="0.25">
      <c r="B1076" s="278" t="str">
        <f>IF(D1076="","",D1076&amp;"-"&amp;(1+COUNTIF(D$11:D1075,D1076)))</f>
        <v/>
      </c>
      <c r="D1076" s="271"/>
      <c r="E1076" s="272"/>
      <c r="F1076" s="272"/>
      <c r="G1076" s="272"/>
      <c r="H1076" s="272"/>
      <c r="I1076" s="272"/>
      <c r="J1076" s="272"/>
      <c r="K1076" s="272"/>
      <c r="L1076" s="272"/>
      <c r="M1076" s="272"/>
      <c r="N1076" s="273"/>
    </row>
    <row r="1077" spans="2:14" x14ac:dyDescent="0.25">
      <c r="B1077" s="278" t="str">
        <f>IF(D1077="","",D1077&amp;"-"&amp;(1+COUNTIF(D$11:D1076,D1077)))</f>
        <v/>
      </c>
      <c r="D1077" s="271"/>
      <c r="E1077" s="272"/>
      <c r="F1077" s="272"/>
      <c r="G1077" s="272"/>
      <c r="H1077" s="272"/>
      <c r="I1077" s="272"/>
      <c r="J1077" s="272"/>
      <c r="K1077" s="272"/>
      <c r="L1077" s="272"/>
      <c r="M1077" s="272"/>
      <c r="N1077" s="273"/>
    </row>
    <row r="1078" spans="2:14" x14ac:dyDescent="0.25">
      <c r="B1078" s="278" t="str">
        <f>IF(D1078="","",D1078&amp;"-"&amp;(1+COUNTIF(D$11:D1077,D1078)))</f>
        <v/>
      </c>
      <c r="D1078" s="271"/>
      <c r="E1078" s="272"/>
      <c r="F1078" s="272"/>
      <c r="G1078" s="272"/>
      <c r="H1078" s="272"/>
      <c r="I1078" s="272"/>
      <c r="J1078" s="272"/>
      <c r="K1078" s="272"/>
      <c r="L1078" s="272"/>
      <c r="M1078" s="272"/>
      <c r="N1078" s="273"/>
    </row>
    <row r="1079" spans="2:14" x14ac:dyDescent="0.25">
      <c r="B1079" s="278" t="str">
        <f>IF(D1079="","",D1079&amp;"-"&amp;(1+COUNTIF(D$11:D1078,D1079)))</f>
        <v/>
      </c>
      <c r="D1079" s="271"/>
      <c r="E1079" s="272"/>
      <c r="F1079" s="272"/>
      <c r="G1079" s="272"/>
      <c r="H1079" s="272"/>
      <c r="I1079" s="272"/>
      <c r="J1079" s="272"/>
      <c r="K1079" s="272"/>
      <c r="L1079" s="272"/>
      <c r="M1079" s="272"/>
      <c r="N1079" s="273"/>
    </row>
    <row r="1080" spans="2:14" x14ac:dyDescent="0.25">
      <c r="B1080" s="278" t="str">
        <f>IF(D1080="","",D1080&amp;"-"&amp;(1+COUNTIF(D$11:D1079,D1080)))</f>
        <v/>
      </c>
      <c r="D1080" s="271"/>
      <c r="E1080" s="272"/>
      <c r="F1080" s="272"/>
      <c r="G1080" s="272"/>
      <c r="H1080" s="272"/>
      <c r="I1080" s="272"/>
      <c r="J1080" s="272"/>
      <c r="K1080" s="272"/>
      <c r="L1080" s="272"/>
      <c r="M1080" s="272"/>
      <c r="N1080" s="273"/>
    </row>
    <row r="1081" spans="2:14" x14ac:dyDescent="0.25">
      <c r="B1081" s="278" t="str">
        <f>IF(D1081="","",D1081&amp;"-"&amp;(1+COUNTIF(D$11:D1080,D1081)))</f>
        <v/>
      </c>
      <c r="D1081" s="271"/>
      <c r="E1081" s="272"/>
      <c r="F1081" s="272"/>
      <c r="G1081" s="272"/>
      <c r="H1081" s="272"/>
      <c r="I1081" s="272"/>
      <c r="J1081" s="272"/>
      <c r="K1081" s="272"/>
      <c r="L1081" s="272"/>
      <c r="M1081" s="272"/>
      <c r="N1081" s="273"/>
    </row>
    <row r="1082" spans="2:14" x14ac:dyDescent="0.25">
      <c r="B1082" s="278" t="str">
        <f>IF(D1082="","",D1082&amp;"-"&amp;(1+COUNTIF(D$11:D1081,D1082)))</f>
        <v/>
      </c>
      <c r="D1082" s="271"/>
      <c r="E1082" s="272"/>
      <c r="F1082" s="272"/>
      <c r="G1082" s="272"/>
      <c r="H1082" s="272"/>
      <c r="I1082" s="272"/>
      <c r="J1082" s="272"/>
      <c r="K1082" s="272"/>
      <c r="L1082" s="272"/>
      <c r="M1082" s="272"/>
      <c r="N1082" s="273"/>
    </row>
    <row r="1083" spans="2:14" ht="15" customHeight="1" x14ac:dyDescent="0.25">
      <c r="B1083" s="278" t="str">
        <f>IF(D1083="","",D1083&amp;"-"&amp;(1+COUNTIF(D$11:D1082,D1083)))</f>
        <v/>
      </c>
      <c r="D1083" s="271"/>
      <c r="E1083" s="272"/>
      <c r="F1083" s="272"/>
      <c r="G1083" s="272"/>
      <c r="H1083" s="272"/>
      <c r="I1083" s="272"/>
      <c r="J1083" s="272"/>
      <c r="K1083" s="272"/>
      <c r="L1083" s="272"/>
      <c r="M1083" s="272"/>
      <c r="N1083" s="273"/>
    </row>
    <row r="1084" spans="2:14" x14ac:dyDescent="0.25">
      <c r="B1084" s="278" t="str">
        <f>IF(D1084="","",D1084&amp;"-"&amp;(1+COUNTIF(D$11:D1083,D1084)))</f>
        <v/>
      </c>
      <c r="D1084" s="271"/>
      <c r="E1084" s="272"/>
      <c r="F1084" s="272"/>
      <c r="G1084" s="272"/>
      <c r="H1084" s="272"/>
      <c r="I1084" s="272"/>
      <c r="J1084" s="272"/>
      <c r="K1084" s="272"/>
      <c r="L1084" s="272"/>
      <c r="M1084" s="272"/>
      <c r="N1084" s="273"/>
    </row>
    <row r="1085" spans="2:14" x14ac:dyDescent="0.25">
      <c r="B1085" s="278" t="str">
        <f>IF(D1085="","",D1085&amp;"-"&amp;(1+COUNTIF(D$11:D1084,D1085)))</f>
        <v/>
      </c>
      <c r="D1085" s="271"/>
      <c r="E1085" s="272"/>
      <c r="F1085" s="272"/>
      <c r="G1085" s="272"/>
      <c r="H1085" s="272"/>
      <c r="I1085" s="272"/>
      <c r="J1085" s="272"/>
      <c r="K1085" s="272"/>
      <c r="L1085" s="272"/>
      <c r="M1085" s="272"/>
      <c r="N1085" s="273"/>
    </row>
    <row r="1086" spans="2:14" x14ac:dyDescent="0.25">
      <c r="B1086" s="278" t="str">
        <f>IF(D1086="","",D1086&amp;"-"&amp;(1+COUNTIF(D$11:D1085,D1086)))</f>
        <v/>
      </c>
      <c r="D1086" s="271"/>
      <c r="E1086" s="272"/>
      <c r="F1086" s="272"/>
      <c r="G1086" s="272"/>
      <c r="H1086" s="272"/>
      <c r="I1086" s="272"/>
      <c r="J1086" s="272"/>
      <c r="K1086" s="272"/>
      <c r="L1086" s="272"/>
      <c r="M1086" s="272"/>
      <c r="N1086" s="273"/>
    </row>
    <row r="1087" spans="2:14" x14ac:dyDescent="0.25">
      <c r="B1087" s="278" t="str">
        <f>IF(D1087="","",D1087&amp;"-"&amp;(1+COUNTIF(D$11:D1086,D1087)))</f>
        <v/>
      </c>
      <c r="D1087" s="271"/>
      <c r="E1087" s="272"/>
      <c r="F1087" s="272"/>
      <c r="G1087" s="272"/>
      <c r="H1087" s="272"/>
      <c r="I1087" s="272"/>
      <c r="J1087" s="272"/>
      <c r="K1087" s="272"/>
      <c r="L1087" s="272"/>
      <c r="M1087" s="272"/>
      <c r="N1087" s="273"/>
    </row>
    <row r="1088" spans="2:14" x14ac:dyDescent="0.25">
      <c r="B1088" s="278" t="str">
        <f>IF(D1088="","",D1088&amp;"-"&amp;(1+COUNTIF(D$11:D1087,D1088)))</f>
        <v/>
      </c>
      <c r="D1088" s="271"/>
      <c r="E1088" s="272"/>
      <c r="F1088" s="272"/>
      <c r="G1088" s="272"/>
      <c r="H1088" s="272"/>
      <c r="I1088" s="272"/>
      <c r="J1088" s="272"/>
      <c r="K1088" s="272"/>
      <c r="L1088" s="272"/>
      <c r="M1088" s="272"/>
      <c r="N1088" s="273"/>
    </row>
    <row r="1089" spans="2:14" x14ac:dyDescent="0.25">
      <c r="B1089" s="278" t="str">
        <f>IF(D1089="","",D1089&amp;"-"&amp;(1+COUNTIF(D$11:D1088,D1089)))</f>
        <v/>
      </c>
      <c r="D1089" s="271"/>
      <c r="E1089" s="272"/>
      <c r="F1089" s="272"/>
      <c r="G1089" s="272"/>
      <c r="H1089" s="272"/>
      <c r="I1089" s="272"/>
      <c r="J1089" s="272"/>
      <c r="K1089" s="272"/>
      <c r="L1089" s="272"/>
      <c r="M1089" s="272"/>
      <c r="N1089" s="273"/>
    </row>
    <row r="1090" spans="2:14" ht="15" customHeight="1" x14ac:dyDescent="0.25">
      <c r="B1090" s="278" t="str">
        <f>IF(D1090="","",D1090&amp;"-"&amp;(1+COUNTIF(D$11:D1089,D1090)))</f>
        <v/>
      </c>
      <c r="D1090" s="271"/>
      <c r="E1090" s="272"/>
      <c r="F1090" s="272"/>
      <c r="G1090" s="272"/>
      <c r="H1090" s="272"/>
      <c r="I1090" s="272"/>
      <c r="J1090" s="272"/>
      <c r="K1090" s="272"/>
      <c r="L1090" s="272"/>
      <c r="M1090" s="272"/>
      <c r="N1090" s="273"/>
    </row>
    <row r="1091" spans="2:14" x14ac:dyDescent="0.25">
      <c r="B1091" s="278" t="str">
        <f>IF(D1091="","",D1091&amp;"-"&amp;(1+COUNTIF(D$11:D1090,D1091)))</f>
        <v/>
      </c>
      <c r="D1091" s="271"/>
      <c r="E1091" s="272"/>
      <c r="F1091" s="272"/>
      <c r="G1091" s="272"/>
      <c r="H1091" s="272"/>
      <c r="I1091" s="272"/>
      <c r="J1091" s="272"/>
      <c r="K1091" s="272"/>
      <c r="L1091" s="272"/>
      <c r="M1091" s="272"/>
      <c r="N1091" s="273"/>
    </row>
    <row r="1092" spans="2:14" x14ac:dyDescent="0.25">
      <c r="B1092" s="278" t="str">
        <f>IF(D1092="","",D1092&amp;"-"&amp;(1+COUNTIF(D$11:D1091,D1092)))</f>
        <v/>
      </c>
      <c r="D1092" s="271"/>
      <c r="E1092" s="272"/>
      <c r="F1092" s="272"/>
      <c r="G1092" s="272"/>
      <c r="H1092" s="272"/>
      <c r="I1092" s="272"/>
      <c r="J1092" s="272"/>
      <c r="K1092" s="272"/>
      <c r="L1092" s="272"/>
      <c r="M1092" s="272"/>
      <c r="N1092" s="273"/>
    </row>
    <row r="1093" spans="2:14" x14ac:dyDescent="0.25">
      <c r="B1093" s="278" t="str">
        <f>IF(D1093="","",D1093&amp;"-"&amp;(1+COUNTIF(D$11:D1092,D1093)))</f>
        <v/>
      </c>
      <c r="D1093" s="271"/>
      <c r="E1093" s="272"/>
      <c r="F1093" s="272"/>
      <c r="G1093" s="272"/>
      <c r="H1093" s="272"/>
      <c r="I1093" s="272"/>
      <c r="J1093" s="272"/>
      <c r="K1093" s="272"/>
      <c r="L1093" s="272"/>
      <c r="M1093" s="272"/>
      <c r="N1093" s="273"/>
    </row>
    <row r="1094" spans="2:14" x14ac:dyDescent="0.25">
      <c r="B1094" s="278" t="str">
        <f>IF(D1094="","",D1094&amp;"-"&amp;(1+COUNTIF(D$11:D1093,D1094)))</f>
        <v/>
      </c>
      <c r="D1094" s="271"/>
      <c r="E1094" s="272"/>
      <c r="F1094" s="272"/>
      <c r="G1094" s="272"/>
      <c r="H1094" s="272"/>
      <c r="I1094" s="272"/>
      <c r="J1094" s="272"/>
      <c r="K1094" s="272"/>
      <c r="L1094" s="272"/>
      <c r="M1094" s="272"/>
      <c r="N1094" s="273"/>
    </row>
    <row r="1095" spans="2:14" x14ac:dyDescent="0.25">
      <c r="B1095" s="278" t="str">
        <f>IF(D1095="","",D1095&amp;"-"&amp;(1+COUNTIF(D$11:D1094,D1095)))</f>
        <v/>
      </c>
      <c r="D1095" s="271"/>
      <c r="E1095" s="272"/>
      <c r="F1095" s="272"/>
      <c r="G1095" s="272"/>
      <c r="H1095" s="272"/>
      <c r="I1095" s="272"/>
      <c r="J1095" s="272"/>
      <c r="K1095" s="272"/>
      <c r="L1095" s="272"/>
      <c r="M1095" s="272"/>
      <c r="N1095" s="273"/>
    </row>
    <row r="1096" spans="2:14" x14ac:dyDescent="0.25">
      <c r="B1096" s="278" t="str">
        <f>IF(D1096="","",D1096&amp;"-"&amp;(1+COUNTIF(D$11:D1095,D1096)))</f>
        <v/>
      </c>
      <c r="D1096" s="271"/>
      <c r="E1096" s="272"/>
      <c r="F1096" s="272"/>
      <c r="G1096" s="272"/>
      <c r="H1096" s="272"/>
      <c r="I1096" s="272"/>
      <c r="J1096" s="272"/>
      <c r="K1096" s="272"/>
      <c r="L1096" s="272"/>
      <c r="M1096" s="272"/>
      <c r="N1096" s="273"/>
    </row>
    <row r="1097" spans="2:14" ht="15" customHeight="1" x14ac:dyDescent="0.25">
      <c r="B1097" s="278" t="str">
        <f>IF(D1097="","",D1097&amp;"-"&amp;(1+COUNTIF(D$11:D1096,D1097)))</f>
        <v/>
      </c>
      <c r="D1097" s="271"/>
      <c r="E1097" s="272"/>
      <c r="F1097" s="272"/>
      <c r="G1097" s="272"/>
      <c r="H1097" s="272"/>
      <c r="I1097" s="272"/>
      <c r="J1097" s="272"/>
      <c r="K1097" s="272"/>
      <c r="L1097" s="272"/>
      <c r="M1097" s="272"/>
      <c r="N1097" s="273"/>
    </row>
    <row r="1098" spans="2:14" x14ac:dyDescent="0.25">
      <c r="B1098" s="278" t="str">
        <f>IF(D1098="","",D1098&amp;"-"&amp;(1+COUNTIF(D$11:D1097,D1098)))</f>
        <v/>
      </c>
      <c r="D1098" s="271"/>
      <c r="E1098" s="272"/>
      <c r="F1098" s="272"/>
      <c r="G1098" s="272"/>
      <c r="H1098" s="272"/>
      <c r="I1098" s="272"/>
      <c r="J1098" s="272"/>
      <c r="K1098" s="272"/>
      <c r="L1098" s="272"/>
      <c r="M1098" s="272"/>
      <c r="N1098" s="273"/>
    </row>
    <row r="1099" spans="2:14" x14ac:dyDescent="0.25">
      <c r="B1099" s="278" t="str">
        <f>IF(D1099="","",D1099&amp;"-"&amp;(1+COUNTIF(D$11:D1098,D1099)))</f>
        <v/>
      </c>
      <c r="D1099" s="271"/>
      <c r="E1099" s="272"/>
      <c r="F1099" s="272"/>
      <c r="G1099" s="272"/>
      <c r="H1099" s="272"/>
      <c r="I1099" s="272"/>
      <c r="J1099" s="272"/>
      <c r="K1099" s="272"/>
      <c r="L1099" s="272"/>
      <c r="M1099" s="272"/>
      <c r="N1099" s="273"/>
    </row>
    <row r="1100" spans="2:14" x14ac:dyDescent="0.25">
      <c r="B1100" s="278" t="str">
        <f>IF(D1100="","",D1100&amp;"-"&amp;(1+COUNTIF(D$11:D1099,D1100)))</f>
        <v/>
      </c>
      <c r="D1100" s="271"/>
      <c r="E1100" s="272"/>
      <c r="F1100" s="272"/>
      <c r="G1100" s="272"/>
      <c r="H1100" s="272"/>
      <c r="I1100" s="272"/>
      <c r="J1100" s="272"/>
      <c r="K1100" s="272"/>
      <c r="L1100" s="272"/>
      <c r="M1100" s="272"/>
      <c r="N1100" s="273"/>
    </row>
    <row r="1101" spans="2:14" x14ac:dyDescent="0.25">
      <c r="B1101" s="278" t="str">
        <f>IF(D1101="","",D1101&amp;"-"&amp;(1+COUNTIF(D$11:D1100,D1101)))</f>
        <v/>
      </c>
      <c r="D1101" s="271"/>
      <c r="E1101" s="272"/>
      <c r="F1101" s="272"/>
      <c r="G1101" s="272"/>
      <c r="H1101" s="272"/>
      <c r="I1101" s="272"/>
      <c r="J1101" s="272"/>
      <c r="K1101" s="272"/>
      <c r="L1101" s="272"/>
      <c r="M1101" s="272"/>
      <c r="N1101" s="273"/>
    </row>
    <row r="1102" spans="2:14" x14ac:dyDescent="0.25">
      <c r="B1102" s="278" t="str">
        <f>IF(D1102="","",D1102&amp;"-"&amp;(1+COUNTIF(D$11:D1101,D1102)))</f>
        <v/>
      </c>
      <c r="D1102" s="271"/>
      <c r="E1102" s="272"/>
      <c r="F1102" s="272"/>
      <c r="G1102" s="272"/>
      <c r="H1102" s="272"/>
      <c r="I1102" s="272"/>
      <c r="J1102" s="272"/>
      <c r="K1102" s="272"/>
      <c r="L1102" s="272"/>
      <c r="M1102" s="272"/>
      <c r="N1102" s="273"/>
    </row>
    <row r="1103" spans="2:14" x14ac:dyDescent="0.25">
      <c r="B1103" s="278" t="str">
        <f>IF(D1103="","",D1103&amp;"-"&amp;(1+COUNTIF(D$11:D1102,D1103)))</f>
        <v/>
      </c>
      <c r="D1103" s="271"/>
      <c r="E1103" s="272"/>
      <c r="F1103" s="272"/>
      <c r="G1103" s="272"/>
      <c r="H1103" s="272"/>
      <c r="I1103" s="272"/>
      <c r="J1103" s="272"/>
      <c r="K1103" s="272"/>
      <c r="L1103" s="272"/>
      <c r="M1103" s="272"/>
      <c r="N1103" s="273"/>
    </row>
    <row r="1104" spans="2:14" ht="15" customHeight="1" x14ac:dyDescent="0.25">
      <c r="B1104" s="278" t="str">
        <f>IF(D1104="","",D1104&amp;"-"&amp;(1+COUNTIF(D$11:D1103,D1104)))</f>
        <v/>
      </c>
      <c r="D1104" s="271"/>
      <c r="E1104" s="272"/>
      <c r="F1104" s="272"/>
      <c r="G1104" s="272"/>
      <c r="H1104" s="272"/>
      <c r="I1104" s="272"/>
      <c r="J1104" s="272"/>
      <c r="K1104" s="272"/>
      <c r="L1104" s="272"/>
      <c r="M1104" s="272"/>
      <c r="N1104" s="273"/>
    </row>
    <row r="1105" spans="2:14" x14ac:dyDescent="0.25">
      <c r="B1105" s="278" t="str">
        <f>IF(D1105="","",D1105&amp;"-"&amp;(1+COUNTIF(D$11:D1104,D1105)))</f>
        <v/>
      </c>
      <c r="D1105" s="271"/>
      <c r="E1105" s="272"/>
      <c r="F1105" s="272"/>
      <c r="G1105" s="272"/>
      <c r="H1105" s="272"/>
      <c r="I1105" s="272"/>
      <c r="J1105" s="272"/>
      <c r="K1105" s="272"/>
      <c r="L1105" s="272"/>
      <c r="M1105" s="272"/>
      <c r="N1105" s="273"/>
    </row>
    <row r="1106" spans="2:14" x14ac:dyDescent="0.25">
      <c r="B1106" s="278" t="str">
        <f>IF(D1106="","",D1106&amp;"-"&amp;(1+COUNTIF(D$11:D1105,D1106)))</f>
        <v/>
      </c>
      <c r="D1106" s="271"/>
      <c r="E1106" s="272"/>
      <c r="F1106" s="272"/>
      <c r="G1106" s="272"/>
      <c r="H1106" s="272"/>
      <c r="I1106" s="272"/>
      <c r="J1106" s="272"/>
      <c r="K1106" s="272"/>
      <c r="L1106" s="272"/>
      <c r="M1106" s="272"/>
      <c r="N1106" s="273"/>
    </row>
    <row r="1107" spans="2:14" x14ac:dyDescent="0.25">
      <c r="B1107" s="278" t="str">
        <f>IF(D1107="","",D1107&amp;"-"&amp;(1+COUNTIF(D$11:D1106,D1107)))</f>
        <v/>
      </c>
      <c r="D1107" s="271"/>
      <c r="E1107" s="272"/>
      <c r="F1107" s="272"/>
      <c r="G1107" s="272"/>
      <c r="H1107" s="272"/>
      <c r="I1107" s="272"/>
      <c r="J1107" s="272"/>
      <c r="K1107" s="272"/>
      <c r="L1107" s="272"/>
      <c r="M1107" s="272"/>
      <c r="N1107" s="273"/>
    </row>
    <row r="1108" spans="2:14" x14ac:dyDescent="0.25">
      <c r="B1108" s="278" t="str">
        <f>IF(D1108="","",D1108&amp;"-"&amp;(1+COUNTIF(D$11:D1107,D1108)))</f>
        <v/>
      </c>
      <c r="D1108" s="271"/>
      <c r="E1108" s="272"/>
      <c r="F1108" s="272"/>
      <c r="G1108" s="272"/>
      <c r="H1108" s="272"/>
      <c r="I1108" s="272"/>
      <c r="J1108" s="272"/>
      <c r="K1108" s="272"/>
      <c r="L1108" s="272"/>
      <c r="M1108" s="272"/>
      <c r="N1108" s="273"/>
    </row>
    <row r="1109" spans="2:14" x14ac:dyDescent="0.25">
      <c r="B1109" s="278" t="str">
        <f>IF(D1109="","",D1109&amp;"-"&amp;(1+COUNTIF(D$11:D1108,D1109)))</f>
        <v/>
      </c>
      <c r="D1109" s="271"/>
      <c r="E1109" s="272"/>
      <c r="F1109" s="272"/>
      <c r="G1109" s="272"/>
      <c r="H1109" s="272"/>
      <c r="I1109" s="272"/>
      <c r="J1109" s="272"/>
      <c r="K1109" s="272"/>
      <c r="L1109" s="272"/>
      <c r="M1109" s="272"/>
      <c r="N1109" s="273"/>
    </row>
    <row r="1110" spans="2:14" x14ac:dyDescent="0.25">
      <c r="B1110" s="278" t="str">
        <f>IF(D1110="","",D1110&amp;"-"&amp;(1+COUNTIF(D$11:D1109,D1110)))</f>
        <v/>
      </c>
      <c r="D1110" s="271"/>
      <c r="E1110" s="272"/>
      <c r="F1110" s="272"/>
      <c r="G1110" s="272"/>
      <c r="H1110" s="272"/>
      <c r="I1110" s="272"/>
      <c r="J1110" s="272"/>
      <c r="K1110" s="272"/>
      <c r="L1110" s="272"/>
      <c r="M1110" s="272"/>
      <c r="N1110" s="273"/>
    </row>
    <row r="1111" spans="2:14" ht="15" customHeight="1" x14ac:dyDescent="0.25">
      <c r="B1111" s="278" t="str">
        <f>IF(D1111="","",D1111&amp;"-"&amp;(1+COUNTIF(D$11:D1110,D1111)))</f>
        <v/>
      </c>
      <c r="D1111" s="271"/>
      <c r="E1111" s="272"/>
      <c r="F1111" s="272"/>
      <c r="G1111" s="272"/>
      <c r="H1111" s="272"/>
      <c r="I1111" s="272"/>
      <c r="J1111" s="272"/>
      <c r="K1111" s="272"/>
      <c r="L1111" s="272"/>
      <c r="M1111" s="272"/>
      <c r="N1111" s="273"/>
    </row>
    <row r="1112" spans="2:14" x14ac:dyDescent="0.25">
      <c r="B1112" s="278" t="str">
        <f>IF(D1112="","",D1112&amp;"-"&amp;(1+COUNTIF(D$11:D1111,D1112)))</f>
        <v/>
      </c>
      <c r="D1112" s="271"/>
      <c r="E1112" s="272"/>
      <c r="F1112" s="272"/>
      <c r="G1112" s="272"/>
      <c r="H1112" s="272"/>
      <c r="I1112" s="272"/>
      <c r="J1112" s="272"/>
      <c r="K1112" s="272"/>
      <c r="L1112" s="272"/>
      <c r="M1112" s="272"/>
      <c r="N1112" s="273"/>
    </row>
    <row r="1113" spans="2:14" x14ac:dyDescent="0.25">
      <c r="B1113" s="278" t="str">
        <f>IF(D1113="","",D1113&amp;"-"&amp;(1+COUNTIF(D$11:D1112,D1113)))</f>
        <v/>
      </c>
      <c r="D1113" s="271"/>
      <c r="E1113" s="272"/>
      <c r="F1113" s="272"/>
      <c r="G1113" s="272"/>
      <c r="H1113" s="272"/>
      <c r="I1113" s="272"/>
      <c r="J1113" s="272"/>
      <c r="K1113" s="272"/>
      <c r="L1113" s="272"/>
      <c r="M1113" s="272"/>
      <c r="N1113" s="273"/>
    </row>
    <row r="1114" spans="2:14" x14ac:dyDescent="0.25">
      <c r="B1114" s="278" t="str">
        <f>IF(D1114="","",D1114&amp;"-"&amp;(1+COUNTIF(D$11:D1113,D1114)))</f>
        <v/>
      </c>
      <c r="D1114" s="271"/>
      <c r="E1114" s="272"/>
      <c r="F1114" s="272"/>
      <c r="G1114" s="272"/>
      <c r="H1114" s="272"/>
      <c r="I1114" s="272"/>
      <c r="J1114" s="272"/>
      <c r="K1114" s="272"/>
      <c r="L1114" s="272"/>
      <c r="M1114" s="272"/>
      <c r="N1114" s="273"/>
    </row>
    <row r="1115" spans="2:14" x14ac:dyDescent="0.25">
      <c r="B1115" s="278" t="str">
        <f>IF(D1115="","",D1115&amp;"-"&amp;(1+COUNTIF(D$11:D1114,D1115)))</f>
        <v/>
      </c>
      <c r="D1115" s="271"/>
      <c r="E1115" s="272"/>
      <c r="F1115" s="272"/>
      <c r="G1115" s="272"/>
      <c r="H1115" s="272"/>
      <c r="I1115" s="272"/>
      <c r="J1115" s="272"/>
      <c r="K1115" s="272"/>
      <c r="L1115" s="272"/>
      <c r="M1115" s="272"/>
      <c r="N1115" s="273"/>
    </row>
    <row r="1116" spans="2:14" x14ac:dyDescent="0.25">
      <c r="B1116" s="278" t="str">
        <f>IF(D1116="","",D1116&amp;"-"&amp;(1+COUNTIF(D$11:D1115,D1116)))</f>
        <v/>
      </c>
      <c r="D1116" s="271"/>
      <c r="E1116" s="272"/>
      <c r="F1116" s="272"/>
      <c r="G1116" s="272"/>
      <c r="H1116" s="272"/>
      <c r="I1116" s="272"/>
      <c r="J1116" s="272"/>
      <c r="K1116" s="272"/>
      <c r="L1116" s="272"/>
      <c r="M1116" s="272"/>
      <c r="N1116" s="273"/>
    </row>
    <row r="1117" spans="2:14" x14ac:dyDescent="0.25">
      <c r="B1117" s="278" t="str">
        <f>IF(D1117="","",D1117&amp;"-"&amp;(1+COUNTIF(D$11:D1116,D1117)))</f>
        <v/>
      </c>
      <c r="D1117" s="271"/>
      <c r="E1117" s="272"/>
      <c r="F1117" s="272"/>
      <c r="G1117" s="272"/>
      <c r="H1117" s="272"/>
      <c r="I1117" s="272"/>
      <c r="J1117" s="272"/>
      <c r="K1117" s="272"/>
      <c r="L1117" s="272"/>
      <c r="M1117" s="272"/>
      <c r="N1117" s="273"/>
    </row>
    <row r="1118" spans="2:14" ht="15" customHeight="1" x14ac:dyDescent="0.25">
      <c r="B1118" s="278" t="str">
        <f>IF(D1118="","",D1118&amp;"-"&amp;(1+COUNTIF(D$11:D1117,D1118)))</f>
        <v/>
      </c>
      <c r="D1118" s="271"/>
      <c r="E1118" s="272"/>
      <c r="F1118" s="272"/>
      <c r="G1118" s="272"/>
      <c r="H1118" s="272"/>
      <c r="I1118" s="272"/>
      <c r="J1118" s="272"/>
      <c r="K1118" s="272"/>
      <c r="L1118" s="272"/>
      <c r="M1118" s="272"/>
      <c r="N1118" s="273"/>
    </row>
    <row r="1119" spans="2:14" x14ac:dyDescent="0.25">
      <c r="B1119" s="278" t="str">
        <f>IF(D1119="","",D1119&amp;"-"&amp;(1+COUNTIF(D$11:D1118,D1119)))</f>
        <v/>
      </c>
      <c r="D1119" s="271"/>
      <c r="E1119" s="272"/>
      <c r="F1119" s="272"/>
      <c r="G1119" s="272"/>
      <c r="H1119" s="272"/>
      <c r="I1119" s="272"/>
      <c r="J1119" s="272"/>
      <c r="K1119" s="272"/>
      <c r="L1119" s="272"/>
      <c r="M1119" s="272"/>
      <c r="N1119" s="273"/>
    </row>
    <row r="1120" spans="2:14" x14ac:dyDescent="0.25">
      <c r="B1120" s="278" t="str">
        <f>IF(D1120="","",D1120&amp;"-"&amp;(1+COUNTIF(D$11:D1119,D1120)))</f>
        <v/>
      </c>
      <c r="D1120" s="271"/>
      <c r="E1120" s="272"/>
      <c r="F1120" s="272"/>
      <c r="G1120" s="272"/>
      <c r="H1120" s="272"/>
      <c r="I1120" s="272"/>
      <c r="J1120" s="272"/>
      <c r="K1120" s="272"/>
      <c r="L1120" s="272"/>
      <c r="M1120" s="272"/>
      <c r="N1120" s="273"/>
    </row>
    <row r="1121" spans="2:14" x14ac:dyDescent="0.25">
      <c r="B1121" s="278" t="str">
        <f>IF(D1121="","",D1121&amp;"-"&amp;(1+COUNTIF(D$11:D1120,D1121)))</f>
        <v/>
      </c>
      <c r="D1121" s="271"/>
      <c r="E1121" s="272"/>
      <c r="F1121" s="272"/>
      <c r="G1121" s="272"/>
      <c r="H1121" s="272"/>
      <c r="I1121" s="272"/>
      <c r="J1121" s="272"/>
      <c r="K1121" s="272"/>
      <c r="L1121" s="272"/>
      <c r="M1121" s="272"/>
      <c r="N1121" s="273"/>
    </row>
    <row r="1122" spans="2:14" x14ac:dyDescent="0.25">
      <c r="B1122" s="278" t="str">
        <f>IF(D1122="","",D1122&amp;"-"&amp;(1+COUNTIF(D$11:D1121,D1122)))</f>
        <v/>
      </c>
      <c r="D1122" s="271"/>
      <c r="E1122" s="272"/>
      <c r="F1122" s="272"/>
      <c r="G1122" s="272"/>
      <c r="H1122" s="272"/>
      <c r="I1122" s="272"/>
      <c r="J1122" s="272"/>
      <c r="K1122" s="272"/>
      <c r="L1122" s="272"/>
      <c r="M1122" s="272"/>
      <c r="N1122" s="273"/>
    </row>
    <row r="1123" spans="2:14" x14ac:dyDescent="0.25">
      <c r="B1123" s="278" t="str">
        <f>IF(D1123="","",D1123&amp;"-"&amp;(1+COUNTIF(D$11:D1122,D1123)))</f>
        <v/>
      </c>
      <c r="D1123" s="271"/>
      <c r="E1123" s="272"/>
      <c r="F1123" s="272"/>
      <c r="G1123" s="272"/>
      <c r="H1123" s="272"/>
      <c r="I1123" s="272"/>
      <c r="J1123" s="272"/>
      <c r="K1123" s="272"/>
      <c r="L1123" s="272"/>
      <c r="M1123" s="272"/>
      <c r="N1123" s="273"/>
    </row>
    <row r="1124" spans="2:14" x14ac:dyDescent="0.25">
      <c r="B1124" s="278" t="str">
        <f>IF(D1124="","",D1124&amp;"-"&amp;(1+COUNTIF(D$11:D1123,D1124)))</f>
        <v/>
      </c>
      <c r="D1124" s="271"/>
      <c r="E1124" s="272"/>
      <c r="F1124" s="272"/>
      <c r="G1124" s="272"/>
      <c r="H1124" s="272"/>
      <c r="I1124" s="272"/>
      <c r="J1124" s="272"/>
      <c r="K1124" s="272"/>
      <c r="L1124" s="272"/>
      <c r="M1124" s="272"/>
      <c r="N1124" s="273"/>
    </row>
    <row r="1125" spans="2:14" ht="15" customHeight="1" x14ac:dyDescent="0.25">
      <c r="B1125" s="278" t="str">
        <f>IF(D1125="","",D1125&amp;"-"&amp;(1+COUNTIF(D$11:D1124,D1125)))</f>
        <v/>
      </c>
      <c r="D1125" s="271"/>
      <c r="E1125" s="272"/>
      <c r="F1125" s="272"/>
      <c r="G1125" s="272"/>
      <c r="H1125" s="272"/>
      <c r="I1125" s="272"/>
      <c r="J1125" s="272"/>
      <c r="K1125" s="272"/>
      <c r="L1125" s="272"/>
      <c r="M1125" s="272"/>
      <c r="N1125" s="273"/>
    </row>
    <row r="1126" spans="2:14" x14ac:dyDescent="0.25">
      <c r="B1126" s="278" t="str">
        <f>IF(D1126="","",D1126&amp;"-"&amp;(1+COUNTIF(D$11:D1125,D1126)))</f>
        <v/>
      </c>
      <c r="D1126" s="271"/>
      <c r="E1126" s="272"/>
      <c r="F1126" s="272"/>
      <c r="G1126" s="272"/>
      <c r="H1126" s="272"/>
      <c r="I1126" s="272"/>
      <c r="J1126" s="272"/>
      <c r="K1126" s="272"/>
      <c r="L1126" s="272"/>
      <c r="M1126" s="272"/>
      <c r="N1126" s="273"/>
    </row>
    <row r="1127" spans="2:14" x14ac:dyDescent="0.25">
      <c r="B1127" s="278" t="str">
        <f>IF(D1127="","",D1127&amp;"-"&amp;(1+COUNTIF(D$11:D1126,D1127)))</f>
        <v/>
      </c>
      <c r="D1127" s="271"/>
      <c r="E1127" s="272"/>
      <c r="F1127" s="272"/>
      <c r="G1127" s="272"/>
      <c r="H1127" s="272"/>
      <c r="I1127" s="272"/>
      <c r="J1127" s="272"/>
      <c r="K1127" s="272"/>
      <c r="L1127" s="272"/>
      <c r="M1127" s="272"/>
      <c r="N1127" s="273"/>
    </row>
    <row r="1128" spans="2:14" x14ac:dyDescent="0.25">
      <c r="B1128" s="278" t="str">
        <f>IF(D1128="","",D1128&amp;"-"&amp;(1+COUNTIF(D$11:D1127,D1128)))</f>
        <v/>
      </c>
      <c r="D1128" s="271"/>
      <c r="E1128" s="272"/>
      <c r="F1128" s="272"/>
      <c r="G1128" s="272"/>
      <c r="H1128" s="272"/>
      <c r="I1128" s="272"/>
      <c r="J1128" s="272"/>
      <c r="K1128" s="272"/>
      <c r="L1128" s="272"/>
      <c r="M1128" s="272"/>
      <c r="N1128" s="273"/>
    </row>
    <row r="1129" spans="2:14" x14ac:dyDescent="0.25">
      <c r="B1129" s="278" t="str">
        <f>IF(D1129="","",D1129&amp;"-"&amp;(1+COUNTIF(D$11:D1128,D1129)))</f>
        <v/>
      </c>
      <c r="D1129" s="271"/>
      <c r="E1129" s="272"/>
      <c r="F1129" s="272"/>
      <c r="G1129" s="272"/>
      <c r="H1129" s="272"/>
      <c r="I1129" s="272"/>
      <c r="J1129" s="272"/>
      <c r="K1129" s="272"/>
      <c r="L1129" s="272"/>
      <c r="M1129" s="272"/>
      <c r="N1129" s="273"/>
    </row>
    <row r="1130" spans="2:14" x14ac:dyDescent="0.25">
      <c r="B1130" s="278" t="str">
        <f>IF(D1130="","",D1130&amp;"-"&amp;(1+COUNTIF(D$11:D1129,D1130)))</f>
        <v/>
      </c>
      <c r="D1130" s="271"/>
      <c r="E1130" s="272"/>
      <c r="F1130" s="272"/>
      <c r="G1130" s="272"/>
      <c r="H1130" s="272"/>
      <c r="I1130" s="272"/>
      <c r="J1130" s="272"/>
      <c r="K1130" s="272"/>
      <c r="L1130" s="272"/>
      <c r="M1130" s="272"/>
      <c r="N1130" s="273"/>
    </row>
    <row r="1131" spans="2:14" x14ac:dyDescent="0.25">
      <c r="B1131" s="278" t="str">
        <f>IF(D1131="","",D1131&amp;"-"&amp;(1+COUNTIF(D$11:D1130,D1131)))</f>
        <v/>
      </c>
      <c r="D1131" s="271"/>
      <c r="E1131" s="272"/>
      <c r="F1131" s="272"/>
      <c r="G1131" s="272"/>
      <c r="H1131" s="272"/>
      <c r="I1131" s="272"/>
      <c r="J1131" s="272"/>
      <c r="K1131" s="272"/>
      <c r="L1131" s="272"/>
      <c r="M1131" s="272"/>
      <c r="N1131" s="273"/>
    </row>
    <row r="1132" spans="2:14" ht="15" customHeight="1" x14ac:dyDescent="0.25">
      <c r="B1132" s="278" t="str">
        <f>IF(D1132="","",D1132&amp;"-"&amp;(1+COUNTIF(D$11:D1131,D1132)))</f>
        <v/>
      </c>
      <c r="D1132" s="271"/>
      <c r="E1132" s="272"/>
      <c r="F1132" s="272"/>
      <c r="G1132" s="272"/>
      <c r="H1132" s="272"/>
      <c r="I1132" s="272"/>
      <c r="J1132" s="272"/>
      <c r="K1132" s="272"/>
      <c r="L1132" s="272"/>
      <c r="M1132" s="272"/>
      <c r="N1132" s="273"/>
    </row>
    <row r="1133" spans="2:14" x14ac:dyDescent="0.25">
      <c r="B1133" s="278" t="str">
        <f>IF(D1133="","",D1133&amp;"-"&amp;(1+COUNTIF(D$11:D1132,D1133)))</f>
        <v/>
      </c>
      <c r="D1133" s="271"/>
      <c r="E1133" s="272"/>
      <c r="F1133" s="272"/>
      <c r="G1133" s="272"/>
      <c r="H1133" s="272"/>
      <c r="I1133" s="272"/>
      <c r="J1133" s="272"/>
      <c r="K1133" s="272"/>
      <c r="L1133" s="272"/>
      <c r="M1133" s="272"/>
      <c r="N1133" s="273"/>
    </row>
    <row r="1134" spans="2:14" x14ac:dyDescent="0.25">
      <c r="B1134" s="278" t="str">
        <f>IF(D1134="","",D1134&amp;"-"&amp;(1+COUNTIF(D$11:D1133,D1134)))</f>
        <v/>
      </c>
      <c r="D1134" s="271"/>
      <c r="E1134" s="272"/>
      <c r="F1134" s="272"/>
      <c r="G1134" s="272"/>
      <c r="H1134" s="272"/>
      <c r="I1134" s="272"/>
      <c r="J1134" s="272"/>
      <c r="K1134" s="272"/>
      <c r="L1134" s="272"/>
      <c r="M1134" s="272"/>
      <c r="N1134" s="273"/>
    </row>
    <row r="1135" spans="2:14" x14ac:dyDescent="0.25">
      <c r="B1135" s="278" t="str">
        <f>IF(D1135="","",D1135&amp;"-"&amp;(1+COUNTIF(D$11:D1134,D1135)))</f>
        <v/>
      </c>
      <c r="D1135" s="271"/>
      <c r="E1135" s="272"/>
      <c r="F1135" s="272"/>
      <c r="G1135" s="272"/>
      <c r="H1135" s="272"/>
      <c r="I1135" s="272"/>
      <c r="J1135" s="272"/>
      <c r="K1135" s="272"/>
      <c r="L1135" s="272"/>
      <c r="M1135" s="272"/>
      <c r="N1135" s="273"/>
    </row>
    <row r="1136" spans="2:14" x14ac:dyDescent="0.25">
      <c r="B1136" s="278" t="str">
        <f>IF(D1136="","",D1136&amp;"-"&amp;(1+COUNTIF(D$11:D1135,D1136)))</f>
        <v/>
      </c>
      <c r="D1136" s="271"/>
      <c r="E1136" s="272"/>
      <c r="F1136" s="272"/>
      <c r="G1136" s="272"/>
      <c r="H1136" s="272"/>
      <c r="I1136" s="272"/>
      <c r="J1136" s="272"/>
      <c r="K1136" s="272"/>
      <c r="L1136" s="272"/>
      <c r="M1136" s="272"/>
      <c r="N1136" s="273"/>
    </row>
    <row r="1137" spans="2:14" x14ac:dyDescent="0.25">
      <c r="B1137" s="278" t="str">
        <f>IF(D1137="","",D1137&amp;"-"&amp;(1+COUNTIF(D$11:D1136,D1137)))</f>
        <v/>
      </c>
      <c r="D1137" s="271"/>
      <c r="E1137" s="272"/>
      <c r="F1137" s="272"/>
      <c r="G1137" s="272"/>
      <c r="H1137" s="272"/>
      <c r="I1137" s="272"/>
      <c r="J1137" s="272"/>
      <c r="K1137" s="272"/>
      <c r="L1137" s="272"/>
      <c r="M1137" s="272"/>
      <c r="N1137" s="273"/>
    </row>
    <row r="1138" spans="2:14" x14ac:dyDescent="0.25">
      <c r="B1138" s="278" t="str">
        <f>IF(D1138="","",D1138&amp;"-"&amp;(1+COUNTIF(D$11:D1137,D1138)))</f>
        <v/>
      </c>
      <c r="D1138" s="271"/>
      <c r="E1138" s="272"/>
      <c r="F1138" s="272"/>
      <c r="G1138" s="272"/>
      <c r="H1138" s="272"/>
      <c r="I1138" s="272"/>
      <c r="J1138" s="272"/>
      <c r="K1138" s="272"/>
      <c r="L1138" s="272"/>
      <c r="M1138" s="272"/>
      <c r="N1138" s="273"/>
    </row>
    <row r="1139" spans="2:14" ht="15" customHeight="1" x14ac:dyDescent="0.25">
      <c r="B1139" s="278" t="str">
        <f>IF(D1139="","",D1139&amp;"-"&amp;(1+COUNTIF(D$11:D1138,D1139)))</f>
        <v/>
      </c>
      <c r="D1139" s="271"/>
      <c r="E1139" s="272"/>
      <c r="F1139" s="272"/>
      <c r="G1139" s="272"/>
      <c r="H1139" s="272"/>
      <c r="I1139" s="272"/>
      <c r="J1139" s="272"/>
      <c r="K1139" s="272"/>
      <c r="L1139" s="272"/>
      <c r="M1139" s="272"/>
      <c r="N1139" s="273"/>
    </row>
    <row r="1140" spans="2:14" x14ac:dyDescent="0.25">
      <c r="B1140" s="278" t="str">
        <f>IF(D1140="","",D1140&amp;"-"&amp;(1+COUNTIF(D$11:D1139,D1140)))</f>
        <v/>
      </c>
      <c r="D1140" s="271"/>
      <c r="E1140" s="272"/>
      <c r="F1140" s="272"/>
      <c r="G1140" s="272"/>
      <c r="H1140" s="272"/>
      <c r="I1140" s="272"/>
      <c r="J1140" s="272"/>
      <c r="K1140" s="272"/>
      <c r="L1140" s="272"/>
      <c r="M1140" s="272"/>
      <c r="N1140" s="273"/>
    </row>
    <row r="1141" spans="2:14" x14ac:dyDescent="0.25">
      <c r="B1141" s="278" t="str">
        <f>IF(D1141="","",D1141&amp;"-"&amp;(1+COUNTIF(D$11:D1140,D1141)))</f>
        <v/>
      </c>
      <c r="D1141" s="271"/>
      <c r="E1141" s="272"/>
      <c r="F1141" s="272"/>
      <c r="G1141" s="272"/>
      <c r="H1141" s="272"/>
      <c r="I1141" s="272"/>
      <c r="J1141" s="272"/>
      <c r="K1141" s="272"/>
      <c r="L1141" s="272"/>
      <c r="M1141" s="272"/>
      <c r="N1141" s="273"/>
    </row>
    <row r="1142" spans="2:14" x14ac:dyDescent="0.25">
      <c r="B1142" s="278" t="str">
        <f>IF(D1142="","",D1142&amp;"-"&amp;(1+COUNTIF(D$11:D1141,D1142)))</f>
        <v/>
      </c>
      <c r="D1142" s="271"/>
      <c r="E1142" s="272"/>
      <c r="F1142" s="272"/>
      <c r="G1142" s="272"/>
      <c r="H1142" s="272"/>
      <c r="I1142" s="272"/>
      <c r="J1142" s="272"/>
      <c r="K1142" s="272"/>
      <c r="L1142" s="272"/>
      <c r="M1142" s="272"/>
      <c r="N1142" s="273"/>
    </row>
    <row r="1143" spans="2:14" x14ac:dyDescent="0.25">
      <c r="B1143" s="278" t="str">
        <f>IF(D1143="","",D1143&amp;"-"&amp;(1+COUNTIF(D$11:D1142,D1143)))</f>
        <v/>
      </c>
      <c r="D1143" s="271"/>
      <c r="E1143" s="272"/>
      <c r="F1143" s="272"/>
      <c r="G1143" s="272"/>
      <c r="H1143" s="272"/>
      <c r="I1143" s="272"/>
      <c r="J1143" s="272"/>
      <c r="K1143" s="272"/>
      <c r="L1143" s="272"/>
      <c r="M1143" s="272"/>
      <c r="N1143" s="273"/>
    </row>
    <row r="1144" spans="2:14" x14ac:dyDescent="0.25">
      <c r="B1144" s="278" t="str">
        <f>IF(D1144="","",D1144&amp;"-"&amp;(1+COUNTIF(D$11:D1143,D1144)))</f>
        <v/>
      </c>
      <c r="D1144" s="271"/>
      <c r="E1144" s="272"/>
      <c r="F1144" s="272"/>
      <c r="G1144" s="272"/>
      <c r="H1144" s="272"/>
      <c r="I1144" s="272"/>
      <c r="J1144" s="272"/>
      <c r="K1144" s="272"/>
      <c r="L1144" s="272"/>
      <c r="M1144" s="272"/>
      <c r="N1144" s="273"/>
    </row>
    <row r="1145" spans="2:14" x14ac:dyDescent="0.25">
      <c r="B1145" s="278" t="str">
        <f>IF(D1145="","",D1145&amp;"-"&amp;(1+COUNTIF(D$11:D1144,D1145)))</f>
        <v/>
      </c>
      <c r="D1145" s="271"/>
      <c r="E1145" s="272"/>
      <c r="F1145" s="272"/>
      <c r="G1145" s="272"/>
      <c r="H1145" s="272"/>
      <c r="I1145" s="272"/>
      <c r="J1145" s="272"/>
      <c r="K1145" s="272"/>
      <c r="L1145" s="272"/>
      <c r="M1145" s="272"/>
      <c r="N1145" s="273"/>
    </row>
    <row r="1146" spans="2:14" ht="15" customHeight="1" x14ac:dyDescent="0.25">
      <c r="B1146" s="278" t="str">
        <f>IF(D1146="","",D1146&amp;"-"&amp;(1+COUNTIF(D$11:D1145,D1146)))</f>
        <v/>
      </c>
      <c r="D1146" s="271"/>
      <c r="E1146" s="272"/>
      <c r="F1146" s="272"/>
      <c r="G1146" s="272"/>
      <c r="H1146" s="272"/>
      <c r="I1146" s="272"/>
      <c r="J1146" s="272"/>
      <c r="K1146" s="272"/>
      <c r="L1146" s="272"/>
      <c r="M1146" s="272"/>
      <c r="N1146" s="273"/>
    </row>
    <row r="1147" spans="2:14" x14ac:dyDescent="0.25">
      <c r="B1147" s="278" t="str">
        <f>IF(D1147="","",D1147&amp;"-"&amp;(1+COUNTIF(D$11:D1146,D1147)))</f>
        <v/>
      </c>
      <c r="D1147" s="271"/>
      <c r="E1147" s="272"/>
      <c r="F1147" s="272"/>
      <c r="G1147" s="272"/>
      <c r="H1147" s="272"/>
      <c r="I1147" s="272"/>
      <c r="J1147" s="272"/>
      <c r="K1147" s="272"/>
      <c r="L1147" s="272"/>
      <c r="M1147" s="272"/>
      <c r="N1147" s="273"/>
    </row>
    <row r="1148" spans="2:14" x14ac:dyDescent="0.25">
      <c r="B1148" s="278" t="str">
        <f>IF(D1148="","",D1148&amp;"-"&amp;(1+COUNTIF(D$11:D1147,D1148)))</f>
        <v/>
      </c>
      <c r="D1148" s="271"/>
      <c r="E1148" s="272"/>
      <c r="F1148" s="272"/>
      <c r="G1148" s="272"/>
      <c r="H1148" s="272"/>
      <c r="I1148" s="272"/>
      <c r="J1148" s="272"/>
      <c r="K1148" s="272"/>
      <c r="L1148" s="272"/>
      <c r="M1148" s="272"/>
      <c r="N1148" s="273"/>
    </row>
    <row r="1149" spans="2:14" x14ac:dyDescent="0.25">
      <c r="B1149" s="278" t="str">
        <f>IF(D1149="","",D1149&amp;"-"&amp;(1+COUNTIF(D$11:D1148,D1149)))</f>
        <v/>
      </c>
      <c r="D1149" s="271"/>
      <c r="E1149" s="272"/>
      <c r="F1149" s="272"/>
      <c r="G1149" s="272"/>
      <c r="H1149" s="272"/>
      <c r="I1149" s="272"/>
      <c r="J1149" s="272"/>
      <c r="K1149" s="272"/>
      <c r="L1149" s="272"/>
      <c r="M1149" s="272"/>
      <c r="N1149" s="273"/>
    </row>
    <row r="1150" spans="2:14" x14ac:dyDescent="0.25">
      <c r="B1150" s="278" t="str">
        <f>IF(D1150="","",D1150&amp;"-"&amp;(1+COUNTIF(D$11:D1149,D1150)))</f>
        <v/>
      </c>
      <c r="D1150" s="271"/>
      <c r="E1150" s="272"/>
      <c r="F1150" s="272"/>
      <c r="G1150" s="272"/>
      <c r="H1150" s="272"/>
      <c r="I1150" s="272"/>
      <c r="J1150" s="272"/>
      <c r="K1150" s="272"/>
      <c r="L1150" s="272"/>
      <c r="M1150" s="272"/>
      <c r="N1150" s="273"/>
    </row>
    <row r="1151" spans="2:14" x14ac:dyDescent="0.25">
      <c r="B1151" s="278" t="str">
        <f>IF(D1151="","",D1151&amp;"-"&amp;(1+COUNTIF(D$11:D1150,D1151)))</f>
        <v/>
      </c>
      <c r="D1151" s="271"/>
      <c r="E1151" s="272"/>
      <c r="F1151" s="272"/>
      <c r="G1151" s="272"/>
      <c r="H1151" s="272"/>
      <c r="I1151" s="272"/>
      <c r="J1151" s="272"/>
      <c r="K1151" s="272"/>
      <c r="L1151" s="272"/>
      <c r="M1151" s="272"/>
      <c r="N1151" s="273"/>
    </row>
    <row r="1152" spans="2:14" x14ac:dyDescent="0.25">
      <c r="B1152" s="278" t="str">
        <f>IF(D1152="","",D1152&amp;"-"&amp;(1+COUNTIF(D$11:D1151,D1152)))</f>
        <v/>
      </c>
      <c r="D1152" s="271"/>
      <c r="E1152" s="272"/>
      <c r="F1152" s="272"/>
      <c r="G1152" s="272"/>
      <c r="H1152" s="272"/>
      <c r="I1152" s="272"/>
      <c r="J1152" s="272"/>
      <c r="K1152" s="272"/>
      <c r="L1152" s="272"/>
      <c r="M1152" s="272"/>
      <c r="N1152" s="273"/>
    </row>
    <row r="1153" spans="2:14" ht="15" customHeight="1" x14ac:dyDescent="0.25">
      <c r="B1153" s="278" t="str">
        <f>IF(D1153="","",D1153&amp;"-"&amp;(1+COUNTIF(D$11:D1152,D1153)))</f>
        <v/>
      </c>
      <c r="D1153" s="271"/>
      <c r="E1153" s="272"/>
      <c r="F1153" s="272"/>
      <c r="G1153" s="272"/>
      <c r="H1153" s="272"/>
      <c r="I1153" s="272"/>
      <c r="J1153" s="272"/>
      <c r="K1153" s="272"/>
      <c r="L1153" s="272"/>
      <c r="M1153" s="272"/>
      <c r="N1153" s="273"/>
    </row>
    <row r="1154" spans="2:14" x14ac:dyDescent="0.25">
      <c r="B1154" s="278" t="str">
        <f>IF(D1154="","",D1154&amp;"-"&amp;(1+COUNTIF(D$11:D1153,D1154)))</f>
        <v/>
      </c>
      <c r="D1154" s="271"/>
      <c r="E1154" s="272"/>
      <c r="F1154" s="272"/>
      <c r="G1154" s="272"/>
      <c r="H1154" s="272"/>
      <c r="I1154" s="272"/>
      <c r="J1154" s="272"/>
      <c r="K1154" s="272"/>
      <c r="L1154" s="272"/>
      <c r="M1154" s="272"/>
      <c r="N1154" s="273"/>
    </row>
    <row r="1155" spans="2:14" x14ac:dyDescent="0.25">
      <c r="B1155" s="278" t="str">
        <f>IF(D1155="","",D1155&amp;"-"&amp;(1+COUNTIF(D$11:D1154,D1155)))</f>
        <v/>
      </c>
      <c r="D1155" s="271"/>
      <c r="E1155" s="272"/>
      <c r="F1155" s="272"/>
      <c r="G1155" s="272"/>
      <c r="H1155" s="272"/>
      <c r="I1155" s="272"/>
      <c r="J1155" s="272"/>
      <c r="K1155" s="272"/>
      <c r="L1155" s="272"/>
      <c r="M1155" s="272"/>
      <c r="N1155" s="273"/>
    </row>
    <row r="1156" spans="2:14" x14ac:dyDescent="0.25">
      <c r="B1156" s="278" t="str">
        <f>IF(D1156="","",D1156&amp;"-"&amp;(1+COUNTIF(D$11:D1155,D1156)))</f>
        <v/>
      </c>
      <c r="D1156" s="271"/>
      <c r="E1156" s="272"/>
      <c r="F1156" s="272"/>
      <c r="G1156" s="272"/>
      <c r="H1156" s="272"/>
      <c r="I1156" s="272"/>
      <c r="J1156" s="272"/>
      <c r="K1156" s="272"/>
      <c r="L1156" s="272"/>
      <c r="M1156" s="272"/>
      <c r="N1156" s="273"/>
    </row>
    <row r="1157" spans="2:14" x14ac:dyDescent="0.25">
      <c r="B1157" s="278" t="str">
        <f>IF(D1157="","",D1157&amp;"-"&amp;(1+COUNTIF(D$11:D1156,D1157)))</f>
        <v/>
      </c>
      <c r="D1157" s="271"/>
      <c r="E1157" s="272"/>
      <c r="F1157" s="272"/>
      <c r="G1157" s="272"/>
      <c r="H1157" s="272"/>
      <c r="I1157" s="272"/>
      <c r="J1157" s="272"/>
      <c r="K1157" s="272"/>
      <c r="L1157" s="272"/>
      <c r="M1157" s="272"/>
      <c r="N1157" s="273"/>
    </row>
    <row r="1158" spans="2:14" x14ac:dyDescent="0.25">
      <c r="B1158" s="278" t="str">
        <f>IF(D1158="","",D1158&amp;"-"&amp;(1+COUNTIF(D$11:D1157,D1158)))</f>
        <v/>
      </c>
      <c r="D1158" s="271"/>
      <c r="E1158" s="272"/>
      <c r="F1158" s="272"/>
      <c r="G1158" s="272"/>
      <c r="H1158" s="272"/>
      <c r="I1158" s="272"/>
      <c r="J1158" s="272"/>
      <c r="K1158" s="272"/>
      <c r="L1158" s="272"/>
      <c r="M1158" s="272"/>
      <c r="N1158" s="273"/>
    </row>
    <row r="1159" spans="2:14" x14ac:dyDescent="0.25">
      <c r="B1159" s="278" t="str">
        <f>IF(D1159="","",D1159&amp;"-"&amp;(1+COUNTIF(D$11:D1158,D1159)))</f>
        <v/>
      </c>
      <c r="D1159" s="271"/>
      <c r="E1159" s="272"/>
      <c r="F1159" s="272"/>
      <c r="G1159" s="272"/>
      <c r="H1159" s="272"/>
      <c r="I1159" s="272"/>
      <c r="J1159" s="272"/>
      <c r="K1159" s="272"/>
      <c r="L1159" s="272"/>
      <c r="M1159" s="272"/>
      <c r="N1159" s="273"/>
    </row>
    <row r="1160" spans="2:14" ht="15" customHeight="1" x14ac:dyDescent="0.25">
      <c r="B1160" s="278" t="str">
        <f>IF(D1160="","",D1160&amp;"-"&amp;(1+COUNTIF(D$11:D1159,D1160)))</f>
        <v/>
      </c>
      <c r="D1160" s="271"/>
      <c r="E1160" s="272"/>
      <c r="F1160" s="272"/>
      <c r="G1160" s="272"/>
      <c r="H1160" s="272"/>
      <c r="I1160" s="272"/>
      <c r="J1160" s="272"/>
      <c r="K1160" s="272"/>
      <c r="L1160" s="272"/>
      <c r="M1160" s="272"/>
      <c r="N1160" s="273"/>
    </row>
    <row r="1161" spans="2:14" x14ac:dyDescent="0.25">
      <c r="B1161" s="278" t="str">
        <f>IF(D1161="","",D1161&amp;"-"&amp;(1+COUNTIF(D$11:D1160,D1161)))</f>
        <v/>
      </c>
      <c r="D1161" s="271"/>
      <c r="E1161" s="272"/>
      <c r="F1161" s="272"/>
      <c r="G1161" s="272"/>
      <c r="H1161" s="272"/>
      <c r="I1161" s="272"/>
      <c r="J1161" s="272"/>
      <c r="K1161" s="272"/>
      <c r="L1161" s="272"/>
      <c r="M1161" s="272"/>
      <c r="N1161" s="273"/>
    </row>
    <row r="1162" spans="2:14" x14ac:dyDescent="0.25">
      <c r="B1162" s="278" t="str">
        <f>IF(D1162="","",D1162&amp;"-"&amp;(1+COUNTIF(D$11:D1161,D1162)))</f>
        <v/>
      </c>
      <c r="D1162" s="271"/>
      <c r="E1162" s="272"/>
      <c r="F1162" s="272"/>
      <c r="G1162" s="272"/>
      <c r="H1162" s="272"/>
      <c r="I1162" s="272"/>
      <c r="J1162" s="272"/>
      <c r="K1162" s="272"/>
      <c r="L1162" s="272"/>
      <c r="M1162" s="272"/>
      <c r="N1162" s="273"/>
    </row>
    <row r="1163" spans="2:14" x14ac:dyDescent="0.25">
      <c r="B1163" s="278" t="str">
        <f>IF(D1163="","",D1163&amp;"-"&amp;(1+COUNTIF(D$11:D1162,D1163)))</f>
        <v/>
      </c>
      <c r="D1163" s="271"/>
      <c r="E1163" s="272"/>
      <c r="F1163" s="272"/>
      <c r="G1163" s="272"/>
      <c r="H1163" s="272"/>
      <c r="I1163" s="272"/>
      <c r="J1163" s="272"/>
      <c r="K1163" s="272"/>
      <c r="L1163" s="272"/>
      <c r="M1163" s="272"/>
      <c r="N1163" s="273"/>
    </row>
    <row r="1164" spans="2:14" x14ac:dyDescent="0.25">
      <c r="B1164" s="278" t="str">
        <f>IF(D1164="","",D1164&amp;"-"&amp;(1+COUNTIF(D$11:D1163,D1164)))</f>
        <v/>
      </c>
      <c r="D1164" s="271"/>
      <c r="E1164" s="272"/>
      <c r="F1164" s="272"/>
      <c r="G1164" s="272"/>
      <c r="H1164" s="272"/>
      <c r="I1164" s="272"/>
      <c r="J1164" s="272"/>
      <c r="K1164" s="272"/>
      <c r="L1164" s="272"/>
      <c r="M1164" s="272"/>
      <c r="N1164" s="273"/>
    </row>
    <row r="1165" spans="2:14" x14ac:dyDescent="0.25">
      <c r="B1165" s="278" t="str">
        <f>IF(D1165="","",D1165&amp;"-"&amp;(1+COUNTIF(D$11:D1164,D1165)))</f>
        <v/>
      </c>
      <c r="D1165" s="271"/>
      <c r="E1165" s="272"/>
      <c r="F1165" s="272"/>
      <c r="G1165" s="272"/>
      <c r="H1165" s="272"/>
      <c r="I1165" s="272"/>
      <c r="J1165" s="272"/>
      <c r="K1165" s="272"/>
      <c r="L1165" s="272"/>
      <c r="M1165" s="272"/>
      <c r="N1165" s="273"/>
    </row>
    <row r="1166" spans="2:14" x14ac:dyDescent="0.25">
      <c r="B1166" s="278" t="str">
        <f>IF(D1166="","",D1166&amp;"-"&amp;(1+COUNTIF(D$11:D1165,D1166)))</f>
        <v/>
      </c>
      <c r="D1166" s="271"/>
      <c r="E1166" s="272"/>
      <c r="F1166" s="272"/>
      <c r="G1166" s="272"/>
      <c r="H1166" s="272"/>
      <c r="I1166" s="272"/>
      <c r="J1166" s="272"/>
      <c r="K1166" s="272"/>
      <c r="L1166" s="272"/>
      <c r="M1166" s="272"/>
      <c r="N1166" s="273"/>
    </row>
    <row r="1167" spans="2:14" ht="15" customHeight="1" x14ac:dyDescent="0.25">
      <c r="B1167" s="278" t="str">
        <f>IF(D1167="","",D1167&amp;"-"&amp;(1+COUNTIF(D$11:D1166,D1167)))</f>
        <v/>
      </c>
      <c r="D1167" s="271"/>
      <c r="E1167" s="272"/>
      <c r="F1167" s="272"/>
      <c r="G1167" s="272"/>
      <c r="H1167" s="272"/>
      <c r="I1167" s="272"/>
      <c r="J1167" s="272"/>
      <c r="K1167" s="272"/>
      <c r="L1167" s="272"/>
      <c r="M1167" s="272"/>
      <c r="N1167" s="273"/>
    </row>
    <row r="1168" spans="2:14" x14ac:dyDescent="0.25">
      <c r="B1168" s="278" t="str">
        <f>IF(D1168="","",D1168&amp;"-"&amp;(1+COUNTIF(D$11:D1167,D1168)))</f>
        <v/>
      </c>
      <c r="D1168" s="271"/>
      <c r="E1168" s="272"/>
      <c r="F1168" s="272"/>
      <c r="G1168" s="272"/>
      <c r="H1168" s="272"/>
      <c r="I1168" s="272"/>
      <c r="J1168" s="272"/>
      <c r="K1168" s="272"/>
      <c r="L1168" s="272"/>
      <c r="M1168" s="272"/>
      <c r="N1168" s="273"/>
    </row>
    <row r="1169" spans="2:14" x14ac:dyDescent="0.25">
      <c r="B1169" s="278" t="str">
        <f>IF(D1169="","",D1169&amp;"-"&amp;(1+COUNTIF(D$11:D1168,D1169)))</f>
        <v/>
      </c>
      <c r="D1169" s="271"/>
      <c r="E1169" s="272"/>
      <c r="F1169" s="272"/>
      <c r="G1169" s="272"/>
      <c r="H1169" s="272"/>
      <c r="I1169" s="272"/>
      <c r="J1169" s="272"/>
      <c r="K1169" s="272"/>
      <c r="L1169" s="272"/>
      <c r="M1169" s="272"/>
      <c r="N1169" s="273"/>
    </row>
    <row r="1170" spans="2:14" x14ac:dyDescent="0.25">
      <c r="B1170" s="278" t="str">
        <f>IF(D1170="","",D1170&amp;"-"&amp;(1+COUNTIF(D$11:D1169,D1170)))</f>
        <v/>
      </c>
      <c r="D1170" s="271"/>
      <c r="E1170" s="272"/>
      <c r="F1170" s="272"/>
      <c r="G1170" s="272"/>
      <c r="H1170" s="272"/>
      <c r="I1170" s="272"/>
      <c r="J1170" s="272"/>
      <c r="K1170" s="272"/>
      <c r="L1170" s="272"/>
      <c r="M1170" s="272"/>
      <c r="N1170" s="273"/>
    </row>
    <row r="1171" spans="2:14" x14ac:dyDescent="0.25">
      <c r="B1171" s="278" t="str">
        <f>IF(D1171="","",D1171&amp;"-"&amp;(1+COUNTIF(D$11:D1170,D1171)))</f>
        <v/>
      </c>
      <c r="D1171" s="271"/>
      <c r="E1171" s="272"/>
      <c r="F1171" s="272"/>
      <c r="G1171" s="272"/>
      <c r="H1171" s="272"/>
      <c r="I1171" s="272"/>
      <c r="J1171" s="272"/>
      <c r="K1171" s="272"/>
      <c r="L1171" s="272"/>
      <c r="M1171" s="272"/>
      <c r="N1171" s="273"/>
    </row>
    <row r="1172" spans="2:14" x14ac:dyDescent="0.25">
      <c r="B1172" s="278" t="str">
        <f>IF(D1172="","",D1172&amp;"-"&amp;(1+COUNTIF(D$11:D1171,D1172)))</f>
        <v/>
      </c>
      <c r="D1172" s="271"/>
      <c r="E1172" s="272"/>
      <c r="F1172" s="272"/>
      <c r="G1172" s="272"/>
      <c r="H1172" s="272"/>
      <c r="I1172" s="272"/>
      <c r="J1172" s="272"/>
      <c r="K1172" s="272"/>
      <c r="L1172" s="272"/>
      <c r="M1172" s="272"/>
      <c r="N1172" s="273"/>
    </row>
    <row r="1173" spans="2:14" x14ac:dyDescent="0.25">
      <c r="B1173" s="278" t="str">
        <f>IF(D1173="","",D1173&amp;"-"&amp;(1+COUNTIF(D$11:D1172,D1173)))</f>
        <v/>
      </c>
      <c r="D1173" s="271"/>
      <c r="E1173" s="272"/>
      <c r="F1173" s="272"/>
      <c r="G1173" s="272"/>
      <c r="H1173" s="272"/>
      <c r="I1173" s="272"/>
      <c r="J1173" s="272"/>
      <c r="K1173" s="272"/>
      <c r="L1173" s="272"/>
      <c r="M1173" s="272"/>
      <c r="N1173" s="273"/>
    </row>
    <row r="1174" spans="2:14" ht="15" customHeight="1" x14ac:dyDescent="0.25">
      <c r="B1174" s="278" t="str">
        <f>IF(D1174="","",D1174&amp;"-"&amp;(1+COUNTIF(D$11:D1173,D1174)))</f>
        <v/>
      </c>
      <c r="D1174" s="271"/>
      <c r="E1174" s="272"/>
      <c r="F1174" s="272"/>
      <c r="G1174" s="272"/>
      <c r="H1174" s="272"/>
      <c r="I1174" s="272"/>
      <c r="J1174" s="272"/>
      <c r="K1174" s="272"/>
      <c r="L1174" s="272"/>
      <c r="M1174" s="272"/>
      <c r="N1174" s="273"/>
    </row>
    <row r="1175" spans="2:14" x14ac:dyDescent="0.25">
      <c r="B1175" s="278" t="str">
        <f>IF(D1175="","",D1175&amp;"-"&amp;(1+COUNTIF(D$11:D1174,D1175)))</f>
        <v/>
      </c>
      <c r="D1175" s="271"/>
      <c r="E1175" s="272"/>
      <c r="F1175" s="272"/>
      <c r="G1175" s="272"/>
      <c r="H1175" s="272"/>
      <c r="I1175" s="272"/>
      <c r="J1175" s="272"/>
      <c r="K1175" s="272"/>
      <c r="L1175" s="272"/>
      <c r="M1175" s="272"/>
      <c r="N1175" s="273"/>
    </row>
    <row r="1176" spans="2:14" x14ac:dyDescent="0.25">
      <c r="B1176" s="278" t="str">
        <f>IF(D1176="","",D1176&amp;"-"&amp;(1+COUNTIF(D$11:D1175,D1176)))</f>
        <v/>
      </c>
      <c r="D1176" s="271"/>
      <c r="E1176" s="272"/>
      <c r="F1176" s="272"/>
      <c r="G1176" s="272"/>
      <c r="H1176" s="272"/>
      <c r="I1176" s="272"/>
      <c r="J1176" s="272"/>
      <c r="K1176" s="272"/>
      <c r="L1176" s="272"/>
      <c r="M1176" s="272"/>
      <c r="N1176" s="273"/>
    </row>
    <row r="1177" spans="2:14" x14ac:dyDescent="0.25">
      <c r="B1177" s="278" t="str">
        <f>IF(D1177="","",D1177&amp;"-"&amp;(1+COUNTIF(D$11:D1176,D1177)))</f>
        <v/>
      </c>
      <c r="D1177" s="271"/>
      <c r="E1177" s="272"/>
      <c r="F1177" s="272"/>
      <c r="G1177" s="272"/>
      <c r="H1177" s="272"/>
      <c r="I1177" s="272"/>
      <c r="J1177" s="272"/>
      <c r="K1177" s="272"/>
      <c r="L1177" s="272"/>
      <c r="M1177" s="272"/>
      <c r="N1177" s="273"/>
    </row>
    <row r="1178" spans="2:14" x14ac:dyDescent="0.25">
      <c r="B1178" s="278" t="str">
        <f>IF(D1178="","",D1178&amp;"-"&amp;(1+COUNTIF(D$11:D1177,D1178)))</f>
        <v/>
      </c>
      <c r="D1178" s="271"/>
      <c r="E1178" s="272"/>
      <c r="F1178" s="272"/>
      <c r="G1178" s="272"/>
      <c r="H1178" s="272"/>
      <c r="I1178" s="272"/>
      <c r="J1178" s="272"/>
      <c r="K1178" s="272"/>
      <c r="L1178" s="272"/>
      <c r="M1178" s="272"/>
      <c r="N1178" s="273"/>
    </row>
    <row r="1179" spans="2:14" x14ac:dyDescent="0.25">
      <c r="B1179" s="278" t="str">
        <f>IF(D1179="","",D1179&amp;"-"&amp;(1+COUNTIF(D$11:D1178,D1179)))</f>
        <v/>
      </c>
      <c r="D1179" s="271"/>
      <c r="E1179" s="272"/>
      <c r="F1179" s="272"/>
      <c r="G1179" s="272"/>
      <c r="H1179" s="272"/>
      <c r="I1179" s="272"/>
      <c r="J1179" s="272"/>
      <c r="K1179" s="272"/>
      <c r="L1179" s="272"/>
      <c r="M1179" s="272"/>
      <c r="N1179" s="273"/>
    </row>
    <row r="1180" spans="2:14" x14ac:dyDescent="0.25">
      <c r="B1180" s="278" t="str">
        <f>IF(D1180="","",D1180&amp;"-"&amp;(1+COUNTIF(D$11:D1179,D1180)))</f>
        <v/>
      </c>
      <c r="D1180" s="271"/>
      <c r="E1180" s="272"/>
      <c r="F1180" s="272"/>
      <c r="G1180" s="272"/>
      <c r="H1180" s="272"/>
      <c r="I1180" s="272"/>
      <c r="J1180" s="272"/>
      <c r="K1180" s="272"/>
      <c r="L1180" s="272"/>
      <c r="M1180" s="272"/>
      <c r="N1180" s="273"/>
    </row>
    <row r="1181" spans="2:14" ht="15" customHeight="1" x14ac:dyDescent="0.25">
      <c r="B1181" s="278" t="str">
        <f>IF(D1181="","",D1181&amp;"-"&amp;(1+COUNTIF(D$11:D1180,D1181)))</f>
        <v/>
      </c>
      <c r="D1181" s="271"/>
      <c r="E1181" s="272"/>
      <c r="F1181" s="272"/>
      <c r="G1181" s="272"/>
      <c r="H1181" s="272"/>
      <c r="I1181" s="272"/>
      <c r="J1181" s="272"/>
      <c r="K1181" s="272"/>
      <c r="L1181" s="272"/>
      <c r="M1181" s="272"/>
      <c r="N1181" s="273"/>
    </row>
    <row r="1182" spans="2:14" x14ac:dyDescent="0.25">
      <c r="B1182" s="278" t="str">
        <f>IF(D1182="","",D1182&amp;"-"&amp;(1+COUNTIF(D$11:D1181,D1182)))</f>
        <v/>
      </c>
      <c r="D1182" s="271"/>
      <c r="E1182" s="272"/>
      <c r="F1182" s="272"/>
      <c r="G1182" s="272"/>
      <c r="H1182" s="272"/>
      <c r="I1182" s="272"/>
      <c r="J1182" s="272"/>
      <c r="K1182" s="272"/>
      <c r="L1182" s="272"/>
      <c r="M1182" s="272"/>
      <c r="N1182" s="273"/>
    </row>
    <row r="1183" spans="2:14" x14ac:dyDescent="0.25">
      <c r="B1183" s="278" t="str">
        <f>IF(D1183="","",D1183&amp;"-"&amp;(1+COUNTIF(D$11:D1182,D1183)))</f>
        <v/>
      </c>
      <c r="D1183" s="271"/>
      <c r="E1183" s="272"/>
      <c r="F1183" s="272"/>
      <c r="G1183" s="272"/>
      <c r="H1183" s="272"/>
      <c r="I1183" s="272"/>
      <c r="J1183" s="272"/>
      <c r="K1183" s="272"/>
      <c r="L1183" s="272"/>
      <c r="M1183" s="272"/>
      <c r="N1183" s="273"/>
    </row>
    <row r="1184" spans="2:14" x14ac:dyDescent="0.25">
      <c r="B1184" s="278" t="str">
        <f>IF(D1184="","",D1184&amp;"-"&amp;(1+COUNTIF(D$11:D1183,D1184)))</f>
        <v/>
      </c>
      <c r="D1184" s="271"/>
      <c r="E1184" s="272"/>
      <c r="F1184" s="272"/>
      <c r="G1184" s="272"/>
      <c r="H1184" s="272"/>
      <c r="I1184" s="272"/>
      <c r="J1184" s="272"/>
      <c r="K1184" s="272"/>
      <c r="L1184" s="272"/>
      <c r="M1184" s="272"/>
      <c r="N1184" s="273"/>
    </row>
    <row r="1185" spans="2:14" x14ac:dyDescent="0.25">
      <c r="B1185" s="278" t="str">
        <f>IF(D1185="","",D1185&amp;"-"&amp;(1+COUNTIF(D$11:D1184,D1185)))</f>
        <v/>
      </c>
      <c r="D1185" s="271"/>
      <c r="E1185" s="272"/>
      <c r="F1185" s="272"/>
      <c r="G1185" s="272"/>
      <c r="H1185" s="272"/>
      <c r="I1185" s="272"/>
      <c r="J1185" s="272"/>
      <c r="K1185" s="272"/>
      <c r="L1185" s="272"/>
      <c r="M1185" s="272"/>
      <c r="N1185" s="273"/>
    </row>
    <row r="1186" spans="2:14" x14ac:dyDescent="0.25">
      <c r="B1186" s="278" t="str">
        <f>IF(D1186="","",D1186&amp;"-"&amp;(1+COUNTIF(D$11:D1185,D1186)))</f>
        <v/>
      </c>
      <c r="D1186" s="271"/>
      <c r="E1186" s="272"/>
      <c r="F1186" s="272"/>
      <c r="G1186" s="272"/>
      <c r="H1186" s="272"/>
      <c r="I1186" s="272"/>
      <c r="J1186" s="272"/>
      <c r="K1186" s="272"/>
      <c r="L1186" s="272"/>
      <c r="M1186" s="272"/>
      <c r="N1186" s="273"/>
    </row>
    <row r="1187" spans="2:14" x14ac:dyDescent="0.25">
      <c r="B1187" s="278" t="str">
        <f>IF(D1187="","",D1187&amp;"-"&amp;(1+COUNTIF(D$11:D1186,D1187)))</f>
        <v/>
      </c>
      <c r="D1187" s="271"/>
      <c r="E1187" s="272"/>
      <c r="F1187" s="272"/>
      <c r="G1187" s="272"/>
      <c r="H1187" s="272"/>
      <c r="I1187" s="272"/>
      <c r="J1187" s="272"/>
      <c r="K1187" s="272"/>
      <c r="L1187" s="272"/>
      <c r="M1187" s="272"/>
      <c r="N1187" s="273"/>
    </row>
    <row r="1188" spans="2:14" ht="15" customHeight="1" x14ac:dyDescent="0.25">
      <c r="B1188" s="278" t="str">
        <f>IF(D1188="","",D1188&amp;"-"&amp;(1+COUNTIF(D$11:D1187,D1188)))</f>
        <v/>
      </c>
      <c r="D1188" s="271"/>
      <c r="E1188" s="272"/>
      <c r="F1188" s="272"/>
      <c r="G1188" s="272"/>
      <c r="H1188" s="272"/>
      <c r="I1188" s="272"/>
      <c r="J1188" s="272"/>
      <c r="K1188" s="272"/>
      <c r="L1188" s="272"/>
      <c r="M1188" s="272"/>
      <c r="N1188" s="273"/>
    </row>
    <row r="1189" spans="2:14" x14ac:dyDescent="0.25">
      <c r="B1189" s="278" t="str">
        <f>IF(D1189="","",D1189&amp;"-"&amp;(1+COUNTIF(D$11:D1188,D1189)))</f>
        <v/>
      </c>
      <c r="D1189" s="271"/>
      <c r="E1189" s="272"/>
      <c r="F1189" s="272"/>
      <c r="G1189" s="272"/>
      <c r="H1189" s="272"/>
      <c r="I1189" s="272"/>
      <c r="J1189" s="272"/>
      <c r="K1189" s="272"/>
      <c r="L1189" s="272"/>
      <c r="M1189" s="272"/>
      <c r="N1189" s="273"/>
    </row>
    <row r="1190" spans="2:14" x14ac:dyDescent="0.25">
      <c r="B1190" s="278" t="str">
        <f>IF(D1190="","",D1190&amp;"-"&amp;(1+COUNTIF(D$11:D1189,D1190)))</f>
        <v/>
      </c>
      <c r="D1190" s="271"/>
      <c r="E1190" s="272"/>
      <c r="F1190" s="272"/>
      <c r="G1190" s="272"/>
      <c r="H1190" s="272"/>
      <c r="I1190" s="272"/>
      <c r="J1190" s="272"/>
      <c r="K1190" s="272"/>
      <c r="L1190" s="272"/>
      <c r="M1190" s="272"/>
      <c r="N1190" s="273"/>
    </row>
    <row r="1191" spans="2:14" x14ac:dyDescent="0.25">
      <c r="B1191" s="278" t="str">
        <f>IF(D1191="","",D1191&amp;"-"&amp;(1+COUNTIF(D$11:D1190,D1191)))</f>
        <v/>
      </c>
      <c r="D1191" s="271"/>
      <c r="E1191" s="272"/>
      <c r="F1191" s="272"/>
      <c r="G1191" s="272"/>
      <c r="H1191" s="272"/>
      <c r="I1191" s="272"/>
      <c r="J1191" s="272"/>
      <c r="K1191" s="272"/>
      <c r="L1191" s="272"/>
      <c r="M1191" s="272"/>
      <c r="N1191" s="273"/>
    </row>
    <row r="1192" spans="2:14" x14ac:dyDescent="0.25">
      <c r="B1192" s="278" t="str">
        <f>IF(D1192="","",D1192&amp;"-"&amp;(1+COUNTIF(D$11:D1191,D1192)))</f>
        <v/>
      </c>
      <c r="D1192" s="271"/>
      <c r="E1192" s="272"/>
      <c r="F1192" s="272"/>
      <c r="G1192" s="272"/>
      <c r="H1192" s="272"/>
      <c r="I1192" s="272"/>
      <c r="J1192" s="272"/>
      <c r="K1192" s="272"/>
      <c r="L1192" s="272"/>
      <c r="M1192" s="272"/>
      <c r="N1192" s="273"/>
    </row>
    <row r="1193" spans="2:14" x14ac:dyDescent="0.25">
      <c r="B1193" s="278" t="str">
        <f>IF(D1193="","",D1193&amp;"-"&amp;(1+COUNTIF(D$11:D1192,D1193)))</f>
        <v/>
      </c>
      <c r="D1193" s="271"/>
      <c r="E1193" s="272"/>
      <c r="F1193" s="272"/>
      <c r="G1193" s="272"/>
      <c r="H1193" s="272"/>
      <c r="I1193" s="272"/>
      <c r="J1193" s="272"/>
      <c r="K1193" s="272"/>
      <c r="L1193" s="272"/>
      <c r="M1193" s="272"/>
      <c r="N1193" s="273"/>
    </row>
    <row r="1194" spans="2:14" x14ac:dyDescent="0.25">
      <c r="B1194" s="278" t="str">
        <f>IF(D1194="","",D1194&amp;"-"&amp;(1+COUNTIF(D$11:D1193,D1194)))</f>
        <v/>
      </c>
      <c r="D1194" s="271"/>
      <c r="E1194" s="272"/>
      <c r="F1194" s="272"/>
      <c r="G1194" s="272"/>
      <c r="H1194" s="272"/>
      <c r="I1194" s="272"/>
      <c r="J1194" s="272"/>
      <c r="K1194" s="272"/>
      <c r="L1194" s="272"/>
      <c r="M1194" s="272"/>
      <c r="N1194" s="273"/>
    </row>
    <row r="1195" spans="2:14" ht="15" customHeight="1" x14ac:dyDescent="0.25">
      <c r="B1195" s="278" t="str">
        <f>IF(D1195="","",D1195&amp;"-"&amp;(1+COUNTIF(D$11:D1194,D1195)))</f>
        <v/>
      </c>
      <c r="D1195" s="271"/>
      <c r="E1195" s="272"/>
      <c r="F1195" s="272"/>
      <c r="G1195" s="272"/>
      <c r="H1195" s="272"/>
      <c r="I1195" s="272"/>
      <c r="J1195" s="272"/>
      <c r="K1195" s="272"/>
      <c r="L1195" s="272"/>
      <c r="M1195" s="272"/>
      <c r="N1195" s="273"/>
    </row>
    <row r="1196" spans="2:14" x14ac:dyDescent="0.25">
      <c r="B1196" s="278" t="str">
        <f>IF(D1196="","",D1196&amp;"-"&amp;(1+COUNTIF(D$11:D1195,D1196)))</f>
        <v/>
      </c>
      <c r="D1196" s="271"/>
      <c r="E1196" s="272"/>
      <c r="F1196" s="272"/>
      <c r="G1196" s="272"/>
      <c r="H1196" s="272"/>
      <c r="I1196" s="272"/>
      <c r="J1196" s="272"/>
      <c r="K1196" s="272"/>
      <c r="L1196" s="272"/>
      <c r="M1196" s="272"/>
      <c r="N1196" s="273"/>
    </row>
    <row r="1197" spans="2:14" x14ac:dyDescent="0.25">
      <c r="B1197" s="278" t="str">
        <f>IF(D1197="","",D1197&amp;"-"&amp;(1+COUNTIF(D$11:D1196,D1197)))</f>
        <v/>
      </c>
      <c r="D1197" s="271"/>
      <c r="E1197" s="272"/>
      <c r="F1197" s="272"/>
      <c r="G1197" s="272"/>
      <c r="H1197" s="272"/>
      <c r="I1197" s="272"/>
      <c r="J1197" s="272"/>
      <c r="K1197" s="272"/>
      <c r="L1197" s="272"/>
      <c r="M1197" s="272"/>
      <c r="N1197" s="273"/>
    </row>
    <row r="1198" spans="2:14" x14ac:dyDescent="0.25">
      <c r="B1198" s="278" t="str">
        <f>IF(D1198="","",D1198&amp;"-"&amp;(1+COUNTIF(D$11:D1197,D1198)))</f>
        <v/>
      </c>
      <c r="D1198" s="271"/>
      <c r="E1198" s="272"/>
      <c r="F1198" s="272"/>
      <c r="G1198" s="272"/>
      <c r="H1198" s="272"/>
      <c r="I1198" s="272"/>
      <c r="J1198" s="272"/>
      <c r="K1198" s="272"/>
      <c r="L1198" s="272"/>
      <c r="M1198" s="272"/>
      <c r="N1198" s="273"/>
    </row>
    <row r="1199" spans="2:14" x14ac:dyDescent="0.25">
      <c r="B1199" s="278" t="str">
        <f>IF(D1199="","",D1199&amp;"-"&amp;(1+COUNTIF(D$11:D1198,D1199)))</f>
        <v/>
      </c>
      <c r="D1199" s="271"/>
      <c r="E1199" s="272"/>
      <c r="F1199" s="272"/>
      <c r="G1199" s="272"/>
      <c r="H1199" s="272"/>
      <c r="I1199" s="272"/>
      <c r="J1199" s="272"/>
      <c r="K1199" s="272"/>
      <c r="L1199" s="272"/>
      <c r="M1199" s="272"/>
      <c r="N1199" s="273"/>
    </row>
    <row r="1200" spans="2:14" x14ac:dyDescent="0.25">
      <c r="B1200" s="278" t="str">
        <f>IF(D1200="","",D1200&amp;"-"&amp;(1+COUNTIF(D$11:D1199,D1200)))</f>
        <v/>
      </c>
      <c r="D1200" s="271"/>
      <c r="E1200" s="272"/>
      <c r="F1200" s="272"/>
      <c r="G1200" s="272"/>
      <c r="H1200" s="272"/>
      <c r="I1200" s="272"/>
      <c r="J1200" s="272"/>
      <c r="K1200" s="272"/>
      <c r="L1200" s="272"/>
      <c r="M1200" s="272"/>
      <c r="N1200" s="273"/>
    </row>
    <row r="1201" spans="2:14" x14ac:dyDescent="0.25">
      <c r="B1201" s="278" t="str">
        <f>IF(D1201="","",D1201&amp;"-"&amp;(1+COUNTIF(D$11:D1200,D1201)))</f>
        <v/>
      </c>
      <c r="D1201" s="271"/>
      <c r="E1201" s="272"/>
      <c r="F1201" s="272"/>
      <c r="G1201" s="272"/>
      <c r="H1201" s="272"/>
      <c r="I1201" s="272"/>
      <c r="J1201" s="272"/>
      <c r="K1201" s="272"/>
      <c r="L1201" s="272"/>
      <c r="M1201" s="272"/>
      <c r="N1201" s="273"/>
    </row>
    <row r="1202" spans="2:14" ht="15" customHeight="1" x14ac:dyDescent="0.25">
      <c r="B1202" s="278" t="str">
        <f>IF(D1202="","",D1202&amp;"-"&amp;(1+COUNTIF(D$11:D1201,D1202)))</f>
        <v/>
      </c>
      <c r="D1202" s="271"/>
      <c r="E1202" s="272"/>
      <c r="F1202" s="272"/>
      <c r="G1202" s="272"/>
      <c r="H1202" s="272"/>
      <c r="I1202" s="272"/>
      <c r="J1202" s="272"/>
      <c r="K1202" s="272"/>
      <c r="L1202" s="272"/>
      <c r="M1202" s="272"/>
      <c r="N1202" s="273"/>
    </row>
    <row r="1203" spans="2:14" x14ac:dyDescent="0.25">
      <c r="B1203" s="278" t="str">
        <f>IF(D1203="","",D1203&amp;"-"&amp;(1+COUNTIF(D$11:D1202,D1203)))</f>
        <v/>
      </c>
      <c r="D1203" s="271"/>
      <c r="E1203" s="272"/>
      <c r="F1203" s="272"/>
      <c r="G1203" s="272"/>
      <c r="H1203" s="272"/>
      <c r="I1203" s="272"/>
      <c r="J1203" s="272"/>
      <c r="K1203" s="272"/>
      <c r="L1203" s="272"/>
      <c r="M1203" s="272"/>
      <c r="N1203" s="273"/>
    </row>
    <row r="1204" spans="2:14" x14ac:dyDescent="0.25">
      <c r="B1204" s="278" t="str">
        <f>IF(D1204="","",D1204&amp;"-"&amp;(1+COUNTIF(D$11:D1203,D1204)))</f>
        <v/>
      </c>
      <c r="D1204" s="271"/>
      <c r="E1204" s="272"/>
      <c r="F1204" s="272"/>
      <c r="G1204" s="272"/>
      <c r="H1204" s="272"/>
      <c r="I1204" s="272"/>
      <c r="J1204" s="272"/>
      <c r="K1204" s="272"/>
      <c r="L1204" s="272"/>
      <c r="M1204" s="272"/>
      <c r="N1204" s="273"/>
    </row>
    <row r="1205" spans="2:14" x14ac:dyDescent="0.25">
      <c r="B1205" s="278" t="str">
        <f>IF(D1205="","",D1205&amp;"-"&amp;(1+COUNTIF(D$11:D1204,D1205)))</f>
        <v/>
      </c>
      <c r="D1205" s="271"/>
      <c r="E1205" s="272"/>
      <c r="F1205" s="272"/>
      <c r="G1205" s="272"/>
      <c r="H1205" s="272"/>
      <c r="I1205" s="272"/>
      <c r="J1205" s="272"/>
      <c r="K1205" s="272"/>
      <c r="L1205" s="272"/>
      <c r="M1205" s="272"/>
      <c r="N1205" s="273"/>
    </row>
    <row r="1206" spans="2:14" x14ac:dyDescent="0.25">
      <c r="B1206" s="278" t="str">
        <f>IF(D1206="","",D1206&amp;"-"&amp;(1+COUNTIF(D$11:D1205,D1206)))</f>
        <v/>
      </c>
      <c r="D1206" s="271"/>
      <c r="E1206" s="272"/>
      <c r="F1206" s="272"/>
      <c r="G1206" s="272"/>
      <c r="H1206" s="272"/>
      <c r="I1206" s="272"/>
      <c r="J1206" s="272"/>
      <c r="K1206" s="272"/>
      <c r="L1206" s="272"/>
      <c r="M1206" s="272"/>
      <c r="N1206" s="273"/>
    </row>
    <row r="1207" spans="2:14" x14ac:dyDescent="0.25">
      <c r="B1207" s="278" t="str">
        <f>IF(D1207="","",D1207&amp;"-"&amp;(1+COUNTIF(D$11:D1206,D1207)))</f>
        <v/>
      </c>
      <c r="D1207" s="271"/>
      <c r="E1207" s="272"/>
      <c r="F1207" s="272"/>
      <c r="G1207" s="272"/>
      <c r="H1207" s="272"/>
      <c r="I1207" s="272"/>
      <c r="J1207" s="272"/>
      <c r="K1207" s="272"/>
      <c r="L1207" s="272"/>
      <c r="M1207" s="272"/>
      <c r="N1207" s="273"/>
    </row>
    <row r="1208" spans="2:14" x14ac:dyDescent="0.25">
      <c r="B1208" s="278" t="str">
        <f>IF(D1208="","",D1208&amp;"-"&amp;(1+COUNTIF(D$11:D1207,D1208)))</f>
        <v/>
      </c>
      <c r="D1208" s="271"/>
      <c r="E1208" s="272"/>
      <c r="F1208" s="272"/>
      <c r="G1208" s="272"/>
      <c r="H1208" s="272"/>
      <c r="I1208" s="272"/>
      <c r="J1208" s="272"/>
      <c r="K1208" s="272"/>
      <c r="L1208" s="272"/>
      <c r="M1208" s="272"/>
      <c r="N1208" s="273"/>
    </row>
    <row r="1209" spans="2:14" ht="15" customHeight="1" x14ac:dyDescent="0.25">
      <c r="B1209" s="278" t="str">
        <f>IF(D1209="","",D1209&amp;"-"&amp;(1+COUNTIF(D$11:D1208,D1209)))</f>
        <v/>
      </c>
      <c r="D1209" s="271"/>
      <c r="E1209" s="272"/>
      <c r="F1209" s="272"/>
      <c r="G1209" s="272"/>
      <c r="H1209" s="272"/>
      <c r="I1209" s="272"/>
      <c r="J1209" s="272"/>
      <c r="K1209" s="272"/>
      <c r="L1209" s="272"/>
      <c r="M1209" s="272"/>
      <c r="N1209" s="273"/>
    </row>
    <row r="1210" spans="2:14" x14ac:dyDescent="0.25">
      <c r="B1210" s="278" t="str">
        <f>IF(D1210="","",D1210&amp;"-"&amp;(1+COUNTIF(D$11:D1209,D1210)))</f>
        <v/>
      </c>
      <c r="D1210" s="271"/>
      <c r="E1210" s="272"/>
      <c r="F1210" s="272"/>
      <c r="G1210" s="272"/>
      <c r="H1210" s="272"/>
      <c r="I1210" s="272"/>
      <c r="J1210" s="272"/>
      <c r="K1210" s="272"/>
      <c r="L1210" s="272"/>
      <c r="M1210" s="272"/>
      <c r="N1210" s="273"/>
    </row>
    <row r="1211" spans="2:14" x14ac:dyDescent="0.25">
      <c r="B1211" s="278" t="str">
        <f>IF(D1211="","",D1211&amp;"-"&amp;(1+COUNTIF(D$11:D1210,D1211)))</f>
        <v/>
      </c>
      <c r="D1211" s="271"/>
      <c r="E1211" s="272"/>
      <c r="F1211" s="272"/>
      <c r="G1211" s="272"/>
      <c r="H1211" s="272"/>
      <c r="I1211" s="272"/>
      <c r="J1211" s="272"/>
      <c r="K1211" s="272"/>
      <c r="L1211" s="272"/>
      <c r="M1211" s="272"/>
      <c r="N1211" s="273"/>
    </row>
    <row r="1212" spans="2:14" x14ac:dyDescent="0.25">
      <c r="B1212" s="278" t="str">
        <f>IF(D1212="","",D1212&amp;"-"&amp;(1+COUNTIF(D$11:D1211,D1212)))</f>
        <v/>
      </c>
      <c r="D1212" s="271"/>
      <c r="E1212" s="272"/>
      <c r="F1212" s="272"/>
      <c r="G1212" s="272"/>
      <c r="H1212" s="272"/>
      <c r="I1212" s="272"/>
      <c r="J1212" s="272"/>
      <c r="K1212" s="272"/>
      <c r="L1212" s="272"/>
      <c r="M1212" s="272"/>
      <c r="N1212" s="273"/>
    </row>
    <row r="1213" spans="2:14" x14ac:dyDescent="0.25">
      <c r="B1213" s="278" t="str">
        <f>IF(D1213="","",D1213&amp;"-"&amp;(1+COUNTIF(D$11:D1212,D1213)))</f>
        <v/>
      </c>
      <c r="D1213" s="271"/>
      <c r="E1213" s="272"/>
      <c r="F1213" s="272"/>
      <c r="G1213" s="272"/>
      <c r="H1213" s="272"/>
      <c r="I1213" s="272"/>
      <c r="J1213" s="272"/>
      <c r="K1213" s="272"/>
      <c r="L1213" s="272"/>
      <c r="M1213" s="272"/>
      <c r="N1213" s="273"/>
    </row>
    <row r="1214" spans="2:14" x14ac:dyDescent="0.25">
      <c r="B1214" s="278" t="str">
        <f>IF(D1214="","",D1214&amp;"-"&amp;(1+COUNTIF(D$11:D1213,D1214)))</f>
        <v/>
      </c>
      <c r="D1214" s="271"/>
      <c r="E1214" s="272"/>
      <c r="F1214" s="272"/>
      <c r="G1214" s="272"/>
      <c r="H1214" s="272"/>
      <c r="I1214" s="272"/>
      <c r="J1214" s="272"/>
      <c r="K1214" s="272"/>
      <c r="L1214" s="272"/>
      <c r="M1214" s="272"/>
      <c r="N1214" s="273"/>
    </row>
    <row r="1215" spans="2:14" x14ac:dyDescent="0.25">
      <c r="B1215" s="278" t="str">
        <f>IF(D1215="","",D1215&amp;"-"&amp;(1+COUNTIF(D$11:D1214,D1215)))</f>
        <v/>
      </c>
      <c r="D1215" s="271"/>
      <c r="E1215" s="272"/>
      <c r="F1215" s="272"/>
      <c r="G1215" s="272"/>
      <c r="H1215" s="272"/>
      <c r="I1215" s="272"/>
      <c r="J1215" s="272"/>
      <c r="K1215" s="272"/>
      <c r="L1215" s="272"/>
      <c r="M1215" s="272"/>
      <c r="N1215" s="273"/>
    </row>
    <row r="1216" spans="2:14" ht="15" customHeight="1" x14ac:dyDescent="0.25">
      <c r="B1216" s="278" t="str">
        <f>IF(D1216="","",D1216&amp;"-"&amp;(1+COUNTIF(D$11:D1215,D1216)))</f>
        <v/>
      </c>
      <c r="D1216" s="271"/>
      <c r="E1216" s="272"/>
      <c r="F1216" s="272"/>
      <c r="G1216" s="272"/>
      <c r="H1216" s="272"/>
      <c r="I1216" s="272"/>
      <c r="J1216" s="272"/>
      <c r="K1216" s="272"/>
      <c r="L1216" s="272"/>
      <c r="M1216" s="272"/>
      <c r="N1216" s="273"/>
    </row>
    <row r="1217" spans="2:14" x14ac:dyDescent="0.25">
      <c r="B1217" s="278" t="str">
        <f>IF(D1217="","",D1217&amp;"-"&amp;(1+COUNTIF(D$11:D1216,D1217)))</f>
        <v/>
      </c>
      <c r="D1217" s="271"/>
      <c r="E1217" s="272"/>
      <c r="F1217" s="272"/>
      <c r="G1217" s="272"/>
      <c r="H1217" s="272"/>
      <c r="I1217" s="272"/>
      <c r="J1217" s="272"/>
      <c r="K1217" s="272"/>
      <c r="L1217" s="272"/>
      <c r="M1217" s="272"/>
      <c r="N1217" s="273"/>
    </row>
    <row r="1218" spans="2:14" x14ac:dyDescent="0.25">
      <c r="B1218" s="278" t="str">
        <f>IF(D1218="","",D1218&amp;"-"&amp;(1+COUNTIF(D$11:D1217,D1218)))</f>
        <v/>
      </c>
      <c r="D1218" s="271"/>
      <c r="E1218" s="272"/>
      <c r="F1218" s="272"/>
      <c r="G1218" s="272"/>
      <c r="H1218" s="272"/>
      <c r="I1218" s="272"/>
      <c r="J1218" s="272"/>
      <c r="K1218" s="272"/>
      <c r="L1218" s="272"/>
      <c r="M1218" s="272"/>
      <c r="N1218" s="273"/>
    </row>
    <row r="1219" spans="2:14" x14ac:dyDescent="0.25">
      <c r="B1219" s="278" t="str">
        <f>IF(D1219="","",D1219&amp;"-"&amp;(1+COUNTIF(D$11:D1218,D1219)))</f>
        <v/>
      </c>
      <c r="D1219" s="271"/>
      <c r="E1219" s="272"/>
      <c r="F1219" s="272"/>
      <c r="G1219" s="272"/>
      <c r="H1219" s="272"/>
      <c r="I1219" s="272"/>
      <c r="J1219" s="272"/>
      <c r="K1219" s="272"/>
      <c r="L1219" s="272"/>
      <c r="M1219" s="272"/>
      <c r="N1219" s="273"/>
    </row>
    <row r="1220" spans="2:14" x14ac:dyDescent="0.25">
      <c r="B1220" s="278" t="str">
        <f>IF(D1220="","",D1220&amp;"-"&amp;(1+COUNTIF(D$11:D1219,D1220)))</f>
        <v/>
      </c>
      <c r="D1220" s="271"/>
      <c r="E1220" s="272"/>
      <c r="F1220" s="272"/>
      <c r="G1220" s="272"/>
      <c r="H1220" s="272"/>
      <c r="I1220" s="272"/>
      <c r="J1220" s="272"/>
      <c r="K1220" s="272"/>
      <c r="L1220" s="272"/>
      <c r="M1220" s="272"/>
      <c r="N1220" s="273"/>
    </row>
    <row r="1221" spans="2:14" x14ac:dyDescent="0.25">
      <c r="B1221" s="278" t="str">
        <f>IF(D1221="","",D1221&amp;"-"&amp;(1+COUNTIF(D$11:D1220,D1221)))</f>
        <v/>
      </c>
      <c r="D1221" s="271"/>
      <c r="E1221" s="272"/>
      <c r="F1221" s="272"/>
      <c r="G1221" s="272"/>
      <c r="H1221" s="272"/>
      <c r="I1221" s="272"/>
      <c r="J1221" s="272"/>
      <c r="K1221" s="272"/>
      <c r="L1221" s="272"/>
      <c r="M1221" s="272"/>
      <c r="N1221" s="273"/>
    </row>
    <row r="1222" spans="2:14" x14ac:dyDescent="0.25">
      <c r="B1222" s="278" t="str">
        <f>IF(D1222="","",D1222&amp;"-"&amp;(1+COUNTIF(D$11:D1221,D1222)))</f>
        <v/>
      </c>
      <c r="D1222" s="271"/>
      <c r="E1222" s="272"/>
      <c r="F1222" s="272"/>
      <c r="G1222" s="272"/>
      <c r="H1222" s="272"/>
      <c r="I1222" s="272"/>
      <c r="J1222" s="272"/>
      <c r="K1222" s="272"/>
      <c r="L1222" s="272"/>
      <c r="M1222" s="272"/>
      <c r="N1222" s="273"/>
    </row>
    <row r="1223" spans="2:14" ht="15" customHeight="1" x14ac:dyDescent="0.25">
      <c r="B1223" s="278" t="str">
        <f>IF(D1223="","",D1223&amp;"-"&amp;(1+COUNTIF(D$11:D1222,D1223)))</f>
        <v/>
      </c>
      <c r="D1223" s="271"/>
      <c r="E1223" s="272"/>
      <c r="F1223" s="272"/>
      <c r="G1223" s="272"/>
      <c r="H1223" s="272"/>
      <c r="I1223" s="272"/>
      <c r="J1223" s="272"/>
      <c r="K1223" s="272"/>
      <c r="L1223" s="272"/>
      <c r="M1223" s="272"/>
      <c r="N1223" s="273"/>
    </row>
    <row r="1224" spans="2:14" x14ac:dyDescent="0.25">
      <c r="B1224" s="278" t="str">
        <f>IF(D1224="","",D1224&amp;"-"&amp;(1+COUNTIF(D$11:D1223,D1224)))</f>
        <v/>
      </c>
      <c r="D1224" s="271"/>
      <c r="E1224" s="272"/>
      <c r="F1224" s="272"/>
      <c r="G1224" s="272"/>
      <c r="H1224" s="272"/>
      <c r="I1224" s="272"/>
      <c r="J1224" s="272"/>
      <c r="K1224" s="272"/>
      <c r="L1224" s="272"/>
      <c r="M1224" s="272"/>
      <c r="N1224" s="273"/>
    </row>
    <row r="1225" spans="2:14" x14ac:dyDescent="0.25">
      <c r="B1225" s="278" t="str">
        <f>IF(D1225="","",D1225&amp;"-"&amp;(1+COUNTIF(D$11:D1224,D1225)))</f>
        <v/>
      </c>
      <c r="D1225" s="271"/>
      <c r="E1225" s="272"/>
      <c r="F1225" s="272"/>
      <c r="G1225" s="272"/>
      <c r="H1225" s="272"/>
      <c r="I1225" s="272"/>
      <c r="J1225" s="272"/>
      <c r="K1225" s="272"/>
      <c r="L1225" s="272"/>
      <c r="M1225" s="272"/>
      <c r="N1225" s="273"/>
    </row>
    <row r="1226" spans="2:14" x14ac:dyDescent="0.25">
      <c r="B1226" s="278" t="str">
        <f>IF(D1226="","",D1226&amp;"-"&amp;(1+COUNTIF(D$11:D1225,D1226)))</f>
        <v/>
      </c>
      <c r="D1226" s="271"/>
      <c r="E1226" s="272"/>
      <c r="F1226" s="272"/>
      <c r="G1226" s="272"/>
      <c r="H1226" s="272"/>
      <c r="I1226" s="272"/>
      <c r="J1226" s="272"/>
      <c r="K1226" s="272"/>
      <c r="L1226" s="272"/>
      <c r="M1226" s="272"/>
      <c r="N1226" s="273"/>
    </row>
    <row r="1227" spans="2:14" x14ac:dyDescent="0.25">
      <c r="B1227" s="278" t="str">
        <f>IF(D1227="","",D1227&amp;"-"&amp;(1+COUNTIF(D$11:D1226,D1227)))</f>
        <v/>
      </c>
      <c r="D1227" s="271"/>
      <c r="E1227" s="272"/>
      <c r="F1227" s="272"/>
      <c r="G1227" s="272"/>
      <c r="H1227" s="272"/>
      <c r="I1227" s="272"/>
      <c r="J1227" s="272"/>
      <c r="K1227" s="272"/>
      <c r="L1227" s="272"/>
      <c r="M1227" s="272"/>
      <c r="N1227" s="273"/>
    </row>
    <row r="1228" spans="2:14" x14ac:dyDescent="0.25">
      <c r="B1228" s="278" t="str">
        <f>IF(D1228="","",D1228&amp;"-"&amp;(1+COUNTIF(D$11:D1227,D1228)))</f>
        <v/>
      </c>
      <c r="D1228" s="271"/>
      <c r="E1228" s="272"/>
      <c r="F1228" s="272"/>
      <c r="G1228" s="272"/>
      <c r="H1228" s="272"/>
      <c r="I1228" s="272"/>
      <c r="J1228" s="272"/>
      <c r="K1228" s="272"/>
      <c r="L1228" s="272"/>
      <c r="M1228" s="272"/>
      <c r="N1228" s="273"/>
    </row>
    <row r="1229" spans="2:14" x14ac:dyDescent="0.25">
      <c r="B1229" s="278" t="str">
        <f>IF(D1229="","",D1229&amp;"-"&amp;(1+COUNTIF(D$11:D1228,D1229)))</f>
        <v/>
      </c>
      <c r="D1229" s="271"/>
      <c r="E1229" s="272"/>
      <c r="F1229" s="272"/>
      <c r="G1229" s="272"/>
      <c r="H1229" s="272"/>
      <c r="I1229" s="272"/>
      <c r="J1229" s="272"/>
      <c r="K1229" s="272"/>
      <c r="L1229" s="272"/>
      <c r="M1229" s="272"/>
      <c r="N1229" s="273"/>
    </row>
    <row r="1230" spans="2:14" ht="15" customHeight="1" x14ac:dyDescent="0.25">
      <c r="B1230" s="278" t="str">
        <f>IF(D1230="","",D1230&amp;"-"&amp;(1+COUNTIF(D$11:D1229,D1230)))</f>
        <v/>
      </c>
      <c r="D1230" s="271"/>
      <c r="E1230" s="272"/>
      <c r="F1230" s="272"/>
      <c r="G1230" s="272"/>
      <c r="H1230" s="272"/>
      <c r="I1230" s="272"/>
      <c r="J1230" s="272"/>
      <c r="K1230" s="272"/>
      <c r="L1230" s="272"/>
      <c r="M1230" s="272"/>
      <c r="N1230" s="273"/>
    </row>
    <row r="1231" spans="2:14" x14ac:dyDescent="0.25">
      <c r="B1231" s="278" t="str">
        <f>IF(D1231="","",D1231&amp;"-"&amp;(1+COUNTIF(D$11:D1230,D1231)))</f>
        <v/>
      </c>
      <c r="D1231" s="271"/>
      <c r="E1231" s="272"/>
      <c r="F1231" s="272"/>
      <c r="G1231" s="272"/>
      <c r="H1231" s="272"/>
      <c r="I1231" s="272"/>
      <c r="J1231" s="272"/>
      <c r="K1231" s="272"/>
      <c r="L1231" s="272"/>
      <c r="M1231" s="272"/>
      <c r="N1231" s="273"/>
    </row>
    <row r="1232" spans="2:14" x14ac:dyDescent="0.25">
      <c r="B1232" s="278" t="str">
        <f>IF(D1232="","",D1232&amp;"-"&amp;(1+COUNTIF(D$11:D1231,D1232)))</f>
        <v/>
      </c>
      <c r="D1232" s="271"/>
      <c r="E1232" s="272"/>
      <c r="F1232" s="272"/>
      <c r="G1232" s="272"/>
      <c r="H1232" s="272"/>
      <c r="I1232" s="272"/>
      <c r="J1232" s="272"/>
      <c r="K1232" s="272"/>
      <c r="L1232" s="272"/>
      <c r="M1232" s="272"/>
      <c r="N1232" s="273"/>
    </row>
    <row r="1233" spans="2:14" x14ac:dyDescent="0.25">
      <c r="B1233" s="278" t="str">
        <f>IF(D1233="","",D1233&amp;"-"&amp;(1+COUNTIF(D$11:D1232,D1233)))</f>
        <v/>
      </c>
      <c r="D1233" s="271"/>
      <c r="E1233" s="272"/>
      <c r="F1233" s="272"/>
      <c r="G1233" s="272"/>
      <c r="H1233" s="272"/>
      <c r="I1233" s="272"/>
      <c r="J1233" s="272"/>
      <c r="K1233" s="272"/>
      <c r="L1233" s="272"/>
      <c r="M1233" s="272"/>
      <c r="N1233" s="273"/>
    </row>
    <row r="1234" spans="2:14" x14ac:dyDescent="0.25">
      <c r="B1234" s="278" t="str">
        <f>IF(D1234="","",D1234&amp;"-"&amp;(1+COUNTIF(D$11:D1233,D1234)))</f>
        <v/>
      </c>
      <c r="D1234" s="271"/>
      <c r="E1234" s="272"/>
      <c r="F1234" s="272"/>
      <c r="G1234" s="272"/>
      <c r="H1234" s="272"/>
      <c r="I1234" s="272"/>
      <c r="J1234" s="272"/>
      <c r="K1234" s="272"/>
      <c r="L1234" s="272"/>
      <c r="M1234" s="272"/>
      <c r="N1234" s="273"/>
    </row>
    <row r="1235" spans="2:14" x14ac:dyDescent="0.25">
      <c r="B1235" s="278" t="str">
        <f>IF(D1235="","",D1235&amp;"-"&amp;(1+COUNTIF(D$11:D1234,D1235)))</f>
        <v/>
      </c>
      <c r="D1235" s="271"/>
      <c r="E1235" s="272"/>
      <c r="F1235" s="272"/>
      <c r="G1235" s="272"/>
      <c r="H1235" s="272"/>
      <c r="I1235" s="272"/>
      <c r="J1235" s="272"/>
      <c r="K1235" s="272"/>
      <c r="L1235" s="272"/>
      <c r="M1235" s="272"/>
      <c r="N1235" s="273"/>
    </row>
    <row r="1236" spans="2:14" x14ac:dyDescent="0.25">
      <c r="B1236" s="278" t="str">
        <f>IF(D1236="","",D1236&amp;"-"&amp;(1+COUNTIF(D$11:D1235,D1236)))</f>
        <v/>
      </c>
      <c r="D1236" s="271"/>
      <c r="E1236" s="272"/>
      <c r="F1236" s="272"/>
      <c r="G1236" s="272"/>
      <c r="H1236" s="272"/>
      <c r="I1236" s="272"/>
      <c r="J1236" s="272"/>
      <c r="K1236" s="272"/>
      <c r="L1236" s="272"/>
      <c r="M1236" s="272"/>
      <c r="N1236" s="273"/>
    </row>
    <row r="1237" spans="2:14" ht="15" customHeight="1" x14ac:dyDescent="0.25">
      <c r="B1237" s="278" t="str">
        <f>IF(D1237="","",D1237&amp;"-"&amp;(1+COUNTIF(D$11:D1236,D1237)))</f>
        <v/>
      </c>
      <c r="D1237" s="271"/>
      <c r="E1237" s="272"/>
      <c r="F1237" s="272"/>
      <c r="G1237" s="272"/>
      <c r="H1237" s="272"/>
      <c r="I1237" s="272"/>
      <c r="J1237" s="272"/>
      <c r="K1237" s="272"/>
      <c r="L1237" s="272"/>
      <c r="M1237" s="272"/>
      <c r="N1237" s="273"/>
    </row>
    <row r="1238" spans="2:14" x14ac:dyDescent="0.25">
      <c r="B1238" s="278" t="str">
        <f>IF(D1238="","",D1238&amp;"-"&amp;(1+COUNTIF(D$11:D1237,D1238)))</f>
        <v/>
      </c>
      <c r="D1238" s="271"/>
      <c r="E1238" s="272"/>
      <c r="F1238" s="272"/>
      <c r="G1238" s="272"/>
      <c r="H1238" s="272"/>
      <c r="I1238" s="272"/>
      <c r="J1238" s="272"/>
      <c r="K1238" s="272"/>
      <c r="L1238" s="272"/>
      <c r="M1238" s="272"/>
      <c r="N1238" s="273"/>
    </row>
    <row r="1239" spans="2:14" x14ac:dyDescent="0.25">
      <c r="B1239" s="278" t="str">
        <f>IF(D1239="","",D1239&amp;"-"&amp;(1+COUNTIF(D$11:D1238,D1239)))</f>
        <v/>
      </c>
      <c r="D1239" s="271"/>
      <c r="E1239" s="272"/>
      <c r="F1239" s="272"/>
      <c r="G1239" s="272"/>
      <c r="H1239" s="272"/>
      <c r="I1239" s="272"/>
      <c r="J1239" s="272"/>
      <c r="K1239" s="272"/>
      <c r="L1239" s="272"/>
      <c r="M1239" s="272"/>
      <c r="N1239" s="273"/>
    </row>
    <row r="1240" spans="2:14" x14ac:dyDescent="0.25">
      <c r="B1240" s="278" t="str">
        <f>IF(D1240="","",D1240&amp;"-"&amp;(1+COUNTIF(D$11:D1239,D1240)))</f>
        <v/>
      </c>
      <c r="D1240" s="271"/>
      <c r="E1240" s="272"/>
      <c r="F1240" s="272"/>
      <c r="G1240" s="272"/>
      <c r="H1240" s="272"/>
      <c r="I1240" s="272"/>
      <c r="J1240" s="272"/>
      <c r="K1240" s="272"/>
      <c r="L1240" s="272"/>
      <c r="M1240" s="272"/>
      <c r="N1240" s="273"/>
    </row>
    <row r="1241" spans="2:14" x14ac:dyDescent="0.25">
      <c r="B1241" s="278" t="str">
        <f>IF(D1241="","",D1241&amp;"-"&amp;(1+COUNTIF(D$11:D1240,D1241)))</f>
        <v/>
      </c>
      <c r="D1241" s="271"/>
      <c r="E1241" s="272"/>
      <c r="F1241" s="272"/>
      <c r="G1241" s="272"/>
      <c r="H1241" s="272"/>
      <c r="I1241" s="272"/>
      <c r="J1241" s="272"/>
      <c r="K1241" s="272"/>
      <c r="L1241" s="272"/>
      <c r="M1241" s="272"/>
      <c r="N1241" s="273"/>
    </row>
    <row r="1242" spans="2:14" x14ac:dyDescent="0.25">
      <c r="B1242" s="278" t="str">
        <f>IF(D1242="","",D1242&amp;"-"&amp;(1+COUNTIF(D$11:D1241,D1242)))</f>
        <v/>
      </c>
      <c r="D1242" s="271"/>
      <c r="E1242" s="272"/>
      <c r="F1242" s="272"/>
      <c r="G1242" s="272"/>
      <c r="H1242" s="272"/>
      <c r="I1242" s="272"/>
      <c r="J1242" s="272"/>
      <c r="K1242" s="272"/>
      <c r="L1242" s="272"/>
      <c r="M1242" s="272"/>
      <c r="N1242" s="273"/>
    </row>
    <row r="1243" spans="2:14" x14ac:dyDescent="0.25">
      <c r="B1243" s="278" t="str">
        <f>IF(D1243="","",D1243&amp;"-"&amp;(1+COUNTIF(D$11:D1242,D1243)))</f>
        <v/>
      </c>
      <c r="D1243" s="271"/>
      <c r="E1243" s="272"/>
      <c r="F1243" s="272"/>
      <c r="G1243" s="272"/>
      <c r="H1243" s="272"/>
      <c r="I1243" s="272"/>
      <c r="J1243" s="272"/>
      <c r="K1243" s="272"/>
      <c r="L1243" s="272"/>
      <c r="M1243" s="272"/>
      <c r="N1243" s="273"/>
    </row>
    <row r="1244" spans="2:14" ht="15" customHeight="1" x14ac:dyDescent="0.25">
      <c r="B1244" s="278" t="str">
        <f>IF(D1244="","",D1244&amp;"-"&amp;(1+COUNTIF(D$11:D1243,D1244)))</f>
        <v/>
      </c>
      <c r="D1244" s="271"/>
      <c r="E1244" s="272"/>
      <c r="F1244" s="272"/>
      <c r="G1244" s="272"/>
      <c r="H1244" s="272"/>
      <c r="I1244" s="272"/>
      <c r="J1244" s="272"/>
      <c r="K1244" s="272"/>
      <c r="L1244" s="272"/>
      <c r="M1244" s="272"/>
      <c r="N1244" s="273"/>
    </row>
    <row r="1245" spans="2:14" x14ac:dyDescent="0.25">
      <c r="B1245" s="278" t="str">
        <f>IF(D1245="","",D1245&amp;"-"&amp;(1+COUNTIF(D$11:D1244,D1245)))</f>
        <v/>
      </c>
      <c r="D1245" s="271"/>
      <c r="E1245" s="272"/>
      <c r="F1245" s="272"/>
      <c r="G1245" s="272"/>
      <c r="H1245" s="272"/>
      <c r="I1245" s="272"/>
      <c r="J1245" s="272"/>
      <c r="K1245" s="272"/>
      <c r="L1245" s="272"/>
      <c r="M1245" s="272"/>
      <c r="N1245" s="273"/>
    </row>
    <row r="1246" spans="2:14" x14ac:dyDescent="0.25">
      <c r="B1246" s="278" t="str">
        <f>IF(D1246="","",D1246&amp;"-"&amp;(1+COUNTIF(D$11:D1245,D1246)))</f>
        <v/>
      </c>
      <c r="D1246" s="271"/>
      <c r="E1246" s="272"/>
      <c r="F1246" s="272"/>
      <c r="G1246" s="272"/>
      <c r="H1246" s="272"/>
      <c r="I1246" s="272"/>
      <c r="J1246" s="272"/>
      <c r="K1246" s="272"/>
      <c r="L1246" s="272"/>
      <c r="M1246" s="272"/>
      <c r="N1246" s="273"/>
    </row>
    <row r="1247" spans="2:14" x14ac:dyDescent="0.25">
      <c r="B1247" s="278" t="str">
        <f>IF(D1247="","",D1247&amp;"-"&amp;(1+COUNTIF(D$11:D1246,D1247)))</f>
        <v/>
      </c>
      <c r="D1247" s="271"/>
      <c r="E1247" s="272"/>
      <c r="F1247" s="272"/>
      <c r="G1247" s="272"/>
      <c r="H1247" s="272"/>
      <c r="I1247" s="272"/>
      <c r="J1247" s="272"/>
      <c r="K1247" s="272"/>
      <c r="L1247" s="272"/>
      <c r="M1247" s="272"/>
      <c r="N1247" s="273"/>
    </row>
    <row r="1248" spans="2:14" x14ac:dyDescent="0.25">
      <c r="B1248" s="278" t="str">
        <f>IF(D1248="","",D1248&amp;"-"&amp;(1+COUNTIF(D$11:D1247,D1248)))</f>
        <v/>
      </c>
      <c r="D1248" s="271"/>
      <c r="E1248" s="272"/>
      <c r="F1248" s="272"/>
      <c r="G1248" s="272"/>
      <c r="H1248" s="272"/>
      <c r="I1248" s="272"/>
      <c r="J1248" s="272"/>
      <c r="K1248" s="272"/>
      <c r="L1248" s="272"/>
      <c r="M1248" s="272"/>
      <c r="N1248" s="273"/>
    </row>
    <row r="1249" spans="2:14" x14ac:dyDescent="0.25">
      <c r="B1249" s="278" t="str">
        <f>IF(D1249="","",D1249&amp;"-"&amp;(1+COUNTIF(D$11:D1248,D1249)))</f>
        <v/>
      </c>
      <c r="D1249" s="271"/>
      <c r="E1249" s="272"/>
      <c r="F1249" s="272"/>
      <c r="G1249" s="272"/>
      <c r="H1249" s="272"/>
      <c r="I1249" s="272"/>
      <c r="J1249" s="272"/>
      <c r="K1249" s="272"/>
      <c r="L1249" s="272"/>
      <c r="M1249" s="272"/>
      <c r="N1249" s="273"/>
    </row>
    <row r="1250" spans="2:14" x14ac:dyDescent="0.25">
      <c r="B1250" s="278" t="str">
        <f>IF(D1250="","",D1250&amp;"-"&amp;(1+COUNTIF(D$11:D1249,D1250)))</f>
        <v/>
      </c>
      <c r="D1250" s="271"/>
      <c r="E1250" s="272"/>
      <c r="F1250" s="272"/>
      <c r="G1250" s="272"/>
      <c r="H1250" s="272"/>
      <c r="I1250" s="272"/>
      <c r="J1250" s="272"/>
      <c r="K1250" s="272"/>
      <c r="L1250" s="272"/>
      <c r="M1250" s="272"/>
      <c r="N1250" s="273"/>
    </row>
    <row r="1251" spans="2:14" ht="15" customHeight="1" x14ac:dyDescent="0.25">
      <c r="B1251" s="278" t="str">
        <f>IF(D1251="","",D1251&amp;"-"&amp;(1+COUNTIF(D$11:D1250,D1251)))</f>
        <v/>
      </c>
      <c r="D1251" s="271"/>
      <c r="E1251" s="272"/>
      <c r="F1251" s="272"/>
      <c r="G1251" s="272"/>
      <c r="H1251" s="272"/>
      <c r="I1251" s="272"/>
      <c r="J1251" s="272"/>
      <c r="K1251" s="272"/>
      <c r="L1251" s="272"/>
      <c r="M1251" s="272"/>
      <c r="N1251" s="273"/>
    </row>
    <row r="1252" spans="2:14" x14ac:dyDescent="0.25">
      <c r="B1252" s="278" t="str">
        <f>IF(D1252="","",D1252&amp;"-"&amp;(1+COUNTIF(D$11:D1251,D1252)))</f>
        <v/>
      </c>
      <c r="D1252" s="271"/>
      <c r="E1252" s="272"/>
      <c r="F1252" s="272"/>
      <c r="G1252" s="272"/>
      <c r="H1252" s="272"/>
      <c r="I1252" s="272"/>
      <c r="J1252" s="272"/>
      <c r="K1252" s="272"/>
      <c r="L1252" s="272"/>
      <c r="M1252" s="272"/>
      <c r="N1252" s="273"/>
    </row>
    <row r="1253" spans="2:14" x14ac:dyDescent="0.25">
      <c r="B1253" s="278" t="str">
        <f>IF(D1253="","",D1253&amp;"-"&amp;(1+COUNTIF(D$11:D1252,D1253)))</f>
        <v/>
      </c>
      <c r="D1253" s="271"/>
      <c r="E1253" s="272"/>
      <c r="F1253" s="272"/>
      <c r="G1253" s="272"/>
      <c r="H1253" s="272"/>
      <c r="I1253" s="272"/>
      <c r="J1253" s="272"/>
      <c r="K1253" s="272"/>
      <c r="L1253" s="272"/>
      <c r="M1253" s="272"/>
      <c r="N1253" s="273"/>
    </row>
    <row r="1254" spans="2:14" x14ac:dyDescent="0.25">
      <c r="B1254" s="278" t="str">
        <f>IF(D1254="","",D1254&amp;"-"&amp;(1+COUNTIF(D$11:D1253,D1254)))</f>
        <v/>
      </c>
      <c r="D1254" s="271"/>
      <c r="E1254" s="272"/>
      <c r="F1254" s="272"/>
      <c r="G1254" s="272"/>
      <c r="H1254" s="272"/>
      <c r="I1254" s="272"/>
      <c r="J1254" s="272"/>
      <c r="K1254" s="272"/>
      <c r="L1254" s="272"/>
      <c r="M1254" s="272"/>
      <c r="N1254" s="273"/>
    </row>
    <row r="1255" spans="2:14" x14ac:dyDescent="0.25">
      <c r="B1255" s="278" t="str">
        <f>IF(D1255="","",D1255&amp;"-"&amp;(1+COUNTIF(D$11:D1254,D1255)))</f>
        <v/>
      </c>
      <c r="D1255" s="271"/>
      <c r="E1255" s="272"/>
      <c r="F1255" s="272"/>
      <c r="G1255" s="272"/>
      <c r="H1255" s="272"/>
      <c r="I1255" s="272"/>
      <c r="J1255" s="272"/>
      <c r="K1255" s="272"/>
      <c r="L1255" s="272"/>
      <c r="M1255" s="272"/>
      <c r="N1255" s="273"/>
    </row>
    <row r="1256" spans="2:14" x14ac:dyDescent="0.25">
      <c r="B1256" s="278" t="str">
        <f>IF(D1256="","",D1256&amp;"-"&amp;(1+COUNTIF(D$11:D1255,D1256)))</f>
        <v/>
      </c>
      <c r="D1256" s="271"/>
      <c r="E1256" s="272"/>
      <c r="F1256" s="272"/>
      <c r="G1256" s="272"/>
      <c r="H1256" s="272"/>
      <c r="I1256" s="272"/>
      <c r="J1256" s="272"/>
      <c r="K1256" s="272"/>
      <c r="L1256" s="272"/>
      <c r="M1256" s="272"/>
      <c r="N1256" s="273"/>
    </row>
    <row r="1257" spans="2:14" x14ac:dyDescent="0.25">
      <c r="B1257" s="278" t="str">
        <f>IF(D1257="","",D1257&amp;"-"&amp;(1+COUNTIF(D$11:D1256,D1257)))</f>
        <v/>
      </c>
      <c r="D1257" s="271"/>
      <c r="E1257" s="272"/>
      <c r="F1257" s="272"/>
      <c r="G1257" s="272"/>
      <c r="H1257" s="272"/>
      <c r="I1257" s="272"/>
      <c r="J1257" s="272"/>
      <c r="K1257" s="272"/>
      <c r="L1257" s="272"/>
      <c r="M1257" s="272"/>
      <c r="N1257" s="273"/>
    </row>
    <row r="1258" spans="2:14" ht="15" customHeight="1" x14ac:dyDescent="0.25">
      <c r="B1258" s="278" t="str">
        <f>IF(D1258="","",D1258&amp;"-"&amp;(1+COUNTIF(D$11:D1257,D1258)))</f>
        <v/>
      </c>
      <c r="D1258" s="271"/>
      <c r="E1258" s="272"/>
      <c r="F1258" s="272"/>
      <c r="G1258" s="272"/>
      <c r="H1258" s="272"/>
      <c r="I1258" s="272"/>
      <c r="J1258" s="272"/>
      <c r="K1258" s="272"/>
      <c r="L1258" s="272"/>
      <c r="M1258" s="272"/>
      <c r="N1258" s="273"/>
    </row>
    <row r="1259" spans="2:14" x14ac:dyDescent="0.25">
      <c r="B1259" s="278" t="str">
        <f>IF(D1259="","",D1259&amp;"-"&amp;(1+COUNTIF(D$11:D1258,D1259)))</f>
        <v/>
      </c>
      <c r="D1259" s="271"/>
      <c r="E1259" s="272"/>
      <c r="F1259" s="272"/>
      <c r="G1259" s="272"/>
      <c r="H1259" s="272"/>
      <c r="I1259" s="272"/>
      <c r="J1259" s="272"/>
      <c r="K1259" s="272"/>
      <c r="L1259" s="272"/>
      <c r="M1259" s="272"/>
      <c r="N1259" s="273"/>
    </row>
    <row r="1260" spans="2:14" x14ac:dyDescent="0.25">
      <c r="B1260" s="278" t="str">
        <f>IF(D1260="","",D1260&amp;"-"&amp;(1+COUNTIF(D$11:D1259,D1260)))</f>
        <v/>
      </c>
      <c r="D1260" s="271"/>
      <c r="E1260" s="272"/>
      <c r="F1260" s="272"/>
      <c r="G1260" s="272"/>
      <c r="H1260" s="272"/>
      <c r="I1260" s="272"/>
      <c r="J1260" s="272"/>
      <c r="K1260" s="272"/>
      <c r="L1260" s="272"/>
      <c r="M1260" s="272"/>
      <c r="N1260" s="273"/>
    </row>
    <row r="1261" spans="2:14" x14ac:dyDescent="0.25">
      <c r="B1261" s="278" t="str">
        <f>IF(D1261="","",D1261&amp;"-"&amp;(1+COUNTIF(D$11:D1260,D1261)))</f>
        <v/>
      </c>
      <c r="D1261" s="271"/>
      <c r="E1261" s="272"/>
      <c r="F1261" s="272"/>
      <c r="G1261" s="272"/>
      <c r="H1261" s="272"/>
      <c r="I1261" s="272"/>
      <c r="J1261" s="272"/>
      <c r="K1261" s="272"/>
      <c r="L1261" s="272"/>
      <c r="M1261" s="272"/>
      <c r="N1261" s="273"/>
    </row>
    <row r="1262" spans="2:14" x14ac:dyDescent="0.25">
      <c r="B1262" s="278" t="str">
        <f>IF(D1262="","",D1262&amp;"-"&amp;(1+COUNTIF(D$11:D1261,D1262)))</f>
        <v/>
      </c>
      <c r="D1262" s="271"/>
      <c r="E1262" s="272"/>
      <c r="F1262" s="272"/>
      <c r="G1262" s="272"/>
      <c r="H1262" s="272"/>
      <c r="I1262" s="272"/>
      <c r="J1262" s="272"/>
      <c r="K1262" s="272"/>
      <c r="L1262" s="272"/>
      <c r="M1262" s="272"/>
      <c r="N1262" s="273"/>
    </row>
    <row r="1263" spans="2:14" x14ac:dyDescent="0.25">
      <c r="B1263" s="278" t="str">
        <f>IF(D1263="","",D1263&amp;"-"&amp;(1+COUNTIF(D$11:D1262,D1263)))</f>
        <v/>
      </c>
      <c r="D1263" s="271"/>
      <c r="E1263" s="272"/>
      <c r="F1263" s="272"/>
      <c r="G1263" s="272"/>
      <c r="H1263" s="272"/>
      <c r="I1263" s="272"/>
      <c r="J1263" s="272"/>
      <c r="K1263" s="272"/>
      <c r="L1263" s="272"/>
      <c r="M1263" s="272"/>
      <c r="N1263" s="273"/>
    </row>
    <row r="1264" spans="2:14" x14ac:dyDescent="0.25">
      <c r="B1264" s="278" t="str">
        <f>IF(D1264="","",D1264&amp;"-"&amp;(1+COUNTIF(D$11:D1263,D1264)))</f>
        <v/>
      </c>
      <c r="D1264" s="271"/>
      <c r="E1264" s="272"/>
      <c r="F1264" s="272"/>
      <c r="G1264" s="272"/>
      <c r="H1264" s="272"/>
      <c r="I1264" s="272"/>
      <c r="J1264" s="272"/>
      <c r="K1264" s="272"/>
      <c r="L1264" s="272"/>
      <c r="M1264" s="272"/>
      <c r="N1264" s="273"/>
    </row>
    <row r="1265" spans="2:14" ht="15" customHeight="1" x14ac:dyDescent="0.25">
      <c r="B1265" s="278" t="str">
        <f>IF(D1265="","",D1265&amp;"-"&amp;(1+COUNTIF(D$11:D1264,D1265)))</f>
        <v/>
      </c>
      <c r="D1265" s="271"/>
      <c r="E1265" s="272"/>
      <c r="F1265" s="272"/>
      <c r="G1265" s="272"/>
      <c r="H1265" s="272"/>
      <c r="I1265" s="272"/>
      <c r="J1265" s="272"/>
      <c r="K1265" s="272"/>
      <c r="L1265" s="272"/>
      <c r="M1265" s="272"/>
      <c r="N1265" s="273"/>
    </row>
    <row r="1266" spans="2:14" x14ac:dyDescent="0.25">
      <c r="B1266" s="278" t="str">
        <f>IF(D1266="","",D1266&amp;"-"&amp;(1+COUNTIF(D$11:D1265,D1266)))</f>
        <v/>
      </c>
      <c r="D1266" s="271"/>
      <c r="E1266" s="272"/>
      <c r="F1266" s="272"/>
      <c r="G1266" s="272"/>
      <c r="H1266" s="272"/>
      <c r="I1266" s="272"/>
      <c r="J1266" s="272"/>
      <c r="K1266" s="272"/>
      <c r="L1266" s="272"/>
      <c r="M1266" s="272"/>
      <c r="N1266" s="273"/>
    </row>
    <row r="1267" spans="2:14" x14ac:dyDescent="0.25">
      <c r="B1267" s="278" t="str">
        <f>IF(D1267="","",D1267&amp;"-"&amp;(1+COUNTIF(D$11:D1266,D1267)))</f>
        <v/>
      </c>
      <c r="D1267" s="271"/>
      <c r="E1267" s="272"/>
      <c r="F1267" s="272"/>
      <c r="G1267" s="272"/>
      <c r="H1267" s="272"/>
      <c r="I1267" s="272"/>
      <c r="J1267" s="272"/>
      <c r="K1267" s="272"/>
      <c r="L1267" s="272"/>
      <c r="M1267" s="272"/>
      <c r="N1267" s="273"/>
    </row>
    <row r="1268" spans="2:14" x14ac:dyDescent="0.25">
      <c r="B1268" s="278" t="str">
        <f>IF(D1268="","",D1268&amp;"-"&amp;(1+COUNTIF(D$11:D1267,D1268)))</f>
        <v/>
      </c>
      <c r="D1268" s="271"/>
      <c r="E1268" s="272"/>
      <c r="F1268" s="272"/>
      <c r="G1268" s="272"/>
      <c r="H1268" s="272"/>
      <c r="I1268" s="272"/>
      <c r="J1268" s="272"/>
      <c r="K1268" s="272"/>
      <c r="L1268" s="272"/>
      <c r="M1268" s="272"/>
      <c r="N1268" s="273"/>
    </row>
    <row r="1269" spans="2:14" x14ac:dyDescent="0.25">
      <c r="B1269" s="278" t="str">
        <f>IF(D1269="","",D1269&amp;"-"&amp;(1+COUNTIF(D$11:D1268,D1269)))</f>
        <v/>
      </c>
      <c r="D1269" s="271"/>
      <c r="E1269" s="272"/>
      <c r="F1269" s="272"/>
      <c r="G1269" s="272"/>
      <c r="H1269" s="272"/>
      <c r="I1269" s="272"/>
      <c r="J1269" s="272"/>
      <c r="K1269" s="272"/>
      <c r="L1269" s="272"/>
      <c r="M1269" s="272"/>
      <c r="N1269" s="273"/>
    </row>
    <row r="1270" spans="2:14" x14ac:dyDescent="0.25">
      <c r="B1270" s="278" t="str">
        <f>IF(D1270="","",D1270&amp;"-"&amp;(1+COUNTIF(D$11:D1269,D1270)))</f>
        <v/>
      </c>
      <c r="D1270" s="271"/>
      <c r="E1270" s="272"/>
      <c r="F1270" s="272"/>
      <c r="G1270" s="272"/>
      <c r="H1270" s="272"/>
      <c r="I1270" s="272"/>
      <c r="J1270" s="272"/>
      <c r="K1270" s="272"/>
      <c r="L1270" s="272"/>
      <c r="M1270" s="272"/>
      <c r="N1270" s="273"/>
    </row>
    <row r="1271" spans="2:14" x14ac:dyDescent="0.25">
      <c r="B1271" s="278" t="str">
        <f>IF(D1271="","",D1271&amp;"-"&amp;(1+COUNTIF(D$11:D1270,D1271)))</f>
        <v/>
      </c>
      <c r="D1271" s="271"/>
      <c r="E1271" s="272"/>
      <c r="F1271" s="272"/>
      <c r="G1271" s="272"/>
      <c r="H1271" s="272"/>
      <c r="I1271" s="272"/>
      <c r="J1271" s="272"/>
      <c r="K1271" s="272"/>
      <c r="L1271" s="272"/>
      <c r="M1271" s="272"/>
      <c r="N1271" s="273"/>
    </row>
    <row r="1272" spans="2:14" ht="15" customHeight="1" x14ac:dyDescent="0.25">
      <c r="B1272" s="278" t="str">
        <f>IF(D1272="","",D1272&amp;"-"&amp;(1+COUNTIF(D$11:D1271,D1272)))</f>
        <v/>
      </c>
      <c r="D1272" s="271"/>
      <c r="E1272" s="272"/>
      <c r="F1272" s="272"/>
      <c r="G1272" s="272"/>
      <c r="H1272" s="272"/>
      <c r="I1272" s="272"/>
      <c r="J1272" s="272"/>
      <c r="K1272" s="272"/>
      <c r="L1272" s="272"/>
      <c r="M1272" s="272"/>
      <c r="N1272" s="273"/>
    </row>
    <row r="1273" spans="2:14" x14ac:dyDescent="0.25">
      <c r="B1273" s="278" t="str">
        <f>IF(D1273="","",D1273&amp;"-"&amp;(1+COUNTIF(D$11:D1272,D1273)))</f>
        <v/>
      </c>
      <c r="D1273" s="271"/>
      <c r="E1273" s="272"/>
      <c r="F1273" s="272"/>
      <c r="G1273" s="272"/>
      <c r="H1273" s="272"/>
      <c r="I1273" s="272"/>
      <c r="J1273" s="272"/>
      <c r="K1273" s="272"/>
      <c r="L1273" s="272"/>
      <c r="M1273" s="272"/>
      <c r="N1273" s="273"/>
    </row>
    <row r="1274" spans="2:14" x14ac:dyDescent="0.25">
      <c r="B1274" s="278" t="str">
        <f>IF(D1274="","",D1274&amp;"-"&amp;(1+COUNTIF(D$11:D1273,D1274)))</f>
        <v/>
      </c>
      <c r="D1274" s="271"/>
      <c r="E1274" s="272"/>
      <c r="F1274" s="272"/>
      <c r="G1274" s="272"/>
      <c r="H1274" s="272"/>
      <c r="I1274" s="272"/>
      <c r="J1274" s="272"/>
      <c r="K1274" s="272"/>
      <c r="L1274" s="272"/>
      <c r="M1274" s="272"/>
      <c r="N1274" s="273"/>
    </row>
    <row r="1275" spans="2:14" x14ac:dyDescent="0.25">
      <c r="B1275" s="278" t="str">
        <f>IF(D1275="","",D1275&amp;"-"&amp;(1+COUNTIF(D$11:D1274,D1275)))</f>
        <v/>
      </c>
      <c r="D1275" s="271"/>
      <c r="E1275" s="272"/>
      <c r="F1275" s="272"/>
      <c r="G1275" s="272"/>
      <c r="H1275" s="272"/>
      <c r="I1275" s="272"/>
      <c r="J1275" s="272"/>
      <c r="K1275" s="272"/>
      <c r="L1275" s="272"/>
      <c r="M1275" s="272"/>
      <c r="N1275" s="273"/>
    </row>
    <row r="1276" spans="2:14" x14ac:dyDescent="0.25">
      <c r="B1276" s="278" t="str">
        <f>IF(D1276="","",D1276&amp;"-"&amp;(1+COUNTIF(D$11:D1275,D1276)))</f>
        <v/>
      </c>
      <c r="D1276" s="271"/>
      <c r="E1276" s="272"/>
      <c r="F1276" s="272"/>
      <c r="G1276" s="272"/>
      <c r="H1276" s="272"/>
      <c r="I1276" s="272"/>
      <c r="J1276" s="272"/>
      <c r="K1276" s="272"/>
      <c r="L1276" s="272"/>
      <c r="M1276" s="272"/>
      <c r="N1276" s="273"/>
    </row>
    <row r="1277" spans="2:14" x14ac:dyDescent="0.25">
      <c r="B1277" s="278" t="str">
        <f>IF(D1277="","",D1277&amp;"-"&amp;(1+COUNTIF(D$11:D1276,D1277)))</f>
        <v/>
      </c>
      <c r="D1277" s="271"/>
      <c r="E1277" s="272"/>
      <c r="F1277" s="272"/>
      <c r="G1277" s="272"/>
      <c r="H1277" s="272"/>
      <c r="I1277" s="272"/>
      <c r="J1277" s="272"/>
      <c r="K1277" s="272"/>
      <c r="L1277" s="272"/>
      <c r="M1277" s="272"/>
      <c r="N1277" s="273"/>
    </row>
    <row r="1278" spans="2:14" x14ac:dyDescent="0.25">
      <c r="B1278" s="278" t="str">
        <f>IF(D1278="","",D1278&amp;"-"&amp;(1+COUNTIF(D$11:D1277,D1278)))</f>
        <v/>
      </c>
      <c r="D1278" s="271"/>
      <c r="E1278" s="272"/>
      <c r="F1278" s="272"/>
      <c r="G1278" s="272"/>
      <c r="H1278" s="272"/>
      <c r="I1278" s="272"/>
      <c r="J1278" s="272"/>
      <c r="K1278" s="272"/>
      <c r="L1278" s="272"/>
      <c r="M1278" s="272"/>
      <c r="N1278" s="273"/>
    </row>
    <row r="1279" spans="2:14" ht="15" customHeight="1" x14ac:dyDescent="0.25">
      <c r="B1279" s="278" t="str">
        <f>IF(D1279="","",D1279&amp;"-"&amp;(1+COUNTIF(D$11:D1278,D1279)))</f>
        <v/>
      </c>
      <c r="D1279" s="271"/>
      <c r="E1279" s="272"/>
      <c r="F1279" s="272"/>
      <c r="G1279" s="272"/>
      <c r="H1279" s="272"/>
      <c r="I1279" s="272"/>
      <c r="J1279" s="272"/>
      <c r="K1279" s="272"/>
      <c r="L1279" s="272"/>
      <c r="M1279" s="272"/>
      <c r="N1279" s="273"/>
    </row>
    <row r="1280" spans="2:14" x14ac:dyDescent="0.25">
      <c r="B1280" s="278" t="str">
        <f>IF(D1280="","",D1280&amp;"-"&amp;(1+COUNTIF(D$11:D1279,D1280)))</f>
        <v/>
      </c>
      <c r="D1280" s="271"/>
      <c r="E1280" s="272"/>
      <c r="F1280" s="272"/>
      <c r="G1280" s="272"/>
      <c r="H1280" s="272"/>
      <c r="I1280" s="272"/>
      <c r="J1280" s="272"/>
      <c r="K1280" s="272"/>
      <c r="L1280" s="272"/>
      <c r="M1280" s="272"/>
      <c r="N1280" s="273"/>
    </row>
    <row r="1281" spans="2:14" x14ac:dyDescent="0.25">
      <c r="B1281" s="278" t="str">
        <f>IF(D1281="","",D1281&amp;"-"&amp;(1+COUNTIF(D$11:D1280,D1281)))</f>
        <v/>
      </c>
      <c r="D1281" s="271"/>
      <c r="E1281" s="272"/>
      <c r="F1281" s="272"/>
      <c r="G1281" s="272"/>
      <c r="H1281" s="272"/>
      <c r="I1281" s="272"/>
      <c r="J1281" s="272"/>
      <c r="K1281" s="272"/>
      <c r="L1281" s="272"/>
      <c r="M1281" s="272"/>
      <c r="N1281" s="273"/>
    </row>
    <row r="1282" spans="2:14" x14ac:dyDescent="0.25">
      <c r="B1282" s="278" t="str">
        <f>IF(D1282="","",D1282&amp;"-"&amp;(1+COUNTIF(D$11:D1281,D1282)))</f>
        <v/>
      </c>
      <c r="D1282" s="271"/>
      <c r="E1282" s="272"/>
      <c r="F1282" s="272"/>
      <c r="G1282" s="272"/>
      <c r="H1282" s="272"/>
      <c r="I1282" s="272"/>
      <c r="J1282" s="272"/>
      <c r="K1282" s="272"/>
      <c r="L1282" s="272"/>
      <c r="M1282" s="272"/>
      <c r="N1282" s="273"/>
    </row>
    <row r="1283" spans="2:14" x14ac:dyDescent="0.25">
      <c r="B1283" s="278" t="str">
        <f>IF(D1283="","",D1283&amp;"-"&amp;(1+COUNTIF(D$11:D1282,D1283)))</f>
        <v/>
      </c>
      <c r="D1283" s="271"/>
      <c r="E1283" s="272"/>
      <c r="F1283" s="272"/>
      <c r="G1283" s="272"/>
      <c r="H1283" s="272"/>
      <c r="I1283" s="272"/>
      <c r="J1283" s="272"/>
      <c r="K1283" s="272"/>
      <c r="L1283" s="272"/>
      <c r="M1283" s="272"/>
      <c r="N1283" s="273"/>
    </row>
    <row r="1284" spans="2:14" x14ac:dyDescent="0.25">
      <c r="B1284" s="278" t="str">
        <f>IF(D1284="","",D1284&amp;"-"&amp;(1+COUNTIF(D$11:D1283,D1284)))</f>
        <v/>
      </c>
      <c r="D1284" s="271"/>
      <c r="E1284" s="272"/>
      <c r="F1284" s="272"/>
      <c r="G1284" s="272"/>
      <c r="H1284" s="272"/>
      <c r="I1284" s="272"/>
      <c r="J1284" s="272"/>
      <c r="K1284" s="272"/>
      <c r="L1284" s="272"/>
      <c r="M1284" s="272"/>
      <c r="N1284" s="273"/>
    </row>
    <row r="1285" spans="2:14" x14ac:dyDescent="0.25">
      <c r="B1285" s="278" t="str">
        <f>IF(D1285="","",D1285&amp;"-"&amp;(1+COUNTIF(D$11:D1284,D1285)))</f>
        <v/>
      </c>
      <c r="D1285" s="271"/>
      <c r="E1285" s="272"/>
      <c r="F1285" s="272"/>
      <c r="G1285" s="272"/>
      <c r="H1285" s="272"/>
      <c r="I1285" s="272"/>
      <c r="J1285" s="272"/>
      <c r="K1285" s="272"/>
      <c r="L1285" s="272"/>
      <c r="M1285" s="272"/>
      <c r="N1285" s="273"/>
    </row>
    <row r="1286" spans="2:14" ht="15" customHeight="1" x14ac:dyDescent="0.25">
      <c r="B1286" s="278" t="str">
        <f>IF(D1286="","",D1286&amp;"-"&amp;(1+COUNTIF(D$11:D1285,D1286)))</f>
        <v/>
      </c>
      <c r="D1286" s="271"/>
      <c r="E1286" s="272"/>
      <c r="F1286" s="272"/>
      <c r="G1286" s="272"/>
      <c r="H1286" s="272"/>
      <c r="I1286" s="272"/>
      <c r="J1286" s="272"/>
      <c r="K1286" s="272"/>
      <c r="L1286" s="272"/>
      <c r="M1286" s="272"/>
      <c r="N1286" s="273"/>
    </row>
    <row r="1287" spans="2:14" x14ac:dyDescent="0.25">
      <c r="B1287" s="278" t="str">
        <f>IF(D1287="","",D1287&amp;"-"&amp;(1+COUNTIF(D$11:D1286,D1287)))</f>
        <v/>
      </c>
      <c r="D1287" s="271"/>
      <c r="E1287" s="272"/>
      <c r="F1287" s="272"/>
      <c r="G1287" s="272"/>
      <c r="H1287" s="272"/>
      <c r="I1287" s="272"/>
      <c r="J1287" s="272"/>
      <c r="K1287" s="272"/>
      <c r="L1287" s="272"/>
      <c r="M1287" s="272"/>
      <c r="N1287" s="273"/>
    </row>
    <row r="1288" spans="2:14" x14ac:dyDescent="0.25">
      <c r="B1288" s="278" t="str">
        <f>IF(D1288="","",D1288&amp;"-"&amp;(1+COUNTIF(D$11:D1287,D1288)))</f>
        <v/>
      </c>
      <c r="D1288" s="271"/>
      <c r="E1288" s="272"/>
      <c r="F1288" s="272"/>
      <c r="G1288" s="272"/>
      <c r="H1288" s="272"/>
      <c r="I1288" s="272"/>
      <c r="J1288" s="272"/>
      <c r="K1288" s="272"/>
      <c r="L1288" s="272"/>
      <c r="M1288" s="272"/>
      <c r="N1288" s="273"/>
    </row>
    <row r="1289" spans="2:14" x14ac:dyDescent="0.25">
      <c r="B1289" s="278" t="str">
        <f>IF(D1289="","",D1289&amp;"-"&amp;(1+COUNTIF(D$11:D1288,D1289)))</f>
        <v/>
      </c>
      <c r="D1289" s="271"/>
      <c r="E1289" s="272"/>
      <c r="F1289" s="272"/>
      <c r="G1289" s="272"/>
      <c r="H1289" s="272"/>
      <c r="I1289" s="272"/>
      <c r="J1289" s="272"/>
      <c r="K1289" s="272"/>
      <c r="L1289" s="272"/>
      <c r="M1289" s="272"/>
      <c r="N1289" s="273"/>
    </row>
    <row r="1290" spans="2:14" x14ac:dyDescent="0.25">
      <c r="B1290" s="278" t="str">
        <f>IF(D1290="","",D1290&amp;"-"&amp;(1+COUNTIF(D$11:D1289,D1290)))</f>
        <v/>
      </c>
      <c r="D1290" s="271"/>
      <c r="E1290" s="272"/>
      <c r="F1290" s="272"/>
      <c r="G1290" s="272"/>
      <c r="H1290" s="272"/>
      <c r="I1290" s="272"/>
      <c r="J1290" s="272"/>
      <c r="K1290" s="272"/>
      <c r="L1290" s="272"/>
      <c r="M1290" s="272"/>
      <c r="N1290" s="273"/>
    </row>
    <row r="1291" spans="2:14" x14ac:dyDescent="0.25">
      <c r="B1291" s="278" t="str">
        <f>IF(D1291="","",D1291&amp;"-"&amp;(1+COUNTIF(D$11:D1290,D1291)))</f>
        <v/>
      </c>
      <c r="D1291" s="271"/>
      <c r="E1291" s="272"/>
      <c r="F1291" s="272"/>
      <c r="G1291" s="272"/>
      <c r="H1291" s="272"/>
      <c r="I1291" s="272"/>
      <c r="J1291" s="272"/>
      <c r="K1291" s="272"/>
      <c r="L1291" s="272"/>
      <c r="M1291" s="272"/>
      <c r="N1291" s="273"/>
    </row>
    <row r="1292" spans="2:14" x14ac:dyDescent="0.25">
      <c r="B1292" s="278" t="str">
        <f>IF(D1292="","",D1292&amp;"-"&amp;(1+COUNTIF(D$11:D1291,D1292)))</f>
        <v/>
      </c>
      <c r="D1292" s="271"/>
      <c r="E1292" s="272"/>
      <c r="F1292" s="272"/>
      <c r="G1292" s="272"/>
      <c r="H1292" s="272"/>
      <c r="I1292" s="272"/>
      <c r="J1292" s="272"/>
      <c r="K1292" s="272"/>
      <c r="L1292" s="272"/>
      <c r="M1292" s="272"/>
      <c r="N1292" s="273"/>
    </row>
    <row r="1293" spans="2:14" ht="15" customHeight="1" x14ac:dyDescent="0.25">
      <c r="B1293" s="278" t="str">
        <f>IF(D1293="","",D1293&amp;"-"&amp;(1+COUNTIF(D$11:D1292,D1293)))</f>
        <v/>
      </c>
      <c r="D1293" s="271"/>
      <c r="E1293" s="272"/>
      <c r="F1293" s="272"/>
      <c r="G1293" s="272"/>
      <c r="H1293" s="272"/>
      <c r="I1293" s="272"/>
      <c r="J1293" s="272"/>
      <c r="K1293" s="272"/>
      <c r="L1293" s="272"/>
      <c r="M1293" s="272"/>
      <c r="N1293" s="273"/>
    </row>
    <row r="1294" spans="2:14" x14ac:dyDescent="0.25">
      <c r="B1294" s="278" t="str">
        <f>IF(D1294="","",D1294&amp;"-"&amp;(1+COUNTIF(D$11:D1293,D1294)))</f>
        <v/>
      </c>
      <c r="D1294" s="271"/>
      <c r="E1294" s="272"/>
      <c r="F1294" s="272"/>
      <c r="G1294" s="272"/>
      <c r="H1294" s="272"/>
      <c r="I1294" s="272"/>
      <c r="J1294" s="272"/>
      <c r="K1294" s="272"/>
      <c r="L1294" s="272"/>
      <c r="M1294" s="272"/>
      <c r="N1294" s="273"/>
    </row>
    <row r="1295" spans="2:14" x14ac:dyDescent="0.25">
      <c r="B1295" s="278" t="str">
        <f>IF(D1295="","",D1295&amp;"-"&amp;(1+COUNTIF(D$11:D1294,D1295)))</f>
        <v/>
      </c>
      <c r="D1295" s="271"/>
      <c r="E1295" s="272"/>
      <c r="F1295" s="272"/>
      <c r="G1295" s="272"/>
      <c r="H1295" s="272"/>
      <c r="I1295" s="272"/>
      <c r="J1295" s="272"/>
      <c r="K1295" s="272"/>
      <c r="L1295" s="272"/>
      <c r="M1295" s="272"/>
      <c r="N1295" s="273"/>
    </row>
    <row r="1296" spans="2:14" x14ac:dyDescent="0.25">
      <c r="B1296" s="278" t="str">
        <f>IF(D1296="","",D1296&amp;"-"&amp;(1+COUNTIF(D$11:D1295,D1296)))</f>
        <v/>
      </c>
      <c r="D1296" s="271"/>
      <c r="E1296" s="272"/>
      <c r="F1296" s="272"/>
      <c r="G1296" s="272"/>
      <c r="H1296" s="272"/>
      <c r="I1296" s="272"/>
      <c r="J1296" s="272"/>
      <c r="K1296" s="272"/>
      <c r="L1296" s="272"/>
      <c r="M1296" s="272"/>
      <c r="N1296" s="273"/>
    </row>
    <row r="1297" spans="2:14" x14ac:dyDescent="0.25">
      <c r="B1297" s="278" t="str">
        <f>IF(D1297="","",D1297&amp;"-"&amp;(1+COUNTIF(D$11:D1296,D1297)))</f>
        <v/>
      </c>
      <c r="D1297" s="271"/>
      <c r="E1297" s="272"/>
      <c r="F1297" s="272"/>
      <c r="G1297" s="272"/>
      <c r="H1297" s="272"/>
      <c r="I1297" s="272"/>
      <c r="J1297" s="272"/>
      <c r="K1297" s="272"/>
      <c r="L1297" s="272"/>
      <c r="M1297" s="272"/>
      <c r="N1297" s="273"/>
    </row>
    <row r="1298" spans="2:14" x14ac:dyDescent="0.25">
      <c r="B1298" s="278" t="str">
        <f>IF(D1298="","",D1298&amp;"-"&amp;(1+COUNTIF(D$11:D1297,D1298)))</f>
        <v/>
      </c>
      <c r="D1298" s="271"/>
      <c r="E1298" s="272"/>
      <c r="F1298" s="272"/>
      <c r="G1298" s="272"/>
      <c r="H1298" s="272"/>
      <c r="I1298" s="272"/>
      <c r="J1298" s="272"/>
      <c r="K1298" s="272"/>
      <c r="L1298" s="272"/>
      <c r="M1298" s="272"/>
      <c r="N1298" s="273"/>
    </row>
    <row r="1299" spans="2:14" x14ac:dyDescent="0.25">
      <c r="B1299" s="278" t="str">
        <f>IF(D1299="","",D1299&amp;"-"&amp;(1+COUNTIF(D$11:D1298,D1299)))</f>
        <v/>
      </c>
      <c r="D1299" s="271"/>
      <c r="E1299" s="272"/>
      <c r="F1299" s="272"/>
      <c r="G1299" s="272"/>
      <c r="H1299" s="272"/>
      <c r="I1299" s="272"/>
      <c r="J1299" s="272"/>
      <c r="K1299" s="272"/>
      <c r="L1299" s="272"/>
      <c r="M1299" s="272"/>
      <c r="N1299" s="273"/>
    </row>
    <row r="1300" spans="2:14" ht="15" customHeight="1" x14ac:dyDescent="0.25">
      <c r="B1300" s="278" t="str">
        <f>IF(D1300="","",D1300&amp;"-"&amp;(1+COUNTIF(D$11:D1299,D1300)))</f>
        <v/>
      </c>
      <c r="D1300" s="271"/>
      <c r="E1300" s="272"/>
      <c r="F1300" s="272"/>
      <c r="G1300" s="272"/>
      <c r="H1300" s="272"/>
      <c r="I1300" s="272"/>
      <c r="J1300" s="272"/>
      <c r="K1300" s="272"/>
      <c r="L1300" s="272"/>
      <c r="M1300" s="272"/>
      <c r="N1300" s="273"/>
    </row>
    <row r="1301" spans="2:14" x14ac:dyDescent="0.25">
      <c r="B1301" s="278" t="str">
        <f>IF(D1301="","",D1301&amp;"-"&amp;(1+COUNTIF(D$11:D1300,D1301)))</f>
        <v/>
      </c>
      <c r="D1301" s="271"/>
      <c r="E1301" s="272"/>
      <c r="F1301" s="272"/>
      <c r="G1301" s="272"/>
      <c r="H1301" s="272"/>
      <c r="I1301" s="272"/>
      <c r="J1301" s="272"/>
      <c r="K1301" s="272"/>
      <c r="L1301" s="272"/>
      <c r="M1301" s="272"/>
      <c r="N1301" s="273"/>
    </row>
    <row r="1302" spans="2:14" x14ac:dyDescent="0.25">
      <c r="B1302" s="278" t="str">
        <f>IF(D1302="","",D1302&amp;"-"&amp;(1+COUNTIF(D$11:D1301,D1302)))</f>
        <v/>
      </c>
      <c r="D1302" s="271"/>
      <c r="E1302" s="272"/>
      <c r="F1302" s="272"/>
      <c r="G1302" s="272"/>
      <c r="H1302" s="272"/>
      <c r="I1302" s="272"/>
      <c r="J1302" s="272"/>
      <c r="K1302" s="272"/>
      <c r="L1302" s="272"/>
      <c r="M1302" s="272"/>
      <c r="N1302" s="273"/>
    </row>
    <row r="1303" spans="2:14" x14ac:dyDescent="0.25">
      <c r="B1303" s="278" t="str">
        <f>IF(D1303="","",D1303&amp;"-"&amp;(1+COUNTIF(D$11:D1302,D1303)))</f>
        <v/>
      </c>
      <c r="D1303" s="271"/>
      <c r="E1303" s="272"/>
      <c r="F1303" s="272"/>
      <c r="G1303" s="272"/>
      <c r="H1303" s="272"/>
      <c r="I1303" s="272"/>
      <c r="J1303" s="272"/>
      <c r="K1303" s="272"/>
      <c r="L1303" s="272"/>
      <c r="M1303" s="272"/>
      <c r="N1303" s="273"/>
    </row>
    <row r="1304" spans="2:14" x14ac:dyDescent="0.25">
      <c r="B1304" s="278" t="str">
        <f>IF(D1304="","",D1304&amp;"-"&amp;(1+COUNTIF(D$11:D1303,D1304)))</f>
        <v/>
      </c>
      <c r="D1304" s="271"/>
      <c r="E1304" s="272"/>
      <c r="F1304" s="272"/>
      <c r="G1304" s="272"/>
      <c r="H1304" s="272"/>
      <c r="I1304" s="272"/>
      <c r="J1304" s="272"/>
      <c r="K1304" s="272"/>
      <c r="L1304" s="272"/>
      <c r="M1304" s="272"/>
      <c r="N1304" s="273"/>
    </row>
    <row r="1305" spans="2:14" x14ac:dyDescent="0.25">
      <c r="B1305" s="278" t="str">
        <f>IF(D1305="","",D1305&amp;"-"&amp;(1+COUNTIF(D$11:D1304,D1305)))</f>
        <v/>
      </c>
      <c r="D1305" s="271"/>
      <c r="E1305" s="272"/>
      <c r="F1305" s="272"/>
      <c r="G1305" s="272"/>
      <c r="H1305" s="272"/>
      <c r="I1305" s="272"/>
      <c r="J1305" s="272"/>
      <c r="K1305" s="272"/>
      <c r="L1305" s="272"/>
      <c r="M1305" s="272"/>
      <c r="N1305" s="273"/>
    </row>
    <row r="1306" spans="2:14" x14ac:dyDescent="0.25">
      <c r="B1306" s="278" t="str">
        <f>IF(D1306="","",D1306&amp;"-"&amp;(1+COUNTIF(D$11:D1305,D1306)))</f>
        <v/>
      </c>
      <c r="D1306" s="271"/>
      <c r="E1306" s="272"/>
      <c r="F1306" s="272"/>
      <c r="G1306" s="272"/>
      <c r="H1306" s="272"/>
      <c r="I1306" s="272"/>
      <c r="J1306" s="272"/>
      <c r="K1306" s="272"/>
      <c r="L1306" s="272"/>
      <c r="M1306" s="272"/>
      <c r="N1306" s="273"/>
    </row>
    <row r="1307" spans="2:14" ht="15" customHeight="1" x14ac:dyDescent="0.25">
      <c r="B1307" s="278" t="str">
        <f>IF(D1307="","",D1307&amp;"-"&amp;(1+COUNTIF(D$11:D1306,D1307)))</f>
        <v/>
      </c>
      <c r="D1307" s="271"/>
      <c r="E1307" s="272"/>
      <c r="F1307" s="272"/>
      <c r="G1307" s="272"/>
      <c r="H1307" s="272"/>
      <c r="I1307" s="272"/>
      <c r="J1307" s="272"/>
      <c r="K1307" s="272"/>
      <c r="L1307" s="272"/>
      <c r="M1307" s="272"/>
      <c r="N1307" s="273"/>
    </row>
    <row r="1308" spans="2:14" x14ac:dyDescent="0.25">
      <c r="B1308" s="278" t="str">
        <f>IF(D1308="","",D1308&amp;"-"&amp;(1+COUNTIF(D$11:D1307,D1308)))</f>
        <v/>
      </c>
      <c r="D1308" s="271"/>
      <c r="E1308" s="272"/>
      <c r="F1308" s="272"/>
      <c r="G1308" s="272"/>
      <c r="H1308" s="272"/>
      <c r="I1308" s="272"/>
      <c r="J1308" s="272"/>
      <c r="K1308" s="272"/>
      <c r="L1308" s="272"/>
      <c r="M1308" s="272"/>
      <c r="N1308" s="273"/>
    </row>
    <row r="1309" spans="2:14" x14ac:dyDescent="0.25">
      <c r="B1309" s="278" t="str">
        <f>IF(D1309="","",D1309&amp;"-"&amp;(1+COUNTIF(D$11:D1308,D1309)))</f>
        <v/>
      </c>
      <c r="D1309" s="271"/>
      <c r="E1309" s="272"/>
      <c r="F1309" s="272"/>
      <c r="G1309" s="272"/>
      <c r="H1309" s="272"/>
      <c r="I1309" s="272"/>
      <c r="J1309" s="272"/>
      <c r="K1309" s="272"/>
      <c r="L1309" s="272"/>
      <c r="M1309" s="272"/>
      <c r="N1309" s="273"/>
    </row>
    <row r="1310" spans="2:14" x14ac:dyDescent="0.25">
      <c r="B1310" s="278" t="str">
        <f>IF(D1310="","",D1310&amp;"-"&amp;(1+COUNTIF(D$11:D1309,D1310)))</f>
        <v/>
      </c>
      <c r="D1310" s="271"/>
      <c r="E1310" s="272"/>
      <c r="F1310" s="272"/>
      <c r="G1310" s="272"/>
      <c r="H1310" s="272"/>
      <c r="I1310" s="272"/>
      <c r="J1310" s="272"/>
      <c r="K1310" s="272"/>
      <c r="L1310" s="272"/>
      <c r="M1310" s="272"/>
      <c r="N1310" s="273"/>
    </row>
    <row r="1311" spans="2:14" x14ac:dyDescent="0.25">
      <c r="B1311" s="278" t="str">
        <f>IF(D1311="","",D1311&amp;"-"&amp;(1+COUNTIF(D$11:D1310,D1311)))</f>
        <v/>
      </c>
      <c r="D1311" s="271"/>
      <c r="E1311" s="272"/>
      <c r="F1311" s="272"/>
      <c r="G1311" s="272"/>
      <c r="H1311" s="272"/>
      <c r="I1311" s="272"/>
      <c r="J1311" s="272"/>
      <c r="K1311" s="272"/>
      <c r="L1311" s="272"/>
      <c r="M1311" s="272"/>
      <c r="N1311" s="273"/>
    </row>
    <row r="1312" spans="2:14" x14ac:dyDescent="0.25">
      <c r="B1312" s="278" t="str">
        <f>IF(D1312="","",D1312&amp;"-"&amp;(1+COUNTIF(D$11:D1311,D1312)))</f>
        <v/>
      </c>
      <c r="D1312" s="271"/>
      <c r="E1312" s="272"/>
      <c r="F1312" s="272"/>
      <c r="G1312" s="272"/>
      <c r="H1312" s="272"/>
      <c r="I1312" s="272"/>
      <c r="J1312" s="272"/>
      <c r="K1312" s="272"/>
      <c r="L1312" s="272"/>
      <c r="M1312" s="272"/>
      <c r="N1312" s="273"/>
    </row>
    <row r="1313" spans="2:14" x14ac:dyDescent="0.25">
      <c r="B1313" s="278" t="str">
        <f>IF(D1313="","",D1313&amp;"-"&amp;(1+COUNTIF(D$11:D1312,D1313)))</f>
        <v/>
      </c>
      <c r="D1313" s="271"/>
      <c r="E1313" s="272"/>
      <c r="F1313" s="272"/>
      <c r="G1313" s="272"/>
      <c r="H1313" s="272"/>
      <c r="I1313" s="272"/>
      <c r="J1313" s="272"/>
      <c r="K1313" s="272"/>
      <c r="L1313" s="272"/>
      <c r="M1313" s="272"/>
      <c r="N1313" s="273"/>
    </row>
    <row r="1314" spans="2:14" ht="15" customHeight="1" x14ac:dyDescent="0.25">
      <c r="B1314" s="278" t="str">
        <f>IF(D1314="","",D1314&amp;"-"&amp;(1+COUNTIF(D$11:D1313,D1314)))</f>
        <v/>
      </c>
      <c r="D1314" s="271"/>
      <c r="E1314" s="272"/>
      <c r="F1314" s="272"/>
      <c r="G1314" s="272"/>
      <c r="H1314" s="272"/>
      <c r="I1314" s="272"/>
      <c r="J1314" s="272"/>
      <c r="K1314" s="272"/>
      <c r="L1314" s="272"/>
      <c r="M1314" s="272"/>
      <c r="N1314" s="273"/>
    </row>
    <row r="1315" spans="2:14" x14ac:dyDescent="0.25">
      <c r="B1315" s="278" t="str">
        <f>IF(D1315="","",D1315&amp;"-"&amp;(1+COUNTIF(D$11:D1314,D1315)))</f>
        <v/>
      </c>
      <c r="D1315" s="271"/>
      <c r="E1315" s="272"/>
      <c r="F1315" s="272"/>
      <c r="G1315" s="272"/>
      <c r="H1315" s="272"/>
      <c r="I1315" s="272"/>
      <c r="J1315" s="272"/>
      <c r="K1315" s="272"/>
      <c r="L1315" s="272"/>
      <c r="M1315" s="272"/>
      <c r="N1315" s="273"/>
    </row>
    <row r="1316" spans="2:14" x14ac:dyDescent="0.25">
      <c r="B1316" s="278" t="str">
        <f>IF(D1316="","",D1316&amp;"-"&amp;(1+COUNTIF(D$11:D1315,D1316)))</f>
        <v/>
      </c>
      <c r="D1316" s="271"/>
      <c r="E1316" s="272"/>
      <c r="F1316" s="272"/>
      <c r="G1316" s="272"/>
      <c r="H1316" s="272"/>
      <c r="I1316" s="272"/>
      <c r="J1316" s="272"/>
      <c r="K1316" s="272"/>
      <c r="L1316" s="272"/>
      <c r="M1316" s="272"/>
      <c r="N1316" s="273"/>
    </row>
    <row r="1317" spans="2:14" x14ac:dyDescent="0.25">
      <c r="B1317" s="278" t="str">
        <f>IF(D1317="","",D1317&amp;"-"&amp;(1+COUNTIF(D$11:D1316,D1317)))</f>
        <v/>
      </c>
      <c r="D1317" s="271"/>
      <c r="E1317" s="272"/>
      <c r="F1317" s="272"/>
      <c r="G1317" s="272"/>
      <c r="H1317" s="272"/>
      <c r="I1317" s="272"/>
      <c r="J1317" s="272"/>
      <c r="K1317" s="272"/>
      <c r="L1317" s="272"/>
      <c r="M1317" s="272"/>
      <c r="N1317" s="273"/>
    </row>
    <row r="1318" spans="2:14" x14ac:dyDescent="0.25">
      <c r="B1318" s="278" t="str">
        <f>IF(D1318="","",D1318&amp;"-"&amp;(1+COUNTIF(D$11:D1317,D1318)))</f>
        <v/>
      </c>
      <c r="D1318" s="271"/>
      <c r="E1318" s="272"/>
      <c r="F1318" s="272"/>
      <c r="G1318" s="272"/>
      <c r="H1318" s="272"/>
      <c r="I1318" s="272"/>
      <c r="J1318" s="272"/>
      <c r="K1318" s="272"/>
      <c r="L1318" s="272"/>
      <c r="M1318" s="272"/>
      <c r="N1318" s="273"/>
    </row>
    <row r="1319" spans="2:14" x14ac:dyDescent="0.25">
      <c r="B1319" s="278" t="str">
        <f>IF(D1319="","",D1319&amp;"-"&amp;(1+COUNTIF(D$11:D1318,D1319)))</f>
        <v/>
      </c>
      <c r="D1319" s="271"/>
      <c r="E1319" s="272"/>
      <c r="F1319" s="272"/>
      <c r="G1319" s="272"/>
      <c r="H1319" s="272"/>
      <c r="I1319" s="272"/>
      <c r="J1319" s="272"/>
      <c r="K1319" s="272"/>
      <c r="L1319" s="272"/>
      <c r="M1319" s="272"/>
      <c r="N1319" s="273"/>
    </row>
    <row r="1320" spans="2:14" x14ac:dyDescent="0.25">
      <c r="B1320" s="278" t="str">
        <f>IF(D1320="","",D1320&amp;"-"&amp;(1+COUNTIF(D$11:D1319,D1320)))</f>
        <v/>
      </c>
      <c r="D1320" s="271"/>
      <c r="E1320" s="272"/>
      <c r="F1320" s="272"/>
      <c r="G1320" s="272"/>
      <c r="H1320" s="272"/>
      <c r="I1320" s="272"/>
      <c r="J1320" s="272"/>
      <c r="K1320" s="272"/>
      <c r="L1320" s="272"/>
      <c r="M1320" s="272"/>
      <c r="N1320" s="273"/>
    </row>
    <row r="1321" spans="2:14" ht="15" customHeight="1" x14ac:dyDescent="0.25">
      <c r="B1321" s="278" t="str">
        <f>IF(D1321="","",D1321&amp;"-"&amp;(1+COUNTIF(D$11:D1320,D1321)))</f>
        <v/>
      </c>
      <c r="D1321" s="271"/>
      <c r="E1321" s="272"/>
      <c r="F1321" s="272"/>
      <c r="G1321" s="272"/>
      <c r="H1321" s="272"/>
      <c r="I1321" s="272"/>
      <c r="J1321" s="272"/>
      <c r="K1321" s="272"/>
      <c r="L1321" s="272"/>
      <c r="M1321" s="272"/>
      <c r="N1321" s="273"/>
    </row>
    <row r="1322" spans="2:14" x14ac:dyDescent="0.25">
      <c r="B1322" s="278" t="str">
        <f>IF(D1322="","",D1322&amp;"-"&amp;(1+COUNTIF(D$11:D1321,D1322)))</f>
        <v/>
      </c>
      <c r="D1322" s="271"/>
      <c r="E1322" s="272"/>
      <c r="F1322" s="272"/>
      <c r="G1322" s="272"/>
      <c r="H1322" s="272"/>
      <c r="I1322" s="272"/>
      <c r="J1322" s="272"/>
      <c r="K1322" s="272"/>
      <c r="L1322" s="272"/>
      <c r="M1322" s="272"/>
      <c r="N1322" s="273"/>
    </row>
    <row r="1323" spans="2:14" x14ac:dyDescent="0.25">
      <c r="B1323" s="278" t="str">
        <f>IF(D1323="","",D1323&amp;"-"&amp;(1+COUNTIF(D$11:D1322,D1323)))</f>
        <v/>
      </c>
      <c r="D1323" s="271"/>
      <c r="E1323" s="272"/>
      <c r="F1323" s="272"/>
      <c r="G1323" s="272"/>
      <c r="H1323" s="272"/>
      <c r="I1323" s="272"/>
      <c r="J1323" s="272"/>
      <c r="K1323" s="272"/>
      <c r="L1323" s="272"/>
      <c r="M1323" s="272"/>
      <c r="N1323" s="273"/>
    </row>
    <row r="1324" spans="2:14" x14ac:dyDescent="0.25">
      <c r="B1324" s="278" t="str">
        <f>IF(D1324="","",D1324&amp;"-"&amp;(1+COUNTIF(D$11:D1323,D1324)))</f>
        <v/>
      </c>
      <c r="D1324" s="271"/>
      <c r="E1324" s="272"/>
      <c r="F1324" s="272"/>
      <c r="G1324" s="272"/>
      <c r="H1324" s="272"/>
      <c r="I1324" s="272"/>
      <c r="J1324" s="272"/>
      <c r="K1324" s="272"/>
      <c r="L1324" s="272"/>
      <c r="M1324" s="272"/>
      <c r="N1324" s="273"/>
    </row>
    <row r="1325" spans="2:14" x14ac:dyDescent="0.25">
      <c r="B1325" s="278" t="str">
        <f>IF(D1325="","",D1325&amp;"-"&amp;(1+COUNTIF(D$11:D1324,D1325)))</f>
        <v/>
      </c>
      <c r="D1325" s="271"/>
      <c r="E1325" s="272"/>
      <c r="F1325" s="272"/>
      <c r="G1325" s="272"/>
      <c r="H1325" s="272"/>
      <c r="I1325" s="272"/>
      <c r="J1325" s="272"/>
      <c r="K1325" s="272"/>
      <c r="L1325" s="272"/>
      <c r="M1325" s="272"/>
      <c r="N1325" s="273"/>
    </row>
    <row r="1326" spans="2:14" x14ac:dyDescent="0.25">
      <c r="B1326" s="278" t="str">
        <f>IF(D1326="","",D1326&amp;"-"&amp;(1+COUNTIF(D$11:D1325,D1326)))</f>
        <v/>
      </c>
      <c r="D1326" s="271"/>
      <c r="E1326" s="272"/>
      <c r="F1326" s="272"/>
      <c r="G1326" s="272"/>
      <c r="H1326" s="272"/>
      <c r="I1326" s="272"/>
      <c r="J1326" s="272"/>
      <c r="K1326" s="272"/>
      <c r="L1326" s="272"/>
      <c r="M1326" s="272"/>
      <c r="N1326" s="273"/>
    </row>
    <row r="1327" spans="2:14" x14ac:dyDescent="0.25">
      <c r="B1327" s="278" t="str">
        <f>IF(D1327="","",D1327&amp;"-"&amp;(1+COUNTIF(D$11:D1326,D1327)))</f>
        <v/>
      </c>
      <c r="D1327" s="271"/>
      <c r="E1327" s="272"/>
      <c r="F1327" s="272"/>
      <c r="G1327" s="272"/>
      <c r="H1327" s="272"/>
      <c r="I1327" s="272"/>
      <c r="J1327" s="272"/>
      <c r="K1327" s="272"/>
      <c r="L1327" s="272"/>
      <c r="M1327" s="272"/>
      <c r="N1327" s="273"/>
    </row>
    <row r="1328" spans="2:14" ht="15" customHeight="1" x14ac:dyDescent="0.25">
      <c r="B1328" s="278" t="str">
        <f>IF(D1328="","",D1328&amp;"-"&amp;(1+COUNTIF(D$11:D1327,D1328)))</f>
        <v/>
      </c>
      <c r="D1328" s="271"/>
      <c r="E1328" s="272"/>
      <c r="F1328" s="272"/>
      <c r="G1328" s="272"/>
      <c r="H1328" s="272"/>
      <c r="I1328" s="272"/>
      <c r="J1328" s="272"/>
      <c r="K1328" s="272"/>
      <c r="L1328" s="272"/>
      <c r="M1328" s="272"/>
      <c r="N1328" s="273"/>
    </row>
    <row r="1329" spans="2:14" x14ac:dyDescent="0.25">
      <c r="B1329" s="278" t="str">
        <f>IF(D1329="","",D1329&amp;"-"&amp;(1+COUNTIF(D$11:D1328,D1329)))</f>
        <v/>
      </c>
      <c r="D1329" s="271"/>
      <c r="E1329" s="272"/>
      <c r="F1329" s="272"/>
      <c r="G1329" s="272"/>
      <c r="H1329" s="272"/>
      <c r="I1329" s="272"/>
      <c r="J1329" s="272"/>
      <c r="K1329" s="272"/>
      <c r="L1329" s="272"/>
      <c r="M1329" s="272"/>
      <c r="N1329" s="273"/>
    </row>
    <row r="1330" spans="2:14" x14ac:dyDescent="0.25">
      <c r="B1330" s="278" t="str">
        <f>IF(D1330="","",D1330&amp;"-"&amp;(1+COUNTIF(D$11:D1329,D1330)))</f>
        <v/>
      </c>
      <c r="D1330" s="271"/>
      <c r="E1330" s="272"/>
      <c r="F1330" s="272"/>
      <c r="G1330" s="272"/>
      <c r="H1330" s="272"/>
      <c r="I1330" s="272"/>
      <c r="J1330" s="272"/>
      <c r="K1330" s="272"/>
      <c r="L1330" s="272"/>
      <c r="M1330" s="272"/>
      <c r="N1330" s="273"/>
    </row>
    <row r="1331" spans="2:14" x14ac:dyDescent="0.25">
      <c r="B1331" s="278" t="str">
        <f>IF(D1331="","",D1331&amp;"-"&amp;(1+COUNTIF(D$11:D1330,D1331)))</f>
        <v/>
      </c>
      <c r="D1331" s="271"/>
      <c r="E1331" s="272"/>
      <c r="F1331" s="272"/>
      <c r="G1331" s="272"/>
      <c r="H1331" s="272"/>
      <c r="I1331" s="272"/>
      <c r="J1331" s="272"/>
      <c r="K1331" s="272"/>
      <c r="L1331" s="272"/>
      <c r="M1331" s="272"/>
      <c r="N1331" s="273"/>
    </row>
    <row r="1332" spans="2:14" x14ac:dyDescent="0.25">
      <c r="B1332" s="278" t="str">
        <f>IF(D1332="","",D1332&amp;"-"&amp;(1+COUNTIF(D$11:D1331,D1332)))</f>
        <v/>
      </c>
      <c r="D1332" s="271"/>
      <c r="E1332" s="272"/>
      <c r="F1332" s="272"/>
      <c r="G1332" s="272"/>
      <c r="H1332" s="272"/>
      <c r="I1332" s="272"/>
      <c r="J1332" s="272"/>
      <c r="K1332" s="272"/>
      <c r="L1332" s="272"/>
      <c r="M1332" s="272"/>
      <c r="N1332" s="273"/>
    </row>
    <row r="1333" spans="2:14" x14ac:dyDescent="0.25">
      <c r="B1333" s="278" t="str">
        <f>IF(D1333="","",D1333&amp;"-"&amp;(1+COUNTIF(D$11:D1332,D1333)))</f>
        <v/>
      </c>
      <c r="D1333" s="271"/>
      <c r="E1333" s="272"/>
      <c r="F1333" s="272"/>
      <c r="G1333" s="272"/>
      <c r="H1333" s="272"/>
      <c r="I1333" s="272"/>
      <c r="J1333" s="272"/>
      <c r="K1333" s="272"/>
      <c r="L1333" s="272"/>
      <c r="M1333" s="272"/>
      <c r="N1333" s="273"/>
    </row>
    <row r="1334" spans="2:14" x14ac:dyDescent="0.25">
      <c r="B1334" s="278" t="str">
        <f>IF(D1334="","",D1334&amp;"-"&amp;(1+COUNTIF(D$11:D1333,D1334)))</f>
        <v/>
      </c>
      <c r="D1334" s="271"/>
      <c r="E1334" s="272"/>
      <c r="F1334" s="272"/>
      <c r="G1334" s="272"/>
      <c r="H1334" s="272"/>
      <c r="I1334" s="272"/>
      <c r="J1334" s="272"/>
      <c r="K1334" s="272"/>
      <c r="L1334" s="272"/>
      <c r="M1334" s="272"/>
      <c r="N1334" s="273"/>
    </row>
    <row r="1335" spans="2:14" ht="15" customHeight="1" x14ac:dyDescent="0.25">
      <c r="B1335" s="278" t="str">
        <f>IF(D1335="","",D1335&amp;"-"&amp;(1+COUNTIF(D$11:D1334,D1335)))</f>
        <v/>
      </c>
      <c r="D1335" s="271"/>
      <c r="E1335" s="272"/>
      <c r="F1335" s="272"/>
      <c r="G1335" s="272"/>
      <c r="H1335" s="272"/>
      <c r="I1335" s="272"/>
      <c r="J1335" s="272"/>
      <c r="K1335" s="272"/>
      <c r="L1335" s="272"/>
      <c r="M1335" s="272"/>
      <c r="N1335" s="273"/>
    </row>
    <row r="1336" spans="2:14" x14ac:dyDescent="0.25">
      <c r="B1336" s="278" t="str">
        <f>IF(D1336="","",D1336&amp;"-"&amp;(1+COUNTIF(D$11:D1335,D1336)))</f>
        <v/>
      </c>
      <c r="D1336" s="271"/>
      <c r="E1336" s="272"/>
      <c r="F1336" s="272"/>
      <c r="G1336" s="272"/>
      <c r="H1336" s="272"/>
      <c r="I1336" s="272"/>
      <c r="J1336" s="272"/>
      <c r="K1336" s="272"/>
      <c r="L1336" s="272"/>
      <c r="M1336" s="272"/>
      <c r="N1336" s="273"/>
    </row>
    <row r="1337" spans="2:14" x14ac:dyDescent="0.25">
      <c r="B1337" s="278" t="str">
        <f>IF(D1337="","",D1337&amp;"-"&amp;(1+COUNTIF(D$11:D1336,D1337)))</f>
        <v/>
      </c>
      <c r="D1337" s="271"/>
      <c r="E1337" s="272"/>
      <c r="F1337" s="272"/>
      <c r="G1337" s="272"/>
      <c r="H1337" s="272"/>
      <c r="I1337" s="272"/>
      <c r="J1337" s="272"/>
      <c r="K1337" s="272"/>
      <c r="L1337" s="272"/>
      <c r="M1337" s="272"/>
      <c r="N1337" s="273"/>
    </row>
    <row r="1338" spans="2:14" x14ac:dyDescent="0.25">
      <c r="B1338" s="278" t="str">
        <f>IF(D1338="","",D1338&amp;"-"&amp;(1+COUNTIF(D$11:D1337,D1338)))</f>
        <v/>
      </c>
      <c r="D1338" s="271"/>
      <c r="E1338" s="272"/>
      <c r="F1338" s="272"/>
      <c r="G1338" s="272"/>
      <c r="H1338" s="272"/>
      <c r="I1338" s="272"/>
      <c r="J1338" s="272"/>
      <c r="K1338" s="272"/>
      <c r="L1338" s="272"/>
      <c r="M1338" s="272"/>
      <c r="N1338" s="273"/>
    </row>
    <row r="1339" spans="2:14" x14ac:dyDescent="0.25">
      <c r="B1339" s="278" t="str">
        <f>IF(D1339="","",D1339&amp;"-"&amp;(1+COUNTIF(D$11:D1338,D1339)))</f>
        <v/>
      </c>
      <c r="D1339" s="271"/>
      <c r="E1339" s="272"/>
      <c r="F1339" s="272"/>
      <c r="G1339" s="272"/>
      <c r="H1339" s="272"/>
      <c r="I1339" s="272"/>
      <c r="J1339" s="272"/>
      <c r="K1339" s="272"/>
      <c r="L1339" s="272"/>
      <c r="M1339" s="272"/>
      <c r="N1339" s="273"/>
    </row>
    <row r="1340" spans="2:14" x14ac:dyDescent="0.25">
      <c r="B1340" s="278" t="str">
        <f>IF(D1340="","",D1340&amp;"-"&amp;(1+COUNTIF(D$11:D1339,D1340)))</f>
        <v/>
      </c>
      <c r="D1340" s="271"/>
      <c r="E1340" s="272"/>
      <c r="F1340" s="272"/>
      <c r="G1340" s="272"/>
      <c r="H1340" s="272"/>
      <c r="I1340" s="272"/>
      <c r="J1340" s="272"/>
      <c r="K1340" s="272"/>
      <c r="L1340" s="272"/>
      <c r="M1340" s="272"/>
      <c r="N1340" s="273"/>
    </row>
    <row r="1341" spans="2:14" x14ac:dyDescent="0.25">
      <c r="B1341" s="278" t="str">
        <f>IF(D1341="","",D1341&amp;"-"&amp;(1+COUNTIF(D$11:D1340,D1341)))</f>
        <v/>
      </c>
      <c r="D1341" s="271"/>
      <c r="E1341" s="272"/>
      <c r="F1341" s="272"/>
      <c r="G1341" s="272"/>
      <c r="H1341" s="272"/>
      <c r="I1341" s="272"/>
      <c r="J1341" s="272"/>
      <c r="K1341" s="272"/>
      <c r="L1341" s="272"/>
      <c r="M1341" s="272"/>
      <c r="N1341" s="273"/>
    </row>
    <row r="1342" spans="2:14" ht="15" customHeight="1" x14ac:dyDescent="0.25">
      <c r="B1342" s="278" t="str">
        <f>IF(D1342="","",D1342&amp;"-"&amp;(1+COUNTIF(D$11:D1341,D1342)))</f>
        <v/>
      </c>
      <c r="D1342" s="271"/>
      <c r="E1342" s="272"/>
      <c r="F1342" s="272"/>
      <c r="G1342" s="272"/>
      <c r="H1342" s="272"/>
      <c r="I1342" s="272"/>
      <c r="J1342" s="272"/>
      <c r="K1342" s="272"/>
      <c r="L1342" s="272"/>
      <c r="M1342" s="272"/>
      <c r="N1342" s="273"/>
    </row>
    <row r="1343" spans="2:14" x14ac:dyDescent="0.25">
      <c r="B1343" s="278" t="str">
        <f>IF(D1343="","",D1343&amp;"-"&amp;(1+COUNTIF(D$11:D1342,D1343)))</f>
        <v/>
      </c>
      <c r="D1343" s="271"/>
      <c r="E1343" s="272"/>
      <c r="F1343" s="272"/>
      <c r="G1343" s="272"/>
      <c r="H1343" s="272"/>
      <c r="I1343" s="272"/>
      <c r="J1343" s="272"/>
      <c r="K1343" s="272"/>
      <c r="L1343" s="272"/>
      <c r="M1343" s="272"/>
      <c r="N1343" s="273"/>
    </row>
    <row r="1344" spans="2:14" x14ac:dyDescent="0.25">
      <c r="B1344" s="278" t="str">
        <f>IF(D1344="","",D1344&amp;"-"&amp;(1+COUNTIF(D$11:D1343,D1344)))</f>
        <v/>
      </c>
      <c r="D1344" s="271"/>
      <c r="E1344" s="272"/>
      <c r="F1344" s="272"/>
      <c r="G1344" s="272"/>
      <c r="H1344" s="272"/>
      <c r="I1344" s="272"/>
      <c r="J1344" s="272"/>
      <c r="K1344" s="272"/>
      <c r="L1344" s="272"/>
      <c r="M1344" s="272"/>
      <c r="N1344" s="273"/>
    </row>
    <row r="1345" spans="2:14" x14ac:dyDescent="0.25">
      <c r="B1345" s="278" t="str">
        <f>IF(D1345="","",D1345&amp;"-"&amp;(1+COUNTIF(D$11:D1344,D1345)))</f>
        <v/>
      </c>
      <c r="D1345" s="271"/>
      <c r="E1345" s="272"/>
      <c r="F1345" s="272"/>
      <c r="G1345" s="272"/>
      <c r="H1345" s="272"/>
      <c r="I1345" s="272"/>
      <c r="J1345" s="272"/>
      <c r="K1345" s="272"/>
      <c r="L1345" s="272"/>
      <c r="M1345" s="272"/>
      <c r="N1345" s="273"/>
    </row>
    <row r="1346" spans="2:14" x14ac:dyDescent="0.25">
      <c r="B1346" s="278" t="str">
        <f>IF(D1346="","",D1346&amp;"-"&amp;(1+COUNTIF(D$11:D1345,D1346)))</f>
        <v/>
      </c>
      <c r="D1346" s="271"/>
      <c r="E1346" s="272"/>
      <c r="F1346" s="272"/>
      <c r="G1346" s="272"/>
      <c r="H1346" s="272"/>
      <c r="I1346" s="272"/>
      <c r="J1346" s="272"/>
      <c r="K1346" s="272"/>
      <c r="L1346" s="272"/>
      <c r="M1346" s="272"/>
      <c r="N1346" s="273"/>
    </row>
    <row r="1347" spans="2:14" x14ac:dyDescent="0.25">
      <c r="B1347" s="278" t="str">
        <f>IF(D1347="","",D1347&amp;"-"&amp;(1+COUNTIF(D$11:D1346,D1347)))</f>
        <v/>
      </c>
      <c r="D1347" s="271"/>
      <c r="E1347" s="272"/>
      <c r="F1347" s="272"/>
      <c r="G1347" s="272"/>
      <c r="H1347" s="272"/>
      <c r="I1347" s="272"/>
      <c r="J1347" s="272"/>
      <c r="K1347" s="272"/>
      <c r="L1347" s="272"/>
      <c r="M1347" s="272"/>
      <c r="N1347" s="273"/>
    </row>
    <row r="1348" spans="2:14" x14ac:dyDescent="0.25">
      <c r="B1348" s="278" t="str">
        <f>IF(D1348="","",D1348&amp;"-"&amp;(1+COUNTIF(D$11:D1347,D1348)))</f>
        <v/>
      </c>
      <c r="D1348" s="271"/>
      <c r="E1348" s="272"/>
      <c r="F1348" s="272"/>
      <c r="G1348" s="272"/>
      <c r="H1348" s="272"/>
      <c r="I1348" s="272"/>
      <c r="J1348" s="272"/>
      <c r="K1348" s="272"/>
      <c r="L1348" s="272"/>
      <c r="M1348" s="272"/>
      <c r="N1348" s="273"/>
    </row>
    <row r="1349" spans="2:14" ht="15" customHeight="1" x14ac:dyDescent="0.25">
      <c r="B1349" s="278" t="str">
        <f>IF(D1349="","",D1349&amp;"-"&amp;(1+COUNTIF(D$11:D1348,D1349)))</f>
        <v/>
      </c>
      <c r="D1349" s="271"/>
      <c r="E1349" s="272"/>
      <c r="F1349" s="272"/>
      <c r="G1349" s="272"/>
      <c r="H1349" s="272"/>
      <c r="I1349" s="272"/>
      <c r="J1349" s="272"/>
      <c r="K1349" s="272"/>
      <c r="L1349" s="272"/>
      <c r="M1349" s="272"/>
      <c r="N1349" s="273"/>
    </row>
    <row r="1350" spans="2:14" x14ac:dyDescent="0.25">
      <c r="B1350" s="278" t="str">
        <f>IF(D1350="","",D1350&amp;"-"&amp;(1+COUNTIF(D$11:D1349,D1350)))</f>
        <v/>
      </c>
      <c r="D1350" s="271"/>
      <c r="E1350" s="272"/>
      <c r="F1350" s="272"/>
      <c r="G1350" s="272"/>
      <c r="H1350" s="272"/>
      <c r="I1350" s="272"/>
      <c r="J1350" s="272"/>
      <c r="K1350" s="272"/>
      <c r="L1350" s="272"/>
      <c r="M1350" s="272"/>
      <c r="N1350" s="273"/>
    </row>
    <row r="1351" spans="2:14" x14ac:dyDescent="0.25">
      <c r="B1351" s="278" t="str">
        <f>IF(D1351="","",D1351&amp;"-"&amp;(1+COUNTIF(D$11:D1350,D1351)))</f>
        <v/>
      </c>
      <c r="D1351" s="271"/>
      <c r="E1351" s="272"/>
      <c r="F1351" s="272"/>
      <c r="G1351" s="272"/>
      <c r="H1351" s="272"/>
      <c r="I1351" s="272"/>
      <c r="J1351" s="272"/>
      <c r="K1351" s="272"/>
      <c r="L1351" s="272"/>
      <c r="M1351" s="272"/>
      <c r="N1351" s="273"/>
    </row>
    <row r="1352" spans="2:14" x14ac:dyDescent="0.25">
      <c r="B1352" s="278" t="str">
        <f>IF(D1352="","",D1352&amp;"-"&amp;(1+COUNTIF(D$11:D1351,D1352)))</f>
        <v/>
      </c>
      <c r="D1352" s="271"/>
      <c r="E1352" s="272"/>
      <c r="F1352" s="272"/>
      <c r="G1352" s="272"/>
      <c r="H1352" s="272"/>
      <c r="I1352" s="272"/>
      <c r="J1352" s="272"/>
      <c r="K1352" s="272"/>
      <c r="L1352" s="272"/>
      <c r="M1352" s="272"/>
      <c r="N1352" s="273"/>
    </row>
    <row r="1353" spans="2:14" x14ac:dyDescent="0.25">
      <c r="B1353" s="278" t="str">
        <f>IF(D1353="","",D1353&amp;"-"&amp;(1+COUNTIF(D$11:D1352,D1353)))</f>
        <v/>
      </c>
      <c r="D1353" s="271"/>
      <c r="E1353" s="272"/>
      <c r="F1353" s="272"/>
      <c r="G1353" s="272"/>
      <c r="H1353" s="272"/>
      <c r="I1353" s="272"/>
      <c r="J1353" s="272"/>
      <c r="K1353" s="272"/>
      <c r="L1353" s="272"/>
      <c r="M1353" s="272"/>
      <c r="N1353" s="273"/>
    </row>
    <row r="1354" spans="2:14" x14ac:dyDescent="0.25">
      <c r="B1354" s="278" t="str">
        <f>IF(D1354="","",D1354&amp;"-"&amp;(1+COUNTIF(D$11:D1353,D1354)))</f>
        <v/>
      </c>
      <c r="D1354" s="271"/>
      <c r="E1354" s="272"/>
      <c r="F1354" s="272"/>
      <c r="G1354" s="272"/>
      <c r="H1354" s="272"/>
      <c r="I1354" s="272"/>
      <c r="J1354" s="272"/>
      <c r="K1354" s="272"/>
      <c r="L1354" s="272"/>
      <c r="M1354" s="272"/>
      <c r="N1354" s="273"/>
    </row>
    <row r="1355" spans="2:14" x14ac:dyDescent="0.25">
      <c r="B1355" s="278" t="str">
        <f>IF(D1355="","",D1355&amp;"-"&amp;(1+COUNTIF(D$11:D1354,D1355)))</f>
        <v/>
      </c>
      <c r="D1355" s="271"/>
      <c r="E1355" s="272"/>
      <c r="F1355" s="272"/>
      <c r="G1355" s="272"/>
      <c r="H1355" s="272"/>
      <c r="I1355" s="272"/>
      <c r="J1355" s="272"/>
      <c r="K1355" s="272"/>
      <c r="L1355" s="272"/>
      <c r="M1355" s="272"/>
      <c r="N1355" s="273"/>
    </row>
    <row r="1356" spans="2:14" ht="15" customHeight="1" x14ac:dyDescent="0.25">
      <c r="B1356" s="278" t="str">
        <f>IF(D1356="","",D1356&amp;"-"&amp;(1+COUNTIF(D$11:D1355,D1356)))</f>
        <v/>
      </c>
      <c r="D1356" s="271"/>
      <c r="E1356" s="272"/>
      <c r="F1356" s="272"/>
      <c r="G1356" s="272"/>
      <c r="H1356" s="272"/>
      <c r="I1356" s="272"/>
      <c r="J1356" s="272"/>
      <c r="K1356" s="272"/>
      <c r="L1356" s="272"/>
      <c r="M1356" s="272"/>
      <c r="N1356" s="273"/>
    </row>
    <row r="1357" spans="2:14" x14ac:dyDescent="0.25">
      <c r="B1357" s="278" t="str">
        <f>IF(D1357="","",D1357&amp;"-"&amp;(1+COUNTIF(D$11:D1356,D1357)))</f>
        <v/>
      </c>
      <c r="D1357" s="271"/>
      <c r="E1357" s="272"/>
      <c r="F1357" s="272"/>
      <c r="G1357" s="272"/>
      <c r="H1357" s="272"/>
      <c r="I1357" s="272"/>
      <c r="J1357" s="272"/>
      <c r="K1357" s="272"/>
      <c r="L1357" s="272"/>
      <c r="M1357" s="272"/>
      <c r="N1357" s="273"/>
    </row>
    <row r="1358" spans="2:14" x14ac:dyDescent="0.25">
      <c r="B1358" s="278" t="str">
        <f>IF(D1358="","",D1358&amp;"-"&amp;(1+COUNTIF(D$11:D1357,D1358)))</f>
        <v/>
      </c>
      <c r="D1358" s="271"/>
      <c r="E1358" s="272"/>
      <c r="F1358" s="272"/>
      <c r="G1358" s="272"/>
      <c r="H1358" s="272"/>
      <c r="I1358" s="272"/>
      <c r="J1358" s="272"/>
      <c r="K1358" s="272"/>
      <c r="L1358" s="272"/>
      <c r="M1358" s="272"/>
      <c r="N1358" s="273"/>
    </row>
    <row r="1359" spans="2:14" x14ac:dyDescent="0.25">
      <c r="B1359" s="278" t="str">
        <f>IF(D1359="","",D1359&amp;"-"&amp;(1+COUNTIF(D$11:D1358,D1359)))</f>
        <v/>
      </c>
      <c r="D1359" s="271"/>
      <c r="E1359" s="272"/>
      <c r="F1359" s="272"/>
      <c r="G1359" s="272"/>
      <c r="H1359" s="272"/>
      <c r="I1359" s="272"/>
      <c r="J1359" s="272"/>
      <c r="K1359" s="272"/>
      <c r="L1359" s="272"/>
      <c r="M1359" s="272"/>
      <c r="N1359" s="273"/>
    </row>
    <row r="1360" spans="2:14" x14ac:dyDescent="0.25">
      <c r="B1360" s="278" t="str">
        <f>IF(D1360="","",D1360&amp;"-"&amp;(1+COUNTIF(D$11:D1359,D1360)))</f>
        <v/>
      </c>
      <c r="D1360" s="271"/>
      <c r="E1360" s="272"/>
      <c r="F1360" s="272"/>
      <c r="G1360" s="272"/>
      <c r="H1360" s="272"/>
      <c r="I1360" s="272"/>
      <c r="J1360" s="272"/>
      <c r="K1360" s="272"/>
      <c r="L1360" s="272"/>
      <c r="M1360" s="272"/>
      <c r="N1360" s="273"/>
    </row>
    <row r="1361" spans="2:14" x14ac:dyDescent="0.25">
      <c r="B1361" s="278" t="str">
        <f>IF(D1361="","",D1361&amp;"-"&amp;(1+COUNTIF(D$11:D1360,D1361)))</f>
        <v/>
      </c>
      <c r="D1361" s="271"/>
      <c r="E1361" s="272"/>
      <c r="F1361" s="272"/>
      <c r="G1361" s="272"/>
      <c r="H1361" s="272"/>
      <c r="I1361" s="272"/>
      <c r="J1361" s="272"/>
      <c r="K1361" s="272"/>
      <c r="L1361" s="272"/>
      <c r="M1361" s="272"/>
      <c r="N1361" s="273"/>
    </row>
    <row r="1362" spans="2:14" x14ac:dyDescent="0.25">
      <c r="B1362" s="278" t="str">
        <f>IF(D1362="","",D1362&amp;"-"&amp;(1+COUNTIF(D$11:D1361,D1362)))</f>
        <v/>
      </c>
      <c r="D1362" s="271"/>
      <c r="E1362" s="272"/>
      <c r="F1362" s="272"/>
      <c r="G1362" s="272"/>
      <c r="H1362" s="272"/>
      <c r="I1362" s="272"/>
      <c r="J1362" s="272"/>
      <c r="K1362" s="272"/>
      <c r="L1362" s="272"/>
      <c r="M1362" s="272"/>
      <c r="N1362" s="273"/>
    </row>
    <row r="1363" spans="2:14" ht="15" customHeight="1" x14ac:dyDescent="0.25">
      <c r="B1363" s="278" t="str">
        <f>IF(D1363="","",D1363&amp;"-"&amp;(1+COUNTIF(D$11:D1362,D1363)))</f>
        <v/>
      </c>
      <c r="D1363" s="271"/>
      <c r="E1363" s="272"/>
      <c r="F1363" s="272"/>
      <c r="G1363" s="272"/>
      <c r="H1363" s="272"/>
      <c r="I1363" s="272"/>
      <c r="J1363" s="272"/>
      <c r="K1363" s="272"/>
      <c r="L1363" s="272"/>
      <c r="M1363" s="272"/>
      <c r="N1363" s="273"/>
    </row>
    <row r="1364" spans="2:14" x14ac:dyDescent="0.25">
      <c r="B1364" s="278" t="str">
        <f>IF(D1364="","",D1364&amp;"-"&amp;(1+COUNTIF(D$11:D1363,D1364)))</f>
        <v/>
      </c>
      <c r="D1364" s="271"/>
      <c r="E1364" s="272"/>
      <c r="F1364" s="272"/>
      <c r="G1364" s="272"/>
      <c r="H1364" s="272"/>
      <c r="I1364" s="272"/>
      <c r="J1364" s="272"/>
      <c r="K1364" s="272"/>
      <c r="L1364" s="272"/>
      <c r="M1364" s="272"/>
      <c r="N1364" s="273"/>
    </row>
    <row r="1365" spans="2:14" x14ac:dyDescent="0.25">
      <c r="B1365" s="278" t="str">
        <f>IF(D1365="","",D1365&amp;"-"&amp;(1+COUNTIF(D$11:D1364,D1365)))</f>
        <v/>
      </c>
      <c r="D1365" s="271"/>
      <c r="E1365" s="272"/>
      <c r="F1365" s="272"/>
      <c r="G1365" s="272"/>
      <c r="H1365" s="272"/>
      <c r="I1365" s="272"/>
      <c r="J1365" s="272"/>
      <c r="K1365" s="272"/>
      <c r="L1365" s="272"/>
      <c r="M1365" s="272"/>
      <c r="N1365" s="273"/>
    </row>
    <row r="1366" spans="2:14" x14ac:dyDescent="0.25">
      <c r="B1366" s="278" t="str">
        <f>IF(D1366="","",D1366&amp;"-"&amp;(1+COUNTIF(D$11:D1365,D1366)))</f>
        <v/>
      </c>
      <c r="D1366" s="271"/>
      <c r="E1366" s="272"/>
      <c r="F1366" s="272"/>
      <c r="G1366" s="272"/>
      <c r="H1366" s="272"/>
      <c r="I1366" s="272"/>
      <c r="J1366" s="272"/>
      <c r="K1366" s="272"/>
      <c r="L1366" s="272"/>
      <c r="M1366" s="272"/>
      <c r="N1366" s="273"/>
    </row>
    <row r="1367" spans="2:14" x14ac:dyDescent="0.25">
      <c r="B1367" s="278" t="str">
        <f>IF(D1367="","",D1367&amp;"-"&amp;(1+COUNTIF(D$11:D1366,D1367)))</f>
        <v/>
      </c>
      <c r="D1367" s="271"/>
      <c r="E1367" s="272"/>
      <c r="F1367" s="272"/>
      <c r="G1367" s="272"/>
      <c r="H1367" s="272"/>
      <c r="I1367" s="272"/>
      <c r="J1367" s="272"/>
      <c r="K1367" s="272"/>
      <c r="L1367" s="272"/>
      <c r="M1367" s="272"/>
      <c r="N1367" s="273"/>
    </row>
    <row r="1368" spans="2:14" x14ac:dyDescent="0.25">
      <c r="B1368" s="278" t="str">
        <f>IF(D1368="","",D1368&amp;"-"&amp;(1+COUNTIF(D$11:D1367,D1368)))</f>
        <v/>
      </c>
      <c r="D1368" s="271"/>
      <c r="E1368" s="272"/>
      <c r="F1368" s="272"/>
      <c r="G1368" s="272"/>
      <c r="H1368" s="272"/>
      <c r="I1368" s="272"/>
      <c r="J1368" s="272"/>
      <c r="K1368" s="272"/>
      <c r="L1368" s="272"/>
      <c r="M1368" s="272"/>
      <c r="N1368" s="273"/>
    </row>
    <row r="1369" spans="2:14" x14ac:dyDescent="0.25">
      <c r="B1369" s="278" t="str">
        <f>IF(D1369="","",D1369&amp;"-"&amp;(1+COUNTIF(D$11:D1368,D1369)))</f>
        <v/>
      </c>
      <c r="D1369" s="271"/>
      <c r="E1369" s="272"/>
      <c r="F1369" s="272"/>
      <c r="G1369" s="272"/>
      <c r="H1369" s="272"/>
      <c r="I1369" s="272"/>
      <c r="J1369" s="272"/>
      <c r="K1369" s="272"/>
      <c r="L1369" s="272"/>
      <c r="M1369" s="272"/>
      <c r="N1369" s="273"/>
    </row>
    <row r="1370" spans="2:14" ht="15" customHeight="1" x14ac:dyDescent="0.25">
      <c r="B1370" s="278" t="str">
        <f>IF(D1370="","",D1370&amp;"-"&amp;(1+COUNTIF(D$11:D1369,D1370)))</f>
        <v/>
      </c>
      <c r="D1370" s="271"/>
      <c r="E1370" s="272"/>
      <c r="F1370" s="272"/>
      <c r="G1370" s="272"/>
      <c r="H1370" s="272"/>
      <c r="I1370" s="272"/>
      <c r="J1370" s="272"/>
      <c r="K1370" s="272"/>
      <c r="L1370" s="272"/>
      <c r="M1370" s="272"/>
      <c r="N1370" s="273"/>
    </row>
    <row r="1371" spans="2:14" x14ac:dyDescent="0.25">
      <c r="B1371" s="278" t="str">
        <f>IF(D1371="","",D1371&amp;"-"&amp;(1+COUNTIF(D$11:D1370,D1371)))</f>
        <v/>
      </c>
      <c r="D1371" s="271"/>
      <c r="E1371" s="272"/>
      <c r="F1371" s="272"/>
      <c r="G1371" s="272"/>
      <c r="H1371" s="272"/>
      <c r="I1371" s="272"/>
      <c r="J1371" s="272"/>
      <c r="K1371" s="272"/>
      <c r="L1371" s="272"/>
      <c r="M1371" s="272"/>
      <c r="N1371" s="273"/>
    </row>
    <row r="1372" spans="2:14" x14ac:dyDescent="0.25">
      <c r="B1372" s="278" t="str">
        <f>IF(D1372="","",D1372&amp;"-"&amp;(1+COUNTIF(D$11:D1371,D1372)))</f>
        <v/>
      </c>
      <c r="D1372" s="271"/>
      <c r="E1372" s="272"/>
      <c r="F1372" s="272"/>
      <c r="G1372" s="272"/>
      <c r="H1372" s="272"/>
      <c r="I1372" s="272"/>
      <c r="J1372" s="272"/>
      <c r="K1372" s="272"/>
      <c r="L1372" s="272"/>
      <c r="M1372" s="272"/>
      <c r="N1372" s="273"/>
    </row>
    <row r="1373" spans="2:14" x14ac:dyDescent="0.25">
      <c r="B1373" s="278" t="str">
        <f>IF(D1373="","",D1373&amp;"-"&amp;(1+COUNTIF(D$11:D1372,D1373)))</f>
        <v/>
      </c>
      <c r="D1373" s="271"/>
      <c r="E1373" s="272"/>
      <c r="F1373" s="272"/>
      <c r="G1373" s="272"/>
      <c r="H1373" s="272"/>
      <c r="I1373" s="272"/>
      <c r="J1373" s="272"/>
      <c r="K1373" s="272"/>
      <c r="L1373" s="272"/>
      <c r="M1373" s="272"/>
      <c r="N1373" s="273"/>
    </row>
    <row r="1374" spans="2:14" x14ac:dyDescent="0.25">
      <c r="B1374" s="278" t="str">
        <f>IF(D1374="","",D1374&amp;"-"&amp;(1+COUNTIF(D$11:D1373,D1374)))</f>
        <v/>
      </c>
      <c r="D1374" s="271"/>
      <c r="E1374" s="272"/>
      <c r="F1374" s="272"/>
      <c r="G1374" s="272"/>
      <c r="H1374" s="272"/>
      <c r="I1374" s="272"/>
      <c r="J1374" s="272"/>
      <c r="K1374" s="272"/>
      <c r="L1374" s="272"/>
      <c r="M1374" s="272"/>
      <c r="N1374" s="273"/>
    </row>
    <row r="1375" spans="2:14" x14ac:dyDescent="0.25">
      <c r="B1375" s="278" t="str">
        <f>IF(D1375="","",D1375&amp;"-"&amp;(1+COUNTIF(D$11:D1374,D1375)))</f>
        <v/>
      </c>
      <c r="D1375" s="271"/>
      <c r="E1375" s="272"/>
      <c r="F1375" s="272"/>
      <c r="G1375" s="272"/>
      <c r="H1375" s="272"/>
      <c r="I1375" s="272"/>
      <c r="J1375" s="272"/>
      <c r="K1375" s="272"/>
      <c r="L1375" s="272"/>
      <c r="M1375" s="272"/>
      <c r="N1375" s="273"/>
    </row>
    <row r="1376" spans="2:14" x14ac:dyDescent="0.25">
      <c r="B1376" s="278" t="str">
        <f>IF(D1376="","",D1376&amp;"-"&amp;(1+COUNTIF(D$11:D1375,D1376)))</f>
        <v/>
      </c>
      <c r="D1376" s="271"/>
      <c r="E1376" s="272"/>
      <c r="F1376" s="272"/>
      <c r="G1376" s="272"/>
      <c r="H1376" s="272"/>
      <c r="I1376" s="272"/>
      <c r="J1376" s="272"/>
      <c r="K1376" s="272"/>
      <c r="L1376" s="272"/>
      <c r="M1376" s="272"/>
      <c r="N1376" s="273"/>
    </row>
    <row r="1377" spans="2:14" ht="15" customHeight="1" x14ac:dyDescent="0.25">
      <c r="B1377" s="278" t="str">
        <f>IF(D1377="","",D1377&amp;"-"&amp;(1+COUNTIF(D$11:D1376,D1377)))</f>
        <v/>
      </c>
      <c r="D1377" s="271"/>
      <c r="E1377" s="272"/>
      <c r="F1377" s="272"/>
      <c r="G1377" s="272"/>
      <c r="H1377" s="272"/>
      <c r="I1377" s="272"/>
      <c r="J1377" s="272"/>
      <c r="K1377" s="272"/>
      <c r="L1377" s="272"/>
      <c r="M1377" s="272"/>
      <c r="N1377" s="273"/>
    </row>
    <row r="1378" spans="2:14" x14ac:dyDescent="0.25">
      <c r="B1378" s="278" t="str">
        <f>IF(D1378="","",D1378&amp;"-"&amp;(1+COUNTIF(D$11:D1377,D1378)))</f>
        <v/>
      </c>
      <c r="D1378" s="271"/>
      <c r="E1378" s="272"/>
      <c r="F1378" s="272"/>
      <c r="G1378" s="272"/>
      <c r="H1378" s="272"/>
      <c r="I1378" s="272"/>
      <c r="J1378" s="272"/>
      <c r="K1378" s="272"/>
      <c r="L1378" s="272"/>
      <c r="M1378" s="272"/>
      <c r="N1378" s="273"/>
    </row>
    <row r="1379" spans="2:14" x14ac:dyDescent="0.25">
      <c r="B1379" s="278" t="str">
        <f>IF(D1379="","",D1379&amp;"-"&amp;(1+COUNTIF(D$11:D1378,D1379)))</f>
        <v/>
      </c>
      <c r="D1379" s="271"/>
      <c r="E1379" s="272"/>
      <c r="F1379" s="272"/>
      <c r="G1379" s="272"/>
      <c r="H1379" s="272"/>
      <c r="I1379" s="272"/>
      <c r="J1379" s="272"/>
      <c r="K1379" s="272"/>
      <c r="L1379" s="272"/>
      <c r="M1379" s="272"/>
      <c r="N1379" s="273"/>
    </row>
    <row r="1380" spans="2:14" x14ac:dyDescent="0.25">
      <c r="B1380" s="278" t="str">
        <f>IF(D1380="","",D1380&amp;"-"&amp;(1+COUNTIF(D$11:D1379,D1380)))</f>
        <v/>
      </c>
      <c r="D1380" s="271"/>
      <c r="E1380" s="272"/>
      <c r="F1380" s="272"/>
      <c r="G1380" s="272"/>
      <c r="H1380" s="272"/>
      <c r="I1380" s="272"/>
      <c r="J1380" s="272"/>
      <c r="K1380" s="272"/>
      <c r="L1380" s="272"/>
      <c r="M1380" s="272"/>
      <c r="N1380" s="273"/>
    </row>
    <row r="1381" spans="2:14" x14ac:dyDescent="0.25">
      <c r="B1381" s="278" t="str">
        <f>IF(D1381="","",D1381&amp;"-"&amp;(1+COUNTIF(D$11:D1380,D1381)))</f>
        <v/>
      </c>
      <c r="D1381" s="271"/>
      <c r="E1381" s="272"/>
      <c r="F1381" s="272"/>
      <c r="G1381" s="272"/>
      <c r="H1381" s="272"/>
      <c r="I1381" s="272"/>
      <c r="J1381" s="272"/>
      <c r="K1381" s="272"/>
      <c r="L1381" s="272"/>
      <c r="M1381" s="272"/>
      <c r="N1381" s="273"/>
    </row>
    <row r="1382" spans="2:14" x14ac:dyDescent="0.25">
      <c r="B1382" s="278" t="str">
        <f>IF(D1382="","",D1382&amp;"-"&amp;(1+COUNTIF(D$11:D1381,D1382)))</f>
        <v/>
      </c>
      <c r="D1382" s="271"/>
      <c r="E1382" s="272"/>
      <c r="F1382" s="272"/>
      <c r="G1382" s="272"/>
      <c r="H1382" s="272"/>
      <c r="I1382" s="272"/>
      <c r="J1382" s="272"/>
      <c r="K1382" s="272"/>
      <c r="L1382" s="272"/>
      <c r="M1382" s="272"/>
      <c r="N1382" s="273"/>
    </row>
    <row r="1383" spans="2:14" x14ac:dyDescent="0.25">
      <c r="B1383" s="278" t="str">
        <f>IF(D1383="","",D1383&amp;"-"&amp;(1+COUNTIF(D$11:D1382,D1383)))</f>
        <v/>
      </c>
      <c r="D1383" s="271"/>
      <c r="E1383" s="272"/>
      <c r="F1383" s="272"/>
      <c r="G1383" s="272"/>
      <c r="H1383" s="272"/>
      <c r="I1383" s="272"/>
      <c r="J1383" s="272"/>
      <c r="K1383" s="272"/>
      <c r="L1383" s="272"/>
      <c r="M1383" s="272"/>
      <c r="N1383" s="273"/>
    </row>
    <row r="1384" spans="2:14" ht="15" customHeight="1" x14ac:dyDescent="0.25">
      <c r="B1384" s="278" t="str">
        <f>IF(D1384="","",D1384&amp;"-"&amp;(1+COUNTIF(D$11:D1383,D1384)))</f>
        <v/>
      </c>
      <c r="D1384" s="271"/>
      <c r="E1384" s="272"/>
      <c r="F1384" s="272"/>
      <c r="G1384" s="272"/>
      <c r="H1384" s="272"/>
      <c r="I1384" s="272"/>
      <c r="J1384" s="272"/>
      <c r="K1384" s="272"/>
      <c r="L1384" s="272"/>
      <c r="M1384" s="272"/>
      <c r="N1384" s="273"/>
    </row>
    <row r="1385" spans="2:14" x14ac:dyDescent="0.25">
      <c r="B1385" s="278" t="str">
        <f>IF(D1385="","",D1385&amp;"-"&amp;(1+COUNTIF(D$11:D1384,D1385)))</f>
        <v/>
      </c>
      <c r="D1385" s="271"/>
      <c r="E1385" s="272"/>
      <c r="F1385" s="272"/>
      <c r="G1385" s="272"/>
      <c r="H1385" s="272"/>
      <c r="I1385" s="272"/>
      <c r="J1385" s="272"/>
      <c r="K1385" s="272"/>
      <c r="L1385" s="272"/>
      <c r="M1385" s="272"/>
      <c r="N1385" s="273"/>
    </row>
    <row r="1386" spans="2:14" x14ac:dyDescent="0.25">
      <c r="B1386" s="278" t="str">
        <f>IF(D1386="","",D1386&amp;"-"&amp;(1+COUNTIF(D$11:D1385,D1386)))</f>
        <v/>
      </c>
      <c r="D1386" s="271"/>
      <c r="E1386" s="272"/>
      <c r="F1386" s="272"/>
      <c r="G1386" s="272"/>
      <c r="H1386" s="272"/>
      <c r="I1386" s="272"/>
      <c r="J1386" s="272"/>
      <c r="K1386" s="272"/>
      <c r="L1386" s="272"/>
      <c r="M1386" s="272"/>
      <c r="N1386" s="273"/>
    </row>
    <row r="1387" spans="2:14" x14ac:dyDescent="0.25">
      <c r="B1387" s="278" t="str">
        <f>IF(D1387="","",D1387&amp;"-"&amp;(1+COUNTIF(D$11:D1386,D1387)))</f>
        <v/>
      </c>
      <c r="D1387" s="271"/>
      <c r="E1387" s="272"/>
      <c r="F1387" s="272"/>
      <c r="G1387" s="272"/>
      <c r="H1387" s="272"/>
      <c r="I1387" s="272"/>
      <c r="J1387" s="272"/>
      <c r="K1387" s="272"/>
      <c r="L1387" s="272"/>
      <c r="M1387" s="272"/>
      <c r="N1387" s="273"/>
    </row>
    <row r="1388" spans="2:14" x14ac:dyDescent="0.25">
      <c r="B1388" s="278" t="str">
        <f>IF(D1388="","",D1388&amp;"-"&amp;(1+COUNTIF(D$11:D1387,D1388)))</f>
        <v/>
      </c>
      <c r="D1388" s="271"/>
      <c r="E1388" s="272"/>
      <c r="F1388" s="272"/>
      <c r="G1388" s="272"/>
      <c r="H1388" s="272"/>
      <c r="I1388" s="272"/>
      <c r="J1388" s="272"/>
      <c r="K1388" s="272"/>
      <c r="L1388" s="272"/>
      <c r="M1388" s="272"/>
      <c r="N1388" s="273"/>
    </row>
    <row r="1389" spans="2:14" x14ac:dyDescent="0.25">
      <c r="B1389" s="278" t="str">
        <f>IF(D1389="","",D1389&amp;"-"&amp;(1+COUNTIF(D$11:D1388,D1389)))</f>
        <v/>
      </c>
      <c r="D1389" s="271"/>
      <c r="E1389" s="272"/>
      <c r="F1389" s="272"/>
      <c r="G1389" s="272"/>
      <c r="H1389" s="272"/>
      <c r="I1389" s="272"/>
      <c r="J1389" s="272"/>
      <c r="K1389" s="272"/>
      <c r="L1389" s="272"/>
      <c r="M1389" s="272"/>
      <c r="N1389" s="273"/>
    </row>
    <row r="1390" spans="2:14" x14ac:dyDescent="0.25">
      <c r="B1390" s="278" t="str">
        <f>IF(D1390="","",D1390&amp;"-"&amp;(1+COUNTIF(D$11:D1389,D1390)))</f>
        <v/>
      </c>
      <c r="D1390" s="271"/>
      <c r="E1390" s="272"/>
      <c r="F1390" s="272"/>
      <c r="G1390" s="272"/>
      <c r="H1390" s="272"/>
      <c r="I1390" s="272"/>
      <c r="J1390" s="272"/>
      <c r="K1390" s="272"/>
      <c r="L1390" s="272"/>
      <c r="M1390" s="272"/>
      <c r="N1390" s="273"/>
    </row>
    <row r="1391" spans="2:14" ht="15" customHeight="1" x14ac:dyDescent="0.25">
      <c r="B1391" s="278" t="str">
        <f>IF(D1391="","",D1391&amp;"-"&amp;(1+COUNTIF(D$11:D1390,D1391)))</f>
        <v/>
      </c>
      <c r="D1391" s="271"/>
      <c r="E1391" s="272"/>
      <c r="F1391" s="272"/>
      <c r="G1391" s="272"/>
      <c r="H1391" s="272"/>
      <c r="I1391" s="272"/>
      <c r="J1391" s="272"/>
      <c r="K1391" s="272"/>
      <c r="L1391" s="272"/>
      <c r="M1391" s="272"/>
      <c r="N1391" s="273"/>
    </row>
    <row r="1392" spans="2:14" x14ac:dyDescent="0.25">
      <c r="B1392" s="278" t="str">
        <f>IF(D1392="","",D1392&amp;"-"&amp;(1+COUNTIF(D$11:D1391,D1392)))</f>
        <v/>
      </c>
      <c r="D1392" s="271"/>
      <c r="E1392" s="272"/>
      <c r="F1392" s="272"/>
      <c r="G1392" s="272"/>
      <c r="H1392" s="272"/>
      <c r="I1392" s="272"/>
      <c r="J1392" s="272"/>
      <c r="K1392" s="272"/>
      <c r="L1392" s="272"/>
      <c r="M1392" s="272"/>
      <c r="N1392" s="273"/>
    </row>
    <row r="1393" spans="2:14" x14ac:dyDescent="0.25">
      <c r="B1393" s="278" t="str">
        <f>IF(D1393="","",D1393&amp;"-"&amp;(1+COUNTIF(D$11:D1392,D1393)))</f>
        <v/>
      </c>
      <c r="D1393" s="271"/>
      <c r="E1393" s="272"/>
      <c r="F1393" s="272"/>
      <c r="G1393" s="272"/>
      <c r="H1393" s="272"/>
      <c r="I1393" s="272"/>
      <c r="J1393" s="272"/>
      <c r="K1393" s="272"/>
      <c r="L1393" s="272"/>
      <c r="M1393" s="272"/>
      <c r="N1393" s="273"/>
    </row>
    <row r="1394" spans="2:14" x14ac:dyDescent="0.25">
      <c r="B1394" s="278" t="str">
        <f>IF(D1394="","",D1394&amp;"-"&amp;(1+COUNTIF(D$11:D1393,D1394)))</f>
        <v/>
      </c>
      <c r="D1394" s="271"/>
      <c r="E1394" s="272"/>
      <c r="F1394" s="272"/>
      <c r="G1394" s="272"/>
      <c r="H1394" s="272"/>
      <c r="I1394" s="272"/>
      <c r="J1394" s="272"/>
      <c r="K1394" s="272"/>
      <c r="L1394" s="272"/>
      <c r="M1394" s="272"/>
      <c r="N1394" s="273"/>
    </row>
    <row r="1395" spans="2:14" x14ac:dyDescent="0.25">
      <c r="B1395" s="278" t="str">
        <f>IF(D1395="","",D1395&amp;"-"&amp;(1+COUNTIF(D$11:D1394,D1395)))</f>
        <v/>
      </c>
      <c r="D1395" s="271"/>
      <c r="E1395" s="272"/>
      <c r="F1395" s="272"/>
      <c r="G1395" s="272"/>
      <c r="H1395" s="272"/>
      <c r="I1395" s="272"/>
      <c r="J1395" s="272"/>
      <c r="K1395" s="272"/>
      <c r="L1395" s="272"/>
      <c r="M1395" s="272"/>
      <c r="N1395" s="273"/>
    </row>
    <row r="1396" spans="2:14" x14ac:dyDescent="0.25">
      <c r="B1396" s="278" t="str">
        <f>IF(D1396="","",D1396&amp;"-"&amp;(1+COUNTIF(D$11:D1395,D1396)))</f>
        <v/>
      </c>
      <c r="D1396" s="271"/>
      <c r="E1396" s="272"/>
      <c r="F1396" s="272"/>
      <c r="G1396" s="272"/>
      <c r="H1396" s="272"/>
      <c r="I1396" s="272"/>
      <c r="J1396" s="272"/>
      <c r="K1396" s="272"/>
      <c r="L1396" s="272"/>
      <c r="M1396" s="272"/>
      <c r="N1396" s="273"/>
    </row>
    <row r="1397" spans="2:14" x14ac:dyDescent="0.25">
      <c r="B1397" s="278" t="str">
        <f>IF(D1397="","",D1397&amp;"-"&amp;(1+COUNTIF(D$11:D1396,D1397)))</f>
        <v/>
      </c>
      <c r="D1397" s="271"/>
      <c r="E1397" s="272"/>
      <c r="F1397" s="272"/>
      <c r="G1397" s="272"/>
      <c r="H1397" s="272"/>
      <c r="I1397" s="272"/>
      <c r="J1397" s="272"/>
      <c r="K1397" s="272"/>
      <c r="L1397" s="272"/>
      <c r="M1397" s="272"/>
      <c r="N1397" s="273"/>
    </row>
    <row r="1398" spans="2:14" ht="15" customHeight="1" x14ac:dyDescent="0.25">
      <c r="B1398" s="278" t="str">
        <f>IF(D1398="","",D1398&amp;"-"&amp;(1+COUNTIF(D$11:D1397,D1398)))</f>
        <v/>
      </c>
      <c r="D1398" s="271"/>
      <c r="E1398" s="272"/>
      <c r="F1398" s="272"/>
      <c r="G1398" s="272"/>
      <c r="H1398" s="272"/>
      <c r="I1398" s="272"/>
      <c r="J1398" s="272"/>
      <c r="K1398" s="272"/>
      <c r="L1398" s="272"/>
      <c r="M1398" s="272"/>
      <c r="N1398" s="273"/>
    </row>
    <row r="1399" spans="2:14" x14ac:dyDescent="0.25">
      <c r="B1399" s="278" t="str">
        <f>IF(D1399="","",D1399&amp;"-"&amp;(1+COUNTIF(D$11:D1398,D1399)))</f>
        <v/>
      </c>
      <c r="D1399" s="271"/>
      <c r="E1399" s="272"/>
      <c r="F1399" s="272"/>
      <c r="G1399" s="272"/>
      <c r="H1399" s="272"/>
      <c r="I1399" s="272"/>
      <c r="J1399" s="272"/>
      <c r="K1399" s="272"/>
      <c r="L1399" s="272"/>
      <c r="M1399" s="272"/>
      <c r="N1399" s="273"/>
    </row>
    <row r="1400" spans="2:14" x14ac:dyDescent="0.25">
      <c r="B1400" s="278" t="str">
        <f>IF(D1400="","",D1400&amp;"-"&amp;(1+COUNTIF(D$11:D1399,D1400)))</f>
        <v/>
      </c>
      <c r="D1400" s="271"/>
      <c r="E1400" s="272"/>
      <c r="F1400" s="272"/>
      <c r="G1400" s="272"/>
      <c r="H1400" s="272"/>
      <c r="I1400" s="272"/>
      <c r="J1400" s="272"/>
      <c r="K1400" s="272"/>
      <c r="L1400" s="272"/>
      <c r="M1400" s="272"/>
      <c r="N1400" s="273"/>
    </row>
    <row r="1401" spans="2:14" x14ac:dyDescent="0.25">
      <c r="B1401" s="278" t="str">
        <f>IF(D1401="","",D1401&amp;"-"&amp;(1+COUNTIF(D$11:D1400,D1401)))</f>
        <v/>
      </c>
      <c r="D1401" s="271"/>
      <c r="E1401" s="272"/>
      <c r="F1401" s="272"/>
      <c r="G1401" s="272"/>
      <c r="H1401" s="272"/>
      <c r="I1401" s="272"/>
      <c r="J1401" s="272"/>
      <c r="K1401" s="272"/>
      <c r="L1401" s="272"/>
      <c r="M1401" s="272"/>
      <c r="N1401" s="273"/>
    </row>
    <row r="1402" spans="2:14" x14ac:dyDescent="0.25">
      <c r="B1402" s="278" t="str">
        <f>IF(D1402="","",D1402&amp;"-"&amp;(1+COUNTIF(D$11:D1401,D1402)))</f>
        <v/>
      </c>
      <c r="D1402" s="271"/>
      <c r="E1402" s="272"/>
      <c r="F1402" s="272"/>
      <c r="G1402" s="272"/>
      <c r="H1402" s="272"/>
      <c r="I1402" s="272"/>
      <c r="J1402" s="272"/>
      <c r="K1402" s="272"/>
      <c r="L1402" s="272"/>
      <c r="M1402" s="272"/>
      <c r="N1402" s="273"/>
    </row>
    <row r="1403" spans="2:14" x14ac:dyDescent="0.25">
      <c r="B1403" s="278" t="str">
        <f>IF(D1403="","",D1403&amp;"-"&amp;(1+COUNTIF(D$11:D1402,D1403)))</f>
        <v/>
      </c>
      <c r="D1403" s="271"/>
      <c r="E1403" s="272"/>
      <c r="F1403" s="272"/>
      <c r="G1403" s="272"/>
      <c r="H1403" s="272"/>
      <c r="I1403" s="272"/>
      <c r="J1403" s="272"/>
      <c r="K1403" s="272"/>
      <c r="L1403" s="272"/>
      <c r="M1403" s="272"/>
      <c r="N1403" s="273"/>
    </row>
    <row r="1404" spans="2:14" x14ac:dyDescent="0.25">
      <c r="B1404" s="278" t="str">
        <f>IF(D1404="","",D1404&amp;"-"&amp;(1+COUNTIF(D$11:D1403,D1404)))</f>
        <v/>
      </c>
      <c r="D1404" s="271"/>
      <c r="E1404" s="272"/>
      <c r="F1404" s="272"/>
      <c r="G1404" s="272"/>
      <c r="H1404" s="272"/>
      <c r="I1404" s="272"/>
      <c r="J1404" s="272"/>
      <c r="K1404" s="272"/>
      <c r="L1404" s="272"/>
      <c r="M1404" s="272"/>
      <c r="N1404" s="273"/>
    </row>
    <row r="1405" spans="2:14" ht="15" customHeight="1" x14ac:dyDescent="0.25">
      <c r="B1405" s="278" t="str">
        <f>IF(D1405="","",D1405&amp;"-"&amp;(1+COUNTIF(D$11:D1404,D1405)))</f>
        <v/>
      </c>
      <c r="D1405" s="271"/>
      <c r="E1405" s="272"/>
      <c r="F1405" s="272"/>
      <c r="G1405" s="272"/>
      <c r="H1405" s="272"/>
      <c r="I1405" s="272"/>
      <c r="J1405" s="272"/>
      <c r="K1405" s="272"/>
      <c r="L1405" s="272"/>
      <c r="M1405" s="272"/>
      <c r="N1405" s="273"/>
    </row>
    <row r="1406" spans="2:14" x14ac:dyDescent="0.25">
      <c r="B1406" s="278" t="str">
        <f>IF(D1406="","",D1406&amp;"-"&amp;(1+COUNTIF(D$11:D1405,D1406)))</f>
        <v/>
      </c>
      <c r="D1406" s="271"/>
      <c r="E1406" s="272"/>
      <c r="F1406" s="272"/>
      <c r="G1406" s="272"/>
      <c r="H1406" s="272"/>
      <c r="I1406" s="272"/>
      <c r="J1406" s="272"/>
      <c r="K1406" s="272"/>
      <c r="L1406" s="272"/>
      <c r="M1406" s="272"/>
      <c r="N1406" s="273"/>
    </row>
    <row r="1407" spans="2:14" x14ac:dyDescent="0.25">
      <c r="B1407" s="278" t="str">
        <f>IF(D1407="","",D1407&amp;"-"&amp;(1+COUNTIF(D$11:D1406,D1407)))</f>
        <v/>
      </c>
      <c r="D1407" s="271"/>
      <c r="E1407" s="272"/>
      <c r="F1407" s="272"/>
      <c r="G1407" s="272"/>
      <c r="H1407" s="272"/>
      <c r="I1407" s="272"/>
      <c r="J1407" s="272"/>
      <c r="K1407" s="272"/>
      <c r="L1407" s="272"/>
      <c r="M1407" s="272"/>
      <c r="N1407" s="273"/>
    </row>
    <row r="1408" spans="2:14" x14ac:dyDescent="0.25">
      <c r="B1408" s="278" t="str">
        <f>IF(D1408="","",D1408&amp;"-"&amp;(1+COUNTIF(D$11:D1407,D1408)))</f>
        <v/>
      </c>
      <c r="D1408" s="271"/>
      <c r="E1408" s="272"/>
      <c r="F1408" s="272"/>
      <c r="G1408" s="272"/>
      <c r="H1408" s="272"/>
      <c r="I1408" s="272"/>
      <c r="J1408" s="272"/>
      <c r="K1408" s="272"/>
      <c r="L1408" s="272"/>
      <c r="M1408" s="272"/>
      <c r="N1408" s="273"/>
    </row>
    <row r="1409" spans="2:14" x14ac:dyDescent="0.25">
      <c r="B1409" s="278" t="str">
        <f>IF(D1409="","",D1409&amp;"-"&amp;(1+COUNTIF(D$11:D1408,D1409)))</f>
        <v/>
      </c>
      <c r="D1409" s="271"/>
      <c r="E1409" s="272"/>
      <c r="F1409" s="272"/>
      <c r="G1409" s="272"/>
      <c r="H1409" s="272"/>
      <c r="I1409" s="272"/>
      <c r="J1409" s="272"/>
      <c r="K1409" s="272"/>
      <c r="L1409" s="272"/>
      <c r="M1409" s="272"/>
      <c r="N1409" s="273"/>
    </row>
    <row r="1410" spans="2:14" x14ac:dyDescent="0.25">
      <c r="B1410" s="278" t="str">
        <f>IF(D1410="","",D1410&amp;"-"&amp;(1+COUNTIF(D$11:D1409,D1410)))</f>
        <v/>
      </c>
      <c r="D1410" s="271"/>
      <c r="E1410" s="272"/>
      <c r="F1410" s="272"/>
      <c r="G1410" s="272"/>
      <c r="H1410" s="272"/>
      <c r="I1410" s="272"/>
      <c r="J1410" s="272"/>
      <c r="K1410" s="272"/>
      <c r="L1410" s="272"/>
      <c r="M1410" s="272"/>
      <c r="N1410" s="273"/>
    </row>
    <row r="1411" spans="2:14" x14ac:dyDescent="0.25">
      <c r="B1411" s="278" t="str">
        <f>IF(D1411="","",D1411&amp;"-"&amp;(1+COUNTIF(D$11:D1410,D1411)))</f>
        <v/>
      </c>
      <c r="D1411" s="271"/>
      <c r="E1411" s="272"/>
      <c r="F1411" s="272"/>
      <c r="G1411" s="272"/>
      <c r="H1411" s="272"/>
      <c r="I1411" s="272"/>
      <c r="J1411" s="272"/>
      <c r="K1411" s="272"/>
      <c r="L1411" s="272"/>
      <c r="M1411" s="272"/>
      <c r="N1411" s="273"/>
    </row>
    <row r="1412" spans="2:14" ht="15" customHeight="1" x14ac:dyDescent="0.25">
      <c r="B1412" s="278" t="str">
        <f>IF(D1412="","",D1412&amp;"-"&amp;(1+COUNTIF(D$11:D1411,D1412)))</f>
        <v/>
      </c>
      <c r="D1412" s="271"/>
      <c r="E1412" s="272"/>
      <c r="F1412" s="272"/>
      <c r="G1412" s="272"/>
      <c r="H1412" s="272"/>
      <c r="I1412" s="272"/>
      <c r="J1412" s="272"/>
      <c r="K1412" s="272"/>
      <c r="L1412" s="272"/>
      <c r="M1412" s="272"/>
      <c r="N1412" s="273"/>
    </row>
    <row r="1413" spans="2:14" x14ac:dyDescent="0.25">
      <c r="B1413" s="278" t="str">
        <f>IF(D1413="","",D1413&amp;"-"&amp;(1+COUNTIF(D$11:D1412,D1413)))</f>
        <v/>
      </c>
      <c r="D1413" s="271"/>
      <c r="E1413" s="272"/>
      <c r="F1413" s="272"/>
      <c r="G1413" s="272"/>
      <c r="H1413" s="272"/>
      <c r="I1413" s="272"/>
      <c r="J1413" s="272"/>
      <c r="K1413" s="272"/>
      <c r="L1413" s="272"/>
      <c r="M1413" s="272"/>
      <c r="N1413" s="273"/>
    </row>
    <row r="1414" spans="2:14" x14ac:dyDescent="0.25">
      <c r="B1414" s="278" t="str">
        <f>IF(D1414="","",D1414&amp;"-"&amp;(1+COUNTIF(D$11:D1413,D1414)))</f>
        <v/>
      </c>
      <c r="D1414" s="271"/>
      <c r="E1414" s="272"/>
      <c r="F1414" s="272"/>
      <c r="G1414" s="272"/>
      <c r="H1414" s="272"/>
      <c r="I1414" s="272"/>
      <c r="J1414" s="272"/>
      <c r="K1414" s="272"/>
      <c r="L1414" s="272"/>
      <c r="M1414" s="272"/>
      <c r="N1414" s="273"/>
    </row>
    <row r="1415" spans="2:14" x14ac:dyDescent="0.25">
      <c r="B1415" s="278" t="str">
        <f>IF(D1415="","",D1415&amp;"-"&amp;(1+COUNTIF(D$11:D1414,D1415)))</f>
        <v/>
      </c>
      <c r="D1415" s="271"/>
      <c r="E1415" s="272"/>
      <c r="F1415" s="272"/>
      <c r="G1415" s="272"/>
      <c r="H1415" s="272"/>
      <c r="I1415" s="272"/>
      <c r="J1415" s="272"/>
      <c r="K1415" s="272"/>
      <c r="L1415" s="272"/>
      <c r="M1415" s="272"/>
      <c r="N1415" s="273"/>
    </row>
    <row r="1416" spans="2:14" x14ac:dyDescent="0.25">
      <c r="B1416" s="278" t="str">
        <f>IF(D1416="","",D1416&amp;"-"&amp;(1+COUNTIF(D$11:D1415,D1416)))</f>
        <v/>
      </c>
      <c r="D1416" s="271"/>
      <c r="E1416" s="272"/>
      <c r="F1416" s="272"/>
      <c r="G1416" s="272"/>
      <c r="H1416" s="272"/>
      <c r="I1416" s="272"/>
      <c r="J1416" s="272"/>
      <c r="K1416" s="272"/>
      <c r="L1416" s="272"/>
      <c r="M1416" s="272"/>
      <c r="N1416" s="273"/>
    </row>
    <row r="1417" spans="2:14" x14ac:dyDescent="0.25">
      <c r="B1417" s="278" t="str">
        <f>IF(D1417="","",D1417&amp;"-"&amp;(1+COUNTIF(D$11:D1416,D1417)))</f>
        <v/>
      </c>
      <c r="D1417" s="271"/>
      <c r="E1417" s="272"/>
      <c r="F1417" s="272"/>
      <c r="G1417" s="272"/>
      <c r="H1417" s="272"/>
      <c r="I1417" s="272"/>
      <c r="J1417" s="272"/>
      <c r="K1417" s="272"/>
      <c r="L1417" s="272"/>
      <c r="M1417" s="272"/>
      <c r="N1417" s="273"/>
    </row>
    <row r="1418" spans="2:14" x14ac:dyDescent="0.25">
      <c r="B1418" s="278" t="str">
        <f>IF(D1418="","",D1418&amp;"-"&amp;(1+COUNTIF(D$11:D1417,D1418)))</f>
        <v/>
      </c>
      <c r="D1418" s="271"/>
      <c r="E1418" s="272"/>
      <c r="F1418" s="272"/>
      <c r="G1418" s="272"/>
      <c r="H1418" s="272"/>
      <c r="I1418" s="272"/>
      <c r="J1418" s="272"/>
      <c r="K1418" s="272"/>
      <c r="L1418" s="272"/>
      <c r="M1418" s="272"/>
      <c r="N1418" s="273"/>
    </row>
    <row r="1419" spans="2:14" ht="15" customHeight="1" x14ac:dyDescent="0.25">
      <c r="B1419" s="278" t="str">
        <f>IF(D1419="","",D1419&amp;"-"&amp;(1+COUNTIF(D$11:D1418,D1419)))</f>
        <v/>
      </c>
      <c r="D1419" s="271"/>
      <c r="E1419" s="272"/>
      <c r="F1419" s="272"/>
      <c r="G1419" s="272"/>
      <c r="H1419" s="272"/>
      <c r="I1419" s="272"/>
      <c r="J1419" s="272"/>
      <c r="K1419" s="272"/>
      <c r="L1419" s="272"/>
      <c r="M1419" s="272"/>
      <c r="N1419" s="273"/>
    </row>
    <row r="1420" spans="2:14" x14ac:dyDescent="0.25">
      <c r="B1420" s="278" t="str">
        <f>IF(D1420="","",D1420&amp;"-"&amp;(1+COUNTIF(D$11:D1419,D1420)))</f>
        <v/>
      </c>
      <c r="D1420" s="271"/>
      <c r="E1420" s="272"/>
      <c r="F1420" s="272"/>
      <c r="G1420" s="272"/>
      <c r="H1420" s="272"/>
      <c r="I1420" s="272"/>
      <c r="J1420" s="272"/>
      <c r="K1420" s="272"/>
      <c r="L1420" s="272"/>
      <c r="M1420" s="272"/>
      <c r="N1420" s="273"/>
    </row>
    <row r="1421" spans="2:14" x14ac:dyDescent="0.25">
      <c r="B1421" s="278" t="str">
        <f>IF(D1421="","",D1421&amp;"-"&amp;(1+COUNTIF(D$11:D1420,D1421)))</f>
        <v/>
      </c>
      <c r="D1421" s="271"/>
      <c r="E1421" s="272"/>
      <c r="F1421" s="272"/>
      <c r="G1421" s="272"/>
      <c r="H1421" s="272"/>
      <c r="I1421" s="272"/>
      <c r="J1421" s="272"/>
      <c r="K1421" s="272"/>
      <c r="L1421" s="272"/>
      <c r="M1421" s="272"/>
      <c r="N1421" s="273"/>
    </row>
    <row r="1422" spans="2:14" x14ac:dyDescent="0.25">
      <c r="B1422" s="278" t="str">
        <f>IF(D1422="","",D1422&amp;"-"&amp;(1+COUNTIF(D$11:D1421,D1422)))</f>
        <v/>
      </c>
      <c r="D1422" s="271"/>
      <c r="E1422" s="272"/>
      <c r="F1422" s="272"/>
      <c r="G1422" s="272"/>
      <c r="H1422" s="272"/>
      <c r="I1422" s="272"/>
      <c r="J1422" s="272"/>
      <c r="K1422" s="272"/>
      <c r="L1422" s="272"/>
      <c r="M1422" s="272"/>
      <c r="N1422" s="273"/>
    </row>
    <row r="1423" spans="2:14" x14ac:dyDescent="0.25">
      <c r="B1423" s="278" t="str">
        <f>IF(D1423="","",D1423&amp;"-"&amp;(1+COUNTIF(D$11:D1422,D1423)))</f>
        <v/>
      </c>
      <c r="D1423" s="271"/>
      <c r="E1423" s="272"/>
      <c r="F1423" s="272"/>
      <c r="G1423" s="272"/>
      <c r="H1423" s="272"/>
      <c r="I1423" s="272"/>
      <c r="J1423" s="272"/>
      <c r="K1423" s="272"/>
      <c r="L1423" s="272"/>
      <c r="M1423" s="272"/>
      <c r="N1423" s="273"/>
    </row>
    <row r="1424" spans="2:14" x14ac:dyDescent="0.25">
      <c r="B1424" s="278" t="str">
        <f>IF(D1424="","",D1424&amp;"-"&amp;(1+COUNTIF(D$11:D1423,D1424)))</f>
        <v/>
      </c>
      <c r="D1424" s="271"/>
      <c r="E1424" s="272"/>
      <c r="F1424" s="272"/>
      <c r="G1424" s="272"/>
      <c r="H1424" s="272"/>
      <c r="I1424" s="272"/>
      <c r="J1424" s="272"/>
      <c r="K1424" s="272"/>
      <c r="L1424" s="272"/>
      <c r="M1424" s="272"/>
      <c r="N1424" s="273"/>
    </row>
    <row r="1425" spans="2:14" x14ac:dyDescent="0.25">
      <c r="B1425" s="278" t="str">
        <f>IF(D1425="","",D1425&amp;"-"&amp;(1+COUNTIF(D$11:D1424,D1425)))</f>
        <v/>
      </c>
      <c r="D1425" s="271"/>
      <c r="E1425" s="272"/>
      <c r="F1425" s="272"/>
      <c r="G1425" s="272"/>
      <c r="H1425" s="272"/>
      <c r="I1425" s="272"/>
      <c r="J1425" s="272"/>
      <c r="K1425" s="272"/>
      <c r="L1425" s="272"/>
      <c r="M1425" s="272"/>
      <c r="N1425" s="273"/>
    </row>
    <row r="1426" spans="2:14" ht="15" customHeight="1" x14ac:dyDescent="0.25">
      <c r="B1426" s="278" t="str">
        <f>IF(D1426="","",D1426&amp;"-"&amp;(1+COUNTIF(D$11:D1425,D1426)))</f>
        <v/>
      </c>
      <c r="D1426" s="271"/>
      <c r="E1426" s="272"/>
      <c r="F1426" s="272"/>
      <c r="G1426" s="272"/>
      <c r="H1426" s="272"/>
      <c r="I1426" s="272"/>
      <c r="J1426" s="272"/>
      <c r="K1426" s="272"/>
      <c r="L1426" s="272"/>
      <c r="M1426" s="272"/>
      <c r="N1426" s="273"/>
    </row>
    <row r="1427" spans="2:14" x14ac:dyDescent="0.25">
      <c r="B1427" s="278" t="str">
        <f>IF(D1427="","",D1427&amp;"-"&amp;(1+COUNTIF(D$11:D1426,D1427)))</f>
        <v/>
      </c>
      <c r="D1427" s="271"/>
      <c r="E1427" s="272"/>
      <c r="F1427" s="272"/>
      <c r="G1427" s="272"/>
      <c r="H1427" s="272"/>
      <c r="I1427" s="272"/>
      <c r="J1427" s="272"/>
      <c r="K1427" s="272"/>
      <c r="L1427" s="272"/>
      <c r="M1427" s="272"/>
      <c r="N1427" s="273"/>
    </row>
    <row r="1428" spans="2:14" x14ac:dyDescent="0.25">
      <c r="B1428" s="278" t="str">
        <f>IF(D1428="","",D1428&amp;"-"&amp;(1+COUNTIF(D$11:D1427,D1428)))</f>
        <v/>
      </c>
      <c r="D1428" s="271"/>
      <c r="E1428" s="272"/>
      <c r="F1428" s="272"/>
      <c r="G1428" s="272"/>
      <c r="H1428" s="272"/>
      <c r="I1428" s="272"/>
      <c r="J1428" s="272"/>
      <c r="K1428" s="272"/>
      <c r="L1428" s="272"/>
      <c r="M1428" s="272"/>
      <c r="N1428" s="273"/>
    </row>
    <row r="1429" spans="2:14" x14ac:dyDescent="0.25">
      <c r="B1429" s="278" t="str">
        <f>IF(D1429="","",D1429&amp;"-"&amp;(1+COUNTIF(D$11:D1428,D1429)))</f>
        <v/>
      </c>
      <c r="D1429" s="271"/>
      <c r="E1429" s="272"/>
      <c r="F1429" s="272"/>
      <c r="G1429" s="272"/>
      <c r="H1429" s="272"/>
      <c r="I1429" s="272"/>
      <c r="J1429" s="272"/>
      <c r="K1429" s="272"/>
      <c r="L1429" s="272"/>
      <c r="M1429" s="272"/>
      <c r="N1429" s="273"/>
    </row>
    <row r="1430" spans="2:14" x14ac:dyDescent="0.25">
      <c r="B1430" s="278" t="str">
        <f>IF(D1430="","",D1430&amp;"-"&amp;(1+COUNTIF(D$11:D1429,D1430)))</f>
        <v/>
      </c>
      <c r="D1430" s="271"/>
      <c r="E1430" s="272"/>
      <c r="F1430" s="272"/>
      <c r="G1430" s="272"/>
      <c r="H1430" s="272"/>
      <c r="I1430" s="272"/>
      <c r="J1430" s="272"/>
      <c r="K1430" s="272"/>
      <c r="L1430" s="272"/>
      <c r="M1430" s="272"/>
      <c r="N1430" s="273"/>
    </row>
    <row r="1431" spans="2:14" x14ac:dyDescent="0.25">
      <c r="B1431" s="278" t="str">
        <f>IF(D1431="","",D1431&amp;"-"&amp;(1+COUNTIF(D$11:D1430,D1431)))</f>
        <v/>
      </c>
      <c r="D1431" s="271"/>
      <c r="E1431" s="272"/>
      <c r="F1431" s="272"/>
      <c r="G1431" s="272"/>
      <c r="H1431" s="272"/>
      <c r="I1431" s="272"/>
      <c r="J1431" s="272"/>
      <c r="K1431" s="272"/>
      <c r="L1431" s="272"/>
      <c r="M1431" s="272"/>
      <c r="N1431" s="273"/>
    </row>
    <row r="1432" spans="2:14" x14ac:dyDescent="0.25">
      <c r="B1432" s="278" t="str">
        <f>IF(D1432="","",D1432&amp;"-"&amp;(1+COUNTIF(D$11:D1431,D1432)))</f>
        <v/>
      </c>
      <c r="D1432" s="271"/>
      <c r="E1432" s="272"/>
      <c r="F1432" s="272"/>
      <c r="G1432" s="272"/>
      <c r="H1432" s="272"/>
      <c r="I1432" s="272"/>
      <c r="J1432" s="272"/>
      <c r="K1432" s="272"/>
      <c r="L1432" s="272"/>
      <c r="M1432" s="272"/>
      <c r="N1432" s="273"/>
    </row>
    <row r="1433" spans="2:14" ht="15" customHeight="1" x14ac:dyDescent="0.25">
      <c r="B1433" s="278" t="str">
        <f>IF(D1433="","",D1433&amp;"-"&amp;(1+COUNTIF(D$11:D1432,D1433)))</f>
        <v/>
      </c>
      <c r="D1433" s="271"/>
      <c r="E1433" s="272"/>
      <c r="F1433" s="272"/>
      <c r="G1433" s="272"/>
      <c r="H1433" s="272"/>
      <c r="I1433" s="272"/>
      <c r="J1433" s="272"/>
      <c r="K1433" s="272"/>
      <c r="L1433" s="272"/>
      <c r="M1433" s="272"/>
      <c r="N1433" s="273"/>
    </row>
    <row r="1434" spans="2:14" x14ac:dyDescent="0.25">
      <c r="B1434" s="278" t="str">
        <f>IF(D1434="","",D1434&amp;"-"&amp;(1+COUNTIF(D$11:D1433,D1434)))</f>
        <v/>
      </c>
      <c r="D1434" s="271"/>
      <c r="E1434" s="272"/>
      <c r="F1434" s="272"/>
      <c r="G1434" s="272"/>
      <c r="H1434" s="272"/>
      <c r="I1434" s="272"/>
      <c r="J1434" s="272"/>
      <c r="K1434" s="272"/>
      <c r="L1434" s="272"/>
      <c r="M1434" s="272"/>
      <c r="N1434" s="273"/>
    </row>
    <row r="1435" spans="2:14" x14ac:dyDescent="0.25">
      <c r="B1435" s="278" t="str">
        <f>IF(D1435="","",D1435&amp;"-"&amp;(1+COUNTIF(D$11:D1434,D1435)))</f>
        <v/>
      </c>
      <c r="D1435" s="271"/>
      <c r="E1435" s="272"/>
      <c r="F1435" s="272"/>
      <c r="G1435" s="272"/>
      <c r="H1435" s="272"/>
      <c r="I1435" s="272"/>
      <c r="J1435" s="272"/>
      <c r="K1435" s="272"/>
      <c r="L1435" s="272"/>
      <c r="M1435" s="272"/>
      <c r="N1435" s="273"/>
    </row>
    <row r="1436" spans="2:14" x14ac:dyDescent="0.25">
      <c r="B1436" s="278" t="str">
        <f>IF(D1436="","",D1436&amp;"-"&amp;(1+COUNTIF(D$11:D1435,D1436)))</f>
        <v/>
      </c>
      <c r="D1436" s="271"/>
      <c r="E1436" s="272"/>
      <c r="F1436" s="272"/>
      <c r="G1436" s="272"/>
      <c r="H1436" s="272"/>
      <c r="I1436" s="272"/>
      <c r="J1436" s="272"/>
      <c r="K1436" s="272"/>
      <c r="L1436" s="272"/>
      <c r="M1436" s="272"/>
      <c r="N1436" s="273"/>
    </row>
    <row r="1437" spans="2:14" x14ac:dyDescent="0.25">
      <c r="B1437" s="278" t="str">
        <f>IF(D1437="","",D1437&amp;"-"&amp;(1+COUNTIF(D$11:D1436,D1437)))</f>
        <v/>
      </c>
      <c r="D1437" s="271"/>
      <c r="E1437" s="272"/>
      <c r="F1437" s="272"/>
      <c r="G1437" s="272"/>
      <c r="H1437" s="272"/>
      <c r="I1437" s="272"/>
      <c r="J1437" s="272"/>
      <c r="K1437" s="272"/>
      <c r="L1437" s="272"/>
      <c r="M1437" s="272"/>
      <c r="N1437" s="273"/>
    </row>
    <row r="1438" spans="2:14" x14ac:dyDescent="0.25">
      <c r="B1438" s="278" t="str">
        <f>IF(D1438="","",D1438&amp;"-"&amp;(1+COUNTIF(D$11:D1437,D1438)))</f>
        <v/>
      </c>
      <c r="D1438" s="271"/>
      <c r="E1438" s="272"/>
      <c r="F1438" s="272"/>
      <c r="G1438" s="272"/>
      <c r="H1438" s="272"/>
      <c r="I1438" s="272"/>
      <c r="J1438" s="272"/>
      <c r="K1438" s="272"/>
      <c r="L1438" s="272"/>
      <c r="M1438" s="272"/>
      <c r="N1438" s="273"/>
    </row>
    <row r="1439" spans="2:14" x14ac:dyDescent="0.25">
      <c r="B1439" s="278" t="str">
        <f>IF(D1439="","",D1439&amp;"-"&amp;(1+COUNTIF(D$11:D1438,D1439)))</f>
        <v/>
      </c>
      <c r="D1439" s="271"/>
      <c r="E1439" s="272"/>
      <c r="F1439" s="272"/>
      <c r="G1439" s="272"/>
      <c r="H1439" s="272"/>
      <c r="I1439" s="272"/>
      <c r="J1439" s="272"/>
      <c r="K1439" s="272"/>
      <c r="L1439" s="272"/>
      <c r="M1439" s="272"/>
      <c r="N1439" s="273"/>
    </row>
    <row r="1440" spans="2:14" ht="15" customHeight="1" x14ac:dyDescent="0.25">
      <c r="B1440" s="278" t="str">
        <f>IF(D1440="","",D1440&amp;"-"&amp;(1+COUNTIF(D$11:D1439,D1440)))</f>
        <v/>
      </c>
      <c r="D1440" s="271"/>
      <c r="E1440" s="272"/>
      <c r="F1440" s="272"/>
      <c r="G1440" s="272"/>
      <c r="H1440" s="272"/>
      <c r="I1440" s="272"/>
      <c r="J1440" s="272"/>
      <c r="K1440" s="272"/>
      <c r="L1440" s="272"/>
      <c r="M1440" s="272"/>
      <c r="N1440" s="273"/>
    </row>
    <row r="1441" spans="2:14" x14ac:dyDescent="0.25">
      <c r="B1441" s="278" t="str">
        <f>IF(D1441="","",D1441&amp;"-"&amp;(1+COUNTIF(D$11:D1440,D1441)))</f>
        <v/>
      </c>
      <c r="D1441" s="271"/>
      <c r="E1441" s="272"/>
      <c r="F1441" s="272"/>
      <c r="G1441" s="272"/>
      <c r="H1441" s="272"/>
      <c r="I1441" s="272"/>
      <c r="J1441" s="272"/>
      <c r="K1441" s="272"/>
      <c r="L1441" s="272"/>
      <c r="M1441" s="272"/>
      <c r="N1441" s="273"/>
    </row>
    <row r="1442" spans="2:14" x14ac:dyDescent="0.25">
      <c r="B1442" s="278" t="str">
        <f>IF(D1442="","",D1442&amp;"-"&amp;(1+COUNTIF(D$11:D1441,D1442)))</f>
        <v/>
      </c>
      <c r="D1442" s="271"/>
      <c r="E1442" s="272"/>
      <c r="F1442" s="272"/>
      <c r="G1442" s="272"/>
      <c r="H1442" s="272"/>
      <c r="I1442" s="272"/>
      <c r="J1442" s="272"/>
      <c r="K1442" s="272"/>
      <c r="L1442" s="272"/>
      <c r="M1442" s="272"/>
      <c r="N1442" s="273"/>
    </row>
    <row r="1443" spans="2:14" x14ac:dyDescent="0.25">
      <c r="B1443" s="278" t="str">
        <f>IF(D1443="","",D1443&amp;"-"&amp;(1+COUNTIF(D$11:D1442,D1443)))</f>
        <v/>
      </c>
      <c r="D1443" s="271"/>
      <c r="E1443" s="272"/>
      <c r="F1443" s="272"/>
      <c r="G1443" s="272"/>
      <c r="H1443" s="272"/>
      <c r="I1443" s="272"/>
      <c r="J1443" s="272"/>
      <c r="K1443" s="272"/>
      <c r="L1443" s="272"/>
      <c r="M1443" s="272"/>
      <c r="N1443" s="273"/>
    </row>
    <row r="1444" spans="2:14" x14ac:dyDescent="0.25">
      <c r="B1444" s="278" t="str">
        <f>IF(D1444="","",D1444&amp;"-"&amp;(1+COUNTIF(D$11:D1443,D1444)))</f>
        <v/>
      </c>
      <c r="D1444" s="271"/>
      <c r="E1444" s="272"/>
      <c r="F1444" s="272"/>
      <c r="G1444" s="272"/>
      <c r="H1444" s="272"/>
      <c r="I1444" s="272"/>
      <c r="J1444" s="272"/>
      <c r="K1444" s="272"/>
      <c r="L1444" s="272"/>
      <c r="M1444" s="272"/>
      <c r="N1444" s="273"/>
    </row>
    <row r="1445" spans="2:14" x14ac:dyDescent="0.25">
      <c r="B1445" s="278" t="str">
        <f>IF(D1445="","",D1445&amp;"-"&amp;(1+COUNTIF(D$11:D1444,D1445)))</f>
        <v/>
      </c>
      <c r="D1445" s="271"/>
      <c r="E1445" s="272"/>
      <c r="F1445" s="272"/>
      <c r="G1445" s="272"/>
      <c r="H1445" s="272"/>
      <c r="I1445" s="272"/>
      <c r="J1445" s="272"/>
      <c r="K1445" s="272"/>
      <c r="L1445" s="272"/>
      <c r="M1445" s="272"/>
      <c r="N1445" s="273"/>
    </row>
    <row r="1446" spans="2:14" x14ac:dyDescent="0.25">
      <c r="B1446" s="278" t="str">
        <f>IF(D1446="","",D1446&amp;"-"&amp;(1+COUNTIF(D$11:D1445,D1446)))</f>
        <v/>
      </c>
      <c r="D1446" s="271"/>
      <c r="E1446" s="272"/>
      <c r="F1446" s="272"/>
      <c r="G1446" s="272"/>
      <c r="H1446" s="272"/>
      <c r="I1446" s="272"/>
      <c r="J1446" s="272"/>
      <c r="K1446" s="272"/>
      <c r="L1446" s="272"/>
      <c r="M1446" s="272"/>
      <c r="N1446" s="273"/>
    </row>
    <row r="1447" spans="2:14" ht="15" customHeight="1" x14ac:dyDescent="0.25">
      <c r="B1447" s="278" t="str">
        <f>IF(D1447="","",D1447&amp;"-"&amp;(1+COUNTIF(D$11:D1446,D1447)))</f>
        <v/>
      </c>
      <c r="D1447" s="271"/>
      <c r="E1447" s="272"/>
      <c r="F1447" s="272"/>
      <c r="G1447" s="272"/>
      <c r="H1447" s="272"/>
      <c r="I1447" s="272"/>
      <c r="J1447" s="272"/>
      <c r="K1447" s="272"/>
      <c r="L1447" s="272"/>
      <c r="M1447" s="272"/>
      <c r="N1447" s="273"/>
    </row>
    <row r="1448" spans="2:14" x14ac:dyDescent="0.25">
      <c r="B1448" s="278" t="str">
        <f>IF(D1448="","",D1448&amp;"-"&amp;(1+COUNTIF(D$11:D1447,D1448)))</f>
        <v/>
      </c>
      <c r="D1448" s="271"/>
      <c r="E1448" s="272"/>
      <c r="F1448" s="272"/>
      <c r="G1448" s="272"/>
      <c r="H1448" s="272"/>
      <c r="I1448" s="272"/>
      <c r="J1448" s="272"/>
      <c r="K1448" s="272"/>
      <c r="L1448" s="272"/>
      <c r="M1448" s="272"/>
      <c r="N1448" s="273"/>
    </row>
    <row r="1449" spans="2:14" x14ac:dyDescent="0.25">
      <c r="B1449" s="278" t="str">
        <f>IF(D1449="","",D1449&amp;"-"&amp;(1+COUNTIF(D$11:D1448,D1449)))</f>
        <v/>
      </c>
      <c r="D1449" s="271"/>
      <c r="E1449" s="272"/>
      <c r="F1449" s="272"/>
      <c r="G1449" s="272"/>
      <c r="H1449" s="272"/>
      <c r="I1449" s="272"/>
      <c r="J1449" s="272"/>
      <c r="K1449" s="272"/>
      <c r="L1449" s="272"/>
      <c r="M1449" s="272"/>
      <c r="N1449" s="273"/>
    </row>
    <row r="1450" spans="2:14" x14ac:dyDescent="0.25">
      <c r="B1450" s="278" t="str">
        <f>IF(D1450="","",D1450&amp;"-"&amp;(1+COUNTIF(D$11:D1449,D1450)))</f>
        <v/>
      </c>
      <c r="D1450" s="271"/>
      <c r="E1450" s="272"/>
      <c r="F1450" s="272"/>
      <c r="G1450" s="272"/>
      <c r="H1450" s="272"/>
      <c r="I1450" s="272"/>
      <c r="J1450" s="272"/>
      <c r="K1450" s="272"/>
      <c r="L1450" s="272"/>
      <c r="M1450" s="272"/>
      <c r="N1450" s="273"/>
    </row>
    <row r="1451" spans="2:14" x14ac:dyDescent="0.25">
      <c r="B1451" s="278" t="str">
        <f>IF(D1451="","",D1451&amp;"-"&amp;(1+COUNTIF(D$11:D1450,D1451)))</f>
        <v/>
      </c>
      <c r="D1451" s="271"/>
      <c r="E1451" s="272"/>
      <c r="F1451" s="272"/>
      <c r="G1451" s="272"/>
      <c r="H1451" s="272"/>
      <c r="I1451" s="272"/>
      <c r="J1451" s="272"/>
      <c r="K1451" s="272"/>
      <c r="L1451" s="272"/>
      <c r="M1451" s="272"/>
      <c r="N1451" s="273"/>
    </row>
    <row r="1452" spans="2:14" x14ac:dyDescent="0.25">
      <c r="B1452" s="278" t="str">
        <f>IF(D1452="","",D1452&amp;"-"&amp;(1+COUNTIF(D$11:D1451,D1452)))</f>
        <v/>
      </c>
      <c r="D1452" s="271"/>
      <c r="E1452" s="272"/>
      <c r="F1452" s="272"/>
      <c r="G1452" s="272"/>
      <c r="H1452" s="272"/>
      <c r="I1452" s="272"/>
      <c r="J1452" s="272"/>
      <c r="K1452" s="272"/>
      <c r="L1452" s="272"/>
      <c r="M1452" s="272"/>
      <c r="N1452" s="273"/>
    </row>
    <row r="1453" spans="2:14" x14ac:dyDescent="0.25">
      <c r="B1453" s="278" t="str">
        <f>IF(D1453="","",D1453&amp;"-"&amp;(1+COUNTIF(D$11:D1452,D1453)))</f>
        <v/>
      </c>
      <c r="D1453" s="271"/>
      <c r="E1453" s="272"/>
      <c r="F1453" s="272"/>
      <c r="G1453" s="272"/>
      <c r="H1453" s="272"/>
      <c r="I1453" s="272"/>
      <c r="J1453" s="272"/>
      <c r="K1453" s="272"/>
      <c r="L1453" s="272"/>
      <c r="M1453" s="272"/>
      <c r="N1453" s="273"/>
    </row>
    <row r="1454" spans="2:14" ht="15" customHeight="1" x14ac:dyDescent="0.25">
      <c r="B1454" s="278" t="str">
        <f>IF(D1454="","",D1454&amp;"-"&amp;(1+COUNTIF(D$11:D1453,D1454)))</f>
        <v/>
      </c>
      <c r="D1454" s="271"/>
      <c r="E1454" s="272"/>
      <c r="F1454" s="272"/>
      <c r="G1454" s="272"/>
      <c r="H1454" s="272"/>
      <c r="I1454" s="272"/>
      <c r="J1454" s="272"/>
      <c r="K1454" s="272"/>
      <c r="L1454" s="272"/>
      <c r="M1454" s="272"/>
      <c r="N1454" s="273"/>
    </row>
    <row r="1455" spans="2:14" x14ac:dyDescent="0.25">
      <c r="B1455" s="278" t="str">
        <f>IF(D1455="","",D1455&amp;"-"&amp;(1+COUNTIF(D$11:D1454,D1455)))</f>
        <v/>
      </c>
      <c r="D1455" s="271"/>
      <c r="E1455" s="272"/>
      <c r="F1455" s="272"/>
      <c r="G1455" s="272"/>
      <c r="H1455" s="272"/>
      <c r="I1455" s="272"/>
      <c r="J1455" s="272"/>
      <c r="K1455" s="272"/>
      <c r="L1455" s="272"/>
      <c r="M1455" s="272"/>
      <c r="N1455" s="273"/>
    </row>
    <row r="1456" spans="2:14" x14ac:dyDescent="0.25">
      <c r="B1456" s="278" t="str">
        <f>IF(D1456="","",D1456&amp;"-"&amp;(1+COUNTIF(D$11:D1455,D1456)))</f>
        <v/>
      </c>
      <c r="D1456" s="271"/>
      <c r="E1456" s="272"/>
      <c r="F1456" s="272"/>
      <c r="G1456" s="272"/>
      <c r="H1456" s="272"/>
      <c r="I1456" s="272"/>
      <c r="J1456" s="272"/>
      <c r="K1456" s="272"/>
      <c r="L1456" s="272"/>
      <c r="M1456" s="272"/>
      <c r="N1456" s="273"/>
    </row>
    <row r="1457" spans="2:14" x14ac:dyDescent="0.25">
      <c r="B1457" s="278" t="str">
        <f>IF(D1457="","",D1457&amp;"-"&amp;(1+COUNTIF(D$11:D1456,D1457)))</f>
        <v/>
      </c>
      <c r="D1457" s="271"/>
      <c r="E1457" s="272"/>
      <c r="F1457" s="272"/>
      <c r="G1457" s="272"/>
      <c r="H1457" s="272"/>
      <c r="I1457" s="272"/>
      <c r="J1457" s="272"/>
      <c r="K1457" s="272"/>
      <c r="L1457" s="272"/>
      <c r="M1457" s="272"/>
      <c r="N1457" s="273"/>
    </row>
    <row r="1458" spans="2:14" x14ac:dyDescent="0.25">
      <c r="B1458" s="278" t="str">
        <f>IF(D1458="","",D1458&amp;"-"&amp;(1+COUNTIF(D$11:D1457,D1458)))</f>
        <v/>
      </c>
      <c r="D1458" s="271"/>
      <c r="E1458" s="272"/>
      <c r="F1458" s="272"/>
      <c r="G1458" s="272"/>
      <c r="H1458" s="272"/>
      <c r="I1458" s="272"/>
      <c r="J1458" s="272"/>
      <c r="K1458" s="272"/>
      <c r="L1458" s="272"/>
      <c r="M1458" s="272"/>
      <c r="N1458" s="273"/>
    </row>
    <row r="1459" spans="2:14" x14ac:dyDescent="0.25">
      <c r="B1459" s="278" t="str">
        <f>IF(D1459="","",D1459&amp;"-"&amp;(1+COUNTIF(D$11:D1458,D1459)))</f>
        <v/>
      </c>
      <c r="D1459" s="271"/>
      <c r="E1459" s="272"/>
      <c r="F1459" s="272"/>
      <c r="G1459" s="272"/>
      <c r="H1459" s="272"/>
      <c r="I1459" s="272"/>
      <c r="J1459" s="272"/>
      <c r="K1459" s="272"/>
      <c r="L1459" s="272"/>
      <c r="M1459" s="272"/>
      <c r="N1459" s="273"/>
    </row>
    <row r="1460" spans="2:14" x14ac:dyDescent="0.25">
      <c r="B1460" s="278" t="str">
        <f>IF(D1460="","",D1460&amp;"-"&amp;(1+COUNTIF(D$11:D1459,D1460)))</f>
        <v/>
      </c>
      <c r="D1460" s="271"/>
      <c r="E1460" s="272"/>
      <c r="F1460" s="272"/>
      <c r="G1460" s="272"/>
      <c r="H1460" s="272"/>
      <c r="I1460" s="272"/>
      <c r="J1460" s="272"/>
      <c r="K1460" s="272"/>
      <c r="L1460" s="272"/>
      <c r="M1460" s="272"/>
      <c r="N1460" s="273"/>
    </row>
    <row r="1461" spans="2:14" ht="15" customHeight="1" x14ac:dyDescent="0.25">
      <c r="B1461" s="278" t="str">
        <f>IF(D1461="","",D1461&amp;"-"&amp;(1+COUNTIF(D$11:D1460,D1461)))</f>
        <v/>
      </c>
      <c r="D1461" s="271"/>
      <c r="E1461" s="272"/>
      <c r="F1461" s="272"/>
      <c r="G1461" s="272"/>
      <c r="H1461" s="272"/>
      <c r="I1461" s="272"/>
      <c r="J1461" s="272"/>
      <c r="K1461" s="272"/>
      <c r="L1461" s="272"/>
      <c r="M1461" s="272"/>
      <c r="N1461" s="273"/>
    </row>
    <row r="1462" spans="2:14" x14ac:dyDescent="0.25">
      <c r="B1462" s="278" t="str">
        <f>IF(D1462="","",D1462&amp;"-"&amp;(1+COUNTIF(D$11:D1461,D1462)))</f>
        <v/>
      </c>
      <c r="D1462" s="271"/>
      <c r="E1462" s="272"/>
      <c r="F1462" s="272"/>
      <c r="G1462" s="272"/>
      <c r="H1462" s="272"/>
      <c r="I1462" s="272"/>
      <c r="J1462" s="272"/>
      <c r="K1462" s="272"/>
      <c r="L1462" s="272"/>
      <c r="M1462" s="272"/>
      <c r="N1462" s="273"/>
    </row>
    <row r="1463" spans="2:14" x14ac:dyDescent="0.25">
      <c r="B1463" s="278" t="str">
        <f>IF(D1463="","",D1463&amp;"-"&amp;(1+COUNTIF(D$11:D1462,D1463)))</f>
        <v/>
      </c>
      <c r="D1463" s="271"/>
      <c r="E1463" s="272"/>
      <c r="F1463" s="272"/>
      <c r="G1463" s="272"/>
      <c r="H1463" s="272"/>
      <c r="I1463" s="272"/>
      <c r="J1463" s="272"/>
      <c r="K1463" s="272"/>
      <c r="L1463" s="272"/>
      <c r="M1463" s="272"/>
      <c r="N1463" s="273"/>
    </row>
    <row r="1464" spans="2:14" x14ac:dyDescent="0.25">
      <c r="B1464" s="278" t="str">
        <f>IF(D1464="","",D1464&amp;"-"&amp;(1+COUNTIF(D$11:D1463,D1464)))</f>
        <v/>
      </c>
      <c r="D1464" s="271"/>
      <c r="E1464" s="272"/>
      <c r="F1464" s="272"/>
      <c r="G1464" s="272"/>
      <c r="H1464" s="272"/>
      <c r="I1464" s="272"/>
      <c r="J1464" s="272"/>
      <c r="K1464" s="272"/>
      <c r="L1464" s="272"/>
      <c r="M1464" s="272"/>
      <c r="N1464" s="273"/>
    </row>
    <row r="1465" spans="2:14" x14ac:dyDescent="0.25">
      <c r="B1465" s="278" t="str">
        <f>IF(D1465="","",D1465&amp;"-"&amp;(1+COUNTIF(D$11:D1464,D1465)))</f>
        <v/>
      </c>
      <c r="D1465" s="271"/>
      <c r="E1465" s="272"/>
      <c r="F1465" s="272"/>
      <c r="G1465" s="272"/>
      <c r="H1465" s="272"/>
      <c r="I1465" s="272"/>
      <c r="J1465" s="272"/>
      <c r="K1465" s="272"/>
      <c r="L1465" s="272"/>
      <c r="M1465" s="272"/>
      <c r="N1465" s="273"/>
    </row>
    <row r="1466" spans="2:14" x14ac:dyDescent="0.25">
      <c r="B1466" s="278" t="str">
        <f>IF(D1466="","",D1466&amp;"-"&amp;(1+COUNTIF(D$11:D1465,D1466)))</f>
        <v/>
      </c>
      <c r="D1466" s="271"/>
      <c r="E1466" s="272"/>
      <c r="F1466" s="272"/>
      <c r="G1466" s="272"/>
      <c r="H1466" s="272"/>
      <c r="I1466" s="272"/>
      <c r="J1466" s="272"/>
      <c r="K1466" s="272"/>
      <c r="L1466" s="272"/>
      <c r="M1466" s="272"/>
      <c r="N1466" s="273"/>
    </row>
    <row r="1467" spans="2:14" x14ac:dyDescent="0.25">
      <c r="B1467" s="278" t="str">
        <f>IF(D1467="","",D1467&amp;"-"&amp;(1+COUNTIF(D$11:D1466,D1467)))</f>
        <v/>
      </c>
      <c r="D1467" s="271"/>
      <c r="E1467" s="272"/>
      <c r="F1467" s="272"/>
      <c r="G1467" s="272"/>
      <c r="H1467" s="272"/>
      <c r="I1467" s="272"/>
      <c r="J1467" s="272"/>
      <c r="K1467" s="272"/>
      <c r="L1467" s="272"/>
      <c r="M1467" s="272"/>
      <c r="N1467" s="273"/>
    </row>
    <row r="1468" spans="2:14" ht="15" customHeight="1" x14ac:dyDescent="0.25">
      <c r="B1468" s="278" t="str">
        <f>IF(D1468="","",D1468&amp;"-"&amp;(1+COUNTIF(D$11:D1467,D1468)))</f>
        <v/>
      </c>
      <c r="D1468" s="271"/>
      <c r="E1468" s="272"/>
      <c r="F1468" s="272"/>
      <c r="G1468" s="272"/>
      <c r="H1468" s="272"/>
      <c r="I1468" s="272"/>
      <c r="J1468" s="272"/>
      <c r="K1468" s="272"/>
      <c r="L1468" s="272"/>
      <c r="M1468" s="272"/>
      <c r="N1468" s="273"/>
    </row>
    <row r="1469" spans="2:14" x14ac:dyDescent="0.25">
      <c r="B1469" s="278" t="str">
        <f>IF(D1469="","",D1469&amp;"-"&amp;(1+COUNTIF(D$11:D1468,D1469)))</f>
        <v/>
      </c>
      <c r="D1469" s="271"/>
      <c r="E1469" s="272"/>
      <c r="F1469" s="272"/>
      <c r="G1469" s="272"/>
      <c r="H1469" s="272"/>
      <c r="I1469" s="272"/>
      <c r="J1469" s="272"/>
      <c r="K1469" s="272"/>
      <c r="L1469" s="272"/>
      <c r="M1469" s="272"/>
      <c r="N1469" s="273"/>
    </row>
    <row r="1470" spans="2:14" x14ac:dyDescent="0.25">
      <c r="B1470" s="278" t="str">
        <f>IF(D1470="","",D1470&amp;"-"&amp;(1+COUNTIF(D$11:D1469,D1470)))</f>
        <v/>
      </c>
      <c r="D1470" s="271"/>
      <c r="E1470" s="272"/>
      <c r="F1470" s="272"/>
      <c r="G1470" s="272"/>
      <c r="H1470" s="272"/>
      <c r="I1470" s="272"/>
      <c r="J1470" s="272"/>
      <c r="K1470" s="272"/>
      <c r="L1470" s="272"/>
      <c r="M1470" s="272"/>
      <c r="N1470" s="273"/>
    </row>
    <row r="1471" spans="2:14" x14ac:dyDescent="0.25">
      <c r="B1471" s="278" t="str">
        <f>IF(D1471="","",D1471&amp;"-"&amp;(1+COUNTIF(D$11:D1470,D1471)))</f>
        <v/>
      </c>
      <c r="D1471" s="271"/>
      <c r="E1471" s="272"/>
      <c r="F1471" s="272"/>
      <c r="G1471" s="272"/>
      <c r="H1471" s="272"/>
      <c r="I1471" s="272"/>
      <c r="J1471" s="272"/>
      <c r="K1471" s="272"/>
      <c r="L1471" s="272"/>
      <c r="M1471" s="272"/>
      <c r="N1471" s="273"/>
    </row>
    <row r="1472" spans="2:14" x14ac:dyDescent="0.25">
      <c r="B1472" s="278" t="str">
        <f>IF(D1472="","",D1472&amp;"-"&amp;(1+COUNTIF(D$11:D1471,D1472)))</f>
        <v/>
      </c>
      <c r="D1472" s="271"/>
      <c r="E1472" s="272"/>
      <c r="F1472" s="272"/>
      <c r="G1472" s="272"/>
      <c r="H1472" s="272"/>
      <c r="I1472" s="272"/>
      <c r="J1472" s="272"/>
      <c r="K1472" s="272"/>
      <c r="L1472" s="272"/>
      <c r="M1472" s="272"/>
      <c r="N1472" s="273"/>
    </row>
    <row r="1473" spans="2:14" x14ac:dyDescent="0.25">
      <c r="B1473" s="278" t="str">
        <f>IF(D1473="","",D1473&amp;"-"&amp;(1+COUNTIF(D$11:D1472,D1473)))</f>
        <v/>
      </c>
      <c r="D1473" s="271"/>
      <c r="E1473" s="272"/>
      <c r="F1473" s="272"/>
      <c r="G1473" s="272"/>
      <c r="H1473" s="272"/>
      <c r="I1473" s="272"/>
      <c r="J1473" s="272"/>
      <c r="K1473" s="272"/>
      <c r="L1473" s="272"/>
      <c r="M1473" s="272"/>
      <c r="N1473" s="273"/>
    </row>
    <row r="1474" spans="2:14" x14ac:dyDescent="0.25">
      <c r="B1474" s="278" t="str">
        <f>IF(D1474="","",D1474&amp;"-"&amp;(1+COUNTIF(D$11:D1473,D1474)))</f>
        <v/>
      </c>
      <c r="D1474" s="271"/>
      <c r="E1474" s="272"/>
      <c r="F1474" s="272"/>
      <c r="G1474" s="272"/>
      <c r="H1474" s="272"/>
      <c r="I1474" s="272"/>
      <c r="J1474" s="272"/>
      <c r="K1474" s="272"/>
      <c r="L1474" s="272"/>
      <c r="M1474" s="272"/>
      <c r="N1474" s="273"/>
    </row>
    <row r="1475" spans="2:14" ht="15" customHeight="1" x14ac:dyDescent="0.25">
      <c r="B1475" s="278" t="str">
        <f>IF(D1475="","",D1475&amp;"-"&amp;(1+COUNTIF(D$11:D1474,D1475)))</f>
        <v/>
      </c>
      <c r="D1475" s="271"/>
      <c r="E1475" s="272"/>
      <c r="F1475" s="272"/>
      <c r="G1475" s="272"/>
      <c r="H1475" s="272"/>
      <c r="I1475" s="272"/>
      <c r="J1475" s="272"/>
      <c r="K1475" s="272"/>
      <c r="L1475" s="272"/>
      <c r="M1475" s="272"/>
      <c r="N1475" s="273"/>
    </row>
    <row r="1476" spans="2:14" x14ac:dyDescent="0.25">
      <c r="B1476" s="278" t="str">
        <f>IF(D1476="","",D1476&amp;"-"&amp;(1+COUNTIF(D$11:D1475,D1476)))</f>
        <v/>
      </c>
      <c r="D1476" s="271"/>
      <c r="E1476" s="272"/>
      <c r="F1476" s="272"/>
      <c r="G1476" s="272"/>
      <c r="H1476" s="272"/>
      <c r="I1476" s="272"/>
      <c r="J1476" s="272"/>
      <c r="K1476" s="272"/>
      <c r="L1476" s="272"/>
      <c r="M1476" s="272"/>
      <c r="N1476" s="273"/>
    </row>
    <row r="1477" spans="2:14" x14ac:dyDescent="0.25">
      <c r="B1477" s="278" t="str">
        <f>IF(D1477="","",D1477&amp;"-"&amp;(1+COUNTIF(D$11:D1476,D1477)))</f>
        <v/>
      </c>
      <c r="D1477" s="271"/>
      <c r="E1477" s="272"/>
      <c r="F1477" s="272"/>
      <c r="G1477" s="272"/>
      <c r="H1477" s="272"/>
      <c r="I1477" s="272"/>
      <c r="J1477" s="272"/>
      <c r="K1477" s="272"/>
      <c r="L1477" s="272"/>
      <c r="M1477" s="272"/>
      <c r="N1477" s="273"/>
    </row>
    <row r="1478" spans="2:14" x14ac:dyDescent="0.25">
      <c r="B1478" s="278" t="str">
        <f>IF(D1478="","",D1478&amp;"-"&amp;(1+COUNTIF(D$11:D1477,D1478)))</f>
        <v/>
      </c>
      <c r="D1478" s="271"/>
      <c r="E1478" s="272"/>
      <c r="F1478" s="272"/>
      <c r="G1478" s="272"/>
      <c r="H1478" s="272"/>
      <c r="I1478" s="272"/>
      <c r="J1478" s="272"/>
      <c r="K1478" s="272"/>
      <c r="L1478" s="272"/>
      <c r="M1478" s="272"/>
      <c r="N1478" s="273"/>
    </row>
    <row r="1479" spans="2:14" x14ac:dyDescent="0.25">
      <c r="B1479" s="278" t="str">
        <f>IF(D1479="","",D1479&amp;"-"&amp;(1+COUNTIF(D$11:D1478,D1479)))</f>
        <v/>
      </c>
      <c r="D1479" s="271"/>
      <c r="E1479" s="272"/>
      <c r="F1479" s="272"/>
      <c r="G1479" s="272"/>
      <c r="H1479" s="272"/>
      <c r="I1479" s="272"/>
      <c r="J1479" s="272"/>
      <c r="K1479" s="272"/>
      <c r="L1479" s="272"/>
      <c r="M1479" s="272"/>
      <c r="N1479" s="273"/>
    </row>
    <row r="1480" spans="2:14" x14ac:dyDescent="0.25">
      <c r="B1480" s="278" t="str">
        <f>IF(D1480="","",D1480&amp;"-"&amp;(1+COUNTIF(D$11:D1479,D1480)))</f>
        <v/>
      </c>
      <c r="D1480" s="271"/>
      <c r="E1480" s="272"/>
      <c r="F1480" s="272"/>
      <c r="G1480" s="272"/>
      <c r="H1480" s="272"/>
      <c r="I1480" s="272"/>
      <c r="J1480" s="272"/>
      <c r="K1480" s="272"/>
      <c r="L1480" s="272"/>
      <c r="M1480" s="272"/>
      <c r="N1480" s="273"/>
    </row>
    <row r="1481" spans="2:14" x14ac:dyDescent="0.25">
      <c r="B1481" s="278" t="str">
        <f>IF(D1481="","",D1481&amp;"-"&amp;(1+COUNTIF(D$11:D1480,D1481)))</f>
        <v/>
      </c>
      <c r="D1481" s="271"/>
      <c r="E1481" s="272"/>
      <c r="F1481" s="272"/>
      <c r="G1481" s="272"/>
      <c r="H1481" s="272"/>
      <c r="I1481" s="272"/>
      <c r="J1481" s="272"/>
      <c r="K1481" s="272"/>
      <c r="L1481" s="272"/>
      <c r="M1481" s="272"/>
      <c r="N1481" s="273"/>
    </row>
    <row r="1482" spans="2:14" ht="15" customHeight="1" x14ac:dyDescent="0.25">
      <c r="B1482" s="278" t="str">
        <f>IF(D1482="","",D1482&amp;"-"&amp;(1+COUNTIF(D$11:D1481,D1482)))</f>
        <v/>
      </c>
      <c r="D1482" s="271"/>
      <c r="E1482" s="272"/>
      <c r="F1482" s="272"/>
      <c r="G1482" s="272"/>
      <c r="H1482" s="272"/>
      <c r="I1482" s="272"/>
      <c r="J1482" s="272"/>
      <c r="K1482" s="272"/>
      <c r="L1482" s="272"/>
      <c r="M1482" s="272"/>
      <c r="N1482" s="273"/>
    </row>
    <row r="1483" spans="2:14" x14ac:dyDescent="0.25">
      <c r="B1483" s="278" t="str">
        <f>IF(D1483="","",D1483&amp;"-"&amp;(1+COUNTIF(D$11:D1482,D1483)))</f>
        <v/>
      </c>
      <c r="D1483" s="271"/>
      <c r="E1483" s="272"/>
      <c r="F1483" s="272"/>
      <c r="G1483" s="272"/>
      <c r="H1483" s="272"/>
      <c r="I1483" s="272"/>
      <c r="J1483" s="272"/>
      <c r="K1483" s="272"/>
      <c r="L1483" s="272"/>
      <c r="M1483" s="272"/>
      <c r="N1483" s="273"/>
    </row>
    <row r="1484" spans="2:14" x14ac:dyDescent="0.25">
      <c r="B1484" s="278" t="str">
        <f>IF(D1484="","",D1484&amp;"-"&amp;(1+COUNTIF(D$11:D1483,D1484)))</f>
        <v/>
      </c>
      <c r="D1484" s="271"/>
      <c r="E1484" s="272"/>
      <c r="F1484" s="272"/>
      <c r="G1484" s="272"/>
      <c r="H1484" s="272"/>
      <c r="I1484" s="272"/>
      <c r="J1484" s="272"/>
      <c r="K1484" s="272"/>
      <c r="L1484" s="272"/>
      <c r="M1484" s="272"/>
      <c r="N1484" s="273"/>
    </row>
    <row r="1485" spans="2:14" x14ac:dyDescent="0.25">
      <c r="B1485" s="278" t="str">
        <f>IF(D1485="","",D1485&amp;"-"&amp;(1+COUNTIF(D$11:D1484,D1485)))</f>
        <v/>
      </c>
      <c r="D1485" s="271"/>
      <c r="E1485" s="272"/>
      <c r="F1485" s="272"/>
      <c r="G1485" s="272"/>
      <c r="H1485" s="272"/>
      <c r="I1485" s="272"/>
      <c r="J1485" s="272"/>
      <c r="K1485" s="272"/>
      <c r="L1485" s="272"/>
      <c r="M1485" s="272"/>
      <c r="N1485" s="273"/>
    </row>
    <row r="1486" spans="2:14" x14ac:dyDescent="0.25">
      <c r="B1486" s="278" t="str">
        <f>IF(D1486="","",D1486&amp;"-"&amp;(1+COUNTIF(D$11:D1485,D1486)))</f>
        <v/>
      </c>
      <c r="D1486" s="271"/>
      <c r="E1486" s="272"/>
      <c r="F1486" s="272"/>
      <c r="G1486" s="272"/>
      <c r="H1486" s="272"/>
      <c r="I1486" s="272"/>
      <c r="J1486" s="272"/>
      <c r="K1486" s="272"/>
      <c r="L1486" s="272"/>
      <c r="M1486" s="272"/>
      <c r="N1486" s="273"/>
    </row>
    <row r="1487" spans="2:14" x14ac:dyDescent="0.25">
      <c r="B1487" s="278" t="str">
        <f>IF(D1487="","",D1487&amp;"-"&amp;(1+COUNTIF(D$11:D1486,D1487)))</f>
        <v/>
      </c>
      <c r="D1487" s="271"/>
      <c r="E1487" s="272"/>
      <c r="F1487" s="272"/>
      <c r="G1487" s="272"/>
      <c r="H1487" s="272"/>
      <c r="I1487" s="272"/>
      <c r="J1487" s="272"/>
      <c r="K1487" s="272"/>
      <c r="L1487" s="272"/>
      <c r="M1487" s="272"/>
      <c r="N1487" s="273"/>
    </row>
    <row r="1488" spans="2:14" x14ac:dyDescent="0.25">
      <c r="B1488" s="278" t="str">
        <f>IF(D1488="","",D1488&amp;"-"&amp;(1+COUNTIF(D$11:D1487,D1488)))</f>
        <v/>
      </c>
      <c r="D1488" s="271"/>
      <c r="E1488" s="272"/>
      <c r="F1488" s="272"/>
      <c r="G1488" s="272"/>
      <c r="H1488" s="272"/>
      <c r="I1488" s="272"/>
      <c r="J1488" s="272"/>
      <c r="K1488" s="272"/>
      <c r="L1488" s="272"/>
      <c r="M1488" s="272"/>
      <c r="N1488" s="273"/>
    </row>
    <row r="1489" spans="2:14" ht="15" customHeight="1" x14ac:dyDescent="0.25">
      <c r="B1489" s="278" t="str">
        <f>IF(D1489="","",D1489&amp;"-"&amp;(1+COUNTIF(D$11:D1488,D1489)))</f>
        <v/>
      </c>
      <c r="D1489" s="271"/>
      <c r="E1489" s="272"/>
      <c r="F1489" s="272"/>
      <c r="G1489" s="272"/>
      <c r="H1489" s="272"/>
      <c r="I1489" s="272"/>
      <c r="J1489" s="272"/>
      <c r="K1489" s="272"/>
      <c r="L1489" s="272"/>
      <c r="M1489" s="272"/>
      <c r="N1489" s="273"/>
    </row>
    <row r="1490" spans="2:14" x14ac:dyDescent="0.25">
      <c r="B1490" s="278" t="str">
        <f>IF(D1490="","",D1490&amp;"-"&amp;(1+COUNTIF(D$11:D1489,D1490)))</f>
        <v/>
      </c>
      <c r="D1490" s="271"/>
      <c r="E1490" s="272"/>
      <c r="F1490" s="272"/>
      <c r="G1490" s="272"/>
      <c r="H1490" s="272"/>
      <c r="I1490" s="272"/>
      <c r="J1490" s="272"/>
      <c r="K1490" s="272"/>
      <c r="L1490" s="272"/>
      <c r="M1490" s="272"/>
      <c r="N1490" s="273"/>
    </row>
    <row r="1491" spans="2:14" x14ac:dyDescent="0.25">
      <c r="B1491" s="278" t="str">
        <f>IF(D1491="","",D1491&amp;"-"&amp;(1+COUNTIF(D$11:D1490,D1491)))</f>
        <v/>
      </c>
      <c r="D1491" s="271"/>
      <c r="E1491" s="272"/>
      <c r="F1491" s="272"/>
      <c r="G1491" s="272"/>
      <c r="H1491" s="272"/>
      <c r="I1491" s="272"/>
      <c r="J1491" s="272"/>
      <c r="K1491" s="272"/>
      <c r="L1491" s="272"/>
      <c r="M1491" s="272"/>
      <c r="N1491" s="273"/>
    </row>
    <row r="1492" spans="2:14" x14ac:dyDescent="0.25">
      <c r="B1492" s="278" t="str">
        <f>IF(D1492="","",D1492&amp;"-"&amp;(1+COUNTIF(D$11:D1491,D1492)))</f>
        <v/>
      </c>
      <c r="D1492" s="271"/>
      <c r="E1492" s="272"/>
      <c r="F1492" s="272"/>
      <c r="G1492" s="272"/>
      <c r="H1492" s="272"/>
      <c r="I1492" s="272"/>
      <c r="J1492" s="272"/>
      <c r="K1492" s="272"/>
      <c r="L1492" s="272"/>
      <c r="M1492" s="272"/>
      <c r="N1492" s="273"/>
    </row>
    <row r="1493" spans="2:14" x14ac:dyDescent="0.25">
      <c r="B1493" s="278" t="str">
        <f>IF(D1493="","",D1493&amp;"-"&amp;(1+COUNTIF(D$11:D1492,D1493)))</f>
        <v/>
      </c>
      <c r="D1493" s="271"/>
      <c r="E1493" s="272"/>
      <c r="F1493" s="272"/>
      <c r="G1493" s="272"/>
      <c r="H1493" s="272"/>
      <c r="I1493" s="272"/>
      <c r="J1493" s="272"/>
      <c r="K1493" s="272"/>
      <c r="L1493" s="272"/>
      <c r="M1493" s="272"/>
      <c r="N1493" s="273"/>
    </row>
    <row r="1494" spans="2:14" x14ac:dyDescent="0.25">
      <c r="B1494" s="278" t="str">
        <f>IF(D1494="","",D1494&amp;"-"&amp;(1+COUNTIF(D$11:D1493,D1494)))</f>
        <v/>
      </c>
      <c r="D1494" s="271"/>
      <c r="E1494" s="272"/>
      <c r="F1494" s="272"/>
      <c r="G1494" s="272"/>
      <c r="H1494" s="272"/>
      <c r="I1494" s="272"/>
      <c r="J1494" s="272"/>
      <c r="K1494" s="272"/>
      <c r="L1494" s="272"/>
      <c r="M1494" s="272"/>
      <c r="N1494" s="273"/>
    </row>
    <row r="1495" spans="2:14" x14ac:dyDescent="0.25">
      <c r="B1495" s="278" t="str">
        <f>IF(D1495="","",D1495&amp;"-"&amp;(1+COUNTIF(D$11:D1494,D1495)))</f>
        <v/>
      </c>
      <c r="D1495" s="271"/>
      <c r="E1495" s="272"/>
      <c r="F1495" s="272"/>
      <c r="G1495" s="272"/>
      <c r="H1495" s="272"/>
      <c r="I1495" s="272"/>
      <c r="J1495" s="272"/>
      <c r="K1495" s="272"/>
      <c r="L1495" s="272"/>
      <c r="M1495" s="272"/>
      <c r="N1495" s="273"/>
    </row>
    <row r="1496" spans="2:14" ht="15" customHeight="1" x14ac:dyDescent="0.25">
      <c r="B1496" s="278" t="str">
        <f>IF(D1496="","",D1496&amp;"-"&amp;(1+COUNTIF(D$11:D1495,D1496)))</f>
        <v/>
      </c>
      <c r="D1496" s="271"/>
      <c r="E1496" s="272"/>
      <c r="F1496" s="272"/>
      <c r="G1496" s="272"/>
      <c r="H1496" s="272"/>
      <c r="I1496" s="272"/>
      <c r="J1496" s="272"/>
      <c r="K1496" s="272"/>
      <c r="L1496" s="272"/>
      <c r="M1496" s="272"/>
      <c r="N1496" s="273"/>
    </row>
    <row r="1497" spans="2:14" x14ac:dyDescent="0.25">
      <c r="B1497" s="278" t="str">
        <f>IF(D1497="","",D1497&amp;"-"&amp;(1+COUNTIF(D$11:D1496,D1497)))</f>
        <v/>
      </c>
      <c r="D1497" s="271"/>
      <c r="E1497" s="272"/>
      <c r="F1497" s="272"/>
      <c r="G1497" s="272"/>
      <c r="H1497" s="272"/>
      <c r="I1497" s="272"/>
      <c r="J1497" s="272"/>
      <c r="K1497" s="272"/>
      <c r="L1497" s="272"/>
      <c r="M1497" s="272"/>
      <c r="N1497" s="273"/>
    </row>
    <row r="1498" spans="2:14" x14ac:dyDescent="0.25">
      <c r="B1498" s="278" t="str">
        <f>IF(D1498="","",D1498&amp;"-"&amp;(1+COUNTIF(D$11:D1497,D1498)))</f>
        <v/>
      </c>
      <c r="D1498" s="271"/>
      <c r="E1498" s="272"/>
      <c r="F1498" s="272"/>
      <c r="G1498" s="272"/>
      <c r="H1498" s="272"/>
      <c r="I1498" s="272"/>
      <c r="J1498" s="272"/>
      <c r="K1498" s="272"/>
      <c r="L1498" s="272"/>
      <c r="M1498" s="272"/>
      <c r="N1498" s="273"/>
    </row>
    <row r="1499" spans="2:14" x14ac:dyDescent="0.25">
      <c r="B1499" s="278" t="str">
        <f>IF(D1499="","",D1499&amp;"-"&amp;(1+COUNTIF(D$11:D1498,D1499)))</f>
        <v/>
      </c>
      <c r="D1499" s="271"/>
      <c r="E1499" s="272"/>
      <c r="F1499" s="272"/>
      <c r="G1499" s="272"/>
      <c r="H1499" s="272"/>
      <c r="I1499" s="272"/>
      <c r="J1499" s="272"/>
      <c r="K1499" s="272"/>
      <c r="L1499" s="272"/>
      <c r="M1499" s="272"/>
      <c r="N1499" s="273"/>
    </row>
    <row r="1500" spans="2:14" x14ac:dyDescent="0.25">
      <c r="B1500" s="278" t="str">
        <f>IF(D1500="","",D1500&amp;"-"&amp;(1+COUNTIF(D$11:D1499,D1500)))</f>
        <v/>
      </c>
      <c r="D1500" s="271"/>
      <c r="E1500" s="272"/>
      <c r="F1500" s="272"/>
      <c r="G1500" s="272"/>
      <c r="H1500" s="272"/>
      <c r="I1500" s="272"/>
      <c r="J1500" s="272"/>
      <c r="K1500" s="272"/>
      <c r="L1500" s="272"/>
      <c r="M1500" s="272"/>
      <c r="N1500" s="273"/>
    </row>
    <row r="1501" spans="2:14" x14ac:dyDescent="0.25">
      <c r="B1501" s="278" t="str">
        <f>IF(D1501="","",D1501&amp;"-"&amp;(1+COUNTIF(D$11:D1500,D1501)))</f>
        <v/>
      </c>
      <c r="D1501" s="271"/>
      <c r="E1501" s="272"/>
      <c r="F1501" s="272"/>
      <c r="G1501" s="272"/>
      <c r="H1501" s="272"/>
      <c r="I1501" s="272"/>
      <c r="J1501" s="272"/>
      <c r="K1501" s="272"/>
      <c r="L1501" s="272"/>
      <c r="M1501" s="272"/>
      <c r="N1501" s="273"/>
    </row>
    <row r="1502" spans="2:14" x14ac:dyDescent="0.25">
      <c r="B1502" s="278" t="str">
        <f>IF(D1502="","",D1502&amp;"-"&amp;(1+COUNTIF(D$11:D1501,D1502)))</f>
        <v/>
      </c>
      <c r="D1502" s="271"/>
      <c r="E1502" s="272"/>
      <c r="F1502" s="272"/>
      <c r="G1502" s="272"/>
      <c r="H1502" s="272"/>
      <c r="I1502" s="272"/>
      <c r="J1502" s="272"/>
      <c r="K1502" s="272"/>
      <c r="L1502" s="272"/>
      <c r="M1502" s="272"/>
      <c r="N1502" s="273"/>
    </row>
    <row r="1503" spans="2:14" ht="15" customHeight="1" x14ac:dyDescent="0.25">
      <c r="B1503" s="278" t="str">
        <f>IF(D1503="","",D1503&amp;"-"&amp;(1+COUNTIF(D$11:D1502,D1503)))</f>
        <v/>
      </c>
      <c r="D1503" s="271"/>
      <c r="E1503" s="272"/>
      <c r="F1503" s="272"/>
      <c r="G1503" s="272"/>
      <c r="H1503" s="272"/>
      <c r="I1503" s="272"/>
      <c r="J1503" s="272"/>
      <c r="K1503" s="272"/>
      <c r="L1503" s="272"/>
      <c r="M1503" s="272"/>
      <c r="N1503" s="273"/>
    </row>
    <row r="1504" spans="2:14" x14ac:dyDescent="0.25">
      <c r="B1504" s="278" t="str">
        <f>IF(D1504="","",D1504&amp;"-"&amp;(1+COUNTIF(D$11:D1503,D1504)))</f>
        <v/>
      </c>
      <c r="D1504" s="271"/>
      <c r="E1504" s="272"/>
      <c r="F1504" s="272"/>
      <c r="G1504" s="272"/>
      <c r="H1504" s="272"/>
      <c r="I1504" s="272"/>
      <c r="J1504" s="272"/>
      <c r="K1504" s="272"/>
      <c r="L1504" s="272"/>
      <c r="M1504" s="272"/>
      <c r="N1504" s="273"/>
    </row>
    <row r="1505" spans="2:14" x14ac:dyDescent="0.25">
      <c r="B1505" s="278" t="str">
        <f>IF(D1505="","",D1505&amp;"-"&amp;(1+COUNTIF(D$11:D1504,D1505)))</f>
        <v/>
      </c>
      <c r="D1505" s="271"/>
      <c r="E1505" s="272"/>
      <c r="F1505" s="272"/>
      <c r="G1505" s="272"/>
      <c r="H1505" s="272"/>
      <c r="I1505" s="272"/>
      <c r="J1505" s="272"/>
      <c r="K1505" s="272"/>
      <c r="L1505" s="272"/>
      <c r="M1505" s="272"/>
      <c r="N1505" s="273"/>
    </row>
    <row r="1506" spans="2:14" x14ac:dyDescent="0.25">
      <c r="B1506" s="278" t="str">
        <f>IF(D1506="","",D1506&amp;"-"&amp;(1+COUNTIF(D$11:D1505,D1506)))</f>
        <v/>
      </c>
      <c r="D1506" s="271"/>
      <c r="E1506" s="272"/>
      <c r="F1506" s="272"/>
      <c r="G1506" s="272"/>
      <c r="H1506" s="272"/>
      <c r="I1506" s="272"/>
      <c r="J1506" s="272"/>
      <c r="K1506" s="272"/>
      <c r="L1506" s="272"/>
      <c r="M1506" s="272"/>
      <c r="N1506" s="273"/>
    </row>
    <row r="1507" spans="2:14" x14ac:dyDescent="0.25">
      <c r="B1507" s="278" t="str">
        <f>IF(D1507="","",D1507&amp;"-"&amp;(1+COUNTIF(D$11:D1506,D1507)))</f>
        <v/>
      </c>
      <c r="D1507" s="271"/>
      <c r="E1507" s="272"/>
      <c r="F1507" s="272"/>
      <c r="G1507" s="272"/>
      <c r="H1507" s="272"/>
      <c r="I1507" s="272"/>
      <c r="J1507" s="272"/>
      <c r="K1507" s="272"/>
      <c r="L1507" s="272"/>
      <c r="M1507" s="272"/>
      <c r="N1507" s="273"/>
    </row>
    <row r="1508" spans="2:14" x14ac:dyDescent="0.25">
      <c r="B1508" s="278" t="str">
        <f>IF(D1508="","",D1508&amp;"-"&amp;(1+COUNTIF(D$11:D1507,D1508)))</f>
        <v/>
      </c>
      <c r="D1508" s="271"/>
      <c r="E1508" s="272"/>
      <c r="F1508" s="272"/>
      <c r="G1508" s="272"/>
      <c r="H1508" s="272"/>
      <c r="I1508" s="272"/>
      <c r="J1508" s="272"/>
      <c r="K1508" s="272"/>
      <c r="L1508" s="272"/>
      <c r="M1508" s="272"/>
      <c r="N1508" s="273"/>
    </row>
    <row r="1509" spans="2:14" x14ac:dyDescent="0.25">
      <c r="B1509" s="278" t="str">
        <f>IF(D1509="","",D1509&amp;"-"&amp;(1+COUNTIF(D$11:D1508,D1509)))</f>
        <v/>
      </c>
      <c r="D1509" s="271"/>
      <c r="E1509" s="272"/>
      <c r="F1509" s="272"/>
      <c r="G1509" s="272"/>
      <c r="H1509" s="272"/>
      <c r="I1509" s="272"/>
      <c r="J1509" s="272"/>
      <c r="K1509" s="272"/>
      <c r="L1509" s="272"/>
      <c r="M1509" s="272"/>
      <c r="N1509" s="273"/>
    </row>
    <row r="1510" spans="2:14" ht="15" customHeight="1" x14ac:dyDescent="0.25">
      <c r="B1510" s="278" t="str">
        <f>IF(D1510="","",D1510&amp;"-"&amp;(1+COUNTIF(D$11:D1509,D1510)))</f>
        <v/>
      </c>
      <c r="D1510" s="271"/>
      <c r="E1510" s="272"/>
      <c r="F1510" s="272"/>
      <c r="G1510" s="272"/>
      <c r="H1510" s="272"/>
      <c r="I1510" s="272"/>
      <c r="J1510" s="272"/>
      <c r="K1510" s="272"/>
      <c r="L1510" s="272"/>
      <c r="M1510" s="272"/>
      <c r="N1510" s="273"/>
    </row>
    <row r="1511" spans="2:14" x14ac:dyDescent="0.25">
      <c r="B1511" s="278" t="str">
        <f>IF(D1511="","",D1511&amp;"-"&amp;(1+COUNTIF(D$11:D1510,D1511)))</f>
        <v/>
      </c>
      <c r="D1511" s="271"/>
      <c r="E1511" s="272"/>
      <c r="F1511" s="272"/>
      <c r="G1511" s="272"/>
      <c r="H1511" s="272"/>
      <c r="I1511" s="272"/>
      <c r="J1511" s="272"/>
      <c r="K1511" s="272"/>
      <c r="L1511" s="272"/>
      <c r="M1511" s="272"/>
      <c r="N1511" s="273"/>
    </row>
    <row r="1512" spans="2:14" x14ac:dyDescent="0.25">
      <c r="B1512" s="278" t="str">
        <f>IF(D1512="","",D1512&amp;"-"&amp;(1+COUNTIF(D$11:D1511,D1512)))</f>
        <v/>
      </c>
      <c r="D1512" s="271"/>
      <c r="E1512" s="272"/>
      <c r="F1512" s="272"/>
      <c r="G1512" s="272"/>
      <c r="H1512" s="272"/>
      <c r="I1512" s="272"/>
      <c r="J1512" s="272"/>
      <c r="K1512" s="272"/>
      <c r="L1512" s="272"/>
      <c r="M1512" s="272"/>
      <c r="N1512" s="273"/>
    </row>
    <row r="1513" spans="2:14" x14ac:dyDescent="0.25">
      <c r="B1513" s="278" t="str">
        <f>IF(D1513="","",D1513&amp;"-"&amp;(1+COUNTIF(D$11:D1512,D1513)))</f>
        <v/>
      </c>
      <c r="D1513" s="271"/>
      <c r="E1513" s="272"/>
      <c r="F1513" s="272"/>
      <c r="G1513" s="272"/>
      <c r="H1513" s="272"/>
      <c r="I1513" s="272"/>
      <c r="J1513" s="272"/>
      <c r="K1513" s="272"/>
      <c r="L1513" s="272"/>
      <c r="M1513" s="272"/>
      <c r="N1513" s="273"/>
    </row>
    <row r="1514" spans="2:14" x14ac:dyDescent="0.25">
      <c r="B1514" s="278" t="str">
        <f>IF(D1514="","",D1514&amp;"-"&amp;(1+COUNTIF(D$11:D1513,D1514)))</f>
        <v/>
      </c>
      <c r="D1514" s="271"/>
      <c r="E1514" s="272"/>
      <c r="F1514" s="272"/>
      <c r="G1514" s="272"/>
      <c r="H1514" s="272"/>
      <c r="I1514" s="272"/>
      <c r="J1514" s="272"/>
      <c r="K1514" s="272"/>
      <c r="L1514" s="272"/>
      <c r="M1514" s="272"/>
      <c r="N1514" s="273"/>
    </row>
    <row r="1515" spans="2:14" x14ac:dyDescent="0.25">
      <c r="B1515" s="278" t="str">
        <f>IF(D1515="","",D1515&amp;"-"&amp;(1+COUNTIF(D$11:D1514,D1515)))</f>
        <v/>
      </c>
      <c r="D1515" s="271"/>
      <c r="E1515" s="272"/>
      <c r="F1515" s="272"/>
      <c r="G1515" s="272"/>
      <c r="H1515" s="272"/>
      <c r="I1515" s="272"/>
      <c r="J1515" s="272"/>
      <c r="K1515" s="272"/>
      <c r="L1515" s="272"/>
      <c r="M1515" s="272"/>
      <c r="N1515" s="273"/>
    </row>
    <row r="1516" spans="2:14" x14ac:dyDescent="0.25">
      <c r="B1516" s="278" t="str">
        <f>IF(D1516="","",D1516&amp;"-"&amp;(1+COUNTIF(D$11:D1515,D1516)))</f>
        <v/>
      </c>
      <c r="D1516" s="271"/>
      <c r="E1516" s="272"/>
      <c r="F1516" s="272"/>
      <c r="G1516" s="272"/>
      <c r="H1516" s="272"/>
      <c r="I1516" s="272"/>
      <c r="J1516" s="272"/>
      <c r="K1516" s="272"/>
      <c r="L1516" s="272"/>
      <c r="M1516" s="272"/>
      <c r="N1516" s="273"/>
    </row>
    <row r="1517" spans="2:14" ht="15" customHeight="1" x14ac:dyDescent="0.25">
      <c r="B1517" s="278" t="str">
        <f>IF(D1517="","",D1517&amp;"-"&amp;(1+COUNTIF(D$11:D1516,D1517)))</f>
        <v/>
      </c>
      <c r="D1517" s="271"/>
      <c r="E1517" s="272"/>
      <c r="F1517" s="272"/>
      <c r="G1517" s="272"/>
      <c r="H1517" s="272"/>
      <c r="I1517" s="272"/>
      <c r="J1517" s="272"/>
      <c r="K1517" s="272"/>
      <c r="L1517" s="272"/>
      <c r="M1517" s="272"/>
      <c r="N1517" s="273"/>
    </row>
    <row r="1518" spans="2:14" x14ac:dyDescent="0.25">
      <c r="B1518" s="278" t="str">
        <f>IF(D1518="","",D1518&amp;"-"&amp;(1+COUNTIF(D$11:D1517,D1518)))</f>
        <v/>
      </c>
      <c r="D1518" s="271"/>
      <c r="E1518" s="272"/>
      <c r="F1518" s="272"/>
      <c r="G1518" s="272"/>
      <c r="H1518" s="272"/>
      <c r="I1518" s="272"/>
      <c r="J1518" s="272"/>
      <c r="K1518" s="272"/>
      <c r="L1518" s="272"/>
      <c r="M1518" s="272"/>
      <c r="N1518" s="273"/>
    </row>
    <row r="1519" spans="2:14" x14ac:dyDescent="0.25">
      <c r="B1519" s="278" t="str">
        <f>IF(D1519="","",D1519&amp;"-"&amp;(1+COUNTIF(D$11:D1518,D1519)))</f>
        <v/>
      </c>
      <c r="D1519" s="271"/>
      <c r="E1519" s="272"/>
      <c r="F1519" s="272"/>
      <c r="G1519" s="272"/>
      <c r="H1519" s="272"/>
      <c r="I1519" s="272"/>
      <c r="J1519" s="272"/>
      <c r="K1519" s="272"/>
      <c r="L1519" s="272"/>
      <c r="M1519" s="272"/>
      <c r="N1519" s="273"/>
    </row>
    <row r="1520" spans="2:14" x14ac:dyDescent="0.25">
      <c r="B1520" s="278" t="str">
        <f>IF(D1520="","",D1520&amp;"-"&amp;(1+COUNTIF(D$11:D1519,D1520)))</f>
        <v/>
      </c>
      <c r="D1520" s="271"/>
      <c r="E1520" s="272"/>
      <c r="F1520" s="272"/>
      <c r="G1520" s="272"/>
      <c r="H1520" s="272"/>
      <c r="I1520" s="272"/>
      <c r="J1520" s="272"/>
      <c r="K1520" s="272"/>
      <c r="L1520" s="272"/>
      <c r="M1520" s="272"/>
      <c r="N1520" s="273"/>
    </row>
    <row r="1521" spans="2:14" x14ac:dyDescent="0.25">
      <c r="B1521" s="278" t="str">
        <f>IF(D1521="","",D1521&amp;"-"&amp;(1+COUNTIF(D$11:D1520,D1521)))</f>
        <v/>
      </c>
      <c r="D1521" s="271"/>
      <c r="E1521" s="272"/>
      <c r="F1521" s="272"/>
      <c r="G1521" s="272"/>
      <c r="H1521" s="272"/>
      <c r="I1521" s="272"/>
      <c r="J1521" s="272"/>
      <c r="K1521" s="272"/>
      <c r="L1521" s="272"/>
      <c r="M1521" s="272"/>
      <c r="N1521" s="273"/>
    </row>
    <row r="1522" spans="2:14" x14ac:dyDescent="0.25">
      <c r="B1522" s="278" t="str">
        <f>IF(D1522="","",D1522&amp;"-"&amp;(1+COUNTIF(D$11:D1521,D1522)))</f>
        <v/>
      </c>
      <c r="D1522" s="271"/>
      <c r="E1522" s="272"/>
      <c r="F1522" s="272"/>
      <c r="G1522" s="272"/>
      <c r="H1522" s="272"/>
      <c r="I1522" s="272"/>
      <c r="J1522" s="272"/>
      <c r="K1522" s="272"/>
      <c r="L1522" s="272"/>
      <c r="M1522" s="272"/>
      <c r="N1522" s="273"/>
    </row>
    <row r="1523" spans="2:14" x14ac:dyDescent="0.25">
      <c r="B1523" s="278" t="str">
        <f>IF(D1523="","",D1523&amp;"-"&amp;(1+COUNTIF(D$11:D1522,D1523)))</f>
        <v/>
      </c>
      <c r="D1523" s="271"/>
      <c r="E1523" s="272"/>
      <c r="F1523" s="272"/>
      <c r="G1523" s="272"/>
      <c r="H1523" s="272"/>
      <c r="I1523" s="272"/>
      <c r="J1523" s="272"/>
      <c r="K1523" s="272"/>
      <c r="L1523" s="272"/>
      <c r="M1523" s="272"/>
      <c r="N1523" s="273"/>
    </row>
    <row r="1524" spans="2:14" ht="15" customHeight="1" x14ac:dyDescent="0.25">
      <c r="B1524" s="278" t="str">
        <f>IF(D1524="","",D1524&amp;"-"&amp;(1+COUNTIF(D$11:D1523,D1524)))</f>
        <v/>
      </c>
      <c r="D1524" s="271"/>
      <c r="E1524" s="272"/>
      <c r="F1524" s="272"/>
      <c r="G1524" s="272"/>
      <c r="H1524" s="272"/>
      <c r="I1524" s="272"/>
      <c r="J1524" s="272"/>
      <c r="K1524" s="272"/>
      <c r="L1524" s="272"/>
      <c r="M1524" s="272"/>
      <c r="N1524" s="273"/>
    </row>
    <row r="1525" spans="2:14" x14ac:dyDescent="0.25">
      <c r="B1525" s="278" t="str">
        <f>IF(D1525="","",D1525&amp;"-"&amp;(1+COUNTIF(D$11:D1524,D1525)))</f>
        <v/>
      </c>
      <c r="D1525" s="271"/>
      <c r="E1525" s="272"/>
      <c r="F1525" s="272"/>
      <c r="G1525" s="272"/>
      <c r="H1525" s="272"/>
      <c r="I1525" s="272"/>
      <c r="J1525" s="272"/>
      <c r="K1525" s="272"/>
      <c r="L1525" s="272"/>
      <c r="M1525" s="272"/>
      <c r="N1525" s="273"/>
    </row>
    <row r="1526" spans="2:14" x14ac:dyDescent="0.25">
      <c r="B1526" s="278" t="str">
        <f>IF(D1526="","",D1526&amp;"-"&amp;(1+COUNTIF(D$11:D1525,D1526)))</f>
        <v/>
      </c>
      <c r="D1526" s="271"/>
      <c r="E1526" s="272"/>
      <c r="F1526" s="272"/>
      <c r="G1526" s="272"/>
      <c r="H1526" s="272"/>
      <c r="I1526" s="272"/>
      <c r="J1526" s="272"/>
      <c r="K1526" s="272"/>
      <c r="L1526" s="272"/>
      <c r="M1526" s="272"/>
      <c r="N1526" s="273"/>
    </row>
    <row r="1527" spans="2:14" x14ac:dyDescent="0.25">
      <c r="B1527" s="278" t="str">
        <f>IF(D1527="","",D1527&amp;"-"&amp;(1+COUNTIF(D$11:D1526,D1527)))</f>
        <v/>
      </c>
      <c r="D1527" s="271"/>
      <c r="E1527" s="272"/>
      <c r="F1527" s="272"/>
      <c r="G1527" s="272"/>
      <c r="H1527" s="272"/>
      <c r="I1527" s="272"/>
      <c r="J1527" s="272"/>
      <c r="K1527" s="272"/>
      <c r="L1527" s="272"/>
      <c r="M1527" s="272"/>
      <c r="N1527" s="273"/>
    </row>
    <row r="1528" spans="2:14" x14ac:dyDescent="0.25">
      <c r="B1528" s="278" t="str">
        <f>IF(D1528="","",D1528&amp;"-"&amp;(1+COUNTIF(D$11:D1527,D1528)))</f>
        <v/>
      </c>
      <c r="D1528" s="271"/>
      <c r="E1528" s="272"/>
      <c r="F1528" s="272"/>
      <c r="G1528" s="272"/>
      <c r="H1528" s="272"/>
      <c r="I1528" s="272"/>
      <c r="J1528" s="272"/>
      <c r="K1528" s="272"/>
      <c r="L1528" s="272"/>
      <c r="M1528" s="272"/>
      <c r="N1528" s="273"/>
    </row>
    <row r="1529" spans="2:14" x14ac:dyDescent="0.25">
      <c r="B1529" s="278" t="str">
        <f>IF(D1529="","",D1529&amp;"-"&amp;(1+COUNTIF(D$11:D1528,D1529)))</f>
        <v/>
      </c>
      <c r="D1529" s="271"/>
      <c r="E1529" s="272"/>
      <c r="F1529" s="272"/>
      <c r="G1529" s="272"/>
      <c r="H1529" s="272"/>
      <c r="I1529" s="272"/>
      <c r="J1529" s="272"/>
      <c r="K1529" s="272"/>
      <c r="L1529" s="272"/>
      <c r="M1529" s="272"/>
      <c r="N1529" s="273"/>
    </row>
    <row r="1530" spans="2:14" x14ac:dyDescent="0.25">
      <c r="B1530" s="278" t="str">
        <f>IF(D1530="","",D1530&amp;"-"&amp;(1+COUNTIF(D$11:D1529,D1530)))</f>
        <v/>
      </c>
      <c r="D1530" s="271"/>
      <c r="E1530" s="272"/>
      <c r="F1530" s="272"/>
      <c r="G1530" s="272"/>
      <c r="H1530" s="272"/>
      <c r="I1530" s="272"/>
      <c r="J1530" s="272"/>
      <c r="K1530" s="272"/>
      <c r="L1530" s="272"/>
      <c r="M1530" s="272"/>
      <c r="N1530" s="273"/>
    </row>
    <row r="1531" spans="2:14" ht="15" customHeight="1" x14ac:dyDescent="0.25">
      <c r="B1531" s="278" t="str">
        <f>IF(D1531="","",D1531&amp;"-"&amp;(1+COUNTIF(D$11:D1530,D1531)))</f>
        <v/>
      </c>
      <c r="D1531" s="271"/>
      <c r="E1531" s="272"/>
      <c r="F1531" s="272"/>
      <c r="G1531" s="272"/>
      <c r="H1531" s="272"/>
      <c r="I1531" s="272"/>
      <c r="J1531" s="272"/>
      <c r="K1531" s="272"/>
      <c r="L1531" s="272"/>
      <c r="M1531" s="272"/>
      <c r="N1531" s="273"/>
    </row>
    <row r="1532" spans="2:14" x14ac:dyDescent="0.25">
      <c r="B1532" s="278" t="str">
        <f>IF(D1532="","",D1532&amp;"-"&amp;(1+COUNTIF(D$11:D1531,D1532)))</f>
        <v/>
      </c>
      <c r="D1532" s="271"/>
      <c r="E1532" s="272"/>
      <c r="F1532" s="272"/>
      <c r="G1532" s="272"/>
      <c r="H1532" s="272"/>
      <c r="I1532" s="272"/>
      <c r="J1532" s="272"/>
      <c r="K1532" s="272"/>
      <c r="L1532" s="272"/>
      <c r="M1532" s="272"/>
      <c r="N1532" s="273"/>
    </row>
    <row r="1533" spans="2:14" x14ac:dyDescent="0.25">
      <c r="B1533" s="278" t="str">
        <f>IF(D1533="","",D1533&amp;"-"&amp;(1+COUNTIF(D$11:D1532,D1533)))</f>
        <v/>
      </c>
      <c r="D1533" s="271"/>
      <c r="E1533" s="272"/>
      <c r="F1533" s="272"/>
      <c r="G1533" s="272"/>
      <c r="H1533" s="272"/>
      <c r="I1533" s="272"/>
      <c r="J1533" s="272"/>
      <c r="K1533" s="272"/>
      <c r="L1533" s="272"/>
      <c r="M1533" s="272"/>
      <c r="N1533" s="273"/>
    </row>
    <row r="1534" spans="2:14" x14ac:dyDescent="0.25">
      <c r="B1534" s="278" t="str">
        <f>IF(D1534="","",D1534&amp;"-"&amp;(1+COUNTIF(D$11:D1533,D1534)))</f>
        <v/>
      </c>
      <c r="D1534" s="271"/>
      <c r="E1534" s="272"/>
      <c r="F1534" s="272"/>
      <c r="G1534" s="272"/>
      <c r="H1534" s="272"/>
      <c r="I1534" s="272"/>
      <c r="J1534" s="272"/>
      <c r="K1534" s="272"/>
      <c r="L1534" s="272"/>
      <c r="M1534" s="272"/>
      <c r="N1534" s="273"/>
    </row>
    <row r="1535" spans="2:14" x14ac:dyDescent="0.25">
      <c r="B1535" s="278" t="str">
        <f>IF(D1535="","",D1535&amp;"-"&amp;(1+COUNTIF(D$11:D1534,D1535)))</f>
        <v/>
      </c>
      <c r="D1535" s="271"/>
      <c r="E1535" s="272"/>
      <c r="F1535" s="272"/>
      <c r="G1535" s="272"/>
      <c r="H1535" s="272"/>
      <c r="I1535" s="272"/>
      <c r="J1535" s="272"/>
      <c r="K1535" s="272"/>
      <c r="L1535" s="272"/>
      <c r="M1535" s="272"/>
      <c r="N1535" s="273"/>
    </row>
    <row r="1536" spans="2:14" x14ac:dyDescent="0.25">
      <c r="B1536" s="278" t="str">
        <f>IF(D1536="","",D1536&amp;"-"&amp;(1+COUNTIF(D$11:D1535,D1536)))</f>
        <v/>
      </c>
      <c r="D1536" s="271"/>
      <c r="E1536" s="272"/>
      <c r="F1536" s="272"/>
      <c r="G1536" s="272"/>
      <c r="H1536" s="272"/>
      <c r="I1536" s="272"/>
      <c r="J1536" s="272"/>
      <c r="K1536" s="272"/>
      <c r="L1536" s="272"/>
      <c r="M1536" s="272"/>
      <c r="N1536" s="273"/>
    </row>
    <row r="1537" spans="2:14" x14ac:dyDescent="0.25">
      <c r="B1537" s="278" t="str">
        <f>IF(D1537="","",D1537&amp;"-"&amp;(1+COUNTIF(D$11:D1536,D1537)))</f>
        <v/>
      </c>
      <c r="D1537" s="271"/>
      <c r="E1537" s="272"/>
      <c r="F1537" s="272"/>
      <c r="G1537" s="272"/>
      <c r="H1537" s="272"/>
      <c r="I1537" s="272"/>
      <c r="J1537" s="272"/>
      <c r="K1537" s="272"/>
      <c r="L1537" s="272"/>
      <c r="M1537" s="272"/>
      <c r="N1537" s="273"/>
    </row>
    <row r="1538" spans="2:14" ht="15" customHeight="1" x14ac:dyDescent="0.25">
      <c r="B1538" s="278" t="str">
        <f>IF(D1538="","",D1538&amp;"-"&amp;(1+COUNTIF(D$11:D1537,D1538)))</f>
        <v/>
      </c>
      <c r="D1538" s="271"/>
      <c r="E1538" s="272"/>
      <c r="F1538" s="272"/>
      <c r="G1538" s="272"/>
      <c r="H1538" s="272"/>
      <c r="I1538" s="272"/>
      <c r="J1538" s="272"/>
      <c r="K1538" s="272"/>
      <c r="L1538" s="272"/>
      <c r="M1538" s="272"/>
      <c r="N1538" s="273"/>
    </row>
    <row r="1539" spans="2:14" x14ac:dyDescent="0.25">
      <c r="B1539" s="278" t="str">
        <f>IF(D1539="","",D1539&amp;"-"&amp;(1+COUNTIF(D$11:D1538,D1539)))</f>
        <v/>
      </c>
      <c r="D1539" s="271"/>
      <c r="E1539" s="272"/>
      <c r="F1539" s="272"/>
      <c r="G1539" s="272"/>
      <c r="H1539" s="272"/>
      <c r="I1539" s="272"/>
      <c r="J1539" s="272"/>
      <c r="K1539" s="272"/>
      <c r="L1539" s="272"/>
      <c r="M1539" s="272"/>
      <c r="N1539" s="273"/>
    </row>
    <row r="1540" spans="2:14" x14ac:dyDescent="0.25">
      <c r="B1540" s="278" t="str">
        <f>IF(D1540="","",D1540&amp;"-"&amp;(1+COUNTIF(D$11:D1539,D1540)))</f>
        <v/>
      </c>
      <c r="D1540" s="271"/>
      <c r="E1540" s="272"/>
      <c r="F1540" s="272"/>
      <c r="G1540" s="272"/>
      <c r="H1540" s="272"/>
      <c r="I1540" s="272"/>
      <c r="J1540" s="272"/>
      <c r="K1540" s="272"/>
      <c r="L1540" s="272"/>
      <c r="M1540" s="272"/>
      <c r="N1540" s="273"/>
    </row>
    <row r="1541" spans="2:14" x14ac:dyDescent="0.25">
      <c r="B1541" s="278" t="str">
        <f>IF(D1541="","",D1541&amp;"-"&amp;(1+COUNTIF(D$11:D1540,D1541)))</f>
        <v/>
      </c>
      <c r="D1541" s="271"/>
      <c r="E1541" s="272"/>
      <c r="F1541" s="272"/>
      <c r="G1541" s="272"/>
      <c r="H1541" s="272"/>
      <c r="I1541" s="272"/>
      <c r="J1541" s="272"/>
      <c r="K1541" s="272"/>
      <c r="L1541" s="272"/>
      <c r="M1541" s="272"/>
      <c r="N1541" s="273"/>
    </row>
    <row r="1542" spans="2:14" x14ac:dyDescent="0.25">
      <c r="B1542" s="278" t="str">
        <f>IF(D1542="","",D1542&amp;"-"&amp;(1+COUNTIF(D$11:D1541,D1542)))</f>
        <v/>
      </c>
      <c r="D1542" s="271"/>
      <c r="E1542" s="272"/>
      <c r="F1542" s="272"/>
      <c r="G1542" s="272"/>
      <c r="H1542" s="272"/>
      <c r="I1542" s="272"/>
      <c r="J1542" s="272"/>
      <c r="K1542" s="272"/>
      <c r="L1542" s="272"/>
      <c r="M1542" s="272"/>
      <c r="N1542" s="273"/>
    </row>
    <row r="1543" spans="2:14" x14ac:dyDescent="0.25">
      <c r="B1543" s="278" t="str">
        <f>IF(D1543="","",D1543&amp;"-"&amp;(1+COUNTIF(D$11:D1542,D1543)))</f>
        <v/>
      </c>
      <c r="D1543" s="271"/>
      <c r="E1543" s="272"/>
      <c r="F1543" s="272"/>
      <c r="G1543" s="272"/>
      <c r="H1543" s="272"/>
      <c r="I1543" s="272"/>
      <c r="J1543" s="272"/>
      <c r="K1543" s="272"/>
      <c r="L1543" s="272"/>
      <c r="M1543" s="272"/>
      <c r="N1543" s="273"/>
    </row>
    <row r="1544" spans="2:14" x14ac:dyDescent="0.25">
      <c r="B1544" s="278" t="str">
        <f>IF(D1544="","",D1544&amp;"-"&amp;(1+COUNTIF(D$11:D1543,D1544)))</f>
        <v/>
      </c>
      <c r="D1544" s="271"/>
      <c r="E1544" s="272"/>
      <c r="F1544" s="272"/>
      <c r="G1544" s="272"/>
      <c r="H1544" s="272"/>
      <c r="I1544" s="272"/>
      <c r="J1544" s="272"/>
      <c r="K1544" s="272"/>
      <c r="L1544" s="272"/>
      <c r="M1544" s="272"/>
      <c r="N1544" s="273"/>
    </row>
    <row r="1545" spans="2:14" ht="15" customHeight="1" x14ac:dyDescent="0.25">
      <c r="B1545" s="278" t="str">
        <f>IF(D1545="","",D1545&amp;"-"&amp;(1+COUNTIF(D$11:D1544,D1545)))</f>
        <v/>
      </c>
      <c r="D1545" s="271"/>
      <c r="E1545" s="272"/>
      <c r="F1545" s="272"/>
      <c r="G1545" s="272"/>
      <c r="H1545" s="272"/>
      <c r="I1545" s="272"/>
      <c r="J1545" s="272"/>
      <c r="K1545" s="272"/>
      <c r="L1545" s="272"/>
      <c r="M1545" s="272"/>
      <c r="N1545" s="273"/>
    </row>
    <row r="1546" spans="2:14" x14ac:dyDescent="0.25">
      <c r="B1546" s="278" t="str">
        <f>IF(D1546="","",D1546&amp;"-"&amp;(1+COUNTIF(D$11:D1545,D1546)))</f>
        <v/>
      </c>
      <c r="D1546" s="271"/>
      <c r="E1546" s="272"/>
      <c r="F1546" s="272"/>
      <c r="G1546" s="272"/>
      <c r="H1546" s="272"/>
      <c r="I1546" s="272"/>
      <c r="J1546" s="272"/>
      <c r="K1546" s="272"/>
      <c r="L1546" s="272"/>
      <c r="M1546" s="272"/>
      <c r="N1546" s="273"/>
    </row>
    <row r="1547" spans="2:14" x14ac:dyDescent="0.25">
      <c r="B1547" s="278" t="str">
        <f>IF(D1547="","",D1547&amp;"-"&amp;(1+COUNTIF(D$11:D1546,D1547)))</f>
        <v/>
      </c>
      <c r="D1547" s="271"/>
      <c r="E1547" s="272"/>
      <c r="F1547" s="272"/>
      <c r="G1547" s="272"/>
      <c r="H1547" s="272"/>
      <c r="I1547" s="272"/>
      <c r="J1547" s="272"/>
      <c r="K1547" s="272"/>
      <c r="L1547" s="272"/>
      <c r="M1547" s="272"/>
      <c r="N1547" s="273"/>
    </row>
    <row r="1548" spans="2:14" x14ac:dyDescent="0.25">
      <c r="B1548" s="278" t="str">
        <f>IF(D1548="","",D1548&amp;"-"&amp;(1+COUNTIF(D$11:D1547,D1548)))</f>
        <v/>
      </c>
      <c r="D1548" s="271"/>
      <c r="E1548" s="272"/>
      <c r="F1548" s="272"/>
      <c r="G1548" s="272"/>
      <c r="H1548" s="272"/>
      <c r="I1548" s="272"/>
      <c r="J1548" s="272"/>
      <c r="K1548" s="272"/>
      <c r="L1548" s="272"/>
      <c r="M1548" s="272"/>
      <c r="N1548" s="273"/>
    </row>
    <row r="1549" spans="2:14" x14ac:dyDescent="0.25">
      <c r="B1549" s="278" t="str">
        <f>IF(D1549="","",D1549&amp;"-"&amp;(1+COUNTIF(D$11:D1548,D1549)))</f>
        <v/>
      </c>
      <c r="D1549" s="271"/>
      <c r="E1549" s="272"/>
      <c r="F1549" s="272"/>
      <c r="G1549" s="272"/>
      <c r="H1549" s="272"/>
      <c r="I1549" s="272"/>
      <c r="J1549" s="272"/>
      <c r="K1549" s="272"/>
      <c r="L1549" s="272"/>
      <c r="M1549" s="272"/>
      <c r="N1549" s="273"/>
    </row>
    <row r="1550" spans="2:14" x14ac:dyDescent="0.25">
      <c r="B1550" s="278" t="str">
        <f>IF(D1550="","",D1550&amp;"-"&amp;(1+COUNTIF(D$11:D1549,D1550)))</f>
        <v/>
      </c>
      <c r="D1550" s="271"/>
      <c r="E1550" s="272"/>
      <c r="F1550" s="272"/>
      <c r="G1550" s="272"/>
      <c r="H1550" s="272"/>
      <c r="I1550" s="272"/>
      <c r="J1550" s="272"/>
      <c r="K1550" s="272"/>
      <c r="L1550" s="272"/>
      <c r="M1550" s="272"/>
      <c r="N1550" s="273"/>
    </row>
    <row r="1551" spans="2:14" x14ac:dyDescent="0.25">
      <c r="B1551" s="278" t="str">
        <f>IF(D1551="","",D1551&amp;"-"&amp;(1+COUNTIF(D$11:D1550,D1551)))</f>
        <v/>
      </c>
      <c r="D1551" s="271"/>
      <c r="E1551" s="272"/>
      <c r="F1551" s="272"/>
      <c r="G1551" s="272"/>
      <c r="H1551" s="272"/>
      <c r="I1551" s="272"/>
      <c r="J1551" s="272"/>
      <c r="K1551" s="272"/>
      <c r="L1551" s="272"/>
      <c r="M1551" s="272"/>
      <c r="N1551" s="273"/>
    </row>
    <row r="1552" spans="2:14" ht="15" customHeight="1" x14ac:dyDescent="0.25">
      <c r="B1552" s="278" t="str">
        <f>IF(D1552="","",D1552&amp;"-"&amp;(1+COUNTIF(D$11:D1551,D1552)))</f>
        <v/>
      </c>
      <c r="D1552" s="271"/>
      <c r="E1552" s="272"/>
      <c r="F1552" s="272"/>
      <c r="G1552" s="272"/>
      <c r="H1552" s="272"/>
      <c r="I1552" s="272"/>
      <c r="J1552" s="272"/>
      <c r="K1552" s="272"/>
      <c r="L1552" s="272"/>
      <c r="M1552" s="272"/>
      <c r="N1552" s="273"/>
    </row>
    <row r="1553" spans="2:14" x14ac:dyDescent="0.25">
      <c r="B1553" s="278" t="str">
        <f>IF(D1553="","",D1553&amp;"-"&amp;(1+COUNTIF(D$11:D1552,D1553)))</f>
        <v/>
      </c>
      <c r="D1553" s="271"/>
      <c r="E1553" s="272"/>
      <c r="F1553" s="272"/>
      <c r="G1553" s="272"/>
      <c r="H1553" s="272"/>
      <c r="I1553" s="272"/>
      <c r="J1553" s="272"/>
      <c r="K1553" s="272"/>
      <c r="L1553" s="272"/>
      <c r="M1553" s="272"/>
      <c r="N1553" s="273"/>
    </row>
    <row r="1554" spans="2:14" x14ac:dyDescent="0.25">
      <c r="B1554" s="278" t="str">
        <f>IF(D1554="","",D1554&amp;"-"&amp;(1+COUNTIF(D$11:D1553,D1554)))</f>
        <v/>
      </c>
      <c r="D1554" s="271"/>
      <c r="E1554" s="272"/>
      <c r="F1554" s="272"/>
      <c r="G1554" s="272"/>
      <c r="H1554" s="272"/>
      <c r="I1554" s="272"/>
      <c r="J1554" s="272"/>
      <c r="K1554" s="272"/>
      <c r="L1554" s="272"/>
      <c r="M1554" s="272"/>
      <c r="N1554" s="273"/>
    </row>
    <row r="1555" spans="2:14" x14ac:dyDescent="0.25">
      <c r="B1555" s="278" t="str">
        <f>IF(D1555="","",D1555&amp;"-"&amp;(1+COUNTIF(D$11:D1554,D1555)))</f>
        <v/>
      </c>
      <c r="D1555" s="271"/>
      <c r="E1555" s="272"/>
      <c r="F1555" s="272"/>
      <c r="G1555" s="272"/>
      <c r="H1555" s="272"/>
      <c r="I1555" s="272"/>
      <c r="J1555" s="272"/>
      <c r="K1555" s="272"/>
      <c r="L1555" s="272"/>
      <c r="M1555" s="272"/>
      <c r="N1555" s="273"/>
    </row>
    <row r="1556" spans="2:14" x14ac:dyDescent="0.25">
      <c r="B1556" s="278" t="str">
        <f>IF(D1556="","",D1556&amp;"-"&amp;(1+COUNTIF(D$11:D1555,D1556)))</f>
        <v/>
      </c>
      <c r="D1556" s="271"/>
      <c r="E1556" s="272"/>
      <c r="F1556" s="272"/>
      <c r="G1556" s="272"/>
      <c r="H1556" s="272"/>
      <c r="I1556" s="272"/>
      <c r="J1556" s="272"/>
      <c r="K1556" s="272"/>
      <c r="L1556" s="272"/>
      <c r="M1556" s="272"/>
      <c r="N1556" s="273"/>
    </row>
    <row r="1557" spans="2:14" x14ac:dyDescent="0.25">
      <c r="B1557" s="278" t="str">
        <f>IF(D1557="","",D1557&amp;"-"&amp;(1+COUNTIF(D$11:D1556,D1557)))</f>
        <v/>
      </c>
      <c r="D1557" s="271"/>
      <c r="E1557" s="272"/>
      <c r="F1557" s="272"/>
      <c r="G1557" s="272"/>
      <c r="H1557" s="272"/>
      <c r="I1557" s="272"/>
      <c r="J1557" s="272"/>
      <c r="K1557" s="272"/>
      <c r="L1557" s="272"/>
      <c r="M1557" s="272"/>
      <c r="N1557" s="273"/>
    </row>
    <row r="1558" spans="2:14" x14ac:dyDescent="0.25">
      <c r="B1558" s="278" t="str">
        <f>IF(D1558="","",D1558&amp;"-"&amp;(1+COUNTIF(D$11:D1557,D1558)))</f>
        <v/>
      </c>
      <c r="D1558" s="271"/>
      <c r="E1558" s="272"/>
      <c r="F1558" s="272"/>
      <c r="G1558" s="272"/>
      <c r="H1558" s="272"/>
      <c r="I1558" s="272"/>
      <c r="J1558" s="272"/>
      <c r="K1558" s="272"/>
      <c r="L1558" s="272"/>
      <c r="M1558" s="272"/>
      <c r="N1558" s="273"/>
    </row>
    <row r="1559" spans="2:14" ht="15" customHeight="1" x14ac:dyDescent="0.25">
      <c r="B1559" s="278" t="str">
        <f>IF(D1559="","",D1559&amp;"-"&amp;(1+COUNTIF(D$11:D1558,D1559)))</f>
        <v/>
      </c>
      <c r="D1559" s="271"/>
      <c r="E1559" s="272"/>
      <c r="F1559" s="272"/>
      <c r="G1559" s="272"/>
      <c r="H1559" s="272"/>
      <c r="I1559" s="272"/>
      <c r="J1559" s="272"/>
      <c r="K1559" s="272"/>
      <c r="L1559" s="272"/>
      <c r="M1559" s="272"/>
      <c r="N1559" s="273"/>
    </row>
    <row r="1560" spans="2:14" x14ac:dyDescent="0.25">
      <c r="B1560" s="278" t="str">
        <f>IF(D1560="","",D1560&amp;"-"&amp;(1+COUNTIF(D$11:D1559,D1560)))</f>
        <v/>
      </c>
      <c r="D1560" s="271"/>
      <c r="E1560" s="272"/>
      <c r="F1560" s="272"/>
      <c r="G1560" s="272"/>
      <c r="H1560" s="272"/>
      <c r="I1560" s="272"/>
      <c r="J1560" s="272"/>
      <c r="K1560" s="272"/>
      <c r="L1560" s="272"/>
      <c r="M1560" s="272"/>
      <c r="N1560" s="273"/>
    </row>
    <row r="1561" spans="2:14" x14ac:dyDescent="0.25">
      <c r="B1561" s="278" t="str">
        <f>IF(D1561="","",D1561&amp;"-"&amp;(1+COUNTIF(D$11:D1560,D1561)))</f>
        <v/>
      </c>
      <c r="D1561" s="271"/>
      <c r="E1561" s="272"/>
      <c r="F1561" s="272"/>
      <c r="G1561" s="272"/>
      <c r="H1561" s="272"/>
      <c r="I1561" s="272"/>
      <c r="J1561" s="272"/>
      <c r="K1561" s="272"/>
      <c r="L1561" s="272"/>
      <c r="M1561" s="272"/>
      <c r="N1561" s="273"/>
    </row>
    <row r="1562" spans="2:14" x14ac:dyDescent="0.25">
      <c r="B1562" s="278" t="str">
        <f>IF(D1562="","",D1562&amp;"-"&amp;(1+COUNTIF(D$11:D1561,D1562)))</f>
        <v/>
      </c>
      <c r="D1562" s="271"/>
      <c r="E1562" s="272"/>
      <c r="F1562" s="272"/>
      <c r="G1562" s="272"/>
      <c r="H1562" s="272"/>
      <c r="I1562" s="272"/>
      <c r="J1562" s="272"/>
      <c r="K1562" s="272"/>
      <c r="L1562" s="272"/>
      <c r="M1562" s="272"/>
      <c r="N1562" s="273"/>
    </row>
    <row r="1563" spans="2:14" x14ac:dyDescent="0.25">
      <c r="B1563" s="278" t="str">
        <f>IF(D1563="","",D1563&amp;"-"&amp;(1+COUNTIF(D$11:D1562,D1563)))</f>
        <v/>
      </c>
      <c r="D1563" s="271"/>
      <c r="E1563" s="272"/>
      <c r="F1563" s="272"/>
      <c r="G1563" s="272"/>
      <c r="H1563" s="272"/>
      <c r="I1563" s="272"/>
      <c r="J1563" s="272"/>
      <c r="K1563" s="272"/>
      <c r="L1563" s="272"/>
      <c r="M1563" s="272"/>
      <c r="N1563" s="273"/>
    </row>
    <row r="1564" spans="2:14" x14ac:dyDescent="0.25">
      <c r="B1564" s="278" t="str">
        <f>IF(D1564="","",D1564&amp;"-"&amp;(1+COUNTIF(D$11:D1563,D1564)))</f>
        <v/>
      </c>
      <c r="D1564" s="271"/>
      <c r="E1564" s="272"/>
      <c r="F1564" s="272"/>
      <c r="G1564" s="272"/>
      <c r="H1564" s="272"/>
      <c r="I1564" s="272"/>
      <c r="J1564" s="272"/>
      <c r="K1564" s="272"/>
      <c r="L1564" s="272"/>
      <c r="M1564" s="272"/>
      <c r="N1564" s="273"/>
    </row>
    <row r="1565" spans="2:14" x14ac:dyDescent="0.25">
      <c r="B1565" s="278" t="str">
        <f>IF(D1565="","",D1565&amp;"-"&amp;(1+COUNTIF(D$11:D1564,D1565)))</f>
        <v/>
      </c>
      <c r="D1565" s="271"/>
      <c r="E1565" s="272"/>
      <c r="F1565" s="272"/>
      <c r="G1565" s="272"/>
      <c r="H1565" s="272"/>
      <c r="I1565" s="272"/>
      <c r="J1565" s="272"/>
      <c r="K1565" s="272"/>
      <c r="L1565" s="272"/>
      <c r="M1565" s="272"/>
      <c r="N1565" s="273"/>
    </row>
    <row r="1566" spans="2:14" ht="15" customHeight="1" x14ac:dyDescent="0.25">
      <c r="B1566" s="278" t="str">
        <f>IF(D1566="","",D1566&amp;"-"&amp;(1+COUNTIF(D$11:D1565,D1566)))</f>
        <v/>
      </c>
      <c r="D1566" s="271"/>
      <c r="E1566" s="272"/>
      <c r="F1566" s="272"/>
      <c r="G1566" s="272"/>
      <c r="H1566" s="272"/>
      <c r="I1566" s="272"/>
      <c r="J1566" s="272"/>
      <c r="K1566" s="272"/>
      <c r="L1566" s="272"/>
      <c r="M1566" s="272"/>
      <c r="N1566" s="273"/>
    </row>
    <row r="1567" spans="2:14" x14ac:dyDescent="0.25">
      <c r="B1567" s="278" t="str">
        <f>IF(D1567="","",D1567&amp;"-"&amp;(1+COUNTIF(D$11:D1566,D1567)))</f>
        <v/>
      </c>
      <c r="D1567" s="271"/>
      <c r="E1567" s="272"/>
      <c r="F1567" s="272"/>
      <c r="G1567" s="272"/>
      <c r="H1567" s="272"/>
      <c r="I1567" s="272"/>
      <c r="J1567" s="272"/>
      <c r="K1567" s="272"/>
      <c r="L1567" s="272"/>
      <c r="M1567" s="272"/>
      <c r="N1567" s="273"/>
    </row>
    <row r="1568" spans="2:14" x14ac:dyDescent="0.25">
      <c r="B1568" s="278" t="str">
        <f>IF(D1568="","",D1568&amp;"-"&amp;(1+COUNTIF(D$11:D1567,D1568)))</f>
        <v/>
      </c>
      <c r="D1568" s="271"/>
      <c r="E1568" s="272"/>
      <c r="F1568" s="272"/>
      <c r="G1568" s="272"/>
      <c r="H1568" s="272"/>
      <c r="I1568" s="272"/>
      <c r="J1568" s="272"/>
      <c r="K1568" s="272"/>
      <c r="L1568" s="272"/>
      <c r="M1568" s="272"/>
      <c r="N1568" s="273"/>
    </row>
    <row r="1569" spans="2:14" x14ac:dyDescent="0.25">
      <c r="B1569" s="278" t="str">
        <f>IF(D1569="","",D1569&amp;"-"&amp;(1+COUNTIF(D$11:D1568,D1569)))</f>
        <v/>
      </c>
      <c r="D1569" s="271"/>
      <c r="E1569" s="272"/>
      <c r="F1569" s="272"/>
      <c r="G1569" s="272"/>
      <c r="H1569" s="272"/>
      <c r="I1569" s="272"/>
      <c r="J1569" s="272"/>
      <c r="K1569" s="272"/>
      <c r="L1569" s="272"/>
      <c r="M1569" s="272"/>
      <c r="N1569" s="273"/>
    </row>
    <row r="1570" spans="2:14" x14ac:dyDescent="0.25">
      <c r="B1570" s="278" t="str">
        <f>IF(D1570="","",D1570&amp;"-"&amp;(1+COUNTIF(D$11:D1569,D1570)))</f>
        <v/>
      </c>
      <c r="D1570" s="271"/>
      <c r="E1570" s="272"/>
      <c r="F1570" s="272"/>
      <c r="G1570" s="272"/>
      <c r="H1570" s="272"/>
      <c r="I1570" s="272"/>
      <c r="J1570" s="272"/>
      <c r="K1570" s="272"/>
      <c r="L1570" s="272"/>
      <c r="M1570" s="272"/>
      <c r="N1570" s="273"/>
    </row>
    <row r="1571" spans="2:14" x14ac:dyDescent="0.25">
      <c r="B1571" s="278" t="str">
        <f>IF(D1571="","",D1571&amp;"-"&amp;(1+COUNTIF(D$11:D1570,D1571)))</f>
        <v/>
      </c>
      <c r="D1571" s="271"/>
      <c r="E1571" s="272"/>
      <c r="F1571" s="272"/>
      <c r="G1571" s="272"/>
      <c r="H1571" s="272"/>
      <c r="I1571" s="272"/>
      <c r="J1571" s="272"/>
      <c r="K1571" s="272"/>
      <c r="L1571" s="272"/>
      <c r="M1571" s="272"/>
      <c r="N1571" s="273"/>
    </row>
    <row r="1572" spans="2:14" x14ac:dyDescent="0.25">
      <c r="B1572" s="278" t="str">
        <f>IF(D1572="","",D1572&amp;"-"&amp;(1+COUNTIF(D$11:D1571,D1572)))</f>
        <v/>
      </c>
      <c r="D1572" s="271"/>
      <c r="E1572" s="272"/>
      <c r="F1572" s="272"/>
      <c r="G1572" s="272"/>
      <c r="H1572" s="272"/>
      <c r="I1572" s="272"/>
      <c r="J1572" s="272"/>
      <c r="K1572" s="272"/>
      <c r="L1572" s="272"/>
      <c r="M1572" s="272"/>
      <c r="N1572" s="273"/>
    </row>
    <row r="1573" spans="2:14" ht="15" customHeight="1" x14ac:dyDescent="0.25">
      <c r="B1573" s="278" t="str">
        <f>IF(D1573="","",D1573&amp;"-"&amp;(1+COUNTIF(D$11:D1572,D1573)))</f>
        <v/>
      </c>
      <c r="D1573" s="271"/>
      <c r="E1573" s="272"/>
      <c r="F1573" s="272"/>
      <c r="G1573" s="272"/>
      <c r="H1573" s="272"/>
      <c r="I1573" s="272"/>
      <c r="J1573" s="272"/>
      <c r="K1573" s="272"/>
      <c r="L1573" s="272"/>
      <c r="M1573" s="272"/>
      <c r="N1573" s="273"/>
    </row>
    <row r="1574" spans="2:14" x14ac:dyDescent="0.25">
      <c r="B1574" s="278" t="str">
        <f>IF(D1574="","",D1574&amp;"-"&amp;(1+COUNTIF(D$11:D1573,D1574)))</f>
        <v/>
      </c>
      <c r="D1574" s="271"/>
      <c r="E1574" s="272"/>
      <c r="F1574" s="272"/>
      <c r="G1574" s="272"/>
      <c r="H1574" s="272"/>
      <c r="I1574" s="272"/>
      <c r="J1574" s="272"/>
      <c r="K1574" s="272"/>
      <c r="L1574" s="272"/>
      <c r="M1574" s="272"/>
      <c r="N1574" s="273"/>
    </row>
    <row r="1575" spans="2:14" x14ac:dyDescent="0.25">
      <c r="B1575" s="278" t="str">
        <f>IF(D1575="","",D1575&amp;"-"&amp;(1+COUNTIF(D$11:D1574,D1575)))</f>
        <v/>
      </c>
      <c r="D1575" s="271"/>
      <c r="E1575" s="272"/>
      <c r="F1575" s="272"/>
      <c r="G1575" s="272"/>
      <c r="H1575" s="272"/>
      <c r="I1575" s="272"/>
      <c r="J1575" s="272"/>
      <c r="K1575" s="272"/>
      <c r="L1575" s="272"/>
      <c r="M1575" s="272"/>
      <c r="N1575" s="273"/>
    </row>
    <row r="1576" spans="2:14" x14ac:dyDescent="0.25">
      <c r="B1576" s="278" t="str">
        <f>IF(D1576="","",D1576&amp;"-"&amp;(1+COUNTIF(D$11:D1575,D1576)))</f>
        <v/>
      </c>
      <c r="D1576" s="271"/>
      <c r="E1576" s="272"/>
      <c r="F1576" s="272"/>
      <c r="G1576" s="272"/>
      <c r="H1576" s="272"/>
      <c r="I1576" s="272"/>
      <c r="J1576" s="272"/>
      <c r="K1576" s="272"/>
      <c r="L1576" s="272"/>
      <c r="M1576" s="272"/>
      <c r="N1576" s="273"/>
    </row>
    <row r="1577" spans="2:14" x14ac:dyDescent="0.25">
      <c r="B1577" s="278" t="str">
        <f>IF(D1577="","",D1577&amp;"-"&amp;(1+COUNTIF(D$11:D1576,D1577)))</f>
        <v/>
      </c>
      <c r="D1577" s="271"/>
      <c r="E1577" s="272"/>
      <c r="F1577" s="272"/>
      <c r="G1577" s="272"/>
      <c r="H1577" s="272"/>
      <c r="I1577" s="272"/>
      <c r="J1577" s="272"/>
      <c r="K1577" s="272"/>
      <c r="L1577" s="272"/>
      <c r="M1577" s="272"/>
      <c r="N1577" s="273"/>
    </row>
    <row r="1578" spans="2:14" x14ac:dyDescent="0.25">
      <c r="B1578" s="278" t="str">
        <f>IF(D1578="","",D1578&amp;"-"&amp;(1+COUNTIF(D$11:D1577,D1578)))</f>
        <v/>
      </c>
      <c r="D1578" s="271"/>
      <c r="E1578" s="272"/>
      <c r="F1578" s="272"/>
      <c r="G1578" s="272"/>
      <c r="H1578" s="272"/>
      <c r="I1578" s="272"/>
      <c r="J1578" s="272"/>
      <c r="K1578" s="272"/>
      <c r="L1578" s="272"/>
      <c r="M1578" s="272"/>
      <c r="N1578" s="273"/>
    </row>
    <row r="1579" spans="2:14" x14ac:dyDescent="0.25">
      <c r="B1579" s="278" t="str">
        <f>IF(D1579="","",D1579&amp;"-"&amp;(1+COUNTIF(D$11:D1578,D1579)))</f>
        <v/>
      </c>
      <c r="D1579" s="271"/>
      <c r="E1579" s="272"/>
      <c r="F1579" s="272"/>
      <c r="G1579" s="272"/>
      <c r="H1579" s="272"/>
      <c r="I1579" s="272"/>
      <c r="J1579" s="272"/>
      <c r="K1579" s="272"/>
      <c r="L1579" s="272"/>
      <c r="M1579" s="272"/>
      <c r="N1579" s="273"/>
    </row>
    <row r="1580" spans="2:14" ht="15" customHeight="1" x14ac:dyDescent="0.25">
      <c r="B1580" s="278" t="str">
        <f>IF(D1580="","",D1580&amp;"-"&amp;(1+COUNTIF(D$11:D1579,D1580)))</f>
        <v/>
      </c>
      <c r="D1580" s="271"/>
      <c r="E1580" s="272"/>
      <c r="F1580" s="272"/>
      <c r="G1580" s="272"/>
      <c r="H1580" s="272"/>
      <c r="I1580" s="272"/>
      <c r="J1580" s="272"/>
      <c r="K1580" s="272"/>
      <c r="L1580" s="272"/>
      <c r="M1580" s="272"/>
      <c r="N1580" s="273"/>
    </row>
    <row r="1581" spans="2:14" x14ac:dyDescent="0.25">
      <c r="B1581" s="278" t="str">
        <f>IF(D1581="","",D1581&amp;"-"&amp;(1+COUNTIF(D$11:D1580,D1581)))</f>
        <v/>
      </c>
      <c r="D1581" s="271"/>
      <c r="E1581" s="272"/>
      <c r="F1581" s="272"/>
      <c r="G1581" s="272"/>
      <c r="H1581" s="272"/>
      <c r="I1581" s="272"/>
      <c r="J1581" s="272"/>
      <c r="K1581" s="272"/>
      <c r="L1581" s="272"/>
      <c r="M1581" s="272"/>
      <c r="N1581" s="273"/>
    </row>
    <row r="1582" spans="2:14" x14ac:dyDescent="0.25">
      <c r="B1582" s="278" t="str">
        <f>IF(D1582="","",D1582&amp;"-"&amp;(1+COUNTIF(D$11:D1581,D1582)))</f>
        <v/>
      </c>
      <c r="D1582" s="271"/>
      <c r="E1582" s="272"/>
      <c r="F1582" s="272"/>
      <c r="G1582" s="272"/>
      <c r="H1582" s="272"/>
      <c r="I1582" s="272"/>
      <c r="J1582" s="272"/>
      <c r="K1582" s="272"/>
      <c r="L1582" s="272"/>
      <c r="M1582" s="272"/>
      <c r="N1582" s="273"/>
    </row>
    <row r="1583" spans="2:14" x14ac:dyDescent="0.25">
      <c r="B1583" s="278" t="str">
        <f>IF(D1583="","",D1583&amp;"-"&amp;(1+COUNTIF(D$11:D1582,D1583)))</f>
        <v/>
      </c>
      <c r="D1583" s="271"/>
      <c r="E1583" s="272"/>
      <c r="F1583" s="272"/>
      <c r="G1583" s="272"/>
      <c r="H1583" s="272"/>
      <c r="I1583" s="272"/>
      <c r="J1583" s="272"/>
      <c r="K1583" s="272"/>
      <c r="L1583" s="272"/>
      <c r="M1583" s="272"/>
      <c r="N1583" s="273"/>
    </row>
    <row r="1584" spans="2:14" x14ac:dyDescent="0.25">
      <c r="B1584" s="278" t="str">
        <f>IF(D1584="","",D1584&amp;"-"&amp;(1+COUNTIF(D$11:D1583,D1584)))</f>
        <v/>
      </c>
      <c r="D1584" s="271"/>
      <c r="E1584" s="272"/>
      <c r="F1584" s="272"/>
      <c r="G1584" s="272"/>
      <c r="H1584" s="272"/>
      <c r="I1584" s="272"/>
      <c r="J1584" s="272"/>
      <c r="K1584" s="272"/>
      <c r="L1584" s="272"/>
      <c r="M1584" s="272"/>
      <c r="N1584" s="273"/>
    </row>
    <row r="1585" spans="2:14" x14ac:dyDescent="0.25">
      <c r="B1585" s="278" t="str">
        <f>IF(D1585="","",D1585&amp;"-"&amp;(1+COUNTIF(D$11:D1584,D1585)))</f>
        <v/>
      </c>
      <c r="D1585" s="271"/>
      <c r="E1585" s="272"/>
      <c r="F1585" s="272"/>
      <c r="G1585" s="272"/>
      <c r="H1585" s="272"/>
      <c r="I1585" s="272"/>
      <c r="J1585" s="272"/>
      <c r="K1585" s="272"/>
      <c r="L1585" s="272"/>
      <c r="M1585" s="272"/>
      <c r="N1585" s="273"/>
    </row>
    <row r="1586" spans="2:14" x14ac:dyDescent="0.25">
      <c r="B1586" s="278" t="str">
        <f>IF(D1586="","",D1586&amp;"-"&amp;(1+COUNTIF(D$11:D1585,D1586)))</f>
        <v/>
      </c>
      <c r="D1586" s="271"/>
      <c r="E1586" s="272"/>
      <c r="F1586" s="272"/>
      <c r="G1586" s="272"/>
      <c r="H1586" s="272"/>
      <c r="I1586" s="272"/>
      <c r="J1586" s="272"/>
      <c r="K1586" s="272"/>
      <c r="L1586" s="272"/>
      <c r="M1586" s="272"/>
      <c r="N1586" s="273"/>
    </row>
    <row r="1587" spans="2:14" ht="15" customHeight="1" x14ac:dyDescent="0.25">
      <c r="B1587" s="278" t="str">
        <f>IF(D1587="","",D1587&amp;"-"&amp;(1+COUNTIF(D$11:D1586,D1587)))</f>
        <v/>
      </c>
      <c r="D1587" s="271"/>
      <c r="E1587" s="272"/>
      <c r="F1587" s="272"/>
      <c r="G1587" s="272"/>
      <c r="H1587" s="272"/>
      <c r="I1587" s="272"/>
      <c r="J1587" s="272"/>
      <c r="K1587" s="272"/>
      <c r="L1587" s="272"/>
      <c r="M1587" s="272"/>
      <c r="N1587" s="273"/>
    </row>
    <row r="1588" spans="2:14" x14ac:dyDescent="0.25">
      <c r="B1588" s="278" t="str">
        <f>IF(D1588="","",D1588&amp;"-"&amp;(1+COUNTIF(D$11:D1587,D1588)))</f>
        <v/>
      </c>
      <c r="D1588" s="271"/>
      <c r="E1588" s="272"/>
      <c r="F1588" s="272"/>
      <c r="G1588" s="272"/>
      <c r="H1588" s="272"/>
      <c r="I1588" s="272"/>
      <c r="J1588" s="272"/>
      <c r="K1588" s="272"/>
      <c r="L1588" s="272"/>
      <c r="M1588" s="272"/>
      <c r="N1588" s="273"/>
    </row>
    <row r="1589" spans="2:14" x14ac:dyDescent="0.25">
      <c r="B1589" s="278" t="str">
        <f>IF(D1589="","",D1589&amp;"-"&amp;(1+COUNTIF(D$11:D1588,D1589)))</f>
        <v/>
      </c>
      <c r="D1589" s="271"/>
      <c r="E1589" s="272"/>
      <c r="F1589" s="272"/>
      <c r="G1589" s="272"/>
      <c r="H1589" s="272"/>
      <c r="I1589" s="272"/>
      <c r="J1589" s="272"/>
      <c r="K1589" s="272"/>
      <c r="L1589" s="272"/>
      <c r="M1589" s="272"/>
      <c r="N1589" s="273"/>
    </row>
    <row r="1590" spans="2:14" x14ac:dyDescent="0.25">
      <c r="B1590" s="278" t="str">
        <f>IF(D1590="","",D1590&amp;"-"&amp;(1+COUNTIF(D$11:D1589,D1590)))</f>
        <v/>
      </c>
      <c r="D1590" s="271"/>
      <c r="E1590" s="272"/>
      <c r="F1590" s="272"/>
      <c r="G1590" s="272"/>
      <c r="H1590" s="272"/>
      <c r="I1590" s="272"/>
      <c r="J1590" s="272"/>
      <c r="K1590" s="272"/>
      <c r="L1590" s="272"/>
      <c r="M1590" s="272"/>
      <c r="N1590" s="273"/>
    </row>
    <row r="1591" spans="2:14" x14ac:dyDescent="0.25">
      <c r="B1591" s="278" t="str">
        <f>IF(D1591="","",D1591&amp;"-"&amp;(1+COUNTIF(D$11:D1590,D1591)))</f>
        <v/>
      </c>
      <c r="D1591" s="271"/>
      <c r="E1591" s="272"/>
      <c r="F1591" s="272"/>
      <c r="G1591" s="272"/>
      <c r="H1591" s="272"/>
      <c r="I1591" s="272"/>
      <c r="J1591" s="272"/>
      <c r="K1591" s="272"/>
      <c r="L1591" s="272"/>
      <c r="M1591" s="272"/>
      <c r="N1591" s="273"/>
    </row>
    <row r="1592" spans="2:14" x14ac:dyDescent="0.25">
      <c r="B1592" s="278" t="str">
        <f>IF(D1592="","",D1592&amp;"-"&amp;(1+COUNTIF(D$11:D1591,D1592)))</f>
        <v/>
      </c>
      <c r="D1592" s="271"/>
      <c r="E1592" s="272"/>
      <c r="F1592" s="272"/>
      <c r="G1592" s="272"/>
      <c r="H1592" s="272"/>
      <c r="I1592" s="272"/>
      <c r="J1592" s="272"/>
      <c r="K1592" s="272"/>
      <c r="L1592" s="272"/>
      <c r="M1592" s="272"/>
      <c r="N1592" s="273"/>
    </row>
    <row r="1593" spans="2:14" x14ac:dyDescent="0.25">
      <c r="B1593" s="278" t="str">
        <f>IF(D1593="","",D1593&amp;"-"&amp;(1+COUNTIF(D$11:D1592,D1593)))</f>
        <v/>
      </c>
      <c r="D1593" s="271"/>
      <c r="E1593" s="272"/>
      <c r="F1593" s="272"/>
      <c r="G1593" s="272"/>
      <c r="H1593" s="272"/>
      <c r="I1593" s="272"/>
      <c r="J1593" s="272"/>
      <c r="K1593" s="272"/>
      <c r="L1593" s="272"/>
      <c r="M1593" s="272"/>
      <c r="N1593" s="273"/>
    </row>
    <row r="1594" spans="2:14" ht="15" customHeight="1" x14ac:dyDescent="0.25">
      <c r="B1594" s="278" t="str">
        <f>IF(D1594="","",D1594&amp;"-"&amp;(1+COUNTIF(D$11:D1593,D1594)))</f>
        <v/>
      </c>
      <c r="D1594" s="271"/>
      <c r="E1594" s="272"/>
      <c r="F1594" s="272"/>
      <c r="G1594" s="272"/>
      <c r="H1594" s="272"/>
      <c r="I1594" s="272"/>
      <c r="J1594" s="272"/>
      <c r="K1594" s="272"/>
      <c r="L1594" s="272"/>
      <c r="M1594" s="272"/>
      <c r="N1594" s="273"/>
    </row>
    <row r="1595" spans="2:14" x14ac:dyDescent="0.25">
      <c r="B1595" s="278" t="str">
        <f>IF(D1595="","",D1595&amp;"-"&amp;(1+COUNTIF(D$11:D1594,D1595)))</f>
        <v/>
      </c>
      <c r="D1595" s="271"/>
      <c r="E1595" s="272"/>
      <c r="F1595" s="272"/>
      <c r="G1595" s="272"/>
      <c r="H1595" s="272"/>
      <c r="I1595" s="272"/>
      <c r="J1595" s="272"/>
      <c r="K1595" s="272"/>
      <c r="L1595" s="272"/>
      <c r="M1595" s="272"/>
      <c r="N1595" s="273"/>
    </row>
    <row r="1596" spans="2:14" x14ac:dyDescent="0.25">
      <c r="B1596" s="278" t="str">
        <f>IF(D1596="","",D1596&amp;"-"&amp;(1+COUNTIF(D$11:D1595,D1596)))</f>
        <v/>
      </c>
      <c r="D1596" s="271"/>
      <c r="E1596" s="272"/>
      <c r="F1596" s="272"/>
      <c r="G1596" s="272"/>
      <c r="H1596" s="272"/>
      <c r="I1596" s="272"/>
      <c r="J1596" s="272"/>
      <c r="K1596" s="272"/>
      <c r="L1596" s="272"/>
      <c r="M1596" s="272"/>
      <c r="N1596" s="273"/>
    </row>
    <row r="1597" spans="2:14" x14ac:dyDescent="0.25">
      <c r="B1597" s="278" t="str">
        <f>IF(D1597="","",D1597&amp;"-"&amp;(1+COUNTIF(D$11:D1596,D1597)))</f>
        <v/>
      </c>
      <c r="D1597" s="271"/>
      <c r="E1597" s="272"/>
      <c r="F1597" s="272"/>
      <c r="G1597" s="272"/>
      <c r="H1597" s="272"/>
      <c r="I1597" s="272"/>
      <c r="J1597" s="272"/>
      <c r="K1597" s="272"/>
      <c r="L1597" s="272"/>
      <c r="M1597" s="272"/>
      <c r="N1597" s="273"/>
    </row>
    <row r="1598" spans="2:14" x14ac:dyDescent="0.25">
      <c r="B1598" s="278" t="str">
        <f>IF(D1598="","",D1598&amp;"-"&amp;(1+COUNTIF(D$11:D1597,D1598)))</f>
        <v/>
      </c>
      <c r="D1598" s="271"/>
      <c r="E1598" s="272"/>
      <c r="F1598" s="272"/>
      <c r="G1598" s="272"/>
      <c r="H1598" s="272"/>
      <c r="I1598" s="272"/>
      <c r="J1598" s="272"/>
      <c r="K1598" s="272"/>
      <c r="L1598" s="272"/>
      <c r="M1598" s="272"/>
      <c r="N1598" s="273"/>
    </row>
    <row r="1599" spans="2:14" x14ac:dyDescent="0.25">
      <c r="B1599" s="278" t="str">
        <f>IF(D1599="","",D1599&amp;"-"&amp;(1+COUNTIF(D$11:D1598,D1599)))</f>
        <v/>
      </c>
      <c r="D1599" s="271"/>
      <c r="E1599" s="272"/>
      <c r="F1599" s="272"/>
      <c r="G1599" s="272"/>
      <c r="H1599" s="272"/>
      <c r="I1599" s="272"/>
      <c r="J1599" s="272"/>
      <c r="K1599" s="272"/>
      <c r="L1599" s="272"/>
      <c r="M1599" s="272"/>
      <c r="N1599" s="273"/>
    </row>
    <row r="1600" spans="2:14" x14ac:dyDescent="0.25">
      <c r="B1600" s="278" t="str">
        <f>IF(D1600="","",D1600&amp;"-"&amp;(1+COUNTIF(D$11:D1599,D1600)))</f>
        <v/>
      </c>
      <c r="D1600" s="271"/>
      <c r="E1600" s="272"/>
      <c r="F1600" s="272"/>
      <c r="G1600" s="272"/>
      <c r="H1600" s="272"/>
      <c r="I1600" s="272"/>
      <c r="J1600" s="272"/>
      <c r="K1600" s="272"/>
      <c r="L1600" s="272"/>
      <c r="M1600" s="272"/>
      <c r="N1600" s="273"/>
    </row>
    <row r="1601" spans="2:14" ht="15" customHeight="1" x14ac:dyDescent="0.25">
      <c r="B1601" s="278" t="str">
        <f>IF(D1601="","",D1601&amp;"-"&amp;(1+COUNTIF(D$11:D1600,D1601)))</f>
        <v/>
      </c>
      <c r="D1601" s="271"/>
      <c r="E1601" s="272"/>
      <c r="F1601" s="272"/>
      <c r="G1601" s="272"/>
      <c r="H1601" s="272"/>
      <c r="I1601" s="272"/>
      <c r="J1601" s="272"/>
      <c r="K1601" s="272"/>
      <c r="L1601" s="272"/>
      <c r="M1601" s="272"/>
      <c r="N1601" s="273"/>
    </row>
    <row r="1602" spans="2:14" x14ac:dyDescent="0.25">
      <c r="B1602" s="278" t="str">
        <f>IF(D1602="","",D1602&amp;"-"&amp;(1+COUNTIF(D$11:D1601,D1602)))</f>
        <v/>
      </c>
      <c r="D1602" s="271"/>
      <c r="E1602" s="272"/>
      <c r="F1602" s="272"/>
      <c r="G1602" s="272"/>
      <c r="H1602" s="272"/>
      <c r="I1602" s="272"/>
      <c r="J1602" s="272"/>
      <c r="K1602" s="272"/>
      <c r="L1602" s="272"/>
      <c r="M1602" s="272"/>
      <c r="N1602" s="273"/>
    </row>
    <row r="1603" spans="2:14" x14ac:dyDescent="0.25">
      <c r="B1603" s="278" t="str">
        <f>IF(D1603="","",D1603&amp;"-"&amp;(1+COUNTIF(D$11:D1602,D1603)))</f>
        <v/>
      </c>
      <c r="D1603" s="271"/>
      <c r="E1603" s="272"/>
      <c r="F1603" s="272"/>
      <c r="G1603" s="272"/>
      <c r="H1603" s="272"/>
      <c r="I1603" s="272"/>
      <c r="J1603" s="272"/>
      <c r="K1603" s="272"/>
      <c r="L1603" s="272"/>
      <c r="M1603" s="272"/>
      <c r="N1603" s="273"/>
    </row>
    <row r="1604" spans="2:14" x14ac:dyDescent="0.25">
      <c r="B1604" s="278" t="str">
        <f>IF(D1604="","",D1604&amp;"-"&amp;(1+COUNTIF(D$11:D1603,D1604)))</f>
        <v/>
      </c>
      <c r="D1604" s="271"/>
      <c r="E1604" s="272"/>
      <c r="F1604" s="272"/>
      <c r="G1604" s="272"/>
      <c r="H1604" s="272"/>
      <c r="I1604" s="272"/>
      <c r="J1604" s="272"/>
      <c r="K1604" s="272"/>
      <c r="L1604" s="272"/>
      <c r="M1604" s="272"/>
      <c r="N1604" s="273"/>
    </row>
    <row r="1605" spans="2:14" x14ac:dyDescent="0.25">
      <c r="B1605" s="278" t="str">
        <f>IF(D1605="","",D1605&amp;"-"&amp;(1+COUNTIF(D$11:D1604,D1605)))</f>
        <v/>
      </c>
      <c r="D1605" s="271"/>
      <c r="E1605" s="272"/>
      <c r="F1605" s="272"/>
      <c r="G1605" s="272"/>
      <c r="H1605" s="272"/>
      <c r="I1605" s="272"/>
      <c r="J1605" s="272"/>
      <c r="K1605" s="272"/>
      <c r="L1605" s="272"/>
      <c r="M1605" s="272"/>
      <c r="N1605" s="273"/>
    </row>
    <row r="1606" spans="2:14" x14ac:dyDescent="0.25">
      <c r="B1606" s="278" t="str">
        <f>IF(D1606="","",D1606&amp;"-"&amp;(1+COUNTIF(D$11:D1605,D1606)))</f>
        <v/>
      </c>
      <c r="D1606" s="271"/>
      <c r="E1606" s="272"/>
      <c r="F1606" s="272"/>
      <c r="G1606" s="272"/>
      <c r="H1606" s="272"/>
      <c r="I1606" s="272"/>
      <c r="J1606" s="272"/>
      <c r="K1606" s="272"/>
      <c r="L1606" s="272"/>
      <c r="M1606" s="272"/>
      <c r="N1606" s="273"/>
    </row>
    <row r="1607" spans="2:14" x14ac:dyDescent="0.25">
      <c r="B1607" s="278" t="str">
        <f>IF(D1607="","",D1607&amp;"-"&amp;(1+COUNTIF(D$11:D1606,D1607)))</f>
        <v/>
      </c>
      <c r="D1607" s="271"/>
      <c r="E1607" s="272"/>
      <c r="F1607" s="272"/>
      <c r="G1607" s="272"/>
      <c r="H1607" s="272"/>
      <c r="I1607" s="272"/>
      <c r="J1607" s="272"/>
      <c r="K1607" s="272"/>
      <c r="L1607" s="272"/>
      <c r="M1607" s="272"/>
      <c r="N1607" s="273"/>
    </row>
    <row r="1608" spans="2:14" ht="15" customHeight="1" x14ac:dyDescent="0.25">
      <c r="B1608" s="278" t="str">
        <f>IF(D1608="","",D1608&amp;"-"&amp;(1+COUNTIF(D$11:D1607,D1608)))</f>
        <v/>
      </c>
      <c r="D1608" s="271"/>
      <c r="E1608" s="272"/>
      <c r="F1608" s="272"/>
      <c r="G1608" s="272"/>
      <c r="H1608" s="272"/>
      <c r="I1608" s="272"/>
      <c r="J1608" s="272"/>
      <c r="K1608" s="272"/>
      <c r="L1608" s="272"/>
      <c r="M1608" s="272"/>
      <c r="N1608" s="273"/>
    </row>
    <row r="1609" spans="2:14" x14ac:dyDescent="0.25">
      <c r="B1609" s="278" t="str">
        <f>IF(D1609="","",D1609&amp;"-"&amp;(1+COUNTIF(D$11:D1608,D1609)))</f>
        <v/>
      </c>
      <c r="D1609" s="271"/>
      <c r="E1609" s="272"/>
      <c r="F1609" s="272"/>
      <c r="G1609" s="272"/>
      <c r="H1609" s="272"/>
      <c r="I1609" s="272"/>
      <c r="J1609" s="272"/>
      <c r="K1609" s="272"/>
      <c r="L1609" s="272"/>
      <c r="M1609" s="272"/>
      <c r="N1609" s="273"/>
    </row>
    <row r="1610" spans="2:14" x14ac:dyDescent="0.25">
      <c r="B1610" s="278" t="str">
        <f>IF(D1610="","",D1610&amp;"-"&amp;(1+COUNTIF(D$11:D1609,D1610)))</f>
        <v/>
      </c>
      <c r="D1610" s="271"/>
      <c r="E1610" s="272"/>
      <c r="F1610" s="272"/>
      <c r="G1610" s="272"/>
      <c r="H1610" s="272"/>
      <c r="I1610" s="272"/>
      <c r="J1610" s="272"/>
      <c r="K1610" s="272"/>
      <c r="L1610" s="272"/>
      <c r="M1610" s="272"/>
      <c r="N1610" s="273"/>
    </row>
    <row r="1611" spans="2:14" x14ac:dyDescent="0.25">
      <c r="B1611" s="278" t="str">
        <f>IF(D1611="","",D1611&amp;"-"&amp;(1+COUNTIF(D$11:D1610,D1611)))</f>
        <v/>
      </c>
      <c r="D1611" s="271"/>
      <c r="E1611" s="272"/>
      <c r="F1611" s="272"/>
      <c r="G1611" s="272"/>
      <c r="H1611" s="272"/>
      <c r="I1611" s="272"/>
      <c r="J1611" s="272"/>
      <c r="K1611" s="272"/>
      <c r="L1611" s="272"/>
      <c r="M1611" s="272"/>
      <c r="N1611" s="273"/>
    </row>
    <row r="1612" spans="2:14" x14ac:dyDescent="0.25">
      <c r="B1612" s="278" t="str">
        <f>IF(D1612="","",D1612&amp;"-"&amp;(1+COUNTIF(D$11:D1611,D1612)))</f>
        <v/>
      </c>
      <c r="D1612" s="271"/>
      <c r="E1612" s="272"/>
      <c r="F1612" s="272"/>
      <c r="G1612" s="272"/>
      <c r="H1612" s="272"/>
      <c r="I1612" s="272"/>
      <c r="J1612" s="272"/>
      <c r="K1612" s="272"/>
      <c r="L1612" s="272"/>
      <c r="M1612" s="272"/>
      <c r="N1612" s="273"/>
    </row>
    <row r="1613" spans="2:14" x14ac:dyDescent="0.25">
      <c r="B1613" s="278" t="str">
        <f>IF(D1613="","",D1613&amp;"-"&amp;(1+COUNTIF(D$11:D1612,D1613)))</f>
        <v/>
      </c>
      <c r="D1613" s="271"/>
      <c r="E1613" s="272"/>
      <c r="F1613" s="272"/>
      <c r="G1613" s="272"/>
      <c r="H1613" s="272"/>
      <c r="I1613" s="272"/>
      <c r="J1613" s="272"/>
      <c r="K1613" s="272"/>
      <c r="L1613" s="272"/>
      <c r="M1613" s="272"/>
      <c r="N1613" s="273"/>
    </row>
    <row r="1614" spans="2:14" x14ac:dyDescent="0.25">
      <c r="B1614" s="278" t="str">
        <f>IF(D1614="","",D1614&amp;"-"&amp;(1+COUNTIF(D$11:D1613,D1614)))</f>
        <v/>
      </c>
      <c r="D1614" s="271"/>
      <c r="E1614" s="272"/>
      <c r="F1614" s="272"/>
      <c r="G1614" s="272"/>
      <c r="H1614" s="272"/>
      <c r="I1614" s="272"/>
      <c r="J1614" s="272"/>
      <c r="K1614" s="272"/>
      <c r="L1614" s="272"/>
      <c r="M1614" s="272"/>
      <c r="N1614" s="273"/>
    </row>
    <row r="1615" spans="2:14" ht="15" customHeight="1" x14ac:dyDescent="0.25">
      <c r="B1615" s="278" t="str">
        <f>IF(D1615="","",D1615&amp;"-"&amp;(1+COUNTIF(D$11:D1614,D1615)))</f>
        <v/>
      </c>
      <c r="D1615" s="271"/>
      <c r="E1615" s="272"/>
      <c r="F1615" s="272"/>
      <c r="G1615" s="272"/>
      <c r="H1615" s="272"/>
      <c r="I1615" s="272"/>
      <c r="J1615" s="272"/>
      <c r="K1615" s="272"/>
      <c r="L1615" s="272"/>
      <c r="M1615" s="272"/>
      <c r="N1615" s="273"/>
    </row>
    <row r="1616" spans="2:14" x14ac:dyDescent="0.25">
      <c r="B1616" s="278" t="str">
        <f>IF(D1616="","",D1616&amp;"-"&amp;(1+COUNTIF(D$11:D1615,D1616)))</f>
        <v/>
      </c>
      <c r="D1616" s="271"/>
      <c r="E1616" s="272"/>
      <c r="F1616" s="272"/>
      <c r="G1616" s="272"/>
      <c r="H1616" s="272"/>
      <c r="I1616" s="272"/>
      <c r="J1616" s="272"/>
      <c r="K1616" s="272"/>
      <c r="L1616" s="272"/>
      <c r="M1616" s="272"/>
      <c r="N1616" s="273"/>
    </row>
    <row r="1617" spans="2:14" x14ac:dyDescent="0.25">
      <c r="B1617" s="278" t="str">
        <f>IF(D1617="","",D1617&amp;"-"&amp;(1+COUNTIF(D$11:D1616,D1617)))</f>
        <v/>
      </c>
      <c r="D1617" s="271"/>
      <c r="E1617" s="272"/>
      <c r="F1617" s="272"/>
      <c r="G1617" s="272"/>
      <c r="H1617" s="272"/>
      <c r="I1617" s="272"/>
      <c r="J1617" s="272"/>
      <c r="K1617" s="272"/>
      <c r="L1617" s="272"/>
      <c r="M1617" s="272"/>
      <c r="N1617" s="273"/>
    </row>
    <row r="1618" spans="2:14" x14ac:dyDescent="0.25">
      <c r="B1618" s="278" t="str">
        <f>IF(D1618="","",D1618&amp;"-"&amp;(1+COUNTIF(D$11:D1617,D1618)))</f>
        <v/>
      </c>
      <c r="D1618" s="271"/>
      <c r="E1618" s="272"/>
      <c r="F1618" s="272"/>
      <c r="G1618" s="272"/>
      <c r="H1618" s="272"/>
      <c r="I1618" s="272"/>
      <c r="J1618" s="272"/>
      <c r="K1618" s="272"/>
      <c r="L1618" s="272"/>
      <c r="M1618" s="272"/>
      <c r="N1618" s="273"/>
    </row>
    <row r="1619" spans="2:14" x14ac:dyDescent="0.25">
      <c r="B1619" s="278" t="str">
        <f>IF(D1619="","",D1619&amp;"-"&amp;(1+COUNTIF(D$11:D1618,D1619)))</f>
        <v/>
      </c>
      <c r="D1619" s="271"/>
      <c r="E1619" s="272"/>
      <c r="F1619" s="272"/>
      <c r="G1619" s="272"/>
      <c r="H1619" s="272"/>
      <c r="I1619" s="272"/>
      <c r="J1619" s="272"/>
      <c r="K1619" s="272"/>
      <c r="L1619" s="272"/>
      <c r="M1619" s="272"/>
      <c r="N1619" s="273"/>
    </row>
    <row r="1620" spans="2:14" x14ac:dyDescent="0.25">
      <c r="B1620" s="278" t="str">
        <f>IF(D1620="","",D1620&amp;"-"&amp;(1+COUNTIF(D$11:D1619,D1620)))</f>
        <v/>
      </c>
      <c r="D1620" s="271"/>
      <c r="E1620" s="272"/>
      <c r="F1620" s="272"/>
      <c r="G1620" s="272"/>
      <c r="H1620" s="272"/>
      <c r="I1620" s="272"/>
      <c r="J1620" s="272"/>
      <c r="K1620" s="272"/>
      <c r="L1620" s="272"/>
      <c r="M1620" s="272"/>
      <c r="N1620" s="273"/>
    </row>
    <row r="1621" spans="2:14" x14ac:dyDescent="0.25">
      <c r="B1621" s="278" t="str">
        <f>IF(D1621="","",D1621&amp;"-"&amp;(1+COUNTIF(D$11:D1620,D1621)))</f>
        <v/>
      </c>
      <c r="D1621" s="271"/>
      <c r="E1621" s="272"/>
      <c r="F1621" s="272"/>
      <c r="G1621" s="272"/>
      <c r="H1621" s="272"/>
      <c r="I1621" s="272"/>
      <c r="J1621" s="272"/>
      <c r="K1621" s="272"/>
      <c r="L1621" s="272"/>
      <c r="M1621" s="272"/>
      <c r="N1621" s="273"/>
    </row>
    <row r="1622" spans="2:14" ht="15" customHeight="1" x14ac:dyDescent="0.25">
      <c r="B1622" s="278" t="str">
        <f>IF(D1622="","",D1622&amp;"-"&amp;(1+COUNTIF(D$11:D1621,D1622)))</f>
        <v/>
      </c>
      <c r="D1622" s="271"/>
      <c r="E1622" s="272"/>
      <c r="F1622" s="272"/>
      <c r="G1622" s="272"/>
      <c r="H1622" s="272"/>
      <c r="I1622" s="272"/>
      <c r="J1622" s="272"/>
      <c r="K1622" s="272"/>
      <c r="L1622" s="272"/>
      <c r="M1622" s="272"/>
      <c r="N1622" s="273"/>
    </row>
    <row r="1623" spans="2:14" x14ac:dyDescent="0.25">
      <c r="B1623" s="278" t="str">
        <f>IF(D1623="","",D1623&amp;"-"&amp;(1+COUNTIF(D$11:D1622,D1623)))</f>
        <v/>
      </c>
      <c r="D1623" s="271"/>
      <c r="E1623" s="272"/>
      <c r="F1623" s="272"/>
      <c r="G1623" s="272"/>
      <c r="H1623" s="272"/>
      <c r="I1623" s="272"/>
      <c r="J1623" s="272"/>
      <c r="K1623" s="272"/>
      <c r="L1623" s="272"/>
      <c r="M1623" s="272"/>
      <c r="N1623" s="273"/>
    </row>
    <row r="1624" spans="2:14" x14ac:dyDescent="0.25">
      <c r="B1624" s="278" t="str">
        <f>IF(D1624="","",D1624&amp;"-"&amp;(1+COUNTIF(D$11:D1623,D1624)))</f>
        <v/>
      </c>
      <c r="D1624" s="271"/>
      <c r="E1624" s="272"/>
      <c r="F1624" s="272"/>
      <c r="G1624" s="272"/>
      <c r="H1624" s="272"/>
      <c r="I1624" s="272"/>
      <c r="J1624" s="272"/>
      <c r="K1624" s="272"/>
      <c r="L1624" s="272"/>
      <c r="M1624" s="272"/>
      <c r="N1624" s="273"/>
    </row>
    <row r="1625" spans="2:14" x14ac:dyDescent="0.25">
      <c r="B1625" s="278" t="str">
        <f>IF(D1625="","",D1625&amp;"-"&amp;(1+COUNTIF(D$11:D1624,D1625)))</f>
        <v/>
      </c>
      <c r="D1625" s="271"/>
      <c r="E1625" s="272"/>
      <c r="F1625" s="272"/>
      <c r="G1625" s="272"/>
      <c r="H1625" s="272"/>
      <c r="I1625" s="272"/>
      <c r="J1625" s="272"/>
      <c r="K1625" s="272"/>
      <c r="L1625" s="272"/>
      <c r="M1625" s="272"/>
      <c r="N1625" s="273"/>
    </row>
    <row r="1626" spans="2:14" x14ac:dyDescent="0.25">
      <c r="B1626" s="278" t="str">
        <f>IF(D1626="","",D1626&amp;"-"&amp;(1+COUNTIF(D$11:D1625,D1626)))</f>
        <v/>
      </c>
      <c r="D1626" s="271"/>
      <c r="E1626" s="272"/>
      <c r="F1626" s="272"/>
      <c r="G1626" s="272"/>
      <c r="H1626" s="272"/>
      <c r="I1626" s="272"/>
      <c r="J1626" s="272"/>
      <c r="K1626" s="272"/>
      <c r="L1626" s="272"/>
      <c r="M1626" s="272"/>
      <c r="N1626" s="273"/>
    </row>
    <row r="1627" spans="2:14" x14ac:dyDescent="0.25">
      <c r="B1627" s="278" t="str">
        <f>IF(D1627="","",D1627&amp;"-"&amp;(1+COUNTIF(D$11:D1626,D1627)))</f>
        <v/>
      </c>
      <c r="D1627" s="271"/>
      <c r="E1627" s="272"/>
      <c r="F1627" s="272"/>
      <c r="G1627" s="272"/>
      <c r="H1627" s="272"/>
      <c r="I1627" s="272"/>
      <c r="J1627" s="272"/>
      <c r="K1627" s="272"/>
      <c r="L1627" s="272"/>
      <c r="M1627" s="272"/>
      <c r="N1627" s="273"/>
    </row>
    <row r="1628" spans="2:14" x14ac:dyDescent="0.25">
      <c r="B1628" s="278" t="str">
        <f>IF(D1628="","",D1628&amp;"-"&amp;(1+COUNTIF(D$11:D1627,D1628)))</f>
        <v/>
      </c>
      <c r="D1628" s="271"/>
      <c r="E1628" s="272"/>
      <c r="F1628" s="272"/>
      <c r="G1628" s="272"/>
      <c r="H1628" s="272"/>
      <c r="I1628" s="272"/>
      <c r="J1628" s="272"/>
      <c r="K1628" s="272"/>
      <c r="L1628" s="272"/>
      <c r="M1628" s="272"/>
      <c r="N1628" s="273"/>
    </row>
    <row r="1629" spans="2:14" ht="15" customHeight="1" x14ac:dyDescent="0.25">
      <c r="B1629" s="278" t="str">
        <f>IF(D1629="","",D1629&amp;"-"&amp;(1+COUNTIF(D$11:D1628,D1629)))</f>
        <v/>
      </c>
      <c r="D1629" s="271"/>
      <c r="E1629" s="272"/>
      <c r="F1629" s="272"/>
      <c r="G1629" s="272"/>
      <c r="H1629" s="272"/>
      <c r="I1629" s="272"/>
      <c r="J1629" s="272"/>
      <c r="K1629" s="272"/>
      <c r="L1629" s="272"/>
      <c r="M1629" s="272"/>
      <c r="N1629" s="273"/>
    </row>
    <row r="1630" spans="2:14" x14ac:dyDescent="0.25">
      <c r="B1630" s="278" t="str">
        <f>IF(D1630="","",D1630&amp;"-"&amp;(1+COUNTIF(D$11:D1629,D1630)))</f>
        <v/>
      </c>
      <c r="D1630" s="271"/>
      <c r="E1630" s="272"/>
      <c r="F1630" s="272"/>
      <c r="G1630" s="272"/>
      <c r="H1630" s="272"/>
      <c r="I1630" s="272"/>
      <c r="J1630" s="272"/>
      <c r="K1630" s="272"/>
      <c r="L1630" s="272"/>
      <c r="M1630" s="272"/>
      <c r="N1630" s="273"/>
    </row>
    <row r="1631" spans="2:14" x14ac:dyDescent="0.25">
      <c r="B1631" s="278" t="str">
        <f>IF(D1631="","",D1631&amp;"-"&amp;(1+COUNTIF(D$11:D1630,D1631)))</f>
        <v/>
      </c>
      <c r="D1631" s="271"/>
      <c r="E1631" s="272"/>
      <c r="F1631" s="272"/>
      <c r="G1631" s="272"/>
      <c r="H1631" s="272"/>
      <c r="I1631" s="272"/>
      <c r="J1631" s="272"/>
      <c r="K1631" s="272"/>
      <c r="L1631" s="272"/>
      <c r="M1631" s="272"/>
      <c r="N1631" s="273"/>
    </row>
    <row r="1632" spans="2:14" x14ac:dyDescent="0.25">
      <c r="B1632" s="278" t="str">
        <f>IF(D1632="","",D1632&amp;"-"&amp;(1+COUNTIF(D$11:D1631,D1632)))</f>
        <v/>
      </c>
      <c r="D1632" s="271"/>
      <c r="E1632" s="272"/>
      <c r="F1632" s="272"/>
      <c r="G1632" s="272"/>
      <c r="H1632" s="272"/>
      <c r="I1632" s="272"/>
      <c r="J1632" s="272"/>
      <c r="K1632" s="272"/>
      <c r="L1632" s="272"/>
      <c r="M1632" s="272"/>
      <c r="N1632" s="273"/>
    </row>
    <row r="1633" spans="2:14" x14ac:dyDescent="0.25">
      <c r="B1633" s="278" t="str">
        <f>IF(D1633="","",D1633&amp;"-"&amp;(1+COUNTIF(D$11:D1632,D1633)))</f>
        <v/>
      </c>
      <c r="D1633" s="271"/>
      <c r="E1633" s="272"/>
      <c r="F1633" s="272"/>
      <c r="G1633" s="272"/>
      <c r="H1633" s="272"/>
      <c r="I1633" s="272"/>
      <c r="J1633" s="272"/>
      <c r="K1633" s="272"/>
      <c r="L1633" s="272"/>
      <c r="M1633" s="272"/>
      <c r="N1633" s="273"/>
    </row>
    <row r="1634" spans="2:14" x14ac:dyDescent="0.25">
      <c r="B1634" s="278" t="str">
        <f>IF(D1634="","",D1634&amp;"-"&amp;(1+COUNTIF(D$11:D1633,D1634)))</f>
        <v/>
      </c>
      <c r="D1634" s="271"/>
      <c r="E1634" s="272"/>
      <c r="F1634" s="272"/>
      <c r="G1634" s="272"/>
      <c r="H1634" s="272"/>
      <c r="I1634" s="272"/>
      <c r="J1634" s="272"/>
      <c r="K1634" s="272"/>
      <c r="L1634" s="272"/>
      <c r="M1634" s="272"/>
      <c r="N1634" s="273"/>
    </row>
    <row r="1635" spans="2:14" x14ac:dyDescent="0.25">
      <c r="B1635" s="278" t="str">
        <f>IF(D1635="","",D1635&amp;"-"&amp;(1+COUNTIF(D$11:D1634,D1635)))</f>
        <v/>
      </c>
      <c r="D1635" s="271"/>
      <c r="E1635" s="272"/>
      <c r="F1635" s="272"/>
      <c r="G1635" s="272"/>
      <c r="H1635" s="272"/>
      <c r="I1635" s="272"/>
      <c r="J1635" s="272"/>
      <c r="K1635" s="272"/>
      <c r="L1635" s="272"/>
      <c r="M1635" s="272"/>
      <c r="N1635" s="273"/>
    </row>
    <row r="1636" spans="2:14" ht="15" customHeight="1" x14ac:dyDescent="0.25">
      <c r="B1636" s="278" t="str">
        <f>IF(D1636="","",D1636&amp;"-"&amp;(1+COUNTIF(D$11:D1635,D1636)))</f>
        <v/>
      </c>
      <c r="D1636" s="271"/>
      <c r="E1636" s="272"/>
      <c r="F1636" s="272"/>
      <c r="G1636" s="272"/>
      <c r="H1636" s="272"/>
      <c r="I1636" s="272"/>
      <c r="J1636" s="272"/>
      <c r="K1636" s="272"/>
      <c r="L1636" s="272"/>
      <c r="M1636" s="272"/>
      <c r="N1636" s="273"/>
    </row>
    <row r="1637" spans="2:14" x14ac:dyDescent="0.25">
      <c r="B1637" s="278" t="str">
        <f>IF(D1637="","",D1637&amp;"-"&amp;(1+COUNTIF(D$11:D1636,D1637)))</f>
        <v/>
      </c>
      <c r="D1637" s="271"/>
      <c r="E1637" s="272"/>
      <c r="F1637" s="272"/>
      <c r="G1637" s="272"/>
      <c r="H1637" s="272"/>
      <c r="I1637" s="272"/>
      <c r="J1637" s="272"/>
      <c r="K1637" s="272"/>
      <c r="L1637" s="272"/>
      <c r="M1637" s="272"/>
      <c r="N1637" s="273"/>
    </row>
    <row r="1638" spans="2:14" x14ac:dyDescent="0.25">
      <c r="B1638" s="278" t="str">
        <f>IF(D1638="","",D1638&amp;"-"&amp;(1+COUNTIF(D$11:D1637,D1638)))</f>
        <v/>
      </c>
      <c r="D1638" s="271"/>
      <c r="E1638" s="272"/>
      <c r="F1638" s="272"/>
      <c r="G1638" s="272"/>
      <c r="H1638" s="272"/>
      <c r="I1638" s="272"/>
      <c r="J1638" s="272"/>
      <c r="K1638" s="272"/>
      <c r="L1638" s="272"/>
      <c r="M1638" s="272"/>
      <c r="N1638" s="273"/>
    </row>
    <row r="1639" spans="2:14" x14ac:dyDescent="0.25">
      <c r="B1639" s="278" t="str">
        <f>IF(D1639="","",D1639&amp;"-"&amp;(1+COUNTIF(D$11:D1638,D1639)))</f>
        <v/>
      </c>
      <c r="D1639" s="271"/>
      <c r="E1639" s="272"/>
      <c r="F1639" s="272"/>
      <c r="G1639" s="272"/>
      <c r="H1639" s="272"/>
      <c r="I1639" s="272"/>
      <c r="J1639" s="272"/>
      <c r="K1639" s="272"/>
      <c r="L1639" s="272"/>
      <c r="M1639" s="272"/>
      <c r="N1639" s="273"/>
    </row>
    <row r="1640" spans="2:14" x14ac:dyDescent="0.25">
      <c r="B1640" s="278" t="str">
        <f>IF(D1640="","",D1640&amp;"-"&amp;(1+COUNTIF(D$11:D1639,D1640)))</f>
        <v/>
      </c>
      <c r="D1640" s="271"/>
      <c r="E1640" s="272"/>
      <c r="F1640" s="272"/>
      <c r="G1640" s="272"/>
      <c r="H1640" s="272"/>
      <c r="I1640" s="272"/>
      <c r="J1640" s="272"/>
      <c r="K1640" s="272"/>
      <c r="L1640" s="272"/>
      <c r="M1640" s="272"/>
      <c r="N1640" s="273"/>
    </row>
    <row r="1641" spans="2:14" x14ac:dyDescent="0.25">
      <c r="B1641" s="278" t="str">
        <f>IF(D1641="","",D1641&amp;"-"&amp;(1+COUNTIF(D$11:D1640,D1641)))</f>
        <v/>
      </c>
      <c r="D1641" s="271"/>
      <c r="E1641" s="272"/>
      <c r="F1641" s="272"/>
      <c r="G1641" s="272"/>
      <c r="H1641" s="272"/>
      <c r="I1641" s="272"/>
      <c r="J1641" s="272"/>
      <c r="K1641" s="272"/>
      <c r="L1641" s="272"/>
      <c r="M1641" s="272"/>
      <c r="N1641" s="273"/>
    </row>
    <row r="1642" spans="2:14" x14ac:dyDescent="0.25">
      <c r="B1642" s="278" t="str">
        <f>IF(D1642="","",D1642&amp;"-"&amp;(1+COUNTIF(D$11:D1641,D1642)))</f>
        <v/>
      </c>
      <c r="D1642" s="271"/>
      <c r="E1642" s="272"/>
      <c r="F1642" s="272"/>
      <c r="G1642" s="272"/>
      <c r="H1642" s="272"/>
      <c r="I1642" s="272"/>
      <c r="J1642" s="272"/>
      <c r="K1642" s="272"/>
      <c r="L1642" s="272"/>
      <c r="M1642" s="272"/>
      <c r="N1642" s="273"/>
    </row>
    <row r="1643" spans="2:14" ht="15" customHeight="1" x14ac:dyDescent="0.25">
      <c r="B1643" s="278" t="str">
        <f>IF(D1643="","",D1643&amp;"-"&amp;(1+COUNTIF(D$11:D1642,D1643)))</f>
        <v/>
      </c>
      <c r="D1643" s="271"/>
      <c r="E1643" s="272"/>
      <c r="F1643" s="272"/>
      <c r="G1643" s="272"/>
      <c r="H1643" s="272"/>
      <c r="I1643" s="272"/>
      <c r="J1643" s="272"/>
      <c r="K1643" s="272"/>
      <c r="L1643" s="272"/>
      <c r="M1643" s="272"/>
      <c r="N1643" s="273"/>
    </row>
    <row r="1644" spans="2:14" x14ac:dyDescent="0.25">
      <c r="B1644" s="278" t="str">
        <f>IF(D1644="","",D1644&amp;"-"&amp;(1+COUNTIF(D$11:D1643,D1644)))</f>
        <v/>
      </c>
      <c r="D1644" s="271"/>
      <c r="E1644" s="272"/>
      <c r="F1644" s="272"/>
      <c r="G1644" s="272"/>
      <c r="H1644" s="272"/>
      <c r="I1644" s="272"/>
      <c r="J1644" s="272"/>
      <c r="K1644" s="272"/>
      <c r="L1644" s="272"/>
      <c r="M1644" s="272"/>
      <c r="N1644" s="273"/>
    </row>
    <row r="1645" spans="2:14" x14ac:dyDescent="0.25">
      <c r="B1645" s="278" t="str">
        <f>IF(D1645="","",D1645&amp;"-"&amp;(1+COUNTIF(D$11:D1644,D1645)))</f>
        <v/>
      </c>
      <c r="D1645" s="271"/>
      <c r="E1645" s="272"/>
      <c r="F1645" s="272"/>
      <c r="G1645" s="272"/>
      <c r="H1645" s="272"/>
      <c r="I1645" s="272"/>
      <c r="J1645" s="272"/>
      <c r="K1645" s="272"/>
      <c r="L1645" s="272"/>
      <c r="M1645" s="272"/>
      <c r="N1645" s="273"/>
    </row>
    <row r="1646" spans="2:14" x14ac:dyDescent="0.25">
      <c r="B1646" s="278" t="str">
        <f>IF(D1646="","",D1646&amp;"-"&amp;(1+COUNTIF(D$11:D1645,D1646)))</f>
        <v/>
      </c>
      <c r="D1646" s="271"/>
      <c r="E1646" s="272"/>
      <c r="F1646" s="272"/>
      <c r="G1646" s="272"/>
      <c r="H1646" s="272"/>
      <c r="I1646" s="272"/>
      <c r="J1646" s="272"/>
      <c r="K1646" s="272"/>
      <c r="L1646" s="272"/>
      <c r="M1646" s="272"/>
      <c r="N1646" s="273"/>
    </row>
    <row r="1647" spans="2:14" x14ac:dyDescent="0.25">
      <c r="B1647" s="278" t="str">
        <f>IF(D1647="","",D1647&amp;"-"&amp;(1+COUNTIF(D$11:D1646,D1647)))</f>
        <v/>
      </c>
      <c r="D1647" s="271"/>
      <c r="E1647" s="272"/>
      <c r="F1647" s="272"/>
      <c r="G1647" s="272"/>
      <c r="H1647" s="272"/>
      <c r="I1647" s="272"/>
      <c r="J1647" s="272"/>
      <c r="K1647" s="272"/>
      <c r="L1647" s="272"/>
      <c r="M1647" s="272"/>
      <c r="N1647" s="273"/>
    </row>
    <row r="1648" spans="2:14" x14ac:dyDescent="0.25">
      <c r="B1648" s="278" t="str">
        <f>IF(D1648="","",D1648&amp;"-"&amp;(1+COUNTIF(D$11:D1647,D1648)))</f>
        <v/>
      </c>
      <c r="D1648" s="271"/>
      <c r="E1648" s="272"/>
      <c r="F1648" s="272"/>
      <c r="G1648" s="272"/>
      <c r="H1648" s="272"/>
      <c r="I1648" s="272"/>
      <c r="J1648" s="272"/>
      <c r="K1648" s="272"/>
      <c r="L1648" s="272"/>
      <c r="M1648" s="272"/>
      <c r="N1648" s="273"/>
    </row>
    <row r="1649" spans="2:14" x14ac:dyDescent="0.25">
      <c r="B1649" s="278" t="str">
        <f>IF(D1649="","",D1649&amp;"-"&amp;(1+COUNTIF(D$11:D1648,D1649)))</f>
        <v/>
      </c>
      <c r="D1649" s="271"/>
      <c r="E1649" s="272"/>
      <c r="F1649" s="272"/>
      <c r="G1649" s="272"/>
      <c r="H1649" s="272"/>
      <c r="I1649" s="272"/>
      <c r="J1649" s="272"/>
      <c r="K1649" s="272"/>
      <c r="L1649" s="272"/>
      <c r="M1649" s="272"/>
      <c r="N1649" s="273"/>
    </row>
    <row r="1650" spans="2:14" ht="15" customHeight="1" x14ac:dyDescent="0.25">
      <c r="B1650" s="278" t="str">
        <f>IF(D1650="","",D1650&amp;"-"&amp;(1+COUNTIF(D$11:D1649,D1650)))</f>
        <v/>
      </c>
      <c r="D1650" s="271"/>
      <c r="E1650" s="272"/>
      <c r="F1650" s="272"/>
      <c r="G1650" s="272"/>
      <c r="H1650" s="272"/>
      <c r="I1650" s="272"/>
      <c r="J1650" s="272"/>
      <c r="K1650" s="272"/>
      <c r="L1650" s="272"/>
      <c r="M1650" s="272"/>
      <c r="N1650" s="273"/>
    </row>
    <row r="1651" spans="2:14" x14ac:dyDescent="0.25">
      <c r="B1651" s="278" t="str">
        <f>IF(D1651="","",D1651&amp;"-"&amp;(1+COUNTIF(D$11:D1650,D1651)))</f>
        <v/>
      </c>
      <c r="D1651" s="271"/>
      <c r="E1651" s="272"/>
      <c r="F1651" s="272"/>
      <c r="G1651" s="272"/>
      <c r="H1651" s="272"/>
      <c r="I1651" s="272"/>
      <c r="J1651" s="272"/>
      <c r="K1651" s="272"/>
      <c r="L1651" s="272"/>
      <c r="M1651" s="272"/>
      <c r="N1651" s="273"/>
    </row>
    <row r="1652" spans="2:14" x14ac:dyDescent="0.25">
      <c r="B1652" s="278" t="str">
        <f>IF(D1652="","",D1652&amp;"-"&amp;(1+COUNTIF(D$11:D1651,D1652)))</f>
        <v/>
      </c>
      <c r="D1652" s="271"/>
      <c r="E1652" s="272"/>
      <c r="F1652" s="272"/>
      <c r="G1652" s="272"/>
      <c r="H1652" s="272"/>
      <c r="I1652" s="272"/>
      <c r="J1652" s="272"/>
      <c r="K1652" s="272"/>
      <c r="L1652" s="272"/>
      <c r="M1652" s="272"/>
      <c r="N1652" s="273"/>
    </row>
    <row r="1653" spans="2:14" x14ac:dyDescent="0.25">
      <c r="B1653" s="278" t="str">
        <f>IF(D1653="","",D1653&amp;"-"&amp;(1+COUNTIF(D$11:D1652,D1653)))</f>
        <v/>
      </c>
      <c r="D1653" s="271"/>
      <c r="E1653" s="272"/>
      <c r="F1653" s="272"/>
      <c r="G1653" s="272"/>
      <c r="H1653" s="272"/>
      <c r="I1653" s="272"/>
      <c r="J1653" s="272"/>
      <c r="K1653" s="272"/>
      <c r="L1653" s="272"/>
      <c r="M1653" s="272"/>
      <c r="N1653" s="273"/>
    </row>
    <row r="1654" spans="2:14" x14ac:dyDescent="0.25">
      <c r="B1654" s="278" t="str">
        <f>IF(D1654="","",D1654&amp;"-"&amp;(1+COUNTIF(D$11:D1653,D1654)))</f>
        <v/>
      </c>
      <c r="D1654" s="271"/>
      <c r="E1654" s="272"/>
      <c r="F1654" s="272"/>
      <c r="G1654" s="272"/>
      <c r="H1654" s="272"/>
      <c r="I1654" s="272"/>
      <c r="J1654" s="272"/>
      <c r="K1654" s="272"/>
      <c r="L1654" s="272"/>
      <c r="M1654" s="272"/>
      <c r="N1654" s="273"/>
    </row>
    <row r="1655" spans="2:14" x14ac:dyDescent="0.25">
      <c r="B1655" s="278" t="str">
        <f>IF(D1655="","",D1655&amp;"-"&amp;(1+COUNTIF(D$11:D1654,D1655)))</f>
        <v/>
      </c>
      <c r="D1655" s="271"/>
      <c r="E1655" s="272"/>
      <c r="F1655" s="272"/>
      <c r="G1655" s="272"/>
      <c r="H1655" s="272"/>
      <c r="I1655" s="272"/>
      <c r="J1655" s="272"/>
      <c r="K1655" s="272"/>
      <c r="L1655" s="272"/>
      <c r="M1655" s="272"/>
      <c r="N1655" s="273"/>
    </row>
    <row r="1656" spans="2:14" x14ac:dyDescent="0.25">
      <c r="B1656" s="278" t="str">
        <f>IF(D1656="","",D1656&amp;"-"&amp;(1+COUNTIF(D$11:D1655,D1656)))</f>
        <v/>
      </c>
      <c r="D1656" s="271"/>
      <c r="E1656" s="272"/>
      <c r="F1656" s="272"/>
      <c r="G1656" s="272"/>
      <c r="H1656" s="272"/>
      <c r="I1656" s="272"/>
      <c r="J1656" s="272"/>
      <c r="K1656" s="272"/>
      <c r="L1656" s="272"/>
      <c r="M1656" s="272"/>
      <c r="N1656" s="273"/>
    </row>
    <row r="1657" spans="2:14" ht="15" customHeight="1" x14ac:dyDescent="0.25">
      <c r="B1657" s="278" t="str">
        <f>IF(D1657="","",D1657&amp;"-"&amp;(1+COUNTIF(D$11:D1656,D1657)))</f>
        <v/>
      </c>
      <c r="D1657" s="271"/>
      <c r="E1657" s="272"/>
      <c r="F1657" s="272"/>
      <c r="G1657" s="272"/>
      <c r="H1657" s="272"/>
      <c r="I1657" s="272"/>
      <c r="J1657" s="272"/>
      <c r="K1657" s="272"/>
      <c r="L1657" s="272"/>
      <c r="M1657" s="272"/>
      <c r="N1657" s="273"/>
    </row>
    <row r="1658" spans="2:14" x14ac:dyDescent="0.25">
      <c r="B1658" s="278" t="str">
        <f>IF(D1658="","",D1658&amp;"-"&amp;(1+COUNTIF(D$11:D1657,D1658)))</f>
        <v/>
      </c>
      <c r="D1658" s="271"/>
      <c r="E1658" s="272"/>
      <c r="F1658" s="272"/>
      <c r="G1658" s="272"/>
      <c r="H1658" s="272"/>
      <c r="I1658" s="272"/>
      <c r="J1658" s="272"/>
      <c r="K1658" s="272"/>
      <c r="L1658" s="272"/>
      <c r="M1658" s="272"/>
      <c r="N1658" s="273"/>
    </row>
    <row r="1659" spans="2:14" x14ac:dyDescent="0.25">
      <c r="B1659" s="278" t="str">
        <f>IF(D1659="","",D1659&amp;"-"&amp;(1+COUNTIF(D$11:D1658,D1659)))</f>
        <v/>
      </c>
      <c r="D1659" s="271"/>
      <c r="E1659" s="272"/>
      <c r="F1659" s="272"/>
      <c r="G1659" s="272"/>
      <c r="H1659" s="272"/>
      <c r="I1659" s="272"/>
      <c r="J1659" s="272"/>
      <c r="K1659" s="272"/>
      <c r="L1659" s="272"/>
      <c r="M1659" s="272"/>
      <c r="N1659" s="273"/>
    </row>
    <row r="1660" spans="2:14" x14ac:dyDescent="0.25">
      <c r="B1660" s="278" t="str">
        <f>IF(D1660="","",D1660&amp;"-"&amp;(1+COUNTIF(D$11:D1659,D1660)))</f>
        <v/>
      </c>
      <c r="D1660" s="271"/>
      <c r="E1660" s="272"/>
      <c r="F1660" s="272"/>
      <c r="G1660" s="272"/>
      <c r="H1660" s="272"/>
      <c r="I1660" s="272"/>
      <c r="J1660" s="272"/>
      <c r="K1660" s="272"/>
      <c r="L1660" s="272"/>
      <c r="M1660" s="272"/>
      <c r="N1660" s="273"/>
    </row>
    <row r="1661" spans="2:14" x14ac:dyDescent="0.25">
      <c r="B1661" s="278" t="str">
        <f>IF(D1661="","",D1661&amp;"-"&amp;(1+COUNTIF(D$11:D1660,D1661)))</f>
        <v/>
      </c>
      <c r="D1661" s="271"/>
      <c r="E1661" s="272"/>
      <c r="F1661" s="272"/>
      <c r="G1661" s="272"/>
      <c r="H1661" s="272"/>
      <c r="I1661" s="272"/>
      <c r="J1661" s="272"/>
      <c r="K1661" s="272"/>
      <c r="L1661" s="272"/>
      <c r="M1661" s="272"/>
      <c r="N1661" s="273"/>
    </row>
    <row r="1662" spans="2:14" x14ac:dyDescent="0.25">
      <c r="B1662" s="278" t="str">
        <f>IF(D1662="","",D1662&amp;"-"&amp;(1+COUNTIF(D$11:D1661,D1662)))</f>
        <v/>
      </c>
      <c r="D1662" s="271"/>
      <c r="E1662" s="272"/>
      <c r="F1662" s="272"/>
      <c r="G1662" s="272"/>
      <c r="H1662" s="272"/>
      <c r="I1662" s="272"/>
      <c r="J1662" s="272"/>
      <c r="K1662" s="272"/>
      <c r="L1662" s="272"/>
      <c r="M1662" s="272"/>
      <c r="N1662" s="273"/>
    </row>
    <row r="1663" spans="2:14" x14ac:dyDescent="0.25">
      <c r="B1663" s="278" t="str">
        <f>IF(D1663="","",D1663&amp;"-"&amp;(1+COUNTIF(D$11:D1662,D1663)))</f>
        <v/>
      </c>
      <c r="D1663" s="271"/>
      <c r="E1663" s="272"/>
      <c r="F1663" s="272"/>
      <c r="G1663" s="272"/>
      <c r="H1663" s="272"/>
      <c r="I1663" s="272"/>
      <c r="J1663" s="272"/>
      <c r="K1663" s="272"/>
      <c r="L1663" s="272"/>
      <c r="M1663" s="272"/>
      <c r="N1663" s="273"/>
    </row>
    <row r="1664" spans="2:14" ht="15" customHeight="1" x14ac:dyDescent="0.25">
      <c r="B1664" s="278" t="str">
        <f>IF(D1664="","",D1664&amp;"-"&amp;(1+COUNTIF(D$11:D1663,D1664)))</f>
        <v/>
      </c>
      <c r="D1664" s="271"/>
      <c r="E1664" s="272"/>
      <c r="F1664" s="272"/>
      <c r="G1664" s="272"/>
      <c r="H1664" s="272"/>
      <c r="I1664" s="272"/>
      <c r="J1664" s="272"/>
      <c r="K1664" s="272"/>
      <c r="L1664" s="272"/>
      <c r="M1664" s="272"/>
      <c r="N1664" s="273"/>
    </row>
    <row r="1665" spans="2:14" x14ac:dyDescent="0.25">
      <c r="B1665" s="278" t="str">
        <f>IF(D1665="","",D1665&amp;"-"&amp;(1+COUNTIF(D$11:D1664,D1665)))</f>
        <v/>
      </c>
      <c r="D1665" s="271"/>
      <c r="E1665" s="272"/>
      <c r="F1665" s="272"/>
      <c r="G1665" s="272"/>
      <c r="H1665" s="272"/>
      <c r="I1665" s="272"/>
      <c r="J1665" s="272"/>
      <c r="K1665" s="272"/>
      <c r="L1665" s="272"/>
      <c r="M1665" s="272"/>
      <c r="N1665" s="273"/>
    </row>
    <row r="1666" spans="2:14" x14ac:dyDescent="0.25">
      <c r="B1666" s="278" t="str">
        <f>IF(D1666="","",D1666&amp;"-"&amp;(1+COUNTIF(D$11:D1665,D1666)))</f>
        <v/>
      </c>
      <c r="D1666" s="271"/>
      <c r="E1666" s="272"/>
      <c r="F1666" s="272"/>
      <c r="G1666" s="272"/>
      <c r="H1666" s="272"/>
      <c r="I1666" s="272"/>
      <c r="J1666" s="272"/>
      <c r="K1666" s="272"/>
      <c r="L1666" s="272"/>
      <c r="M1666" s="272"/>
      <c r="N1666" s="273"/>
    </row>
    <row r="1667" spans="2:14" x14ac:dyDescent="0.25">
      <c r="B1667" s="278" t="str">
        <f>IF(D1667="","",D1667&amp;"-"&amp;(1+COUNTIF(D$11:D1666,D1667)))</f>
        <v/>
      </c>
      <c r="D1667" s="271"/>
      <c r="E1667" s="272"/>
      <c r="F1667" s="272"/>
      <c r="G1667" s="272"/>
      <c r="H1667" s="272"/>
      <c r="I1667" s="272"/>
      <c r="J1667" s="272"/>
      <c r="K1667" s="272"/>
      <c r="L1667" s="272"/>
      <c r="M1667" s="272"/>
      <c r="N1667" s="273"/>
    </row>
    <row r="1668" spans="2:14" x14ac:dyDescent="0.25">
      <c r="B1668" s="278" t="str">
        <f>IF(D1668="","",D1668&amp;"-"&amp;(1+COUNTIF(D$11:D1667,D1668)))</f>
        <v/>
      </c>
      <c r="D1668" s="271"/>
      <c r="E1668" s="272"/>
      <c r="F1668" s="272"/>
      <c r="G1668" s="272"/>
      <c r="H1668" s="272"/>
      <c r="I1668" s="272"/>
      <c r="J1668" s="272"/>
      <c r="K1668" s="272"/>
      <c r="L1668" s="272"/>
      <c r="M1668" s="272"/>
      <c r="N1668" s="273"/>
    </row>
    <row r="1669" spans="2:14" x14ac:dyDescent="0.25">
      <c r="B1669" s="278" t="str">
        <f>IF(D1669="","",D1669&amp;"-"&amp;(1+COUNTIF(D$11:D1668,D1669)))</f>
        <v/>
      </c>
      <c r="D1669" s="271"/>
      <c r="E1669" s="272"/>
      <c r="F1669" s="272"/>
      <c r="G1669" s="272"/>
      <c r="H1669" s="272"/>
      <c r="I1669" s="272"/>
      <c r="J1669" s="272"/>
      <c r="K1669" s="272"/>
      <c r="L1669" s="272"/>
      <c r="M1669" s="272"/>
      <c r="N1669" s="273"/>
    </row>
    <row r="1670" spans="2:14" x14ac:dyDescent="0.25">
      <c r="B1670" s="278" t="str">
        <f>IF(D1670="","",D1670&amp;"-"&amp;(1+COUNTIF(D$11:D1669,D1670)))</f>
        <v/>
      </c>
      <c r="D1670" s="271"/>
      <c r="E1670" s="272"/>
      <c r="F1670" s="272"/>
      <c r="G1670" s="272"/>
      <c r="H1670" s="272"/>
      <c r="I1670" s="272"/>
      <c r="J1670" s="272"/>
      <c r="K1670" s="272"/>
      <c r="L1670" s="272"/>
      <c r="M1670" s="272"/>
      <c r="N1670" s="273"/>
    </row>
    <row r="1671" spans="2:14" ht="15" customHeight="1" x14ac:dyDescent="0.25">
      <c r="B1671" s="278" t="str">
        <f>IF(D1671="","",D1671&amp;"-"&amp;(1+COUNTIF(D$11:D1670,D1671)))</f>
        <v/>
      </c>
      <c r="D1671" s="271"/>
      <c r="E1671" s="272"/>
      <c r="F1671" s="272"/>
      <c r="G1671" s="272"/>
      <c r="H1671" s="272"/>
      <c r="I1671" s="272"/>
      <c r="J1671" s="272"/>
      <c r="K1671" s="272"/>
      <c r="L1671" s="272"/>
      <c r="M1671" s="272"/>
      <c r="N1671" s="273"/>
    </row>
    <row r="1672" spans="2:14" x14ac:dyDescent="0.25">
      <c r="B1672" s="278" t="str">
        <f>IF(D1672="","",D1672&amp;"-"&amp;(1+COUNTIF(D$11:D1671,D1672)))</f>
        <v/>
      </c>
      <c r="D1672" s="271"/>
      <c r="E1672" s="272"/>
      <c r="F1672" s="272"/>
      <c r="G1672" s="272"/>
      <c r="H1672" s="272"/>
      <c r="I1672" s="272"/>
      <c r="J1672" s="272"/>
      <c r="K1672" s="272"/>
      <c r="L1672" s="272"/>
      <c r="M1672" s="272"/>
      <c r="N1672" s="273"/>
    </row>
    <row r="1673" spans="2:14" x14ac:dyDescent="0.25">
      <c r="B1673" s="278" t="str">
        <f>IF(D1673="","",D1673&amp;"-"&amp;(1+COUNTIF(D$11:D1672,D1673)))</f>
        <v/>
      </c>
      <c r="D1673" s="271"/>
      <c r="E1673" s="272"/>
      <c r="F1673" s="272"/>
      <c r="G1673" s="272"/>
      <c r="H1673" s="272"/>
      <c r="I1673" s="272"/>
      <c r="J1673" s="272"/>
      <c r="K1673" s="272"/>
      <c r="L1673" s="272"/>
      <c r="M1673" s="272"/>
      <c r="N1673" s="273"/>
    </row>
    <row r="1674" spans="2:14" x14ac:dyDescent="0.25">
      <c r="B1674" s="278" t="str">
        <f>IF(D1674="","",D1674&amp;"-"&amp;(1+COUNTIF(D$11:D1673,D1674)))</f>
        <v/>
      </c>
      <c r="D1674" s="271"/>
      <c r="E1674" s="272"/>
      <c r="F1674" s="272"/>
      <c r="G1674" s="272"/>
      <c r="H1674" s="272"/>
      <c r="I1674" s="272"/>
      <c r="J1674" s="272"/>
      <c r="K1674" s="272"/>
      <c r="L1674" s="272"/>
      <c r="M1674" s="272"/>
      <c r="N1674" s="273"/>
    </row>
    <row r="1675" spans="2:14" x14ac:dyDescent="0.25">
      <c r="B1675" s="278" t="str">
        <f>IF(D1675="","",D1675&amp;"-"&amp;(1+COUNTIF(D$11:D1674,D1675)))</f>
        <v/>
      </c>
      <c r="D1675" s="271"/>
      <c r="E1675" s="272"/>
      <c r="F1675" s="272"/>
      <c r="G1675" s="272"/>
      <c r="H1675" s="272"/>
      <c r="I1675" s="272"/>
      <c r="J1675" s="272"/>
      <c r="K1675" s="272"/>
      <c r="L1675" s="272"/>
      <c r="M1675" s="272"/>
      <c r="N1675" s="273"/>
    </row>
    <row r="1676" spans="2:14" x14ac:dyDescent="0.25">
      <c r="B1676" s="278" t="str">
        <f>IF(D1676="","",D1676&amp;"-"&amp;(1+COUNTIF(D$11:D1675,D1676)))</f>
        <v/>
      </c>
      <c r="D1676" s="271"/>
      <c r="E1676" s="272"/>
      <c r="F1676" s="272"/>
      <c r="G1676" s="272"/>
      <c r="H1676" s="272"/>
      <c r="I1676" s="272"/>
      <c r="J1676" s="272"/>
      <c r="K1676" s="272"/>
      <c r="L1676" s="272"/>
      <c r="M1676" s="272"/>
      <c r="N1676" s="273"/>
    </row>
    <row r="1677" spans="2:14" x14ac:dyDescent="0.25">
      <c r="B1677" s="278" t="str">
        <f>IF(D1677="","",D1677&amp;"-"&amp;(1+COUNTIF(D$11:D1676,D1677)))</f>
        <v/>
      </c>
      <c r="D1677" s="271"/>
      <c r="E1677" s="272"/>
      <c r="F1677" s="272"/>
      <c r="G1677" s="272"/>
      <c r="H1677" s="272"/>
      <c r="I1677" s="272"/>
      <c r="J1677" s="272"/>
      <c r="K1677" s="272"/>
      <c r="L1677" s="272"/>
      <c r="M1677" s="272"/>
      <c r="N1677" s="273"/>
    </row>
    <row r="1678" spans="2:14" ht="15" customHeight="1" x14ac:dyDescent="0.25">
      <c r="B1678" s="278" t="str">
        <f>IF(D1678="","",D1678&amp;"-"&amp;(1+COUNTIF(D$11:D1677,D1678)))</f>
        <v/>
      </c>
      <c r="D1678" s="271"/>
      <c r="E1678" s="272"/>
      <c r="F1678" s="272"/>
      <c r="G1678" s="272"/>
      <c r="H1678" s="272"/>
      <c r="I1678" s="272"/>
      <c r="J1678" s="272"/>
      <c r="K1678" s="272"/>
      <c r="L1678" s="272"/>
      <c r="M1678" s="272"/>
      <c r="N1678" s="273"/>
    </row>
    <row r="1679" spans="2:14" x14ac:dyDescent="0.25">
      <c r="B1679" s="278" t="str">
        <f>IF(D1679="","",D1679&amp;"-"&amp;(1+COUNTIF(D$11:D1678,D1679)))</f>
        <v/>
      </c>
      <c r="D1679" s="271"/>
      <c r="E1679" s="272"/>
      <c r="F1679" s="272"/>
      <c r="G1679" s="272"/>
      <c r="H1679" s="272"/>
      <c r="I1679" s="272"/>
      <c r="J1679" s="272"/>
      <c r="K1679" s="272"/>
      <c r="L1679" s="272"/>
      <c r="M1679" s="272"/>
      <c r="N1679" s="273"/>
    </row>
    <row r="1680" spans="2:14" x14ac:dyDescent="0.25">
      <c r="B1680" s="278" t="str">
        <f>IF(D1680="","",D1680&amp;"-"&amp;(1+COUNTIF(D$11:D1679,D1680)))</f>
        <v/>
      </c>
      <c r="D1680" s="271"/>
      <c r="E1680" s="272"/>
      <c r="F1680" s="272"/>
      <c r="G1680" s="272"/>
      <c r="H1680" s="272"/>
      <c r="I1680" s="272"/>
      <c r="J1680" s="272"/>
      <c r="K1680" s="272"/>
      <c r="L1680" s="272"/>
      <c r="M1680" s="272"/>
      <c r="N1680" s="273"/>
    </row>
    <row r="1681" spans="2:14" x14ac:dyDescent="0.25">
      <c r="B1681" s="278" t="str">
        <f>IF(D1681="","",D1681&amp;"-"&amp;(1+COUNTIF(D$11:D1680,D1681)))</f>
        <v/>
      </c>
      <c r="D1681" s="271"/>
      <c r="E1681" s="272"/>
      <c r="F1681" s="272"/>
      <c r="G1681" s="272"/>
      <c r="H1681" s="272"/>
      <c r="I1681" s="272"/>
      <c r="J1681" s="272"/>
      <c r="K1681" s="272"/>
      <c r="L1681" s="272"/>
      <c r="M1681" s="272"/>
      <c r="N1681" s="273"/>
    </row>
    <row r="1682" spans="2:14" x14ac:dyDescent="0.25">
      <c r="B1682" s="278" t="str">
        <f>IF(D1682="","",D1682&amp;"-"&amp;(1+COUNTIF(D$11:D1681,D1682)))</f>
        <v/>
      </c>
      <c r="D1682" s="271"/>
      <c r="E1682" s="272"/>
      <c r="F1682" s="272"/>
      <c r="G1682" s="272"/>
      <c r="H1682" s="272"/>
      <c r="I1682" s="272"/>
      <c r="J1682" s="272"/>
      <c r="K1682" s="272"/>
      <c r="L1682" s="272"/>
      <c r="M1682" s="272"/>
      <c r="N1682" s="273"/>
    </row>
    <row r="1683" spans="2:14" x14ac:dyDescent="0.25">
      <c r="B1683" s="278" t="str">
        <f>IF(D1683="","",D1683&amp;"-"&amp;(1+COUNTIF(D$11:D1682,D1683)))</f>
        <v/>
      </c>
      <c r="D1683" s="271"/>
      <c r="E1683" s="272"/>
      <c r="F1683" s="272"/>
      <c r="G1683" s="272"/>
      <c r="H1683" s="272"/>
      <c r="I1683" s="272"/>
      <c r="J1683" s="272"/>
      <c r="K1683" s="272"/>
      <c r="L1683" s="272"/>
      <c r="M1683" s="272"/>
      <c r="N1683" s="273"/>
    </row>
    <row r="1684" spans="2:14" x14ac:dyDescent="0.25">
      <c r="B1684" s="278" t="str">
        <f>IF(D1684="","",D1684&amp;"-"&amp;(1+COUNTIF(D$11:D1683,D1684)))</f>
        <v/>
      </c>
      <c r="D1684" s="271"/>
      <c r="E1684" s="272"/>
      <c r="F1684" s="272"/>
      <c r="G1684" s="272"/>
      <c r="H1684" s="272"/>
      <c r="I1684" s="272"/>
      <c r="J1684" s="272"/>
      <c r="K1684" s="272"/>
      <c r="L1684" s="272"/>
      <c r="M1684" s="272"/>
      <c r="N1684" s="273"/>
    </row>
    <row r="1685" spans="2:14" ht="15" customHeight="1" x14ac:dyDescent="0.25">
      <c r="B1685" s="278" t="str">
        <f>IF(D1685="","",D1685&amp;"-"&amp;(1+COUNTIF(D$11:D1684,D1685)))</f>
        <v/>
      </c>
      <c r="D1685" s="271"/>
      <c r="E1685" s="272"/>
      <c r="F1685" s="272"/>
      <c r="G1685" s="272"/>
      <c r="H1685" s="272"/>
      <c r="I1685" s="272"/>
      <c r="J1685" s="272"/>
      <c r="K1685" s="272"/>
      <c r="L1685" s="272"/>
      <c r="M1685" s="272"/>
      <c r="N1685" s="273"/>
    </row>
    <row r="1686" spans="2:14" x14ac:dyDescent="0.25">
      <c r="B1686" s="278" t="str">
        <f>IF(D1686="","",D1686&amp;"-"&amp;(1+COUNTIF(D$11:D1685,D1686)))</f>
        <v/>
      </c>
      <c r="D1686" s="271"/>
      <c r="E1686" s="272"/>
      <c r="F1686" s="272"/>
      <c r="G1686" s="272"/>
      <c r="H1686" s="272"/>
      <c r="I1686" s="272"/>
      <c r="J1686" s="272"/>
      <c r="K1686" s="272"/>
      <c r="L1686" s="272"/>
      <c r="M1686" s="272"/>
      <c r="N1686" s="273"/>
    </row>
    <row r="1687" spans="2:14" x14ac:dyDescent="0.25">
      <c r="B1687" s="278" t="str">
        <f>IF(D1687="","",D1687&amp;"-"&amp;(1+COUNTIF(D$11:D1686,D1687)))</f>
        <v/>
      </c>
      <c r="D1687" s="271"/>
      <c r="E1687" s="272"/>
      <c r="F1687" s="272"/>
      <c r="G1687" s="272"/>
      <c r="H1687" s="272"/>
      <c r="I1687" s="272"/>
      <c r="J1687" s="272"/>
      <c r="K1687" s="272"/>
      <c r="L1687" s="272"/>
      <c r="M1687" s="272"/>
      <c r="N1687" s="273"/>
    </row>
    <row r="1688" spans="2:14" x14ac:dyDescent="0.25">
      <c r="B1688" s="278" t="str">
        <f>IF(D1688="","",D1688&amp;"-"&amp;(1+COUNTIF(D$11:D1687,D1688)))</f>
        <v/>
      </c>
      <c r="D1688" s="271"/>
      <c r="E1688" s="272"/>
      <c r="F1688" s="272"/>
      <c r="G1688" s="272"/>
      <c r="H1688" s="272"/>
      <c r="I1688" s="272"/>
      <c r="J1688" s="272"/>
      <c r="K1688" s="272"/>
      <c r="L1688" s="272"/>
      <c r="M1688" s="272"/>
      <c r="N1688" s="273"/>
    </row>
    <row r="1689" spans="2:14" x14ac:dyDescent="0.25">
      <c r="B1689" s="278" t="str">
        <f>IF(D1689="","",D1689&amp;"-"&amp;(1+COUNTIF(D$11:D1688,D1689)))</f>
        <v/>
      </c>
      <c r="D1689" s="271"/>
      <c r="E1689" s="272"/>
      <c r="F1689" s="272"/>
      <c r="G1689" s="272"/>
      <c r="H1689" s="272"/>
      <c r="I1689" s="272"/>
      <c r="J1689" s="272"/>
      <c r="K1689" s="272"/>
      <c r="L1689" s="272"/>
      <c r="M1689" s="272"/>
      <c r="N1689" s="273"/>
    </row>
    <row r="1690" spans="2:14" x14ac:dyDescent="0.25">
      <c r="B1690" s="278" t="str">
        <f>IF(D1690="","",D1690&amp;"-"&amp;(1+COUNTIF(D$11:D1689,D1690)))</f>
        <v/>
      </c>
      <c r="D1690" s="271"/>
      <c r="E1690" s="272"/>
      <c r="F1690" s="272"/>
      <c r="G1690" s="272"/>
      <c r="H1690" s="272"/>
      <c r="I1690" s="272"/>
      <c r="J1690" s="272"/>
      <c r="K1690" s="272"/>
      <c r="L1690" s="272"/>
      <c r="M1690" s="272"/>
      <c r="N1690" s="273"/>
    </row>
    <row r="1691" spans="2:14" x14ac:dyDescent="0.25">
      <c r="B1691" s="278" t="str">
        <f>IF(D1691="","",D1691&amp;"-"&amp;(1+COUNTIF(D$11:D1690,D1691)))</f>
        <v/>
      </c>
      <c r="D1691" s="271"/>
      <c r="E1691" s="272"/>
      <c r="F1691" s="272"/>
      <c r="G1691" s="272"/>
      <c r="H1691" s="272"/>
      <c r="I1691" s="272"/>
      <c r="J1691" s="272"/>
      <c r="K1691" s="272"/>
      <c r="L1691" s="272"/>
      <c r="M1691" s="272"/>
      <c r="N1691" s="273"/>
    </row>
    <row r="1692" spans="2:14" ht="15" customHeight="1" x14ac:dyDescent="0.25">
      <c r="B1692" s="278" t="str">
        <f>IF(D1692="","",D1692&amp;"-"&amp;(1+COUNTIF(D$11:D1691,D1692)))</f>
        <v/>
      </c>
      <c r="D1692" s="271"/>
      <c r="E1692" s="272"/>
      <c r="F1692" s="272"/>
      <c r="G1692" s="272"/>
      <c r="H1692" s="272"/>
      <c r="I1692" s="272"/>
      <c r="J1692" s="272"/>
      <c r="K1692" s="272"/>
      <c r="L1692" s="272"/>
      <c r="M1692" s="272"/>
      <c r="N1692" s="273"/>
    </row>
    <row r="1693" spans="2:14" x14ac:dyDescent="0.25">
      <c r="B1693" s="278" t="str">
        <f>IF(D1693="","",D1693&amp;"-"&amp;(1+COUNTIF(D$11:D1692,D1693)))</f>
        <v/>
      </c>
      <c r="D1693" s="271"/>
      <c r="E1693" s="272"/>
      <c r="F1693" s="272"/>
      <c r="G1693" s="272"/>
      <c r="H1693" s="272"/>
      <c r="I1693" s="272"/>
      <c r="J1693" s="272"/>
      <c r="K1693" s="272"/>
      <c r="L1693" s="272"/>
      <c r="M1693" s="272"/>
      <c r="N1693" s="273"/>
    </row>
    <row r="1694" spans="2:14" x14ac:dyDescent="0.25">
      <c r="B1694" s="278" t="str">
        <f>IF(D1694="","",D1694&amp;"-"&amp;(1+COUNTIF(D$11:D1693,D1694)))</f>
        <v/>
      </c>
      <c r="D1694" s="271"/>
      <c r="E1694" s="272"/>
      <c r="F1694" s="272"/>
      <c r="G1694" s="272"/>
      <c r="H1694" s="272"/>
      <c r="I1694" s="272"/>
      <c r="J1694" s="272"/>
      <c r="K1694" s="272"/>
      <c r="L1694" s="272"/>
      <c r="M1694" s="272"/>
      <c r="N1694" s="273"/>
    </row>
    <row r="1695" spans="2:14" x14ac:dyDescent="0.25">
      <c r="B1695" s="278" t="str">
        <f>IF(D1695="","",D1695&amp;"-"&amp;(1+COUNTIF(D$11:D1694,D1695)))</f>
        <v/>
      </c>
      <c r="D1695" s="271"/>
      <c r="E1695" s="272"/>
      <c r="F1695" s="272"/>
      <c r="G1695" s="272"/>
      <c r="H1695" s="272"/>
      <c r="I1695" s="272"/>
      <c r="J1695" s="272"/>
      <c r="K1695" s="272"/>
      <c r="L1695" s="272"/>
      <c r="M1695" s="272"/>
      <c r="N1695" s="273"/>
    </row>
    <row r="1696" spans="2:14" x14ac:dyDescent="0.25">
      <c r="B1696" s="278" t="str">
        <f>IF(D1696="","",D1696&amp;"-"&amp;(1+COUNTIF(D$11:D1695,D1696)))</f>
        <v/>
      </c>
      <c r="D1696" s="271"/>
      <c r="E1696" s="272"/>
      <c r="F1696" s="272"/>
      <c r="G1696" s="272"/>
      <c r="H1696" s="272"/>
      <c r="I1696" s="272"/>
      <c r="J1696" s="272"/>
      <c r="K1696" s="272"/>
      <c r="L1696" s="272"/>
      <c r="M1696" s="272"/>
      <c r="N1696" s="273"/>
    </row>
    <row r="1697" spans="2:14" x14ac:dyDescent="0.25">
      <c r="B1697" s="278" t="str">
        <f>IF(D1697="","",D1697&amp;"-"&amp;(1+COUNTIF(D$11:D1696,D1697)))</f>
        <v/>
      </c>
      <c r="D1697" s="271"/>
      <c r="E1697" s="272"/>
      <c r="F1697" s="272"/>
      <c r="G1697" s="272"/>
      <c r="H1697" s="272"/>
      <c r="I1697" s="272"/>
      <c r="J1697" s="272"/>
      <c r="K1697" s="272"/>
      <c r="L1697" s="272"/>
      <c r="M1697" s="272"/>
      <c r="N1697" s="273"/>
    </row>
    <row r="1698" spans="2:14" x14ac:dyDescent="0.25">
      <c r="B1698" s="278" t="str">
        <f>IF(D1698="","",D1698&amp;"-"&amp;(1+COUNTIF(D$11:D1697,D1698)))</f>
        <v/>
      </c>
      <c r="D1698" s="271"/>
      <c r="E1698" s="272"/>
      <c r="F1698" s="272"/>
      <c r="G1698" s="272"/>
      <c r="H1698" s="272"/>
      <c r="I1698" s="272"/>
      <c r="J1698" s="272"/>
      <c r="K1698" s="272"/>
      <c r="L1698" s="272"/>
      <c r="M1698" s="272"/>
      <c r="N1698" s="273"/>
    </row>
    <row r="1699" spans="2:14" ht="15" customHeight="1" x14ac:dyDescent="0.25">
      <c r="B1699" s="278" t="str">
        <f>IF(D1699="","",D1699&amp;"-"&amp;(1+COUNTIF(D$11:D1698,D1699)))</f>
        <v/>
      </c>
      <c r="D1699" s="271"/>
      <c r="E1699" s="272"/>
      <c r="F1699" s="272"/>
      <c r="G1699" s="272"/>
      <c r="H1699" s="272"/>
      <c r="I1699" s="272"/>
      <c r="J1699" s="272"/>
      <c r="K1699" s="272"/>
      <c r="L1699" s="272"/>
      <c r="M1699" s="272"/>
      <c r="N1699" s="273"/>
    </row>
    <row r="1700" spans="2:14" x14ac:dyDescent="0.25">
      <c r="B1700" s="278" t="str">
        <f>IF(D1700="","",D1700&amp;"-"&amp;(1+COUNTIF(D$11:D1699,D1700)))</f>
        <v/>
      </c>
      <c r="D1700" s="271"/>
      <c r="E1700" s="272"/>
      <c r="F1700" s="272"/>
      <c r="G1700" s="272"/>
      <c r="H1700" s="272"/>
      <c r="I1700" s="272"/>
      <c r="J1700" s="272"/>
      <c r="K1700" s="272"/>
      <c r="L1700" s="272"/>
      <c r="M1700" s="272"/>
      <c r="N1700" s="273"/>
    </row>
    <row r="1701" spans="2:14" x14ac:dyDescent="0.25">
      <c r="B1701" s="278" t="str">
        <f>IF(D1701="","",D1701&amp;"-"&amp;(1+COUNTIF(D$11:D1700,D1701)))</f>
        <v/>
      </c>
      <c r="D1701" s="271"/>
      <c r="E1701" s="272"/>
      <c r="F1701" s="272"/>
      <c r="G1701" s="272"/>
      <c r="H1701" s="272"/>
      <c r="I1701" s="272"/>
      <c r="J1701" s="272"/>
      <c r="K1701" s="272"/>
      <c r="L1701" s="272"/>
      <c r="M1701" s="272"/>
      <c r="N1701" s="273"/>
    </row>
    <row r="1702" spans="2:14" x14ac:dyDescent="0.25">
      <c r="B1702" s="278" t="str">
        <f>IF(D1702="","",D1702&amp;"-"&amp;(1+COUNTIF(D$11:D1701,D1702)))</f>
        <v/>
      </c>
      <c r="D1702" s="271"/>
      <c r="E1702" s="272"/>
      <c r="F1702" s="272"/>
      <c r="G1702" s="272"/>
      <c r="H1702" s="272"/>
      <c r="I1702" s="272"/>
      <c r="J1702" s="272"/>
      <c r="K1702" s="272"/>
      <c r="L1702" s="272"/>
      <c r="M1702" s="272"/>
      <c r="N1702" s="273"/>
    </row>
    <row r="1703" spans="2:14" x14ac:dyDescent="0.25">
      <c r="B1703" s="278" t="str">
        <f>IF(D1703="","",D1703&amp;"-"&amp;(1+COUNTIF(D$11:D1702,D1703)))</f>
        <v/>
      </c>
      <c r="D1703" s="271"/>
      <c r="E1703" s="272"/>
      <c r="F1703" s="272"/>
      <c r="G1703" s="272"/>
      <c r="H1703" s="272"/>
      <c r="I1703" s="272"/>
      <c r="J1703" s="272"/>
      <c r="K1703" s="272"/>
      <c r="L1703" s="272"/>
      <c r="M1703" s="272"/>
      <c r="N1703" s="273"/>
    </row>
    <row r="1704" spans="2:14" x14ac:dyDescent="0.25">
      <c r="B1704" s="278" t="str">
        <f>IF(D1704="","",D1704&amp;"-"&amp;(1+COUNTIF(D$11:D1703,D1704)))</f>
        <v/>
      </c>
      <c r="D1704" s="271"/>
      <c r="E1704" s="272"/>
      <c r="F1704" s="272"/>
      <c r="G1704" s="272"/>
      <c r="H1704" s="272"/>
      <c r="I1704" s="272"/>
      <c r="J1704" s="272"/>
      <c r="K1704" s="272"/>
      <c r="L1704" s="272"/>
      <c r="M1704" s="272"/>
      <c r="N1704" s="273"/>
    </row>
    <row r="1705" spans="2:14" x14ac:dyDescent="0.25">
      <c r="B1705" s="278" t="str">
        <f>IF(D1705="","",D1705&amp;"-"&amp;(1+COUNTIF(D$11:D1704,D1705)))</f>
        <v/>
      </c>
      <c r="D1705" s="271"/>
      <c r="E1705" s="272"/>
      <c r="F1705" s="272"/>
      <c r="G1705" s="272"/>
      <c r="H1705" s="272"/>
      <c r="I1705" s="272"/>
      <c r="J1705" s="272"/>
      <c r="K1705" s="272"/>
      <c r="L1705" s="272"/>
      <c r="M1705" s="272"/>
      <c r="N1705" s="273"/>
    </row>
    <row r="1706" spans="2:14" ht="15" customHeight="1" x14ac:dyDescent="0.25">
      <c r="B1706" s="278" t="str">
        <f>IF(D1706="","",D1706&amp;"-"&amp;(1+COUNTIF(D$11:D1705,D1706)))</f>
        <v/>
      </c>
      <c r="D1706" s="271"/>
      <c r="E1706" s="272"/>
      <c r="F1706" s="272"/>
      <c r="G1706" s="272"/>
      <c r="H1706" s="272"/>
      <c r="I1706" s="272"/>
      <c r="J1706" s="272"/>
      <c r="K1706" s="272"/>
      <c r="L1706" s="272"/>
      <c r="M1706" s="272"/>
      <c r="N1706" s="273"/>
    </row>
    <row r="1707" spans="2:14" x14ac:dyDescent="0.25">
      <c r="B1707" s="278" t="str">
        <f>IF(D1707="","",D1707&amp;"-"&amp;(1+COUNTIF(D$11:D1706,D1707)))</f>
        <v/>
      </c>
      <c r="D1707" s="271"/>
      <c r="E1707" s="272"/>
      <c r="F1707" s="272"/>
      <c r="G1707" s="272"/>
      <c r="H1707" s="272"/>
      <c r="I1707" s="272"/>
      <c r="J1707" s="272"/>
      <c r="K1707" s="272"/>
      <c r="L1707" s="272"/>
      <c r="M1707" s="272"/>
      <c r="N1707" s="273"/>
    </row>
    <row r="1708" spans="2:14" x14ac:dyDescent="0.25">
      <c r="B1708" s="278" t="str">
        <f>IF(D1708="","",D1708&amp;"-"&amp;(1+COUNTIF(D$11:D1707,D1708)))</f>
        <v/>
      </c>
      <c r="D1708" s="271"/>
      <c r="E1708" s="272"/>
      <c r="F1708" s="272"/>
      <c r="G1708" s="272"/>
      <c r="H1708" s="272"/>
      <c r="I1708" s="272"/>
      <c r="J1708" s="272"/>
      <c r="K1708" s="272"/>
      <c r="L1708" s="272"/>
      <c r="M1708" s="272"/>
      <c r="N1708" s="273"/>
    </row>
    <row r="1709" spans="2:14" x14ac:dyDescent="0.25">
      <c r="B1709" s="278" t="str">
        <f>IF(D1709="","",D1709&amp;"-"&amp;(1+COUNTIF(D$11:D1708,D1709)))</f>
        <v/>
      </c>
      <c r="D1709" s="271"/>
      <c r="E1709" s="272"/>
      <c r="F1709" s="272"/>
      <c r="G1709" s="272"/>
      <c r="H1709" s="272"/>
      <c r="I1709" s="272"/>
      <c r="J1709" s="272"/>
      <c r="K1709" s="272"/>
      <c r="L1709" s="272"/>
      <c r="M1709" s="272"/>
      <c r="N1709" s="273"/>
    </row>
    <row r="1710" spans="2:14" x14ac:dyDescent="0.25">
      <c r="B1710" s="278" t="str">
        <f>IF(D1710="","",D1710&amp;"-"&amp;(1+COUNTIF(D$11:D1709,D1710)))</f>
        <v/>
      </c>
      <c r="D1710" s="271"/>
      <c r="E1710" s="272"/>
      <c r="F1710" s="272"/>
      <c r="G1710" s="272"/>
      <c r="H1710" s="272"/>
      <c r="I1710" s="272"/>
      <c r="J1710" s="272"/>
      <c r="K1710" s="272"/>
      <c r="L1710" s="272"/>
      <c r="M1710" s="272"/>
      <c r="N1710" s="273"/>
    </row>
    <row r="1711" spans="2:14" x14ac:dyDescent="0.25">
      <c r="B1711" s="278" t="str">
        <f>IF(D1711="","",D1711&amp;"-"&amp;(1+COUNTIF(D$11:D1710,D1711)))</f>
        <v/>
      </c>
      <c r="D1711" s="271"/>
      <c r="E1711" s="272"/>
      <c r="F1711" s="272"/>
      <c r="G1711" s="272"/>
      <c r="H1711" s="272"/>
      <c r="I1711" s="272"/>
      <c r="J1711" s="272"/>
      <c r="K1711" s="272"/>
      <c r="L1711" s="272"/>
      <c r="M1711" s="272"/>
      <c r="N1711" s="273"/>
    </row>
    <row r="1712" spans="2:14" x14ac:dyDescent="0.25">
      <c r="B1712" s="278" t="str">
        <f>IF(D1712="","",D1712&amp;"-"&amp;(1+COUNTIF(D$11:D1711,D1712)))</f>
        <v/>
      </c>
      <c r="D1712" s="271"/>
      <c r="E1712" s="272"/>
      <c r="F1712" s="272"/>
      <c r="G1712" s="272"/>
      <c r="H1712" s="272"/>
      <c r="I1712" s="272"/>
      <c r="J1712" s="272"/>
      <c r="K1712" s="272"/>
      <c r="L1712" s="272"/>
      <c r="M1712" s="272"/>
      <c r="N1712" s="273"/>
    </row>
    <row r="1713" spans="2:14" ht="15" customHeight="1" x14ac:dyDescent="0.25">
      <c r="B1713" s="278" t="str">
        <f>IF(D1713="","",D1713&amp;"-"&amp;(1+COUNTIF(D$11:D1712,D1713)))</f>
        <v/>
      </c>
      <c r="D1713" s="271"/>
      <c r="E1713" s="272"/>
      <c r="F1713" s="272"/>
      <c r="G1713" s="272"/>
      <c r="H1713" s="272"/>
      <c r="I1713" s="272"/>
      <c r="J1713" s="272"/>
      <c r="K1713" s="272"/>
      <c r="L1713" s="272"/>
      <c r="M1713" s="272"/>
      <c r="N1713" s="273"/>
    </row>
    <row r="1714" spans="2:14" x14ac:dyDescent="0.25">
      <c r="B1714" s="278" t="str">
        <f>IF(D1714="","",D1714&amp;"-"&amp;(1+COUNTIF(D$11:D1713,D1714)))</f>
        <v/>
      </c>
      <c r="D1714" s="271"/>
      <c r="E1714" s="272"/>
      <c r="F1714" s="272"/>
      <c r="G1714" s="272"/>
      <c r="H1714" s="272"/>
      <c r="I1714" s="272"/>
      <c r="J1714" s="272"/>
      <c r="K1714" s="272"/>
      <c r="L1714" s="272"/>
      <c r="M1714" s="272"/>
      <c r="N1714" s="273"/>
    </row>
    <row r="1715" spans="2:14" x14ac:dyDescent="0.25">
      <c r="B1715" s="278" t="str">
        <f>IF(D1715="","",D1715&amp;"-"&amp;(1+COUNTIF(D$11:D1714,D1715)))</f>
        <v/>
      </c>
      <c r="D1715" s="271"/>
      <c r="E1715" s="272"/>
      <c r="F1715" s="272"/>
      <c r="G1715" s="272"/>
      <c r="H1715" s="272"/>
      <c r="I1715" s="272"/>
      <c r="J1715" s="272"/>
      <c r="K1715" s="272"/>
      <c r="L1715" s="272"/>
      <c r="M1715" s="272"/>
      <c r="N1715" s="273"/>
    </row>
    <row r="1716" spans="2:14" x14ac:dyDescent="0.25">
      <c r="B1716" s="278" t="str">
        <f>IF(D1716="","",D1716&amp;"-"&amp;(1+COUNTIF(D$11:D1715,D1716)))</f>
        <v/>
      </c>
      <c r="D1716" s="271"/>
      <c r="E1716" s="272"/>
      <c r="F1716" s="272"/>
      <c r="G1716" s="272"/>
      <c r="H1716" s="272"/>
      <c r="I1716" s="272"/>
      <c r="J1716" s="272"/>
      <c r="K1716" s="272"/>
      <c r="L1716" s="272"/>
      <c r="M1716" s="272"/>
      <c r="N1716" s="273"/>
    </row>
    <row r="1717" spans="2:14" x14ac:dyDescent="0.25">
      <c r="B1717" s="278" t="str">
        <f>IF(D1717="","",D1717&amp;"-"&amp;(1+COUNTIF(D$11:D1716,D1717)))</f>
        <v/>
      </c>
      <c r="D1717" s="271"/>
      <c r="E1717" s="272"/>
      <c r="F1717" s="272"/>
      <c r="G1717" s="272"/>
      <c r="H1717" s="272"/>
      <c r="I1717" s="272"/>
      <c r="J1717" s="272"/>
      <c r="K1717" s="272"/>
      <c r="L1717" s="272"/>
      <c r="M1717" s="272"/>
      <c r="N1717" s="273"/>
    </row>
    <row r="1718" spans="2:14" x14ac:dyDescent="0.25">
      <c r="B1718" s="278" t="str">
        <f>IF(D1718="","",D1718&amp;"-"&amp;(1+COUNTIF(D$11:D1717,D1718)))</f>
        <v/>
      </c>
      <c r="D1718" s="271"/>
      <c r="E1718" s="272"/>
      <c r="F1718" s="272"/>
      <c r="G1718" s="272"/>
      <c r="H1718" s="272"/>
      <c r="I1718" s="272"/>
      <c r="J1718" s="272"/>
      <c r="K1718" s="272"/>
      <c r="L1718" s="272"/>
      <c r="M1718" s="272"/>
      <c r="N1718" s="273"/>
    </row>
    <row r="1719" spans="2:14" x14ac:dyDescent="0.25">
      <c r="B1719" s="278" t="str">
        <f>IF(D1719="","",D1719&amp;"-"&amp;(1+COUNTIF(D$11:D1718,D1719)))</f>
        <v/>
      </c>
      <c r="D1719" s="271"/>
      <c r="E1719" s="272"/>
      <c r="F1719" s="272"/>
      <c r="G1719" s="272"/>
      <c r="H1719" s="272"/>
      <c r="I1719" s="272"/>
      <c r="J1719" s="272"/>
      <c r="K1719" s="272"/>
      <c r="L1719" s="272"/>
      <c r="M1719" s="272"/>
      <c r="N1719" s="273"/>
    </row>
    <row r="1720" spans="2:14" ht="15" customHeight="1" x14ac:dyDescent="0.25">
      <c r="B1720" s="278" t="str">
        <f>IF(D1720="","",D1720&amp;"-"&amp;(1+COUNTIF(D$11:D1719,D1720)))</f>
        <v/>
      </c>
      <c r="D1720" s="271"/>
      <c r="E1720" s="272"/>
      <c r="F1720" s="272"/>
      <c r="G1720" s="272"/>
      <c r="H1720" s="272"/>
      <c r="I1720" s="272"/>
      <c r="J1720" s="272"/>
      <c r="K1720" s="272"/>
      <c r="L1720" s="272"/>
      <c r="M1720" s="272"/>
      <c r="N1720" s="273"/>
    </row>
    <row r="1721" spans="2:14" x14ac:dyDescent="0.25">
      <c r="B1721" s="278" t="str">
        <f>IF(D1721="","",D1721&amp;"-"&amp;(1+COUNTIF(D$11:D1720,D1721)))</f>
        <v/>
      </c>
      <c r="D1721" s="271"/>
      <c r="E1721" s="272"/>
      <c r="F1721" s="272"/>
      <c r="G1721" s="272"/>
      <c r="H1721" s="272"/>
      <c r="I1721" s="272"/>
      <c r="J1721" s="272"/>
      <c r="K1721" s="272"/>
      <c r="L1721" s="272"/>
      <c r="M1721" s="272"/>
      <c r="N1721" s="273"/>
    </row>
    <row r="1722" spans="2:14" x14ac:dyDescent="0.25">
      <c r="B1722" s="278" t="str">
        <f>IF(D1722="","",D1722&amp;"-"&amp;(1+COUNTIF(D$11:D1721,D1722)))</f>
        <v/>
      </c>
      <c r="D1722" s="271"/>
      <c r="E1722" s="272"/>
      <c r="F1722" s="272"/>
      <c r="G1722" s="272"/>
      <c r="H1722" s="272"/>
      <c r="I1722" s="272"/>
      <c r="J1722" s="272"/>
      <c r="K1722" s="272"/>
      <c r="L1722" s="272"/>
      <c r="M1722" s="272"/>
      <c r="N1722" s="273"/>
    </row>
    <row r="1723" spans="2:14" x14ac:dyDescent="0.25">
      <c r="B1723" s="278" t="str">
        <f>IF(D1723="","",D1723&amp;"-"&amp;(1+COUNTIF(D$11:D1722,D1723)))</f>
        <v/>
      </c>
      <c r="D1723" s="271"/>
      <c r="E1723" s="272"/>
      <c r="F1723" s="272"/>
      <c r="G1723" s="272"/>
      <c r="H1723" s="272"/>
      <c r="I1723" s="272"/>
      <c r="J1723" s="272"/>
      <c r="K1723" s="272"/>
      <c r="L1723" s="272"/>
      <c r="M1723" s="272"/>
      <c r="N1723" s="273"/>
    </row>
    <row r="1724" spans="2:14" x14ac:dyDescent="0.25">
      <c r="B1724" s="278" t="str">
        <f>IF(D1724="","",D1724&amp;"-"&amp;(1+COUNTIF(D$11:D1723,D1724)))</f>
        <v/>
      </c>
      <c r="D1724" s="271"/>
      <c r="E1724" s="272"/>
      <c r="F1724" s="272"/>
      <c r="G1724" s="272"/>
      <c r="H1724" s="272"/>
      <c r="I1724" s="272"/>
      <c r="J1724" s="272"/>
      <c r="K1724" s="272"/>
      <c r="L1724" s="272"/>
      <c r="M1724" s="272"/>
      <c r="N1724" s="273"/>
    </row>
    <row r="1725" spans="2:14" x14ac:dyDescent="0.25">
      <c r="B1725" s="278" t="str">
        <f>IF(D1725="","",D1725&amp;"-"&amp;(1+COUNTIF(D$11:D1724,D1725)))</f>
        <v/>
      </c>
      <c r="D1725" s="271"/>
      <c r="E1725" s="272"/>
      <c r="F1725" s="272"/>
      <c r="G1725" s="272"/>
      <c r="H1725" s="272"/>
      <c r="I1725" s="272"/>
      <c r="J1725" s="272"/>
      <c r="K1725" s="272"/>
      <c r="L1725" s="272"/>
      <c r="M1725" s="272"/>
      <c r="N1725" s="273"/>
    </row>
    <row r="1726" spans="2:14" x14ac:dyDescent="0.25">
      <c r="B1726" s="278" t="str">
        <f>IF(D1726="","",D1726&amp;"-"&amp;(1+COUNTIF(D$11:D1725,D1726)))</f>
        <v/>
      </c>
      <c r="D1726" s="271"/>
      <c r="E1726" s="272"/>
      <c r="F1726" s="272"/>
      <c r="G1726" s="272"/>
      <c r="H1726" s="272"/>
      <c r="I1726" s="272"/>
      <c r="J1726" s="272"/>
      <c r="K1726" s="272"/>
      <c r="L1726" s="272"/>
      <c r="M1726" s="272"/>
      <c r="N1726" s="273"/>
    </row>
    <row r="1727" spans="2:14" ht="15" customHeight="1" x14ac:dyDescent="0.25">
      <c r="B1727" s="278" t="str">
        <f>IF(D1727="","",D1727&amp;"-"&amp;(1+COUNTIF(D$11:D1726,D1727)))</f>
        <v/>
      </c>
      <c r="D1727" s="271"/>
      <c r="E1727" s="272"/>
      <c r="F1727" s="272"/>
      <c r="G1727" s="272"/>
      <c r="H1727" s="272"/>
      <c r="I1727" s="272"/>
      <c r="J1727" s="272"/>
      <c r="K1727" s="272"/>
      <c r="L1727" s="272"/>
      <c r="M1727" s="272"/>
      <c r="N1727" s="273"/>
    </row>
    <row r="1728" spans="2:14" x14ac:dyDescent="0.25">
      <c r="B1728" s="278" t="str">
        <f>IF(D1728="","",D1728&amp;"-"&amp;(1+COUNTIF(D$11:D1727,D1728)))</f>
        <v/>
      </c>
      <c r="D1728" s="271"/>
      <c r="E1728" s="272"/>
      <c r="F1728" s="272"/>
      <c r="G1728" s="272"/>
      <c r="H1728" s="272"/>
      <c r="I1728" s="272"/>
      <c r="J1728" s="272"/>
      <c r="K1728" s="272"/>
      <c r="L1728" s="272"/>
      <c r="M1728" s="272"/>
      <c r="N1728" s="273"/>
    </row>
    <row r="1729" spans="2:14" x14ac:dyDescent="0.25">
      <c r="B1729" s="278" t="str">
        <f>IF(D1729="","",D1729&amp;"-"&amp;(1+COUNTIF(D$11:D1728,D1729)))</f>
        <v/>
      </c>
      <c r="D1729" s="271"/>
      <c r="E1729" s="272"/>
      <c r="F1729" s="272"/>
      <c r="G1729" s="272"/>
      <c r="H1729" s="272"/>
      <c r="I1729" s="272"/>
      <c r="J1729" s="272"/>
      <c r="K1729" s="272"/>
      <c r="L1729" s="272"/>
      <c r="M1729" s="272"/>
      <c r="N1729" s="273"/>
    </row>
    <row r="1730" spans="2:14" x14ac:dyDescent="0.25">
      <c r="B1730" s="278" t="str">
        <f>IF(D1730="","",D1730&amp;"-"&amp;(1+COUNTIF(D$11:D1729,D1730)))</f>
        <v/>
      </c>
      <c r="D1730" s="271"/>
      <c r="E1730" s="272"/>
      <c r="F1730" s="272"/>
      <c r="G1730" s="272"/>
      <c r="H1730" s="272"/>
      <c r="I1730" s="272"/>
      <c r="J1730" s="272"/>
      <c r="K1730" s="272"/>
      <c r="L1730" s="272"/>
      <c r="M1730" s="272"/>
      <c r="N1730" s="273"/>
    </row>
    <row r="1731" spans="2:14" x14ac:dyDescent="0.25">
      <c r="B1731" s="278" t="str">
        <f>IF(D1731="","",D1731&amp;"-"&amp;(1+COUNTIF(D$11:D1730,D1731)))</f>
        <v/>
      </c>
      <c r="D1731" s="271"/>
      <c r="E1731" s="272"/>
      <c r="F1731" s="272"/>
      <c r="G1731" s="272"/>
      <c r="H1731" s="272"/>
      <c r="I1731" s="272"/>
      <c r="J1731" s="272"/>
      <c r="K1731" s="272"/>
      <c r="L1731" s="272"/>
      <c r="M1731" s="272"/>
      <c r="N1731" s="273"/>
    </row>
    <row r="1732" spans="2:14" x14ac:dyDescent="0.25">
      <c r="B1732" s="278" t="str">
        <f>IF(D1732="","",D1732&amp;"-"&amp;(1+COUNTIF(D$11:D1731,D1732)))</f>
        <v/>
      </c>
      <c r="D1732" s="271"/>
      <c r="E1732" s="272"/>
      <c r="F1732" s="272"/>
      <c r="G1732" s="272"/>
      <c r="H1732" s="272"/>
      <c r="I1732" s="272"/>
      <c r="J1732" s="272"/>
      <c r="K1732" s="272"/>
      <c r="L1732" s="272"/>
      <c r="M1732" s="272"/>
      <c r="N1732" s="273"/>
    </row>
    <row r="1733" spans="2:14" x14ac:dyDescent="0.25">
      <c r="B1733" s="278" t="str">
        <f>IF(D1733="","",D1733&amp;"-"&amp;(1+COUNTIF(D$11:D1732,D1733)))</f>
        <v/>
      </c>
      <c r="D1733" s="271"/>
      <c r="E1733" s="272"/>
      <c r="F1733" s="272"/>
      <c r="G1733" s="272"/>
      <c r="H1733" s="272"/>
      <c r="I1733" s="272"/>
      <c r="J1733" s="272"/>
      <c r="K1733" s="272"/>
      <c r="L1733" s="272"/>
      <c r="M1733" s="272"/>
      <c r="N1733" s="273"/>
    </row>
    <row r="1734" spans="2:14" ht="15" customHeight="1" x14ac:dyDescent="0.25">
      <c r="B1734" s="278" t="str">
        <f>IF(D1734="","",D1734&amp;"-"&amp;(1+COUNTIF(D$11:D1733,D1734)))</f>
        <v/>
      </c>
      <c r="D1734" s="271"/>
      <c r="E1734" s="272"/>
      <c r="F1734" s="272"/>
      <c r="G1734" s="272"/>
      <c r="H1734" s="272"/>
      <c r="I1734" s="272"/>
      <c r="J1734" s="272"/>
      <c r="K1734" s="272"/>
      <c r="L1734" s="272"/>
      <c r="M1734" s="272"/>
      <c r="N1734" s="273"/>
    </row>
    <row r="1735" spans="2:14" x14ac:dyDescent="0.25">
      <c r="B1735" s="278" t="str">
        <f>IF(D1735="","",D1735&amp;"-"&amp;(1+COUNTIF(D$11:D1734,D1735)))</f>
        <v/>
      </c>
      <c r="D1735" s="271"/>
      <c r="E1735" s="272"/>
      <c r="F1735" s="272"/>
      <c r="G1735" s="272"/>
      <c r="H1735" s="272"/>
      <c r="I1735" s="272"/>
      <c r="J1735" s="272"/>
      <c r="K1735" s="272"/>
      <c r="L1735" s="272"/>
      <c r="M1735" s="272"/>
      <c r="N1735" s="273"/>
    </row>
    <row r="1736" spans="2:14" x14ac:dyDescent="0.25">
      <c r="B1736" s="278" t="str">
        <f>IF(D1736="","",D1736&amp;"-"&amp;(1+COUNTIF(D$11:D1735,D1736)))</f>
        <v/>
      </c>
      <c r="D1736" s="271"/>
      <c r="E1736" s="272"/>
      <c r="F1736" s="272"/>
      <c r="G1736" s="272"/>
      <c r="H1736" s="272"/>
      <c r="I1736" s="272"/>
      <c r="J1736" s="272"/>
      <c r="K1736" s="272"/>
      <c r="L1736" s="272"/>
      <c r="M1736" s="272"/>
      <c r="N1736" s="273"/>
    </row>
    <row r="1737" spans="2:14" x14ac:dyDescent="0.25">
      <c r="B1737" s="278" t="str">
        <f>IF(D1737="","",D1737&amp;"-"&amp;(1+COUNTIF(D$11:D1736,D1737)))</f>
        <v/>
      </c>
      <c r="D1737" s="271"/>
      <c r="E1737" s="272"/>
      <c r="F1737" s="272"/>
      <c r="G1737" s="272"/>
      <c r="H1737" s="272"/>
      <c r="I1737" s="272"/>
      <c r="J1737" s="272"/>
      <c r="K1737" s="272"/>
      <c r="L1737" s="272"/>
      <c r="M1737" s="272"/>
      <c r="N1737" s="273"/>
    </row>
    <row r="1738" spans="2:14" x14ac:dyDescent="0.25">
      <c r="B1738" s="278" t="str">
        <f>IF(D1738="","",D1738&amp;"-"&amp;(1+COUNTIF(D$11:D1737,D1738)))</f>
        <v/>
      </c>
      <c r="D1738" s="271"/>
      <c r="E1738" s="272"/>
      <c r="F1738" s="272"/>
      <c r="G1738" s="272"/>
      <c r="H1738" s="272"/>
      <c r="I1738" s="272"/>
      <c r="J1738" s="272"/>
      <c r="K1738" s="272"/>
      <c r="L1738" s="272"/>
      <c r="M1738" s="272"/>
      <c r="N1738" s="273"/>
    </row>
    <row r="1739" spans="2:14" x14ac:dyDescent="0.25">
      <c r="B1739" s="278" t="str">
        <f>IF(D1739="","",D1739&amp;"-"&amp;(1+COUNTIF(D$11:D1738,D1739)))</f>
        <v/>
      </c>
      <c r="D1739" s="271"/>
      <c r="E1739" s="272"/>
      <c r="F1739" s="272"/>
      <c r="G1739" s="272"/>
      <c r="H1739" s="272"/>
      <c r="I1739" s="272"/>
      <c r="J1739" s="272"/>
      <c r="K1739" s="272"/>
      <c r="L1739" s="272"/>
      <c r="M1739" s="272"/>
      <c r="N1739" s="273"/>
    </row>
    <row r="1740" spans="2:14" x14ac:dyDescent="0.25">
      <c r="B1740" s="278" t="str">
        <f>IF(D1740="","",D1740&amp;"-"&amp;(1+COUNTIF(D$11:D1739,D1740)))</f>
        <v/>
      </c>
      <c r="D1740" s="271"/>
      <c r="E1740" s="272"/>
      <c r="F1740" s="272"/>
      <c r="G1740" s="272"/>
      <c r="H1740" s="272"/>
      <c r="I1740" s="272"/>
      <c r="J1740" s="272"/>
      <c r="K1740" s="272"/>
      <c r="L1740" s="272"/>
      <c r="M1740" s="272"/>
      <c r="N1740" s="273"/>
    </row>
    <row r="1741" spans="2:14" ht="15" customHeight="1" x14ac:dyDescent="0.25">
      <c r="B1741" s="278" t="str">
        <f>IF(D1741="","",D1741&amp;"-"&amp;(1+COUNTIF(D$11:D1740,D1741)))</f>
        <v/>
      </c>
      <c r="D1741" s="271"/>
      <c r="E1741" s="272"/>
      <c r="F1741" s="272"/>
      <c r="G1741" s="272"/>
      <c r="H1741" s="272"/>
      <c r="I1741" s="272"/>
      <c r="J1741" s="272"/>
      <c r="K1741" s="272"/>
      <c r="L1741" s="272"/>
      <c r="M1741" s="272"/>
      <c r="N1741" s="273"/>
    </row>
    <row r="1742" spans="2:14" x14ac:dyDescent="0.25">
      <c r="B1742" s="278" t="str">
        <f>IF(D1742="","",D1742&amp;"-"&amp;(1+COUNTIF(D$11:D1741,D1742)))</f>
        <v/>
      </c>
      <c r="D1742" s="271"/>
      <c r="E1742" s="272"/>
      <c r="F1742" s="272"/>
      <c r="G1742" s="272"/>
      <c r="H1742" s="272"/>
      <c r="I1742" s="272"/>
      <c r="J1742" s="272"/>
      <c r="K1742" s="272"/>
      <c r="L1742" s="272"/>
      <c r="M1742" s="272"/>
      <c r="N1742" s="273"/>
    </row>
    <row r="1743" spans="2:14" x14ac:dyDescent="0.25">
      <c r="B1743" s="278" t="str">
        <f>IF(D1743="","",D1743&amp;"-"&amp;(1+COUNTIF(D$11:D1742,D1743)))</f>
        <v/>
      </c>
      <c r="D1743" s="271"/>
      <c r="E1743" s="272"/>
      <c r="F1743" s="272"/>
      <c r="G1743" s="272"/>
      <c r="H1743" s="272"/>
      <c r="I1743" s="272"/>
      <c r="J1743" s="272"/>
      <c r="K1743" s="272"/>
      <c r="L1743" s="272"/>
      <c r="M1743" s="272"/>
      <c r="N1743" s="273"/>
    </row>
    <row r="1744" spans="2:14" x14ac:dyDescent="0.25">
      <c r="B1744" s="278" t="str">
        <f>IF(D1744="","",D1744&amp;"-"&amp;(1+COUNTIF(D$11:D1743,D1744)))</f>
        <v/>
      </c>
      <c r="D1744" s="271"/>
      <c r="E1744" s="272"/>
      <c r="F1744" s="272"/>
      <c r="G1744" s="272"/>
      <c r="H1744" s="272"/>
      <c r="I1744" s="272"/>
      <c r="J1744" s="272"/>
      <c r="K1744" s="272"/>
      <c r="L1744" s="272"/>
      <c r="M1744" s="272"/>
      <c r="N1744" s="273"/>
    </row>
    <row r="1745" spans="2:14" x14ac:dyDescent="0.25">
      <c r="B1745" s="278" t="str">
        <f>IF(D1745="","",D1745&amp;"-"&amp;(1+COUNTIF(D$11:D1744,D1745)))</f>
        <v/>
      </c>
      <c r="D1745" s="271"/>
      <c r="E1745" s="272"/>
      <c r="F1745" s="272"/>
      <c r="G1745" s="272"/>
      <c r="H1745" s="272"/>
      <c r="I1745" s="272"/>
      <c r="J1745" s="272"/>
      <c r="K1745" s="272"/>
      <c r="L1745" s="272"/>
      <c r="M1745" s="272"/>
      <c r="N1745" s="273"/>
    </row>
    <row r="1746" spans="2:14" x14ac:dyDescent="0.25">
      <c r="B1746" s="278" t="str">
        <f>IF(D1746="","",D1746&amp;"-"&amp;(1+COUNTIF(D$11:D1745,D1746)))</f>
        <v/>
      </c>
      <c r="D1746" s="271"/>
      <c r="E1746" s="272"/>
      <c r="F1746" s="272"/>
      <c r="G1746" s="272"/>
      <c r="H1746" s="272"/>
      <c r="I1746" s="272"/>
      <c r="J1746" s="272"/>
      <c r="K1746" s="272"/>
      <c r="L1746" s="272"/>
      <c r="M1746" s="272"/>
      <c r="N1746" s="273"/>
    </row>
    <row r="1747" spans="2:14" x14ac:dyDescent="0.25">
      <c r="B1747" s="278" t="str">
        <f>IF(D1747="","",D1747&amp;"-"&amp;(1+COUNTIF(D$11:D1746,D1747)))</f>
        <v/>
      </c>
      <c r="D1747" s="271"/>
      <c r="E1747" s="272"/>
      <c r="F1747" s="272"/>
      <c r="G1747" s="272"/>
      <c r="H1747" s="272"/>
      <c r="I1747" s="272"/>
      <c r="J1747" s="272"/>
      <c r="K1747" s="272"/>
      <c r="L1747" s="272"/>
      <c r="M1747" s="272"/>
      <c r="N1747" s="273"/>
    </row>
    <row r="1748" spans="2:14" ht="15" customHeight="1" x14ac:dyDescent="0.25">
      <c r="B1748" s="278" t="str">
        <f>IF(D1748="","",D1748&amp;"-"&amp;(1+COUNTIF(D$11:D1747,D1748)))</f>
        <v/>
      </c>
      <c r="D1748" s="271"/>
      <c r="E1748" s="272"/>
      <c r="F1748" s="272"/>
      <c r="G1748" s="272"/>
      <c r="H1748" s="272"/>
      <c r="I1748" s="272"/>
      <c r="J1748" s="272"/>
      <c r="K1748" s="272"/>
      <c r="L1748" s="272"/>
      <c r="M1748" s="272"/>
      <c r="N1748" s="273"/>
    </row>
    <row r="1749" spans="2:14" x14ac:dyDescent="0.25">
      <c r="B1749" s="278" t="str">
        <f>IF(D1749="","",D1749&amp;"-"&amp;(1+COUNTIF(D$11:D1748,D1749)))</f>
        <v/>
      </c>
      <c r="D1749" s="271"/>
      <c r="E1749" s="272"/>
      <c r="F1749" s="272"/>
      <c r="G1749" s="272"/>
      <c r="H1749" s="272"/>
      <c r="I1749" s="272"/>
      <c r="J1749" s="272"/>
      <c r="K1749" s="272"/>
      <c r="L1749" s="272"/>
      <c r="M1749" s="272"/>
      <c r="N1749" s="273"/>
    </row>
    <row r="1750" spans="2:14" x14ac:dyDescent="0.25">
      <c r="B1750" s="278" t="str">
        <f>IF(D1750="","",D1750&amp;"-"&amp;(1+COUNTIF(D$11:D1749,D1750)))</f>
        <v/>
      </c>
      <c r="D1750" s="271"/>
      <c r="E1750" s="272"/>
      <c r="F1750" s="272"/>
      <c r="G1750" s="272"/>
      <c r="H1750" s="272"/>
      <c r="I1750" s="272"/>
      <c r="J1750" s="272"/>
      <c r="K1750" s="272"/>
      <c r="L1750" s="272"/>
      <c r="M1750" s="272"/>
      <c r="N1750" s="273"/>
    </row>
    <row r="1751" spans="2:14" x14ac:dyDescent="0.25">
      <c r="B1751" s="278" t="str">
        <f>IF(D1751="","",D1751&amp;"-"&amp;(1+COUNTIF(D$11:D1750,D1751)))</f>
        <v/>
      </c>
      <c r="D1751" s="271"/>
      <c r="E1751" s="272"/>
      <c r="F1751" s="272"/>
      <c r="G1751" s="272"/>
      <c r="H1751" s="272"/>
      <c r="I1751" s="272"/>
      <c r="J1751" s="272"/>
      <c r="K1751" s="272"/>
      <c r="L1751" s="272"/>
      <c r="M1751" s="272"/>
      <c r="N1751" s="273"/>
    </row>
    <row r="1752" spans="2:14" x14ac:dyDescent="0.25">
      <c r="B1752" s="278" t="str">
        <f>IF(D1752="","",D1752&amp;"-"&amp;(1+COUNTIF(D$11:D1751,D1752)))</f>
        <v/>
      </c>
      <c r="D1752" s="271"/>
      <c r="E1752" s="272"/>
      <c r="F1752" s="272"/>
      <c r="G1752" s="272"/>
      <c r="H1752" s="272"/>
      <c r="I1752" s="272"/>
      <c r="J1752" s="272"/>
      <c r="K1752" s="272"/>
      <c r="L1752" s="272"/>
      <c r="M1752" s="272"/>
      <c r="N1752" s="273"/>
    </row>
    <row r="1753" spans="2:14" x14ac:dyDescent="0.25">
      <c r="B1753" s="278" t="str">
        <f>IF(D1753="","",D1753&amp;"-"&amp;(1+COUNTIF(D$11:D1752,D1753)))</f>
        <v/>
      </c>
      <c r="D1753" s="271"/>
      <c r="E1753" s="272"/>
      <c r="F1753" s="272"/>
      <c r="G1753" s="272"/>
      <c r="H1753" s="272"/>
      <c r="I1753" s="272"/>
      <c r="J1753" s="272"/>
      <c r="K1753" s="272"/>
      <c r="L1753" s="272"/>
      <c r="M1753" s="272"/>
      <c r="N1753" s="273"/>
    </row>
    <row r="1754" spans="2:14" x14ac:dyDescent="0.25">
      <c r="B1754" s="278" t="str">
        <f>IF(D1754="","",D1754&amp;"-"&amp;(1+COUNTIF(D$11:D1753,D1754)))</f>
        <v/>
      </c>
      <c r="D1754" s="271"/>
      <c r="E1754" s="272"/>
      <c r="F1754" s="272"/>
      <c r="G1754" s="272"/>
      <c r="H1754" s="272"/>
      <c r="I1754" s="272"/>
      <c r="J1754" s="272"/>
      <c r="K1754" s="272"/>
      <c r="L1754" s="272"/>
      <c r="M1754" s="272"/>
      <c r="N1754" s="273"/>
    </row>
    <row r="1755" spans="2:14" ht="15" customHeight="1" x14ac:dyDescent="0.25">
      <c r="B1755" s="278" t="str">
        <f>IF(D1755="","",D1755&amp;"-"&amp;(1+COUNTIF(D$11:D1754,D1755)))</f>
        <v/>
      </c>
      <c r="D1755" s="271"/>
      <c r="E1755" s="272"/>
      <c r="F1755" s="272"/>
      <c r="G1755" s="272"/>
      <c r="H1755" s="272"/>
      <c r="I1755" s="272"/>
      <c r="J1755" s="272"/>
      <c r="K1755" s="272"/>
      <c r="L1755" s="272"/>
      <c r="M1755" s="272"/>
      <c r="N1755" s="273"/>
    </row>
    <row r="1756" spans="2:14" x14ac:dyDescent="0.25">
      <c r="B1756" s="278" t="str">
        <f>IF(D1756="","",D1756&amp;"-"&amp;(1+COUNTIF(D$11:D1755,D1756)))</f>
        <v/>
      </c>
      <c r="D1756" s="271"/>
      <c r="E1756" s="272"/>
      <c r="F1756" s="272"/>
      <c r="G1756" s="272"/>
      <c r="H1756" s="272"/>
      <c r="I1756" s="272"/>
      <c r="J1756" s="272"/>
      <c r="K1756" s="272"/>
      <c r="L1756" s="272"/>
      <c r="M1756" s="272"/>
      <c r="N1756" s="273"/>
    </row>
    <row r="1757" spans="2:14" x14ac:dyDescent="0.25">
      <c r="B1757" s="278" t="str">
        <f>IF(D1757="","",D1757&amp;"-"&amp;(1+COUNTIF(D$11:D1756,D1757)))</f>
        <v/>
      </c>
      <c r="D1757" s="271"/>
      <c r="E1757" s="272"/>
      <c r="F1757" s="272"/>
      <c r="G1757" s="272"/>
      <c r="H1757" s="272"/>
      <c r="I1757" s="272"/>
      <c r="J1757" s="272"/>
      <c r="K1757" s="272"/>
      <c r="L1757" s="272"/>
      <c r="M1757" s="272"/>
      <c r="N1757" s="273"/>
    </row>
    <row r="1758" spans="2:14" x14ac:dyDescent="0.25">
      <c r="B1758" s="278" t="str">
        <f>IF(D1758="","",D1758&amp;"-"&amp;(1+COUNTIF(D$11:D1757,D1758)))</f>
        <v/>
      </c>
      <c r="D1758" s="271"/>
      <c r="E1758" s="272"/>
      <c r="F1758" s="272"/>
      <c r="G1758" s="272"/>
      <c r="H1758" s="272"/>
      <c r="I1758" s="272"/>
      <c r="J1758" s="272"/>
      <c r="K1758" s="272"/>
      <c r="L1758" s="272"/>
      <c r="M1758" s="272"/>
      <c r="N1758" s="273"/>
    </row>
    <row r="1759" spans="2:14" x14ac:dyDescent="0.25">
      <c r="B1759" s="278" t="str">
        <f>IF(D1759="","",D1759&amp;"-"&amp;(1+COUNTIF(D$11:D1758,D1759)))</f>
        <v/>
      </c>
      <c r="D1759" s="271"/>
      <c r="E1759" s="272"/>
      <c r="F1759" s="272"/>
      <c r="G1759" s="272"/>
      <c r="H1759" s="272"/>
      <c r="I1759" s="272"/>
      <c r="J1759" s="272"/>
      <c r="K1759" s="272"/>
      <c r="L1759" s="272"/>
      <c r="M1759" s="272"/>
      <c r="N1759" s="273"/>
    </row>
    <row r="1760" spans="2:14" x14ac:dyDescent="0.25">
      <c r="B1760" s="278" t="str">
        <f>IF(D1760="","",D1760&amp;"-"&amp;(1+COUNTIF(D$11:D1759,D1760)))</f>
        <v/>
      </c>
      <c r="D1760" s="271"/>
      <c r="E1760" s="272"/>
      <c r="F1760" s="272"/>
      <c r="G1760" s="272"/>
      <c r="H1760" s="272"/>
      <c r="I1760" s="272"/>
      <c r="J1760" s="272"/>
      <c r="K1760" s="272"/>
      <c r="L1760" s="272"/>
      <c r="M1760" s="272"/>
      <c r="N1760" s="273"/>
    </row>
    <row r="1761" spans="2:14" x14ac:dyDescent="0.25">
      <c r="B1761" s="278" t="str">
        <f>IF(D1761="","",D1761&amp;"-"&amp;(1+COUNTIF(D$11:D1760,D1761)))</f>
        <v/>
      </c>
      <c r="D1761" s="271"/>
      <c r="E1761" s="272"/>
      <c r="F1761" s="272"/>
      <c r="G1761" s="272"/>
      <c r="H1761" s="272"/>
      <c r="I1761" s="272"/>
      <c r="J1761" s="272"/>
      <c r="K1761" s="272"/>
      <c r="L1761" s="272"/>
      <c r="M1761" s="272"/>
      <c r="N1761" s="273"/>
    </row>
    <row r="1762" spans="2:14" ht="15" customHeight="1" x14ac:dyDescent="0.25">
      <c r="B1762" s="278" t="str">
        <f>IF(D1762="","",D1762&amp;"-"&amp;(1+COUNTIF(D$11:D1761,D1762)))</f>
        <v/>
      </c>
      <c r="D1762" s="271"/>
      <c r="E1762" s="272"/>
      <c r="F1762" s="272"/>
      <c r="G1762" s="272"/>
      <c r="H1762" s="272"/>
      <c r="I1762" s="272"/>
      <c r="J1762" s="272"/>
      <c r="K1762" s="272"/>
      <c r="L1762" s="272"/>
      <c r="M1762" s="272"/>
      <c r="N1762" s="273"/>
    </row>
    <row r="1763" spans="2:14" x14ac:dyDescent="0.25">
      <c r="B1763" s="278" t="str">
        <f>IF(D1763="","",D1763&amp;"-"&amp;(1+COUNTIF(D$11:D1762,D1763)))</f>
        <v/>
      </c>
      <c r="D1763" s="271"/>
      <c r="E1763" s="272"/>
      <c r="F1763" s="272"/>
      <c r="G1763" s="272"/>
      <c r="H1763" s="272"/>
      <c r="I1763" s="272"/>
      <c r="J1763" s="272"/>
      <c r="K1763" s="272"/>
      <c r="L1763" s="272"/>
      <c r="M1763" s="272"/>
      <c r="N1763" s="273"/>
    </row>
    <row r="1764" spans="2:14" x14ac:dyDescent="0.25">
      <c r="B1764" s="278" t="str">
        <f>IF(D1764="","",D1764&amp;"-"&amp;(1+COUNTIF(D$11:D1763,D1764)))</f>
        <v/>
      </c>
      <c r="D1764" s="271"/>
      <c r="E1764" s="272"/>
      <c r="F1764" s="272"/>
      <c r="G1764" s="272"/>
      <c r="H1764" s="272"/>
      <c r="I1764" s="272"/>
      <c r="J1764" s="272"/>
      <c r="K1764" s="272"/>
      <c r="L1764" s="272"/>
      <c r="M1764" s="272"/>
      <c r="N1764" s="273"/>
    </row>
    <row r="1765" spans="2:14" x14ac:dyDescent="0.25">
      <c r="B1765" s="278" t="str">
        <f>IF(D1765="","",D1765&amp;"-"&amp;(1+COUNTIF(D$11:D1764,D1765)))</f>
        <v/>
      </c>
      <c r="D1765" s="271"/>
      <c r="E1765" s="272"/>
      <c r="F1765" s="272"/>
      <c r="G1765" s="272"/>
      <c r="H1765" s="272"/>
      <c r="I1765" s="272"/>
      <c r="J1765" s="272"/>
      <c r="K1765" s="272"/>
      <c r="L1765" s="272"/>
      <c r="M1765" s="272"/>
      <c r="N1765" s="273"/>
    </row>
    <row r="1766" spans="2:14" x14ac:dyDescent="0.25">
      <c r="B1766" s="278" t="str">
        <f>IF(D1766="","",D1766&amp;"-"&amp;(1+COUNTIF(D$11:D1765,D1766)))</f>
        <v/>
      </c>
      <c r="D1766" s="271"/>
      <c r="E1766" s="272"/>
      <c r="F1766" s="272"/>
      <c r="G1766" s="272"/>
      <c r="H1766" s="272"/>
      <c r="I1766" s="272"/>
      <c r="J1766" s="272"/>
      <c r="K1766" s="272"/>
      <c r="L1766" s="272"/>
      <c r="M1766" s="272"/>
      <c r="N1766" s="273"/>
    </row>
    <row r="1767" spans="2:14" x14ac:dyDescent="0.25">
      <c r="B1767" s="278" t="str">
        <f>IF(D1767="","",D1767&amp;"-"&amp;(1+COUNTIF(D$11:D1766,D1767)))</f>
        <v/>
      </c>
      <c r="D1767" s="271"/>
      <c r="E1767" s="272"/>
      <c r="F1767" s="272"/>
      <c r="G1767" s="272"/>
      <c r="H1767" s="272"/>
      <c r="I1767" s="272"/>
      <c r="J1767" s="272"/>
      <c r="K1767" s="272"/>
      <c r="L1767" s="272"/>
      <c r="M1767" s="272"/>
      <c r="N1767" s="273"/>
    </row>
    <row r="1768" spans="2:14" x14ac:dyDescent="0.25">
      <c r="B1768" s="278" t="str">
        <f>IF(D1768="","",D1768&amp;"-"&amp;(1+COUNTIF(D$11:D1767,D1768)))</f>
        <v/>
      </c>
      <c r="D1768" s="271"/>
      <c r="E1768" s="272"/>
      <c r="F1768" s="272"/>
      <c r="G1768" s="272"/>
      <c r="H1768" s="272"/>
      <c r="I1768" s="272"/>
      <c r="J1768" s="272"/>
      <c r="K1768" s="272"/>
      <c r="L1768" s="272"/>
      <c r="M1768" s="272"/>
      <c r="N1768" s="273"/>
    </row>
    <row r="1769" spans="2:14" ht="15" customHeight="1" x14ac:dyDescent="0.25">
      <c r="B1769" s="278" t="str">
        <f>IF(D1769="","",D1769&amp;"-"&amp;(1+COUNTIF(D$11:D1768,D1769)))</f>
        <v/>
      </c>
      <c r="D1769" s="271"/>
      <c r="E1769" s="272"/>
      <c r="F1769" s="272"/>
      <c r="G1769" s="272"/>
      <c r="H1769" s="272"/>
      <c r="I1769" s="272"/>
      <c r="J1769" s="272"/>
      <c r="K1769" s="272"/>
      <c r="L1769" s="272"/>
      <c r="M1769" s="272"/>
      <c r="N1769" s="273"/>
    </row>
    <row r="1770" spans="2:14" x14ac:dyDescent="0.25">
      <c r="B1770" s="278" t="str">
        <f>IF(D1770="","",D1770&amp;"-"&amp;(1+COUNTIF(D$11:D1769,D1770)))</f>
        <v/>
      </c>
      <c r="D1770" s="271"/>
      <c r="E1770" s="272"/>
      <c r="F1770" s="272"/>
      <c r="G1770" s="272"/>
      <c r="H1770" s="272"/>
      <c r="I1770" s="272"/>
      <c r="J1770" s="272"/>
      <c r="K1770" s="272"/>
      <c r="L1770" s="272"/>
      <c r="M1770" s="272"/>
      <c r="N1770" s="273"/>
    </row>
    <row r="1771" spans="2:14" x14ac:dyDescent="0.25">
      <c r="B1771" s="278" t="str">
        <f>IF(D1771="","",D1771&amp;"-"&amp;(1+COUNTIF(D$11:D1770,D1771)))</f>
        <v/>
      </c>
      <c r="D1771" s="271"/>
      <c r="E1771" s="272"/>
      <c r="F1771" s="272"/>
      <c r="G1771" s="272"/>
      <c r="H1771" s="272"/>
      <c r="I1771" s="272"/>
      <c r="J1771" s="272"/>
      <c r="K1771" s="272"/>
      <c r="L1771" s="272"/>
      <c r="M1771" s="272"/>
      <c r="N1771" s="273"/>
    </row>
    <row r="1772" spans="2:14" x14ac:dyDescent="0.25">
      <c r="B1772" s="278" t="str">
        <f>IF(D1772="","",D1772&amp;"-"&amp;(1+COUNTIF(D$11:D1771,D1772)))</f>
        <v/>
      </c>
      <c r="D1772" s="271"/>
      <c r="E1772" s="272"/>
      <c r="F1772" s="272"/>
      <c r="G1772" s="272"/>
      <c r="H1772" s="272"/>
      <c r="I1772" s="272"/>
      <c r="J1772" s="272"/>
      <c r="K1772" s="272"/>
      <c r="L1772" s="272"/>
      <c r="M1772" s="272"/>
      <c r="N1772" s="273"/>
    </row>
    <row r="1773" spans="2:14" x14ac:dyDescent="0.25">
      <c r="B1773" s="278" t="str">
        <f>IF(D1773="","",D1773&amp;"-"&amp;(1+COUNTIF(D$11:D1772,D1773)))</f>
        <v/>
      </c>
      <c r="D1773" s="271"/>
      <c r="E1773" s="272"/>
      <c r="F1773" s="272"/>
      <c r="G1773" s="272"/>
      <c r="H1773" s="272"/>
      <c r="I1773" s="272"/>
      <c r="J1773" s="272"/>
      <c r="K1773" s="272"/>
      <c r="L1773" s="272"/>
      <c r="M1773" s="272"/>
      <c r="N1773" s="273"/>
    </row>
    <row r="1774" spans="2:14" x14ac:dyDescent="0.25">
      <c r="B1774" s="278" t="str">
        <f>IF(D1774="","",D1774&amp;"-"&amp;(1+COUNTIF(D$11:D1773,D1774)))</f>
        <v/>
      </c>
      <c r="D1774" s="271"/>
      <c r="E1774" s="272"/>
      <c r="F1774" s="272"/>
      <c r="G1774" s="272"/>
      <c r="H1774" s="272"/>
      <c r="I1774" s="272"/>
      <c r="J1774" s="272"/>
      <c r="K1774" s="272"/>
      <c r="L1774" s="272"/>
      <c r="M1774" s="272"/>
      <c r="N1774" s="273"/>
    </row>
    <row r="1775" spans="2:14" x14ac:dyDescent="0.25">
      <c r="B1775" s="278" t="str">
        <f>IF(D1775="","",D1775&amp;"-"&amp;(1+COUNTIF(D$11:D1774,D1775)))</f>
        <v/>
      </c>
      <c r="D1775" s="271"/>
      <c r="E1775" s="272"/>
      <c r="F1775" s="272"/>
      <c r="G1775" s="272"/>
      <c r="H1775" s="272"/>
      <c r="I1775" s="272"/>
      <c r="J1775" s="272"/>
      <c r="K1775" s="272"/>
      <c r="L1775" s="272"/>
      <c r="M1775" s="272"/>
      <c r="N1775" s="273"/>
    </row>
    <row r="1776" spans="2:14" ht="15" customHeight="1" x14ac:dyDescent="0.25">
      <c r="B1776" s="278" t="str">
        <f>IF(D1776="","",D1776&amp;"-"&amp;(1+COUNTIF(D$11:D1775,D1776)))</f>
        <v/>
      </c>
      <c r="D1776" s="271"/>
      <c r="E1776" s="272"/>
      <c r="F1776" s="272"/>
      <c r="G1776" s="272"/>
      <c r="H1776" s="272"/>
      <c r="I1776" s="272"/>
      <c r="J1776" s="272"/>
      <c r="K1776" s="272"/>
      <c r="L1776" s="272"/>
      <c r="M1776" s="272"/>
      <c r="N1776" s="273"/>
    </row>
    <row r="1777" spans="2:14" x14ac:dyDescent="0.25">
      <c r="B1777" s="278" t="str">
        <f>IF(D1777="","",D1777&amp;"-"&amp;(1+COUNTIF(D$11:D1776,D1777)))</f>
        <v/>
      </c>
      <c r="D1777" s="271"/>
      <c r="E1777" s="272"/>
      <c r="F1777" s="272"/>
      <c r="G1777" s="272"/>
      <c r="H1777" s="272"/>
      <c r="I1777" s="272"/>
      <c r="J1777" s="272"/>
      <c r="K1777" s="272"/>
      <c r="L1777" s="272"/>
      <c r="M1777" s="272"/>
      <c r="N1777" s="273"/>
    </row>
    <row r="1778" spans="2:14" x14ac:dyDescent="0.25">
      <c r="B1778" s="278" t="str">
        <f>IF(D1778="","",D1778&amp;"-"&amp;(1+COUNTIF(D$11:D1777,D1778)))</f>
        <v/>
      </c>
      <c r="D1778" s="271"/>
      <c r="E1778" s="272"/>
      <c r="F1778" s="272"/>
      <c r="G1778" s="272"/>
      <c r="H1778" s="272"/>
      <c r="I1778" s="272"/>
      <c r="J1778" s="272"/>
      <c r="K1778" s="272"/>
      <c r="L1778" s="272"/>
      <c r="M1778" s="272"/>
      <c r="N1778" s="273"/>
    </row>
    <row r="1779" spans="2:14" x14ac:dyDescent="0.25">
      <c r="B1779" s="278" t="str">
        <f>IF(D1779="","",D1779&amp;"-"&amp;(1+COUNTIF(D$11:D1778,D1779)))</f>
        <v/>
      </c>
      <c r="D1779" s="271"/>
      <c r="E1779" s="272"/>
      <c r="F1779" s="272"/>
      <c r="G1779" s="272"/>
      <c r="H1779" s="272"/>
      <c r="I1779" s="272"/>
      <c r="J1779" s="272"/>
      <c r="K1779" s="272"/>
      <c r="L1779" s="272"/>
      <c r="M1779" s="272"/>
      <c r="N1779" s="273"/>
    </row>
    <row r="1780" spans="2:14" x14ac:dyDescent="0.25">
      <c r="B1780" s="278" t="str">
        <f>IF(D1780="","",D1780&amp;"-"&amp;(1+COUNTIF(D$11:D1779,D1780)))</f>
        <v/>
      </c>
      <c r="D1780" s="271"/>
      <c r="E1780" s="272"/>
      <c r="F1780" s="272"/>
      <c r="G1780" s="272"/>
      <c r="H1780" s="272"/>
      <c r="I1780" s="272"/>
      <c r="J1780" s="272"/>
      <c r="K1780" s="272"/>
      <c r="L1780" s="272"/>
      <c r="M1780" s="272"/>
      <c r="N1780" s="273"/>
    </row>
    <row r="1781" spans="2:14" x14ac:dyDescent="0.25">
      <c r="B1781" s="278" t="str">
        <f>IF(D1781="","",D1781&amp;"-"&amp;(1+COUNTIF(D$11:D1780,D1781)))</f>
        <v/>
      </c>
      <c r="D1781" s="271"/>
      <c r="E1781" s="272"/>
      <c r="F1781" s="272"/>
      <c r="G1781" s="272"/>
      <c r="H1781" s="272"/>
      <c r="I1781" s="272"/>
      <c r="J1781" s="272"/>
      <c r="K1781" s="272"/>
      <c r="L1781" s="272"/>
      <c r="M1781" s="272"/>
      <c r="N1781" s="273"/>
    </row>
    <row r="1782" spans="2:14" x14ac:dyDescent="0.25">
      <c r="B1782" s="278" t="str">
        <f>IF(D1782="","",D1782&amp;"-"&amp;(1+COUNTIF(D$11:D1781,D1782)))</f>
        <v/>
      </c>
      <c r="D1782" s="271"/>
      <c r="E1782" s="272"/>
      <c r="F1782" s="272"/>
      <c r="G1782" s="272"/>
      <c r="H1782" s="272"/>
      <c r="I1782" s="272"/>
      <c r="J1782" s="272"/>
      <c r="K1782" s="272"/>
      <c r="L1782" s="272"/>
      <c r="M1782" s="272"/>
      <c r="N1782" s="273"/>
    </row>
    <row r="1783" spans="2:14" ht="15" customHeight="1" x14ac:dyDescent="0.25">
      <c r="B1783" s="278" t="str">
        <f>IF(D1783="","",D1783&amp;"-"&amp;(1+COUNTIF(D$11:D1782,D1783)))</f>
        <v/>
      </c>
      <c r="D1783" s="271"/>
      <c r="E1783" s="272"/>
      <c r="F1783" s="272"/>
      <c r="G1783" s="272"/>
      <c r="H1783" s="272"/>
      <c r="I1783" s="272"/>
      <c r="J1783" s="272"/>
      <c r="K1783" s="272"/>
      <c r="L1783" s="272"/>
      <c r="M1783" s="272"/>
      <c r="N1783" s="273"/>
    </row>
    <row r="1784" spans="2:14" x14ac:dyDescent="0.25">
      <c r="B1784" s="278" t="str">
        <f>IF(D1784="","",D1784&amp;"-"&amp;(1+COUNTIF(D$11:D1783,D1784)))</f>
        <v/>
      </c>
      <c r="D1784" s="271"/>
      <c r="E1784" s="272"/>
      <c r="F1784" s="272"/>
      <c r="G1784" s="272"/>
      <c r="H1784" s="272"/>
      <c r="I1784" s="272"/>
      <c r="J1784" s="272"/>
      <c r="K1784" s="272"/>
      <c r="L1784" s="272"/>
      <c r="M1784" s="272"/>
      <c r="N1784" s="273"/>
    </row>
    <row r="1785" spans="2:14" x14ac:dyDescent="0.25">
      <c r="B1785" s="278" t="str">
        <f>IF(D1785="","",D1785&amp;"-"&amp;(1+COUNTIF(D$11:D1784,D1785)))</f>
        <v/>
      </c>
      <c r="D1785" s="271"/>
      <c r="E1785" s="272"/>
      <c r="F1785" s="272"/>
      <c r="G1785" s="272"/>
      <c r="H1785" s="272"/>
      <c r="I1785" s="272"/>
      <c r="J1785" s="272"/>
      <c r="K1785" s="272"/>
      <c r="L1785" s="272"/>
      <c r="M1785" s="272"/>
      <c r="N1785" s="273"/>
    </row>
    <row r="1786" spans="2:14" x14ac:dyDescent="0.25">
      <c r="B1786" s="278" t="str">
        <f>IF(D1786="","",D1786&amp;"-"&amp;(1+COUNTIF(D$11:D1785,D1786)))</f>
        <v/>
      </c>
      <c r="D1786" s="271"/>
      <c r="E1786" s="272"/>
      <c r="F1786" s="272"/>
      <c r="G1786" s="272"/>
      <c r="H1786" s="272"/>
      <c r="I1786" s="272"/>
      <c r="J1786" s="272"/>
      <c r="K1786" s="272"/>
      <c r="L1786" s="272"/>
      <c r="M1786" s="272"/>
      <c r="N1786" s="273"/>
    </row>
    <row r="1787" spans="2:14" x14ac:dyDescent="0.25">
      <c r="B1787" s="278" t="str">
        <f>IF(D1787="","",D1787&amp;"-"&amp;(1+COUNTIF(D$11:D1786,D1787)))</f>
        <v/>
      </c>
      <c r="D1787" s="271"/>
      <c r="E1787" s="272"/>
      <c r="F1787" s="272"/>
      <c r="G1787" s="272"/>
      <c r="H1787" s="272"/>
      <c r="I1787" s="272"/>
      <c r="J1787" s="272"/>
      <c r="K1787" s="272"/>
      <c r="L1787" s="272"/>
      <c r="M1787" s="272"/>
      <c r="N1787" s="273"/>
    </row>
    <row r="1788" spans="2:14" x14ac:dyDescent="0.25">
      <c r="B1788" s="278" t="str">
        <f>IF(D1788="","",D1788&amp;"-"&amp;(1+COUNTIF(D$11:D1787,D1788)))</f>
        <v/>
      </c>
      <c r="D1788" s="271"/>
      <c r="E1788" s="272"/>
      <c r="F1788" s="272"/>
      <c r="G1788" s="272"/>
      <c r="H1788" s="272"/>
      <c r="I1788" s="272"/>
      <c r="J1788" s="272"/>
      <c r="K1788" s="272"/>
      <c r="L1788" s="272"/>
      <c r="M1788" s="272"/>
      <c r="N1788" s="273"/>
    </row>
    <row r="1789" spans="2:14" x14ac:dyDescent="0.25">
      <c r="B1789" s="278" t="str">
        <f>IF(D1789="","",D1789&amp;"-"&amp;(1+COUNTIF(D$11:D1788,D1789)))</f>
        <v/>
      </c>
      <c r="D1789" s="271"/>
      <c r="E1789" s="272"/>
      <c r="F1789" s="272"/>
      <c r="G1789" s="272"/>
      <c r="H1789" s="272"/>
      <c r="I1789" s="272"/>
      <c r="J1789" s="272"/>
      <c r="K1789" s="272"/>
      <c r="L1789" s="272"/>
      <c r="M1789" s="272"/>
      <c r="N1789" s="273"/>
    </row>
    <row r="1790" spans="2:14" ht="15" customHeight="1" x14ac:dyDescent="0.25">
      <c r="B1790" s="278" t="str">
        <f>IF(D1790="","",D1790&amp;"-"&amp;(1+COUNTIF(D$11:D1789,D1790)))</f>
        <v/>
      </c>
      <c r="D1790" s="271"/>
      <c r="E1790" s="272"/>
      <c r="F1790" s="272"/>
      <c r="G1790" s="272"/>
      <c r="H1790" s="272"/>
      <c r="I1790" s="272"/>
      <c r="J1790" s="272"/>
      <c r="K1790" s="272"/>
      <c r="L1790" s="272"/>
      <c r="M1790" s="272"/>
      <c r="N1790" s="273"/>
    </row>
    <row r="1791" spans="2:14" x14ac:dyDescent="0.25">
      <c r="B1791" s="278" t="str">
        <f>IF(D1791="","",D1791&amp;"-"&amp;(1+COUNTIF(D$11:D1790,D1791)))</f>
        <v/>
      </c>
      <c r="D1791" s="271"/>
      <c r="E1791" s="272"/>
      <c r="F1791" s="272"/>
      <c r="G1791" s="272"/>
      <c r="H1791" s="272"/>
      <c r="I1791" s="272"/>
      <c r="J1791" s="272"/>
      <c r="K1791" s="272"/>
      <c r="L1791" s="272"/>
      <c r="M1791" s="272"/>
      <c r="N1791" s="273"/>
    </row>
    <row r="1792" spans="2:14" x14ac:dyDescent="0.25">
      <c r="B1792" s="278" t="str">
        <f>IF(D1792="","",D1792&amp;"-"&amp;(1+COUNTIF(D$11:D1791,D1792)))</f>
        <v/>
      </c>
      <c r="D1792" s="271"/>
      <c r="E1792" s="272"/>
      <c r="F1792" s="272"/>
      <c r="G1792" s="272"/>
      <c r="H1792" s="272"/>
      <c r="I1792" s="272"/>
      <c r="J1792" s="272"/>
      <c r="K1792" s="272"/>
      <c r="L1792" s="272"/>
      <c r="M1792" s="272"/>
      <c r="N1792" s="273"/>
    </row>
    <row r="1793" spans="2:14" x14ac:dyDescent="0.25">
      <c r="B1793" s="278" t="str">
        <f>IF(D1793="","",D1793&amp;"-"&amp;(1+COUNTIF(D$11:D1792,D1793)))</f>
        <v/>
      </c>
      <c r="D1793" s="271"/>
      <c r="E1793" s="272"/>
      <c r="F1793" s="272"/>
      <c r="G1793" s="272"/>
      <c r="H1793" s="272"/>
      <c r="I1793" s="272"/>
      <c r="J1793" s="272"/>
      <c r="K1793" s="272"/>
      <c r="L1793" s="272"/>
      <c r="M1793" s="272"/>
      <c r="N1793" s="273"/>
    </row>
    <row r="1794" spans="2:14" x14ac:dyDescent="0.25">
      <c r="B1794" s="278" t="str">
        <f>IF(D1794="","",D1794&amp;"-"&amp;(1+COUNTIF(D$11:D1793,D1794)))</f>
        <v/>
      </c>
      <c r="D1794" s="271"/>
      <c r="E1794" s="272"/>
      <c r="F1794" s="272"/>
      <c r="G1794" s="272"/>
      <c r="H1794" s="272"/>
      <c r="I1794" s="272"/>
      <c r="J1794" s="272"/>
      <c r="K1794" s="272"/>
      <c r="L1794" s="272"/>
      <c r="M1794" s="272"/>
      <c r="N1794" s="273"/>
    </row>
    <row r="1795" spans="2:14" x14ac:dyDescent="0.25">
      <c r="B1795" s="278" t="str">
        <f>IF(D1795="","",D1795&amp;"-"&amp;(1+COUNTIF(D$11:D1794,D1795)))</f>
        <v/>
      </c>
      <c r="D1795" s="271"/>
      <c r="E1795" s="272"/>
      <c r="F1795" s="272"/>
      <c r="G1795" s="272"/>
      <c r="H1795" s="272"/>
      <c r="I1795" s="272"/>
      <c r="J1795" s="272"/>
      <c r="K1795" s="272"/>
      <c r="L1795" s="272"/>
      <c r="M1795" s="272"/>
      <c r="N1795" s="273"/>
    </row>
    <row r="1796" spans="2:14" x14ac:dyDescent="0.25">
      <c r="B1796" s="278" t="str">
        <f>IF(D1796="","",D1796&amp;"-"&amp;(1+COUNTIF(D$11:D1795,D1796)))</f>
        <v/>
      </c>
      <c r="D1796" s="271"/>
      <c r="E1796" s="272"/>
      <c r="F1796" s="272"/>
      <c r="G1796" s="272"/>
      <c r="H1796" s="272"/>
      <c r="I1796" s="272"/>
      <c r="J1796" s="272"/>
      <c r="K1796" s="272"/>
      <c r="L1796" s="272"/>
      <c r="M1796" s="272"/>
      <c r="N1796" s="273"/>
    </row>
    <row r="1797" spans="2:14" ht="15" customHeight="1" x14ac:dyDescent="0.25">
      <c r="B1797" s="278" t="str">
        <f>IF(D1797="","",D1797&amp;"-"&amp;(1+COUNTIF(D$11:D1796,D1797)))</f>
        <v/>
      </c>
      <c r="D1797" s="271"/>
      <c r="E1797" s="272"/>
      <c r="F1797" s="272"/>
      <c r="G1797" s="272"/>
      <c r="H1797" s="272"/>
      <c r="I1797" s="272"/>
      <c r="J1797" s="272"/>
      <c r="K1797" s="272"/>
      <c r="L1797" s="272"/>
      <c r="M1797" s="272"/>
      <c r="N1797" s="273"/>
    </row>
    <row r="1798" spans="2:14" x14ac:dyDescent="0.25">
      <c r="B1798" s="278" t="str">
        <f>IF(D1798="","",D1798&amp;"-"&amp;(1+COUNTIF(D$11:D1797,D1798)))</f>
        <v/>
      </c>
      <c r="D1798" s="271"/>
      <c r="E1798" s="272"/>
      <c r="F1798" s="272"/>
      <c r="G1798" s="272"/>
      <c r="H1798" s="272"/>
      <c r="I1798" s="272"/>
      <c r="J1798" s="272"/>
      <c r="K1798" s="272"/>
      <c r="L1798" s="272"/>
      <c r="M1798" s="272"/>
      <c r="N1798" s="273"/>
    </row>
    <row r="1799" spans="2:14" x14ac:dyDescent="0.25">
      <c r="B1799" s="278" t="str">
        <f>IF(D1799="","",D1799&amp;"-"&amp;(1+COUNTIF(D$11:D1798,D1799)))</f>
        <v/>
      </c>
      <c r="D1799" s="271"/>
      <c r="E1799" s="272"/>
      <c r="F1799" s="272"/>
      <c r="G1799" s="272"/>
      <c r="H1799" s="272"/>
      <c r="I1799" s="272"/>
      <c r="J1799" s="272"/>
      <c r="K1799" s="272"/>
      <c r="L1799" s="272"/>
      <c r="M1799" s="272"/>
      <c r="N1799" s="273"/>
    </row>
    <row r="1800" spans="2:14" x14ac:dyDescent="0.25">
      <c r="B1800" s="278" t="str">
        <f>IF(D1800="","",D1800&amp;"-"&amp;(1+COUNTIF(D$11:D1799,D1800)))</f>
        <v/>
      </c>
      <c r="D1800" s="271"/>
      <c r="E1800" s="272"/>
      <c r="F1800" s="272"/>
      <c r="G1800" s="272"/>
      <c r="H1800" s="272"/>
      <c r="I1800" s="272"/>
      <c r="J1800" s="272"/>
      <c r="K1800" s="272"/>
      <c r="L1800" s="272"/>
      <c r="M1800" s="272"/>
      <c r="N1800" s="273"/>
    </row>
    <row r="1801" spans="2:14" x14ac:dyDescent="0.25">
      <c r="B1801" s="278" t="str">
        <f>IF(D1801="","",D1801&amp;"-"&amp;(1+COUNTIF(D$11:D1800,D1801)))</f>
        <v/>
      </c>
      <c r="D1801" s="271"/>
      <c r="E1801" s="272"/>
      <c r="F1801" s="272"/>
      <c r="G1801" s="272"/>
      <c r="H1801" s="272"/>
      <c r="I1801" s="272"/>
      <c r="J1801" s="272"/>
      <c r="K1801" s="272"/>
      <c r="L1801" s="272"/>
      <c r="M1801" s="272"/>
      <c r="N1801" s="273"/>
    </row>
    <row r="1802" spans="2:14" x14ac:dyDescent="0.25">
      <c r="B1802" s="278" t="str">
        <f>IF(D1802="","",D1802&amp;"-"&amp;(1+COUNTIF(D$11:D1801,D1802)))</f>
        <v/>
      </c>
      <c r="D1802" s="271"/>
      <c r="E1802" s="272"/>
      <c r="F1802" s="272"/>
      <c r="G1802" s="272"/>
      <c r="H1802" s="272"/>
      <c r="I1802" s="272"/>
      <c r="J1802" s="272"/>
      <c r="K1802" s="272"/>
      <c r="L1802" s="272"/>
      <c r="M1802" s="272"/>
      <c r="N1802" s="273"/>
    </row>
    <row r="1803" spans="2:14" x14ac:dyDescent="0.25">
      <c r="B1803" s="278" t="str">
        <f>IF(D1803="","",D1803&amp;"-"&amp;(1+COUNTIF(D$11:D1802,D1803)))</f>
        <v/>
      </c>
      <c r="D1803" s="271"/>
      <c r="E1803" s="272"/>
      <c r="F1803" s="272"/>
      <c r="G1803" s="272"/>
      <c r="H1803" s="272"/>
      <c r="I1803" s="272"/>
      <c r="J1803" s="272"/>
      <c r="K1803" s="272"/>
      <c r="L1803" s="272"/>
      <c r="M1803" s="272"/>
      <c r="N1803" s="273"/>
    </row>
    <row r="1804" spans="2:14" ht="15" customHeight="1" x14ac:dyDescent="0.25">
      <c r="B1804" s="278" t="str">
        <f>IF(D1804="","",D1804&amp;"-"&amp;(1+COUNTIF(D$11:D1803,D1804)))</f>
        <v/>
      </c>
      <c r="D1804" s="271"/>
      <c r="E1804" s="272"/>
      <c r="F1804" s="272"/>
      <c r="G1804" s="272"/>
      <c r="H1804" s="272"/>
      <c r="I1804" s="272"/>
      <c r="J1804" s="272"/>
      <c r="K1804" s="272"/>
      <c r="L1804" s="272"/>
      <c r="M1804" s="272"/>
      <c r="N1804" s="273"/>
    </row>
    <row r="1805" spans="2:14" x14ac:dyDescent="0.25">
      <c r="B1805" s="278" t="str">
        <f>IF(D1805="","",D1805&amp;"-"&amp;(1+COUNTIF(D$11:D1804,D1805)))</f>
        <v/>
      </c>
      <c r="D1805" s="271"/>
      <c r="E1805" s="272"/>
      <c r="F1805" s="272"/>
      <c r="G1805" s="272"/>
      <c r="H1805" s="272"/>
      <c r="I1805" s="272"/>
      <c r="J1805" s="272"/>
      <c r="K1805" s="272"/>
      <c r="L1805" s="272"/>
      <c r="M1805" s="272"/>
      <c r="N1805" s="273"/>
    </row>
    <row r="1806" spans="2:14" x14ac:dyDescent="0.25">
      <c r="B1806" s="278" t="str">
        <f>IF(D1806="","",D1806&amp;"-"&amp;(1+COUNTIF(D$11:D1805,D1806)))</f>
        <v/>
      </c>
      <c r="D1806" s="271"/>
      <c r="E1806" s="272"/>
      <c r="F1806" s="272"/>
      <c r="G1806" s="272"/>
      <c r="H1806" s="272"/>
      <c r="I1806" s="272"/>
      <c r="J1806" s="272"/>
      <c r="K1806" s="272"/>
      <c r="L1806" s="272"/>
      <c r="M1806" s="272"/>
      <c r="N1806" s="273"/>
    </row>
    <row r="1807" spans="2:14" x14ac:dyDescent="0.25">
      <c r="B1807" s="278" t="str">
        <f>IF(D1807="","",D1807&amp;"-"&amp;(1+COUNTIF(D$11:D1806,D1807)))</f>
        <v/>
      </c>
      <c r="D1807" s="271"/>
      <c r="E1807" s="272"/>
      <c r="F1807" s="272"/>
      <c r="G1807" s="272"/>
      <c r="H1807" s="272"/>
      <c r="I1807" s="272"/>
      <c r="J1807" s="272"/>
      <c r="K1807" s="272"/>
      <c r="L1807" s="272"/>
      <c r="M1807" s="272"/>
      <c r="N1807" s="273"/>
    </row>
    <row r="1808" spans="2:14" x14ac:dyDescent="0.25">
      <c r="B1808" s="278" t="str">
        <f>IF(D1808="","",D1808&amp;"-"&amp;(1+COUNTIF(D$11:D1807,D1808)))</f>
        <v/>
      </c>
      <c r="D1808" s="271"/>
      <c r="E1808" s="272"/>
      <c r="F1808" s="272"/>
      <c r="G1808" s="272"/>
      <c r="H1808" s="272"/>
      <c r="I1808" s="272"/>
      <c r="J1808" s="272"/>
      <c r="K1808" s="272"/>
      <c r="L1808" s="272"/>
      <c r="M1808" s="272"/>
      <c r="N1808" s="273"/>
    </row>
    <row r="1809" spans="2:14" x14ac:dyDescent="0.25">
      <c r="B1809" s="278" t="str">
        <f>IF(D1809="","",D1809&amp;"-"&amp;(1+COUNTIF(D$11:D1808,D1809)))</f>
        <v/>
      </c>
      <c r="D1809" s="271"/>
      <c r="E1809" s="272"/>
      <c r="F1809" s="272"/>
      <c r="G1809" s="272"/>
      <c r="H1809" s="272"/>
      <c r="I1809" s="272"/>
      <c r="J1809" s="272"/>
      <c r="K1809" s="272"/>
      <c r="L1809" s="272"/>
      <c r="M1809" s="272"/>
      <c r="N1809" s="273"/>
    </row>
    <row r="1810" spans="2:14" x14ac:dyDescent="0.25">
      <c r="B1810" s="278" t="str">
        <f>IF(D1810="","",D1810&amp;"-"&amp;(1+COUNTIF(D$11:D1809,D1810)))</f>
        <v/>
      </c>
      <c r="D1810" s="271"/>
      <c r="E1810" s="272"/>
      <c r="F1810" s="272"/>
      <c r="G1810" s="272"/>
      <c r="H1810" s="272"/>
      <c r="I1810" s="272"/>
      <c r="J1810" s="272"/>
      <c r="K1810" s="272"/>
      <c r="L1810" s="272"/>
      <c r="M1810" s="272"/>
      <c r="N1810" s="273"/>
    </row>
    <row r="1811" spans="2:14" ht="15" customHeight="1" x14ac:dyDescent="0.25">
      <c r="B1811" s="278" t="str">
        <f>IF(D1811="","",D1811&amp;"-"&amp;(1+COUNTIF(D$11:D1810,D1811)))</f>
        <v/>
      </c>
      <c r="D1811" s="271"/>
      <c r="E1811" s="272"/>
      <c r="F1811" s="272"/>
      <c r="G1811" s="272"/>
      <c r="H1811" s="272"/>
      <c r="I1811" s="272"/>
      <c r="J1811" s="272"/>
      <c r="K1811" s="272"/>
      <c r="L1811" s="272"/>
      <c r="M1811" s="272"/>
      <c r="N1811" s="273"/>
    </row>
    <row r="1812" spans="2:14" x14ac:dyDescent="0.25">
      <c r="B1812" s="278" t="str">
        <f>IF(D1812="","",D1812&amp;"-"&amp;(1+COUNTIF(D$11:D1811,D1812)))</f>
        <v/>
      </c>
      <c r="D1812" s="271"/>
      <c r="E1812" s="272"/>
      <c r="F1812" s="272"/>
      <c r="G1812" s="272"/>
      <c r="H1812" s="272"/>
      <c r="I1812" s="272"/>
      <c r="J1812" s="272"/>
      <c r="K1812" s="272"/>
      <c r="L1812" s="272"/>
      <c r="M1812" s="272"/>
      <c r="N1812" s="273"/>
    </row>
    <row r="1813" spans="2:14" x14ac:dyDescent="0.25">
      <c r="B1813" s="278" t="str">
        <f>IF(D1813="","",D1813&amp;"-"&amp;(1+COUNTIF(D$11:D1812,D1813)))</f>
        <v/>
      </c>
      <c r="D1813" s="271"/>
      <c r="E1813" s="272"/>
      <c r="F1813" s="272"/>
      <c r="G1813" s="272"/>
      <c r="H1813" s="272"/>
      <c r="I1813" s="272"/>
      <c r="J1813" s="272"/>
      <c r="K1813" s="272"/>
      <c r="L1813" s="272"/>
      <c r="M1813" s="272"/>
      <c r="N1813" s="273"/>
    </row>
    <row r="1814" spans="2:14" x14ac:dyDescent="0.25">
      <c r="B1814" s="278" t="str">
        <f>IF(D1814="","",D1814&amp;"-"&amp;(1+COUNTIF(D$11:D1813,D1814)))</f>
        <v/>
      </c>
      <c r="D1814" s="271"/>
      <c r="E1814" s="272"/>
      <c r="F1814" s="272"/>
      <c r="G1814" s="272"/>
      <c r="H1814" s="272"/>
      <c r="I1814" s="272"/>
      <c r="J1814" s="272"/>
      <c r="K1814" s="272"/>
      <c r="L1814" s="272"/>
      <c r="M1814" s="272"/>
      <c r="N1814" s="273"/>
    </row>
    <row r="1815" spans="2:14" x14ac:dyDescent="0.25">
      <c r="B1815" s="278" t="str">
        <f>IF(D1815="","",D1815&amp;"-"&amp;(1+COUNTIF(D$11:D1814,D1815)))</f>
        <v/>
      </c>
      <c r="D1815" s="271"/>
      <c r="E1815" s="272"/>
      <c r="F1815" s="272"/>
      <c r="G1815" s="272"/>
      <c r="H1815" s="272"/>
      <c r="I1815" s="272"/>
      <c r="J1815" s="272"/>
      <c r="K1815" s="272"/>
      <c r="L1815" s="272"/>
      <c r="M1815" s="272"/>
      <c r="N1815" s="273"/>
    </row>
    <row r="1816" spans="2:14" x14ac:dyDescent="0.25">
      <c r="B1816" s="278" t="str">
        <f>IF(D1816="","",D1816&amp;"-"&amp;(1+COUNTIF(D$11:D1815,D1816)))</f>
        <v/>
      </c>
      <c r="D1816" s="271"/>
      <c r="E1816" s="272"/>
      <c r="F1816" s="272"/>
      <c r="G1816" s="272"/>
      <c r="H1816" s="272"/>
      <c r="I1816" s="272"/>
      <c r="J1816" s="272"/>
      <c r="K1816" s="272"/>
      <c r="L1816" s="272"/>
      <c r="M1816" s="272"/>
      <c r="N1816" s="273"/>
    </row>
    <row r="1817" spans="2:14" x14ac:dyDescent="0.25">
      <c r="B1817" s="278" t="str">
        <f>IF(D1817="","",D1817&amp;"-"&amp;(1+COUNTIF(D$11:D1816,D1817)))</f>
        <v/>
      </c>
      <c r="D1817" s="271"/>
      <c r="E1817" s="272"/>
      <c r="F1817" s="272"/>
      <c r="G1817" s="272"/>
      <c r="H1817" s="272"/>
      <c r="I1817" s="272"/>
      <c r="J1817" s="272"/>
      <c r="K1817" s="272"/>
      <c r="L1817" s="272"/>
      <c r="M1817" s="272"/>
      <c r="N1817" s="273"/>
    </row>
    <row r="1818" spans="2:14" ht="15" customHeight="1" x14ac:dyDescent="0.25">
      <c r="B1818" s="278" t="str">
        <f>IF(D1818="","",D1818&amp;"-"&amp;(1+COUNTIF(D$11:D1817,D1818)))</f>
        <v/>
      </c>
      <c r="D1818" s="271"/>
      <c r="E1818" s="272"/>
      <c r="F1818" s="272"/>
      <c r="G1818" s="272"/>
      <c r="H1818" s="272"/>
      <c r="I1818" s="272"/>
      <c r="J1818" s="272"/>
      <c r="K1818" s="272"/>
      <c r="L1818" s="272"/>
      <c r="M1818" s="272"/>
      <c r="N1818" s="273"/>
    </row>
    <row r="1819" spans="2:14" x14ac:dyDescent="0.25">
      <c r="B1819" s="278" t="str">
        <f>IF(D1819="","",D1819&amp;"-"&amp;(1+COUNTIF(D$11:D1818,D1819)))</f>
        <v/>
      </c>
      <c r="D1819" s="271"/>
      <c r="E1819" s="272"/>
      <c r="F1819" s="272"/>
      <c r="G1819" s="272"/>
      <c r="H1819" s="272"/>
      <c r="I1819" s="272"/>
      <c r="J1819" s="272"/>
      <c r="K1819" s="272"/>
      <c r="L1819" s="272"/>
      <c r="M1819" s="272"/>
      <c r="N1819" s="273"/>
    </row>
    <row r="1820" spans="2:14" x14ac:dyDescent="0.25">
      <c r="B1820" s="278" t="str">
        <f>IF(D1820="","",D1820&amp;"-"&amp;(1+COUNTIF(D$11:D1819,D1820)))</f>
        <v/>
      </c>
      <c r="D1820" s="271"/>
      <c r="E1820" s="272"/>
      <c r="F1820" s="272"/>
      <c r="G1820" s="272"/>
      <c r="H1820" s="272"/>
      <c r="I1820" s="272"/>
      <c r="J1820" s="272"/>
      <c r="K1820" s="272"/>
      <c r="L1820" s="272"/>
      <c r="M1820" s="272"/>
      <c r="N1820" s="273"/>
    </row>
    <row r="1821" spans="2:14" x14ac:dyDescent="0.25">
      <c r="B1821" s="278" t="str">
        <f>IF(D1821="","",D1821&amp;"-"&amp;(1+COUNTIF(D$11:D1820,D1821)))</f>
        <v/>
      </c>
      <c r="D1821" s="271"/>
      <c r="E1821" s="272"/>
      <c r="F1821" s="272"/>
      <c r="G1821" s="272"/>
      <c r="H1821" s="272"/>
      <c r="I1821" s="272"/>
      <c r="J1821" s="272"/>
      <c r="K1821" s="272"/>
      <c r="L1821" s="272"/>
      <c r="M1821" s="272"/>
      <c r="N1821" s="273"/>
    </row>
    <row r="1822" spans="2:14" x14ac:dyDescent="0.25">
      <c r="B1822" s="278" t="str">
        <f>IF(D1822="","",D1822&amp;"-"&amp;(1+COUNTIF(D$11:D1821,D1822)))</f>
        <v/>
      </c>
      <c r="D1822" s="271"/>
      <c r="E1822" s="272"/>
      <c r="F1822" s="272"/>
      <c r="G1822" s="272"/>
      <c r="H1822" s="272"/>
      <c r="I1822" s="272"/>
      <c r="J1822" s="272"/>
      <c r="K1822" s="272"/>
      <c r="L1822" s="272"/>
      <c r="M1822" s="272"/>
      <c r="N1822" s="273"/>
    </row>
    <row r="1823" spans="2:14" x14ac:dyDescent="0.25">
      <c r="B1823" s="278" t="str">
        <f>IF(D1823="","",D1823&amp;"-"&amp;(1+COUNTIF(D$11:D1822,D1823)))</f>
        <v/>
      </c>
      <c r="D1823" s="271"/>
      <c r="E1823" s="272"/>
      <c r="F1823" s="272"/>
      <c r="G1823" s="272"/>
      <c r="H1823" s="272"/>
      <c r="I1823" s="272"/>
      <c r="J1823" s="272"/>
      <c r="K1823" s="272"/>
      <c r="L1823" s="272"/>
      <c r="M1823" s="272"/>
      <c r="N1823" s="273"/>
    </row>
    <row r="1824" spans="2:14" x14ac:dyDescent="0.25">
      <c r="B1824" s="278" t="str">
        <f>IF(D1824="","",D1824&amp;"-"&amp;(1+COUNTIF(D$11:D1823,D1824)))</f>
        <v/>
      </c>
      <c r="D1824" s="271"/>
      <c r="E1824" s="272"/>
      <c r="F1824" s="272"/>
      <c r="G1824" s="272"/>
      <c r="H1824" s="272"/>
      <c r="I1824" s="272"/>
      <c r="J1824" s="272"/>
      <c r="K1824" s="272"/>
      <c r="L1824" s="272"/>
      <c r="M1824" s="272"/>
      <c r="N1824" s="273"/>
    </row>
    <row r="1825" spans="2:14" ht="15" customHeight="1" x14ac:dyDescent="0.25">
      <c r="B1825" s="278" t="str">
        <f>IF(D1825="","",D1825&amp;"-"&amp;(1+COUNTIF(D$11:D1824,D1825)))</f>
        <v/>
      </c>
      <c r="D1825" s="271"/>
      <c r="E1825" s="272"/>
      <c r="F1825" s="272"/>
      <c r="G1825" s="272"/>
      <c r="H1825" s="272"/>
      <c r="I1825" s="272"/>
      <c r="J1825" s="272"/>
      <c r="K1825" s="272"/>
      <c r="L1825" s="272"/>
      <c r="M1825" s="272"/>
      <c r="N1825" s="273"/>
    </row>
    <row r="1826" spans="2:14" x14ac:dyDescent="0.25">
      <c r="B1826" s="278" t="str">
        <f>IF(D1826="","",D1826&amp;"-"&amp;(1+COUNTIF(D$11:D1825,D1826)))</f>
        <v/>
      </c>
      <c r="D1826" s="271"/>
      <c r="E1826" s="272"/>
      <c r="F1826" s="272"/>
      <c r="G1826" s="272"/>
      <c r="H1826" s="272"/>
      <c r="I1826" s="272"/>
      <c r="J1826" s="272"/>
      <c r="K1826" s="272"/>
      <c r="L1826" s="272"/>
      <c r="M1826" s="272"/>
      <c r="N1826" s="273"/>
    </row>
    <row r="1827" spans="2:14" x14ac:dyDescent="0.25">
      <c r="B1827" s="278" t="str">
        <f>IF(D1827="","",D1827&amp;"-"&amp;(1+COUNTIF(D$11:D1826,D1827)))</f>
        <v/>
      </c>
      <c r="D1827" s="271"/>
      <c r="E1827" s="272"/>
      <c r="F1827" s="272"/>
      <c r="G1827" s="272"/>
      <c r="H1827" s="272"/>
      <c r="I1827" s="272"/>
      <c r="J1827" s="272"/>
      <c r="K1827" s="272"/>
      <c r="L1827" s="272"/>
      <c r="M1827" s="272"/>
      <c r="N1827" s="273"/>
    </row>
    <row r="1828" spans="2:14" x14ac:dyDescent="0.25">
      <c r="B1828" s="278" t="str">
        <f>IF(D1828="","",D1828&amp;"-"&amp;(1+COUNTIF(D$11:D1827,D1828)))</f>
        <v/>
      </c>
      <c r="D1828" s="271"/>
      <c r="E1828" s="272"/>
      <c r="F1828" s="272"/>
      <c r="G1828" s="272"/>
      <c r="H1828" s="272"/>
      <c r="I1828" s="272"/>
      <c r="J1828" s="272"/>
      <c r="K1828" s="272"/>
      <c r="L1828" s="272"/>
      <c r="M1828" s="272"/>
      <c r="N1828" s="273"/>
    </row>
    <row r="1829" spans="2:14" x14ac:dyDescent="0.25">
      <c r="B1829" s="278" t="str">
        <f>IF(D1829="","",D1829&amp;"-"&amp;(1+COUNTIF(D$11:D1828,D1829)))</f>
        <v/>
      </c>
      <c r="D1829" s="271"/>
      <c r="E1829" s="272"/>
      <c r="F1829" s="272"/>
      <c r="G1829" s="272"/>
      <c r="H1829" s="272"/>
      <c r="I1829" s="272"/>
      <c r="J1829" s="272"/>
      <c r="K1829" s="272"/>
      <c r="L1829" s="272"/>
      <c r="M1829" s="272"/>
      <c r="N1829" s="273"/>
    </row>
    <row r="1830" spans="2:14" x14ac:dyDescent="0.25">
      <c r="B1830" s="278" t="str">
        <f>IF(D1830="","",D1830&amp;"-"&amp;(1+COUNTIF(D$11:D1829,D1830)))</f>
        <v/>
      </c>
      <c r="D1830" s="271"/>
      <c r="E1830" s="272"/>
      <c r="F1830" s="272"/>
      <c r="G1830" s="272"/>
      <c r="H1830" s="272"/>
      <c r="I1830" s="272"/>
      <c r="J1830" s="272"/>
      <c r="K1830" s="272"/>
      <c r="L1830" s="272"/>
      <c r="M1830" s="272"/>
      <c r="N1830" s="273"/>
    </row>
    <row r="1831" spans="2:14" x14ac:dyDescent="0.25">
      <c r="B1831" s="278" t="str">
        <f>IF(D1831="","",D1831&amp;"-"&amp;(1+COUNTIF(D$11:D1830,D1831)))</f>
        <v/>
      </c>
      <c r="D1831" s="271"/>
      <c r="E1831" s="272"/>
      <c r="F1831" s="272"/>
      <c r="G1831" s="272"/>
      <c r="H1831" s="272"/>
      <c r="I1831" s="272"/>
      <c r="J1831" s="272"/>
      <c r="K1831" s="272"/>
      <c r="L1831" s="272"/>
      <c r="M1831" s="272"/>
      <c r="N1831" s="273"/>
    </row>
    <row r="1832" spans="2:14" ht="15" customHeight="1" x14ac:dyDescent="0.25">
      <c r="B1832" s="278" t="str">
        <f>IF(D1832="","",D1832&amp;"-"&amp;(1+COUNTIF(D$11:D1831,D1832)))</f>
        <v/>
      </c>
      <c r="D1832" s="271"/>
      <c r="E1832" s="272"/>
      <c r="F1832" s="272"/>
      <c r="G1832" s="272"/>
      <c r="H1832" s="272"/>
      <c r="I1832" s="272"/>
      <c r="J1832" s="272"/>
      <c r="K1832" s="272"/>
      <c r="L1832" s="272"/>
      <c r="M1832" s="272"/>
      <c r="N1832" s="273"/>
    </row>
    <row r="1833" spans="2:14" x14ac:dyDescent="0.25">
      <c r="B1833" s="278" t="str">
        <f>IF(D1833="","",D1833&amp;"-"&amp;(1+COUNTIF(D$11:D1832,D1833)))</f>
        <v/>
      </c>
      <c r="D1833" s="271"/>
      <c r="E1833" s="272"/>
      <c r="F1833" s="272"/>
      <c r="G1833" s="272"/>
      <c r="H1833" s="272"/>
      <c r="I1833" s="272"/>
      <c r="J1833" s="272"/>
      <c r="K1833" s="272"/>
      <c r="L1833" s="272"/>
      <c r="M1833" s="272"/>
      <c r="N1833" s="273"/>
    </row>
    <row r="1834" spans="2:14" x14ac:dyDescent="0.25">
      <c r="B1834" s="278" t="str">
        <f>IF(D1834="","",D1834&amp;"-"&amp;(1+COUNTIF(D$11:D1833,D1834)))</f>
        <v/>
      </c>
      <c r="D1834" s="271"/>
      <c r="E1834" s="272"/>
      <c r="F1834" s="272"/>
      <c r="G1834" s="272"/>
      <c r="H1834" s="272"/>
      <c r="I1834" s="272"/>
      <c r="J1834" s="272"/>
      <c r="K1834" s="272"/>
      <c r="L1834" s="272"/>
      <c r="M1834" s="272"/>
      <c r="N1834" s="273"/>
    </row>
    <row r="1835" spans="2:14" x14ac:dyDescent="0.25">
      <c r="B1835" s="278" t="str">
        <f>IF(D1835="","",D1835&amp;"-"&amp;(1+COUNTIF(D$11:D1834,D1835)))</f>
        <v/>
      </c>
      <c r="D1835" s="271"/>
      <c r="E1835" s="272"/>
      <c r="F1835" s="272"/>
      <c r="G1835" s="272"/>
      <c r="H1835" s="272"/>
      <c r="I1835" s="272"/>
      <c r="J1835" s="272"/>
      <c r="K1835" s="272"/>
      <c r="L1835" s="272"/>
      <c r="M1835" s="272"/>
      <c r="N1835" s="273"/>
    </row>
    <row r="1836" spans="2:14" x14ac:dyDescent="0.25">
      <c r="B1836" s="278" t="str">
        <f>IF(D1836="","",D1836&amp;"-"&amp;(1+COUNTIF(D$11:D1835,D1836)))</f>
        <v/>
      </c>
      <c r="D1836" s="271"/>
      <c r="E1836" s="272"/>
      <c r="F1836" s="272"/>
      <c r="G1836" s="272"/>
      <c r="H1836" s="272"/>
      <c r="I1836" s="272"/>
      <c r="J1836" s="272"/>
      <c r="K1836" s="272"/>
      <c r="L1836" s="272"/>
      <c r="M1836" s="272"/>
      <c r="N1836" s="273"/>
    </row>
    <row r="1837" spans="2:14" x14ac:dyDescent="0.25">
      <c r="B1837" s="278" t="str">
        <f>IF(D1837="","",D1837&amp;"-"&amp;(1+COUNTIF(D$11:D1836,D1837)))</f>
        <v/>
      </c>
      <c r="D1837" s="271"/>
      <c r="E1837" s="272"/>
      <c r="F1837" s="272"/>
      <c r="G1837" s="272"/>
      <c r="H1837" s="272"/>
      <c r="I1837" s="272"/>
      <c r="J1837" s="272"/>
      <c r="K1837" s="272"/>
      <c r="L1837" s="272"/>
      <c r="M1837" s="272"/>
      <c r="N1837" s="273"/>
    </row>
    <row r="1838" spans="2:14" x14ac:dyDescent="0.25">
      <c r="B1838" s="278" t="str">
        <f>IF(D1838="","",D1838&amp;"-"&amp;(1+COUNTIF(D$11:D1837,D1838)))</f>
        <v/>
      </c>
      <c r="D1838" s="271"/>
      <c r="E1838" s="272"/>
      <c r="F1838" s="272"/>
      <c r="G1838" s="272"/>
      <c r="H1838" s="272"/>
      <c r="I1838" s="272"/>
      <c r="J1838" s="272"/>
      <c r="K1838" s="272"/>
      <c r="L1838" s="272"/>
      <c r="M1838" s="272"/>
      <c r="N1838" s="273"/>
    </row>
    <row r="1839" spans="2:14" ht="15" customHeight="1" x14ac:dyDescent="0.25">
      <c r="B1839" s="278" t="str">
        <f>IF(D1839="","",D1839&amp;"-"&amp;(1+COUNTIF(D$11:D1838,D1839)))</f>
        <v/>
      </c>
      <c r="D1839" s="271"/>
      <c r="E1839" s="272"/>
      <c r="F1839" s="272"/>
      <c r="G1839" s="272"/>
      <c r="H1839" s="272"/>
      <c r="I1839" s="272"/>
      <c r="J1839" s="272"/>
      <c r="K1839" s="272"/>
      <c r="L1839" s="272"/>
      <c r="M1839" s="272"/>
      <c r="N1839" s="273"/>
    </row>
    <row r="1840" spans="2:14" x14ac:dyDescent="0.25">
      <c r="B1840" s="278" t="str">
        <f>IF(D1840="","",D1840&amp;"-"&amp;(1+COUNTIF(D$11:D1839,D1840)))</f>
        <v/>
      </c>
      <c r="D1840" s="271"/>
      <c r="E1840" s="272"/>
      <c r="F1840" s="272"/>
      <c r="G1840" s="272"/>
      <c r="H1840" s="272"/>
      <c r="I1840" s="272"/>
      <c r="J1840" s="272"/>
      <c r="K1840" s="272"/>
      <c r="L1840" s="272"/>
      <c r="M1840" s="272"/>
      <c r="N1840" s="273"/>
    </row>
    <row r="1841" spans="2:14" x14ac:dyDescent="0.25">
      <c r="B1841" s="278" t="str">
        <f>IF(D1841="","",D1841&amp;"-"&amp;(1+COUNTIF(D$11:D1840,D1841)))</f>
        <v/>
      </c>
      <c r="D1841" s="271"/>
      <c r="E1841" s="272"/>
      <c r="F1841" s="272"/>
      <c r="G1841" s="272"/>
      <c r="H1841" s="272"/>
      <c r="I1841" s="272"/>
      <c r="J1841" s="272"/>
      <c r="K1841" s="272"/>
      <c r="L1841" s="272"/>
      <c r="M1841" s="272"/>
      <c r="N1841" s="273"/>
    </row>
    <row r="1842" spans="2:14" x14ac:dyDescent="0.25">
      <c r="B1842" s="278" t="str">
        <f>IF(D1842="","",D1842&amp;"-"&amp;(1+COUNTIF(D$11:D1841,D1842)))</f>
        <v/>
      </c>
      <c r="D1842" s="271"/>
      <c r="E1842" s="272"/>
      <c r="F1842" s="272"/>
      <c r="G1842" s="272"/>
      <c r="H1842" s="272"/>
      <c r="I1842" s="272"/>
      <c r="J1842" s="272"/>
      <c r="K1842" s="272"/>
      <c r="L1842" s="272"/>
      <c r="M1842" s="272"/>
      <c r="N1842" s="273"/>
    </row>
    <row r="1843" spans="2:14" x14ac:dyDescent="0.25">
      <c r="B1843" s="278" t="str">
        <f>IF(D1843="","",D1843&amp;"-"&amp;(1+COUNTIF(D$11:D1842,D1843)))</f>
        <v/>
      </c>
      <c r="D1843" s="271"/>
      <c r="E1843" s="272"/>
      <c r="F1843" s="272"/>
      <c r="G1843" s="272"/>
      <c r="H1843" s="272"/>
      <c r="I1843" s="272"/>
      <c r="J1843" s="272"/>
      <c r="K1843" s="272"/>
      <c r="L1843" s="272"/>
      <c r="M1843" s="272"/>
      <c r="N1843" s="273"/>
    </row>
    <row r="1844" spans="2:14" x14ac:dyDescent="0.25">
      <c r="B1844" s="278" t="str">
        <f>IF(D1844="","",D1844&amp;"-"&amp;(1+COUNTIF(D$11:D1843,D1844)))</f>
        <v/>
      </c>
      <c r="D1844" s="271"/>
      <c r="E1844" s="272"/>
      <c r="F1844" s="272"/>
      <c r="G1844" s="272"/>
      <c r="H1844" s="272"/>
      <c r="I1844" s="272"/>
      <c r="J1844" s="272"/>
      <c r="K1844" s="272"/>
      <c r="L1844" s="272"/>
      <c r="M1844" s="272"/>
      <c r="N1844" s="273"/>
    </row>
    <row r="1845" spans="2:14" x14ac:dyDescent="0.25">
      <c r="B1845" s="278" t="str">
        <f>IF(D1845="","",D1845&amp;"-"&amp;(1+COUNTIF(D$11:D1844,D1845)))</f>
        <v/>
      </c>
      <c r="D1845" s="271"/>
      <c r="E1845" s="272"/>
      <c r="F1845" s="272"/>
      <c r="G1845" s="272"/>
      <c r="H1845" s="272"/>
      <c r="I1845" s="272"/>
      <c r="J1845" s="272"/>
      <c r="K1845" s="272"/>
      <c r="L1845" s="272"/>
      <c r="M1845" s="272"/>
      <c r="N1845" s="273"/>
    </row>
    <row r="1846" spans="2:14" ht="15" customHeight="1" x14ac:dyDescent="0.25">
      <c r="B1846" s="278" t="str">
        <f>IF(D1846="","",D1846&amp;"-"&amp;(1+COUNTIF(D$11:D1845,D1846)))</f>
        <v/>
      </c>
      <c r="D1846" s="271"/>
      <c r="E1846" s="272"/>
      <c r="F1846" s="272"/>
      <c r="G1846" s="272"/>
      <c r="H1846" s="272"/>
      <c r="I1846" s="272"/>
      <c r="J1846" s="272"/>
      <c r="K1846" s="272"/>
      <c r="L1846" s="272"/>
      <c r="M1846" s="272"/>
      <c r="N1846" s="273"/>
    </row>
    <row r="1847" spans="2:14" x14ac:dyDescent="0.25">
      <c r="B1847" s="278" t="str">
        <f>IF(D1847="","",D1847&amp;"-"&amp;(1+COUNTIF(D$11:D1846,D1847)))</f>
        <v/>
      </c>
      <c r="D1847" s="271"/>
      <c r="E1847" s="272"/>
      <c r="F1847" s="272"/>
      <c r="G1847" s="272"/>
      <c r="H1847" s="272"/>
      <c r="I1847" s="272"/>
      <c r="J1847" s="272"/>
      <c r="K1847" s="272"/>
      <c r="L1847" s="272"/>
      <c r="M1847" s="272"/>
      <c r="N1847" s="273"/>
    </row>
    <row r="1848" spans="2:14" x14ac:dyDescent="0.25">
      <c r="B1848" s="278" t="str">
        <f>IF(D1848="","",D1848&amp;"-"&amp;(1+COUNTIF(D$11:D1847,D1848)))</f>
        <v/>
      </c>
      <c r="D1848" s="271"/>
      <c r="E1848" s="272"/>
      <c r="F1848" s="272"/>
      <c r="G1848" s="272"/>
      <c r="H1848" s="272"/>
      <c r="I1848" s="272"/>
      <c r="J1848" s="272"/>
      <c r="K1848" s="272"/>
      <c r="L1848" s="272"/>
      <c r="M1848" s="272"/>
      <c r="N1848" s="273"/>
    </row>
    <row r="1849" spans="2:14" x14ac:dyDescent="0.25">
      <c r="B1849" s="278" t="str">
        <f>IF(D1849="","",D1849&amp;"-"&amp;(1+COUNTIF(D$11:D1848,D1849)))</f>
        <v/>
      </c>
      <c r="D1849" s="271"/>
      <c r="E1849" s="272"/>
      <c r="F1849" s="272"/>
      <c r="G1849" s="272"/>
      <c r="H1849" s="272"/>
      <c r="I1849" s="272"/>
      <c r="J1849" s="272"/>
      <c r="K1849" s="272"/>
      <c r="L1849" s="272"/>
      <c r="M1849" s="272"/>
      <c r="N1849" s="273"/>
    </row>
    <row r="1850" spans="2:14" x14ac:dyDescent="0.25">
      <c r="B1850" s="278" t="str">
        <f>IF(D1850="","",D1850&amp;"-"&amp;(1+COUNTIF(D$11:D1849,D1850)))</f>
        <v/>
      </c>
      <c r="D1850" s="271"/>
      <c r="E1850" s="272"/>
      <c r="F1850" s="272"/>
      <c r="G1850" s="272"/>
      <c r="H1850" s="272"/>
      <c r="I1850" s="272"/>
      <c r="J1850" s="272"/>
      <c r="K1850" s="272"/>
      <c r="L1850" s="272"/>
      <c r="M1850" s="272"/>
      <c r="N1850" s="273"/>
    </row>
    <row r="1851" spans="2:14" x14ac:dyDescent="0.25">
      <c r="B1851" s="278" t="str">
        <f>IF(D1851="","",D1851&amp;"-"&amp;(1+COUNTIF(D$11:D1850,D1851)))</f>
        <v/>
      </c>
      <c r="D1851" s="271"/>
      <c r="E1851" s="272"/>
      <c r="F1851" s="272"/>
      <c r="G1851" s="272"/>
      <c r="H1851" s="272"/>
      <c r="I1851" s="272"/>
      <c r="J1851" s="272"/>
      <c r="K1851" s="272"/>
      <c r="L1851" s="272"/>
      <c r="M1851" s="272"/>
      <c r="N1851" s="273"/>
    </row>
    <row r="1852" spans="2:14" x14ac:dyDescent="0.25">
      <c r="B1852" s="278" t="str">
        <f>IF(D1852="","",D1852&amp;"-"&amp;(1+COUNTIF(D$11:D1851,D1852)))</f>
        <v/>
      </c>
      <c r="D1852" s="271"/>
      <c r="E1852" s="272"/>
      <c r="F1852" s="272"/>
      <c r="G1852" s="272"/>
      <c r="H1852" s="272"/>
      <c r="I1852" s="272"/>
      <c r="J1852" s="272"/>
      <c r="K1852" s="272"/>
      <c r="L1852" s="272"/>
      <c r="M1852" s="272"/>
      <c r="N1852" s="273"/>
    </row>
    <row r="1853" spans="2:14" ht="15" customHeight="1" x14ac:dyDescent="0.25">
      <c r="B1853" s="278" t="str">
        <f>IF(D1853="","",D1853&amp;"-"&amp;(1+COUNTIF(D$11:D1852,D1853)))</f>
        <v/>
      </c>
      <c r="D1853" s="271"/>
      <c r="E1853" s="272"/>
      <c r="F1853" s="272"/>
      <c r="G1853" s="272"/>
      <c r="H1853" s="272"/>
      <c r="I1853" s="272"/>
      <c r="J1853" s="272"/>
      <c r="K1853" s="272"/>
      <c r="L1853" s="272"/>
      <c r="M1853" s="272"/>
      <c r="N1853" s="273"/>
    </row>
    <row r="1854" spans="2:14" x14ac:dyDescent="0.25">
      <c r="B1854" s="278" t="str">
        <f>IF(D1854="","",D1854&amp;"-"&amp;(1+COUNTIF(D$11:D1853,D1854)))</f>
        <v/>
      </c>
      <c r="D1854" s="271"/>
      <c r="E1854" s="272"/>
      <c r="F1854" s="272"/>
      <c r="G1854" s="272"/>
      <c r="H1854" s="272"/>
      <c r="I1854" s="272"/>
      <c r="J1854" s="272"/>
      <c r="K1854" s="272"/>
      <c r="L1854" s="272"/>
      <c r="M1854" s="272"/>
      <c r="N1854" s="273"/>
    </row>
    <row r="1855" spans="2:14" x14ac:dyDescent="0.25">
      <c r="B1855" s="278" t="str">
        <f>IF(D1855="","",D1855&amp;"-"&amp;(1+COUNTIF(D$11:D1854,D1855)))</f>
        <v/>
      </c>
      <c r="D1855" s="271"/>
      <c r="E1855" s="272"/>
      <c r="F1855" s="272"/>
      <c r="G1855" s="272"/>
      <c r="H1855" s="272"/>
      <c r="I1855" s="272"/>
      <c r="J1855" s="272"/>
      <c r="K1855" s="272"/>
      <c r="L1855" s="272"/>
      <c r="M1855" s="272"/>
      <c r="N1855" s="273"/>
    </row>
    <row r="1856" spans="2:14" x14ac:dyDescent="0.25">
      <c r="B1856" s="278" t="str">
        <f>IF(D1856="","",D1856&amp;"-"&amp;(1+COUNTIF(D$11:D1855,D1856)))</f>
        <v/>
      </c>
      <c r="D1856" s="271"/>
      <c r="E1856" s="272"/>
      <c r="F1856" s="272"/>
      <c r="G1856" s="272"/>
      <c r="H1856" s="272"/>
      <c r="I1856" s="272"/>
      <c r="J1856" s="272"/>
      <c r="K1856" s="272"/>
      <c r="L1856" s="272"/>
      <c r="M1856" s="272"/>
      <c r="N1856" s="273"/>
    </row>
    <row r="1857" spans="2:14" x14ac:dyDescent="0.25">
      <c r="B1857" s="278" t="str">
        <f>IF(D1857="","",D1857&amp;"-"&amp;(1+COUNTIF(D$11:D1856,D1857)))</f>
        <v/>
      </c>
      <c r="D1857" s="271"/>
      <c r="E1857" s="272"/>
      <c r="F1857" s="272"/>
      <c r="G1857" s="272"/>
      <c r="H1857" s="272"/>
      <c r="I1857" s="272"/>
      <c r="J1857" s="272"/>
      <c r="K1857" s="272"/>
      <c r="L1857" s="272"/>
      <c r="M1857" s="272"/>
      <c r="N1857" s="273"/>
    </row>
    <row r="1858" spans="2:14" x14ac:dyDescent="0.25">
      <c r="B1858" s="278" t="str">
        <f>IF(D1858="","",D1858&amp;"-"&amp;(1+COUNTIF(D$11:D1857,D1858)))</f>
        <v/>
      </c>
      <c r="D1858" s="271"/>
      <c r="E1858" s="272"/>
      <c r="F1858" s="272"/>
      <c r="G1858" s="272"/>
      <c r="H1858" s="272"/>
      <c r="I1858" s="272"/>
      <c r="J1858" s="272"/>
      <c r="K1858" s="272"/>
      <c r="L1858" s="272"/>
      <c r="M1858" s="272"/>
      <c r="N1858" s="273"/>
    </row>
    <row r="1859" spans="2:14" x14ac:dyDescent="0.25">
      <c r="B1859" s="278" t="str">
        <f>IF(D1859="","",D1859&amp;"-"&amp;(1+COUNTIF(D$11:D1858,D1859)))</f>
        <v/>
      </c>
      <c r="D1859" s="271"/>
      <c r="E1859" s="272"/>
      <c r="F1859" s="272"/>
      <c r="G1859" s="272"/>
      <c r="H1859" s="272"/>
      <c r="I1859" s="272"/>
      <c r="J1859" s="272"/>
      <c r="K1859" s="272"/>
      <c r="L1859" s="272"/>
      <c r="M1859" s="272"/>
      <c r="N1859" s="273"/>
    </row>
    <row r="1860" spans="2:14" ht="15" customHeight="1" x14ac:dyDescent="0.25">
      <c r="B1860" s="278" t="str">
        <f>IF(D1860="","",D1860&amp;"-"&amp;(1+COUNTIF(D$11:D1859,D1860)))</f>
        <v/>
      </c>
      <c r="D1860" s="271"/>
      <c r="E1860" s="272"/>
      <c r="F1860" s="272"/>
      <c r="G1860" s="272"/>
      <c r="H1860" s="272"/>
      <c r="I1860" s="272"/>
      <c r="J1860" s="272"/>
      <c r="K1860" s="272"/>
      <c r="L1860" s="272"/>
      <c r="M1860" s="272"/>
      <c r="N1860" s="273"/>
    </row>
    <row r="1861" spans="2:14" x14ac:dyDescent="0.25">
      <c r="B1861" s="278" t="str">
        <f>IF(D1861="","",D1861&amp;"-"&amp;(1+COUNTIF(D$11:D1860,D1861)))</f>
        <v/>
      </c>
      <c r="D1861" s="271"/>
      <c r="E1861" s="272"/>
      <c r="F1861" s="272"/>
      <c r="G1861" s="272"/>
      <c r="H1861" s="272"/>
      <c r="I1861" s="272"/>
      <c r="J1861" s="272"/>
      <c r="K1861" s="272"/>
      <c r="L1861" s="272"/>
      <c r="M1861" s="272"/>
      <c r="N1861" s="273"/>
    </row>
    <row r="1862" spans="2:14" x14ac:dyDescent="0.25">
      <c r="B1862" s="278" t="str">
        <f>IF(D1862="","",D1862&amp;"-"&amp;(1+COUNTIF(D$11:D1861,D1862)))</f>
        <v/>
      </c>
      <c r="D1862" s="271"/>
      <c r="E1862" s="272"/>
      <c r="F1862" s="272"/>
      <c r="G1862" s="272"/>
      <c r="H1862" s="272"/>
      <c r="I1862" s="272"/>
      <c r="J1862" s="272"/>
      <c r="K1862" s="272"/>
      <c r="L1862" s="272"/>
      <c r="M1862" s="272"/>
      <c r="N1862" s="273"/>
    </row>
    <row r="1863" spans="2:14" x14ac:dyDescent="0.25">
      <c r="B1863" s="278" t="str">
        <f>IF(D1863="","",D1863&amp;"-"&amp;(1+COUNTIF(D$11:D1862,D1863)))</f>
        <v/>
      </c>
      <c r="D1863" s="271"/>
      <c r="E1863" s="272"/>
      <c r="F1863" s="272"/>
      <c r="G1863" s="272"/>
      <c r="H1863" s="272"/>
      <c r="I1863" s="272"/>
      <c r="J1863" s="272"/>
      <c r="K1863" s="272"/>
      <c r="L1863" s="272"/>
      <c r="M1863" s="272"/>
      <c r="N1863" s="273"/>
    </row>
    <row r="1864" spans="2:14" x14ac:dyDescent="0.25">
      <c r="B1864" s="278" t="str">
        <f>IF(D1864="","",D1864&amp;"-"&amp;(1+COUNTIF(D$11:D1863,D1864)))</f>
        <v/>
      </c>
      <c r="D1864" s="271"/>
      <c r="E1864" s="272"/>
      <c r="F1864" s="272"/>
      <c r="G1864" s="272"/>
      <c r="H1864" s="272"/>
      <c r="I1864" s="272"/>
      <c r="J1864" s="272"/>
      <c r="K1864" s="272"/>
      <c r="L1864" s="272"/>
      <c r="M1864" s="272"/>
      <c r="N1864" s="273"/>
    </row>
    <row r="1865" spans="2:14" x14ac:dyDescent="0.25">
      <c r="B1865" s="278" t="str">
        <f>IF(D1865="","",D1865&amp;"-"&amp;(1+COUNTIF(D$11:D1864,D1865)))</f>
        <v/>
      </c>
      <c r="D1865" s="271"/>
      <c r="E1865" s="272"/>
      <c r="F1865" s="272"/>
      <c r="G1865" s="272"/>
      <c r="H1865" s="272"/>
      <c r="I1865" s="272"/>
      <c r="J1865" s="272"/>
      <c r="K1865" s="272"/>
      <c r="L1865" s="272"/>
      <c r="M1865" s="272"/>
      <c r="N1865" s="273"/>
    </row>
    <row r="1866" spans="2:14" x14ac:dyDescent="0.25">
      <c r="B1866" s="278" t="str">
        <f>IF(D1866="","",D1866&amp;"-"&amp;(1+COUNTIF(D$11:D1865,D1866)))</f>
        <v/>
      </c>
      <c r="D1866" s="271"/>
      <c r="E1866" s="272"/>
      <c r="F1866" s="272"/>
      <c r="G1866" s="272"/>
      <c r="H1866" s="272"/>
      <c r="I1866" s="272"/>
      <c r="J1866" s="272"/>
      <c r="K1866" s="272"/>
      <c r="L1866" s="272"/>
      <c r="M1866" s="272"/>
      <c r="N1866" s="273"/>
    </row>
    <row r="1867" spans="2:14" ht="15" customHeight="1" x14ac:dyDescent="0.25">
      <c r="B1867" s="278" t="str">
        <f>IF(D1867="","",D1867&amp;"-"&amp;(1+COUNTIF(D$11:D1866,D1867)))</f>
        <v/>
      </c>
      <c r="D1867" s="271"/>
      <c r="E1867" s="272"/>
      <c r="F1867" s="272"/>
      <c r="G1867" s="272"/>
      <c r="H1867" s="272"/>
      <c r="I1867" s="272"/>
      <c r="J1867" s="272"/>
      <c r="K1867" s="272"/>
      <c r="L1867" s="272"/>
      <c r="M1867" s="272"/>
      <c r="N1867" s="273"/>
    </row>
    <row r="1868" spans="2:14" x14ac:dyDescent="0.25">
      <c r="B1868" s="278" t="str">
        <f>IF(D1868="","",D1868&amp;"-"&amp;(1+COUNTIF(D$11:D1867,D1868)))</f>
        <v/>
      </c>
      <c r="D1868" s="271"/>
      <c r="E1868" s="272"/>
      <c r="F1868" s="272"/>
      <c r="G1868" s="272"/>
      <c r="H1868" s="272"/>
      <c r="I1868" s="272"/>
      <c r="J1868" s="272"/>
      <c r="K1868" s="272"/>
      <c r="L1868" s="272"/>
      <c r="M1868" s="272"/>
      <c r="N1868" s="273"/>
    </row>
    <row r="1869" spans="2:14" x14ac:dyDescent="0.25">
      <c r="B1869" s="278" t="str">
        <f>IF(D1869="","",D1869&amp;"-"&amp;(1+COUNTIF(D$11:D1868,D1869)))</f>
        <v/>
      </c>
      <c r="D1869" s="271"/>
      <c r="E1869" s="272"/>
      <c r="F1869" s="272"/>
      <c r="G1869" s="272"/>
      <c r="H1869" s="272"/>
      <c r="I1869" s="272"/>
      <c r="J1869" s="272"/>
      <c r="K1869" s="272"/>
      <c r="L1869" s="272"/>
      <c r="M1869" s="272"/>
      <c r="N1869" s="273"/>
    </row>
    <row r="1870" spans="2:14" x14ac:dyDescent="0.25">
      <c r="B1870" s="278" t="str">
        <f>IF(D1870="","",D1870&amp;"-"&amp;(1+COUNTIF(D$11:D1869,D1870)))</f>
        <v/>
      </c>
      <c r="D1870" s="271"/>
      <c r="E1870" s="272"/>
      <c r="F1870" s="272"/>
      <c r="G1870" s="272"/>
      <c r="H1870" s="272"/>
      <c r="I1870" s="272"/>
      <c r="J1870" s="272"/>
      <c r="K1870" s="272"/>
      <c r="L1870" s="272"/>
      <c r="M1870" s="272"/>
      <c r="N1870" s="273"/>
    </row>
    <row r="1871" spans="2:14" x14ac:dyDescent="0.25">
      <c r="B1871" s="278" t="str">
        <f>IF(D1871="","",D1871&amp;"-"&amp;(1+COUNTIF(D$11:D1870,D1871)))</f>
        <v/>
      </c>
      <c r="D1871" s="271"/>
      <c r="E1871" s="272"/>
      <c r="F1871" s="272"/>
      <c r="G1871" s="272"/>
      <c r="H1871" s="272"/>
      <c r="I1871" s="272"/>
      <c r="J1871" s="272"/>
      <c r="K1871" s="272"/>
      <c r="L1871" s="272"/>
      <c r="M1871" s="272"/>
      <c r="N1871" s="273"/>
    </row>
    <row r="1872" spans="2:14" x14ac:dyDescent="0.25">
      <c r="B1872" s="278" t="str">
        <f>IF(D1872="","",D1872&amp;"-"&amp;(1+COUNTIF(D$11:D1871,D1872)))</f>
        <v/>
      </c>
      <c r="D1872" s="271"/>
      <c r="E1872" s="272"/>
      <c r="F1872" s="272"/>
      <c r="G1872" s="272"/>
      <c r="H1872" s="272"/>
      <c r="I1872" s="272"/>
      <c r="J1872" s="272"/>
      <c r="K1872" s="272"/>
      <c r="L1872" s="272"/>
      <c r="M1872" s="272"/>
      <c r="N1872" s="273"/>
    </row>
    <row r="1873" spans="2:14" x14ac:dyDescent="0.25">
      <c r="B1873" s="278" t="str">
        <f>IF(D1873="","",D1873&amp;"-"&amp;(1+COUNTIF(D$11:D1872,D1873)))</f>
        <v/>
      </c>
      <c r="D1873" s="271"/>
      <c r="E1873" s="272"/>
      <c r="F1873" s="272"/>
      <c r="G1873" s="272"/>
      <c r="H1873" s="272"/>
      <c r="I1873" s="272"/>
      <c r="J1873" s="272"/>
      <c r="K1873" s="272"/>
      <c r="L1873" s="272"/>
      <c r="M1873" s="272"/>
      <c r="N1873" s="273"/>
    </row>
    <row r="1874" spans="2:14" ht="15" customHeight="1" x14ac:dyDescent="0.25">
      <c r="B1874" s="278" t="str">
        <f>IF(D1874="","",D1874&amp;"-"&amp;(1+COUNTIF(D$11:D1873,D1874)))</f>
        <v/>
      </c>
      <c r="D1874" s="271"/>
      <c r="E1874" s="272"/>
      <c r="F1874" s="272"/>
      <c r="G1874" s="272"/>
      <c r="H1874" s="272"/>
      <c r="I1874" s="272"/>
      <c r="J1874" s="272"/>
      <c r="K1874" s="272"/>
      <c r="L1874" s="272"/>
      <c r="M1874" s="272"/>
      <c r="N1874" s="273"/>
    </row>
    <row r="1875" spans="2:14" x14ac:dyDescent="0.25">
      <c r="B1875" s="278" t="str">
        <f>IF(D1875="","",D1875&amp;"-"&amp;(1+COUNTIF(D$11:D1874,D1875)))</f>
        <v/>
      </c>
      <c r="D1875" s="271"/>
      <c r="E1875" s="272"/>
      <c r="F1875" s="272"/>
      <c r="G1875" s="272"/>
      <c r="H1875" s="272"/>
      <c r="I1875" s="272"/>
      <c r="J1875" s="272"/>
      <c r="K1875" s="272"/>
      <c r="L1875" s="272"/>
      <c r="M1875" s="272"/>
      <c r="N1875" s="273"/>
    </row>
    <row r="1876" spans="2:14" x14ac:dyDescent="0.25">
      <c r="B1876" s="278" t="str">
        <f>IF(D1876="","",D1876&amp;"-"&amp;(1+COUNTIF(D$11:D1875,D1876)))</f>
        <v/>
      </c>
      <c r="D1876" s="271"/>
      <c r="E1876" s="272"/>
      <c r="F1876" s="272"/>
      <c r="G1876" s="272"/>
      <c r="H1876" s="272"/>
      <c r="I1876" s="272"/>
      <c r="J1876" s="272"/>
      <c r="K1876" s="272"/>
      <c r="L1876" s="272"/>
      <c r="M1876" s="272"/>
      <c r="N1876" s="273"/>
    </row>
    <row r="1877" spans="2:14" x14ac:dyDescent="0.25">
      <c r="B1877" s="278" t="str">
        <f>IF(D1877="","",D1877&amp;"-"&amp;(1+COUNTIF(D$11:D1876,D1877)))</f>
        <v/>
      </c>
      <c r="D1877" s="271"/>
      <c r="E1877" s="272"/>
      <c r="F1877" s="272"/>
      <c r="G1877" s="272"/>
      <c r="H1877" s="272"/>
      <c r="I1877" s="272"/>
      <c r="J1877" s="272"/>
      <c r="K1877" s="272"/>
      <c r="L1877" s="272"/>
      <c r="M1877" s="272"/>
      <c r="N1877" s="273"/>
    </row>
    <row r="1878" spans="2:14" x14ac:dyDescent="0.25">
      <c r="B1878" s="278" t="str">
        <f>IF(D1878="","",D1878&amp;"-"&amp;(1+COUNTIF(D$11:D1877,D1878)))</f>
        <v/>
      </c>
      <c r="D1878" s="271"/>
      <c r="E1878" s="272"/>
      <c r="F1878" s="272"/>
      <c r="G1878" s="272"/>
      <c r="H1878" s="272"/>
      <c r="I1878" s="272"/>
      <c r="J1878" s="272"/>
      <c r="K1878" s="272"/>
      <c r="L1878" s="272"/>
      <c r="M1878" s="272"/>
      <c r="N1878" s="273"/>
    </row>
    <row r="1879" spans="2:14" x14ac:dyDescent="0.25">
      <c r="B1879" s="278" t="str">
        <f>IF(D1879="","",D1879&amp;"-"&amp;(1+COUNTIF(D$11:D1878,D1879)))</f>
        <v/>
      </c>
      <c r="D1879" s="271"/>
      <c r="E1879" s="272"/>
      <c r="F1879" s="272"/>
      <c r="G1879" s="272"/>
      <c r="H1879" s="272"/>
      <c r="I1879" s="272"/>
      <c r="J1879" s="272"/>
      <c r="K1879" s="272"/>
      <c r="L1879" s="272"/>
      <c r="M1879" s="272"/>
      <c r="N1879" s="273"/>
    </row>
    <row r="1880" spans="2:14" x14ac:dyDescent="0.25">
      <c r="B1880" s="278" t="str">
        <f>IF(D1880="","",D1880&amp;"-"&amp;(1+COUNTIF(D$11:D1879,D1880)))</f>
        <v/>
      </c>
      <c r="D1880" s="271"/>
      <c r="E1880" s="272"/>
      <c r="F1880" s="272"/>
      <c r="G1880" s="272"/>
      <c r="H1880" s="272"/>
      <c r="I1880" s="272"/>
      <c r="J1880" s="272"/>
      <c r="K1880" s="272"/>
      <c r="L1880" s="272"/>
      <c r="M1880" s="272"/>
      <c r="N1880" s="273"/>
    </row>
    <row r="1881" spans="2:14" ht="15" customHeight="1" x14ac:dyDescent="0.25">
      <c r="B1881" s="278" t="str">
        <f>IF(D1881="","",D1881&amp;"-"&amp;(1+COUNTIF(D$11:D1880,D1881)))</f>
        <v/>
      </c>
      <c r="D1881" s="271"/>
      <c r="E1881" s="272"/>
      <c r="F1881" s="272"/>
      <c r="G1881" s="272"/>
      <c r="H1881" s="272"/>
      <c r="I1881" s="272"/>
      <c r="J1881" s="272"/>
      <c r="K1881" s="272"/>
      <c r="L1881" s="272"/>
      <c r="M1881" s="272"/>
      <c r="N1881" s="273"/>
    </row>
    <row r="1882" spans="2:14" x14ac:dyDescent="0.25">
      <c r="B1882" s="278" t="str">
        <f>IF(D1882="","",D1882&amp;"-"&amp;(1+COUNTIF(D$11:D1881,D1882)))</f>
        <v/>
      </c>
      <c r="D1882" s="271"/>
      <c r="E1882" s="272"/>
      <c r="F1882" s="272"/>
      <c r="G1882" s="272"/>
      <c r="H1882" s="272"/>
      <c r="I1882" s="272"/>
      <c r="J1882" s="272"/>
      <c r="K1882" s="272"/>
      <c r="L1882" s="272"/>
      <c r="M1882" s="272"/>
      <c r="N1882" s="273"/>
    </row>
    <row r="1883" spans="2:14" x14ac:dyDescent="0.25">
      <c r="B1883" s="278" t="str">
        <f>IF(D1883="","",D1883&amp;"-"&amp;(1+COUNTIF(D$11:D1882,D1883)))</f>
        <v/>
      </c>
      <c r="D1883" s="271"/>
      <c r="E1883" s="272"/>
      <c r="F1883" s="272"/>
      <c r="G1883" s="272"/>
      <c r="H1883" s="272"/>
      <c r="I1883" s="272"/>
      <c r="J1883" s="272"/>
      <c r="K1883" s="272"/>
      <c r="L1883" s="272"/>
      <c r="M1883" s="272"/>
      <c r="N1883" s="273"/>
    </row>
    <row r="1884" spans="2:14" x14ac:dyDescent="0.25">
      <c r="B1884" s="278" t="str">
        <f>IF(D1884="","",D1884&amp;"-"&amp;(1+COUNTIF(D$11:D1883,D1884)))</f>
        <v/>
      </c>
      <c r="D1884" s="271"/>
      <c r="E1884" s="272"/>
      <c r="F1884" s="272"/>
      <c r="G1884" s="272"/>
      <c r="H1884" s="272"/>
      <c r="I1884" s="272"/>
      <c r="J1884" s="272"/>
      <c r="K1884" s="272"/>
      <c r="L1884" s="272"/>
      <c r="M1884" s="272"/>
      <c r="N1884" s="273"/>
    </row>
    <row r="1885" spans="2:14" x14ac:dyDescent="0.25">
      <c r="B1885" s="278" t="str">
        <f>IF(D1885="","",D1885&amp;"-"&amp;(1+COUNTIF(D$11:D1884,D1885)))</f>
        <v/>
      </c>
      <c r="D1885" s="271"/>
      <c r="E1885" s="272"/>
      <c r="F1885" s="272"/>
      <c r="G1885" s="272"/>
      <c r="H1885" s="272"/>
      <c r="I1885" s="272"/>
      <c r="J1885" s="272"/>
      <c r="K1885" s="272"/>
      <c r="L1885" s="272"/>
      <c r="M1885" s="272"/>
      <c r="N1885" s="273"/>
    </row>
    <row r="1886" spans="2:14" x14ac:dyDescent="0.25">
      <c r="B1886" s="278" t="str">
        <f>IF(D1886="","",D1886&amp;"-"&amp;(1+COUNTIF(D$11:D1885,D1886)))</f>
        <v/>
      </c>
      <c r="D1886" s="271"/>
      <c r="E1886" s="272"/>
      <c r="F1886" s="272"/>
      <c r="G1886" s="272"/>
      <c r="H1886" s="272"/>
      <c r="I1886" s="272"/>
      <c r="J1886" s="272"/>
      <c r="K1886" s="272"/>
      <c r="L1886" s="272"/>
      <c r="M1886" s="272"/>
      <c r="N1886" s="273"/>
    </row>
    <row r="1887" spans="2:14" x14ac:dyDescent="0.25">
      <c r="B1887" s="278" t="str">
        <f>IF(D1887="","",D1887&amp;"-"&amp;(1+COUNTIF(D$11:D1886,D1887)))</f>
        <v/>
      </c>
      <c r="D1887" s="271"/>
      <c r="E1887" s="272"/>
      <c r="F1887" s="272"/>
      <c r="G1887" s="272"/>
      <c r="H1887" s="272"/>
      <c r="I1887" s="272"/>
      <c r="J1887" s="272"/>
      <c r="K1887" s="272"/>
      <c r="L1887" s="272"/>
      <c r="M1887" s="272"/>
      <c r="N1887" s="273"/>
    </row>
    <row r="1888" spans="2:14" ht="15" customHeight="1" x14ac:dyDescent="0.25">
      <c r="B1888" s="278" t="str">
        <f>IF(D1888="","",D1888&amp;"-"&amp;(1+COUNTIF(D$11:D1887,D1888)))</f>
        <v/>
      </c>
      <c r="D1888" s="271"/>
      <c r="E1888" s="272"/>
      <c r="F1888" s="272"/>
      <c r="G1888" s="272"/>
      <c r="H1888" s="272"/>
      <c r="I1888" s="272"/>
      <c r="J1888" s="272"/>
      <c r="K1888" s="272"/>
      <c r="L1888" s="272"/>
      <c r="M1888" s="272"/>
      <c r="N1888" s="273"/>
    </row>
    <row r="1889" spans="2:14" x14ac:dyDescent="0.25">
      <c r="B1889" s="278" t="str">
        <f>IF(D1889="","",D1889&amp;"-"&amp;(1+COUNTIF(D$11:D1888,D1889)))</f>
        <v/>
      </c>
      <c r="D1889" s="271"/>
      <c r="E1889" s="272"/>
      <c r="F1889" s="272"/>
      <c r="G1889" s="272"/>
      <c r="H1889" s="272"/>
      <c r="I1889" s="272"/>
      <c r="J1889" s="272"/>
      <c r="K1889" s="272"/>
      <c r="L1889" s="272"/>
      <c r="M1889" s="272"/>
      <c r="N1889" s="273"/>
    </row>
    <row r="1890" spans="2:14" x14ac:dyDescent="0.25">
      <c r="B1890" s="278" t="str">
        <f>IF(D1890="","",D1890&amp;"-"&amp;(1+COUNTIF(D$11:D1889,D1890)))</f>
        <v/>
      </c>
      <c r="D1890" s="271"/>
      <c r="E1890" s="272"/>
      <c r="F1890" s="272"/>
      <c r="G1890" s="272"/>
      <c r="H1890" s="272"/>
      <c r="I1890" s="272"/>
      <c r="J1890" s="272"/>
      <c r="K1890" s="272"/>
      <c r="L1890" s="272"/>
      <c r="M1890" s="272"/>
      <c r="N1890" s="273"/>
    </row>
    <row r="1891" spans="2:14" x14ac:dyDescent="0.25">
      <c r="B1891" s="278" t="str">
        <f>IF(D1891="","",D1891&amp;"-"&amp;(1+COUNTIF(D$11:D1890,D1891)))</f>
        <v/>
      </c>
      <c r="D1891" s="271"/>
      <c r="E1891" s="272"/>
      <c r="F1891" s="272"/>
      <c r="G1891" s="272"/>
      <c r="H1891" s="272"/>
      <c r="I1891" s="272"/>
      <c r="J1891" s="272"/>
      <c r="K1891" s="272"/>
      <c r="L1891" s="272"/>
      <c r="M1891" s="272"/>
      <c r="N1891" s="273"/>
    </row>
    <row r="1892" spans="2:14" x14ac:dyDescent="0.25">
      <c r="B1892" s="278" t="str">
        <f>IF(D1892="","",D1892&amp;"-"&amp;(1+COUNTIF(D$11:D1891,D1892)))</f>
        <v/>
      </c>
      <c r="D1892" s="271"/>
      <c r="E1892" s="272"/>
      <c r="F1892" s="272"/>
      <c r="G1892" s="272"/>
      <c r="H1892" s="272"/>
      <c r="I1892" s="272"/>
      <c r="J1892" s="272"/>
      <c r="K1892" s="272"/>
      <c r="L1892" s="272"/>
      <c r="M1892" s="272"/>
      <c r="N1892" s="273"/>
    </row>
    <row r="1893" spans="2:14" x14ac:dyDescent="0.25">
      <c r="B1893" s="278" t="str">
        <f>IF(D1893="","",D1893&amp;"-"&amp;(1+COUNTIF(D$11:D1892,D1893)))</f>
        <v/>
      </c>
      <c r="D1893" s="271"/>
      <c r="E1893" s="272"/>
      <c r="F1893" s="272"/>
      <c r="G1893" s="272"/>
      <c r="H1893" s="272"/>
      <c r="I1893" s="272"/>
      <c r="J1893" s="272"/>
      <c r="K1893" s="272"/>
      <c r="L1893" s="272"/>
      <c r="M1893" s="272"/>
      <c r="N1893" s="273"/>
    </row>
    <row r="1894" spans="2:14" x14ac:dyDescent="0.25">
      <c r="B1894" s="278" t="str">
        <f>IF(D1894="","",D1894&amp;"-"&amp;(1+COUNTIF(D$11:D1893,D1894)))</f>
        <v/>
      </c>
      <c r="D1894" s="271"/>
      <c r="E1894" s="272"/>
      <c r="F1894" s="272"/>
      <c r="G1894" s="272"/>
      <c r="H1894" s="272"/>
      <c r="I1894" s="272"/>
      <c r="J1894" s="272"/>
      <c r="K1894" s="272"/>
      <c r="L1894" s="272"/>
      <c r="M1894" s="272"/>
      <c r="N1894" s="273"/>
    </row>
    <row r="1895" spans="2:14" ht="15" customHeight="1" x14ac:dyDescent="0.25">
      <c r="B1895" s="278" t="str">
        <f>IF(D1895="","",D1895&amp;"-"&amp;(1+COUNTIF(D$11:D1894,D1895)))</f>
        <v/>
      </c>
      <c r="D1895" s="271"/>
      <c r="E1895" s="272"/>
      <c r="F1895" s="272"/>
      <c r="G1895" s="272"/>
      <c r="H1895" s="272"/>
      <c r="I1895" s="272"/>
      <c r="J1895" s="272"/>
      <c r="K1895" s="272"/>
      <c r="L1895" s="272"/>
      <c r="M1895" s="272"/>
      <c r="N1895" s="273"/>
    </row>
    <row r="1896" spans="2:14" x14ac:dyDescent="0.25">
      <c r="B1896" s="278" t="str">
        <f>IF(D1896="","",D1896&amp;"-"&amp;(1+COUNTIF(D$11:D1895,D1896)))</f>
        <v/>
      </c>
      <c r="D1896" s="271"/>
      <c r="E1896" s="272"/>
      <c r="F1896" s="272"/>
      <c r="G1896" s="272"/>
      <c r="H1896" s="272"/>
      <c r="I1896" s="272"/>
      <c r="J1896" s="272"/>
      <c r="K1896" s="272"/>
      <c r="L1896" s="272"/>
      <c r="M1896" s="272"/>
      <c r="N1896" s="273"/>
    </row>
    <row r="1897" spans="2:14" x14ac:dyDescent="0.25">
      <c r="B1897" s="278" t="str">
        <f>IF(D1897="","",D1897&amp;"-"&amp;(1+COUNTIF(D$11:D1896,D1897)))</f>
        <v/>
      </c>
      <c r="D1897" s="271"/>
      <c r="E1897" s="272"/>
      <c r="F1897" s="272"/>
      <c r="G1897" s="272"/>
      <c r="H1897" s="272"/>
      <c r="I1897" s="272"/>
      <c r="J1897" s="272"/>
      <c r="K1897" s="272"/>
      <c r="L1897" s="272"/>
      <c r="M1897" s="272"/>
      <c r="N1897" s="273"/>
    </row>
    <row r="1898" spans="2:14" x14ac:dyDescent="0.25">
      <c r="B1898" s="278" t="str">
        <f>IF(D1898="","",D1898&amp;"-"&amp;(1+COUNTIF(D$11:D1897,D1898)))</f>
        <v/>
      </c>
      <c r="D1898" s="271"/>
      <c r="E1898" s="272"/>
      <c r="F1898" s="272"/>
      <c r="G1898" s="272"/>
      <c r="H1898" s="272"/>
      <c r="I1898" s="272"/>
      <c r="J1898" s="272"/>
      <c r="K1898" s="272"/>
      <c r="L1898" s="272"/>
      <c r="M1898" s="272"/>
      <c r="N1898" s="273"/>
    </row>
    <row r="1899" spans="2:14" x14ac:dyDescent="0.25">
      <c r="B1899" s="278" t="str">
        <f>IF(D1899="","",D1899&amp;"-"&amp;(1+COUNTIF(D$11:D1898,D1899)))</f>
        <v/>
      </c>
      <c r="D1899" s="271"/>
      <c r="E1899" s="272"/>
      <c r="F1899" s="272"/>
      <c r="G1899" s="272"/>
      <c r="H1899" s="272"/>
      <c r="I1899" s="272"/>
      <c r="J1899" s="272"/>
      <c r="K1899" s="272"/>
      <c r="L1899" s="272"/>
      <c r="M1899" s="272"/>
      <c r="N1899" s="273"/>
    </row>
    <row r="1900" spans="2:14" x14ac:dyDescent="0.25">
      <c r="B1900" s="278" t="str">
        <f>IF(D1900="","",D1900&amp;"-"&amp;(1+COUNTIF(D$11:D1899,D1900)))</f>
        <v/>
      </c>
      <c r="D1900" s="271"/>
      <c r="E1900" s="272"/>
      <c r="F1900" s="272"/>
      <c r="G1900" s="272"/>
      <c r="H1900" s="272"/>
      <c r="I1900" s="272"/>
      <c r="J1900" s="272"/>
      <c r="K1900" s="272"/>
      <c r="L1900" s="272"/>
      <c r="M1900" s="272"/>
      <c r="N1900" s="273"/>
    </row>
    <row r="1901" spans="2:14" x14ac:dyDescent="0.25">
      <c r="B1901" s="278" t="str">
        <f>IF(D1901="","",D1901&amp;"-"&amp;(1+COUNTIF(D$11:D1900,D1901)))</f>
        <v/>
      </c>
      <c r="D1901" s="271"/>
      <c r="E1901" s="272"/>
      <c r="F1901" s="272"/>
      <c r="G1901" s="272"/>
      <c r="H1901" s="272"/>
      <c r="I1901" s="272"/>
      <c r="J1901" s="272"/>
      <c r="K1901" s="272"/>
      <c r="L1901" s="272"/>
      <c r="M1901" s="272"/>
      <c r="N1901" s="273"/>
    </row>
    <row r="1902" spans="2:14" ht="15" customHeight="1" x14ac:dyDescent="0.25">
      <c r="B1902" s="278" t="str">
        <f>IF(D1902="","",D1902&amp;"-"&amp;(1+COUNTIF(D$11:D1901,D1902)))</f>
        <v/>
      </c>
      <c r="D1902" s="271"/>
      <c r="E1902" s="272"/>
      <c r="F1902" s="272"/>
      <c r="G1902" s="272"/>
      <c r="H1902" s="272"/>
      <c r="I1902" s="272"/>
      <c r="J1902" s="272"/>
      <c r="K1902" s="272"/>
      <c r="L1902" s="272"/>
      <c r="M1902" s="272"/>
      <c r="N1902" s="273"/>
    </row>
    <row r="1903" spans="2:14" x14ac:dyDescent="0.25">
      <c r="B1903" s="278" t="str">
        <f>IF(D1903="","",D1903&amp;"-"&amp;(1+COUNTIF(D$11:D1902,D1903)))</f>
        <v/>
      </c>
      <c r="D1903" s="271"/>
      <c r="E1903" s="272"/>
      <c r="F1903" s="272"/>
      <c r="G1903" s="272"/>
      <c r="H1903" s="272"/>
      <c r="I1903" s="272"/>
      <c r="J1903" s="272"/>
      <c r="K1903" s="272"/>
      <c r="L1903" s="272"/>
      <c r="M1903" s="272"/>
      <c r="N1903" s="273"/>
    </row>
    <row r="1904" spans="2:14" x14ac:dyDescent="0.25">
      <c r="B1904" s="278" t="str">
        <f>IF(D1904="","",D1904&amp;"-"&amp;(1+COUNTIF(D$11:D1903,D1904)))</f>
        <v/>
      </c>
      <c r="D1904" s="271"/>
      <c r="E1904" s="272"/>
      <c r="F1904" s="272"/>
      <c r="G1904" s="272"/>
      <c r="H1904" s="272"/>
      <c r="I1904" s="272"/>
      <c r="J1904" s="272"/>
      <c r="K1904" s="272"/>
      <c r="L1904" s="272"/>
      <c r="M1904" s="272"/>
      <c r="N1904" s="273"/>
    </row>
    <row r="1905" spans="2:14" x14ac:dyDescent="0.25">
      <c r="B1905" s="278" t="str">
        <f>IF(D1905="","",D1905&amp;"-"&amp;(1+COUNTIF(D$11:D1904,D1905)))</f>
        <v/>
      </c>
      <c r="D1905" s="271"/>
      <c r="E1905" s="272"/>
      <c r="F1905" s="272"/>
      <c r="G1905" s="272"/>
      <c r="H1905" s="272"/>
      <c r="I1905" s="272"/>
      <c r="J1905" s="272"/>
      <c r="K1905" s="272"/>
      <c r="L1905" s="272"/>
      <c r="M1905" s="272"/>
      <c r="N1905" s="273"/>
    </row>
    <row r="1906" spans="2:14" x14ac:dyDescent="0.25">
      <c r="B1906" s="278" t="str">
        <f>IF(D1906="","",D1906&amp;"-"&amp;(1+COUNTIF(D$11:D1905,D1906)))</f>
        <v/>
      </c>
      <c r="D1906" s="271"/>
      <c r="E1906" s="272"/>
      <c r="F1906" s="272"/>
      <c r="G1906" s="272"/>
      <c r="H1906" s="272"/>
      <c r="I1906" s="272"/>
      <c r="J1906" s="272"/>
      <c r="K1906" s="272"/>
      <c r="L1906" s="272"/>
      <c r="M1906" s="272"/>
      <c r="N1906" s="273"/>
    </row>
    <row r="1907" spans="2:14" x14ac:dyDescent="0.25">
      <c r="B1907" s="278" t="str">
        <f>IF(D1907="","",D1907&amp;"-"&amp;(1+COUNTIF(D$11:D1906,D1907)))</f>
        <v/>
      </c>
      <c r="D1907" s="271"/>
      <c r="E1907" s="272"/>
      <c r="F1907" s="272"/>
      <c r="G1907" s="272"/>
      <c r="H1907" s="272"/>
      <c r="I1907" s="272"/>
      <c r="J1907" s="272"/>
      <c r="K1907" s="272"/>
      <c r="L1907" s="272"/>
      <c r="M1907" s="272"/>
      <c r="N1907" s="273"/>
    </row>
    <row r="1908" spans="2:14" x14ac:dyDescent="0.25">
      <c r="B1908" s="278" t="str">
        <f>IF(D1908="","",D1908&amp;"-"&amp;(1+COUNTIF(D$11:D1907,D1908)))</f>
        <v/>
      </c>
      <c r="D1908" s="271"/>
      <c r="E1908" s="272"/>
      <c r="F1908" s="272"/>
      <c r="G1908" s="272"/>
      <c r="H1908" s="272"/>
      <c r="I1908" s="272"/>
      <c r="J1908" s="272"/>
      <c r="K1908" s="272"/>
      <c r="L1908" s="272"/>
      <c r="M1908" s="272"/>
      <c r="N1908" s="273"/>
    </row>
    <row r="1909" spans="2:14" ht="15" customHeight="1" x14ac:dyDescent="0.25">
      <c r="B1909" s="278" t="str">
        <f>IF(D1909="","",D1909&amp;"-"&amp;(1+COUNTIF(D$11:D1908,D1909)))</f>
        <v/>
      </c>
      <c r="D1909" s="271"/>
      <c r="E1909" s="272"/>
      <c r="F1909" s="272"/>
      <c r="G1909" s="272"/>
      <c r="H1909" s="272"/>
      <c r="I1909" s="272"/>
      <c r="J1909" s="272"/>
      <c r="K1909" s="272"/>
      <c r="L1909" s="272"/>
      <c r="M1909" s="272"/>
      <c r="N1909" s="273"/>
    </row>
    <row r="1910" spans="2:14" x14ac:dyDescent="0.25">
      <c r="B1910" s="278" t="str">
        <f>IF(D1910="","",D1910&amp;"-"&amp;(1+COUNTIF(D$11:D1909,D1910)))</f>
        <v/>
      </c>
      <c r="D1910" s="271"/>
      <c r="E1910" s="272"/>
      <c r="F1910" s="272"/>
      <c r="G1910" s="272"/>
      <c r="H1910" s="272"/>
      <c r="I1910" s="272"/>
      <c r="J1910" s="272"/>
      <c r="K1910" s="272"/>
      <c r="L1910" s="272"/>
      <c r="M1910" s="272"/>
      <c r="N1910" s="273"/>
    </row>
    <row r="1911" spans="2:14" x14ac:dyDescent="0.25">
      <c r="B1911" s="278" t="str">
        <f>IF(D1911="","",D1911&amp;"-"&amp;(1+COUNTIF(D$11:D1910,D1911)))</f>
        <v/>
      </c>
      <c r="D1911" s="271"/>
      <c r="E1911" s="272"/>
      <c r="F1911" s="272"/>
      <c r="G1911" s="272"/>
      <c r="H1911" s="272"/>
      <c r="I1911" s="272"/>
      <c r="J1911" s="272"/>
      <c r="K1911" s="272"/>
      <c r="L1911" s="272"/>
      <c r="M1911" s="272"/>
      <c r="N1911" s="273"/>
    </row>
    <row r="1912" spans="2:14" x14ac:dyDescent="0.25">
      <c r="B1912" s="278" t="str">
        <f>IF(D1912="","",D1912&amp;"-"&amp;(1+COUNTIF(D$11:D1911,D1912)))</f>
        <v/>
      </c>
      <c r="D1912" s="271"/>
      <c r="E1912" s="272"/>
      <c r="F1912" s="272"/>
      <c r="G1912" s="272"/>
      <c r="H1912" s="272"/>
      <c r="I1912" s="272"/>
      <c r="J1912" s="272"/>
      <c r="K1912" s="272"/>
      <c r="L1912" s="272"/>
      <c r="M1912" s="272"/>
      <c r="N1912" s="273"/>
    </row>
    <row r="1913" spans="2:14" x14ac:dyDescent="0.25">
      <c r="B1913" s="278" t="str">
        <f>IF(D1913="","",D1913&amp;"-"&amp;(1+COUNTIF(D$11:D1912,D1913)))</f>
        <v/>
      </c>
      <c r="D1913" s="271"/>
      <c r="E1913" s="272"/>
      <c r="F1913" s="272"/>
      <c r="G1913" s="272"/>
      <c r="H1913" s="272"/>
      <c r="I1913" s="272"/>
      <c r="J1913" s="272"/>
      <c r="K1913" s="272"/>
      <c r="L1913" s="272"/>
      <c r="M1913" s="272"/>
      <c r="N1913" s="273"/>
    </row>
    <row r="1914" spans="2:14" x14ac:dyDescent="0.25">
      <c r="B1914" s="278" t="str">
        <f>IF(D1914="","",D1914&amp;"-"&amp;(1+COUNTIF(D$11:D1913,D1914)))</f>
        <v/>
      </c>
      <c r="D1914" s="271"/>
      <c r="E1914" s="272"/>
      <c r="F1914" s="272"/>
      <c r="G1914" s="272"/>
      <c r="H1914" s="272"/>
      <c r="I1914" s="272"/>
      <c r="J1914" s="272"/>
      <c r="K1914" s="272"/>
      <c r="L1914" s="272"/>
      <c r="M1914" s="272"/>
      <c r="N1914" s="273"/>
    </row>
    <row r="1915" spans="2:14" x14ac:dyDescent="0.25">
      <c r="B1915" s="278" t="str">
        <f>IF(D1915="","",D1915&amp;"-"&amp;(1+COUNTIF(D$11:D1914,D1915)))</f>
        <v/>
      </c>
      <c r="D1915" s="271"/>
      <c r="E1915" s="272"/>
      <c r="F1915" s="272"/>
      <c r="G1915" s="272"/>
      <c r="H1915" s="272"/>
      <c r="I1915" s="272"/>
      <c r="J1915" s="272"/>
      <c r="K1915" s="272"/>
      <c r="L1915" s="272"/>
      <c r="M1915" s="272"/>
      <c r="N1915" s="273"/>
    </row>
    <row r="1916" spans="2:14" ht="15" customHeight="1" x14ac:dyDescent="0.25">
      <c r="B1916" s="278" t="str">
        <f>IF(D1916="","",D1916&amp;"-"&amp;(1+COUNTIF(D$11:D1915,D1916)))</f>
        <v/>
      </c>
      <c r="D1916" s="271"/>
      <c r="E1916" s="272"/>
      <c r="F1916" s="272"/>
      <c r="G1916" s="272"/>
      <c r="H1916" s="272"/>
      <c r="I1916" s="272"/>
      <c r="J1916" s="272"/>
      <c r="K1916" s="272"/>
      <c r="L1916" s="272"/>
      <c r="M1916" s="272"/>
      <c r="N1916" s="273"/>
    </row>
    <row r="1917" spans="2:14" x14ac:dyDescent="0.25">
      <c r="B1917" s="278" t="str">
        <f>IF(D1917="","",D1917&amp;"-"&amp;(1+COUNTIF(D$11:D1916,D1917)))</f>
        <v/>
      </c>
      <c r="D1917" s="271"/>
      <c r="E1917" s="272"/>
      <c r="F1917" s="272"/>
      <c r="G1917" s="272"/>
      <c r="H1917" s="272"/>
      <c r="I1917" s="272"/>
      <c r="J1917" s="272"/>
      <c r="K1917" s="272"/>
      <c r="L1917" s="272"/>
      <c r="M1917" s="272"/>
      <c r="N1917" s="273"/>
    </row>
    <row r="1918" spans="2:14" x14ac:dyDescent="0.25">
      <c r="B1918" s="278" t="str">
        <f>IF(D1918="","",D1918&amp;"-"&amp;(1+COUNTIF(D$11:D1917,D1918)))</f>
        <v/>
      </c>
      <c r="D1918" s="271"/>
      <c r="E1918" s="272"/>
      <c r="F1918" s="272"/>
      <c r="G1918" s="272"/>
      <c r="H1918" s="272"/>
      <c r="I1918" s="272"/>
      <c r="J1918" s="272"/>
      <c r="K1918" s="272"/>
      <c r="L1918" s="272"/>
      <c r="M1918" s="272"/>
      <c r="N1918" s="273"/>
    </row>
    <row r="1919" spans="2:14" x14ac:dyDescent="0.25">
      <c r="B1919" s="278" t="str">
        <f>IF(D1919="","",D1919&amp;"-"&amp;(1+COUNTIF(D$11:D1918,D1919)))</f>
        <v/>
      </c>
      <c r="D1919" s="271"/>
      <c r="E1919" s="272"/>
      <c r="F1919" s="272"/>
      <c r="G1919" s="272"/>
      <c r="H1919" s="272"/>
      <c r="I1919" s="272"/>
      <c r="J1919" s="272"/>
      <c r="K1919" s="272"/>
      <c r="L1919" s="272"/>
      <c r="M1919" s="272"/>
      <c r="N1919" s="273"/>
    </row>
    <row r="1920" spans="2:14" x14ac:dyDescent="0.25">
      <c r="B1920" s="278" t="str">
        <f>IF(D1920="","",D1920&amp;"-"&amp;(1+COUNTIF(D$11:D1919,D1920)))</f>
        <v/>
      </c>
      <c r="D1920" s="271"/>
      <c r="E1920" s="272"/>
      <c r="F1920" s="272"/>
      <c r="G1920" s="272"/>
      <c r="H1920" s="272"/>
      <c r="I1920" s="272"/>
      <c r="J1920" s="272"/>
      <c r="K1920" s="272"/>
      <c r="L1920" s="272"/>
      <c r="M1920" s="272"/>
      <c r="N1920" s="273"/>
    </row>
    <row r="1921" spans="2:14" x14ac:dyDescent="0.25">
      <c r="B1921" s="278" t="str">
        <f>IF(D1921="","",D1921&amp;"-"&amp;(1+COUNTIF(D$11:D1920,D1921)))</f>
        <v/>
      </c>
      <c r="D1921" s="271"/>
      <c r="E1921" s="272"/>
      <c r="F1921" s="272"/>
      <c r="G1921" s="272"/>
      <c r="H1921" s="272"/>
      <c r="I1921" s="272"/>
      <c r="J1921" s="272"/>
      <c r="K1921" s="272"/>
      <c r="L1921" s="272"/>
      <c r="M1921" s="272"/>
      <c r="N1921" s="273"/>
    </row>
    <row r="1922" spans="2:14" x14ac:dyDescent="0.25">
      <c r="B1922" s="278" t="str">
        <f>IF(D1922="","",D1922&amp;"-"&amp;(1+COUNTIF(D$11:D1921,D1922)))</f>
        <v/>
      </c>
      <c r="D1922" s="271"/>
      <c r="E1922" s="272"/>
      <c r="F1922" s="272"/>
      <c r="G1922" s="272"/>
      <c r="H1922" s="272"/>
      <c r="I1922" s="272"/>
      <c r="J1922" s="272"/>
      <c r="K1922" s="272"/>
      <c r="L1922" s="272"/>
      <c r="M1922" s="272"/>
      <c r="N1922" s="273"/>
    </row>
    <row r="1923" spans="2:14" ht="15" customHeight="1" x14ac:dyDescent="0.25">
      <c r="B1923" s="278" t="str">
        <f>IF(D1923="","",D1923&amp;"-"&amp;(1+COUNTIF(D$11:D1922,D1923)))</f>
        <v/>
      </c>
      <c r="D1923" s="271"/>
      <c r="E1923" s="272"/>
      <c r="F1923" s="272"/>
      <c r="G1923" s="272"/>
      <c r="H1923" s="272"/>
      <c r="I1923" s="272"/>
      <c r="J1923" s="272"/>
      <c r="K1923" s="272"/>
      <c r="L1923" s="272"/>
      <c r="M1923" s="272"/>
      <c r="N1923" s="273"/>
    </row>
    <row r="1924" spans="2:14" x14ac:dyDescent="0.25">
      <c r="B1924" s="278" t="str">
        <f>IF(D1924="","",D1924&amp;"-"&amp;(1+COUNTIF(D$11:D1923,D1924)))</f>
        <v/>
      </c>
      <c r="D1924" s="271"/>
      <c r="E1924" s="272"/>
      <c r="F1924" s="272"/>
      <c r="G1924" s="272"/>
      <c r="H1924" s="272"/>
      <c r="I1924" s="272"/>
      <c r="J1924" s="272"/>
      <c r="K1924" s="272"/>
      <c r="L1924" s="272"/>
      <c r="M1924" s="272"/>
      <c r="N1924" s="273"/>
    </row>
    <row r="1925" spans="2:14" x14ac:dyDescent="0.25">
      <c r="B1925" s="278" t="str">
        <f>IF(D1925="","",D1925&amp;"-"&amp;(1+COUNTIF(D$11:D1924,D1925)))</f>
        <v/>
      </c>
      <c r="D1925" s="271"/>
      <c r="E1925" s="272"/>
      <c r="F1925" s="272"/>
      <c r="G1925" s="272"/>
      <c r="H1925" s="272"/>
      <c r="I1925" s="272"/>
      <c r="J1925" s="272"/>
      <c r="K1925" s="272"/>
      <c r="L1925" s="272"/>
      <c r="M1925" s="272"/>
      <c r="N1925" s="273"/>
    </row>
    <row r="1926" spans="2:14" x14ac:dyDescent="0.25">
      <c r="B1926" s="278" t="str">
        <f>IF(D1926="","",D1926&amp;"-"&amp;(1+COUNTIF(D$11:D1925,D1926)))</f>
        <v/>
      </c>
      <c r="D1926" s="271"/>
      <c r="E1926" s="272"/>
      <c r="F1926" s="272"/>
      <c r="G1926" s="272"/>
      <c r="H1926" s="272"/>
      <c r="I1926" s="272"/>
      <c r="J1926" s="272"/>
      <c r="K1926" s="272"/>
      <c r="L1926" s="272"/>
      <c r="M1926" s="272"/>
      <c r="N1926" s="273"/>
    </row>
    <row r="1927" spans="2:14" x14ac:dyDescent="0.25">
      <c r="B1927" s="278" t="str">
        <f>IF(D1927="","",D1927&amp;"-"&amp;(1+COUNTIF(D$11:D1926,D1927)))</f>
        <v/>
      </c>
      <c r="D1927" s="271"/>
      <c r="E1927" s="272"/>
      <c r="F1927" s="272"/>
      <c r="G1927" s="272"/>
      <c r="H1927" s="272"/>
      <c r="I1927" s="272"/>
      <c r="J1927" s="272"/>
      <c r="K1927" s="272"/>
      <c r="L1927" s="272"/>
      <c r="M1927" s="272"/>
      <c r="N1927" s="273"/>
    </row>
    <row r="1928" spans="2:14" x14ac:dyDescent="0.25">
      <c r="B1928" s="278" t="str">
        <f>IF(D1928="","",D1928&amp;"-"&amp;(1+COUNTIF(D$11:D1927,D1928)))</f>
        <v/>
      </c>
      <c r="D1928" s="271"/>
      <c r="E1928" s="272"/>
      <c r="F1928" s="272"/>
      <c r="G1928" s="272"/>
      <c r="H1928" s="272"/>
      <c r="I1928" s="272"/>
      <c r="J1928" s="272"/>
      <c r="K1928" s="272"/>
      <c r="L1928" s="272"/>
      <c r="M1928" s="272"/>
      <c r="N1928" s="273"/>
    </row>
    <row r="1929" spans="2:14" x14ac:dyDescent="0.25">
      <c r="B1929" s="278" t="str">
        <f>IF(D1929="","",D1929&amp;"-"&amp;(1+COUNTIF(D$11:D1928,D1929)))</f>
        <v/>
      </c>
      <c r="D1929" s="271"/>
      <c r="E1929" s="272"/>
      <c r="F1929" s="272"/>
      <c r="G1929" s="272"/>
      <c r="H1929" s="272"/>
      <c r="I1929" s="272"/>
      <c r="J1929" s="272"/>
      <c r="K1929" s="272"/>
      <c r="L1929" s="272"/>
      <c r="M1929" s="272"/>
      <c r="N1929" s="273"/>
    </row>
    <row r="1930" spans="2:14" ht="15" customHeight="1" x14ac:dyDescent="0.25">
      <c r="B1930" s="278" t="str">
        <f>IF(D1930="","",D1930&amp;"-"&amp;(1+COUNTIF(D$11:D1929,D1930)))</f>
        <v/>
      </c>
      <c r="D1930" s="271"/>
      <c r="E1930" s="272"/>
      <c r="F1930" s="272"/>
      <c r="G1930" s="272"/>
      <c r="H1930" s="272"/>
      <c r="I1930" s="272"/>
      <c r="J1930" s="272"/>
      <c r="K1930" s="272"/>
      <c r="L1930" s="272"/>
      <c r="M1930" s="272"/>
      <c r="N1930" s="273"/>
    </row>
    <row r="1931" spans="2:14" x14ac:dyDescent="0.25">
      <c r="B1931" s="278" t="str">
        <f>IF(D1931="","",D1931&amp;"-"&amp;(1+COUNTIF(D$11:D1930,D1931)))</f>
        <v/>
      </c>
      <c r="D1931" s="271"/>
      <c r="E1931" s="272"/>
      <c r="F1931" s="272"/>
      <c r="G1931" s="272"/>
      <c r="H1931" s="272"/>
      <c r="I1931" s="272"/>
      <c r="J1931" s="272"/>
      <c r="K1931" s="272"/>
      <c r="L1931" s="272"/>
      <c r="M1931" s="272"/>
      <c r="N1931" s="273"/>
    </row>
    <row r="1932" spans="2:14" x14ac:dyDescent="0.25">
      <c r="B1932" s="278" t="str">
        <f>IF(D1932="","",D1932&amp;"-"&amp;(1+COUNTIF(D$11:D1931,D1932)))</f>
        <v/>
      </c>
      <c r="D1932" s="271"/>
      <c r="E1932" s="272"/>
      <c r="F1932" s="272"/>
      <c r="G1932" s="272"/>
      <c r="H1932" s="272"/>
      <c r="I1932" s="272"/>
      <c r="J1932" s="272"/>
      <c r="K1932" s="272"/>
      <c r="L1932" s="272"/>
      <c r="M1932" s="272"/>
      <c r="N1932" s="273"/>
    </row>
    <row r="1933" spans="2:14" x14ac:dyDescent="0.25">
      <c r="B1933" s="278" t="str">
        <f>IF(D1933="","",D1933&amp;"-"&amp;(1+COUNTIF(D$11:D1932,D1933)))</f>
        <v/>
      </c>
      <c r="D1933" s="271"/>
      <c r="E1933" s="272"/>
      <c r="F1933" s="272"/>
      <c r="G1933" s="272"/>
      <c r="H1933" s="272"/>
      <c r="I1933" s="272"/>
      <c r="J1933" s="272"/>
      <c r="K1933" s="272"/>
      <c r="L1933" s="272"/>
      <c r="M1933" s="272"/>
      <c r="N1933" s="273"/>
    </row>
    <row r="1934" spans="2:14" x14ac:dyDescent="0.25">
      <c r="B1934" s="278" t="str">
        <f>IF(D1934="","",D1934&amp;"-"&amp;(1+COUNTIF(D$11:D1933,D1934)))</f>
        <v/>
      </c>
      <c r="D1934" s="271"/>
      <c r="E1934" s="272"/>
      <c r="F1934" s="272"/>
      <c r="G1934" s="272"/>
      <c r="H1934" s="272"/>
      <c r="I1934" s="272"/>
      <c r="J1934" s="272"/>
      <c r="K1934" s="272"/>
      <c r="L1934" s="272"/>
      <c r="M1934" s="272"/>
      <c r="N1934" s="273"/>
    </row>
    <row r="1935" spans="2:14" x14ac:dyDescent="0.25">
      <c r="B1935" s="278" t="str">
        <f>IF(D1935="","",D1935&amp;"-"&amp;(1+COUNTIF(D$11:D1934,D1935)))</f>
        <v/>
      </c>
      <c r="D1935" s="271"/>
      <c r="E1935" s="272"/>
      <c r="F1935" s="272"/>
      <c r="G1935" s="272"/>
      <c r="H1935" s="272"/>
      <c r="I1935" s="272"/>
      <c r="J1935" s="272"/>
      <c r="K1935" s="272"/>
      <c r="L1935" s="272"/>
      <c r="M1935" s="272"/>
      <c r="N1935" s="273"/>
    </row>
    <row r="1936" spans="2:14" x14ac:dyDescent="0.25">
      <c r="B1936" s="278" t="str">
        <f>IF(D1936="","",D1936&amp;"-"&amp;(1+COUNTIF(D$11:D1935,D1936)))</f>
        <v/>
      </c>
      <c r="D1936" s="271"/>
      <c r="E1936" s="272"/>
      <c r="F1936" s="272"/>
      <c r="G1936" s="272"/>
      <c r="H1936" s="272"/>
      <c r="I1936" s="272"/>
      <c r="J1936" s="272"/>
      <c r="K1936" s="272"/>
      <c r="L1936" s="272"/>
      <c r="M1936" s="272"/>
      <c r="N1936" s="273"/>
    </row>
    <row r="1937" spans="2:14" ht="15" customHeight="1" x14ac:dyDescent="0.25">
      <c r="B1937" s="278" t="str">
        <f>IF(D1937="","",D1937&amp;"-"&amp;(1+COUNTIF(D$11:D1936,D1937)))</f>
        <v/>
      </c>
      <c r="D1937" s="271"/>
      <c r="E1937" s="272"/>
      <c r="F1937" s="272"/>
      <c r="G1937" s="272"/>
      <c r="H1937" s="272"/>
      <c r="I1937" s="272"/>
      <c r="J1937" s="272"/>
      <c r="K1937" s="272"/>
      <c r="L1937" s="272"/>
      <c r="M1937" s="272"/>
      <c r="N1937" s="273"/>
    </row>
    <row r="1938" spans="2:14" x14ac:dyDescent="0.25">
      <c r="B1938" s="278" t="str">
        <f>IF(D1938="","",D1938&amp;"-"&amp;(1+COUNTIF(D$11:D1937,D1938)))</f>
        <v/>
      </c>
      <c r="D1938" s="271"/>
      <c r="E1938" s="272"/>
      <c r="F1938" s="272"/>
      <c r="G1938" s="272"/>
      <c r="H1938" s="272"/>
      <c r="I1938" s="272"/>
      <c r="J1938" s="272"/>
      <c r="K1938" s="272"/>
      <c r="L1938" s="272"/>
      <c r="M1938" s="272"/>
      <c r="N1938" s="273"/>
    </row>
    <row r="1939" spans="2:14" x14ac:dyDescent="0.25">
      <c r="B1939" s="278" t="str">
        <f>IF(D1939="","",D1939&amp;"-"&amp;(1+COUNTIF(D$11:D1938,D1939)))</f>
        <v/>
      </c>
      <c r="D1939" s="271"/>
      <c r="E1939" s="272"/>
      <c r="F1939" s="272"/>
      <c r="G1939" s="272"/>
      <c r="H1939" s="272"/>
      <c r="I1939" s="272"/>
      <c r="J1939" s="272"/>
      <c r="K1939" s="272"/>
      <c r="L1939" s="272"/>
      <c r="M1939" s="272"/>
      <c r="N1939" s="273"/>
    </row>
    <row r="1940" spans="2:14" x14ac:dyDescent="0.25">
      <c r="B1940" s="278" t="str">
        <f>IF(D1940="","",D1940&amp;"-"&amp;(1+COUNTIF(D$11:D1939,D1940)))</f>
        <v/>
      </c>
      <c r="D1940" s="271"/>
      <c r="E1940" s="272"/>
      <c r="F1940" s="272"/>
      <c r="G1940" s="272"/>
      <c r="H1940" s="272"/>
      <c r="I1940" s="272"/>
      <c r="J1940" s="272"/>
      <c r="K1940" s="272"/>
      <c r="L1940" s="272"/>
      <c r="M1940" s="272"/>
      <c r="N1940" s="273"/>
    </row>
    <row r="1941" spans="2:14" x14ac:dyDescent="0.25">
      <c r="B1941" s="278" t="str">
        <f>IF(D1941="","",D1941&amp;"-"&amp;(1+COUNTIF(D$11:D1940,D1941)))</f>
        <v/>
      </c>
      <c r="D1941" s="271"/>
      <c r="E1941" s="272"/>
      <c r="F1941" s="272"/>
      <c r="G1941" s="272"/>
      <c r="H1941" s="272"/>
      <c r="I1941" s="272"/>
      <c r="J1941" s="272"/>
      <c r="K1941" s="272"/>
      <c r="L1941" s="272"/>
      <c r="M1941" s="272"/>
      <c r="N1941" s="273"/>
    </row>
    <row r="1942" spans="2:14" x14ac:dyDescent="0.25">
      <c r="B1942" s="278" t="str">
        <f>IF(D1942="","",D1942&amp;"-"&amp;(1+COUNTIF(D$11:D1941,D1942)))</f>
        <v/>
      </c>
      <c r="D1942" s="271"/>
      <c r="E1942" s="272"/>
      <c r="F1942" s="272"/>
      <c r="G1942" s="272"/>
      <c r="H1942" s="272"/>
      <c r="I1942" s="272"/>
      <c r="J1942" s="272"/>
      <c r="K1942" s="272"/>
      <c r="L1942" s="272"/>
      <c r="M1942" s="272"/>
      <c r="N1942" s="273"/>
    </row>
    <row r="1943" spans="2:14" x14ac:dyDescent="0.25">
      <c r="B1943" s="278" t="str">
        <f>IF(D1943="","",D1943&amp;"-"&amp;(1+COUNTIF(D$11:D1942,D1943)))</f>
        <v/>
      </c>
      <c r="D1943" s="271"/>
      <c r="E1943" s="272"/>
      <c r="F1943" s="272"/>
      <c r="G1943" s="272"/>
      <c r="H1943" s="272"/>
      <c r="I1943" s="272"/>
      <c r="J1943" s="272"/>
      <c r="K1943" s="272"/>
      <c r="L1943" s="272"/>
      <c r="M1943" s="272"/>
      <c r="N1943" s="273"/>
    </row>
    <row r="1944" spans="2:14" ht="15" customHeight="1" x14ac:dyDescent="0.25">
      <c r="B1944" s="278" t="str">
        <f>IF(D1944="","",D1944&amp;"-"&amp;(1+COUNTIF(D$11:D1943,D1944)))</f>
        <v/>
      </c>
      <c r="D1944" s="271"/>
      <c r="E1944" s="272"/>
      <c r="F1944" s="272"/>
      <c r="G1944" s="272"/>
      <c r="H1944" s="272"/>
      <c r="I1944" s="272"/>
      <c r="J1944" s="272"/>
      <c r="K1944" s="272"/>
      <c r="L1944" s="272"/>
      <c r="M1944" s="272"/>
      <c r="N1944" s="273"/>
    </row>
    <row r="1945" spans="2:14" x14ac:dyDescent="0.25">
      <c r="B1945" s="278" t="str">
        <f>IF(D1945="","",D1945&amp;"-"&amp;(1+COUNTIF(D$11:D1944,D1945)))</f>
        <v/>
      </c>
      <c r="D1945" s="271"/>
      <c r="E1945" s="272"/>
      <c r="F1945" s="272"/>
      <c r="G1945" s="272"/>
      <c r="H1945" s="272"/>
      <c r="I1945" s="272"/>
      <c r="J1945" s="272"/>
      <c r="K1945" s="272"/>
      <c r="L1945" s="272"/>
      <c r="M1945" s="272"/>
      <c r="N1945" s="273"/>
    </row>
    <row r="1946" spans="2:14" x14ac:dyDescent="0.25">
      <c r="B1946" s="278" t="str">
        <f>IF(D1946="","",D1946&amp;"-"&amp;(1+COUNTIF(D$11:D1945,D1946)))</f>
        <v/>
      </c>
      <c r="D1946" s="271"/>
      <c r="E1946" s="272"/>
      <c r="F1946" s="272"/>
      <c r="G1946" s="272"/>
      <c r="H1946" s="272"/>
      <c r="I1946" s="272"/>
      <c r="J1946" s="272"/>
      <c r="K1946" s="272"/>
      <c r="L1946" s="272"/>
      <c r="M1946" s="272"/>
      <c r="N1946" s="273"/>
    </row>
    <row r="1947" spans="2:14" x14ac:dyDescent="0.25">
      <c r="B1947" s="278" t="str">
        <f>IF(D1947="","",D1947&amp;"-"&amp;(1+COUNTIF(D$11:D1946,D1947)))</f>
        <v/>
      </c>
      <c r="D1947" s="271"/>
      <c r="E1947" s="272"/>
      <c r="F1947" s="272"/>
      <c r="G1947" s="272"/>
      <c r="H1947" s="272"/>
      <c r="I1947" s="272"/>
      <c r="J1947" s="272"/>
      <c r="K1947" s="272"/>
      <c r="L1947" s="272"/>
      <c r="M1947" s="272"/>
      <c r="N1947" s="273"/>
    </row>
    <row r="1948" spans="2:14" x14ac:dyDescent="0.25">
      <c r="B1948" s="278" t="str">
        <f>IF(D1948="","",D1948&amp;"-"&amp;(1+COUNTIF(D$11:D1947,D1948)))</f>
        <v/>
      </c>
      <c r="D1948" s="271"/>
      <c r="E1948" s="272"/>
      <c r="F1948" s="272"/>
      <c r="G1948" s="272"/>
      <c r="H1948" s="272"/>
      <c r="I1948" s="272"/>
      <c r="J1948" s="272"/>
      <c r="K1948" s="272"/>
      <c r="L1948" s="272"/>
      <c r="M1948" s="272"/>
      <c r="N1948" s="273"/>
    </row>
    <row r="1949" spans="2:14" x14ac:dyDescent="0.25">
      <c r="B1949" s="278" t="str">
        <f>IF(D1949="","",D1949&amp;"-"&amp;(1+COUNTIF(D$11:D1948,D1949)))</f>
        <v/>
      </c>
      <c r="D1949" s="271"/>
      <c r="E1949" s="272"/>
      <c r="F1949" s="272"/>
      <c r="G1949" s="272"/>
      <c r="H1949" s="272"/>
      <c r="I1949" s="272"/>
      <c r="J1949" s="272"/>
      <c r="K1949" s="272"/>
      <c r="L1949" s="272"/>
      <c r="M1949" s="272"/>
      <c r="N1949" s="273"/>
    </row>
    <row r="1950" spans="2:14" x14ac:dyDescent="0.25">
      <c r="B1950" s="278" t="str">
        <f>IF(D1950="","",D1950&amp;"-"&amp;(1+COUNTIF(D$11:D1949,D1950)))</f>
        <v/>
      </c>
      <c r="D1950" s="271"/>
      <c r="E1950" s="272"/>
      <c r="F1950" s="272"/>
      <c r="G1950" s="272"/>
      <c r="H1950" s="272"/>
      <c r="I1950" s="272"/>
      <c r="J1950" s="272"/>
      <c r="K1950" s="272"/>
      <c r="L1950" s="272"/>
      <c r="M1950" s="272"/>
      <c r="N1950" s="273"/>
    </row>
    <row r="1951" spans="2:14" ht="15" customHeight="1" x14ac:dyDescent="0.25">
      <c r="B1951" s="278" t="str">
        <f>IF(D1951="","",D1951&amp;"-"&amp;(1+COUNTIF(D$11:D1950,D1951)))</f>
        <v/>
      </c>
      <c r="D1951" s="271"/>
      <c r="E1951" s="272"/>
      <c r="F1951" s="272"/>
      <c r="G1951" s="272"/>
      <c r="H1951" s="272"/>
      <c r="I1951" s="272"/>
      <c r="J1951" s="272"/>
      <c r="K1951" s="272"/>
      <c r="L1951" s="272"/>
      <c r="M1951" s="272"/>
      <c r="N1951" s="273"/>
    </row>
    <row r="1952" spans="2:14" x14ac:dyDescent="0.25">
      <c r="B1952" s="278" t="str">
        <f>IF(D1952="","",D1952&amp;"-"&amp;(1+COUNTIF(D$11:D1951,D1952)))</f>
        <v/>
      </c>
      <c r="D1952" s="271"/>
      <c r="E1952" s="272"/>
      <c r="F1952" s="272"/>
      <c r="G1952" s="272"/>
      <c r="H1952" s="272"/>
      <c r="I1952" s="272"/>
      <c r="J1952" s="272"/>
      <c r="K1952" s="272"/>
      <c r="L1952" s="272"/>
      <c r="M1952" s="272"/>
      <c r="N1952" s="273"/>
    </row>
    <row r="1953" spans="2:14" x14ac:dyDescent="0.25">
      <c r="B1953" s="278" t="str">
        <f>IF(D1953="","",D1953&amp;"-"&amp;(1+COUNTIF(D$11:D1952,D1953)))</f>
        <v/>
      </c>
      <c r="D1953" s="271"/>
      <c r="E1953" s="272"/>
      <c r="F1953" s="272"/>
      <c r="G1953" s="272"/>
      <c r="H1953" s="272"/>
      <c r="I1953" s="272"/>
      <c r="J1953" s="272"/>
      <c r="K1953" s="272"/>
      <c r="L1953" s="272"/>
      <c r="M1953" s="272"/>
      <c r="N1953" s="273"/>
    </row>
    <row r="1954" spans="2:14" x14ac:dyDescent="0.25">
      <c r="B1954" s="278" t="str">
        <f>IF(D1954="","",D1954&amp;"-"&amp;(1+COUNTIF(D$11:D1953,D1954)))</f>
        <v/>
      </c>
      <c r="D1954" s="271"/>
      <c r="E1954" s="272"/>
      <c r="F1954" s="272"/>
      <c r="G1954" s="272"/>
      <c r="H1954" s="272"/>
      <c r="I1954" s="272"/>
      <c r="J1954" s="272"/>
      <c r="K1954" s="272"/>
      <c r="L1954" s="272"/>
      <c r="M1954" s="272"/>
      <c r="N1954" s="273"/>
    </row>
    <row r="1955" spans="2:14" x14ac:dyDescent="0.25">
      <c r="B1955" s="278" t="str">
        <f>IF(D1955="","",D1955&amp;"-"&amp;(1+COUNTIF(D$11:D1954,D1955)))</f>
        <v/>
      </c>
      <c r="D1955" s="271"/>
      <c r="E1955" s="272"/>
      <c r="F1955" s="272"/>
      <c r="G1955" s="272"/>
      <c r="H1955" s="272"/>
      <c r="I1955" s="272"/>
      <c r="J1955" s="272"/>
      <c r="K1955" s="272"/>
      <c r="L1955" s="272"/>
      <c r="M1955" s="272"/>
      <c r="N1955" s="273"/>
    </row>
    <row r="1956" spans="2:14" x14ac:dyDescent="0.25">
      <c r="B1956" s="278" t="str">
        <f>IF(D1956="","",D1956&amp;"-"&amp;(1+COUNTIF(D$11:D1955,D1956)))</f>
        <v/>
      </c>
      <c r="D1956" s="271"/>
      <c r="E1956" s="272"/>
      <c r="F1956" s="272"/>
      <c r="G1956" s="272"/>
      <c r="H1956" s="272"/>
      <c r="I1956" s="272"/>
      <c r="J1956" s="272"/>
      <c r="K1956" s="272"/>
      <c r="L1956" s="272"/>
      <c r="M1956" s="272"/>
      <c r="N1956" s="273"/>
    </row>
    <row r="1957" spans="2:14" x14ac:dyDescent="0.25">
      <c r="B1957" s="278" t="str">
        <f>IF(D1957="","",D1957&amp;"-"&amp;(1+COUNTIF(D$11:D1956,D1957)))</f>
        <v/>
      </c>
      <c r="D1957" s="271"/>
      <c r="E1957" s="272"/>
      <c r="F1957" s="272"/>
      <c r="G1957" s="272"/>
      <c r="H1957" s="272"/>
      <c r="I1957" s="272"/>
      <c r="J1957" s="272"/>
      <c r="K1957" s="272"/>
      <c r="L1957" s="272"/>
      <c r="M1957" s="272"/>
      <c r="N1957" s="273"/>
    </row>
    <row r="1958" spans="2:14" ht="15" customHeight="1" x14ac:dyDescent="0.25">
      <c r="B1958" s="278" t="str">
        <f>IF(D1958="","",D1958&amp;"-"&amp;(1+COUNTIF(D$11:D1957,D1958)))</f>
        <v/>
      </c>
      <c r="D1958" s="271"/>
      <c r="E1958" s="272"/>
      <c r="F1958" s="272"/>
      <c r="G1958" s="272"/>
      <c r="H1958" s="272"/>
      <c r="I1958" s="272"/>
      <c r="J1958" s="272"/>
      <c r="K1958" s="272"/>
      <c r="L1958" s="272"/>
      <c r="M1958" s="272"/>
      <c r="N1958" s="273"/>
    </row>
    <row r="1959" spans="2:14" x14ac:dyDescent="0.25">
      <c r="B1959" s="278" t="str">
        <f>IF(D1959="","",D1959&amp;"-"&amp;(1+COUNTIF(D$11:D1958,D1959)))</f>
        <v/>
      </c>
      <c r="D1959" s="271"/>
      <c r="E1959" s="272"/>
      <c r="F1959" s="272"/>
      <c r="G1959" s="272"/>
      <c r="H1959" s="272"/>
      <c r="I1959" s="272"/>
      <c r="J1959" s="272"/>
      <c r="K1959" s="272"/>
      <c r="L1959" s="272"/>
      <c r="M1959" s="272"/>
      <c r="N1959" s="273"/>
    </row>
    <row r="1960" spans="2:14" x14ac:dyDescent="0.25">
      <c r="B1960" s="278" t="str">
        <f>IF(D1960="","",D1960&amp;"-"&amp;(1+COUNTIF(D$11:D1959,D1960)))</f>
        <v/>
      </c>
      <c r="D1960" s="271"/>
      <c r="E1960" s="272"/>
      <c r="F1960" s="272"/>
      <c r="G1960" s="272"/>
      <c r="H1960" s="272"/>
      <c r="I1960" s="272"/>
      <c r="J1960" s="272"/>
      <c r="K1960" s="272"/>
      <c r="L1960" s="272"/>
      <c r="M1960" s="272"/>
      <c r="N1960" s="273"/>
    </row>
    <row r="1961" spans="2:14" x14ac:dyDescent="0.25">
      <c r="B1961" s="278" t="str">
        <f>IF(D1961="","",D1961&amp;"-"&amp;(1+COUNTIF(D$11:D1960,D1961)))</f>
        <v/>
      </c>
      <c r="D1961" s="271"/>
      <c r="E1961" s="272"/>
      <c r="F1961" s="272"/>
      <c r="G1961" s="272"/>
      <c r="H1961" s="272"/>
      <c r="I1961" s="272"/>
      <c r="J1961" s="272"/>
      <c r="K1961" s="272"/>
      <c r="L1961" s="272"/>
      <c r="M1961" s="272"/>
      <c r="N1961" s="273"/>
    </row>
    <row r="1962" spans="2:14" x14ac:dyDescent="0.25">
      <c r="B1962" s="278" t="str">
        <f>IF(D1962="","",D1962&amp;"-"&amp;(1+COUNTIF(D$11:D1961,D1962)))</f>
        <v/>
      </c>
      <c r="D1962" s="271"/>
      <c r="E1962" s="272"/>
      <c r="F1962" s="272"/>
      <c r="G1962" s="272"/>
      <c r="H1962" s="272"/>
      <c r="I1962" s="272"/>
      <c r="J1962" s="272"/>
      <c r="K1962" s="272"/>
      <c r="L1962" s="272"/>
      <c r="M1962" s="272"/>
      <c r="N1962" s="273"/>
    </row>
    <row r="1963" spans="2:14" x14ac:dyDescent="0.25">
      <c r="B1963" s="278" t="str">
        <f>IF(D1963="","",D1963&amp;"-"&amp;(1+COUNTIF(D$11:D1962,D1963)))</f>
        <v/>
      </c>
      <c r="D1963" s="271"/>
      <c r="E1963" s="272"/>
      <c r="F1963" s="272"/>
      <c r="G1963" s="272"/>
      <c r="H1963" s="272"/>
      <c r="I1963" s="272"/>
      <c r="J1963" s="272"/>
      <c r="K1963" s="272"/>
      <c r="L1963" s="272"/>
      <c r="M1963" s="272"/>
      <c r="N1963" s="273"/>
    </row>
    <row r="1964" spans="2:14" x14ac:dyDescent="0.25">
      <c r="B1964" s="278" t="str">
        <f>IF(D1964="","",D1964&amp;"-"&amp;(1+COUNTIF(D$11:D1963,D1964)))</f>
        <v/>
      </c>
      <c r="D1964" s="271"/>
      <c r="E1964" s="272"/>
      <c r="F1964" s="272"/>
      <c r="G1964" s="272"/>
      <c r="H1964" s="272"/>
      <c r="I1964" s="272"/>
      <c r="J1964" s="272"/>
      <c r="K1964" s="272"/>
      <c r="L1964" s="272"/>
      <c r="M1964" s="272"/>
      <c r="N1964" s="273"/>
    </row>
    <row r="1965" spans="2:14" ht="15" customHeight="1" x14ac:dyDescent="0.25">
      <c r="B1965" s="278" t="str">
        <f>IF(D1965="","",D1965&amp;"-"&amp;(1+COUNTIF(D$11:D1964,D1965)))</f>
        <v/>
      </c>
      <c r="D1965" s="271"/>
      <c r="E1965" s="272"/>
      <c r="F1965" s="272"/>
      <c r="G1965" s="272"/>
      <c r="H1965" s="272"/>
      <c r="I1965" s="272"/>
      <c r="J1965" s="272"/>
      <c r="K1965" s="272"/>
      <c r="L1965" s="272"/>
      <c r="M1965" s="272"/>
      <c r="N1965" s="273"/>
    </row>
    <row r="1966" spans="2:14" x14ac:dyDescent="0.25">
      <c r="B1966" s="278" t="str">
        <f>IF(D1966="","",D1966&amp;"-"&amp;(1+COUNTIF(D$11:D1965,D1966)))</f>
        <v/>
      </c>
      <c r="D1966" s="271"/>
      <c r="E1966" s="272"/>
      <c r="F1966" s="272"/>
      <c r="G1966" s="272"/>
      <c r="H1966" s="272"/>
      <c r="I1966" s="272"/>
      <c r="J1966" s="272"/>
      <c r="K1966" s="272"/>
      <c r="L1966" s="272"/>
      <c r="M1966" s="272"/>
      <c r="N1966" s="273"/>
    </row>
    <row r="1967" spans="2:14" x14ac:dyDescent="0.25">
      <c r="B1967" s="278" t="str">
        <f>IF(D1967="","",D1967&amp;"-"&amp;(1+COUNTIF(D$11:D1966,D1967)))</f>
        <v/>
      </c>
      <c r="D1967" s="271"/>
      <c r="E1967" s="272"/>
      <c r="F1967" s="272"/>
      <c r="G1967" s="272"/>
      <c r="H1967" s="272"/>
      <c r="I1967" s="272"/>
      <c r="J1967" s="272"/>
      <c r="K1967" s="272"/>
      <c r="L1967" s="272"/>
      <c r="M1967" s="272"/>
      <c r="N1967" s="273"/>
    </row>
    <row r="1968" spans="2:14" x14ac:dyDescent="0.25">
      <c r="B1968" s="278" t="str">
        <f>IF(D1968="","",D1968&amp;"-"&amp;(1+COUNTIF(D$11:D1967,D1968)))</f>
        <v/>
      </c>
      <c r="D1968" s="271"/>
      <c r="E1968" s="272"/>
      <c r="F1968" s="272"/>
      <c r="G1968" s="272"/>
      <c r="H1968" s="272"/>
      <c r="I1968" s="272"/>
      <c r="J1968" s="272"/>
      <c r="K1968" s="272"/>
      <c r="L1968" s="272"/>
      <c r="M1968" s="272"/>
      <c r="N1968" s="273"/>
    </row>
    <row r="1969" spans="2:14" x14ac:dyDescent="0.25">
      <c r="B1969" s="278" t="str">
        <f>IF(D1969="","",D1969&amp;"-"&amp;(1+COUNTIF(D$11:D1968,D1969)))</f>
        <v/>
      </c>
      <c r="D1969" s="271"/>
      <c r="E1969" s="272"/>
      <c r="F1969" s="272"/>
      <c r="G1969" s="272"/>
      <c r="H1969" s="272"/>
      <c r="I1969" s="272"/>
      <c r="J1969" s="272"/>
      <c r="K1969" s="272"/>
      <c r="L1969" s="272"/>
      <c r="M1969" s="272"/>
      <c r="N1969" s="273"/>
    </row>
    <row r="1970" spans="2:14" x14ac:dyDescent="0.25">
      <c r="B1970" s="278" t="str">
        <f>IF(D1970="","",D1970&amp;"-"&amp;(1+COUNTIF(D$11:D1969,D1970)))</f>
        <v/>
      </c>
      <c r="D1970" s="271"/>
      <c r="E1970" s="272"/>
      <c r="F1970" s="272"/>
      <c r="G1970" s="272"/>
      <c r="H1970" s="272"/>
      <c r="I1970" s="272"/>
      <c r="J1970" s="272"/>
      <c r="K1970" s="272"/>
      <c r="L1970" s="272"/>
      <c r="M1970" s="272"/>
      <c r="N1970" s="273"/>
    </row>
    <row r="1971" spans="2:14" x14ac:dyDescent="0.25">
      <c r="B1971" s="278" t="str">
        <f>IF(D1971="","",D1971&amp;"-"&amp;(1+COUNTIF(D$11:D1970,D1971)))</f>
        <v/>
      </c>
      <c r="D1971" s="271"/>
      <c r="E1971" s="272"/>
      <c r="F1971" s="272"/>
      <c r="G1971" s="272"/>
      <c r="H1971" s="272"/>
      <c r="I1971" s="272"/>
      <c r="J1971" s="272"/>
      <c r="K1971" s="272"/>
      <c r="L1971" s="272"/>
      <c r="M1971" s="272"/>
      <c r="N1971" s="273"/>
    </row>
    <row r="1972" spans="2:14" ht="15" customHeight="1" x14ac:dyDescent="0.25">
      <c r="B1972" s="278" t="str">
        <f>IF(D1972="","",D1972&amp;"-"&amp;(1+COUNTIF(D$11:D1971,D1972)))</f>
        <v/>
      </c>
      <c r="D1972" s="271"/>
      <c r="E1972" s="272"/>
      <c r="F1972" s="272"/>
      <c r="G1972" s="272"/>
      <c r="H1972" s="272"/>
      <c r="I1972" s="272"/>
      <c r="J1972" s="272"/>
      <c r="K1972" s="272"/>
      <c r="L1972" s="272"/>
      <c r="M1972" s="272"/>
      <c r="N1972" s="273"/>
    </row>
    <row r="1973" spans="2:14" x14ac:dyDescent="0.25">
      <c r="B1973" s="278" t="str">
        <f>IF(D1973="","",D1973&amp;"-"&amp;(1+COUNTIF(D$11:D1972,D1973)))</f>
        <v/>
      </c>
      <c r="D1973" s="271"/>
      <c r="E1973" s="272"/>
      <c r="F1973" s="272"/>
      <c r="G1973" s="272"/>
      <c r="H1973" s="272"/>
      <c r="I1973" s="272"/>
      <c r="J1973" s="272"/>
      <c r="K1973" s="272"/>
      <c r="L1973" s="272"/>
      <c r="M1973" s="272"/>
      <c r="N1973" s="273"/>
    </row>
    <row r="1974" spans="2:14" x14ac:dyDescent="0.25">
      <c r="B1974" s="278" t="str">
        <f>IF(D1974="","",D1974&amp;"-"&amp;(1+COUNTIF(D$11:D1973,D1974)))</f>
        <v/>
      </c>
      <c r="D1974" s="271"/>
      <c r="E1974" s="272"/>
      <c r="F1974" s="272"/>
      <c r="G1974" s="272"/>
      <c r="H1974" s="272"/>
      <c r="I1974" s="272"/>
      <c r="J1974" s="272"/>
      <c r="K1974" s="272"/>
      <c r="L1974" s="272"/>
      <c r="M1974" s="272"/>
      <c r="N1974" s="273"/>
    </row>
    <row r="1975" spans="2:14" x14ac:dyDescent="0.25">
      <c r="B1975" s="278" t="str">
        <f>IF(D1975="","",D1975&amp;"-"&amp;(1+COUNTIF(D$11:D1974,D1975)))</f>
        <v/>
      </c>
      <c r="D1975" s="271"/>
      <c r="E1975" s="272"/>
      <c r="F1975" s="272"/>
      <c r="G1975" s="272"/>
      <c r="H1975" s="272"/>
      <c r="I1975" s="272"/>
      <c r="J1975" s="272"/>
      <c r="K1975" s="272"/>
      <c r="L1975" s="272"/>
      <c r="M1975" s="272"/>
      <c r="N1975" s="273"/>
    </row>
    <row r="1976" spans="2:14" x14ac:dyDescent="0.25">
      <c r="B1976" s="278" t="str">
        <f>IF(D1976="","",D1976&amp;"-"&amp;(1+COUNTIF(D$11:D1975,D1976)))</f>
        <v/>
      </c>
      <c r="D1976" s="271"/>
      <c r="E1976" s="272"/>
      <c r="F1976" s="272"/>
      <c r="G1976" s="272"/>
      <c r="H1976" s="272"/>
      <c r="I1976" s="272"/>
      <c r="J1976" s="272"/>
      <c r="K1976" s="272"/>
      <c r="L1976" s="272"/>
      <c r="M1976" s="272"/>
      <c r="N1976" s="273"/>
    </row>
    <row r="1977" spans="2:14" x14ac:dyDescent="0.25">
      <c r="B1977" s="278" t="str">
        <f>IF(D1977="","",D1977&amp;"-"&amp;(1+COUNTIF(D$11:D1976,D1977)))</f>
        <v/>
      </c>
      <c r="D1977" s="271"/>
      <c r="E1977" s="272"/>
      <c r="F1977" s="272"/>
      <c r="G1977" s="272"/>
      <c r="H1977" s="272"/>
      <c r="I1977" s="272"/>
      <c r="J1977" s="272"/>
      <c r="K1977" s="272"/>
      <c r="L1977" s="272"/>
      <c r="M1977" s="272"/>
      <c r="N1977" s="273"/>
    </row>
    <row r="1978" spans="2:14" x14ac:dyDescent="0.25">
      <c r="B1978" s="278" t="str">
        <f>IF(D1978="","",D1978&amp;"-"&amp;(1+COUNTIF(D$11:D1977,D1978)))</f>
        <v/>
      </c>
      <c r="D1978" s="271"/>
      <c r="E1978" s="272"/>
      <c r="F1978" s="272"/>
      <c r="G1978" s="272"/>
      <c r="H1978" s="272"/>
      <c r="I1978" s="272"/>
      <c r="J1978" s="272"/>
      <c r="K1978" s="272"/>
      <c r="L1978" s="272"/>
      <c r="M1978" s="272"/>
      <c r="N1978" s="273"/>
    </row>
    <row r="1979" spans="2:14" ht="15" customHeight="1" x14ac:dyDescent="0.25">
      <c r="B1979" s="278" t="str">
        <f>IF(D1979="","",D1979&amp;"-"&amp;(1+COUNTIF(D$11:D1978,D1979)))</f>
        <v/>
      </c>
      <c r="D1979" s="271"/>
      <c r="E1979" s="272"/>
      <c r="F1979" s="272"/>
      <c r="G1979" s="272"/>
      <c r="H1979" s="272"/>
      <c r="I1979" s="272"/>
      <c r="J1979" s="272"/>
      <c r="K1979" s="272"/>
      <c r="L1979" s="272"/>
      <c r="M1979" s="272"/>
      <c r="N1979" s="273"/>
    </row>
    <row r="1980" spans="2:14" x14ac:dyDescent="0.25">
      <c r="B1980" s="278" t="str">
        <f>IF(D1980="","",D1980&amp;"-"&amp;(1+COUNTIF(D$11:D1979,D1980)))</f>
        <v/>
      </c>
      <c r="D1980" s="271"/>
      <c r="E1980" s="272"/>
      <c r="F1980" s="272"/>
      <c r="G1980" s="272"/>
      <c r="H1980" s="272"/>
      <c r="I1980" s="272"/>
      <c r="J1980" s="272"/>
      <c r="K1980" s="272"/>
      <c r="L1980" s="272"/>
      <c r="M1980" s="272"/>
      <c r="N1980" s="273"/>
    </row>
    <row r="1981" spans="2:14" x14ac:dyDescent="0.25">
      <c r="B1981" s="278" t="str">
        <f>IF(D1981="","",D1981&amp;"-"&amp;(1+COUNTIF(D$11:D1980,D1981)))</f>
        <v/>
      </c>
      <c r="D1981" s="271"/>
      <c r="E1981" s="272"/>
      <c r="F1981" s="272"/>
      <c r="G1981" s="272"/>
      <c r="H1981" s="272"/>
      <c r="I1981" s="272"/>
      <c r="J1981" s="272"/>
      <c r="K1981" s="272"/>
      <c r="L1981" s="272"/>
      <c r="M1981" s="272"/>
      <c r="N1981" s="273"/>
    </row>
    <row r="1982" spans="2:14" x14ac:dyDescent="0.25">
      <c r="B1982" s="278" t="str">
        <f>IF(D1982="","",D1982&amp;"-"&amp;(1+COUNTIF(D$11:D1981,D1982)))</f>
        <v/>
      </c>
      <c r="D1982" s="271"/>
      <c r="E1982" s="272"/>
      <c r="F1982" s="272"/>
      <c r="G1982" s="272"/>
      <c r="H1982" s="272"/>
      <c r="I1982" s="272"/>
      <c r="J1982" s="272"/>
      <c r="K1982" s="272"/>
      <c r="L1982" s="272"/>
      <c r="M1982" s="272"/>
      <c r="N1982" s="273"/>
    </row>
    <row r="1983" spans="2:14" x14ac:dyDescent="0.25">
      <c r="B1983" s="278" t="str">
        <f>IF(D1983="","",D1983&amp;"-"&amp;(1+COUNTIF(D$11:D1982,D1983)))</f>
        <v/>
      </c>
      <c r="D1983" s="271"/>
      <c r="E1983" s="272"/>
      <c r="F1983" s="272"/>
      <c r="G1983" s="272"/>
      <c r="H1983" s="272"/>
      <c r="I1983" s="272"/>
      <c r="J1983" s="272"/>
      <c r="K1983" s="272"/>
      <c r="L1983" s="272"/>
      <c r="M1983" s="272"/>
      <c r="N1983" s="273"/>
    </row>
    <row r="1984" spans="2:14" x14ac:dyDescent="0.25">
      <c r="B1984" s="278" t="str">
        <f>IF(D1984="","",D1984&amp;"-"&amp;(1+COUNTIF(D$11:D1983,D1984)))</f>
        <v/>
      </c>
      <c r="D1984" s="271"/>
      <c r="E1984" s="272"/>
      <c r="F1984" s="272"/>
      <c r="G1984" s="272"/>
      <c r="H1984" s="272"/>
      <c r="I1984" s="272"/>
      <c r="J1984" s="272"/>
      <c r="K1984" s="272"/>
      <c r="L1984" s="272"/>
      <c r="M1984" s="272"/>
      <c r="N1984" s="273"/>
    </row>
    <row r="1985" spans="2:14" x14ac:dyDescent="0.25">
      <c r="B1985" s="278" t="str">
        <f>IF(D1985="","",D1985&amp;"-"&amp;(1+COUNTIF(D$11:D1984,D1985)))</f>
        <v/>
      </c>
      <c r="D1985" s="271"/>
      <c r="E1985" s="272"/>
      <c r="F1985" s="272"/>
      <c r="G1985" s="272"/>
      <c r="H1985" s="272"/>
      <c r="I1985" s="272"/>
      <c r="J1985" s="272"/>
      <c r="K1985" s="272"/>
      <c r="L1985" s="272"/>
      <c r="M1985" s="272"/>
      <c r="N1985" s="273"/>
    </row>
    <row r="1986" spans="2:14" ht="15" customHeight="1" x14ac:dyDescent="0.25">
      <c r="B1986" s="278" t="str">
        <f>IF(D1986="","",D1986&amp;"-"&amp;(1+COUNTIF(D$11:D1985,D1986)))</f>
        <v/>
      </c>
      <c r="D1986" s="271"/>
      <c r="E1986" s="272"/>
      <c r="F1986" s="272"/>
      <c r="G1986" s="272"/>
      <c r="H1986" s="272"/>
      <c r="I1986" s="272"/>
      <c r="J1986" s="272"/>
      <c r="K1986" s="272"/>
      <c r="L1986" s="272"/>
      <c r="M1986" s="272"/>
      <c r="N1986" s="273"/>
    </row>
    <row r="1987" spans="2:14" x14ac:dyDescent="0.25">
      <c r="B1987" s="278" t="str">
        <f>IF(D1987="","",D1987&amp;"-"&amp;(1+COUNTIF(D$11:D1986,D1987)))</f>
        <v/>
      </c>
      <c r="D1987" s="271"/>
      <c r="E1987" s="272"/>
      <c r="F1987" s="272"/>
      <c r="G1987" s="272"/>
      <c r="H1987" s="272"/>
      <c r="I1987" s="272"/>
      <c r="J1987" s="272"/>
      <c r="K1987" s="272"/>
      <c r="L1987" s="272"/>
      <c r="M1987" s="272"/>
      <c r="N1987" s="273"/>
    </row>
    <row r="1988" spans="2:14" x14ac:dyDescent="0.25">
      <c r="B1988" s="278" t="str">
        <f>IF(D1988="","",D1988&amp;"-"&amp;(1+COUNTIF(D$11:D1987,D1988)))</f>
        <v/>
      </c>
      <c r="D1988" s="271"/>
      <c r="E1988" s="272"/>
      <c r="F1988" s="272"/>
      <c r="G1988" s="272"/>
      <c r="H1988" s="272"/>
      <c r="I1988" s="272"/>
      <c r="J1988" s="272"/>
      <c r="K1988" s="272"/>
      <c r="L1988" s="272"/>
      <c r="M1988" s="272"/>
      <c r="N1988" s="273"/>
    </row>
    <row r="1989" spans="2:14" x14ac:dyDescent="0.25">
      <c r="B1989" s="278" t="str">
        <f>IF(D1989="","",D1989&amp;"-"&amp;(1+COUNTIF(D$11:D1988,D1989)))</f>
        <v/>
      </c>
      <c r="D1989" s="271"/>
      <c r="E1989" s="272"/>
      <c r="F1989" s="272"/>
      <c r="G1989" s="272"/>
      <c r="H1989" s="272"/>
      <c r="I1989" s="272"/>
      <c r="J1989" s="272"/>
      <c r="K1989" s="272"/>
      <c r="L1989" s="272"/>
      <c r="M1989" s="272"/>
      <c r="N1989" s="273"/>
    </row>
    <row r="1990" spans="2:14" x14ac:dyDescent="0.25">
      <c r="B1990" s="278" t="str">
        <f>IF(D1990="","",D1990&amp;"-"&amp;(1+COUNTIF(D$11:D1989,D1990)))</f>
        <v/>
      </c>
      <c r="D1990" s="271"/>
      <c r="E1990" s="272"/>
      <c r="F1990" s="272"/>
      <c r="G1990" s="272"/>
      <c r="H1990" s="272"/>
      <c r="I1990" s="272"/>
      <c r="J1990" s="272"/>
      <c r="K1990" s="272"/>
      <c r="L1990" s="272"/>
      <c r="M1990" s="272"/>
      <c r="N1990" s="273"/>
    </row>
    <row r="1991" spans="2:14" x14ac:dyDescent="0.25">
      <c r="B1991" s="278" t="str">
        <f>IF(D1991="","",D1991&amp;"-"&amp;(1+COUNTIF(D$11:D1990,D1991)))</f>
        <v/>
      </c>
      <c r="D1991" s="271"/>
      <c r="E1991" s="272"/>
      <c r="F1991" s="272"/>
      <c r="G1991" s="272"/>
      <c r="H1991" s="272"/>
      <c r="I1991" s="272"/>
      <c r="J1991" s="272"/>
      <c r="K1991" s="272"/>
      <c r="L1991" s="272"/>
      <c r="M1991" s="272"/>
      <c r="N1991" s="273"/>
    </row>
    <row r="1992" spans="2:14" x14ac:dyDescent="0.25">
      <c r="B1992" s="278" t="str">
        <f>IF(D1992="","",D1992&amp;"-"&amp;(1+COUNTIF(D$11:D1991,D1992)))</f>
        <v/>
      </c>
      <c r="D1992" s="271"/>
      <c r="E1992" s="272"/>
      <c r="F1992" s="272"/>
      <c r="G1992" s="272"/>
      <c r="H1992" s="272"/>
      <c r="I1992" s="272"/>
      <c r="J1992" s="272"/>
      <c r="K1992" s="272"/>
      <c r="L1992" s="272"/>
      <c r="M1992" s="272"/>
      <c r="N1992" s="273"/>
    </row>
    <row r="1993" spans="2:14" ht="15" customHeight="1" x14ac:dyDescent="0.25">
      <c r="B1993" s="278" t="str">
        <f>IF(D1993="","",D1993&amp;"-"&amp;(1+COUNTIF(D$11:D1992,D1993)))</f>
        <v/>
      </c>
      <c r="D1993" s="271"/>
      <c r="E1993" s="272"/>
      <c r="F1993" s="272"/>
      <c r="G1993" s="272"/>
      <c r="H1993" s="272"/>
      <c r="I1993" s="272"/>
      <c r="J1993" s="272"/>
      <c r="K1993" s="272"/>
      <c r="L1993" s="272"/>
      <c r="M1993" s="272"/>
      <c r="N1993" s="273"/>
    </row>
    <row r="1994" spans="2:14" x14ac:dyDescent="0.25">
      <c r="B1994" s="278" t="str">
        <f>IF(D1994="","",D1994&amp;"-"&amp;(1+COUNTIF(D$11:D1993,D1994)))</f>
        <v/>
      </c>
      <c r="D1994" s="271"/>
      <c r="E1994" s="272"/>
      <c r="F1994" s="272"/>
      <c r="G1994" s="272"/>
      <c r="H1994" s="272"/>
      <c r="I1994" s="272"/>
      <c r="J1994" s="272"/>
      <c r="K1994" s="272"/>
      <c r="L1994" s="272"/>
      <c r="M1994" s="272"/>
      <c r="N1994" s="273"/>
    </row>
    <row r="1995" spans="2:14" x14ac:dyDescent="0.25">
      <c r="B1995" s="278" t="str">
        <f>IF(D1995="","",D1995&amp;"-"&amp;(1+COUNTIF(D$11:D1994,D1995)))</f>
        <v/>
      </c>
      <c r="D1995" s="271"/>
      <c r="E1995" s="272"/>
      <c r="F1995" s="272"/>
      <c r="G1995" s="272"/>
      <c r="H1995" s="272"/>
      <c r="I1995" s="272"/>
      <c r="J1995" s="272"/>
      <c r="K1995" s="272"/>
      <c r="L1995" s="272"/>
      <c r="M1995" s="272"/>
      <c r="N1995" s="273"/>
    </row>
    <row r="1996" spans="2:14" x14ac:dyDescent="0.25">
      <c r="B1996" s="278" t="str">
        <f>IF(D1996="","",D1996&amp;"-"&amp;(1+COUNTIF(D$11:D1995,D1996)))</f>
        <v/>
      </c>
      <c r="D1996" s="271"/>
      <c r="E1996" s="272"/>
      <c r="F1996" s="272"/>
      <c r="G1996" s="272"/>
      <c r="H1996" s="272"/>
      <c r="I1996" s="272"/>
      <c r="J1996" s="272"/>
      <c r="K1996" s="272"/>
      <c r="L1996" s="272"/>
      <c r="M1996" s="272"/>
      <c r="N1996" s="273"/>
    </row>
    <row r="1997" spans="2:14" x14ac:dyDescent="0.25">
      <c r="B1997" s="278" t="str">
        <f>IF(D1997="","",D1997&amp;"-"&amp;(1+COUNTIF(D$11:D1996,D1997)))</f>
        <v/>
      </c>
      <c r="D1997" s="271"/>
      <c r="E1997" s="272"/>
      <c r="F1997" s="272"/>
      <c r="G1997" s="272"/>
      <c r="H1997" s="272"/>
      <c r="I1997" s="272"/>
      <c r="J1997" s="272"/>
      <c r="K1997" s="272"/>
      <c r="L1997" s="272"/>
      <c r="M1997" s="272"/>
      <c r="N1997" s="273"/>
    </row>
    <row r="1998" spans="2:14" x14ac:dyDescent="0.25">
      <c r="B1998" s="278" t="str">
        <f>IF(D1998="","",D1998&amp;"-"&amp;(1+COUNTIF(D$11:D1997,D1998)))</f>
        <v/>
      </c>
      <c r="D1998" s="271"/>
      <c r="E1998" s="272"/>
      <c r="F1998" s="272"/>
      <c r="G1998" s="272"/>
      <c r="H1998" s="272"/>
      <c r="I1998" s="272"/>
      <c r="J1998" s="272"/>
      <c r="K1998" s="272"/>
      <c r="L1998" s="272"/>
      <c r="M1998" s="272"/>
      <c r="N1998" s="273"/>
    </row>
    <row r="1999" spans="2:14" x14ac:dyDescent="0.25">
      <c r="B1999" s="278" t="str">
        <f>IF(D1999="","",D1999&amp;"-"&amp;(1+COUNTIF(D$11:D1998,D1999)))</f>
        <v/>
      </c>
      <c r="D1999" s="271"/>
      <c r="E1999" s="272"/>
      <c r="F1999" s="272"/>
      <c r="G1999" s="272"/>
      <c r="H1999" s="272"/>
      <c r="I1999" s="272"/>
      <c r="J1999" s="272"/>
      <c r="K1999" s="272"/>
      <c r="L1999" s="272"/>
      <c r="M1999" s="272"/>
      <c r="N1999" s="273"/>
    </row>
    <row r="2000" spans="2:14" ht="15" customHeight="1" x14ac:dyDescent="0.25">
      <c r="B2000" s="278" t="str">
        <f>IF(D2000="","",D2000&amp;"-"&amp;(1+COUNTIF(D$11:D1999,D2000)))</f>
        <v/>
      </c>
      <c r="D2000" s="271"/>
      <c r="E2000" s="272"/>
      <c r="F2000" s="272"/>
      <c r="G2000" s="272"/>
      <c r="H2000" s="272"/>
      <c r="I2000" s="272"/>
      <c r="J2000" s="272"/>
      <c r="K2000" s="272"/>
      <c r="L2000" s="272"/>
      <c r="M2000" s="272"/>
      <c r="N2000" s="273"/>
    </row>
    <row r="2001" spans="2:14" x14ac:dyDescent="0.25">
      <c r="B2001" s="278" t="str">
        <f>IF(D2001="","",D2001&amp;"-"&amp;(1+COUNTIF(D$11:D2000,D2001)))</f>
        <v/>
      </c>
      <c r="D2001" s="271"/>
      <c r="E2001" s="272"/>
      <c r="F2001" s="272"/>
      <c r="G2001" s="272"/>
      <c r="H2001" s="272"/>
      <c r="I2001" s="272"/>
      <c r="J2001" s="272"/>
      <c r="K2001" s="272"/>
      <c r="L2001" s="272"/>
      <c r="M2001" s="272"/>
      <c r="N2001" s="273"/>
    </row>
    <row r="2002" spans="2:14" x14ac:dyDescent="0.25">
      <c r="B2002" s="278" t="str">
        <f>IF(D2002="","",D2002&amp;"-"&amp;(1+COUNTIF(D$11:D2001,D2002)))</f>
        <v/>
      </c>
      <c r="D2002" s="271"/>
      <c r="E2002" s="272"/>
      <c r="F2002" s="272"/>
      <c r="G2002" s="272"/>
      <c r="H2002" s="272"/>
      <c r="I2002" s="272"/>
      <c r="J2002" s="272"/>
      <c r="K2002" s="272"/>
      <c r="L2002" s="272"/>
      <c r="M2002" s="272"/>
      <c r="N2002" s="273"/>
    </row>
    <row r="2003" spans="2:14" x14ac:dyDescent="0.25">
      <c r="B2003" s="278" t="str">
        <f>IF(D2003="","",D2003&amp;"-"&amp;(1+COUNTIF(D$11:D2002,D2003)))</f>
        <v/>
      </c>
      <c r="D2003" s="271"/>
      <c r="E2003" s="272"/>
      <c r="F2003" s="272"/>
      <c r="G2003" s="272"/>
      <c r="H2003" s="272"/>
      <c r="I2003" s="272"/>
      <c r="J2003" s="272"/>
      <c r="K2003" s="272"/>
      <c r="L2003" s="272"/>
      <c r="M2003" s="272"/>
      <c r="N2003" s="273"/>
    </row>
    <row r="2004" spans="2:14" x14ac:dyDescent="0.25">
      <c r="B2004" s="278" t="str">
        <f>IF(D2004="","",D2004&amp;"-"&amp;(1+COUNTIF(D$11:D2003,D2004)))</f>
        <v/>
      </c>
      <c r="D2004" s="271"/>
      <c r="E2004" s="272"/>
      <c r="F2004" s="272"/>
      <c r="G2004" s="272"/>
      <c r="H2004" s="272"/>
      <c r="I2004" s="272"/>
      <c r="J2004" s="272"/>
      <c r="K2004" s="272"/>
      <c r="L2004" s="272"/>
      <c r="M2004" s="272"/>
      <c r="N2004" s="273"/>
    </row>
    <row r="2005" spans="2:14" x14ac:dyDescent="0.25">
      <c r="B2005" s="278" t="str">
        <f>IF(D2005="","",D2005&amp;"-"&amp;(1+COUNTIF(D$11:D2004,D2005)))</f>
        <v/>
      </c>
      <c r="D2005" s="271"/>
      <c r="E2005" s="272"/>
      <c r="F2005" s="272"/>
      <c r="G2005" s="272"/>
      <c r="H2005" s="272"/>
      <c r="I2005" s="272"/>
      <c r="J2005" s="272"/>
      <c r="K2005" s="272"/>
      <c r="L2005" s="272"/>
      <c r="M2005" s="272"/>
      <c r="N2005" s="273"/>
    </row>
    <row r="2006" spans="2:14" x14ac:dyDescent="0.25">
      <c r="B2006" s="278" t="str">
        <f>IF(D2006="","",D2006&amp;"-"&amp;(1+COUNTIF(D$11:D2005,D2006)))</f>
        <v/>
      </c>
      <c r="D2006" s="271"/>
      <c r="E2006" s="272"/>
      <c r="F2006" s="272"/>
      <c r="G2006" s="272"/>
      <c r="H2006" s="272"/>
      <c r="I2006" s="272"/>
      <c r="J2006" s="272"/>
      <c r="K2006" s="272"/>
      <c r="L2006" s="272"/>
      <c r="M2006" s="272"/>
      <c r="N2006" s="273"/>
    </row>
    <row r="2007" spans="2:14" ht="15" customHeight="1" x14ac:dyDescent="0.25">
      <c r="B2007" s="278" t="str">
        <f>IF(D2007="","",D2007&amp;"-"&amp;(1+COUNTIF(D$11:D2006,D2007)))</f>
        <v/>
      </c>
      <c r="D2007" s="271"/>
      <c r="E2007" s="272"/>
      <c r="F2007" s="272"/>
      <c r="G2007" s="272"/>
      <c r="H2007" s="272"/>
      <c r="I2007" s="272"/>
      <c r="J2007" s="272"/>
      <c r="K2007" s="272"/>
      <c r="L2007" s="272"/>
      <c r="M2007" s="272"/>
      <c r="N2007" s="273"/>
    </row>
    <row r="2008" spans="2:14" x14ac:dyDescent="0.25">
      <c r="B2008" s="278" t="str">
        <f>IF(D2008="","",D2008&amp;"-"&amp;(1+COUNTIF(D$11:D2007,D2008)))</f>
        <v/>
      </c>
      <c r="D2008" s="271"/>
      <c r="E2008" s="272"/>
      <c r="F2008" s="272"/>
      <c r="G2008" s="272"/>
      <c r="H2008" s="272"/>
      <c r="I2008" s="272"/>
      <c r="J2008" s="272"/>
      <c r="K2008" s="272"/>
      <c r="L2008" s="272"/>
      <c r="M2008" s="272"/>
      <c r="N2008" s="273"/>
    </row>
    <row r="2009" spans="2:14" x14ac:dyDescent="0.25">
      <c r="B2009" s="278" t="str">
        <f>IF(D2009="","",D2009&amp;"-"&amp;(1+COUNTIF(D$11:D2008,D2009)))</f>
        <v/>
      </c>
      <c r="D2009" s="271"/>
      <c r="E2009" s="272"/>
      <c r="F2009" s="272"/>
      <c r="G2009" s="272"/>
      <c r="H2009" s="272"/>
      <c r="I2009" s="272"/>
      <c r="J2009" s="272"/>
      <c r="K2009" s="272"/>
      <c r="L2009" s="272"/>
      <c r="M2009" s="272"/>
      <c r="N2009" s="273"/>
    </row>
    <row r="2010" spans="2:14" x14ac:dyDescent="0.25">
      <c r="B2010" s="278" t="str">
        <f>IF(D2010="","",D2010&amp;"-"&amp;(1+COUNTIF(D$11:D2009,D2010)))</f>
        <v/>
      </c>
      <c r="D2010" s="271"/>
      <c r="E2010" s="272"/>
      <c r="F2010" s="272"/>
      <c r="G2010" s="272"/>
      <c r="H2010" s="272"/>
      <c r="I2010" s="272"/>
      <c r="J2010" s="272"/>
      <c r="K2010" s="272"/>
      <c r="L2010" s="272"/>
      <c r="M2010" s="272"/>
      <c r="N2010" s="273"/>
    </row>
    <row r="2011" spans="2:14" x14ac:dyDescent="0.25">
      <c r="B2011" s="278" t="str">
        <f>IF(D2011="","",D2011&amp;"-"&amp;(1+COUNTIF(D$11:D2010,D2011)))</f>
        <v/>
      </c>
      <c r="D2011" s="271"/>
      <c r="E2011" s="272"/>
      <c r="F2011" s="272"/>
      <c r="G2011" s="272"/>
      <c r="H2011" s="272"/>
      <c r="I2011" s="272"/>
      <c r="J2011" s="272"/>
      <c r="K2011" s="272"/>
      <c r="L2011" s="272"/>
      <c r="M2011" s="272"/>
      <c r="N2011" s="273"/>
    </row>
    <row r="2012" spans="2:14" x14ac:dyDescent="0.25">
      <c r="B2012" s="278" t="str">
        <f>IF(D2012="","",D2012&amp;"-"&amp;(1+COUNTIF(D$11:D2011,D2012)))</f>
        <v/>
      </c>
      <c r="D2012" s="271"/>
      <c r="E2012" s="272"/>
      <c r="F2012" s="272"/>
      <c r="G2012" s="272"/>
      <c r="H2012" s="272"/>
      <c r="I2012" s="272"/>
      <c r="J2012" s="272"/>
      <c r="K2012" s="272"/>
      <c r="L2012" s="272"/>
      <c r="M2012" s="272"/>
      <c r="N2012" s="273"/>
    </row>
    <row r="2013" spans="2:14" x14ac:dyDescent="0.25">
      <c r="B2013" s="278" t="str">
        <f>IF(D2013="","",D2013&amp;"-"&amp;(1+COUNTIF(D$11:D2012,D2013)))</f>
        <v/>
      </c>
      <c r="D2013" s="271"/>
      <c r="E2013" s="272"/>
      <c r="F2013" s="272"/>
      <c r="G2013" s="272"/>
      <c r="H2013" s="272"/>
      <c r="I2013" s="272"/>
      <c r="J2013" s="272"/>
      <c r="K2013" s="272"/>
      <c r="L2013" s="272"/>
      <c r="M2013" s="272"/>
      <c r="N2013" s="273"/>
    </row>
    <row r="2014" spans="2:14" ht="15" customHeight="1" x14ac:dyDescent="0.25">
      <c r="B2014" s="278" t="str">
        <f>IF(D2014="","",D2014&amp;"-"&amp;(1+COUNTIF(D$11:D2013,D2014)))</f>
        <v/>
      </c>
      <c r="D2014" s="271"/>
      <c r="E2014" s="272"/>
      <c r="F2014" s="272"/>
      <c r="G2014" s="272"/>
      <c r="H2014" s="272"/>
      <c r="I2014" s="272"/>
      <c r="J2014" s="272"/>
      <c r="K2014" s="272"/>
      <c r="L2014" s="272"/>
      <c r="M2014" s="272"/>
      <c r="N2014" s="273"/>
    </row>
    <row r="2015" spans="2:14" x14ac:dyDescent="0.25">
      <c r="B2015" s="278" t="str">
        <f>IF(D2015="","",D2015&amp;"-"&amp;(1+COUNTIF(D$11:D2014,D2015)))</f>
        <v/>
      </c>
      <c r="D2015" s="271"/>
      <c r="E2015" s="272"/>
      <c r="F2015" s="272"/>
      <c r="G2015" s="272"/>
      <c r="H2015" s="272"/>
      <c r="I2015" s="272"/>
      <c r="J2015" s="272"/>
      <c r="K2015" s="272"/>
      <c r="L2015" s="272"/>
      <c r="M2015" s="272"/>
      <c r="N2015" s="273"/>
    </row>
    <row r="2016" spans="2:14" x14ac:dyDescent="0.25">
      <c r="B2016" s="278" t="str">
        <f>IF(D2016="","",D2016&amp;"-"&amp;(1+COUNTIF(D$11:D2015,D2016)))</f>
        <v/>
      </c>
      <c r="D2016" s="271"/>
      <c r="E2016" s="272"/>
      <c r="F2016" s="272"/>
      <c r="G2016" s="272"/>
      <c r="H2016" s="272"/>
      <c r="I2016" s="272"/>
      <c r="J2016" s="272"/>
      <c r="K2016" s="272"/>
      <c r="L2016" s="272"/>
      <c r="M2016" s="272"/>
      <c r="N2016" s="273"/>
    </row>
    <row r="2017" spans="2:14" x14ac:dyDescent="0.25">
      <c r="B2017" s="278" t="str">
        <f>IF(D2017="","",D2017&amp;"-"&amp;(1+COUNTIF(D$11:D2016,D2017)))</f>
        <v/>
      </c>
      <c r="D2017" s="271"/>
      <c r="E2017" s="272"/>
      <c r="F2017" s="272"/>
      <c r="G2017" s="272"/>
      <c r="H2017" s="272"/>
      <c r="I2017" s="272"/>
      <c r="J2017" s="272"/>
      <c r="K2017" s="272"/>
      <c r="L2017" s="272"/>
      <c r="M2017" s="272"/>
      <c r="N2017" s="273"/>
    </row>
    <row r="2018" spans="2:14" x14ac:dyDescent="0.25">
      <c r="B2018" s="278" t="str">
        <f>IF(D2018="","",D2018&amp;"-"&amp;(1+COUNTIF(D$11:D2017,D2018)))</f>
        <v/>
      </c>
      <c r="D2018" s="271"/>
      <c r="E2018" s="272"/>
      <c r="F2018" s="272"/>
      <c r="G2018" s="272"/>
      <c r="H2018" s="272"/>
      <c r="I2018" s="272"/>
      <c r="J2018" s="272"/>
      <c r="K2018" s="272"/>
      <c r="L2018" s="272"/>
      <c r="M2018" s="272"/>
      <c r="N2018" s="273"/>
    </row>
    <row r="2019" spans="2:14" x14ac:dyDescent="0.25">
      <c r="B2019" s="278" t="str">
        <f>IF(D2019="","",D2019&amp;"-"&amp;(1+COUNTIF(D$11:D2018,D2019)))</f>
        <v/>
      </c>
      <c r="D2019" s="271"/>
      <c r="E2019" s="272"/>
      <c r="F2019" s="272"/>
      <c r="G2019" s="272"/>
      <c r="H2019" s="272"/>
      <c r="I2019" s="272"/>
      <c r="J2019" s="272"/>
      <c r="K2019" s="272"/>
      <c r="L2019" s="272"/>
      <c r="M2019" s="272"/>
      <c r="N2019" s="273"/>
    </row>
    <row r="2020" spans="2:14" x14ac:dyDescent="0.25">
      <c r="B2020" s="278" t="str">
        <f>IF(D2020="","",D2020&amp;"-"&amp;(1+COUNTIF(D$11:D2019,D2020)))</f>
        <v/>
      </c>
      <c r="D2020" s="271"/>
      <c r="E2020" s="272"/>
      <c r="F2020" s="272"/>
      <c r="G2020" s="272"/>
      <c r="H2020" s="272"/>
      <c r="I2020" s="272"/>
      <c r="J2020" s="272"/>
      <c r="K2020" s="272"/>
      <c r="L2020" s="272"/>
      <c r="M2020" s="272"/>
      <c r="N2020" s="273"/>
    </row>
    <row r="2021" spans="2:14" ht="15" customHeight="1" x14ac:dyDescent="0.25">
      <c r="B2021" s="278" t="str">
        <f>IF(D2021="","",D2021&amp;"-"&amp;(1+COUNTIF(D$11:D2020,D2021)))</f>
        <v/>
      </c>
      <c r="D2021" s="271"/>
      <c r="E2021" s="272"/>
      <c r="F2021" s="272"/>
      <c r="G2021" s="272"/>
      <c r="H2021" s="272"/>
      <c r="I2021" s="272"/>
      <c r="J2021" s="272"/>
      <c r="K2021" s="272"/>
      <c r="L2021" s="272"/>
      <c r="M2021" s="272"/>
      <c r="N2021" s="273"/>
    </row>
    <row r="2022" spans="2:14" x14ac:dyDescent="0.25">
      <c r="B2022" s="278" t="str">
        <f>IF(D2022="","",D2022&amp;"-"&amp;(1+COUNTIF(D$11:D2021,D2022)))</f>
        <v/>
      </c>
      <c r="D2022" s="271"/>
      <c r="E2022" s="272"/>
      <c r="F2022" s="272"/>
      <c r="G2022" s="272"/>
      <c r="H2022" s="272"/>
      <c r="I2022" s="272"/>
      <c r="J2022" s="272"/>
      <c r="K2022" s="272"/>
      <c r="L2022" s="272"/>
      <c r="M2022" s="272"/>
      <c r="N2022" s="273"/>
    </row>
    <row r="2023" spans="2:14" x14ac:dyDescent="0.25">
      <c r="B2023" s="278" t="str">
        <f>IF(D2023="","",D2023&amp;"-"&amp;(1+COUNTIF(D$11:D2022,D2023)))</f>
        <v/>
      </c>
      <c r="D2023" s="271"/>
      <c r="E2023" s="272"/>
      <c r="F2023" s="272"/>
      <c r="G2023" s="272"/>
      <c r="H2023" s="272"/>
      <c r="I2023" s="272"/>
      <c r="J2023" s="272"/>
      <c r="K2023" s="272"/>
      <c r="L2023" s="272"/>
      <c r="M2023" s="272"/>
      <c r="N2023" s="273"/>
    </row>
    <row r="2024" spans="2:14" x14ac:dyDescent="0.25">
      <c r="B2024" s="278" t="str">
        <f>IF(D2024="","",D2024&amp;"-"&amp;(1+COUNTIF(D$11:D2023,D2024)))</f>
        <v/>
      </c>
      <c r="D2024" s="271"/>
      <c r="E2024" s="272"/>
      <c r="F2024" s="272"/>
      <c r="G2024" s="272"/>
      <c r="H2024" s="272"/>
      <c r="I2024" s="272"/>
      <c r="J2024" s="272"/>
      <c r="K2024" s="272"/>
      <c r="L2024" s="272"/>
      <c r="M2024" s="272"/>
      <c r="N2024" s="273"/>
    </row>
    <row r="2025" spans="2:14" x14ac:dyDescent="0.25">
      <c r="B2025" s="278" t="str">
        <f>IF(D2025="","",D2025&amp;"-"&amp;(1+COUNTIF(D$11:D2024,D2025)))</f>
        <v/>
      </c>
      <c r="D2025" s="271"/>
      <c r="E2025" s="272"/>
      <c r="F2025" s="272"/>
      <c r="G2025" s="272"/>
      <c r="H2025" s="272"/>
      <c r="I2025" s="272"/>
      <c r="J2025" s="272"/>
      <c r="K2025" s="272"/>
      <c r="L2025" s="272"/>
      <c r="M2025" s="272"/>
      <c r="N2025" s="273"/>
    </row>
    <row r="2026" spans="2:14" x14ac:dyDescent="0.25">
      <c r="B2026" s="278" t="str">
        <f>IF(D2026="","",D2026&amp;"-"&amp;(1+COUNTIF(D$11:D2025,D2026)))</f>
        <v/>
      </c>
      <c r="D2026" s="271"/>
      <c r="E2026" s="272"/>
      <c r="F2026" s="272"/>
      <c r="G2026" s="272"/>
      <c r="H2026" s="272"/>
      <c r="I2026" s="272"/>
      <c r="J2026" s="272"/>
      <c r="K2026" s="272"/>
      <c r="L2026" s="272"/>
      <c r="M2026" s="272"/>
      <c r="N2026" s="273"/>
    </row>
    <row r="2027" spans="2:14" x14ac:dyDescent="0.25">
      <c r="B2027" s="278" t="str">
        <f>IF(D2027="","",D2027&amp;"-"&amp;(1+COUNTIF(D$11:D2026,D2027)))</f>
        <v/>
      </c>
      <c r="D2027" s="271"/>
      <c r="E2027" s="272"/>
      <c r="F2027" s="272"/>
      <c r="G2027" s="272"/>
      <c r="H2027" s="272"/>
      <c r="I2027" s="272"/>
      <c r="J2027" s="272"/>
      <c r="K2027" s="272"/>
      <c r="L2027" s="272"/>
      <c r="M2027" s="272"/>
      <c r="N2027" s="273"/>
    </row>
    <row r="2028" spans="2:14" ht="15" customHeight="1" x14ac:dyDescent="0.25">
      <c r="B2028" s="278" t="str">
        <f>IF(D2028="","",D2028&amp;"-"&amp;(1+COUNTIF(D$11:D2027,D2028)))</f>
        <v/>
      </c>
      <c r="D2028" s="271"/>
      <c r="E2028" s="272"/>
      <c r="F2028" s="272"/>
      <c r="G2028" s="272"/>
      <c r="H2028" s="272"/>
      <c r="I2028" s="272"/>
      <c r="J2028" s="272"/>
      <c r="K2028" s="272"/>
      <c r="L2028" s="272"/>
      <c r="M2028" s="272"/>
      <c r="N2028" s="273"/>
    </row>
    <row r="2029" spans="2:14" x14ac:dyDescent="0.25">
      <c r="B2029" s="278" t="str">
        <f>IF(D2029="","",D2029&amp;"-"&amp;(1+COUNTIF(D$11:D2028,D2029)))</f>
        <v/>
      </c>
      <c r="D2029" s="271"/>
      <c r="E2029" s="272"/>
      <c r="F2029" s="272"/>
      <c r="G2029" s="272"/>
      <c r="H2029" s="272"/>
      <c r="I2029" s="272"/>
      <c r="J2029" s="272"/>
      <c r="K2029" s="272"/>
      <c r="L2029" s="272"/>
      <c r="M2029" s="272"/>
      <c r="N2029" s="273"/>
    </row>
    <row r="2030" spans="2:14" x14ac:dyDescent="0.25">
      <c r="B2030" s="278" t="str">
        <f>IF(D2030="","",D2030&amp;"-"&amp;(1+COUNTIF(D$11:D2029,D2030)))</f>
        <v/>
      </c>
      <c r="D2030" s="271"/>
      <c r="E2030" s="272"/>
      <c r="F2030" s="272"/>
      <c r="G2030" s="272"/>
      <c r="H2030" s="272"/>
      <c r="I2030" s="272"/>
      <c r="J2030" s="272"/>
      <c r="K2030" s="272"/>
      <c r="L2030" s="272"/>
      <c r="M2030" s="272"/>
      <c r="N2030" s="273"/>
    </row>
    <row r="2031" spans="2:14" x14ac:dyDescent="0.25">
      <c r="B2031" s="278" t="str">
        <f>IF(D2031="","",D2031&amp;"-"&amp;(1+COUNTIF(D$11:D2030,D2031)))</f>
        <v/>
      </c>
      <c r="D2031" s="271"/>
      <c r="E2031" s="272"/>
      <c r="F2031" s="272"/>
      <c r="G2031" s="272"/>
      <c r="H2031" s="272"/>
      <c r="I2031" s="272"/>
      <c r="J2031" s="272"/>
      <c r="K2031" s="272"/>
      <c r="L2031" s="272"/>
      <c r="M2031" s="272"/>
      <c r="N2031" s="273"/>
    </row>
    <row r="2032" spans="2:14" x14ac:dyDescent="0.25">
      <c r="B2032" s="278" t="str">
        <f>IF(D2032="","",D2032&amp;"-"&amp;(1+COUNTIF(D$11:D2031,D2032)))</f>
        <v/>
      </c>
      <c r="D2032" s="271"/>
      <c r="E2032" s="272"/>
      <c r="F2032" s="272"/>
      <c r="G2032" s="272"/>
      <c r="H2032" s="272"/>
      <c r="I2032" s="272"/>
      <c r="J2032" s="272"/>
      <c r="K2032" s="272"/>
      <c r="L2032" s="272"/>
      <c r="M2032" s="272"/>
      <c r="N2032" s="273"/>
    </row>
    <row r="2033" spans="2:14" x14ac:dyDescent="0.25">
      <c r="B2033" s="278" t="str">
        <f>IF(D2033="","",D2033&amp;"-"&amp;(1+COUNTIF(D$11:D2032,D2033)))</f>
        <v/>
      </c>
      <c r="D2033" s="271"/>
      <c r="E2033" s="272"/>
      <c r="F2033" s="272"/>
      <c r="G2033" s="272"/>
      <c r="H2033" s="272"/>
      <c r="I2033" s="272"/>
      <c r="J2033" s="272"/>
      <c r="K2033" s="272"/>
      <c r="L2033" s="272"/>
      <c r="M2033" s="272"/>
      <c r="N2033" s="273"/>
    </row>
    <row r="2034" spans="2:14" x14ac:dyDescent="0.25">
      <c r="B2034" s="278" t="str">
        <f>IF(D2034="","",D2034&amp;"-"&amp;(1+COUNTIF(D$11:D2033,D2034)))</f>
        <v/>
      </c>
      <c r="D2034" s="271"/>
      <c r="E2034" s="272"/>
      <c r="F2034" s="272"/>
      <c r="G2034" s="272"/>
      <c r="H2034" s="272"/>
      <c r="I2034" s="272"/>
      <c r="J2034" s="272"/>
      <c r="K2034" s="272"/>
      <c r="L2034" s="272"/>
      <c r="M2034" s="272"/>
      <c r="N2034" s="273"/>
    </row>
    <row r="2035" spans="2:14" ht="15" customHeight="1" x14ac:dyDescent="0.25">
      <c r="B2035" s="278" t="str">
        <f>IF(D2035="","",D2035&amp;"-"&amp;(1+COUNTIF(D$11:D2034,D2035)))</f>
        <v/>
      </c>
      <c r="D2035" s="271"/>
      <c r="E2035" s="272"/>
      <c r="F2035" s="272"/>
      <c r="G2035" s="272"/>
      <c r="H2035" s="272"/>
      <c r="I2035" s="272"/>
      <c r="J2035" s="272"/>
      <c r="K2035" s="272"/>
      <c r="L2035" s="272"/>
      <c r="M2035" s="272"/>
      <c r="N2035" s="273"/>
    </row>
    <row r="2036" spans="2:14" x14ac:dyDescent="0.25">
      <c r="B2036" s="278" t="str">
        <f>IF(D2036="","",D2036&amp;"-"&amp;(1+COUNTIF(D$11:D2035,D2036)))</f>
        <v/>
      </c>
      <c r="D2036" s="271"/>
      <c r="E2036" s="272"/>
      <c r="F2036" s="272"/>
      <c r="G2036" s="272"/>
      <c r="H2036" s="272"/>
      <c r="I2036" s="272"/>
      <c r="J2036" s="272"/>
      <c r="K2036" s="272"/>
      <c r="L2036" s="272"/>
      <c r="M2036" s="272"/>
      <c r="N2036" s="273"/>
    </row>
    <row r="2037" spans="2:14" x14ac:dyDescent="0.25">
      <c r="B2037" s="278" t="str">
        <f>IF(D2037="","",D2037&amp;"-"&amp;(1+COUNTIF(D$11:D2036,D2037)))</f>
        <v/>
      </c>
      <c r="D2037" s="271"/>
      <c r="E2037" s="272"/>
      <c r="F2037" s="272"/>
      <c r="G2037" s="272"/>
      <c r="H2037" s="272"/>
      <c r="I2037" s="272"/>
      <c r="J2037" s="272"/>
      <c r="K2037" s="272"/>
      <c r="L2037" s="272"/>
      <c r="M2037" s="272"/>
      <c r="N2037" s="273"/>
    </row>
    <row r="2038" spans="2:14" x14ac:dyDescent="0.25">
      <c r="B2038" s="278" t="str">
        <f>IF(D2038="","",D2038&amp;"-"&amp;(1+COUNTIF(D$11:D2037,D2038)))</f>
        <v/>
      </c>
      <c r="D2038" s="271"/>
      <c r="E2038" s="272"/>
      <c r="F2038" s="272"/>
      <c r="G2038" s="272"/>
      <c r="H2038" s="272"/>
      <c r="I2038" s="272"/>
      <c r="J2038" s="272"/>
      <c r="K2038" s="272"/>
      <c r="L2038" s="272"/>
      <c r="M2038" s="272"/>
      <c r="N2038" s="273"/>
    </row>
    <row r="2039" spans="2:14" x14ac:dyDescent="0.25">
      <c r="B2039" s="278" t="str">
        <f>IF(D2039="","",D2039&amp;"-"&amp;(1+COUNTIF(D$11:D2038,D2039)))</f>
        <v/>
      </c>
      <c r="D2039" s="271"/>
      <c r="E2039" s="272"/>
      <c r="F2039" s="272"/>
      <c r="G2039" s="272"/>
      <c r="H2039" s="272"/>
      <c r="I2039" s="272"/>
      <c r="J2039" s="272"/>
      <c r="K2039" s="272"/>
      <c r="L2039" s="272"/>
      <c r="M2039" s="272"/>
      <c r="N2039" s="273"/>
    </row>
    <row r="2040" spans="2:14" x14ac:dyDescent="0.25">
      <c r="B2040" s="278" t="str">
        <f>IF(D2040="","",D2040&amp;"-"&amp;(1+COUNTIF(D$11:D2039,D2040)))</f>
        <v/>
      </c>
      <c r="D2040" s="271"/>
      <c r="E2040" s="272"/>
      <c r="F2040" s="272"/>
      <c r="G2040" s="272"/>
      <c r="H2040" s="272"/>
      <c r="I2040" s="272"/>
      <c r="J2040" s="272"/>
      <c r="K2040" s="272"/>
      <c r="L2040" s="272"/>
      <c r="M2040" s="272"/>
      <c r="N2040" s="273"/>
    </row>
    <row r="2041" spans="2:14" x14ac:dyDescent="0.25">
      <c r="B2041" s="278" t="str">
        <f>IF(D2041="","",D2041&amp;"-"&amp;(1+COUNTIF(D$11:D2040,D2041)))</f>
        <v/>
      </c>
      <c r="D2041" s="271"/>
      <c r="E2041" s="272"/>
      <c r="F2041" s="272"/>
      <c r="G2041" s="272"/>
      <c r="H2041" s="272"/>
      <c r="I2041" s="272"/>
      <c r="J2041" s="272"/>
      <c r="K2041" s="272"/>
      <c r="L2041" s="272"/>
      <c r="M2041" s="272"/>
      <c r="N2041" s="273"/>
    </row>
    <row r="2042" spans="2:14" ht="15" customHeight="1" x14ac:dyDescent="0.25">
      <c r="B2042" s="278" t="str">
        <f>IF(D2042="","",D2042&amp;"-"&amp;(1+COUNTIF(D$11:D2041,D2042)))</f>
        <v/>
      </c>
      <c r="D2042" s="271"/>
      <c r="E2042" s="272"/>
      <c r="F2042" s="272"/>
      <c r="G2042" s="272"/>
      <c r="H2042" s="272"/>
      <c r="I2042" s="272"/>
      <c r="J2042" s="272"/>
      <c r="K2042" s="272"/>
      <c r="L2042" s="272"/>
      <c r="M2042" s="272"/>
      <c r="N2042" s="273"/>
    </row>
    <row r="2043" spans="2:14" x14ac:dyDescent="0.25">
      <c r="B2043" s="278" t="str">
        <f>IF(D2043="","",D2043&amp;"-"&amp;(1+COUNTIF(D$11:D2042,D2043)))</f>
        <v/>
      </c>
      <c r="D2043" s="271"/>
      <c r="E2043" s="272"/>
      <c r="F2043" s="272"/>
      <c r="G2043" s="272"/>
      <c r="H2043" s="272"/>
      <c r="I2043" s="272"/>
      <c r="J2043" s="272"/>
      <c r="K2043" s="272"/>
      <c r="L2043" s="272"/>
      <c r="M2043" s="272"/>
      <c r="N2043" s="273"/>
    </row>
    <row r="2044" spans="2:14" x14ac:dyDescent="0.25">
      <c r="B2044" s="278" t="str">
        <f>IF(D2044="","",D2044&amp;"-"&amp;(1+COUNTIF(D$11:D2043,D2044)))</f>
        <v/>
      </c>
      <c r="D2044" s="271"/>
      <c r="E2044" s="272"/>
      <c r="F2044" s="272"/>
      <c r="G2044" s="272"/>
      <c r="H2044" s="272"/>
      <c r="I2044" s="272"/>
      <c r="J2044" s="272"/>
      <c r="K2044" s="272"/>
      <c r="L2044" s="272"/>
      <c r="M2044" s="272"/>
      <c r="N2044" s="273"/>
    </row>
    <row r="2045" spans="2:14" x14ac:dyDescent="0.25">
      <c r="B2045" s="278" t="str">
        <f>IF(D2045="","",D2045&amp;"-"&amp;(1+COUNTIF(D$11:D2044,D2045)))</f>
        <v/>
      </c>
      <c r="D2045" s="271"/>
      <c r="E2045" s="272"/>
      <c r="F2045" s="272"/>
      <c r="G2045" s="272"/>
      <c r="H2045" s="272"/>
      <c r="I2045" s="272"/>
      <c r="J2045" s="272"/>
      <c r="K2045" s="272"/>
      <c r="L2045" s="272"/>
      <c r="M2045" s="272"/>
      <c r="N2045" s="273"/>
    </row>
    <row r="2046" spans="2:14" x14ac:dyDescent="0.25">
      <c r="B2046" s="278" t="str">
        <f>IF(D2046="","",D2046&amp;"-"&amp;(1+COUNTIF(D$11:D2045,D2046)))</f>
        <v/>
      </c>
      <c r="D2046" s="271"/>
      <c r="E2046" s="272"/>
      <c r="F2046" s="272"/>
      <c r="G2046" s="272"/>
      <c r="H2046" s="272"/>
      <c r="I2046" s="272"/>
      <c r="J2046" s="272"/>
      <c r="K2046" s="272"/>
      <c r="L2046" s="272"/>
      <c r="M2046" s="272"/>
      <c r="N2046" s="273"/>
    </row>
    <row r="2047" spans="2:14" x14ac:dyDescent="0.25">
      <c r="B2047" s="278" t="str">
        <f>IF(D2047="","",D2047&amp;"-"&amp;(1+COUNTIF(D$11:D2046,D2047)))</f>
        <v/>
      </c>
      <c r="D2047" s="271"/>
      <c r="E2047" s="272"/>
      <c r="F2047" s="272"/>
      <c r="G2047" s="272"/>
      <c r="H2047" s="272"/>
      <c r="I2047" s="272"/>
      <c r="J2047" s="272"/>
      <c r="K2047" s="272"/>
      <c r="L2047" s="272"/>
      <c r="M2047" s="272"/>
      <c r="N2047" s="273"/>
    </row>
    <row r="2048" spans="2:14" x14ac:dyDescent="0.25">
      <c r="B2048" s="278" t="str">
        <f>IF(D2048="","",D2048&amp;"-"&amp;(1+COUNTIF(D$11:D2047,D2048)))</f>
        <v/>
      </c>
      <c r="D2048" s="271"/>
      <c r="E2048" s="272"/>
      <c r="F2048" s="272"/>
      <c r="G2048" s="272"/>
      <c r="H2048" s="272"/>
      <c r="I2048" s="272"/>
      <c r="J2048" s="272"/>
      <c r="K2048" s="272"/>
      <c r="L2048" s="272"/>
      <c r="M2048" s="272"/>
      <c r="N2048" s="273"/>
    </row>
    <row r="2049" spans="2:14" ht="15" customHeight="1" x14ac:dyDescent="0.25">
      <c r="B2049" s="278" t="str">
        <f>IF(D2049="","",D2049&amp;"-"&amp;(1+COUNTIF(D$11:D2048,D2049)))</f>
        <v/>
      </c>
      <c r="D2049" s="271"/>
      <c r="E2049" s="272"/>
      <c r="F2049" s="272"/>
      <c r="G2049" s="272"/>
      <c r="H2049" s="272"/>
      <c r="I2049" s="272"/>
      <c r="J2049" s="272"/>
      <c r="K2049" s="272"/>
      <c r="L2049" s="272"/>
      <c r="M2049" s="272"/>
      <c r="N2049" s="273"/>
    </row>
    <row r="2050" spans="2:14" x14ac:dyDescent="0.25">
      <c r="B2050" s="278" t="str">
        <f>IF(D2050="","",D2050&amp;"-"&amp;(1+COUNTIF(D$11:D2049,D2050)))</f>
        <v/>
      </c>
      <c r="D2050" s="271"/>
      <c r="E2050" s="272"/>
      <c r="F2050" s="272"/>
      <c r="G2050" s="272"/>
      <c r="H2050" s="272"/>
      <c r="I2050" s="272"/>
      <c r="J2050" s="272"/>
      <c r="K2050" s="272"/>
      <c r="L2050" s="272"/>
      <c r="M2050" s="272"/>
      <c r="N2050" s="273"/>
    </row>
    <row r="2051" spans="2:14" x14ac:dyDescent="0.25">
      <c r="B2051" s="278" t="str">
        <f>IF(D2051="","",D2051&amp;"-"&amp;(1+COUNTIF(D$11:D2050,D2051)))</f>
        <v/>
      </c>
      <c r="D2051" s="271"/>
      <c r="E2051" s="272"/>
      <c r="F2051" s="272"/>
      <c r="G2051" s="272"/>
      <c r="H2051" s="272"/>
      <c r="I2051" s="272"/>
      <c r="J2051" s="272"/>
      <c r="K2051" s="272"/>
      <c r="L2051" s="272"/>
      <c r="M2051" s="272"/>
      <c r="N2051" s="273"/>
    </row>
    <row r="2052" spans="2:14" x14ac:dyDescent="0.25">
      <c r="B2052" s="278" t="str">
        <f>IF(D2052="","",D2052&amp;"-"&amp;(1+COUNTIF(D$11:D2051,D2052)))</f>
        <v/>
      </c>
      <c r="D2052" s="271"/>
      <c r="E2052" s="272"/>
      <c r="F2052" s="272"/>
      <c r="G2052" s="272"/>
      <c r="H2052" s="272"/>
      <c r="I2052" s="272"/>
      <c r="J2052" s="272"/>
      <c r="K2052" s="272"/>
      <c r="L2052" s="272"/>
      <c r="M2052" s="272"/>
      <c r="N2052" s="273"/>
    </row>
    <row r="2053" spans="2:14" x14ac:dyDescent="0.25">
      <c r="B2053" s="278" t="str">
        <f>IF(D2053="","",D2053&amp;"-"&amp;(1+COUNTIF(D$11:D2052,D2053)))</f>
        <v/>
      </c>
      <c r="D2053" s="271"/>
      <c r="E2053" s="272"/>
      <c r="F2053" s="272"/>
      <c r="G2053" s="272"/>
      <c r="H2053" s="272"/>
      <c r="I2053" s="272"/>
      <c r="J2053" s="272"/>
      <c r="K2053" s="272"/>
      <c r="L2053" s="272"/>
      <c r="M2053" s="272"/>
      <c r="N2053" s="273"/>
    </row>
    <row r="2054" spans="2:14" x14ac:dyDescent="0.25">
      <c r="B2054" s="278" t="str">
        <f>IF(D2054="","",D2054&amp;"-"&amp;(1+COUNTIF(D$11:D2053,D2054)))</f>
        <v/>
      </c>
      <c r="D2054" s="271"/>
      <c r="E2054" s="272"/>
      <c r="F2054" s="272"/>
      <c r="G2054" s="272"/>
      <c r="H2054" s="272"/>
      <c r="I2054" s="272"/>
      <c r="J2054" s="272"/>
      <c r="K2054" s="272"/>
      <c r="L2054" s="272"/>
      <c r="M2054" s="272"/>
      <c r="N2054" s="273"/>
    </row>
    <row r="2055" spans="2:14" x14ac:dyDescent="0.25">
      <c r="B2055" s="278" t="str">
        <f>IF(D2055="","",D2055&amp;"-"&amp;(1+COUNTIF(D$11:D2054,D2055)))</f>
        <v/>
      </c>
      <c r="D2055" s="271"/>
      <c r="E2055" s="272"/>
      <c r="F2055" s="272"/>
      <c r="G2055" s="272"/>
      <c r="H2055" s="272"/>
      <c r="I2055" s="272"/>
      <c r="J2055" s="272"/>
      <c r="K2055" s="272"/>
      <c r="L2055" s="272"/>
      <c r="M2055" s="272"/>
      <c r="N2055" s="273"/>
    </row>
    <row r="2056" spans="2:14" ht="15" customHeight="1" x14ac:dyDescent="0.25">
      <c r="B2056" s="278" t="str">
        <f>IF(D2056="","",D2056&amp;"-"&amp;(1+COUNTIF(D$11:D2055,D2056)))</f>
        <v/>
      </c>
      <c r="D2056" s="271"/>
      <c r="E2056" s="272"/>
      <c r="F2056" s="272"/>
      <c r="G2056" s="272"/>
      <c r="H2056" s="272"/>
      <c r="I2056" s="272"/>
      <c r="J2056" s="272"/>
      <c r="K2056" s="272"/>
      <c r="L2056" s="272"/>
      <c r="M2056" s="272"/>
      <c r="N2056" s="273"/>
    </row>
    <row r="2057" spans="2:14" x14ac:dyDescent="0.25">
      <c r="B2057" s="278" t="str">
        <f>IF(D2057="","",D2057&amp;"-"&amp;(1+COUNTIF(D$11:D2056,D2057)))</f>
        <v/>
      </c>
      <c r="D2057" s="271"/>
      <c r="E2057" s="272"/>
      <c r="F2057" s="272"/>
      <c r="G2057" s="272"/>
      <c r="H2057" s="272"/>
      <c r="I2057" s="272"/>
      <c r="J2057" s="272"/>
      <c r="K2057" s="272"/>
      <c r="L2057" s="272"/>
      <c r="M2057" s="272"/>
      <c r="N2057" s="273"/>
    </row>
    <row r="2058" spans="2:14" x14ac:dyDescent="0.25">
      <c r="B2058" s="278" t="str">
        <f>IF(D2058="","",D2058&amp;"-"&amp;(1+COUNTIF(D$11:D2057,D2058)))</f>
        <v/>
      </c>
      <c r="D2058" s="271"/>
      <c r="E2058" s="272"/>
      <c r="F2058" s="272"/>
      <c r="G2058" s="272"/>
      <c r="H2058" s="272"/>
      <c r="I2058" s="272"/>
      <c r="J2058" s="272"/>
      <c r="K2058" s="272"/>
      <c r="L2058" s="272"/>
      <c r="M2058" s="272"/>
      <c r="N2058" s="273"/>
    </row>
    <row r="2059" spans="2:14" x14ac:dyDescent="0.25">
      <c r="B2059" s="278" t="str">
        <f>IF(D2059="","",D2059&amp;"-"&amp;(1+COUNTIF(D$11:D2058,D2059)))</f>
        <v/>
      </c>
      <c r="D2059" s="271"/>
      <c r="E2059" s="272"/>
      <c r="F2059" s="272"/>
      <c r="G2059" s="272"/>
      <c r="H2059" s="272"/>
      <c r="I2059" s="272"/>
      <c r="J2059" s="272"/>
      <c r="K2059" s="272"/>
      <c r="L2059" s="272"/>
      <c r="M2059" s="272"/>
      <c r="N2059" s="273"/>
    </row>
    <row r="2060" spans="2:14" x14ac:dyDescent="0.25">
      <c r="B2060" s="278" t="str">
        <f>IF(D2060="","",D2060&amp;"-"&amp;(1+COUNTIF(D$11:D2059,D2060)))</f>
        <v/>
      </c>
      <c r="D2060" s="271"/>
      <c r="E2060" s="272"/>
      <c r="F2060" s="272"/>
      <c r="G2060" s="272"/>
      <c r="H2060" s="272"/>
      <c r="I2060" s="272"/>
      <c r="J2060" s="272"/>
      <c r="K2060" s="272"/>
      <c r="L2060" s="272"/>
      <c r="M2060" s="272"/>
      <c r="N2060" s="273"/>
    </row>
    <row r="2061" spans="2:14" x14ac:dyDescent="0.25">
      <c r="B2061" s="278" t="str">
        <f>IF(D2061="","",D2061&amp;"-"&amp;(1+COUNTIF(D$11:D2060,D2061)))</f>
        <v/>
      </c>
      <c r="D2061" s="271"/>
      <c r="E2061" s="272"/>
      <c r="F2061" s="272"/>
      <c r="G2061" s="272"/>
      <c r="H2061" s="272"/>
      <c r="I2061" s="272"/>
      <c r="J2061" s="272"/>
      <c r="K2061" s="272"/>
      <c r="L2061" s="272"/>
      <c r="M2061" s="272"/>
      <c r="N2061" s="273"/>
    </row>
    <row r="2062" spans="2:14" x14ac:dyDescent="0.25">
      <c r="B2062" s="278" t="str">
        <f>IF(D2062="","",D2062&amp;"-"&amp;(1+COUNTIF(D$11:D2061,D2062)))</f>
        <v/>
      </c>
      <c r="D2062" s="271"/>
      <c r="E2062" s="272"/>
      <c r="F2062" s="272"/>
      <c r="G2062" s="272"/>
      <c r="H2062" s="272"/>
      <c r="I2062" s="272"/>
      <c r="J2062" s="272"/>
      <c r="K2062" s="272"/>
      <c r="L2062" s="272"/>
      <c r="M2062" s="272"/>
      <c r="N2062" s="273"/>
    </row>
    <row r="2063" spans="2:14" ht="15" customHeight="1" x14ac:dyDescent="0.25">
      <c r="B2063" s="278" t="str">
        <f>IF(D2063="","",D2063&amp;"-"&amp;(1+COUNTIF(D$11:D2062,D2063)))</f>
        <v/>
      </c>
      <c r="D2063" s="271"/>
      <c r="E2063" s="272"/>
      <c r="F2063" s="272"/>
      <c r="G2063" s="272"/>
      <c r="H2063" s="272"/>
      <c r="I2063" s="272"/>
      <c r="J2063" s="272"/>
      <c r="K2063" s="272"/>
      <c r="L2063" s="272"/>
      <c r="M2063" s="272"/>
      <c r="N2063" s="273"/>
    </row>
    <row r="2064" spans="2:14" x14ac:dyDescent="0.25">
      <c r="B2064" s="278" t="str">
        <f>IF(D2064="","",D2064&amp;"-"&amp;(1+COUNTIF(D$11:D2063,D2064)))</f>
        <v/>
      </c>
      <c r="D2064" s="271"/>
      <c r="E2064" s="272"/>
      <c r="F2064" s="272"/>
      <c r="G2064" s="272"/>
      <c r="H2064" s="272"/>
      <c r="I2064" s="272"/>
      <c r="J2064" s="272"/>
      <c r="K2064" s="272"/>
      <c r="L2064" s="272"/>
      <c r="M2064" s="272"/>
      <c r="N2064" s="273"/>
    </row>
    <row r="2065" spans="2:14" x14ac:dyDescent="0.25">
      <c r="B2065" s="278" t="str">
        <f>IF(D2065="","",D2065&amp;"-"&amp;(1+COUNTIF(D$11:D2064,D2065)))</f>
        <v/>
      </c>
      <c r="D2065" s="271"/>
      <c r="E2065" s="272"/>
      <c r="F2065" s="272"/>
      <c r="G2065" s="272"/>
      <c r="H2065" s="272"/>
      <c r="I2065" s="272"/>
      <c r="J2065" s="272"/>
      <c r="K2065" s="272"/>
      <c r="L2065" s="272"/>
      <c r="M2065" s="272"/>
      <c r="N2065" s="273"/>
    </row>
    <row r="2066" spans="2:14" x14ac:dyDescent="0.25">
      <c r="B2066" s="278" t="str">
        <f>IF(D2066="","",D2066&amp;"-"&amp;(1+COUNTIF(D$11:D2065,D2066)))</f>
        <v/>
      </c>
      <c r="D2066" s="271"/>
      <c r="E2066" s="272"/>
      <c r="F2066" s="272"/>
      <c r="G2066" s="272"/>
      <c r="H2066" s="272"/>
      <c r="I2066" s="272"/>
      <c r="J2066" s="272"/>
      <c r="K2066" s="272"/>
      <c r="L2066" s="272"/>
      <c r="M2066" s="272"/>
      <c r="N2066" s="273"/>
    </row>
    <row r="2067" spans="2:14" x14ac:dyDescent="0.25">
      <c r="B2067" s="278" t="str">
        <f>IF(D2067="","",D2067&amp;"-"&amp;(1+COUNTIF(D$11:D2066,D2067)))</f>
        <v/>
      </c>
      <c r="D2067" s="271"/>
      <c r="E2067" s="272"/>
      <c r="F2067" s="272"/>
      <c r="G2067" s="272"/>
      <c r="H2067" s="272"/>
      <c r="I2067" s="272"/>
      <c r="J2067" s="272"/>
      <c r="K2067" s="272"/>
      <c r="L2067" s="272"/>
      <c r="M2067" s="272"/>
      <c r="N2067" s="273"/>
    </row>
    <row r="2068" spans="2:14" x14ac:dyDescent="0.25">
      <c r="B2068" s="278" t="str">
        <f>IF(D2068="","",D2068&amp;"-"&amp;(1+COUNTIF(D$11:D2067,D2068)))</f>
        <v/>
      </c>
      <c r="D2068" s="271"/>
      <c r="E2068" s="272"/>
      <c r="F2068" s="272"/>
      <c r="G2068" s="272"/>
      <c r="H2068" s="272"/>
      <c r="I2068" s="272"/>
      <c r="J2068" s="272"/>
      <c r="K2068" s="272"/>
      <c r="L2068" s="272"/>
      <c r="M2068" s="272"/>
      <c r="N2068" s="273"/>
    </row>
    <row r="2069" spans="2:14" x14ac:dyDescent="0.25">
      <c r="B2069" s="278" t="str">
        <f>IF(D2069="","",D2069&amp;"-"&amp;(1+COUNTIF(D$11:D2068,D2069)))</f>
        <v/>
      </c>
      <c r="D2069" s="271"/>
      <c r="E2069" s="272"/>
      <c r="F2069" s="272"/>
      <c r="G2069" s="272"/>
      <c r="H2069" s="272"/>
      <c r="I2069" s="272"/>
      <c r="J2069" s="272"/>
      <c r="K2069" s="272"/>
      <c r="L2069" s="272"/>
      <c r="M2069" s="272"/>
      <c r="N2069" s="273"/>
    </row>
    <row r="2070" spans="2:14" ht="15" customHeight="1" x14ac:dyDescent="0.25">
      <c r="B2070" s="278" t="str">
        <f>IF(D2070="","",D2070&amp;"-"&amp;(1+COUNTIF(D$11:D2069,D2070)))</f>
        <v/>
      </c>
      <c r="D2070" s="271"/>
      <c r="E2070" s="272"/>
      <c r="F2070" s="272"/>
      <c r="G2070" s="272"/>
      <c r="H2070" s="272"/>
      <c r="I2070" s="272"/>
      <c r="J2070" s="272"/>
      <c r="K2070" s="272"/>
      <c r="L2070" s="272"/>
      <c r="M2070" s="272"/>
      <c r="N2070" s="273"/>
    </row>
    <row r="2071" spans="2:14" x14ac:dyDescent="0.25">
      <c r="B2071" s="278" t="str">
        <f>IF(D2071="","",D2071&amp;"-"&amp;(1+COUNTIF(D$11:D2070,D2071)))</f>
        <v/>
      </c>
      <c r="D2071" s="271"/>
      <c r="E2071" s="272"/>
      <c r="F2071" s="272"/>
      <c r="G2071" s="272"/>
      <c r="H2071" s="272"/>
      <c r="I2071" s="272"/>
      <c r="J2071" s="272"/>
      <c r="K2071" s="272"/>
      <c r="L2071" s="272"/>
      <c r="M2071" s="272"/>
      <c r="N2071" s="273"/>
    </row>
    <row r="2072" spans="2:14" x14ac:dyDescent="0.25">
      <c r="B2072" s="278" t="str">
        <f>IF(D2072="","",D2072&amp;"-"&amp;(1+COUNTIF(D$11:D2071,D2072)))</f>
        <v/>
      </c>
      <c r="D2072" s="271"/>
      <c r="E2072" s="272"/>
      <c r="F2072" s="272"/>
      <c r="G2072" s="272"/>
      <c r="H2072" s="272"/>
      <c r="I2072" s="272"/>
      <c r="J2072" s="272"/>
      <c r="K2072" s="272"/>
      <c r="L2072" s="272"/>
      <c r="M2072" s="272"/>
      <c r="N2072" s="273"/>
    </row>
    <row r="2073" spans="2:14" x14ac:dyDescent="0.25">
      <c r="B2073" s="278" t="str">
        <f>IF(D2073="","",D2073&amp;"-"&amp;(1+COUNTIF(D$11:D2072,D2073)))</f>
        <v/>
      </c>
      <c r="D2073" s="271"/>
      <c r="E2073" s="272"/>
      <c r="F2073" s="272"/>
      <c r="G2073" s="272"/>
      <c r="H2073" s="272"/>
      <c r="I2073" s="272"/>
      <c r="J2073" s="272"/>
      <c r="K2073" s="272"/>
      <c r="L2073" s="272"/>
      <c r="M2073" s="272"/>
      <c r="N2073" s="273"/>
    </row>
    <row r="2074" spans="2:14" x14ac:dyDescent="0.25">
      <c r="B2074" s="278" t="str">
        <f>IF(D2074="","",D2074&amp;"-"&amp;(1+COUNTIF(D$11:D2073,D2074)))</f>
        <v/>
      </c>
      <c r="D2074" s="271"/>
      <c r="E2074" s="272"/>
      <c r="F2074" s="272"/>
      <c r="G2074" s="272"/>
      <c r="H2074" s="272"/>
      <c r="I2074" s="272"/>
      <c r="J2074" s="272"/>
      <c r="K2074" s="272"/>
      <c r="L2074" s="272"/>
      <c r="M2074" s="272"/>
      <c r="N2074" s="273"/>
    </row>
    <row r="2075" spans="2:14" x14ac:dyDescent="0.25">
      <c r="B2075" s="278" t="str">
        <f>IF(D2075="","",D2075&amp;"-"&amp;(1+COUNTIF(D$11:D2074,D2075)))</f>
        <v/>
      </c>
      <c r="D2075" s="271"/>
      <c r="E2075" s="272"/>
      <c r="F2075" s="272"/>
      <c r="G2075" s="272"/>
      <c r="H2075" s="272"/>
      <c r="I2075" s="272"/>
      <c r="J2075" s="272"/>
      <c r="K2075" s="272"/>
      <c r="L2075" s="272"/>
      <c r="M2075" s="272"/>
      <c r="N2075" s="273"/>
    </row>
    <row r="2076" spans="2:14" x14ac:dyDescent="0.25">
      <c r="B2076" s="278" t="str">
        <f>IF(D2076="","",D2076&amp;"-"&amp;(1+COUNTIF(D$11:D2075,D2076)))</f>
        <v/>
      </c>
      <c r="D2076" s="271"/>
      <c r="E2076" s="272"/>
      <c r="F2076" s="272"/>
      <c r="G2076" s="272"/>
      <c r="H2076" s="272"/>
      <c r="I2076" s="272"/>
      <c r="J2076" s="272"/>
      <c r="K2076" s="272"/>
      <c r="L2076" s="272"/>
      <c r="M2076" s="272"/>
      <c r="N2076" s="273"/>
    </row>
    <row r="2077" spans="2:14" ht="15" customHeight="1" x14ac:dyDescent="0.25">
      <c r="B2077" s="278" t="str">
        <f>IF(D2077="","",D2077&amp;"-"&amp;(1+COUNTIF(D$11:D2076,D2077)))</f>
        <v/>
      </c>
      <c r="D2077" s="271"/>
      <c r="E2077" s="272"/>
      <c r="F2077" s="272"/>
      <c r="G2077" s="272"/>
      <c r="H2077" s="272"/>
      <c r="I2077" s="272"/>
      <c r="J2077" s="272"/>
      <c r="K2077" s="272"/>
      <c r="L2077" s="272"/>
      <c r="M2077" s="272"/>
      <c r="N2077" s="273"/>
    </row>
    <row r="2078" spans="2:14" x14ac:dyDescent="0.25">
      <c r="B2078" s="278" t="str">
        <f>IF(D2078="","",D2078&amp;"-"&amp;(1+COUNTIF(D$11:D2077,D2078)))</f>
        <v/>
      </c>
      <c r="D2078" s="271"/>
      <c r="E2078" s="272"/>
      <c r="F2078" s="272"/>
      <c r="G2078" s="272"/>
      <c r="H2078" s="272"/>
      <c r="I2078" s="272"/>
      <c r="J2078" s="272"/>
      <c r="K2078" s="272"/>
      <c r="L2078" s="272"/>
      <c r="M2078" s="272"/>
      <c r="N2078" s="273"/>
    </row>
    <row r="2079" spans="2:14" x14ac:dyDescent="0.25">
      <c r="B2079" s="278" t="str">
        <f>IF(D2079="","",D2079&amp;"-"&amp;(1+COUNTIF(D$11:D2078,D2079)))</f>
        <v/>
      </c>
      <c r="D2079" s="271"/>
      <c r="E2079" s="272"/>
      <c r="F2079" s="272"/>
      <c r="G2079" s="272"/>
      <c r="H2079" s="272"/>
      <c r="I2079" s="272"/>
      <c r="J2079" s="272"/>
      <c r="K2079" s="272"/>
      <c r="L2079" s="272"/>
      <c r="M2079" s="272"/>
      <c r="N2079" s="273"/>
    </row>
    <row r="2080" spans="2:14" x14ac:dyDescent="0.25">
      <c r="B2080" s="278" t="str">
        <f>IF(D2080="","",D2080&amp;"-"&amp;(1+COUNTIF(D$11:D2079,D2080)))</f>
        <v/>
      </c>
      <c r="D2080" s="271"/>
      <c r="E2080" s="272"/>
      <c r="F2080" s="272"/>
      <c r="G2080" s="272"/>
      <c r="H2080" s="272"/>
      <c r="I2080" s="272"/>
      <c r="J2080" s="272"/>
      <c r="K2080" s="272"/>
      <c r="L2080" s="272"/>
      <c r="M2080" s="272"/>
      <c r="N2080" s="273"/>
    </row>
    <row r="2081" spans="2:14" x14ac:dyDescent="0.25">
      <c r="B2081" s="278" t="str">
        <f>IF(D2081="","",D2081&amp;"-"&amp;(1+COUNTIF(D$11:D2080,D2081)))</f>
        <v/>
      </c>
      <c r="D2081" s="271"/>
      <c r="E2081" s="272"/>
      <c r="F2081" s="272"/>
      <c r="G2081" s="272"/>
      <c r="H2081" s="272"/>
      <c r="I2081" s="272"/>
      <c r="J2081" s="272"/>
      <c r="K2081" s="272"/>
      <c r="L2081" s="272"/>
      <c r="M2081" s="272"/>
      <c r="N2081" s="273"/>
    </row>
    <row r="2082" spans="2:14" x14ac:dyDescent="0.25">
      <c r="B2082" s="278" t="str">
        <f>IF(D2082="","",D2082&amp;"-"&amp;(1+COUNTIF(D$11:D2081,D2082)))</f>
        <v/>
      </c>
      <c r="D2082" s="271"/>
      <c r="E2082" s="272"/>
      <c r="F2082" s="272"/>
      <c r="G2082" s="272"/>
      <c r="H2082" s="272"/>
      <c r="I2082" s="272"/>
      <c r="J2082" s="272"/>
      <c r="K2082" s="272"/>
      <c r="L2082" s="272"/>
      <c r="M2082" s="272"/>
      <c r="N2082" s="273"/>
    </row>
    <row r="2083" spans="2:14" x14ac:dyDescent="0.25">
      <c r="B2083" s="278" t="str">
        <f>IF(D2083="","",D2083&amp;"-"&amp;(1+COUNTIF(D$11:D2082,D2083)))</f>
        <v/>
      </c>
      <c r="D2083" s="271"/>
      <c r="E2083" s="272"/>
      <c r="F2083" s="272"/>
      <c r="G2083" s="272"/>
      <c r="H2083" s="272"/>
      <c r="I2083" s="272"/>
      <c r="J2083" s="272"/>
      <c r="K2083" s="272"/>
      <c r="L2083" s="272"/>
      <c r="M2083" s="272"/>
      <c r="N2083" s="273"/>
    </row>
    <row r="2084" spans="2:14" ht="15" customHeight="1" x14ac:dyDescent="0.25">
      <c r="B2084" s="278" t="str">
        <f>IF(D2084="","",D2084&amp;"-"&amp;(1+COUNTIF(D$11:D2083,D2084)))</f>
        <v/>
      </c>
      <c r="D2084" s="271"/>
      <c r="E2084" s="272"/>
      <c r="F2084" s="272"/>
      <c r="G2084" s="272"/>
      <c r="H2084" s="272"/>
      <c r="I2084" s="272"/>
      <c r="J2084" s="272"/>
      <c r="K2084" s="272"/>
      <c r="L2084" s="272"/>
      <c r="M2084" s="272"/>
      <c r="N2084" s="273"/>
    </row>
    <row r="2085" spans="2:14" x14ac:dyDescent="0.25">
      <c r="B2085" s="278" t="str">
        <f>IF(D2085="","",D2085&amp;"-"&amp;(1+COUNTIF(D$11:D2084,D2085)))</f>
        <v/>
      </c>
      <c r="D2085" s="271"/>
      <c r="E2085" s="272"/>
      <c r="F2085" s="272"/>
      <c r="G2085" s="272"/>
      <c r="H2085" s="272"/>
      <c r="I2085" s="272"/>
      <c r="J2085" s="272"/>
      <c r="K2085" s="272"/>
      <c r="L2085" s="272"/>
      <c r="M2085" s="272"/>
      <c r="N2085" s="273"/>
    </row>
    <row r="2086" spans="2:14" x14ac:dyDescent="0.25">
      <c r="B2086" s="278" t="str">
        <f>IF(D2086="","",D2086&amp;"-"&amp;(1+COUNTIF(D$11:D2085,D2086)))</f>
        <v/>
      </c>
      <c r="D2086" s="271"/>
      <c r="E2086" s="272"/>
      <c r="F2086" s="272"/>
      <c r="G2086" s="272"/>
      <c r="H2086" s="272"/>
      <c r="I2086" s="272"/>
      <c r="J2086" s="272"/>
      <c r="K2086" s="272"/>
      <c r="L2086" s="272"/>
      <c r="M2086" s="272"/>
      <c r="N2086" s="273"/>
    </row>
    <row r="2087" spans="2:14" x14ac:dyDescent="0.25">
      <c r="B2087" s="278" t="str">
        <f>IF(D2087="","",D2087&amp;"-"&amp;(1+COUNTIF(D$11:D2086,D2087)))</f>
        <v/>
      </c>
      <c r="D2087" s="271"/>
      <c r="E2087" s="272"/>
      <c r="F2087" s="272"/>
      <c r="G2087" s="272"/>
      <c r="H2087" s="272"/>
      <c r="I2087" s="272"/>
      <c r="J2087" s="272"/>
      <c r="K2087" s="272"/>
      <c r="L2087" s="272"/>
      <c r="M2087" s="272"/>
      <c r="N2087" s="273"/>
    </row>
    <row r="2088" spans="2:14" x14ac:dyDescent="0.25">
      <c r="B2088" s="278" t="str">
        <f>IF(D2088="","",D2088&amp;"-"&amp;(1+COUNTIF(D$11:D2087,D2088)))</f>
        <v/>
      </c>
      <c r="D2088" s="271"/>
      <c r="E2088" s="272"/>
      <c r="F2088" s="272"/>
      <c r="G2088" s="272"/>
      <c r="H2088" s="272"/>
      <c r="I2088" s="272"/>
      <c r="J2088" s="272"/>
      <c r="K2088" s="272"/>
      <c r="L2088" s="272"/>
      <c r="M2088" s="272"/>
      <c r="N2088" s="273"/>
    </row>
    <row r="2089" spans="2:14" x14ac:dyDescent="0.25">
      <c r="B2089" s="278" t="str">
        <f>IF(D2089="","",D2089&amp;"-"&amp;(1+COUNTIF(D$11:D2088,D2089)))</f>
        <v/>
      </c>
      <c r="D2089" s="271"/>
      <c r="E2089" s="272"/>
      <c r="F2089" s="272"/>
      <c r="G2089" s="272"/>
      <c r="H2089" s="272"/>
      <c r="I2089" s="272"/>
      <c r="J2089" s="272"/>
      <c r="K2089" s="272"/>
      <c r="L2089" s="272"/>
      <c r="M2089" s="272"/>
      <c r="N2089" s="273"/>
    </row>
    <row r="2090" spans="2:14" x14ac:dyDescent="0.25">
      <c r="B2090" s="278" t="str">
        <f>IF(D2090="","",D2090&amp;"-"&amp;(1+COUNTIF(D$11:D2089,D2090)))</f>
        <v/>
      </c>
      <c r="D2090" s="271"/>
      <c r="E2090" s="272"/>
      <c r="F2090" s="272"/>
      <c r="G2090" s="272"/>
      <c r="H2090" s="272"/>
      <c r="I2090" s="272"/>
      <c r="J2090" s="272"/>
      <c r="K2090" s="272"/>
      <c r="L2090" s="272"/>
      <c r="M2090" s="272"/>
      <c r="N2090" s="273"/>
    </row>
    <row r="2091" spans="2:14" ht="15" customHeight="1" x14ac:dyDescent="0.25">
      <c r="B2091" s="278" t="str">
        <f>IF(D2091="","",D2091&amp;"-"&amp;(1+COUNTIF(D$11:D2090,D2091)))</f>
        <v/>
      </c>
      <c r="D2091" s="271"/>
      <c r="E2091" s="272"/>
      <c r="F2091" s="272"/>
      <c r="G2091" s="272"/>
      <c r="H2091" s="272"/>
      <c r="I2091" s="272"/>
      <c r="J2091" s="272"/>
      <c r="K2091" s="272"/>
      <c r="L2091" s="272"/>
      <c r="M2091" s="272"/>
      <c r="N2091" s="273"/>
    </row>
    <row r="2092" spans="2:14" x14ac:dyDescent="0.25">
      <c r="B2092" s="278" t="str">
        <f>IF(D2092="","",D2092&amp;"-"&amp;(1+COUNTIF(D$11:D2091,D2092)))</f>
        <v/>
      </c>
      <c r="D2092" s="271"/>
      <c r="E2092" s="272"/>
      <c r="F2092" s="272"/>
      <c r="G2092" s="272"/>
      <c r="H2092" s="272"/>
      <c r="I2092" s="272"/>
      <c r="J2092" s="272"/>
      <c r="K2092" s="272"/>
      <c r="L2092" s="272"/>
      <c r="M2092" s="272"/>
      <c r="N2092" s="273"/>
    </row>
    <row r="2093" spans="2:14" x14ac:dyDescent="0.25">
      <c r="B2093" s="278" t="str">
        <f>IF(D2093="","",D2093&amp;"-"&amp;(1+COUNTIF(D$11:D2092,D2093)))</f>
        <v/>
      </c>
      <c r="D2093" s="271"/>
      <c r="E2093" s="272"/>
      <c r="F2093" s="272"/>
      <c r="G2093" s="272"/>
      <c r="H2093" s="272"/>
      <c r="I2093" s="272"/>
      <c r="J2093" s="272"/>
      <c r="K2093" s="272"/>
      <c r="L2093" s="272"/>
      <c r="M2093" s="272"/>
      <c r="N2093" s="273"/>
    </row>
    <row r="2094" spans="2:14" x14ac:dyDescent="0.25">
      <c r="B2094" s="278" t="str">
        <f>IF(D2094="","",D2094&amp;"-"&amp;(1+COUNTIF(D$11:D2093,D2094)))</f>
        <v/>
      </c>
      <c r="D2094" s="271"/>
      <c r="E2094" s="272"/>
      <c r="F2094" s="272"/>
      <c r="G2094" s="272"/>
      <c r="H2094" s="272"/>
      <c r="I2094" s="272"/>
      <c r="J2094" s="272"/>
      <c r="K2094" s="272"/>
      <c r="L2094" s="272"/>
      <c r="M2094" s="272"/>
      <c r="N2094" s="273"/>
    </row>
    <row r="2095" spans="2:14" x14ac:dyDescent="0.25">
      <c r="B2095" s="278" t="str">
        <f>IF(D2095="","",D2095&amp;"-"&amp;(1+COUNTIF(D$11:D2094,D2095)))</f>
        <v/>
      </c>
      <c r="D2095" s="271"/>
      <c r="E2095" s="272"/>
      <c r="F2095" s="272"/>
      <c r="G2095" s="272"/>
      <c r="H2095" s="272"/>
      <c r="I2095" s="272"/>
      <c r="J2095" s="272"/>
      <c r="K2095" s="272"/>
      <c r="L2095" s="272"/>
      <c r="M2095" s="272"/>
      <c r="N2095" s="273"/>
    </row>
    <row r="2096" spans="2:14" x14ac:dyDescent="0.25">
      <c r="B2096" s="278" t="str">
        <f>IF(D2096="","",D2096&amp;"-"&amp;(1+COUNTIF(D$11:D2095,D2096)))</f>
        <v/>
      </c>
      <c r="D2096" s="271"/>
      <c r="E2096" s="272"/>
      <c r="F2096" s="272"/>
      <c r="G2096" s="272"/>
      <c r="H2096" s="272"/>
      <c r="I2096" s="272"/>
      <c r="J2096" s="272"/>
      <c r="K2096" s="272"/>
      <c r="L2096" s="272"/>
      <c r="M2096" s="272"/>
      <c r="N2096" s="273"/>
    </row>
    <row r="2097" spans="2:14" x14ac:dyDescent="0.25">
      <c r="B2097" s="278" t="str">
        <f>IF(D2097="","",D2097&amp;"-"&amp;(1+COUNTIF(D$11:D2096,D2097)))</f>
        <v/>
      </c>
      <c r="D2097" s="271"/>
      <c r="E2097" s="272"/>
      <c r="F2097" s="272"/>
      <c r="G2097" s="272"/>
      <c r="H2097" s="272"/>
      <c r="I2097" s="272"/>
      <c r="J2097" s="272"/>
      <c r="K2097" s="272"/>
      <c r="L2097" s="272"/>
      <c r="M2097" s="272"/>
      <c r="N2097" s="273"/>
    </row>
    <row r="2098" spans="2:14" ht="15" customHeight="1" x14ac:dyDescent="0.25">
      <c r="B2098" s="278" t="str">
        <f>IF(D2098="","",D2098&amp;"-"&amp;(1+COUNTIF(D$11:D2097,D2098)))</f>
        <v/>
      </c>
      <c r="D2098" s="271"/>
      <c r="E2098" s="272"/>
      <c r="F2098" s="272"/>
      <c r="G2098" s="272"/>
      <c r="H2098" s="272"/>
      <c r="I2098" s="272"/>
      <c r="J2098" s="272"/>
      <c r="K2098" s="272"/>
      <c r="L2098" s="272"/>
      <c r="M2098" s="272"/>
      <c r="N2098" s="273"/>
    </row>
    <row r="2099" spans="2:14" x14ac:dyDescent="0.25">
      <c r="B2099" s="278" t="str">
        <f>IF(D2099="","",D2099&amp;"-"&amp;(1+COUNTIF(D$11:D2098,D2099)))</f>
        <v/>
      </c>
      <c r="D2099" s="271"/>
      <c r="E2099" s="272"/>
      <c r="F2099" s="272"/>
      <c r="G2099" s="272"/>
      <c r="H2099" s="272"/>
      <c r="I2099" s="272"/>
      <c r="J2099" s="272"/>
      <c r="K2099" s="272"/>
      <c r="L2099" s="272"/>
      <c r="M2099" s="272"/>
      <c r="N2099" s="273"/>
    </row>
    <row r="2100" spans="2:14" x14ac:dyDescent="0.25">
      <c r="B2100" s="278" t="str">
        <f>IF(D2100="","",D2100&amp;"-"&amp;(1+COUNTIF(D$11:D2099,D2100)))</f>
        <v/>
      </c>
      <c r="D2100" s="271"/>
      <c r="E2100" s="272"/>
      <c r="F2100" s="272"/>
      <c r="G2100" s="272"/>
      <c r="H2100" s="272"/>
      <c r="I2100" s="272"/>
      <c r="J2100" s="272"/>
      <c r="K2100" s="272"/>
      <c r="L2100" s="272"/>
      <c r="M2100" s="272"/>
      <c r="N2100" s="273"/>
    </row>
    <row r="2101" spans="2:14" x14ac:dyDescent="0.25">
      <c r="B2101" s="278" t="str">
        <f>IF(D2101="","",D2101&amp;"-"&amp;(1+COUNTIF(D$11:D2100,D2101)))</f>
        <v/>
      </c>
      <c r="D2101" s="271"/>
      <c r="E2101" s="272"/>
      <c r="F2101" s="272"/>
      <c r="G2101" s="272"/>
      <c r="H2101" s="272"/>
      <c r="I2101" s="272"/>
      <c r="J2101" s="272"/>
      <c r="K2101" s="272"/>
      <c r="L2101" s="272"/>
      <c r="M2101" s="272"/>
      <c r="N2101" s="273"/>
    </row>
    <row r="2102" spans="2:14" x14ac:dyDescent="0.25">
      <c r="B2102" s="278" t="str">
        <f>IF(D2102="","",D2102&amp;"-"&amp;(1+COUNTIF(D$11:D2101,D2102)))</f>
        <v/>
      </c>
      <c r="D2102" s="271"/>
      <c r="E2102" s="272"/>
      <c r="F2102" s="272"/>
      <c r="G2102" s="272"/>
      <c r="H2102" s="272"/>
      <c r="I2102" s="272"/>
      <c r="J2102" s="272"/>
      <c r="K2102" s="272"/>
      <c r="L2102" s="272"/>
      <c r="M2102" s="272"/>
      <c r="N2102" s="273"/>
    </row>
    <row r="2103" spans="2:14" x14ac:dyDescent="0.25">
      <c r="B2103" s="278" t="str">
        <f>IF(D2103="","",D2103&amp;"-"&amp;(1+COUNTIF(D$11:D2102,D2103)))</f>
        <v/>
      </c>
      <c r="D2103" s="271"/>
      <c r="E2103" s="272"/>
      <c r="F2103" s="272"/>
      <c r="G2103" s="272"/>
      <c r="H2103" s="272"/>
      <c r="I2103" s="272"/>
      <c r="J2103" s="272"/>
      <c r="K2103" s="272"/>
      <c r="L2103" s="272"/>
      <c r="M2103" s="272"/>
      <c r="N2103" s="273"/>
    </row>
    <row r="2104" spans="2:14" x14ac:dyDescent="0.25">
      <c r="B2104" s="278" t="str">
        <f>IF(D2104="","",D2104&amp;"-"&amp;(1+COUNTIF(D$11:D2103,D2104)))</f>
        <v/>
      </c>
      <c r="D2104" s="271"/>
      <c r="E2104" s="272"/>
      <c r="F2104" s="272"/>
      <c r="G2104" s="272"/>
      <c r="H2104" s="272"/>
      <c r="I2104" s="272"/>
      <c r="J2104" s="272"/>
      <c r="K2104" s="272"/>
      <c r="L2104" s="272"/>
      <c r="M2104" s="272"/>
      <c r="N2104" s="273"/>
    </row>
    <row r="2105" spans="2:14" ht="15" customHeight="1" x14ac:dyDescent="0.25">
      <c r="B2105" s="278" t="str">
        <f>IF(D2105="","",D2105&amp;"-"&amp;(1+COUNTIF(D$11:D2104,D2105)))</f>
        <v/>
      </c>
      <c r="D2105" s="271"/>
      <c r="E2105" s="272"/>
      <c r="F2105" s="272"/>
      <c r="G2105" s="272"/>
      <c r="H2105" s="272"/>
      <c r="I2105" s="272"/>
      <c r="J2105" s="272"/>
      <c r="K2105" s="272"/>
      <c r="L2105" s="272"/>
      <c r="M2105" s="272"/>
      <c r="N2105" s="273"/>
    </row>
    <row r="2106" spans="2:14" x14ac:dyDescent="0.25">
      <c r="B2106" s="278" t="str">
        <f>IF(D2106="","",D2106&amp;"-"&amp;(1+COUNTIF(D$11:D2105,D2106)))</f>
        <v/>
      </c>
      <c r="D2106" s="271"/>
      <c r="E2106" s="272"/>
      <c r="F2106" s="272"/>
      <c r="G2106" s="272"/>
      <c r="H2106" s="272"/>
      <c r="I2106" s="272"/>
      <c r="J2106" s="272"/>
      <c r="K2106" s="272"/>
      <c r="L2106" s="272"/>
      <c r="M2106" s="272"/>
      <c r="N2106" s="273"/>
    </row>
    <row r="2107" spans="2:14" x14ac:dyDescent="0.25">
      <c r="B2107" s="278" t="str">
        <f>IF(D2107="","",D2107&amp;"-"&amp;(1+COUNTIF(D$11:D2106,D2107)))</f>
        <v/>
      </c>
      <c r="D2107" s="271"/>
      <c r="E2107" s="272"/>
      <c r="F2107" s="272"/>
      <c r="G2107" s="272"/>
      <c r="H2107" s="272"/>
      <c r="I2107" s="272"/>
      <c r="J2107" s="272"/>
      <c r="K2107" s="272"/>
      <c r="L2107" s="272"/>
      <c r="M2107" s="272"/>
      <c r="N2107" s="273"/>
    </row>
    <row r="2108" spans="2:14" x14ac:dyDescent="0.25">
      <c r="B2108" s="278" t="str">
        <f>IF(D2108="","",D2108&amp;"-"&amp;(1+COUNTIF(D$11:D2107,D2108)))</f>
        <v/>
      </c>
      <c r="D2108" s="271"/>
      <c r="E2108" s="272"/>
      <c r="F2108" s="272"/>
      <c r="G2108" s="272"/>
      <c r="H2108" s="272"/>
      <c r="I2108" s="272"/>
      <c r="J2108" s="272"/>
      <c r="K2108" s="272"/>
      <c r="L2108" s="272"/>
      <c r="M2108" s="272"/>
      <c r="N2108" s="273"/>
    </row>
    <row r="2109" spans="2:14" x14ac:dyDescent="0.25">
      <c r="B2109" s="278" t="str">
        <f>IF(D2109="","",D2109&amp;"-"&amp;(1+COUNTIF(D$11:D2108,D2109)))</f>
        <v/>
      </c>
      <c r="D2109" s="271"/>
      <c r="E2109" s="272"/>
      <c r="F2109" s="272"/>
      <c r="G2109" s="272"/>
      <c r="H2109" s="272"/>
      <c r="I2109" s="272"/>
      <c r="J2109" s="272"/>
      <c r="K2109" s="272"/>
      <c r="L2109" s="272"/>
      <c r="M2109" s="272"/>
      <c r="N2109" s="273"/>
    </row>
    <row r="2110" spans="2:14" x14ac:dyDescent="0.25">
      <c r="B2110" s="278" t="str">
        <f>IF(D2110="","",D2110&amp;"-"&amp;(1+COUNTIF(D$11:D2109,D2110)))</f>
        <v/>
      </c>
      <c r="D2110" s="271"/>
      <c r="E2110" s="272"/>
      <c r="F2110" s="272"/>
      <c r="G2110" s="272"/>
      <c r="H2110" s="272"/>
      <c r="I2110" s="272"/>
      <c r="J2110" s="272"/>
      <c r="K2110" s="272"/>
      <c r="L2110" s="272"/>
      <c r="M2110" s="272"/>
      <c r="N2110" s="273"/>
    </row>
    <row r="2111" spans="2:14" x14ac:dyDescent="0.25">
      <c r="B2111" s="278" t="str">
        <f>IF(D2111="","",D2111&amp;"-"&amp;(1+COUNTIF(D$11:D2110,D2111)))</f>
        <v/>
      </c>
      <c r="D2111" s="271"/>
      <c r="E2111" s="272"/>
      <c r="F2111" s="272"/>
      <c r="G2111" s="272"/>
      <c r="H2111" s="272"/>
      <c r="I2111" s="272"/>
      <c r="J2111" s="272"/>
      <c r="K2111" s="272"/>
      <c r="L2111" s="272"/>
      <c r="M2111" s="272"/>
      <c r="N2111" s="273"/>
    </row>
    <row r="2112" spans="2:14" ht="15" customHeight="1" x14ac:dyDescent="0.25">
      <c r="B2112" s="278" t="str">
        <f>IF(D2112="","",D2112&amp;"-"&amp;(1+COUNTIF(D$11:D2111,D2112)))</f>
        <v/>
      </c>
      <c r="D2112" s="271"/>
      <c r="E2112" s="272"/>
      <c r="F2112" s="272"/>
      <c r="G2112" s="272"/>
      <c r="H2112" s="272"/>
      <c r="I2112" s="272"/>
      <c r="J2112" s="272"/>
      <c r="K2112" s="272"/>
      <c r="L2112" s="272"/>
      <c r="M2112" s="272"/>
      <c r="N2112" s="273"/>
    </row>
    <row r="2113" spans="2:14" x14ac:dyDescent="0.25">
      <c r="B2113" s="278" t="str">
        <f>IF(D2113="","",D2113&amp;"-"&amp;(1+COUNTIF(D$11:D2112,D2113)))</f>
        <v/>
      </c>
      <c r="D2113" s="271"/>
      <c r="E2113" s="272"/>
      <c r="F2113" s="272"/>
      <c r="G2113" s="272"/>
      <c r="H2113" s="272"/>
      <c r="I2113" s="272"/>
      <c r="J2113" s="272"/>
      <c r="K2113" s="272"/>
      <c r="L2113" s="272"/>
      <c r="M2113" s="272"/>
      <c r="N2113" s="273"/>
    </row>
    <row r="2114" spans="2:14" x14ac:dyDescent="0.25">
      <c r="B2114" s="278" t="str">
        <f>IF(D2114="","",D2114&amp;"-"&amp;(1+COUNTIF(D$11:D2113,D2114)))</f>
        <v/>
      </c>
      <c r="D2114" s="271"/>
      <c r="E2114" s="272"/>
      <c r="F2114" s="272"/>
      <c r="G2114" s="272"/>
      <c r="H2114" s="272"/>
      <c r="I2114" s="272"/>
      <c r="J2114" s="272"/>
      <c r="K2114" s="272"/>
      <c r="L2114" s="272"/>
      <c r="M2114" s="272"/>
      <c r="N2114" s="273"/>
    </row>
    <row r="2115" spans="2:14" x14ac:dyDescent="0.25">
      <c r="B2115" s="278" t="str">
        <f>IF(D2115="","",D2115&amp;"-"&amp;(1+COUNTIF(D$11:D2114,D2115)))</f>
        <v/>
      </c>
      <c r="D2115" s="271"/>
      <c r="E2115" s="272"/>
      <c r="F2115" s="272"/>
      <c r="G2115" s="272"/>
      <c r="H2115" s="272"/>
      <c r="I2115" s="272"/>
      <c r="J2115" s="272"/>
      <c r="K2115" s="272"/>
      <c r="L2115" s="272"/>
      <c r="M2115" s="272"/>
      <c r="N2115" s="273"/>
    </row>
    <row r="2116" spans="2:14" x14ac:dyDescent="0.25">
      <c r="B2116" s="278" t="str">
        <f>IF(D2116="","",D2116&amp;"-"&amp;(1+COUNTIF(D$11:D2115,D2116)))</f>
        <v/>
      </c>
      <c r="D2116" s="271"/>
      <c r="E2116" s="272"/>
      <c r="F2116" s="272"/>
      <c r="G2116" s="272"/>
      <c r="H2116" s="272"/>
      <c r="I2116" s="272"/>
      <c r="J2116" s="272"/>
      <c r="K2116" s="272"/>
      <c r="L2116" s="272"/>
      <c r="M2116" s="272"/>
      <c r="N2116" s="273"/>
    </row>
    <row r="2117" spans="2:14" x14ac:dyDescent="0.25">
      <c r="B2117" s="278" t="str">
        <f>IF(D2117="","",D2117&amp;"-"&amp;(1+COUNTIF(D$11:D2116,D2117)))</f>
        <v/>
      </c>
      <c r="D2117" s="271"/>
      <c r="E2117" s="272"/>
      <c r="F2117" s="272"/>
      <c r="G2117" s="272"/>
      <c r="H2117" s="272"/>
      <c r="I2117" s="272"/>
      <c r="J2117" s="272"/>
      <c r="K2117" s="272"/>
      <c r="L2117" s="272"/>
      <c r="M2117" s="272"/>
      <c r="N2117" s="273"/>
    </row>
    <row r="2118" spans="2:14" x14ac:dyDescent="0.25">
      <c r="B2118" s="278" t="str">
        <f>IF(D2118="","",D2118&amp;"-"&amp;(1+COUNTIF(D$11:D2117,D2118)))</f>
        <v/>
      </c>
      <c r="D2118" s="271"/>
      <c r="E2118" s="272"/>
      <c r="F2118" s="272"/>
      <c r="G2118" s="272"/>
      <c r="H2118" s="272"/>
      <c r="I2118" s="272"/>
      <c r="J2118" s="272"/>
      <c r="K2118" s="272"/>
      <c r="L2118" s="272"/>
      <c r="M2118" s="272"/>
      <c r="N2118" s="273"/>
    </row>
    <row r="2119" spans="2:14" ht="15" customHeight="1" x14ac:dyDescent="0.25">
      <c r="B2119" s="278" t="str">
        <f>IF(D2119="","",D2119&amp;"-"&amp;(1+COUNTIF(D$11:D2118,D2119)))</f>
        <v/>
      </c>
      <c r="D2119" s="271"/>
      <c r="E2119" s="272"/>
      <c r="F2119" s="272"/>
      <c r="G2119" s="272"/>
      <c r="H2119" s="272"/>
      <c r="I2119" s="272"/>
      <c r="J2119" s="272"/>
      <c r="K2119" s="272"/>
      <c r="L2119" s="272"/>
      <c r="M2119" s="272"/>
      <c r="N2119" s="273"/>
    </row>
    <row r="2120" spans="2:14" x14ac:dyDescent="0.25">
      <c r="B2120" s="278" t="str">
        <f>IF(D2120="","",D2120&amp;"-"&amp;(1+COUNTIF(D$11:D2119,D2120)))</f>
        <v/>
      </c>
      <c r="D2120" s="271"/>
      <c r="E2120" s="272"/>
      <c r="F2120" s="272"/>
      <c r="G2120" s="272"/>
      <c r="H2120" s="272"/>
      <c r="I2120" s="272"/>
      <c r="J2120" s="272"/>
      <c r="K2120" s="272"/>
      <c r="L2120" s="272"/>
      <c r="M2120" s="272"/>
      <c r="N2120" s="273"/>
    </row>
    <row r="2121" spans="2:14" x14ac:dyDescent="0.25">
      <c r="B2121" s="278" t="str">
        <f>IF(D2121="","",D2121&amp;"-"&amp;(1+COUNTIF(D$11:D2120,D2121)))</f>
        <v/>
      </c>
      <c r="D2121" s="271"/>
      <c r="E2121" s="272"/>
      <c r="F2121" s="272"/>
      <c r="G2121" s="272"/>
      <c r="H2121" s="272"/>
      <c r="I2121" s="272"/>
      <c r="J2121" s="272"/>
      <c r="K2121" s="272"/>
      <c r="L2121" s="272"/>
      <c r="M2121" s="272"/>
      <c r="N2121" s="273"/>
    </row>
    <row r="2122" spans="2:14" x14ac:dyDescent="0.25">
      <c r="B2122" s="278" t="str">
        <f>IF(D2122="","",D2122&amp;"-"&amp;(1+COUNTIF(D$11:D2121,D2122)))</f>
        <v/>
      </c>
      <c r="D2122" s="271"/>
      <c r="E2122" s="272"/>
      <c r="F2122" s="272"/>
      <c r="G2122" s="272"/>
      <c r="H2122" s="272"/>
      <c r="I2122" s="272"/>
      <c r="J2122" s="272"/>
      <c r="K2122" s="272"/>
      <c r="L2122" s="272"/>
      <c r="M2122" s="272"/>
      <c r="N2122" s="273"/>
    </row>
    <row r="2123" spans="2:14" x14ac:dyDescent="0.25">
      <c r="B2123" s="278" t="str">
        <f>IF(D2123="","",D2123&amp;"-"&amp;(1+COUNTIF(D$11:D2122,D2123)))</f>
        <v/>
      </c>
      <c r="D2123" s="271"/>
      <c r="E2123" s="272"/>
      <c r="F2123" s="272"/>
      <c r="G2123" s="272"/>
      <c r="H2123" s="272"/>
      <c r="I2123" s="272"/>
      <c r="J2123" s="272"/>
      <c r="K2123" s="272"/>
      <c r="L2123" s="272"/>
      <c r="M2123" s="272"/>
      <c r="N2123" s="273"/>
    </row>
    <row r="2124" spans="2:14" x14ac:dyDescent="0.25">
      <c r="B2124" s="278" t="str">
        <f>IF(D2124="","",D2124&amp;"-"&amp;(1+COUNTIF(D$11:D2123,D2124)))</f>
        <v/>
      </c>
      <c r="D2124" s="271"/>
      <c r="E2124" s="272"/>
      <c r="F2124" s="272"/>
      <c r="G2124" s="272"/>
      <c r="H2124" s="272"/>
      <c r="I2124" s="272"/>
      <c r="J2124" s="272"/>
      <c r="K2124" s="272"/>
      <c r="L2124" s="272"/>
      <c r="M2124" s="272"/>
      <c r="N2124" s="273"/>
    </row>
    <row r="2125" spans="2:14" x14ac:dyDescent="0.25">
      <c r="B2125" s="278" t="str">
        <f>IF(D2125="","",D2125&amp;"-"&amp;(1+COUNTIF(D$11:D2124,D2125)))</f>
        <v/>
      </c>
      <c r="D2125" s="271"/>
      <c r="E2125" s="272"/>
      <c r="F2125" s="272"/>
      <c r="G2125" s="272"/>
      <c r="H2125" s="272"/>
      <c r="I2125" s="272"/>
      <c r="J2125" s="272"/>
      <c r="K2125" s="272"/>
      <c r="L2125" s="272"/>
      <c r="M2125" s="272"/>
      <c r="N2125" s="273"/>
    </row>
    <row r="2126" spans="2:14" ht="15" customHeight="1" x14ac:dyDescent="0.25">
      <c r="B2126" s="278" t="str">
        <f>IF(D2126="","",D2126&amp;"-"&amp;(1+COUNTIF(D$11:D2125,D2126)))</f>
        <v/>
      </c>
      <c r="D2126" s="271"/>
      <c r="E2126" s="272"/>
      <c r="F2126" s="272"/>
      <c r="G2126" s="272"/>
      <c r="H2126" s="272"/>
      <c r="I2126" s="272"/>
      <c r="J2126" s="272"/>
      <c r="K2126" s="272"/>
      <c r="L2126" s="272"/>
      <c r="M2126" s="272"/>
      <c r="N2126" s="273"/>
    </row>
    <row r="2127" spans="2:14" x14ac:dyDescent="0.25">
      <c r="B2127" s="278" t="str">
        <f>IF(D2127="","",D2127&amp;"-"&amp;(1+COUNTIF(D$11:D2126,D2127)))</f>
        <v/>
      </c>
      <c r="D2127" s="271"/>
      <c r="E2127" s="272"/>
      <c r="F2127" s="272"/>
      <c r="G2127" s="272"/>
      <c r="H2127" s="272"/>
      <c r="I2127" s="272"/>
      <c r="J2127" s="272"/>
      <c r="K2127" s="272"/>
      <c r="L2127" s="272"/>
      <c r="M2127" s="272"/>
      <c r="N2127" s="273"/>
    </row>
    <row r="2128" spans="2:14" x14ac:dyDescent="0.25">
      <c r="B2128" s="278" t="str">
        <f>IF(D2128="","",D2128&amp;"-"&amp;(1+COUNTIF(D$11:D2127,D2128)))</f>
        <v/>
      </c>
      <c r="D2128" s="271"/>
      <c r="E2128" s="272"/>
      <c r="F2128" s="272"/>
      <c r="G2128" s="272"/>
      <c r="H2128" s="272"/>
      <c r="I2128" s="272"/>
      <c r="J2128" s="272"/>
      <c r="K2128" s="272"/>
      <c r="L2128" s="272"/>
      <c r="M2128" s="272"/>
      <c r="N2128" s="273"/>
    </row>
    <row r="2129" spans="2:14" x14ac:dyDescent="0.25">
      <c r="B2129" s="278" t="str">
        <f>IF(D2129="","",D2129&amp;"-"&amp;(1+COUNTIF(D$11:D2128,D2129)))</f>
        <v/>
      </c>
      <c r="D2129" s="271"/>
      <c r="E2129" s="272"/>
      <c r="F2129" s="272"/>
      <c r="G2129" s="272"/>
      <c r="H2129" s="272"/>
      <c r="I2129" s="272"/>
      <c r="J2129" s="272"/>
      <c r="K2129" s="272"/>
      <c r="L2129" s="272"/>
      <c r="M2129" s="272"/>
      <c r="N2129" s="273"/>
    </row>
    <row r="2130" spans="2:14" x14ac:dyDescent="0.25">
      <c r="B2130" s="278" t="str">
        <f>IF(D2130="","",D2130&amp;"-"&amp;(1+COUNTIF(D$11:D2129,D2130)))</f>
        <v/>
      </c>
      <c r="D2130" s="271"/>
      <c r="E2130" s="272"/>
      <c r="F2130" s="272"/>
      <c r="G2130" s="272"/>
      <c r="H2130" s="272"/>
      <c r="I2130" s="272"/>
      <c r="J2130" s="272"/>
      <c r="K2130" s="272"/>
      <c r="L2130" s="272"/>
      <c r="M2130" s="272"/>
      <c r="N2130" s="273"/>
    </row>
    <row r="2131" spans="2:14" x14ac:dyDescent="0.25">
      <c r="B2131" s="278" t="str">
        <f>IF(D2131="","",D2131&amp;"-"&amp;(1+COUNTIF(D$11:D2130,D2131)))</f>
        <v/>
      </c>
      <c r="D2131" s="271"/>
      <c r="E2131" s="272"/>
      <c r="F2131" s="272"/>
      <c r="G2131" s="272"/>
      <c r="H2131" s="272"/>
      <c r="I2131" s="272"/>
      <c r="J2131" s="272"/>
      <c r="K2131" s="272"/>
      <c r="L2131" s="272"/>
      <c r="M2131" s="272"/>
      <c r="N2131" s="273"/>
    </row>
    <row r="2132" spans="2:14" x14ac:dyDescent="0.25">
      <c r="B2132" s="278" t="str">
        <f>IF(D2132="","",D2132&amp;"-"&amp;(1+COUNTIF(D$11:D2131,D2132)))</f>
        <v/>
      </c>
      <c r="D2132" s="271"/>
      <c r="E2132" s="272"/>
      <c r="F2132" s="272"/>
      <c r="G2132" s="272"/>
      <c r="H2132" s="272"/>
      <c r="I2132" s="272"/>
      <c r="J2132" s="272"/>
      <c r="K2132" s="272"/>
      <c r="L2132" s="272"/>
      <c r="M2132" s="272"/>
      <c r="N2132" s="273"/>
    </row>
    <row r="2133" spans="2:14" ht="15" customHeight="1" x14ac:dyDescent="0.25">
      <c r="B2133" s="278" t="str">
        <f>IF(D2133="","",D2133&amp;"-"&amp;(1+COUNTIF(D$11:D2132,D2133)))</f>
        <v/>
      </c>
      <c r="D2133" s="271"/>
      <c r="E2133" s="272"/>
      <c r="F2133" s="272"/>
      <c r="G2133" s="272"/>
      <c r="H2133" s="272"/>
      <c r="I2133" s="272"/>
      <c r="J2133" s="272"/>
      <c r="K2133" s="272"/>
      <c r="L2133" s="272"/>
      <c r="M2133" s="272"/>
      <c r="N2133" s="273"/>
    </row>
    <row r="2134" spans="2:14" x14ac:dyDescent="0.25">
      <c r="B2134" s="278" t="str">
        <f>IF(D2134="","",D2134&amp;"-"&amp;(1+COUNTIF(D$11:D2133,D2134)))</f>
        <v/>
      </c>
      <c r="D2134" s="271"/>
      <c r="E2134" s="272"/>
      <c r="F2134" s="272"/>
      <c r="G2134" s="272"/>
      <c r="H2134" s="272"/>
      <c r="I2134" s="272"/>
      <c r="J2134" s="272"/>
      <c r="K2134" s="272"/>
      <c r="L2134" s="272"/>
      <c r="M2134" s="272"/>
      <c r="N2134" s="273"/>
    </row>
    <row r="2135" spans="2:14" x14ac:dyDescent="0.25">
      <c r="B2135" s="278" t="str">
        <f>IF(D2135="","",D2135&amp;"-"&amp;(1+COUNTIF(D$11:D2134,D2135)))</f>
        <v/>
      </c>
      <c r="D2135" s="271"/>
      <c r="E2135" s="272"/>
      <c r="F2135" s="272"/>
      <c r="G2135" s="272"/>
      <c r="H2135" s="272"/>
      <c r="I2135" s="272"/>
      <c r="J2135" s="272"/>
      <c r="K2135" s="272"/>
      <c r="L2135" s="272"/>
      <c r="M2135" s="272"/>
      <c r="N2135" s="273"/>
    </row>
    <row r="2136" spans="2:14" x14ac:dyDescent="0.25">
      <c r="B2136" s="278" t="str">
        <f>IF(D2136="","",D2136&amp;"-"&amp;(1+COUNTIF(D$11:D2135,D2136)))</f>
        <v/>
      </c>
      <c r="D2136" s="271"/>
      <c r="E2136" s="272"/>
      <c r="F2136" s="272"/>
      <c r="G2136" s="272"/>
      <c r="H2136" s="272"/>
      <c r="I2136" s="272"/>
      <c r="J2136" s="272"/>
      <c r="K2136" s="272"/>
      <c r="L2136" s="272"/>
      <c r="M2136" s="272"/>
      <c r="N2136" s="273"/>
    </row>
    <row r="2137" spans="2:14" x14ac:dyDescent="0.25">
      <c r="B2137" s="278" t="str">
        <f>IF(D2137="","",D2137&amp;"-"&amp;(1+COUNTIF(D$11:D2136,D2137)))</f>
        <v/>
      </c>
      <c r="D2137" s="271"/>
      <c r="E2137" s="272"/>
      <c r="F2137" s="272"/>
      <c r="G2137" s="272"/>
      <c r="H2137" s="272"/>
      <c r="I2137" s="272"/>
      <c r="J2137" s="272"/>
      <c r="K2137" s="272"/>
      <c r="L2137" s="272"/>
      <c r="M2137" s="272"/>
      <c r="N2137" s="273"/>
    </row>
    <row r="2138" spans="2:14" x14ac:dyDescent="0.25">
      <c r="B2138" s="278" t="str">
        <f>IF(D2138="","",D2138&amp;"-"&amp;(1+COUNTIF(D$11:D2137,D2138)))</f>
        <v/>
      </c>
      <c r="D2138" s="271"/>
      <c r="E2138" s="272"/>
      <c r="F2138" s="272"/>
      <c r="G2138" s="272"/>
      <c r="H2138" s="272"/>
      <c r="I2138" s="272"/>
      <c r="J2138" s="272"/>
      <c r="K2138" s="272"/>
      <c r="L2138" s="272"/>
      <c r="M2138" s="272"/>
      <c r="N2138" s="273"/>
    </row>
    <row r="2139" spans="2:14" x14ac:dyDescent="0.25">
      <c r="B2139" s="278" t="str">
        <f>IF(D2139="","",D2139&amp;"-"&amp;(1+COUNTIF(D$11:D2138,D2139)))</f>
        <v/>
      </c>
      <c r="D2139" s="271"/>
      <c r="E2139" s="272"/>
      <c r="F2139" s="272"/>
      <c r="G2139" s="272"/>
      <c r="H2139" s="272"/>
      <c r="I2139" s="272"/>
      <c r="J2139" s="272"/>
      <c r="K2139" s="272"/>
      <c r="L2139" s="272"/>
      <c r="M2139" s="272"/>
      <c r="N2139" s="273"/>
    </row>
    <row r="2140" spans="2:14" ht="15" customHeight="1" x14ac:dyDescent="0.25">
      <c r="B2140" s="278" t="str">
        <f>IF(D2140="","",D2140&amp;"-"&amp;(1+COUNTIF(D$11:D2139,D2140)))</f>
        <v/>
      </c>
      <c r="D2140" s="271"/>
      <c r="E2140" s="272"/>
      <c r="F2140" s="272"/>
      <c r="G2140" s="272"/>
      <c r="H2140" s="272"/>
      <c r="I2140" s="272"/>
      <c r="J2140" s="272"/>
      <c r="K2140" s="272"/>
      <c r="L2140" s="272"/>
      <c r="M2140" s="272"/>
      <c r="N2140" s="273"/>
    </row>
    <row r="2141" spans="2:14" x14ac:dyDescent="0.25">
      <c r="B2141" s="278" t="str">
        <f>IF(D2141="","",D2141&amp;"-"&amp;(1+COUNTIF(D$11:D2140,D2141)))</f>
        <v/>
      </c>
      <c r="D2141" s="271"/>
      <c r="E2141" s="272"/>
      <c r="F2141" s="272"/>
      <c r="G2141" s="272"/>
      <c r="H2141" s="272"/>
      <c r="I2141" s="272"/>
      <c r="J2141" s="272"/>
      <c r="K2141" s="272"/>
      <c r="L2141" s="272"/>
      <c r="M2141" s="272"/>
      <c r="N2141" s="273"/>
    </row>
    <row r="2142" spans="2:14" x14ac:dyDescent="0.25">
      <c r="B2142" s="278" t="str">
        <f>IF(D2142="","",D2142&amp;"-"&amp;(1+COUNTIF(D$11:D2141,D2142)))</f>
        <v/>
      </c>
      <c r="D2142" s="271"/>
      <c r="E2142" s="272"/>
      <c r="F2142" s="272"/>
      <c r="G2142" s="272"/>
      <c r="H2142" s="272"/>
      <c r="I2142" s="272"/>
      <c r="J2142" s="272"/>
      <c r="K2142" s="272"/>
      <c r="L2142" s="272"/>
      <c r="M2142" s="272"/>
      <c r="N2142" s="273"/>
    </row>
    <row r="2143" spans="2:14" x14ac:dyDescent="0.25">
      <c r="B2143" s="278" t="str">
        <f>IF(D2143="","",D2143&amp;"-"&amp;(1+COUNTIF(D$11:D2142,D2143)))</f>
        <v/>
      </c>
      <c r="D2143" s="271"/>
      <c r="E2143" s="272"/>
      <c r="F2143" s="272"/>
      <c r="G2143" s="272"/>
      <c r="H2143" s="272"/>
      <c r="I2143" s="272"/>
      <c r="J2143" s="272"/>
      <c r="K2143" s="272"/>
      <c r="L2143" s="272"/>
      <c r="M2143" s="272"/>
      <c r="N2143" s="273"/>
    </row>
    <row r="2144" spans="2:14" x14ac:dyDescent="0.25">
      <c r="B2144" s="278" t="str">
        <f>IF(D2144="","",D2144&amp;"-"&amp;(1+COUNTIF(D$11:D2143,D2144)))</f>
        <v/>
      </c>
      <c r="D2144" s="271"/>
      <c r="E2144" s="272"/>
      <c r="F2144" s="272"/>
      <c r="G2144" s="272"/>
      <c r="H2144" s="272"/>
      <c r="I2144" s="272"/>
      <c r="J2144" s="272"/>
      <c r="K2144" s="272"/>
      <c r="L2144" s="272"/>
      <c r="M2144" s="272"/>
      <c r="N2144" s="273"/>
    </row>
    <row r="2145" spans="2:14" x14ac:dyDescent="0.25">
      <c r="B2145" s="278" t="str">
        <f>IF(D2145="","",D2145&amp;"-"&amp;(1+COUNTIF(D$11:D2144,D2145)))</f>
        <v/>
      </c>
      <c r="D2145" s="271"/>
      <c r="E2145" s="272"/>
      <c r="F2145" s="272"/>
      <c r="G2145" s="272"/>
      <c r="H2145" s="272"/>
      <c r="I2145" s="272"/>
      <c r="J2145" s="272"/>
      <c r="K2145" s="272"/>
      <c r="L2145" s="272"/>
      <c r="M2145" s="272"/>
      <c r="N2145" s="273"/>
    </row>
    <row r="2146" spans="2:14" x14ac:dyDescent="0.25">
      <c r="B2146" s="278" t="str">
        <f>IF(D2146="","",D2146&amp;"-"&amp;(1+COUNTIF(D$11:D2145,D2146)))</f>
        <v/>
      </c>
      <c r="D2146" s="271"/>
      <c r="E2146" s="272"/>
      <c r="F2146" s="272"/>
      <c r="G2146" s="272"/>
      <c r="H2146" s="272"/>
      <c r="I2146" s="272"/>
      <c r="J2146" s="272"/>
      <c r="K2146" s="272"/>
      <c r="L2146" s="272"/>
      <c r="M2146" s="272"/>
      <c r="N2146" s="273"/>
    </row>
    <row r="2147" spans="2:14" ht="15" customHeight="1" x14ac:dyDescent="0.25">
      <c r="B2147" s="278" t="str">
        <f>IF(D2147="","",D2147&amp;"-"&amp;(1+COUNTIF(D$11:D2146,D2147)))</f>
        <v/>
      </c>
      <c r="D2147" s="271"/>
      <c r="E2147" s="272"/>
      <c r="F2147" s="272"/>
      <c r="G2147" s="272"/>
      <c r="H2147" s="272"/>
      <c r="I2147" s="272"/>
      <c r="J2147" s="272"/>
      <c r="K2147" s="272"/>
      <c r="L2147" s="272"/>
      <c r="M2147" s="272"/>
      <c r="N2147" s="273"/>
    </row>
    <row r="2148" spans="2:14" x14ac:dyDescent="0.25">
      <c r="B2148" s="278" t="str">
        <f>IF(D2148="","",D2148&amp;"-"&amp;(1+COUNTIF(D$11:D2147,D2148)))</f>
        <v/>
      </c>
      <c r="D2148" s="271"/>
      <c r="E2148" s="272"/>
      <c r="F2148" s="272"/>
      <c r="G2148" s="272"/>
      <c r="H2148" s="272"/>
      <c r="I2148" s="272"/>
      <c r="J2148" s="272"/>
      <c r="K2148" s="272"/>
      <c r="L2148" s="272"/>
      <c r="M2148" s="272"/>
      <c r="N2148" s="273"/>
    </row>
    <row r="2149" spans="2:14" x14ac:dyDescent="0.25">
      <c r="B2149" s="278" t="str">
        <f>IF(D2149="","",D2149&amp;"-"&amp;(1+COUNTIF(D$11:D2148,D2149)))</f>
        <v/>
      </c>
      <c r="D2149" s="271"/>
      <c r="E2149" s="272"/>
      <c r="F2149" s="272"/>
      <c r="G2149" s="272"/>
      <c r="H2149" s="272"/>
      <c r="I2149" s="272"/>
      <c r="J2149" s="272"/>
      <c r="K2149" s="272"/>
      <c r="L2149" s="272"/>
      <c r="M2149" s="272"/>
      <c r="N2149" s="273"/>
    </row>
    <row r="2150" spans="2:14" x14ac:dyDescent="0.25">
      <c r="B2150" s="278" t="str">
        <f>IF(D2150="","",D2150&amp;"-"&amp;(1+COUNTIF(D$11:D2149,D2150)))</f>
        <v/>
      </c>
      <c r="D2150" s="271"/>
      <c r="E2150" s="272"/>
      <c r="F2150" s="272"/>
      <c r="G2150" s="272"/>
      <c r="H2150" s="272"/>
      <c r="I2150" s="272"/>
      <c r="J2150" s="272"/>
      <c r="K2150" s="272"/>
      <c r="L2150" s="272"/>
      <c r="M2150" s="272"/>
      <c r="N2150" s="273"/>
    </row>
    <row r="2151" spans="2:14" x14ac:dyDescent="0.25">
      <c r="B2151" s="278" t="str">
        <f>IF(D2151="","",D2151&amp;"-"&amp;(1+COUNTIF(D$11:D2150,D2151)))</f>
        <v/>
      </c>
      <c r="D2151" s="271"/>
      <c r="E2151" s="272"/>
      <c r="F2151" s="272"/>
      <c r="G2151" s="272"/>
      <c r="H2151" s="272"/>
      <c r="I2151" s="272"/>
      <c r="J2151" s="272"/>
      <c r="K2151" s="272"/>
      <c r="L2151" s="272"/>
      <c r="M2151" s="272"/>
      <c r="N2151" s="273"/>
    </row>
    <row r="2152" spans="2:14" x14ac:dyDescent="0.25">
      <c r="B2152" s="278" t="str">
        <f>IF(D2152="","",D2152&amp;"-"&amp;(1+COUNTIF(D$11:D2151,D2152)))</f>
        <v/>
      </c>
      <c r="D2152" s="271"/>
      <c r="E2152" s="272"/>
      <c r="F2152" s="272"/>
      <c r="G2152" s="272"/>
      <c r="H2152" s="272"/>
      <c r="I2152" s="272"/>
      <c r="J2152" s="272"/>
      <c r="K2152" s="272"/>
      <c r="L2152" s="272"/>
      <c r="M2152" s="272"/>
      <c r="N2152" s="273"/>
    </row>
    <row r="2153" spans="2:14" x14ac:dyDescent="0.25">
      <c r="B2153" s="278" t="str">
        <f>IF(D2153="","",D2153&amp;"-"&amp;(1+COUNTIF(D$11:D2152,D2153)))</f>
        <v/>
      </c>
      <c r="D2153" s="271"/>
      <c r="E2153" s="272"/>
      <c r="F2153" s="272"/>
      <c r="G2153" s="272"/>
      <c r="H2153" s="272"/>
      <c r="I2153" s="272"/>
      <c r="J2153" s="272"/>
      <c r="K2153" s="272"/>
      <c r="L2153" s="272"/>
      <c r="M2153" s="272"/>
      <c r="N2153" s="273"/>
    </row>
    <row r="2154" spans="2:14" ht="15" customHeight="1" x14ac:dyDescent="0.25">
      <c r="B2154" s="278" t="str">
        <f>IF(D2154="","",D2154&amp;"-"&amp;(1+COUNTIF(D$11:D2153,D2154)))</f>
        <v/>
      </c>
      <c r="D2154" s="271"/>
      <c r="E2154" s="272"/>
      <c r="F2154" s="272"/>
      <c r="G2154" s="272"/>
      <c r="H2154" s="272"/>
      <c r="I2154" s="272"/>
      <c r="J2154" s="272"/>
      <c r="K2154" s="272"/>
      <c r="L2154" s="272"/>
      <c r="M2154" s="272"/>
      <c r="N2154" s="273"/>
    </row>
    <row r="2155" spans="2:14" x14ac:dyDescent="0.25">
      <c r="B2155" s="278" t="str">
        <f>IF(D2155="","",D2155&amp;"-"&amp;(1+COUNTIF(D$11:D2154,D2155)))</f>
        <v/>
      </c>
      <c r="D2155" s="271"/>
      <c r="E2155" s="272"/>
      <c r="F2155" s="272"/>
      <c r="G2155" s="272"/>
      <c r="H2155" s="272"/>
      <c r="I2155" s="272"/>
      <c r="J2155" s="272"/>
      <c r="K2155" s="272"/>
      <c r="L2155" s="272"/>
      <c r="M2155" s="272"/>
      <c r="N2155" s="273"/>
    </row>
    <row r="2156" spans="2:14" x14ac:dyDescent="0.25">
      <c r="B2156" s="278" t="str">
        <f>IF(D2156="","",D2156&amp;"-"&amp;(1+COUNTIF(D$11:D2155,D2156)))</f>
        <v/>
      </c>
      <c r="D2156" s="271"/>
      <c r="E2156" s="272"/>
      <c r="F2156" s="272"/>
      <c r="G2156" s="272"/>
      <c r="H2156" s="272"/>
      <c r="I2156" s="272"/>
      <c r="J2156" s="272"/>
      <c r="K2156" s="272"/>
      <c r="L2156" s="272"/>
      <c r="M2156" s="272"/>
      <c r="N2156" s="273"/>
    </row>
    <row r="2157" spans="2:14" x14ac:dyDescent="0.25">
      <c r="B2157" s="278" t="str">
        <f>IF(D2157="","",D2157&amp;"-"&amp;(1+COUNTIF(D$11:D2156,D2157)))</f>
        <v/>
      </c>
      <c r="D2157" s="271"/>
      <c r="E2157" s="272"/>
      <c r="F2157" s="272"/>
      <c r="G2157" s="272"/>
      <c r="H2157" s="272"/>
      <c r="I2157" s="272"/>
      <c r="J2157" s="272"/>
      <c r="K2157" s="272"/>
      <c r="L2157" s="272"/>
      <c r="M2157" s="272"/>
      <c r="N2157" s="273"/>
    </row>
    <row r="2158" spans="2:14" x14ac:dyDescent="0.25">
      <c r="B2158" s="278" t="str">
        <f>IF(D2158="","",D2158&amp;"-"&amp;(1+COUNTIF(D$11:D2157,D2158)))</f>
        <v/>
      </c>
      <c r="D2158" s="271"/>
      <c r="E2158" s="272"/>
      <c r="F2158" s="272"/>
      <c r="G2158" s="272"/>
      <c r="H2158" s="272"/>
      <c r="I2158" s="272"/>
      <c r="J2158" s="272"/>
      <c r="K2158" s="272"/>
      <c r="L2158" s="272"/>
      <c r="M2158" s="272"/>
      <c r="N2158" s="273"/>
    </row>
    <row r="2159" spans="2:14" x14ac:dyDescent="0.25">
      <c r="B2159" s="278" t="str">
        <f>IF(D2159="","",D2159&amp;"-"&amp;(1+COUNTIF(D$11:D2158,D2159)))</f>
        <v/>
      </c>
      <c r="D2159" s="271"/>
      <c r="E2159" s="272"/>
      <c r="F2159" s="272"/>
      <c r="G2159" s="272"/>
      <c r="H2159" s="272"/>
      <c r="I2159" s="272"/>
      <c r="J2159" s="272"/>
      <c r="K2159" s="272"/>
      <c r="L2159" s="272"/>
      <c r="M2159" s="272"/>
      <c r="N2159" s="273"/>
    </row>
    <row r="2160" spans="2:14" x14ac:dyDescent="0.25">
      <c r="B2160" s="278" t="str">
        <f>IF(D2160="","",D2160&amp;"-"&amp;(1+COUNTIF(D$11:D2159,D2160)))</f>
        <v/>
      </c>
      <c r="D2160" s="271"/>
      <c r="E2160" s="272"/>
      <c r="F2160" s="272"/>
      <c r="G2160" s="272"/>
      <c r="H2160" s="272"/>
      <c r="I2160" s="272"/>
      <c r="J2160" s="272"/>
      <c r="K2160" s="272"/>
      <c r="L2160" s="272"/>
      <c r="M2160" s="272"/>
      <c r="N2160" s="273"/>
    </row>
    <row r="2161" spans="2:14" ht="15" customHeight="1" x14ac:dyDescent="0.25">
      <c r="B2161" s="278" t="str">
        <f>IF(D2161="","",D2161&amp;"-"&amp;(1+COUNTIF(D$11:D2160,D2161)))</f>
        <v/>
      </c>
      <c r="D2161" s="271"/>
      <c r="E2161" s="272"/>
      <c r="F2161" s="272"/>
      <c r="G2161" s="272"/>
      <c r="H2161" s="272"/>
      <c r="I2161" s="272"/>
      <c r="J2161" s="272"/>
      <c r="K2161" s="272"/>
      <c r="L2161" s="272"/>
      <c r="M2161" s="272"/>
      <c r="N2161" s="273"/>
    </row>
    <row r="2162" spans="2:14" x14ac:dyDescent="0.25">
      <c r="B2162" s="278" t="str">
        <f>IF(D2162="","",D2162&amp;"-"&amp;(1+COUNTIF(D$11:D2161,D2162)))</f>
        <v/>
      </c>
      <c r="D2162" s="271"/>
      <c r="E2162" s="272"/>
      <c r="F2162" s="272"/>
      <c r="G2162" s="272"/>
      <c r="H2162" s="272"/>
      <c r="I2162" s="272"/>
      <c r="J2162" s="272"/>
      <c r="K2162" s="272"/>
      <c r="L2162" s="272"/>
      <c r="M2162" s="272"/>
      <c r="N2162" s="273"/>
    </row>
    <row r="2163" spans="2:14" x14ac:dyDescent="0.25">
      <c r="B2163" s="278" t="str">
        <f>IF(D2163="","",D2163&amp;"-"&amp;(1+COUNTIF(D$11:D2162,D2163)))</f>
        <v/>
      </c>
      <c r="D2163" s="271"/>
      <c r="E2163" s="272"/>
      <c r="F2163" s="272"/>
      <c r="G2163" s="272"/>
      <c r="H2163" s="272"/>
      <c r="I2163" s="272"/>
      <c r="J2163" s="272"/>
      <c r="K2163" s="272"/>
      <c r="L2163" s="272"/>
      <c r="M2163" s="272"/>
      <c r="N2163" s="273"/>
    </row>
    <row r="2164" spans="2:14" x14ac:dyDescent="0.25">
      <c r="B2164" s="278" t="str">
        <f>IF(D2164="","",D2164&amp;"-"&amp;(1+COUNTIF(D$11:D2163,D2164)))</f>
        <v/>
      </c>
      <c r="D2164" s="271"/>
      <c r="E2164" s="272"/>
      <c r="F2164" s="272"/>
      <c r="G2164" s="272"/>
      <c r="H2164" s="272"/>
      <c r="I2164" s="272"/>
      <c r="J2164" s="272"/>
      <c r="K2164" s="272"/>
      <c r="L2164" s="272"/>
      <c r="M2164" s="272"/>
      <c r="N2164" s="273"/>
    </row>
    <row r="2165" spans="2:14" x14ac:dyDescent="0.25">
      <c r="B2165" s="278" t="str">
        <f>IF(D2165="","",D2165&amp;"-"&amp;(1+COUNTIF(D$11:D2164,D2165)))</f>
        <v/>
      </c>
      <c r="D2165" s="271"/>
      <c r="E2165" s="272"/>
      <c r="F2165" s="272"/>
      <c r="G2165" s="272"/>
      <c r="H2165" s="272"/>
      <c r="I2165" s="272"/>
      <c r="J2165" s="272"/>
      <c r="K2165" s="272"/>
      <c r="L2165" s="272"/>
      <c r="M2165" s="272"/>
      <c r="N2165" s="273"/>
    </row>
    <row r="2166" spans="2:14" x14ac:dyDescent="0.25">
      <c r="B2166" s="278" t="str">
        <f>IF(D2166="","",D2166&amp;"-"&amp;(1+COUNTIF(D$11:D2165,D2166)))</f>
        <v/>
      </c>
      <c r="D2166" s="271"/>
      <c r="E2166" s="272"/>
      <c r="F2166" s="272"/>
      <c r="G2166" s="272"/>
      <c r="H2166" s="272"/>
      <c r="I2166" s="272"/>
      <c r="J2166" s="272"/>
      <c r="K2166" s="272"/>
      <c r="L2166" s="272"/>
      <c r="M2166" s="272"/>
      <c r="N2166" s="273"/>
    </row>
    <row r="2167" spans="2:14" x14ac:dyDescent="0.25">
      <c r="B2167" s="278" t="str">
        <f>IF(D2167="","",D2167&amp;"-"&amp;(1+COUNTIF(D$11:D2166,D2167)))</f>
        <v/>
      </c>
      <c r="D2167" s="271"/>
      <c r="E2167" s="272"/>
      <c r="F2167" s="272"/>
      <c r="G2167" s="272"/>
      <c r="H2167" s="272"/>
      <c r="I2167" s="272"/>
      <c r="J2167" s="272"/>
      <c r="K2167" s="272"/>
      <c r="L2167" s="272"/>
      <c r="M2167" s="272"/>
      <c r="N2167" s="273"/>
    </row>
    <row r="2168" spans="2:14" ht="15" customHeight="1" x14ac:dyDescent="0.25">
      <c r="B2168" s="278" t="str">
        <f>IF(D2168="","",D2168&amp;"-"&amp;(1+COUNTIF(D$11:D2167,D2168)))</f>
        <v/>
      </c>
      <c r="D2168" s="271"/>
      <c r="E2168" s="272"/>
      <c r="F2168" s="272"/>
      <c r="G2168" s="272"/>
      <c r="H2168" s="272"/>
      <c r="I2168" s="272"/>
      <c r="J2168" s="272"/>
      <c r="K2168" s="272"/>
      <c r="L2168" s="272"/>
      <c r="M2168" s="272"/>
      <c r="N2168" s="273"/>
    </row>
    <row r="2169" spans="2:14" x14ac:dyDescent="0.25">
      <c r="B2169" s="278" t="str">
        <f>IF(D2169="","",D2169&amp;"-"&amp;(1+COUNTIF(D$11:D2168,D2169)))</f>
        <v/>
      </c>
      <c r="D2169" s="271"/>
      <c r="E2169" s="272"/>
      <c r="F2169" s="272"/>
      <c r="G2169" s="272"/>
      <c r="H2169" s="272"/>
      <c r="I2169" s="272"/>
      <c r="J2169" s="272"/>
      <c r="K2169" s="272"/>
      <c r="L2169" s="272"/>
      <c r="M2169" s="272"/>
      <c r="N2169" s="273"/>
    </row>
    <row r="2170" spans="2:14" x14ac:dyDescent="0.25">
      <c r="B2170" s="278" t="str">
        <f>IF(D2170="","",D2170&amp;"-"&amp;(1+COUNTIF(D$11:D2169,D2170)))</f>
        <v/>
      </c>
      <c r="D2170" s="271"/>
      <c r="E2170" s="272"/>
      <c r="F2170" s="272"/>
      <c r="G2170" s="272"/>
      <c r="H2170" s="272"/>
      <c r="I2170" s="272"/>
      <c r="J2170" s="272"/>
      <c r="K2170" s="272"/>
      <c r="L2170" s="272"/>
      <c r="M2170" s="272"/>
      <c r="N2170" s="273"/>
    </row>
    <row r="2171" spans="2:14" x14ac:dyDescent="0.25">
      <c r="B2171" s="278" t="str">
        <f>IF(D2171="","",D2171&amp;"-"&amp;(1+COUNTIF(D$11:D2170,D2171)))</f>
        <v/>
      </c>
      <c r="D2171" s="271"/>
      <c r="E2171" s="272"/>
      <c r="F2171" s="272"/>
      <c r="G2171" s="272"/>
      <c r="H2171" s="272"/>
      <c r="I2171" s="272"/>
      <c r="J2171" s="272"/>
      <c r="K2171" s="272"/>
      <c r="L2171" s="272"/>
      <c r="M2171" s="272"/>
      <c r="N2171" s="273"/>
    </row>
    <row r="2172" spans="2:14" x14ac:dyDescent="0.25">
      <c r="B2172" s="278" t="str">
        <f>IF(D2172="","",D2172&amp;"-"&amp;(1+COUNTIF(D$11:D2171,D2172)))</f>
        <v/>
      </c>
      <c r="D2172" s="271"/>
      <c r="E2172" s="272"/>
      <c r="F2172" s="272"/>
      <c r="G2172" s="272"/>
      <c r="H2172" s="272"/>
      <c r="I2172" s="272"/>
      <c r="J2172" s="272"/>
      <c r="K2172" s="272"/>
      <c r="L2172" s="272"/>
      <c r="M2172" s="272"/>
      <c r="N2172" s="273"/>
    </row>
    <row r="2173" spans="2:14" x14ac:dyDescent="0.25">
      <c r="B2173" s="278" t="str">
        <f>IF(D2173="","",D2173&amp;"-"&amp;(1+COUNTIF(D$11:D2172,D2173)))</f>
        <v/>
      </c>
      <c r="D2173" s="271"/>
      <c r="E2173" s="272"/>
      <c r="F2173" s="272"/>
      <c r="G2173" s="272"/>
      <c r="H2173" s="272"/>
      <c r="I2173" s="272"/>
      <c r="J2173" s="272"/>
      <c r="K2173" s="272"/>
      <c r="L2173" s="272"/>
      <c r="M2173" s="272"/>
      <c r="N2173" s="273"/>
    </row>
    <row r="2174" spans="2:14" x14ac:dyDescent="0.25">
      <c r="B2174" s="278" t="str">
        <f>IF(D2174="","",D2174&amp;"-"&amp;(1+COUNTIF(D$11:D2173,D2174)))</f>
        <v/>
      </c>
      <c r="D2174" s="271"/>
      <c r="E2174" s="272"/>
      <c r="F2174" s="272"/>
      <c r="G2174" s="272"/>
      <c r="H2174" s="272"/>
      <c r="I2174" s="272"/>
      <c r="J2174" s="272"/>
      <c r="K2174" s="272"/>
      <c r="L2174" s="272"/>
      <c r="M2174" s="272"/>
      <c r="N2174" s="273"/>
    </row>
    <row r="2175" spans="2:14" ht="15" customHeight="1" x14ac:dyDescent="0.25">
      <c r="B2175" s="278" t="str">
        <f>IF(D2175="","",D2175&amp;"-"&amp;(1+COUNTIF(D$11:D2174,D2175)))</f>
        <v/>
      </c>
      <c r="D2175" s="271"/>
      <c r="E2175" s="272"/>
      <c r="F2175" s="272"/>
      <c r="G2175" s="272"/>
      <c r="H2175" s="272"/>
      <c r="I2175" s="272"/>
      <c r="J2175" s="272"/>
      <c r="K2175" s="272"/>
      <c r="L2175" s="272"/>
      <c r="M2175" s="272"/>
      <c r="N2175" s="273"/>
    </row>
    <row r="2176" spans="2:14" x14ac:dyDescent="0.25">
      <c r="B2176" s="278" t="str">
        <f>IF(D2176="","",D2176&amp;"-"&amp;(1+COUNTIF(D$11:D2175,D2176)))</f>
        <v/>
      </c>
      <c r="D2176" s="271"/>
      <c r="E2176" s="272"/>
      <c r="F2176" s="272"/>
      <c r="G2176" s="272"/>
      <c r="H2176" s="272"/>
      <c r="I2176" s="272"/>
      <c r="J2176" s="272"/>
      <c r="K2176" s="272"/>
      <c r="L2176" s="272"/>
      <c r="M2176" s="272"/>
      <c r="N2176" s="273"/>
    </row>
    <row r="2177" spans="2:14" x14ac:dyDescent="0.25">
      <c r="B2177" s="278" t="str">
        <f>IF(D2177="","",D2177&amp;"-"&amp;(1+COUNTIF(D$11:D2176,D2177)))</f>
        <v/>
      </c>
      <c r="D2177" s="271"/>
      <c r="E2177" s="272"/>
      <c r="F2177" s="272"/>
      <c r="G2177" s="272"/>
      <c r="H2177" s="272"/>
      <c r="I2177" s="272"/>
      <c r="J2177" s="272"/>
      <c r="K2177" s="272"/>
      <c r="L2177" s="272"/>
      <c r="M2177" s="272"/>
      <c r="N2177" s="273"/>
    </row>
    <row r="2178" spans="2:14" x14ac:dyDescent="0.25">
      <c r="B2178" s="278" t="str">
        <f>IF(D2178="","",D2178&amp;"-"&amp;(1+COUNTIF(D$11:D2177,D2178)))</f>
        <v/>
      </c>
      <c r="D2178" s="271"/>
      <c r="E2178" s="272"/>
      <c r="F2178" s="272"/>
      <c r="G2178" s="272"/>
      <c r="H2178" s="272"/>
      <c r="I2178" s="272"/>
      <c r="J2178" s="272"/>
      <c r="K2178" s="272"/>
      <c r="L2178" s="272"/>
      <c r="M2178" s="272"/>
      <c r="N2178" s="273"/>
    </row>
    <row r="2179" spans="2:14" x14ac:dyDescent="0.25">
      <c r="B2179" s="278" t="str">
        <f>IF(D2179="","",D2179&amp;"-"&amp;(1+COUNTIF(D$11:D2178,D2179)))</f>
        <v/>
      </c>
      <c r="D2179" s="271"/>
      <c r="E2179" s="272"/>
      <c r="F2179" s="272"/>
      <c r="G2179" s="272"/>
      <c r="H2179" s="272"/>
      <c r="I2179" s="272"/>
      <c r="J2179" s="272"/>
      <c r="K2179" s="272"/>
      <c r="L2179" s="272"/>
      <c r="M2179" s="272"/>
      <c r="N2179" s="273"/>
    </row>
    <row r="2180" spans="2:14" x14ac:dyDescent="0.25">
      <c r="B2180" s="278" t="str">
        <f>IF(D2180="","",D2180&amp;"-"&amp;(1+COUNTIF(D$11:D2179,D2180)))</f>
        <v/>
      </c>
      <c r="D2180" s="271"/>
      <c r="E2180" s="272"/>
      <c r="F2180" s="272"/>
      <c r="G2180" s="272"/>
      <c r="H2180" s="272"/>
      <c r="I2180" s="272"/>
      <c r="J2180" s="272"/>
      <c r="K2180" s="272"/>
      <c r="L2180" s="272"/>
      <c r="M2180" s="272"/>
      <c r="N2180" s="273"/>
    </row>
    <row r="2181" spans="2:14" x14ac:dyDescent="0.25">
      <c r="B2181" s="278" t="str">
        <f>IF(D2181="","",D2181&amp;"-"&amp;(1+COUNTIF(D$11:D2180,D2181)))</f>
        <v/>
      </c>
      <c r="D2181" s="271"/>
      <c r="E2181" s="272"/>
      <c r="F2181" s="272"/>
      <c r="G2181" s="272"/>
      <c r="H2181" s="272"/>
      <c r="I2181" s="272"/>
      <c r="J2181" s="272"/>
      <c r="K2181" s="272"/>
      <c r="L2181" s="272"/>
      <c r="M2181" s="272"/>
      <c r="N2181" s="273"/>
    </row>
    <row r="2182" spans="2:14" ht="15" customHeight="1" x14ac:dyDescent="0.25">
      <c r="B2182" s="278" t="str">
        <f>IF(D2182="","",D2182&amp;"-"&amp;(1+COUNTIF(D$11:D2181,D2182)))</f>
        <v/>
      </c>
      <c r="D2182" s="271"/>
      <c r="E2182" s="272"/>
      <c r="F2182" s="272"/>
      <c r="G2182" s="272"/>
      <c r="H2182" s="272"/>
      <c r="I2182" s="272"/>
      <c r="J2182" s="272"/>
      <c r="K2182" s="272"/>
      <c r="L2182" s="272"/>
      <c r="M2182" s="272"/>
      <c r="N2182" s="273"/>
    </row>
    <row r="2183" spans="2:14" x14ac:dyDescent="0.25">
      <c r="B2183" s="278" t="str">
        <f>IF(D2183="","",D2183&amp;"-"&amp;(1+COUNTIF(D$11:D2182,D2183)))</f>
        <v/>
      </c>
      <c r="D2183" s="271"/>
      <c r="E2183" s="272"/>
      <c r="F2183" s="272"/>
      <c r="G2183" s="272"/>
      <c r="H2183" s="272"/>
      <c r="I2183" s="272"/>
      <c r="J2183" s="272"/>
      <c r="K2183" s="272"/>
      <c r="L2183" s="272"/>
      <c r="M2183" s="272"/>
      <c r="N2183" s="273"/>
    </row>
    <row r="2184" spans="2:14" x14ac:dyDescent="0.25">
      <c r="B2184" s="278" t="str">
        <f>IF(D2184="","",D2184&amp;"-"&amp;(1+COUNTIF(D$11:D2183,D2184)))</f>
        <v/>
      </c>
      <c r="D2184" s="271"/>
      <c r="E2184" s="272"/>
      <c r="F2184" s="272"/>
      <c r="G2184" s="272"/>
      <c r="H2184" s="272"/>
      <c r="I2184" s="272"/>
      <c r="J2184" s="272"/>
      <c r="K2184" s="272"/>
      <c r="L2184" s="272"/>
      <c r="M2184" s="272"/>
      <c r="N2184" s="273"/>
    </row>
    <row r="2185" spans="2:14" x14ac:dyDescent="0.25">
      <c r="B2185" s="278" t="str">
        <f>IF(D2185="","",D2185&amp;"-"&amp;(1+COUNTIF(D$11:D2184,D2185)))</f>
        <v/>
      </c>
      <c r="D2185" s="271"/>
      <c r="E2185" s="272"/>
      <c r="F2185" s="272"/>
      <c r="G2185" s="272"/>
      <c r="H2185" s="272"/>
      <c r="I2185" s="272"/>
      <c r="J2185" s="272"/>
      <c r="K2185" s="272"/>
      <c r="L2185" s="272"/>
      <c r="M2185" s="272"/>
      <c r="N2185" s="273"/>
    </row>
    <row r="2186" spans="2:14" x14ac:dyDescent="0.25">
      <c r="B2186" s="278" t="str">
        <f>IF(D2186="","",D2186&amp;"-"&amp;(1+COUNTIF(D$11:D2185,D2186)))</f>
        <v/>
      </c>
      <c r="D2186" s="271"/>
      <c r="E2186" s="272"/>
      <c r="F2186" s="272"/>
      <c r="G2186" s="272"/>
      <c r="H2186" s="272"/>
      <c r="I2186" s="272"/>
      <c r="J2186" s="272"/>
      <c r="K2186" s="272"/>
      <c r="L2186" s="272"/>
      <c r="M2186" s="272"/>
      <c r="N2186" s="273"/>
    </row>
    <row r="2187" spans="2:14" x14ac:dyDescent="0.25">
      <c r="B2187" s="278" t="str">
        <f>IF(D2187="","",D2187&amp;"-"&amp;(1+COUNTIF(D$11:D2186,D2187)))</f>
        <v/>
      </c>
      <c r="D2187" s="271"/>
      <c r="E2187" s="272"/>
      <c r="F2187" s="272"/>
      <c r="G2187" s="272"/>
      <c r="H2187" s="272"/>
      <c r="I2187" s="272"/>
      <c r="J2187" s="272"/>
      <c r="K2187" s="272"/>
      <c r="L2187" s="272"/>
      <c r="M2187" s="272"/>
      <c r="N2187" s="273"/>
    </row>
    <row r="2188" spans="2:14" x14ac:dyDescent="0.25">
      <c r="B2188" s="278" t="str">
        <f>IF(D2188="","",D2188&amp;"-"&amp;(1+COUNTIF(D$11:D2187,D2188)))</f>
        <v/>
      </c>
      <c r="D2188" s="271"/>
      <c r="E2188" s="272"/>
      <c r="F2188" s="272"/>
      <c r="G2188" s="272"/>
      <c r="H2188" s="272"/>
      <c r="I2188" s="272"/>
      <c r="J2188" s="272"/>
      <c r="K2188" s="272"/>
      <c r="L2188" s="272"/>
      <c r="M2188" s="272"/>
      <c r="N2188" s="273"/>
    </row>
    <row r="2189" spans="2:14" ht="15" customHeight="1" x14ac:dyDescent="0.25">
      <c r="B2189" s="278" t="str">
        <f>IF(D2189="","",D2189&amp;"-"&amp;(1+COUNTIF(D$11:D2188,D2189)))</f>
        <v/>
      </c>
      <c r="D2189" s="271"/>
      <c r="E2189" s="272"/>
      <c r="F2189" s="272"/>
      <c r="G2189" s="272"/>
      <c r="H2189" s="272"/>
      <c r="I2189" s="272"/>
      <c r="J2189" s="272"/>
      <c r="K2189" s="272"/>
      <c r="L2189" s="272"/>
      <c r="M2189" s="272"/>
      <c r="N2189" s="273"/>
    </row>
    <row r="2190" spans="2:14" x14ac:dyDescent="0.25">
      <c r="B2190" s="278" t="str">
        <f>IF(D2190="","",D2190&amp;"-"&amp;(1+COUNTIF(D$11:D2189,D2190)))</f>
        <v/>
      </c>
      <c r="D2190" s="271"/>
      <c r="E2190" s="272"/>
      <c r="F2190" s="272"/>
      <c r="G2190" s="272"/>
      <c r="H2190" s="272"/>
      <c r="I2190" s="272"/>
      <c r="J2190" s="272"/>
      <c r="K2190" s="272"/>
      <c r="L2190" s="272"/>
      <c r="M2190" s="272"/>
      <c r="N2190" s="273"/>
    </row>
    <row r="2191" spans="2:14" x14ac:dyDescent="0.25">
      <c r="B2191" s="278" t="str">
        <f>IF(D2191="","",D2191&amp;"-"&amp;(1+COUNTIF(D$11:D2190,D2191)))</f>
        <v/>
      </c>
      <c r="D2191" s="271"/>
      <c r="E2191" s="272"/>
      <c r="F2191" s="272"/>
      <c r="G2191" s="272"/>
      <c r="H2191" s="272"/>
      <c r="I2191" s="272"/>
      <c r="J2191" s="272"/>
      <c r="K2191" s="272"/>
      <c r="L2191" s="272"/>
      <c r="M2191" s="272"/>
      <c r="N2191" s="273"/>
    </row>
    <row r="2192" spans="2:14" x14ac:dyDescent="0.25">
      <c r="B2192" s="278" t="str">
        <f>IF(D2192="","",D2192&amp;"-"&amp;(1+COUNTIF(D$11:D2191,D2192)))</f>
        <v/>
      </c>
      <c r="D2192" s="271"/>
      <c r="E2192" s="272"/>
      <c r="F2192" s="272"/>
      <c r="G2192" s="272"/>
      <c r="H2192" s="272"/>
      <c r="I2192" s="272"/>
      <c r="J2192" s="272"/>
      <c r="K2192" s="272"/>
      <c r="L2192" s="272"/>
      <c r="M2192" s="272"/>
      <c r="N2192" s="273"/>
    </row>
    <row r="2193" spans="2:14" x14ac:dyDescent="0.25">
      <c r="B2193" s="278" t="str">
        <f>IF(D2193="","",D2193&amp;"-"&amp;(1+COUNTIF(D$11:D2192,D2193)))</f>
        <v/>
      </c>
      <c r="D2193" s="271"/>
      <c r="E2193" s="272"/>
      <c r="F2193" s="272"/>
      <c r="G2193" s="272"/>
      <c r="H2193" s="272"/>
      <c r="I2193" s="272"/>
      <c r="J2193" s="272"/>
      <c r="K2193" s="272"/>
      <c r="L2193" s="272"/>
      <c r="M2193" s="272"/>
      <c r="N2193" s="273"/>
    </row>
    <row r="2194" spans="2:14" x14ac:dyDescent="0.25">
      <c r="B2194" s="278" t="str">
        <f>IF(D2194="","",D2194&amp;"-"&amp;(1+COUNTIF(D$11:D2193,D2194)))</f>
        <v/>
      </c>
      <c r="D2194" s="271"/>
      <c r="E2194" s="272"/>
      <c r="F2194" s="272"/>
      <c r="G2194" s="272"/>
      <c r="H2194" s="272"/>
      <c r="I2194" s="272"/>
      <c r="J2194" s="272"/>
      <c r="K2194" s="272"/>
      <c r="L2194" s="272"/>
      <c r="M2194" s="272"/>
      <c r="N2194" s="273"/>
    </row>
    <row r="2195" spans="2:14" x14ac:dyDescent="0.25">
      <c r="B2195" s="278" t="str">
        <f>IF(D2195="","",D2195&amp;"-"&amp;(1+COUNTIF(D$11:D2194,D2195)))</f>
        <v/>
      </c>
      <c r="D2195" s="271"/>
      <c r="E2195" s="272"/>
      <c r="F2195" s="272"/>
      <c r="G2195" s="272"/>
      <c r="H2195" s="272"/>
      <c r="I2195" s="272"/>
      <c r="J2195" s="272"/>
      <c r="K2195" s="272"/>
      <c r="L2195" s="272"/>
      <c r="M2195" s="272"/>
      <c r="N2195" s="273"/>
    </row>
    <row r="2196" spans="2:14" ht="15" customHeight="1" x14ac:dyDescent="0.25">
      <c r="B2196" s="278" t="str">
        <f>IF(D2196="","",D2196&amp;"-"&amp;(1+COUNTIF(D$11:D2195,D2196)))</f>
        <v/>
      </c>
      <c r="D2196" s="271"/>
      <c r="E2196" s="272"/>
      <c r="F2196" s="272"/>
      <c r="G2196" s="272"/>
      <c r="H2196" s="272"/>
      <c r="I2196" s="272"/>
      <c r="J2196" s="272"/>
      <c r="K2196" s="272"/>
      <c r="L2196" s="272"/>
      <c r="M2196" s="272"/>
      <c r="N2196" s="273"/>
    </row>
    <row r="2197" spans="2:14" x14ac:dyDescent="0.25">
      <c r="B2197" s="278" t="str">
        <f>IF(D2197="","",D2197&amp;"-"&amp;(1+COUNTIF(D$11:D2196,D2197)))</f>
        <v/>
      </c>
      <c r="D2197" s="271"/>
      <c r="E2197" s="272"/>
      <c r="F2197" s="272"/>
      <c r="G2197" s="272"/>
      <c r="H2197" s="272"/>
      <c r="I2197" s="272"/>
      <c r="J2197" s="272"/>
      <c r="K2197" s="272"/>
      <c r="L2197" s="272"/>
      <c r="M2197" s="272"/>
      <c r="N2197" s="273"/>
    </row>
    <row r="2198" spans="2:14" x14ac:dyDescent="0.25">
      <c r="B2198" s="278" t="str">
        <f>IF(D2198="","",D2198&amp;"-"&amp;(1+COUNTIF(D$11:D2197,D2198)))</f>
        <v/>
      </c>
      <c r="D2198" s="271"/>
      <c r="E2198" s="272"/>
      <c r="F2198" s="272"/>
      <c r="G2198" s="272"/>
      <c r="H2198" s="272"/>
      <c r="I2198" s="272"/>
      <c r="J2198" s="272"/>
      <c r="K2198" s="272"/>
      <c r="L2198" s="272"/>
      <c r="M2198" s="272"/>
      <c r="N2198" s="273"/>
    </row>
    <row r="2199" spans="2:14" x14ac:dyDescent="0.25">
      <c r="B2199" s="278" t="str">
        <f>IF(D2199="","",D2199&amp;"-"&amp;(1+COUNTIF(D$11:D2198,D2199)))</f>
        <v/>
      </c>
      <c r="D2199" s="271"/>
      <c r="E2199" s="272"/>
      <c r="F2199" s="272"/>
      <c r="G2199" s="272"/>
      <c r="H2199" s="272"/>
      <c r="I2199" s="272"/>
      <c r="J2199" s="272"/>
      <c r="K2199" s="272"/>
      <c r="L2199" s="272"/>
      <c r="M2199" s="272"/>
      <c r="N2199" s="273"/>
    </row>
    <row r="2200" spans="2:14" x14ac:dyDescent="0.25">
      <c r="B2200" s="278" t="str">
        <f>IF(D2200="","",D2200&amp;"-"&amp;(1+COUNTIF(D$11:D2199,D2200)))</f>
        <v/>
      </c>
      <c r="D2200" s="271"/>
      <c r="E2200" s="272"/>
      <c r="F2200" s="272"/>
      <c r="G2200" s="272"/>
      <c r="H2200" s="272"/>
      <c r="I2200" s="272"/>
      <c r="J2200" s="272"/>
      <c r="K2200" s="272"/>
      <c r="L2200" s="272"/>
      <c r="M2200" s="272"/>
      <c r="N2200" s="273"/>
    </row>
    <row r="2201" spans="2:14" x14ac:dyDescent="0.25">
      <c r="B2201" s="278" t="str">
        <f>IF(D2201="","",D2201&amp;"-"&amp;(1+COUNTIF(D$11:D2200,D2201)))</f>
        <v/>
      </c>
      <c r="D2201" s="271"/>
      <c r="E2201" s="272"/>
      <c r="F2201" s="272"/>
      <c r="G2201" s="272"/>
      <c r="H2201" s="272"/>
      <c r="I2201" s="272"/>
      <c r="J2201" s="272"/>
      <c r="K2201" s="272"/>
      <c r="L2201" s="272"/>
      <c r="M2201" s="272"/>
      <c r="N2201" s="273"/>
    </row>
    <row r="2202" spans="2:14" x14ac:dyDescent="0.25">
      <c r="B2202" s="278" t="str">
        <f>IF(D2202="","",D2202&amp;"-"&amp;(1+COUNTIF(D$11:D2201,D2202)))</f>
        <v/>
      </c>
      <c r="D2202" s="271"/>
      <c r="E2202" s="272"/>
      <c r="F2202" s="272"/>
      <c r="G2202" s="272"/>
      <c r="H2202" s="272"/>
      <c r="I2202" s="272"/>
      <c r="J2202" s="272"/>
      <c r="K2202" s="272"/>
      <c r="L2202" s="272"/>
      <c r="M2202" s="272"/>
      <c r="N2202" s="273"/>
    </row>
    <row r="2203" spans="2:14" ht="15" customHeight="1" x14ac:dyDescent="0.25">
      <c r="B2203" s="278" t="str">
        <f>IF(D2203="","",D2203&amp;"-"&amp;(1+COUNTIF(D$11:D2202,D2203)))</f>
        <v/>
      </c>
      <c r="D2203" s="271"/>
      <c r="E2203" s="272"/>
      <c r="F2203" s="272"/>
      <c r="G2203" s="272"/>
      <c r="H2203" s="272"/>
      <c r="I2203" s="272"/>
      <c r="J2203" s="272"/>
      <c r="K2203" s="272"/>
      <c r="L2203" s="272"/>
      <c r="M2203" s="272"/>
      <c r="N2203" s="273"/>
    </row>
    <row r="2204" spans="2:14" x14ac:dyDescent="0.25">
      <c r="B2204" s="278" t="str">
        <f>IF(D2204="","",D2204&amp;"-"&amp;(1+COUNTIF(D$11:D2203,D2204)))</f>
        <v/>
      </c>
      <c r="D2204" s="271"/>
      <c r="E2204" s="272"/>
      <c r="F2204" s="272"/>
      <c r="G2204" s="272"/>
      <c r="H2204" s="272"/>
      <c r="I2204" s="272"/>
      <c r="J2204" s="272"/>
      <c r="K2204" s="272"/>
      <c r="L2204" s="272"/>
      <c r="M2204" s="272"/>
      <c r="N2204" s="273"/>
    </row>
    <row r="2205" spans="2:14" x14ac:dyDescent="0.25">
      <c r="B2205" s="278" t="str">
        <f>IF(D2205="","",D2205&amp;"-"&amp;(1+COUNTIF(D$11:D2204,D2205)))</f>
        <v/>
      </c>
      <c r="D2205" s="271"/>
      <c r="E2205" s="272"/>
      <c r="F2205" s="272"/>
      <c r="G2205" s="272"/>
      <c r="H2205" s="272"/>
      <c r="I2205" s="272"/>
      <c r="J2205" s="272"/>
      <c r="K2205" s="272"/>
      <c r="L2205" s="272"/>
      <c r="M2205" s="272"/>
      <c r="N2205" s="273"/>
    </row>
    <row r="2206" spans="2:14" x14ac:dyDescent="0.25">
      <c r="B2206" s="278" t="str">
        <f>IF(D2206="","",D2206&amp;"-"&amp;(1+COUNTIF(D$11:D2205,D2206)))</f>
        <v/>
      </c>
      <c r="D2206" s="271"/>
      <c r="E2206" s="272"/>
      <c r="F2206" s="272"/>
      <c r="G2206" s="272"/>
      <c r="H2206" s="272"/>
      <c r="I2206" s="272"/>
      <c r="J2206" s="272"/>
      <c r="K2206" s="272"/>
      <c r="L2206" s="272"/>
      <c r="M2206" s="272"/>
      <c r="N2206" s="273"/>
    </row>
    <row r="2207" spans="2:14" x14ac:dyDescent="0.25">
      <c r="B2207" s="278" t="str">
        <f>IF(D2207="","",D2207&amp;"-"&amp;(1+COUNTIF(D$11:D2206,D2207)))</f>
        <v/>
      </c>
      <c r="D2207" s="271"/>
      <c r="E2207" s="272"/>
      <c r="F2207" s="272"/>
      <c r="G2207" s="272"/>
      <c r="H2207" s="272"/>
      <c r="I2207" s="272"/>
      <c r="J2207" s="272"/>
      <c r="K2207" s="272"/>
      <c r="L2207" s="272"/>
      <c r="M2207" s="272"/>
      <c r="N2207" s="273"/>
    </row>
    <row r="2208" spans="2:14" x14ac:dyDescent="0.25">
      <c r="B2208" s="278" t="str">
        <f>IF(D2208="","",D2208&amp;"-"&amp;(1+COUNTIF(D$11:D2207,D2208)))</f>
        <v/>
      </c>
      <c r="D2208" s="271"/>
      <c r="E2208" s="272"/>
      <c r="F2208" s="272"/>
      <c r="G2208" s="272"/>
      <c r="H2208" s="272"/>
      <c r="I2208" s="272"/>
      <c r="J2208" s="272"/>
      <c r="K2208" s="272"/>
      <c r="L2208" s="272"/>
      <c r="M2208" s="272"/>
      <c r="N2208" s="273"/>
    </row>
    <row r="2209" spans="2:14" x14ac:dyDescent="0.25">
      <c r="B2209" s="278" t="str">
        <f>IF(D2209="","",D2209&amp;"-"&amp;(1+COUNTIF(D$11:D2208,D2209)))</f>
        <v/>
      </c>
      <c r="D2209" s="271"/>
      <c r="E2209" s="272"/>
      <c r="F2209" s="272"/>
      <c r="G2209" s="272"/>
      <c r="H2209" s="272"/>
      <c r="I2209" s="272"/>
      <c r="J2209" s="272"/>
      <c r="K2209" s="272"/>
      <c r="L2209" s="272"/>
      <c r="M2209" s="272"/>
      <c r="N2209" s="273"/>
    </row>
    <row r="2210" spans="2:14" ht="15" customHeight="1" x14ac:dyDescent="0.25">
      <c r="B2210" s="278" t="str">
        <f>IF(D2210="","",D2210&amp;"-"&amp;(1+COUNTIF(D$11:D2209,D2210)))</f>
        <v/>
      </c>
      <c r="D2210" s="271"/>
      <c r="E2210" s="272"/>
      <c r="F2210" s="272"/>
      <c r="G2210" s="272"/>
      <c r="H2210" s="272"/>
      <c r="I2210" s="272"/>
      <c r="J2210" s="272"/>
      <c r="K2210" s="272"/>
      <c r="L2210" s="272"/>
      <c r="M2210" s="272"/>
      <c r="N2210" s="273"/>
    </row>
    <row r="2211" spans="2:14" x14ac:dyDescent="0.25">
      <c r="B2211" s="278" t="str">
        <f>IF(D2211="","",D2211&amp;"-"&amp;(1+COUNTIF(D$11:D2210,D2211)))</f>
        <v/>
      </c>
      <c r="D2211" s="271"/>
      <c r="E2211" s="272"/>
      <c r="F2211" s="272"/>
      <c r="G2211" s="272"/>
      <c r="H2211" s="272"/>
      <c r="I2211" s="272"/>
      <c r="J2211" s="272"/>
      <c r="K2211" s="272"/>
      <c r="L2211" s="272"/>
      <c r="M2211" s="272"/>
      <c r="N2211" s="273"/>
    </row>
    <row r="2212" spans="2:14" x14ac:dyDescent="0.25">
      <c r="B2212" s="278" t="str">
        <f>IF(D2212="","",D2212&amp;"-"&amp;(1+COUNTIF(D$11:D2211,D2212)))</f>
        <v/>
      </c>
      <c r="D2212" s="271"/>
      <c r="E2212" s="272"/>
      <c r="F2212" s="272"/>
      <c r="G2212" s="272"/>
      <c r="H2212" s="272"/>
      <c r="I2212" s="272"/>
      <c r="J2212" s="272"/>
      <c r="K2212" s="272"/>
      <c r="L2212" s="272"/>
      <c r="M2212" s="272"/>
      <c r="N2212" s="273"/>
    </row>
    <row r="2213" spans="2:14" x14ac:dyDescent="0.25">
      <c r="B2213" s="278" t="str">
        <f>IF(D2213="","",D2213&amp;"-"&amp;(1+COUNTIF(D$11:D2212,D2213)))</f>
        <v/>
      </c>
      <c r="D2213" s="271"/>
      <c r="E2213" s="272"/>
      <c r="F2213" s="272"/>
      <c r="G2213" s="272"/>
      <c r="H2213" s="272"/>
      <c r="I2213" s="272"/>
      <c r="J2213" s="272"/>
      <c r="K2213" s="272"/>
      <c r="L2213" s="272"/>
      <c r="M2213" s="272"/>
      <c r="N2213" s="273"/>
    </row>
    <row r="2214" spans="2:14" x14ac:dyDescent="0.25">
      <c r="B2214" s="278" t="str">
        <f>IF(D2214="","",D2214&amp;"-"&amp;(1+COUNTIF(D$11:D2213,D2214)))</f>
        <v/>
      </c>
      <c r="D2214" s="271"/>
      <c r="E2214" s="272"/>
      <c r="F2214" s="272"/>
      <c r="G2214" s="272"/>
      <c r="H2214" s="272"/>
      <c r="I2214" s="272"/>
      <c r="J2214" s="272"/>
      <c r="K2214" s="272"/>
      <c r="L2214" s="272"/>
      <c r="M2214" s="272"/>
      <c r="N2214" s="273"/>
    </row>
    <row r="2215" spans="2:14" x14ac:dyDescent="0.25">
      <c r="B2215" s="278" t="str">
        <f>IF(D2215="","",D2215&amp;"-"&amp;(1+COUNTIF(D$11:D2214,D2215)))</f>
        <v/>
      </c>
      <c r="D2215" s="271"/>
      <c r="E2215" s="272"/>
      <c r="F2215" s="272"/>
      <c r="G2215" s="272"/>
      <c r="H2215" s="272"/>
      <c r="I2215" s="272"/>
      <c r="J2215" s="272"/>
      <c r="K2215" s="272"/>
      <c r="L2215" s="272"/>
      <c r="M2215" s="272"/>
      <c r="N2215" s="273"/>
    </row>
    <row r="2216" spans="2:14" x14ac:dyDescent="0.25">
      <c r="B2216" s="278" t="str">
        <f>IF(D2216="","",D2216&amp;"-"&amp;(1+COUNTIF(D$11:D2215,D2216)))</f>
        <v/>
      </c>
      <c r="D2216" s="271"/>
      <c r="E2216" s="272"/>
      <c r="F2216" s="272"/>
      <c r="G2216" s="272"/>
      <c r="H2216" s="272"/>
      <c r="I2216" s="272"/>
      <c r="J2216" s="272"/>
      <c r="K2216" s="272"/>
      <c r="L2216" s="272"/>
      <c r="M2216" s="272"/>
      <c r="N2216" s="273"/>
    </row>
    <row r="2217" spans="2:14" ht="15" customHeight="1" x14ac:dyDescent="0.25">
      <c r="B2217" s="278" t="str">
        <f>IF(D2217="","",D2217&amp;"-"&amp;(1+COUNTIF(D$11:D2216,D2217)))</f>
        <v/>
      </c>
      <c r="D2217" s="271"/>
      <c r="E2217" s="272"/>
      <c r="F2217" s="272"/>
      <c r="G2217" s="272"/>
      <c r="H2217" s="272"/>
      <c r="I2217" s="272"/>
      <c r="J2217" s="272"/>
      <c r="K2217" s="272"/>
      <c r="L2217" s="272"/>
      <c r="M2217" s="272"/>
      <c r="N2217" s="273"/>
    </row>
    <row r="2218" spans="2:14" x14ac:dyDescent="0.25">
      <c r="B2218" s="278" t="str">
        <f>IF(D2218="","",D2218&amp;"-"&amp;(1+COUNTIF(D$11:D2217,D2218)))</f>
        <v/>
      </c>
      <c r="D2218" s="271"/>
      <c r="E2218" s="272"/>
      <c r="F2218" s="272"/>
      <c r="G2218" s="272"/>
      <c r="H2218" s="272"/>
      <c r="I2218" s="272"/>
      <c r="J2218" s="272"/>
      <c r="K2218" s="272"/>
      <c r="L2218" s="272"/>
      <c r="M2218" s="272"/>
      <c r="N2218" s="273"/>
    </row>
    <row r="2219" spans="2:14" x14ac:dyDescent="0.25">
      <c r="B2219" s="278" t="str">
        <f>IF(D2219="","",D2219&amp;"-"&amp;(1+COUNTIF(D$11:D2218,D2219)))</f>
        <v/>
      </c>
      <c r="D2219" s="271"/>
      <c r="E2219" s="272"/>
      <c r="F2219" s="272"/>
      <c r="G2219" s="272"/>
      <c r="H2219" s="272"/>
      <c r="I2219" s="272"/>
      <c r="J2219" s="272"/>
      <c r="K2219" s="272"/>
      <c r="L2219" s="272"/>
      <c r="M2219" s="272"/>
      <c r="N2219" s="273"/>
    </row>
    <row r="2220" spans="2:14" x14ac:dyDescent="0.25">
      <c r="B2220" s="278" t="str">
        <f>IF(D2220="","",D2220&amp;"-"&amp;(1+COUNTIF(D$11:D2219,D2220)))</f>
        <v/>
      </c>
      <c r="D2220" s="271"/>
      <c r="E2220" s="272"/>
      <c r="F2220" s="272"/>
      <c r="G2220" s="272"/>
      <c r="H2220" s="272"/>
      <c r="I2220" s="272"/>
      <c r="J2220" s="272"/>
      <c r="K2220" s="272"/>
      <c r="L2220" s="272"/>
      <c r="M2220" s="272"/>
      <c r="N2220" s="273"/>
    </row>
    <row r="2221" spans="2:14" x14ac:dyDescent="0.25">
      <c r="B2221" s="278" t="str">
        <f>IF(D2221="","",D2221&amp;"-"&amp;(1+COUNTIF(D$11:D2220,D2221)))</f>
        <v/>
      </c>
      <c r="D2221" s="271"/>
      <c r="E2221" s="272"/>
      <c r="F2221" s="272"/>
      <c r="G2221" s="272"/>
      <c r="H2221" s="272"/>
      <c r="I2221" s="272"/>
      <c r="J2221" s="272"/>
      <c r="K2221" s="272"/>
      <c r="L2221" s="272"/>
      <c r="M2221" s="272"/>
      <c r="N2221" s="273"/>
    </row>
    <row r="2222" spans="2:14" x14ac:dyDescent="0.25">
      <c r="B2222" s="278" t="str">
        <f>IF(D2222="","",D2222&amp;"-"&amp;(1+COUNTIF(D$11:D2221,D2222)))</f>
        <v/>
      </c>
      <c r="D2222" s="271"/>
      <c r="E2222" s="272"/>
      <c r="F2222" s="272"/>
      <c r="G2222" s="272"/>
      <c r="H2222" s="272"/>
      <c r="I2222" s="272"/>
      <c r="J2222" s="272"/>
      <c r="K2222" s="272"/>
      <c r="L2222" s="272"/>
      <c r="M2222" s="272"/>
      <c r="N2222" s="273"/>
    </row>
    <row r="2223" spans="2:14" x14ac:dyDescent="0.25">
      <c r="B2223" s="278" t="str">
        <f>IF(D2223="","",D2223&amp;"-"&amp;(1+COUNTIF(D$11:D2222,D2223)))</f>
        <v/>
      </c>
      <c r="D2223" s="271"/>
      <c r="E2223" s="272"/>
      <c r="F2223" s="272"/>
      <c r="G2223" s="272"/>
      <c r="H2223" s="272"/>
      <c r="I2223" s="272"/>
      <c r="J2223" s="272"/>
      <c r="K2223" s="272"/>
      <c r="L2223" s="272"/>
      <c r="M2223" s="272"/>
      <c r="N2223" s="273"/>
    </row>
    <row r="2224" spans="2:14" ht="15" customHeight="1" x14ac:dyDescent="0.25">
      <c r="B2224" s="278" t="str">
        <f>IF(D2224="","",D2224&amp;"-"&amp;(1+COUNTIF(D$11:D2223,D2224)))</f>
        <v/>
      </c>
      <c r="D2224" s="271"/>
      <c r="E2224" s="272"/>
      <c r="F2224" s="272"/>
      <c r="G2224" s="272"/>
      <c r="H2224" s="272"/>
      <c r="I2224" s="272"/>
      <c r="J2224" s="272"/>
      <c r="K2224" s="272"/>
      <c r="L2224" s="272"/>
      <c r="M2224" s="272"/>
      <c r="N2224" s="273"/>
    </row>
    <row r="2225" spans="2:14" x14ac:dyDescent="0.25">
      <c r="B2225" s="278" t="str">
        <f>IF(D2225="","",D2225&amp;"-"&amp;(1+COUNTIF(D$11:D2224,D2225)))</f>
        <v/>
      </c>
      <c r="D2225" s="271"/>
      <c r="E2225" s="272"/>
      <c r="F2225" s="272"/>
      <c r="G2225" s="272"/>
      <c r="H2225" s="272"/>
      <c r="I2225" s="272"/>
      <c r="J2225" s="272"/>
      <c r="K2225" s="272"/>
      <c r="L2225" s="272"/>
      <c r="M2225" s="272"/>
      <c r="N2225" s="273"/>
    </row>
    <row r="2226" spans="2:14" x14ac:dyDescent="0.25">
      <c r="B2226" s="278" t="str">
        <f>IF(D2226="","",D2226&amp;"-"&amp;(1+COUNTIF(D$11:D2225,D2226)))</f>
        <v/>
      </c>
      <c r="D2226" s="271"/>
      <c r="E2226" s="272"/>
      <c r="F2226" s="272"/>
      <c r="G2226" s="272"/>
      <c r="H2226" s="272"/>
      <c r="I2226" s="272"/>
      <c r="J2226" s="272"/>
      <c r="K2226" s="272"/>
      <c r="L2226" s="272"/>
      <c r="M2226" s="272"/>
      <c r="N2226" s="273"/>
    </row>
    <row r="2227" spans="2:14" x14ac:dyDescent="0.25">
      <c r="B2227" s="278" t="str">
        <f>IF(D2227="","",D2227&amp;"-"&amp;(1+COUNTIF(D$11:D2226,D2227)))</f>
        <v/>
      </c>
      <c r="D2227" s="271"/>
      <c r="E2227" s="272"/>
      <c r="F2227" s="272"/>
      <c r="G2227" s="272"/>
      <c r="H2227" s="272"/>
      <c r="I2227" s="272"/>
      <c r="J2227" s="272"/>
      <c r="K2227" s="272"/>
      <c r="L2227" s="272"/>
      <c r="M2227" s="272"/>
      <c r="N2227" s="273"/>
    </row>
    <row r="2228" spans="2:14" x14ac:dyDescent="0.25">
      <c r="B2228" s="278" t="str">
        <f>IF(D2228="","",D2228&amp;"-"&amp;(1+COUNTIF(D$11:D2227,D2228)))</f>
        <v/>
      </c>
      <c r="D2228" s="271"/>
      <c r="E2228" s="272"/>
      <c r="F2228" s="272"/>
      <c r="G2228" s="272"/>
      <c r="H2228" s="272"/>
      <c r="I2228" s="272"/>
      <c r="J2228" s="272"/>
      <c r="K2228" s="272"/>
      <c r="L2228" s="272"/>
      <c r="M2228" s="272"/>
      <c r="N2228" s="273"/>
    </row>
    <row r="2229" spans="2:14" x14ac:dyDescent="0.25">
      <c r="B2229" s="278" t="str">
        <f>IF(D2229="","",D2229&amp;"-"&amp;(1+COUNTIF(D$11:D2228,D2229)))</f>
        <v/>
      </c>
      <c r="D2229" s="271"/>
      <c r="E2229" s="272"/>
      <c r="F2229" s="272"/>
      <c r="G2229" s="272"/>
      <c r="H2229" s="272"/>
      <c r="I2229" s="272"/>
      <c r="J2229" s="272"/>
      <c r="K2229" s="272"/>
      <c r="L2229" s="272"/>
      <c r="M2229" s="272"/>
      <c r="N2229" s="273"/>
    </row>
    <row r="2230" spans="2:14" x14ac:dyDescent="0.25">
      <c r="B2230" s="278" t="str">
        <f>IF(D2230="","",D2230&amp;"-"&amp;(1+COUNTIF(D$11:D2229,D2230)))</f>
        <v/>
      </c>
      <c r="D2230" s="271"/>
      <c r="E2230" s="272"/>
      <c r="F2230" s="272"/>
      <c r="G2230" s="272"/>
      <c r="H2230" s="272"/>
      <c r="I2230" s="272"/>
      <c r="J2230" s="272"/>
      <c r="K2230" s="272"/>
      <c r="L2230" s="272"/>
      <c r="M2230" s="272"/>
      <c r="N2230" s="273"/>
    </row>
    <row r="2231" spans="2:14" ht="15" customHeight="1" x14ac:dyDescent="0.25">
      <c r="B2231" s="278" t="str">
        <f>IF(D2231="","",D2231&amp;"-"&amp;(1+COUNTIF(D$11:D2230,D2231)))</f>
        <v/>
      </c>
      <c r="D2231" s="271"/>
      <c r="E2231" s="272"/>
      <c r="F2231" s="272"/>
      <c r="G2231" s="272"/>
      <c r="H2231" s="272"/>
      <c r="I2231" s="272"/>
      <c r="J2231" s="272"/>
      <c r="K2231" s="272"/>
      <c r="L2231" s="272"/>
      <c r="M2231" s="272"/>
      <c r="N2231" s="273"/>
    </row>
    <row r="2232" spans="2:14" x14ac:dyDescent="0.25">
      <c r="B2232" s="278" t="str">
        <f>IF(D2232="","",D2232&amp;"-"&amp;(1+COUNTIF(D$11:D2231,D2232)))</f>
        <v/>
      </c>
      <c r="D2232" s="271"/>
      <c r="E2232" s="272"/>
      <c r="F2232" s="272"/>
      <c r="G2232" s="272"/>
      <c r="H2232" s="272"/>
      <c r="I2232" s="272"/>
      <c r="J2232" s="272"/>
      <c r="K2232" s="272"/>
      <c r="L2232" s="272"/>
      <c r="M2232" s="272"/>
      <c r="N2232" s="273"/>
    </row>
    <row r="2233" spans="2:14" x14ac:dyDescent="0.25">
      <c r="B2233" s="278" t="str">
        <f>IF(D2233="","",D2233&amp;"-"&amp;(1+COUNTIF(D$11:D2232,D2233)))</f>
        <v/>
      </c>
      <c r="D2233" s="271"/>
      <c r="E2233" s="272"/>
      <c r="F2233" s="272"/>
      <c r="G2233" s="272"/>
      <c r="H2233" s="272"/>
      <c r="I2233" s="272"/>
      <c r="J2233" s="272"/>
      <c r="K2233" s="272"/>
      <c r="L2233" s="272"/>
      <c r="M2233" s="272"/>
      <c r="N2233" s="273"/>
    </row>
    <row r="2234" spans="2:14" x14ac:dyDescent="0.25">
      <c r="B2234" s="278" t="str">
        <f>IF(D2234="","",D2234&amp;"-"&amp;(1+COUNTIF(D$11:D2233,D2234)))</f>
        <v/>
      </c>
      <c r="D2234" s="271"/>
      <c r="E2234" s="272"/>
      <c r="F2234" s="272"/>
      <c r="G2234" s="272"/>
      <c r="H2234" s="272"/>
      <c r="I2234" s="272"/>
      <c r="J2234" s="272"/>
      <c r="K2234" s="272"/>
      <c r="L2234" s="272"/>
      <c r="M2234" s="272"/>
      <c r="N2234" s="273"/>
    </row>
    <row r="2235" spans="2:14" x14ac:dyDescent="0.25">
      <c r="B2235" s="278" t="str">
        <f>IF(D2235="","",D2235&amp;"-"&amp;(1+COUNTIF(D$11:D2234,D2235)))</f>
        <v/>
      </c>
      <c r="D2235" s="271"/>
      <c r="E2235" s="272"/>
      <c r="F2235" s="272"/>
      <c r="G2235" s="272"/>
      <c r="H2235" s="272"/>
      <c r="I2235" s="272"/>
      <c r="J2235" s="272"/>
      <c r="K2235" s="272"/>
      <c r="L2235" s="272"/>
      <c r="M2235" s="272"/>
      <c r="N2235" s="273"/>
    </row>
    <row r="2236" spans="2:14" x14ac:dyDescent="0.25">
      <c r="B2236" s="278" t="str">
        <f>IF(D2236="","",D2236&amp;"-"&amp;(1+COUNTIF(D$11:D2235,D2236)))</f>
        <v/>
      </c>
      <c r="D2236" s="271"/>
      <c r="E2236" s="272"/>
      <c r="F2236" s="272"/>
      <c r="G2236" s="272"/>
      <c r="H2236" s="272"/>
      <c r="I2236" s="272"/>
      <c r="J2236" s="272"/>
      <c r="K2236" s="272"/>
      <c r="L2236" s="272"/>
      <c r="M2236" s="272"/>
      <c r="N2236" s="273"/>
    </row>
    <row r="2237" spans="2:14" x14ac:dyDescent="0.25">
      <c r="B2237" s="278" t="str">
        <f>IF(D2237="","",D2237&amp;"-"&amp;(1+COUNTIF(D$11:D2236,D2237)))</f>
        <v/>
      </c>
      <c r="D2237" s="271"/>
      <c r="E2237" s="272"/>
      <c r="F2237" s="272"/>
      <c r="G2237" s="272"/>
      <c r="H2237" s="272"/>
      <c r="I2237" s="272"/>
      <c r="J2237" s="272"/>
      <c r="K2237" s="272"/>
      <c r="L2237" s="272"/>
      <c r="M2237" s="272"/>
      <c r="N2237" s="273"/>
    </row>
    <row r="2238" spans="2:14" ht="15" customHeight="1" x14ac:dyDescent="0.25">
      <c r="B2238" s="278" t="str">
        <f>IF(D2238="","",D2238&amp;"-"&amp;(1+COUNTIF(D$11:D2237,D2238)))</f>
        <v/>
      </c>
      <c r="D2238" s="271"/>
      <c r="E2238" s="272"/>
      <c r="F2238" s="272"/>
      <c r="G2238" s="272"/>
      <c r="H2238" s="272"/>
      <c r="I2238" s="272"/>
      <c r="J2238" s="272"/>
      <c r="K2238" s="272"/>
      <c r="L2238" s="272"/>
      <c r="M2238" s="272"/>
      <c r="N2238" s="273"/>
    </row>
    <row r="2239" spans="2:14" x14ac:dyDescent="0.25">
      <c r="B2239" s="278" t="str">
        <f>IF(D2239="","",D2239&amp;"-"&amp;(1+COUNTIF(D$11:D2238,D2239)))</f>
        <v/>
      </c>
      <c r="D2239" s="271"/>
      <c r="E2239" s="272"/>
      <c r="F2239" s="272"/>
      <c r="G2239" s="272"/>
      <c r="H2239" s="272"/>
      <c r="I2239" s="272"/>
      <c r="J2239" s="272"/>
      <c r="K2239" s="272"/>
      <c r="L2239" s="272"/>
      <c r="M2239" s="272"/>
      <c r="N2239" s="273"/>
    </row>
    <row r="2240" spans="2:14" x14ac:dyDescent="0.25">
      <c r="B2240" s="278" t="str">
        <f>IF(D2240="","",D2240&amp;"-"&amp;(1+COUNTIF(D$11:D2239,D2240)))</f>
        <v/>
      </c>
      <c r="D2240" s="271"/>
      <c r="E2240" s="272"/>
      <c r="F2240" s="272"/>
      <c r="G2240" s="272"/>
      <c r="H2240" s="272"/>
      <c r="I2240" s="272"/>
      <c r="J2240" s="272"/>
      <c r="K2240" s="272"/>
      <c r="L2240" s="272"/>
      <c r="M2240" s="272"/>
      <c r="N2240" s="273"/>
    </row>
    <row r="2241" spans="2:14" x14ac:dyDescent="0.25">
      <c r="B2241" s="278" t="str">
        <f>IF(D2241="","",D2241&amp;"-"&amp;(1+COUNTIF(D$11:D2240,D2241)))</f>
        <v/>
      </c>
      <c r="D2241" s="271"/>
      <c r="E2241" s="272"/>
      <c r="F2241" s="272"/>
      <c r="G2241" s="272"/>
      <c r="H2241" s="272"/>
      <c r="I2241" s="272"/>
      <c r="J2241" s="272"/>
      <c r="K2241" s="272"/>
      <c r="L2241" s="272"/>
      <c r="M2241" s="272"/>
      <c r="N2241" s="273"/>
    </row>
    <row r="2242" spans="2:14" x14ac:dyDescent="0.25">
      <c r="B2242" s="278" t="str">
        <f>IF(D2242="","",D2242&amp;"-"&amp;(1+COUNTIF(D$11:D2241,D2242)))</f>
        <v/>
      </c>
      <c r="D2242" s="271"/>
      <c r="E2242" s="272"/>
      <c r="F2242" s="272"/>
      <c r="G2242" s="272"/>
      <c r="H2242" s="272"/>
      <c r="I2242" s="272"/>
      <c r="J2242" s="272"/>
      <c r="K2242" s="272"/>
      <c r="L2242" s="272"/>
      <c r="M2242" s="272"/>
      <c r="N2242" s="273"/>
    </row>
    <row r="2243" spans="2:14" x14ac:dyDescent="0.25">
      <c r="B2243" s="278" t="str">
        <f>IF(D2243="","",D2243&amp;"-"&amp;(1+COUNTIF(D$11:D2242,D2243)))</f>
        <v/>
      </c>
      <c r="D2243" s="271"/>
      <c r="E2243" s="272"/>
      <c r="F2243" s="272"/>
      <c r="G2243" s="272"/>
      <c r="H2243" s="272"/>
      <c r="I2243" s="272"/>
      <c r="J2243" s="272"/>
      <c r="K2243" s="272"/>
      <c r="L2243" s="272"/>
      <c r="M2243" s="272"/>
      <c r="N2243" s="273"/>
    </row>
    <row r="2244" spans="2:14" x14ac:dyDescent="0.25">
      <c r="B2244" s="278" t="str">
        <f>IF(D2244="","",D2244&amp;"-"&amp;(1+COUNTIF(D$11:D2243,D2244)))</f>
        <v/>
      </c>
      <c r="D2244" s="271"/>
      <c r="E2244" s="272"/>
      <c r="F2244" s="272"/>
      <c r="G2244" s="272"/>
      <c r="H2244" s="272"/>
      <c r="I2244" s="272"/>
      <c r="J2244" s="272"/>
      <c r="K2244" s="272"/>
      <c r="L2244" s="272"/>
      <c r="M2244" s="272"/>
      <c r="N2244" s="273"/>
    </row>
    <row r="2245" spans="2:14" ht="15" customHeight="1" x14ac:dyDescent="0.25">
      <c r="B2245" s="278" t="str">
        <f>IF(D2245="","",D2245&amp;"-"&amp;(1+COUNTIF(D$11:D2244,D2245)))</f>
        <v/>
      </c>
      <c r="D2245" s="271"/>
      <c r="E2245" s="272"/>
      <c r="F2245" s="272"/>
      <c r="G2245" s="272"/>
      <c r="H2245" s="272"/>
      <c r="I2245" s="272"/>
      <c r="J2245" s="272"/>
      <c r="K2245" s="272"/>
      <c r="L2245" s="272"/>
      <c r="M2245" s="272"/>
      <c r="N2245" s="273"/>
    </row>
    <row r="2246" spans="2:14" x14ac:dyDescent="0.25">
      <c r="B2246" s="278" t="str">
        <f>IF(D2246="","",D2246&amp;"-"&amp;(1+COUNTIF(D$11:D2245,D2246)))</f>
        <v/>
      </c>
      <c r="D2246" s="271"/>
      <c r="E2246" s="272"/>
      <c r="F2246" s="272"/>
      <c r="G2246" s="272"/>
      <c r="H2246" s="272"/>
      <c r="I2246" s="272"/>
      <c r="J2246" s="272"/>
      <c r="K2246" s="272"/>
      <c r="L2246" s="272"/>
      <c r="M2246" s="272"/>
      <c r="N2246" s="273"/>
    </row>
    <row r="2247" spans="2:14" x14ac:dyDescent="0.25">
      <c r="B2247" s="278" t="str">
        <f>IF(D2247="","",D2247&amp;"-"&amp;(1+COUNTIF(D$11:D2246,D2247)))</f>
        <v/>
      </c>
      <c r="D2247" s="271"/>
      <c r="E2247" s="272"/>
      <c r="F2247" s="272"/>
      <c r="G2247" s="272"/>
      <c r="H2247" s="272"/>
      <c r="I2247" s="272"/>
      <c r="J2247" s="272"/>
      <c r="K2247" s="272"/>
      <c r="L2247" s="272"/>
      <c r="M2247" s="272"/>
      <c r="N2247" s="273"/>
    </row>
    <row r="2248" spans="2:14" x14ac:dyDescent="0.25">
      <c r="B2248" s="278" t="str">
        <f>IF(D2248="","",D2248&amp;"-"&amp;(1+COUNTIF(D$11:D2247,D2248)))</f>
        <v/>
      </c>
      <c r="D2248" s="271"/>
      <c r="E2248" s="272"/>
      <c r="F2248" s="272"/>
      <c r="G2248" s="272"/>
      <c r="H2248" s="272"/>
      <c r="I2248" s="272"/>
      <c r="J2248" s="272"/>
      <c r="K2248" s="272"/>
      <c r="L2248" s="272"/>
      <c r="M2248" s="272"/>
      <c r="N2248" s="273"/>
    </row>
    <row r="2249" spans="2:14" x14ac:dyDescent="0.25">
      <c r="B2249" s="278" t="str">
        <f>IF(D2249="","",D2249&amp;"-"&amp;(1+COUNTIF(D$11:D2248,D2249)))</f>
        <v/>
      </c>
      <c r="D2249" s="271"/>
      <c r="E2249" s="272"/>
      <c r="F2249" s="272"/>
      <c r="G2249" s="272"/>
      <c r="H2249" s="272"/>
      <c r="I2249" s="272"/>
      <c r="J2249" s="272"/>
      <c r="K2249" s="272"/>
      <c r="L2249" s="272"/>
      <c r="M2249" s="272"/>
      <c r="N2249" s="273"/>
    </row>
    <row r="2250" spans="2:14" x14ac:dyDescent="0.25">
      <c r="B2250" s="278" t="str">
        <f>IF(D2250="","",D2250&amp;"-"&amp;(1+COUNTIF(D$11:D2249,D2250)))</f>
        <v/>
      </c>
      <c r="D2250" s="271"/>
      <c r="E2250" s="272"/>
      <c r="F2250" s="272"/>
      <c r="G2250" s="272"/>
      <c r="H2250" s="272"/>
      <c r="I2250" s="272"/>
      <c r="J2250" s="272"/>
      <c r="K2250" s="272"/>
      <c r="L2250" s="272"/>
      <c r="M2250" s="272"/>
      <c r="N2250" s="273"/>
    </row>
    <row r="2251" spans="2:14" x14ac:dyDescent="0.25">
      <c r="B2251" s="278" t="str">
        <f>IF(D2251="","",D2251&amp;"-"&amp;(1+COUNTIF(D$11:D2250,D2251)))</f>
        <v/>
      </c>
      <c r="D2251" s="271"/>
      <c r="E2251" s="272"/>
      <c r="F2251" s="272"/>
      <c r="G2251" s="272"/>
      <c r="H2251" s="272"/>
      <c r="I2251" s="272"/>
      <c r="J2251" s="272"/>
      <c r="K2251" s="272"/>
      <c r="L2251" s="272"/>
      <c r="M2251" s="272"/>
      <c r="N2251" s="273"/>
    </row>
    <row r="2252" spans="2:14" ht="15" customHeight="1" x14ac:dyDescent="0.25">
      <c r="B2252" s="278" t="str">
        <f>IF(D2252="","",D2252&amp;"-"&amp;(1+COUNTIF(D$11:D2251,D2252)))</f>
        <v/>
      </c>
      <c r="D2252" s="271"/>
      <c r="E2252" s="272"/>
      <c r="F2252" s="272"/>
      <c r="G2252" s="272"/>
      <c r="H2252" s="272"/>
      <c r="I2252" s="272"/>
      <c r="J2252" s="272"/>
      <c r="K2252" s="272"/>
      <c r="L2252" s="272"/>
      <c r="M2252" s="272"/>
      <c r="N2252" s="273"/>
    </row>
    <row r="2253" spans="2:14" x14ac:dyDescent="0.25">
      <c r="B2253" s="278" t="str">
        <f>IF(D2253="","",D2253&amp;"-"&amp;(1+COUNTIF(D$11:D2252,D2253)))</f>
        <v/>
      </c>
      <c r="D2253" s="271"/>
      <c r="E2253" s="272"/>
      <c r="F2253" s="272"/>
      <c r="G2253" s="272"/>
      <c r="H2253" s="272"/>
      <c r="I2253" s="272"/>
      <c r="J2253" s="272"/>
      <c r="K2253" s="272"/>
      <c r="L2253" s="272"/>
      <c r="M2253" s="272"/>
      <c r="N2253" s="273"/>
    </row>
    <row r="2254" spans="2:14" x14ac:dyDescent="0.25">
      <c r="B2254" s="278" t="str">
        <f>IF(D2254="","",D2254&amp;"-"&amp;(1+COUNTIF(D$11:D2253,D2254)))</f>
        <v/>
      </c>
      <c r="D2254" s="271"/>
      <c r="E2254" s="272"/>
      <c r="F2254" s="272"/>
      <c r="G2254" s="272"/>
      <c r="H2254" s="272"/>
      <c r="I2254" s="272"/>
      <c r="J2254" s="272"/>
      <c r="K2254" s="272"/>
      <c r="L2254" s="272"/>
      <c r="M2254" s="272"/>
      <c r="N2254" s="273"/>
    </row>
    <row r="2255" spans="2:14" x14ac:dyDescent="0.25">
      <c r="B2255" s="278" t="str">
        <f>IF(D2255="","",D2255&amp;"-"&amp;(1+COUNTIF(D$11:D2254,D2255)))</f>
        <v/>
      </c>
      <c r="D2255" s="271"/>
      <c r="E2255" s="272"/>
      <c r="F2255" s="272"/>
      <c r="G2255" s="272"/>
      <c r="H2255" s="272"/>
      <c r="I2255" s="272"/>
      <c r="J2255" s="272"/>
      <c r="K2255" s="272"/>
      <c r="L2255" s="272"/>
      <c r="M2255" s="272"/>
      <c r="N2255" s="273"/>
    </row>
    <row r="2256" spans="2:14" x14ac:dyDescent="0.25">
      <c r="B2256" s="278" t="str">
        <f>IF(D2256="","",D2256&amp;"-"&amp;(1+COUNTIF(D$11:D2255,D2256)))</f>
        <v/>
      </c>
      <c r="D2256" s="271"/>
      <c r="E2256" s="272"/>
      <c r="F2256" s="272"/>
      <c r="G2256" s="272"/>
      <c r="H2256" s="272"/>
      <c r="I2256" s="272"/>
      <c r="J2256" s="272"/>
      <c r="K2256" s="272"/>
      <c r="L2256" s="272"/>
      <c r="M2256" s="272"/>
      <c r="N2256" s="273"/>
    </row>
    <row r="2257" spans="2:14" x14ac:dyDescent="0.25">
      <c r="B2257" s="278" t="str">
        <f>IF(D2257="","",D2257&amp;"-"&amp;(1+COUNTIF(D$11:D2256,D2257)))</f>
        <v/>
      </c>
      <c r="D2257" s="271"/>
      <c r="E2257" s="272"/>
      <c r="F2257" s="272"/>
      <c r="G2257" s="272"/>
      <c r="H2257" s="272"/>
      <c r="I2257" s="272"/>
      <c r="J2257" s="272"/>
      <c r="K2257" s="272"/>
      <c r="L2257" s="272"/>
      <c r="M2257" s="272"/>
      <c r="N2257" s="273"/>
    </row>
    <row r="2258" spans="2:14" x14ac:dyDescent="0.25">
      <c r="B2258" s="278" t="str">
        <f>IF(D2258="","",D2258&amp;"-"&amp;(1+COUNTIF(D$11:D2257,D2258)))</f>
        <v/>
      </c>
      <c r="D2258" s="271"/>
      <c r="E2258" s="272"/>
      <c r="F2258" s="272"/>
      <c r="G2258" s="272"/>
      <c r="H2258" s="272"/>
      <c r="I2258" s="272"/>
      <c r="J2258" s="272"/>
      <c r="K2258" s="272"/>
      <c r="L2258" s="272"/>
      <c r="M2258" s="272"/>
      <c r="N2258" s="273"/>
    </row>
    <row r="2259" spans="2:14" ht="15" customHeight="1" x14ac:dyDescent="0.25">
      <c r="B2259" s="278" t="str">
        <f>IF(D2259="","",D2259&amp;"-"&amp;(1+COUNTIF(D$11:D2258,D2259)))</f>
        <v/>
      </c>
      <c r="D2259" s="271"/>
      <c r="E2259" s="272"/>
      <c r="F2259" s="272"/>
      <c r="G2259" s="272"/>
      <c r="H2259" s="272"/>
      <c r="I2259" s="272"/>
      <c r="J2259" s="272"/>
      <c r="K2259" s="272"/>
      <c r="L2259" s="272"/>
      <c r="M2259" s="272"/>
      <c r="N2259" s="273"/>
    </row>
    <row r="2260" spans="2:14" x14ac:dyDescent="0.25">
      <c r="B2260" s="278" t="str">
        <f>IF(D2260="","",D2260&amp;"-"&amp;(1+COUNTIF(D$11:D2259,D2260)))</f>
        <v/>
      </c>
      <c r="D2260" s="271"/>
      <c r="E2260" s="272"/>
      <c r="F2260" s="272"/>
      <c r="G2260" s="272"/>
      <c r="H2260" s="272"/>
      <c r="I2260" s="272"/>
      <c r="J2260" s="272"/>
      <c r="K2260" s="272"/>
      <c r="L2260" s="272"/>
      <c r="M2260" s="272"/>
      <c r="N2260" s="273"/>
    </row>
    <row r="2261" spans="2:14" x14ac:dyDescent="0.25">
      <c r="B2261" s="278" t="str">
        <f>IF(D2261="","",D2261&amp;"-"&amp;(1+COUNTIF(D$11:D2260,D2261)))</f>
        <v/>
      </c>
      <c r="D2261" s="271"/>
      <c r="E2261" s="272"/>
      <c r="F2261" s="272"/>
      <c r="G2261" s="272"/>
      <c r="H2261" s="272"/>
      <c r="I2261" s="272"/>
      <c r="J2261" s="272"/>
      <c r="K2261" s="272"/>
      <c r="L2261" s="272"/>
      <c r="M2261" s="272"/>
      <c r="N2261" s="273"/>
    </row>
    <row r="2262" spans="2:14" x14ac:dyDescent="0.25">
      <c r="B2262" s="278" t="str">
        <f>IF(D2262="","",D2262&amp;"-"&amp;(1+COUNTIF(D$11:D2261,D2262)))</f>
        <v/>
      </c>
      <c r="D2262" s="271"/>
      <c r="E2262" s="272"/>
      <c r="F2262" s="272"/>
      <c r="G2262" s="272"/>
      <c r="H2262" s="272"/>
      <c r="I2262" s="272"/>
      <c r="J2262" s="272"/>
      <c r="K2262" s="272"/>
      <c r="L2262" s="272"/>
      <c r="M2262" s="272"/>
      <c r="N2262" s="273"/>
    </row>
    <row r="2263" spans="2:14" x14ac:dyDescent="0.25">
      <c r="B2263" s="278" t="str">
        <f>IF(D2263="","",D2263&amp;"-"&amp;(1+COUNTIF(D$11:D2262,D2263)))</f>
        <v/>
      </c>
      <c r="D2263" s="271"/>
      <c r="E2263" s="272"/>
      <c r="F2263" s="272"/>
      <c r="G2263" s="272"/>
      <c r="H2263" s="272"/>
      <c r="I2263" s="272"/>
      <c r="J2263" s="272"/>
      <c r="K2263" s="272"/>
      <c r="L2263" s="272"/>
      <c r="M2263" s="272"/>
      <c r="N2263" s="273"/>
    </row>
    <row r="2264" spans="2:14" x14ac:dyDescent="0.25">
      <c r="B2264" s="278" t="str">
        <f>IF(D2264="","",D2264&amp;"-"&amp;(1+COUNTIF(D$11:D2263,D2264)))</f>
        <v/>
      </c>
      <c r="D2264" s="271"/>
      <c r="E2264" s="272"/>
      <c r="F2264" s="272"/>
      <c r="G2264" s="272"/>
      <c r="H2264" s="272"/>
      <c r="I2264" s="272"/>
      <c r="J2264" s="272"/>
      <c r="K2264" s="272"/>
      <c r="L2264" s="272"/>
      <c r="M2264" s="272"/>
      <c r="N2264" s="273"/>
    </row>
    <row r="2265" spans="2:14" x14ac:dyDescent="0.25">
      <c r="B2265" s="278" t="str">
        <f>IF(D2265="","",D2265&amp;"-"&amp;(1+COUNTIF(D$11:D2264,D2265)))</f>
        <v/>
      </c>
      <c r="D2265" s="271"/>
      <c r="E2265" s="272"/>
      <c r="F2265" s="272"/>
      <c r="G2265" s="272"/>
      <c r="H2265" s="272"/>
      <c r="I2265" s="272"/>
      <c r="J2265" s="272"/>
      <c r="K2265" s="272"/>
      <c r="L2265" s="272"/>
      <c r="M2265" s="272"/>
      <c r="N2265" s="273"/>
    </row>
    <row r="2266" spans="2:14" ht="15" customHeight="1" x14ac:dyDescent="0.25">
      <c r="B2266" s="278" t="str">
        <f>IF(D2266="","",D2266&amp;"-"&amp;(1+COUNTIF(D$11:D2265,D2266)))</f>
        <v/>
      </c>
      <c r="D2266" s="271"/>
      <c r="E2266" s="272"/>
      <c r="F2266" s="272"/>
      <c r="G2266" s="272"/>
      <c r="H2266" s="272"/>
      <c r="I2266" s="272"/>
      <c r="J2266" s="272"/>
      <c r="K2266" s="272"/>
      <c r="L2266" s="272"/>
      <c r="M2266" s="272"/>
      <c r="N2266" s="273"/>
    </row>
    <row r="2267" spans="2:14" x14ac:dyDescent="0.25">
      <c r="B2267" s="278" t="str">
        <f>IF(D2267="","",D2267&amp;"-"&amp;(1+COUNTIF(D$11:D2266,D2267)))</f>
        <v/>
      </c>
      <c r="D2267" s="271"/>
      <c r="E2267" s="272"/>
      <c r="F2267" s="272"/>
      <c r="G2267" s="272"/>
      <c r="H2267" s="272"/>
      <c r="I2267" s="272"/>
      <c r="J2267" s="272"/>
      <c r="K2267" s="272"/>
      <c r="L2267" s="272"/>
      <c r="M2267" s="272"/>
      <c r="N2267" s="273"/>
    </row>
    <row r="2268" spans="2:14" x14ac:dyDescent="0.25">
      <c r="B2268" s="278" t="str">
        <f>IF(D2268="","",D2268&amp;"-"&amp;(1+COUNTIF(D$11:D2267,D2268)))</f>
        <v/>
      </c>
      <c r="D2268" s="271"/>
      <c r="E2268" s="272"/>
      <c r="F2268" s="272"/>
      <c r="G2268" s="272"/>
      <c r="H2268" s="272"/>
      <c r="I2268" s="272"/>
      <c r="J2268" s="272"/>
      <c r="K2268" s="272"/>
      <c r="L2268" s="272"/>
      <c r="M2268" s="272"/>
      <c r="N2268" s="273"/>
    </row>
    <row r="2269" spans="2:14" x14ac:dyDescent="0.25">
      <c r="B2269" s="278" t="str">
        <f>IF(D2269="","",D2269&amp;"-"&amp;(1+COUNTIF(D$11:D2268,D2269)))</f>
        <v/>
      </c>
      <c r="D2269" s="271"/>
      <c r="E2269" s="272"/>
      <c r="F2269" s="272"/>
      <c r="G2269" s="272"/>
      <c r="H2269" s="272"/>
      <c r="I2269" s="272"/>
      <c r="J2269" s="272"/>
      <c r="K2269" s="272"/>
      <c r="L2269" s="272"/>
      <c r="M2269" s="272"/>
      <c r="N2269" s="273"/>
    </row>
    <row r="2270" spans="2:14" x14ac:dyDescent="0.25">
      <c r="B2270" s="278" t="str">
        <f>IF(D2270="","",D2270&amp;"-"&amp;(1+COUNTIF(D$11:D2269,D2270)))</f>
        <v/>
      </c>
      <c r="D2270" s="271"/>
      <c r="E2270" s="272"/>
      <c r="F2270" s="272"/>
      <c r="G2270" s="272"/>
      <c r="H2270" s="272"/>
      <c r="I2270" s="272"/>
      <c r="J2270" s="272"/>
      <c r="K2270" s="272"/>
      <c r="L2270" s="272"/>
      <c r="M2270" s="272"/>
      <c r="N2270" s="273"/>
    </row>
    <row r="2271" spans="2:14" x14ac:dyDescent="0.25">
      <c r="B2271" s="278" t="str">
        <f>IF(D2271="","",D2271&amp;"-"&amp;(1+COUNTIF(D$11:D2270,D2271)))</f>
        <v/>
      </c>
      <c r="D2271" s="271"/>
      <c r="E2271" s="272"/>
      <c r="F2271" s="272"/>
      <c r="G2271" s="272"/>
      <c r="H2271" s="272"/>
      <c r="I2271" s="272"/>
      <c r="J2271" s="272"/>
      <c r="K2271" s="272"/>
      <c r="L2271" s="272"/>
      <c r="M2271" s="272"/>
      <c r="N2271" s="273"/>
    </row>
    <row r="2272" spans="2:14" x14ac:dyDescent="0.25">
      <c r="B2272" s="278" t="str">
        <f>IF(D2272="","",D2272&amp;"-"&amp;(1+COUNTIF(D$11:D2271,D2272)))</f>
        <v/>
      </c>
      <c r="D2272" s="271"/>
      <c r="E2272" s="272"/>
      <c r="F2272" s="272"/>
      <c r="G2272" s="272"/>
      <c r="H2272" s="272"/>
      <c r="I2272" s="272"/>
      <c r="J2272" s="272"/>
      <c r="K2272" s="272"/>
      <c r="L2272" s="272"/>
      <c r="M2272" s="272"/>
      <c r="N2272" s="273"/>
    </row>
    <row r="2273" spans="2:14" ht="15" customHeight="1" x14ac:dyDescent="0.25">
      <c r="B2273" s="278" t="str">
        <f>IF(D2273="","",D2273&amp;"-"&amp;(1+COUNTIF(D$11:D2272,D2273)))</f>
        <v/>
      </c>
      <c r="D2273" s="271"/>
      <c r="E2273" s="272"/>
      <c r="F2273" s="272"/>
      <c r="G2273" s="272"/>
      <c r="H2273" s="272"/>
      <c r="I2273" s="272"/>
      <c r="J2273" s="272"/>
      <c r="K2273" s="272"/>
      <c r="L2273" s="272"/>
      <c r="M2273" s="272"/>
      <c r="N2273" s="273"/>
    </row>
    <row r="2274" spans="2:14" x14ac:dyDescent="0.25">
      <c r="B2274" s="278" t="str">
        <f>IF(D2274="","",D2274&amp;"-"&amp;(1+COUNTIF(D$11:D2273,D2274)))</f>
        <v/>
      </c>
      <c r="D2274" s="271"/>
      <c r="E2274" s="272"/>
      <c r="F2274" s="272"/>
      <c r="G2274" s="272"/>
      <c r="H2274" s="272"/>
      <c r="I2274" s="272"/>
      <c r="J2274" s="272"/>
      <c r="K2274" s="272"/>
      <c r="L2274" s="272"/>
      <c r="M2274" s="272"/>
      <c r="N2274" s="273"/>
    </row>
    <row r="2275" spans="2:14" x14ac:dyDescent="0.25">
      <c r="B2275" s="278" t="str">
        <f>IF(D2275="","",D2275&amp;"-"&amp;(1+COUNTIF(D$11:D2274,D2275)))</f>
        <v/>
      </c>
      <c r="D2275" s="271"/>
      <c r="E2275" s="272"/>
      <c r="F2275" s="272"/>
      <c r="G2275" s="272"/>
      <c r="H2275" s="272"/>
      <c r="I2275" s="272"/>
      <c r="J2275" s="272"/>
      <c r="K2275" s="272"/>
      <c r="L2275" s="272"/>
      <c r="M2275" s="272"/>
      <c r="N2275" s="273"/>
    </row>
    <row r="2276" spans="2:14" x14ac:dyDescent="0.25">
      <c r="B2276" s="278" t="str">
        <f>IF(D2276="","",D2276&amp;"-"&amp;(1+COUNTIF(D$11:D2275,D2276)))</f>
        <v/>
      </c>
      <c r="D2276" s="271"/>
      <c r="E2276" s="272"/>
      <c r="F2276" s="272"/>
      <c r="G2276" s="272"/>
      <c r="H2276" s="272"/>
      <c r="I2276" s="272"/>
      <c r="J2276" s="272"/>
      <c r="K2276" s="272"/>
      <c r="L2276" s="272"/>
      <c r="M2276" s="272"/>
      <c r="N2276" s="273"/>
    </row>
    <row r="2277" spans="2:14" x14ac:dyDescent="0.25">
      <c r="B2277" s="278" t="str">
        <f>IF(D2277="","",D2277&amp;"-"&amp;(1+COUNTIF(D$11:D2276,D2277)))</f>
        <v/>
      </c>
      <c r="D2277" s="271"/>
      <c r="E2277" s="272"/>
      <c r="F2277" s="272"/>
      <c r="G2277" s="272"/>
      <c r="H2277" s="272"/>
      <c r="I2277" s="272"/>
      <c r="J2277" s="272"/>
      <c r="K2277" s="272"/>
      <c r="L2277" s="272"/>
      <c r="M2277" s="272"/>
      <c r="N2277" s="273"/>
    </row>
    <row r="2278" spans="2:14" x14ac:dyDescent="0.25">
      <c r="B2278" s="278" t="str">
        <f>IF(D2278="","",D2278&amp;"-"&amp;(1+COUNTIF(D$11:D2277,D2278)))</f>
        <v/>
      </c>
      <c r="D2278" s="271"/>
      <c r="E2278" s="272"/>
      <c r="F2278" s="272"/>
      <c r="G2278" s="272"/>
      <c r="H2278" s="272"/>
      <c r="I2278" s="272"/>
      <c r="J2278" s="272"/>
      <c r="K2278" s="272"/>
      <c r="L2278" s="272"/>
      <c r="M2278" s="272"/>
      <c r="N2278" s="273"/>
    </row>
    <row r="2279" spans="2:14" x14ac:dyDescent="0.25">
      <c r="B2279" s="278" t="str">
        <f>IF(D2279="","",D2279&amp;"-"&amp;(1+COUNTIF(D$11:D2278,D2279)))</f>
        <v/>
      </c>
      <c r="D2279" s="271"/>
      <c r="E2279" s="272"/>
      <c r="F2279" s="272"/>
      <c r="G2279" s="272"/>
      <c r="H2279" s="272"/>
      <c r="I2279" s="272"/>
      <c r="J2279" s="272"/>
      <c r="K2279" s="272"/>
      <c r="L2279" s="272"/>
      <c r="M2279" s="272"/>
      <c r="N2279" s="273"/>
    </row>
    <row r="2280" spans="2:14" ht="15" customHeight="1" x14ac:dyDescent="0.25">
      <c r="B2280" s="278" t="str">
        <f>IF(D2280="","",D2280&amp;"-"&amp;(1+COUNTIF(D$11:D2279,D2280)))</f>
        <v/>
      </c>
      <c r="D2280" s="271"/>
      <c r="E2280" s="272"/>
      <c r="F2280" s="272"/>
      <c r="G2280" s="272"/>
      <c r="H2280" s="272"/>
      <c r="I2280" s="272"/>
      <c r="J2280" s="272"/>
      <c r="K2280" s="272"/>
      <c r="L2280" s="272"/>
      <c r="M2280" s="272"/>
      <c r="N2280" s="273"/>
    </row>
    <row r="2281" spans="2:14" x14ac:dyDescent="0.25">
      <c r="B2281" s="278" t="str">
        <f>IF(D2281="","",D2281&amp;"-"&amp;(1+COUNTIF(D$11:D2280,D2281)))</f>
        <v/>
      </c>
      <c r="D2281" s="271"/>
      <c r="E2281" s="272"/>
      <c r="F2281" s="272"/>
      <c r="G2281" s="272"/>
      <c r="H2281" s="272"/>
      <c r="I2281" s="272"/>
      <c r="J2281" s="272"/>
      <c r="K2281" s="272"/>
      <c r="L2281" s="272"/>
      <c r="M2281" s="272"/>
      <c r="N2281" s="273"/>
    </row>
    <row r="2282" spans="2:14" x14ac:dyDescent="0.25">
      <c r="B2282" s="278" t="str">
        <f>IF(D2282="","",D2282&amp;"-"&amp;(1+COUNTIF(D$11:D2281,D2282)))</f>
        <v/>
      </c>
      <c r="D2282" s="271"/>
      <c r="E2282" s="272"/>
      <c r="F2282" s="272"/>
      <c r="G2282" s="272"/>
      <c r="H2282" s="272"/>
      <c r="I2282" s="272"/>
      <c r="J2282" s="272"/>
      <c r="K2282" s="272"/>
      <c r="L2282" s="272"/>
      <c r="M2282" s="272"/>
      <c r="N2282" s="273"/>
    </row>
    <row r="2283" spans="2:14" x14ac:dyDescent="0.25">
      <c r="B2283" s="278" t="str">
        <f>IF(D2283="","",D2283&amp;"-"&amp;(1+COUNTIF(D$11:D2282,D2283)))</f>
        <v/>
      </c>
      <c r="D2283" s="271"/>
      <c r="E2283" s="272"/>
      <c r="F2283" s="272"/>
      <c r="G2283" s="272"/>
      <c r="H2283" s="272"/>
      <c r="I2283" s="272"/>
      <c r="J2283" s="272"/>
      <c r="K2283" s="272"/>
      <c r="L2283" s="272"/>
      <c r="M2283" s="272"/>
      <c r="N2283" s="273"/>
    </row>
    <row r="2284" spans="2:14" x14ac:dyDescent="0.25">
      <c r="B2284" s="278" t="str">
        <f>IF(D2284="","",D2284&amp;"-"&amp;(1+COUNTIF(D$11:D2283,D2284)))</f>
        <v/>
      </c>
      <c r="D2284" s="271"/>
      <c r="E2284" s="272"/>
      <c r="F2284" s="272"/>
      <c r="G2284" s="272"/>
      <c r="H2284" s="272"/>
      <c r="I2284" s="272"/>
      <c r="J2284" s="272"/>
      <c r="K2284" s="272"/>
      <c r="L2284" s="272"/>
      <c r="M2284" s="272"/>
      <c r="N2284" s="273"/>
    </row>
    <row r="2285" spans="2:14" x14ac:dyDescent="0.25">
      <c r="B2285" s="278" t="str">
        <f>IF(D2285="","",D2285&amp;"-"&amp;(1+COUNTIF(D$11:D2284,D2285)))</f>
        <v/>
      </c>
      <c r="D2285" s="271"/>
      <c r="E2285" s="272"/>
      <c r="F2285" s="272"/>
      <c r="G2285" s="272"/>
      <c r="H2285" s="272"/>
      <c r="I2285" s="272"/>
      <c r="J2285" s="272"/>
      <c r="K2285" s="272"/>
      <c r="L2285" s="272"/>
      <c r="M2285" s="272"/>
      <c r="N2285" s="273"/>
    </row>
    <row r="2286" spans="2:14" x14ac:dyDescent="0.25">
      <c r="B2286" s="278" t="str">
        <f>IF(D2286="","",D2286&amp;"-"&amp;(1+COUNTIF(D$11:D2285,D2286)))</f>
        <v/>
      </c>
      <c r="D2286" s="271"/>
      <c r="E2286" s="272"/>
      <c r="F2286" s="272"/>
      <c r="G2286" s="272"/>
      <c r="H2286" s="272"/>
      <c r="I2286" s="272"/>
      <c r="J2286" s="272"/>
      <c r="K2286" s="272"/>
      <c r="L2286" s="272"/>
      <c r="M2286" s="272"/>
      <c r="N2286" s="273"/>
    </row>
    <row r="2287" spans="2:14" ht="15" customHeight="1" x14ac:dyDescent="0.25">
      <c r="B2287" s="278" t="str">
        <f>IF(D2287="","",D2287&amp;"-"&amp;(1+COUNTIF(D$11:D2286,D2287)))</f>
        <v/>
      </c>
      <c r="D2287" s="271"/>
      <c r="E2287" s="272"/>
      <c r="F2287" s="272"/>
      <c r="G2287" s="272"/>
      <c r="H2287" s="272"/>
      <c r="I2287" s="272"/>
      <c r="J2287" s="272"/>
      <c r="K2287" s="272"/>
      <c r="L2287" s="272"/>
      <c r="M2287" s="272"/>
      <c r="N2287" s="273"/>
    </row>
    <row r="2288" spans="2:14" x14ac:dyDescent="0.25">
      <c r="B2288" s="278" t="str">
        <f>IF(D2288="","",D2288&amp;"-"&amp;(1+COUNTIF(D$11:D2287,D2288)))</f>
        <v/>
      </c>
      <c r="D2288" s="271"/>
      <c r="E2288" s="272"/>
      <c r="F2288" s="272"/>
      <c r="G2288" s="272"/>
      <c r="H2288" s="272"/>
      <c r="I2288" s="272"/>
      <c r="J2288" s="272"/>
      <c r="K2288" s="272"/>
      <c r="L2288" s="272"/>
      <c r="M2288" s="272"/>
      <c r="N2288" s="273"/>
    </row>
    <row r="2289" spans="2:14" x14ac:dyDescent="0.25">
      <c r="B2289" s="278" t="str">
        <f>IF(D2289="","",D2289&amp;"-"&amp;(1+COUNTIF(D$11:D2288,D2289)))</f>
        <v/>
      </c>
      <c r="D2289" s="271"/>
      <c r="E2289" s="272"/>
      <c r="F2289" s="272"/>
      <c r="G2289" s="272"/>
      <c r="H2289" s="272"/>
      <c r="I2289" s="272"/>
      <c r="J2289" s="272"/>
      <c r="K2289" s="272"/>
      <c r="L2289" s="272"/>
      <c r="M2289" s="272"/>
      <c r="N2289" s="273"/>
    </row>
    <row r="2290" spans="2:14" x14ac:dyDescent="0.25">
      <c r="B2290" s="278" t="str">
        <f>IF(D2290="","",D2290&amp;"-"&amp;(1+COUNTIF(D$11:D2289,D2290)))</f>
        <v/>
      </c>
      <c r="D2290" s="271"/>
      <c r="E2290" s="272"/>
      <c r="F2290" s="272"/>
      <c r="G2290" s="272"/>
      <c r="H2290" s="272"/>
      <c r="I2290" s="272"/>
      <c r="J2290" s="272"/>
      <c r="K2290" s="272"/>
      <c r="L2290" s="272"/>
      <c r="M2290" s="272"/>
      <c r="N2290" s="273"/>
    </row>
    <row r="2291" spans="2:14" x14ac:dyDescent="0.25">
      <c r="B2291" s="278" t="str">
        <f>IF(D2291="","",D2291&amp;"-"&amp;(1+COUNTIF(D$11:D2290,D2291)))</f>
        <v/>
      </c>
      <c r="D2291" s="271"/>
      <c r="E2291" s="272"/>
      <c r="F2291" s="272"/>
      <c r="G2291" s="272"/>
      <c r="H2291" s="272"/>
      <c r="I2291" s="272"/>
      <c r="J2291" s="272"/>
      <c r="K2291" s="272"/>
      <c r="L2291" s="272"/>
      <c r="M2291" s="272"/>
      <c r="N2291" s="273"/>
    </row>
    <row r="2292" spans="2:14" x14ac:dyDescent="0.25">
      <c r="B2292" s="278" t="str">
        <f>IF(D2292="","",D2292&amp;"-"&amp;(1+COUNTIF(D$11:D2291,D2292)))</f>
        <v/>
      </c>
      <c r="D2292" s="271"/>
      <c r="E2292" s="272"/>
      <c r="F2292" s="272"/>
      <c r="G2292" s="272"/>
      <c r="H2292" s="272"/>
      <c r="I2292" s="272"/>
      <c r="J2292" s="272"/>
      <c r="K2292" s="272"/>
      <c r="L2292" s="272"/>
      <c r="M2292" s="272"/>
      <c r="N2292" s="273"/>
    </row>
    <row r="2293" spans="2:14" x14ac:dyDescent="0.25">
      <c r="B2293" s="278" t="str">
        <f>IF(D2293="","",D2293&amp;"-"&amp;(1+COUNTIF(D$11:D2292,D2293)))</f>
        <v/>
      </c>
      <c r="D2293" s="271"/>
      <c r="E2293" s="272"/>
      <c r="F2293" s="272"/>
      <c r="G2293" s="272"/>
      <c r="H2293" s="272"/>
      <c r="I2293" s="272"/>
      <c r="J2293" s="272"/>
      <c r="K2293" s="272"/>
      <c r="L2293" s="272"/>
      <c r="M2293" s="272"/>
      <c r="N2293" s="273"/>
    </row>
    <row r="2294" spans="2:14" ht="15" customHeight="1" x14ac:dyDescent="0.25">
      <c r="B2294" s="278" t="str">
        <f>IF(D2294="","",D2294&amp;"-"&amp;(1+COUNTIF(D$11:D2293,D2294)))</f>
        <v/>
      </c>
      <c r="D2294" s="271"/>
      <c r="E2294" s="272"/>
      <c r="F2294" s="272"/>
      <c r="G2294" s="272"/>
      <c r="H2294" s="272"/>
      <c r="I2294" s="272"/>
      <c r="J2294" s="272"/>
      <c r="K2294" s="272"/>
      <c r="L2294" s="272"/>
      <c r="M2294" s="272"/>
      <c r="N2294" s="273"/>
    </row>
    <row r="2295" spans="2:14" x14ac:dyDescent="0.25">
      <c r="B2295" s="278" t="str">
        <f>IF(D2295="","",D2295&amp;"-"&amp;(1+COUNTIF(D$11:D2294,D2295)))</f>
        <v/>
      </c>
      <c r="D2295" s="271"/>
      <c r="E2295" s="272"/>
      <c r="F2295" s="272"/>
      <c r="G2295" s="272"/>
      <c r="H2295" s="272"/>
      <c r="I2295" s="272"/>
      <c r="J2295" s="272"/>
      <c r="K2295" s="272"/>
      <c r="L2295" s="272"/>
      <c r="M2295" s="272"/>
      <c r="N2295" s="273"/>
    </row>
    <row r="2296" spans="2:14" x14ac:dyDescent="0.25">
      <c r="B2296" s="278" t="str">
        <f>IF(D2296="","",D2296&amp;"-"&amp;(1+COUNTIF(D$11:D2295,D2296)))</f>
        <v/>
      </c>
      <c r="D2296" s="271"/>
      <c r="E2296" s="272"/>
      <c r="F2296" s="272"/>
      <c r="G2296" s="272"/>
      <c r="H2296" s="272"/>
      <c r="I2296" s="272"/>
      <c r="J2296" s="272"/>
      <c r="K2296" s="272"/>
      <c r="L2296" s="272"/>
      <c r="M2296" s="272"/>
      <c r="N2296" s="273"/>
    </row>
    <row r="2297" spans="2:14" x14ac:dyDescent="0.25">
      <c r="B2297" s="278" t="str">
        <f>IF(D2297="","",D2297&amp;"-"&amp;(1+COUNTIF(D$11:D2296,D2297)))</f>
        <v/>
      </c>
      <c r="D2297" s="271"/>
      <c r="E2297" s="272"/>
      <c r="F2297" s="272"/>
      <c r="G2297" s="272"/>
      <c r="H2297" s="272"/>
      <c r="I2297" s="272"/>
      <c r="J2297" s="272"/>
      <c r="K2297" s="272"/>
      <c r="L2297" s="272"/>
      <c r="M2297" s="272"/>
      <c r="N2297" s="273"/>
    </row>
    <row r="2298" spans="2:14" x14ac:dyDescent="0.25">
      <c r="B2298" s="278" t="str">
        <f>IF(D2298="","",D2298&amp;"-"&amp;(1+COUNTIF(D$11:D2297,D2298)))</f>
        <v/>
      </c>
      <c r="D2298" s="271"/>
      <c r="E2298" s="272"/>
      <c r="F2298" s="272"/>
      <c r="G2298" s="272"/>
      <c r="H2298" s="272"/>
      <c r="I2298" s="272"/>
      <c r="J2298" s="272"/>
      <c r="K2298" s="272"/>
      <c r="L2298" s="272"/>
      <c r="M2298" s="272"/>
      <c r="N2298" s="273"/>
    </row>
    <row r="2299" spans="2:14" x14ac:dyDescent="0.25">
      <c r="B2299" s="278" t="str">
        <f>IF(D2299="","",D2299&amp;"-"&amp;(1+COUNTIF(D$11:D2298,D2299)))</f>
        <v/>
      </c>
      <c r="D2299" s="271"/>
      <c r="E2299" s="272"/>
      <c r="F2299" s="272"/>
      <c r="G2299" s="272"/>
      <c r="H2299" s="272"/>
      <c r="I2299" s="272"/>
      <c r="J2299" s="272"/>
      <c r="K2299" s="272"/>
      <c r="L2299" s="272"/>
      <c r="M2299" s="272"/>
      <c r="N2299" s="273"/>
    </row>
    <row r="2300" spans="2:14" x14ac:dyDescent="0.25">
      <c r="B2300" s="278" t="str">
        <f>IF(D2300="","",D2300&amp;"-"&amp;(1+COUNTIF(D$11:D2299,D2300)))</f>
        <v/>
      </c>
      <c r="D2300" s="271"/>
      <c r="E2300" s="272"/>
      <c r="F2300" s="272"/>
      <c r="G2300" s="272"/>
      <c r="H2300" s="272"/>
      <c r="I2300" s="272"/>
      <c r="J2300" s="272"/>
      <c r="K2300" s="272"/>
      <c r="L2300" s="272"/>
      <c r="M2300" s="272"/>
      <c r="N2300" s="273"/>
    </row>
    <row r="2301" spans="2:14" ht="15" customHeight="1" x14ac:dyDescent="0.25">
      <c r="B2301" s="278" t="str">
        <f>IF(D2301="","",D2301&amp;"-"&amp;(1+COUNTIF(D$11:D2300,D2301)))</f>
        <v/>
      </c>
      <c r="D2301" s="271"/>
      <c r="E2301" s="272"/>
      <c r="F2301" s="272"/>
      <c r="G2301" s="272"/>
      <c r="H2301" s="272"/>
      <c r="I2301" s="272"/>
      <c r="J2301" s="272"/>
      <c r="K2301" s="272"/>
      <c r="L2301" s="272"/>
      <c r="M2301" s="272"/>
      <c r="N2301" s="273"/>
    </row>
    <row r="2302" spans="2:14" x14ac:dyDescent="0.25">
      <c r="B2302" s="278" t="str">
        <f>IF(D2302="","",D2302&amp;"-"&amp;(1+COUNTIF(D$11:D2301,D2302)))</f>
        <v/>
      </c>
      <c r="D2302" s="271"/>
      <c r="E2302" s="272"/>
      <c r="F2302" s="272"/>
      <c r="G2302" s="272"/>
      <c r="H2302" s="272"/>
      <c r="I2302" s="272"/>
      <c r="J2302" s="272"/>
      <c r="K2302" s="272"/>
      <c r="L2302" s="272"/>
      <c r="M2302" s="272"/>
      <c r="N2302" s="273"/>
    </row>
    <row r="2303" spans="2:14" x14ac:dyDescent="0.25">
      <c r="B2303" s="278" t="str">
        <f>IF(D2303="","",D2303&amp;"-"&amp;(1+COUNTIF(D$11:D2302,D2303)))</f>
        <v/>
      </c>
      <c r="D2303" s="271"/>
      <c r="E2303" s="272"/>
      <c r="F2303" s="272"/>
      <c r="G2303" s="272"/>
      <c r="H2303" s="272"/>
      <c r="I2303" s="272"/>
      <c r="J2303" s="272"/>
      <c r="K2303" s="272"/>
      <c r="L2303" s="272"/>
      <c r="M2303" s="272"/>
      <c r="N2303" s="273"/>
    </row>
    <row r="2304" spans="2:14" x14ac:dyDescent="0.25">
      <c r="B2304" s="278" t="str">
        <f>IF(D2304="","",D2304&amp;"-"&amp;(1+COUNTIF(D$11:D2303,D2304)))</f>
        <v/>
      </c>
      <c r="D2304" s="271"/>
      <c r="E2304" s="272"/>
      <c r="F2304" s="272"/>
      <c r="G2304" s="272"/>
      <c r="H2304" s="272"/>
      <c r="I2304" s="272"/>
      <c r="J2304" s="272"/>
      <c r="K2304" s="272"/>
      <c r="L2304" s="272"/>
      <c r="M2304" s="272"/>
      <c r="N2304" s="273"/>
    </row>
    <row r="2305" spans="2:14" x14ac:dyDescent="0.25">
      <c r="B2305" s="278" t="str">
        <f>IF(D2305="","",D2305&amp;"-"&amp;(1+COUNTIF(D$11:D2304,D2305)))</f>
        <v/>
      </c>
      <c r="D2305" s="271"/>
      <c r="E2305" s="272"/>
      <c r="F2305" s="272"/>
      <c r="G2305" s="272"/>
      <c r="H2305" s="272"/>
      <c r="I2305" s="272"/>
      <c r="J2305" s="272"/>
      <c r="K2305" s="272"/>
      <c r="L2305" s="272"/>
      <c r="M2305" s="272"/>
      <c r="N2305" s="273"/>
    </row>
    <row r="2306" spans="2:14" x14ac:dyDescent="0.25">
      <c r="B2306" s="278" t="str">
        <f>IF(D2306="","",D2306&amp;"-"&amp;(1+COUNTIF(D$11:D2305,D2306)))</f>
        <v/>
      </c>
      <c r="D2306" s="271"/>
      <c r="E2306" s="272"/>
      <c r="F2306" s="272"/>
      <c r="G2306" s="272"/>
      <c r="H2306" s="272"/>
      <c r="I2306" s="272"/>
      <c r="J2306" s="272"/>
      <c r="K2306" s="272"/>
      <c r="L2306" s="272"/>
      <c r="M2306" s="272"/>
      <c r="N2306" s="273"/>
    </row>
    <row r="2307" spans="2:14" x14ac:dyDescent="0.25">
      <c r="B2307" s="278" t="str">
        <f>IF(D2307="","",D2307&amp;"-"&amp;(1+COUNTIF(D$11:D2306,D2307)))</f>
        <v/>
      </c>
      <c r="D2307" s="271"/>
      <c r="E2307" s="272"/>
      <c r="F2307" s="272"/>
      <c r="G2307" s="272"/>
      <c r="H2307" s="272"/>
      <c r="I2307" s="272"/>
      <c r="J2307" s="272"/>
      <c r="K2307" s="272"/>
      <c r="L2307" s="272"/>
      <c r="M2307" s="272"/>
      <c r="N2307" s="273"/>
    </row>
    <row r="2308" spans="2:14" ht="15" customHeight="1" x14ac:dyDescent="0.25">
      <c r="B2308" s="278" t="str">
        <f>IF(D2308="","",D2308&amp;"-"&amp;(1+COUNTIF(D$11:D2307,D2308)))</f>
        <v/>
      </c>
      <c r="D2308" s="271"/>
      <c r="E2308" s="272"/>
      <c r="F2308" s="272"/>
      <c r="G2308" s="272"/>
      <c r="H2308" s="272"/>
      <c r="I2308" s="272"/>
      <c r="J2308" s="272"/>
      <c r="K2308" s="272"/>
      <c r="L2308" s="272"/>
      <c r="M2308" s="272"/>
      <c r="N2308" s="273"/>
    </row>
    <row r="2309" spans="2:14" x14ac:dyDescent="0.25">
      <c r="B2309" s="278" t="str">
        <f>IF(D2309="","",D2309&amp;"-"&amp;(1+COUNTIF(D$11:D2308,D2309)))</f>
        <v/>
      </c>
      <c r="D2309" s="271"/>
      <c r="E2309" s="272"/>
      <c r="F2309" s="272"/>
      <c r="G2309" s="272"/>
      <c r="H2309" s="272"/>
      <c r="I2309" s="272"/>
      <c r="J2309" s="272"/>
      <c r="K2309" s="272"/>
      <c r="L2309" s="272"/>
      <c r="M2309" s="272"/>
      <c r="N2309" s="273"/>
    </row>
    <row r="2310" spans="2:14" x14ac:dyDescent="0.25">
      <c r="B2310" s="278" t="str">
        <f>IF(D2310="","",D2310&amp;"-"&amp;(1+COUNTIF(D$11:D2309,D2310)))</f>
        <v/>
      </c>
      <c r="D2310" s="271"/>
      <c r="E2310" s="272"/>
      <c r="F2310" s="272"/>
      <c r="G2310" s="272"/>
      <c r="H2310" s="272"/>
      <c r="I2310" s="272"/>
      <c r="J2310" s="272"/>
      <c r="K2310" s="272"/>
      <c r="L2310" s="272"/>
      <c r="M2310" s="272"/>
      <c r="N2310" s="273"/>
    </row>
    <row r="2311" spans="2:14" x14ac:dyDescent="0.25">
      <c r="B2311" s="278" t="str">
        <f>IF(D2311="","",D2311&amp;"-"&amp;(1+COUNTIF(D$11:D2310,D2311)))</f>
        <v/>
      </c>
      <c r="D2311" s="271"/>
      <c r="E2311" s="272"/>
      <c r="F2311" s="272"/>
      <c r="G2311" s="272"/>
      <c r="H2311" s="272"/>
      <c r="I2311" s="272"/>
      <c r="J2311" s="272"/>
      <c r="K2311" s="272"/>
      <c r="L2311" s="272"/>
      <c r="M2311" s="272"/>
      <c r="N2311" s="273"/>
    </row>
    <row r="2312" spans="2:14" x14ac:dyDescent="0.25">
      <c r="B2312" s="278" t="str">
        <f>IF(D2312="","",D2312&amp;"-"&amp;(1+COUNTIF(D$11:D2311,D2312)))</f>
        <v/>
      </c>
      <c r="D2312" s="271"/>
      <c r="E2312" s="272"/>
      <c r="F2312" s="272"/>
      <c r="G2312" s="272"/>
      <c r="H2312" s="272"/>
      <c r="I2312" s="272"/>
      <c r="J2312" s="272"/>
      <c r="K2312" s="272"/>
      <c r="L2312" s="272"/>
      <c r="M2312" s="272"/>
      <c r="N2312" s="273"/>
    </row>
    <row r="2313" spans="2:14" x14ac:dyDescent="0.25">
      <c r="B2313" s="278" t="str">
        <f>IF(D2313="","",D2313&amp;"-"&amp;(1+COUNTIF(D$11:D2312,D2313)))</f>
        <v/>
      </c>
      <c r="D2313" s="271"/>
      <c r="E2313" s="272"/>
      <c r="F2313" s="272"/>
      <c r="G2313" s="272"/>
      <c r="H2313" s="272"/>
      <c r="I2313" s="272"/>
      <c r="J2313" s="272"/>
      <c r="K2313" s="272"/>
      <c r="L2313" s="272"/>
      <c r="M2313" s="272"/>
      <c r="N2313" s="273"/>
    </row>
    <row r="2314" spans="2:14" x14ac:dyDescent="0.25">
      <c r="B2314" s="278" t="str">
        <f>IF(D2314="","",D2314&amp;"-"&amp;(1+COUNTIF(D$11:D2313,D2314)))</f>
        <v/>
      </c>
      <c r="D2314" s="271"/>
      <c r="E2314" s="272"/>
      <c r="F2314" s="272"/>
      <c r="G2314" s="272"/>
      <c r="H2314" s="272"/>
      <c r="I2314" s="272"/>
      <c r="J2314" s="272"/>
      <c r="K2314" s="272"/>
      <c r="L2314" s="272"/>
      <c r="M2314" s="272"/>
      <c r="N2314" s="273"/>
    </row>
    <row r="2315" spans="2:14" ht="15" customHeight="1" x14ac:dyDescent="0.25">
      <c r="B2315" s="278" t="str">
        <f>IF(D2315="","",D2315&amp;"-"&amp;(1+COUNTIF(D$11:D2314,D2315)))</f>
        <v/>
      </c>
      <c r="D2315" s="271"/>
      <c r="E2315" s="272"/>
      <c r="F2315" s="272"/>
      <c r="G2315" s="272"/>
      <c r="H2315" s="272"/>
      <c r="I2315" s="272"/>
      <c r="J2315" s="272"/>
      <c r="K2315" s="272"/>
      <c r="L2315" s="272"/>
      <c r="M2315" s="272"/>
      <c r="N2315" s="273"/>
    </row>
    <row r="2316" spans="2:14" x14ac:dyDescent="0.25">
      <c r="B2316" s="278" t="str">
        <f>IF(D2316="","",D2316&amp;"-"&amp;(1+COUNTIF(D$11:D2315,D2316)))</f>
        <v/>
      </c>
      <c r="D2316" s="271"/>
      <c r="E2316" s="272"/>
      <c r="F2316" s="272"/>
      <c r="G2316" s="272"/>
      <c r="H2316" s="272"/>
      <c r="I2316" s="272"/>
      <c r="J2316" s="272"/>
      <c r="K2316" s="272"/>
      <c r="L2316" s="272"/>
      <c r="M2316" s="272"/>
      <c r="N2316" s="273"/>
    </row>
    <row r="2317" spans="2:14" x14ac:dyDescent="0.25">
      <c r="B2317" s="278" t="str">
        <f>IF(D2317="","",D2317&amp;"-"&amp;(1+COUNTIF(D$11:D2316,D2317)))</f>
        <v/>
      </c>
      <c r="D2317" s="271"/>
      <c r="E2317" s="272"/>
      <c r="F2317" s="272"/>
      <c r="G2317" s="272"/>
      <c r="H2317" s="272"/>
      <c r="I2317" s="272"/>
      <c r="J2317" s="272"/>
      <c r="K2317" s="272"/>
      <c r="L2317" s="272"/>
      <c r="M2317" s="272"/>
      <c r="N2317" s="273"/>
    </row>
    <row r="2318" spans="2:14" x14ac:dyDescent="0.25">
      <c r="B2318" s="278" t="str">
        <f>IF(D2318="","",D2318&amp;"-"&amp;(1+COUNTIF(D$11:D2317,D2318)))</f>
        <v/>
      </c>
      <c r="D2318" s="271"/>
      <c r="E2318" s="272"/>
      <c r="F2318" s="272"/>
      <c r="G2318" s="272"/>
      <c r="H2318" s="272"/>
      <c r="I2318" s="272"/>
      <c r="J2318" s="272"/>
      <c r="K2318" s="272"/>
      <c r="L2318" s="272"/>
      <c r="M2318" s="272"/>
      <c r="N2318" s="273"/>
    </row>
    <row r="2319" spans="2:14" x14ac:dyDescent="0.25">
      <c r="B2319" s="278" t="str">
        <f>IF(D2319="","",D2319&amp;"-"&amp;(1+COUNTIF(D$11:D2318,D2319)))</f>
        <v/>
      </c>
      <c r="D2319" s="271"/>
      <c r="E2319" s="272"/>
      <c r="F2319" s="272"/>
      <c r="G2319" s="272"/>
      <c r="H2319" s="272"/>
      <c r="I2319" s="272"/>
      <c r="J2319" s="272"/>
      <c r="K2319" s="272"/>
      <c r="L2319" s="272"/>
      <c r="M2319" s="272"/>
      <c r="N2319" s="273"/>
    </row>
    <row r="2320" spans="2:14" x14ac:dyDescent="0.25">
      <c r="B2320" s="278" t="str">
        <f>IF(D2320="","",D2320&amp;"-"&amp;(1+COUNTIF(D$11:D2319,D2320)))</f>
        <v/>
      </c>
      <c r="D2320" s="271"/>
      <c r="E2320" s="272"/>
      <c r="F2320" s="272"/>
      <c r="G2320" s="272"/>
      <c r="H2320" s="272"/>
      <c r="I2320" s="272"/>
      <c r="J2320" s="272"/>
      <c r="K2320" s="272"/>
      <c r="L2320" s="272"/>
      <c r="M2320" s="272"/>
      <c r="N2320" s="273"/>
    </row>
    <row r="2321" spans="2:14" x14ac:dyDescent="0.25">
      <c r="B2321" s="278" t="str">
        <f>IF(D2321="","",D2321&amp;"-"&amp;(1+COUNTIF(D$11:D2320,D2321)))</f>
        <v/>
      </c>
      <c r="D2321" s="271"/>
      <c r="E2321" s="272"/>
      <c r="F2321" s="272"/>
      <c r="G2321" s="272"/>
      <c r="H2321" s="272"/>
      <c r="I2321" s="272"/>
      <c r="J2321" s="272"/>
      <c r="K2321" s="272"/>
      <c r="L2321" s="272"/>
      <c r="M2321" s="272"/>
      <c r="N2321" s="273"/>
    </row>
    <row r="2322" spans="2:14" ht="15" customHeight="1" x14ac:dyDescent="0.25">
      <c r="B2322" s="278" t="str">
        <f>IF(D2322="","",D2322&amp;"-"&amp;(1+COUNTIF(D$11:D2321,D2322)))</f>
        <v/>
      </c>
      <c r="D2322" s="271"/>
      <c r="E2322" s="272"/>
      <c r="F2322" s="272"/>
      <c r="G2322" s="272"/>
      <c r="H2322" s="272"/>
      <c r="I2322" s="272"/>
      <c r="J2322" s="272"/>
      <c r="K2322" s="272"/>
      <c r="L2322" s="272"/>
      <c r="M2322" s="272"/>
      <c r="N2322" s="273"/>
    </row>
    <row r="2323" spans="2:14" x14ac:dyDescent="0.25">
      <c r="B2323" s="278" t="str">
        <f>IF(D2323="","",D2323&amp;"-"&amp;(1+COUNTIF(D$11:D2322,D2323)))</f>
        <v/>
      </c>
      <c r="D2323" s="271"/>
      <c r="E2323" s="272"/>
      <c r="F2323" s="272"/>
      <c r="G2323" s="272"/>
      <c r="H2323" s="272"/>
      <c r="I2323" s="272"/>
      <c r="J2323" s="272"/>
      <c r="K2323" s="272"/>
      <c r="L2323" s="272"/>
      <c r="M2323" s="272"/>
      <c r="N2323" s="273"/>
    </row>
    <row r="2324" spans="2:14" x14ac:dyDescent="0.25">
      <c r="B2324" s="278" t="str">
        <f>IF(D2324="","",D2324&amp;"-"&amp;(1+COUNTIF(D$11:D2323,D2324)))</f>
        <v/>
      </c>
      <c r="D2324" s="271"/>
      <c r="E2324" s="272"/>
      <c r="F2324" s="272"/>
      <c r="G2324" s="272"/>
      <c r="H2324" s="272"/>
      <c r="I2324" s="272"/>
      <c r="J2324" s="272"/>
      <c r="K2324" s="272"/>
      <c r="L2324" s="272"/>
      <c r="M2324" s="272"/>
      <c r="N2324" s="273"/>
    </row>
    <row r="2325" spans="2:14" x14ac:dyDescent="0.25">
      <c r="B2325" s="278" t="str">
        <f>IF(D2325="","",D2325&amp;"-"&amp;(1+COUNTIF(D$11:D2324,D2325)))</f>
        <v/>
      </c>
      <c r="D2325" s="271"/>
      <c r="E2325" s="272"/>
      <c r="F2325" s="272"/>
      <c r="G2325" s="272"/>
      <c r="H2325" s="272"/>
      <c r="I2325" s="272"/>
      <c r="J2325" s="272"/>
      <c r="K2325" s="272"/>
      <c r="L2325" s="272"/>
      <c r="M2325" s="272"/>
      <c r="N2325" s="273"/>
    </row>
    <row r="2326" spans="2:14" x14ac:dyDescent="0.25">
      <c r="B2326" s="278" t="str">
        <f>IF(D2326="","",D2326&amp;"-"&amp;(1+COUNTIF(D$11:D2325,D2326)))</f>
        <v/>
      </c>
      <c r="D2326" s="271"/>
      <c r="E2326" s="272"/>
      <c r="F2326" s="272"/>
      <c r="G2326" s="272"/>
      <c r="H2326" s="272"/>
      <c r="I2326" s="272"/>
      <c r="J2326" s="272"/>
      <c r="K2326" s="272"/>
      <c r="L2326" s="272"/>
      <c r="M2326" s="272"/>
      <c r="N2326" s="273"/>
    </row>
    <row r="2327" spans="2:14" x14ac:dyDescent="0.25">
      <c r="B2327" s="278" t="str">
        <f>IF(D2327="","",D2327&amp;"-"&amp;(1+COUNTIF(D$11:D2326,D2327)))</f>
        <v/>
      </c>
      <c r="D2327" s="271"/>
      <c r="E2327" s="272"/>
      <c r="F2327" s="272"/>
      <c r="G2327" s="272"/>
      <c r="H2327" s="272"/>
      <c r="I2327" s="272"/>
      <c r="J2327" s="272"/>
      <c r="K2327" s="272"/>
      <c r="L2327" s="272"/>
      <c r="M2327" s="272"/>
      <c r="N2327" s="273"/>
    </row>
    <row r="2328" spans="2:14" x14ac:dyDescent="0.25">
      <c r="B2328" s="278" t="str">
        <f>IF(D2328="","",D2328&amp;"-"&amp;(1+COUNTIF(D$11:D2327,D2328)))</f>
        <v/>
      </c>
      <c r="D2328" s="271"/>
      <c r="E2328" s="272"/>
      <c r="F2328" s="272"/>
      <c r="G2328" s="272"/>
      <c r="H2328" s="272"/>
      <c r="I2328" s="272"/>
      <c r="J2328" s="272"/>
      <c r="K2328" s="272"/>
      <c r="L2328" s="272"/>
      <c r="M2328" s="272"/>
      <c r="N2328" s="273"/>
    </row>
    <row r="2329" spans="2:14" ht="15" customHeight="1" x14ac:dyDescent="0.25">
      <c r="B2329" s="278" t="str">
        <f>IF(D2329="","",D2329&amp;"-"&amp;(1+COUNTIF(D$11:D2328,D2329)))</f>
        <v/>
      </c>
      <c r="D2329" s="271"/>
      <c r="E2329" s="272"/>
      <c r="F2329" s="272"/>
      <c r="G2329" s="272"/>
      <c r="H2329" s="272"/>
      <c r="I2329" s="272"/>
      <c r="J2329" s="272"/>
      <c r="K2329" s="272"/>
      <c r="L2329" s="272"/>
      <c r="M2329" s="272"/>
      <c r="N2329" s="273"/>
    </row>
    <row r="2330" spans="2:14" x14ac:dyDescent="0.25">
      <c r="B2330" s="278" t="str">
        <f>IF(D2330="","",D2330&amp;"-"&amp;(1+COUNTIF(D$11:D2329,D2330)))</f>
        <v/>
      </c>
      <c r="D2330" s="271"/>
      <c r="E2330" s="272"/>
      <c r="F2330" s="272"/>
      <c r="G2330" s="272"/>
      <c r="H2330" s="272"/>
      <c r="I2330" s="272"/>
      <c r="J2330" s="272"/>
      <c r="K2330" s="272"/>
      <c r="L2330" s="272"/>
      <c r="M2330" s="272"/>
      <c r="N2330" s="273"/>
    </row>
    <row r="2331" spans="2:14" x14ac:dyDescent="0.25">
      <c r="B2331" s="278" t="str">
        <f>IF(D2331="","",D2331&amp;"-"&amp;(1+COUNTIF(D$11:D2330,D2331)))</f>
        <v/>
      </c>
      <c r="D2331" s="271"/>
      <c r="E2331" s="272"/>
      <c r="F2331" s="272"/>
      <c r="G2331" s="272"/>
      <c r="H2331" s="272"/>
      <c r="I2331" s="272"/>
      <c r="J2331" s="272"/>
      <c r="K2331" s="272"/>
      <c r="L2331" s="272"/>
      <c r="M2331" s="272"/>
      <c r="N2331" s="273"/>
    </row>
    <row r="2332" spans="2:14" x14ac:dyDescent="0.25">
      <c r="B2332" s="278" t="str">
        <f>IF(D2332="","",D2332&amp;"-"&amp;(1+COUNTIF(D$11:D2331,D2332)))</f>
        <v/>
      </c>
      <c r="D2332" s="271"/>
      <c r="E2332" s="272"/>
      <c r="F2332" s="272"/>
      <c r="G2332" s="272"/>
      <c r="H2332" s="272"/>
      <c r="I2332" s="272"/>
      <c r="J2332" s="272"/>
      <c r="K2332" s="272"/>
      <c r="L2332" s="272"/>
      <c r="M2332" s="272"/>
      <c r="N2332" s="273"/>
    </row>
    <row r="2333" spans="2:14" x14ac:dyDescent="0.25">
      <c r="B2333" s="278" t="str">
        <f>IF(D2333="","",D2333&amp;"-"&amp;(1+COUNTIF(D$11:D2332,D2333)))</f>
        <v/>
      </c>
      <c r="D2333" s="271"/>
      <c r="E2333" s="272"/>
      <c r="F2333" s="272"/>
      <c r="G2333" s="272"/>
      <c r="H2333" s="272"/>
      <c r="I2333" s="272"/>
      <c r="J2333" s="272"/>
      <c r="K2333" s="272"/>
      <c r="L2333" s="272"/>
      <c r="M2333" s="272"/>
      <c r="N2333" s="273"/>
    </row>
    <row r="2334" spans="2:14" x14ac:dyDescent="0.25">
      <c r="B2334" s="278" t="str">
        <f>IF(D2334="","",D2334&amp;"-"&amp;(1+COUNTIF(D$11:D2333,D2334)))</f>
        <v/>
      </c>
      <c r="D2334" s="271"/>
      <c r="E2334" s="272"/>
      <c r="F2334" s="272"/>
      <c r="G2334" s="272"/>
      <c r="H2334" s="272"/>
      <c r="I2334" s="272"/>
      <c r="J2334" s="272"/>
      <c r="K2334" s="272"/>
      <c r="L2334" s="272"/>
      <c r="M2334" s="272"/>
      <c r="N2334" s="273"/>
    </row>
    <row r="2335" spans="2:14" x14ac:dyDescent="0.25">
      <c r="B2335" s="278" t="str">
        <f>IF(D2335="","",D2335&amp;"-"&amp;(1+COUNTIF(D$11:D2334,D2335)))</f>
        <v/>
      </c>
      <c r="D2335" s="271"/>
      <c r="E2335" s="272"/>
      <c r="F2335" s="272"/>
      <c r="G2335" s="272"/>
      <c r="H2335" s="272"/>
      <c r="I2335" s="272"/>
      <c r="J2335" s="272"/>
      <c r="K2335" s="272"/>
      <c r="L2335" s="272"/>
      <c r="M2335" s="272"/>
      <c r="N2335" s="273"/>
    </row>
    <row r="2336" spans="2:14" ht="15" customHeight="1" x14ac:dyDescent="0.25">
      <c r="B2336" s="278" t="str">
        <f>IF(D2336="","",D2336&amp;"-"&amp;(1+COUNTIF(D$11:D2335,D2336)))</f>
        <v/>
      </c>
      <c r="D2336" s="271"/>
      <c r="E2336" s="272"/>
      <c r="F2336" s="272"/>
      <c r="G2336" s="272"/>
      <c r="H2336" s="272"/>
      <c r="I2336" s="272"/>
      <c r="J2336" s="272"/>
      <c r="K2336" s="272"/>
      <c r="L2336" s="272"/>
      <c r="M2336" s="272"/>
      <c r="N2336" s="273"/>
    </row>
    <row r="2337" spans="2:14" x14ac:dyDescent="0.25">
      <c r="B2337" s="278" t="str">
        <f>IF(D2337="","",D2337&amp;"-"&amp;(1+COUNTIF(D$11:D2336,D2337)))</f>
        <v/>
      </c>
      <c r="D2337" s="271"/>
      <c r="E2337" s="272"/>
      <c r="F2337" s="272"/>
      <c r="G2337" s="272"/>
      <c r="H2337" s="272"/>
      <c r="I2337" s="272"/>
      <c r="J2337" s="272"/>
      <c r="K2337" s="272"/>
      <c r="L2337" s="272"/>
      <c r="M2337" s="272"/>
      <c r="N2337" s="273"/>
    </row>
    <row r="2338" spans="2:14" x14ac:dyDescent="0.25">
      <c r="B2338" s="278" t="str">
        <f>IF(D2338="","",D2338&amp;"-"&amp;(1+COUNTIF(D$11:D2337,D2338)))</f>
        <v/>
      </c>
      <c r="D2338" s="271"/>
      <c r="E2338" s="272"/>
      <c r="F2338" s="272"/>
      <c r="G2338" s="272"/>
      <c r="H2338" s="272"/>
      <c r="I2338" s="272"/>
      <c r="J2338" s="272"/>
      <c r="K2338" s="272"/>
      <c r="L2338" s="272"/>
      <c r="M2338" s="272"/>
      <c r="N2338" s="273"/>
    </row>
    <row r="2339" spans="2:14" x14ac:dyDescent="0.25">
      <c r="B2339" s="278" t="str">
        <f>IF(D2339="","",D2339&amp;"-"&amp;(1+COUNTIF(D$11:D2338,D2339)))</f>
        <v/>
      </c>
      <c r="D2339" s="271"/>
      <c r="E2339" s="272"/>
      <c r="F2339" s="272"/>
      <c r="G2339" s="272"/>
      <c r="H2339" s="272"/>
      <c r="I2339" s="272"/>
      <c r="J2339" s="272"/>
      <c r="K2339" s="272"/>
      <c r="L2339" s="272"/>
      <c r="M2339" s="272"/>
      <c r="N2339" s="273"/>
    </row>
    <row r="2340" spans="2:14" x14ac:dyDescent="0.25">
      <c r="B2340" s="278" t="str">
        <f>IF(D2340="","",D2340&amp;"-"&amp;(1+COUNTIF(D$11:D2339,D2340)))</f>
        <v/>
      </c>
      <c r="D2340" s="271"/>
      <c r="E2340" s="272"/>
      <c r="F2340" s="272"/>
      <c r="G2340" s="272"/>
      <c r="H2340" s="272"/>
      <c r="I2340" s="272"/>
      <c r="J2340" s="272"/>
      <c r="K2340" s="272"/>
      <c r="L2340" s="272"/>
      <c r="M2340" s="272"/>
      <c r="N2340" s="273"/>
    </row>
    <row r="2341" spans="2:14" x14ac:dyDescent="0.25">
      <c r="B2341" s="278" t="str">
        <f>IF(D2341="","",D2341&amp;"-"&amp;(1+COUNTIF(D$11:D2340,D2341)))</f>
        <v/>
      </c>
      <c r="D2341" s="271"/>
      <c r="E2341" s="272"/>
      <c r="F2341" s="272"/>
      <c r="G2341" s="272"/>
      <c r="H2341" s="272"/>
      <c r="I2341" s="272"/>
      <c r="J2341" s="272"/>
      <c r="K2341" s="272"/>
      <c r="L2341" s="272"/>
      <c r="M2341" s="272"/>
      <c r="N2341" s="273"/>
    </row>
    <row r="2342" spans="2:14" x14ac:dyDescent="0.25">
      <c r="B2342" s="278" t="str">
        <f>IF(D2342="","",D2342&amp;"-"&amp;(1+COUNTIF(D$11:D2341,D2342)))</f>
        <v/>
      </c>
      <c r="D2342" s="271"/>
      <c r="E2342" s="272"/>
      <c r="F2342" s="272"/>
      <c r="G2342" s="272"/>
      <c r="H2342" s="272"/>
      <c r="I2342" s="272"/>
      <c r="J2342" s="272"/>
      <c r="K2342" s="272"/>
      <c r="L2342" s="272"/>
      <c r="M2342" s="272"/>
      <c r="N2342" s="273"/>
    </row>
    <row r="2343" spans="2:14" ht="15" customHeight="1" x14ac:dyDescent="0.25">
      <c r="B2343" s="278" t="str">
        <f>IF(D2343="","",D2343&amp;"-"&amp;(1+COUNTIF(D$11:D2342,D2343)))</f>
        <v/>
      </c>
      <c r="D2343" s="271"/>
      <c r="E2343" s="272"/>
      <c r="F2343" s="272"/>
      <c r="G2343" s="272"/>
      <c r="H2343" s="272"/>
      <c r="I2343" s="272"/>
      <c r="J2343" s="272"/>
      <c r="K2343" s="272"/>
      <c r="L2343" s="272"/>
      <c r="M2343" s="272"/>
      <c r="N2343" s="273"/>
    </row>
    <row r="2344" spans="2:14" x14ac:dyDescent="0.25">
      <c r="B2344" s="278" t="str">
        <f>IF(D2344="","",D2344&amp;"-"&amp;(1+COUNTIF(D$11:D2343,D2344)))</f>
        <v/>
      </c>
      <c r="D2344" s="271"/>
      <c r="E2344" s="272"/>
      <c r="F2344" s="272"/>
      <c r="G2344" s="272"/>
      <c r="H2344" s="272"/>
      <c r="I2344" s="272"/>
      <c r="J2344" s="272"/>
      <c r="K2344" s="272"/>
      <c r="L2344" s="272"/>
      <c r="M2344" s="272"/>
      <c r="N2344" s="273"/>
    </row>
    <row r="2345" spans="2:14" x14ac:dyDescent="0.25">
      <c r="B2345" s="278" t="str">
        <f>IF(D2345="","",D2345&amp;"-"&amp;(1+COUNTIF(D$11:D2344,D2345)))</f>
        <v/>
      </c>
      <c r="D2345" s="271"/>
      <c r="E2345" s="272"/>
      <c r="F2345" s="272"/>
      <c r="G2345" s="272"/>
      <c r="H2345" s="272"/>
      <c r="I2345" s="272"/>
      <c r="J2345" s="272"/>
      <c r="K2345" s="272"/>
      <c r="L2345" s="272"/>
      <c r="M2345" s="272"/>
      <c r="N2345" s="273"/>
    </row>
    <row r="2346" spans="2:14" x14ac:dyDescent="0.25">
      <c r="B2346" s="278" t="str">
        <f>IF(D2346="","",D2346&amp;"-"&amp;(1+COUNTIF(D$11:D2345,D2346)))</f>
        <v/>
      </c>
      <c r="D2346" s="271"/>
      <c r="E2346" s="272"/>
      <c r="F2346" s="272"/>
      <c r="G2346" s="272"/>
      <c r="H2346" s="272"/>
      <c r="I2346" s="272"/>
      <c r="J2346" s="272"/>
      <c r="K2346" s="272"/>
      <c r="L2346" s="272"/>
      <c r="M2346" s="272"/>
      <c r="N2346" s="273"/>
    </row>
    <row r="2347" spans="2:14" x14ac:dyDescent="0.25">
      <c r="B2347" s="278" t="str">
        <f>IF(D2347="","",D2347&amp;"-"&amp;(1+COUNTIF(D$11:D2346,D2347)))</f>
        <v/>
      </c>
      <c r="D2347" s="271"/>
      <c r="E2347" s="272"/>
      <c r="F2347" s="272"/>
      <c r="G2347" s="272"/>
      <c r="H2347" s="272"/>
      <c r="I2347" s="272"/>
      <c r="J2347" s="272"/>
      <c r="K2347" s="272"/>
      <c r="L2347" s="272"/>
      <c r="M2347" s="272"/>
      <c r="N2347" s="273"/>
    </row>
    <row r="2348" spans="2:14" x14ac:dyDescent="0.25">
      <c r="B2348" s="278" t="str">
        <f>IF(D2348="","",D2348&amp;"-"&amp;(1+COUNTIF(D$11:D2347,D2348)))</f>
        <v/>
      </c>
      <c r="D2348" s="271"/>
      <c r="E2348" s="272"/>
      <c r="F2348" s="272"/>
      <c r="G2348" s="272"/>
      <c r="H2348" s="272"/>
      <c r="I2348" s="272"/>
      <c r="J2348" s="272"/>
      <c r="K2348" s="272"/>
      <c r="L2348" s="272"/>
      <c r="M2348" s="272"/>
      <c r="N2348" s="273"/>
    </row>
    <row r="2349" spans="2:14" x14ac:dyDescent="0.25">
      <c r="B2349" s="278" t="str">
        <f>IF(D2349="","",D2349&amp;"-"&amp;(1+COUNTIF(D$11:D2348,D2349)))</f>
        <v/>
      </c>
      <c r="D2349" s="271"/>
      <c r="E2349" s="272"/>
      <c r="F2349" s="272"/>
      <c r="G2349" s="272"/>
      <c r="H2349" s="272"/>
      <c r="I2349" s="272"/>
      <c r="J2349" s="272"/>
      <c r="K2349" s="272"/>
      <c r="L2349" s="272"/>
      <c r="M2349" s="272"/>
      <c r="N2349" s="273"/>
    </row>
    <row r="2350" spans="2:14" ht="15" customHeight="1" x14ac:dyDescent="0.25">
      <c r="B2350" s="278" t="str">
        <f>IF(D2350="","",D2350&amp;"-"&amp;(1+COUNTIF(D$11:D2349,D2350)))</f>
        <v/>
      </c>
      <c r="D2350" s="271"/>
      <c r="E2350" s="272"/>
      <c r="F2350" s="272"/>
      <c r="G2350" s="272"/>
      <c r="H2350" s="272"/>
      <c r="I2350" s="272"/>
      <c r="J2350" s="272"/>
      <c r="K2350" s="272"/>
      <c r="L2350" s="272"/>
      <c r="M2350" s="272"/>
      <c r="N2350" s="273"/>
    </row>
    <row r="2351" spans="2:14" x14ac:dyDescent="0.25">
      <c r="B2351" s="278" t="str">
        <f>IF(D2351="","",D2351&amp;"-"&amp;(1+COUNTIF(D$11:D2350,D2351)))</f>
        <v/>
      </c>
      <c r="D2351" s="271"/>
      <c r="E2351" s="272"/>
      <c r="F2351" s="272"/>
      <c r="G2351" s="272"/>
      <c r="H2351" s="272"/>
      <c r="I2351" s="272"/>
      <c r="J2351" s="272"/>
      <c r="K2351" s="272"/>
      <c r="L2351" s="272"/>
      <c r="M2351" s="272"/>
      <c r="N2351" s="273"/>
    </row>
    <row r="2352" spans="2:14" x14ac:dyDescent="0.25">
      <c r="B2352" s="278" t="str">
        <f>IF(D2352="","",D2352&amp;"-"&amp;(1+COUNTIF(D$11:D2351,D2352)))</f>
        <v/>
      </c>
      <c r="D2352" s="271"/>
      <c r="E2352" s="272"/>
      <c r="F2352" s="272"/>
      <c r="G2352" s="272"/>
      <c r="H2352" s="272"/>
      <c r="I2352" s="272"/>
      <c r="J2352" s="272"/>
      <c r="K2352" s="272"/>
      <c r="L2352" s="272"/>
      <c r="M2352" s="272"/>
      <c r="N2352" s="273"/>
    </row>
    <row r="2353" spans="2:14" x14ac:dyDescent="0.25">
      <c r="B2353" s="278" t="str">
        <f>IF(D2353="","",D2353&amp;"-"&amp;(1+COUNTIF(D$11:D2352,D2353)))</f>
        <v/>
      </c>
      <c r="D2353" s="271"/>
      <c r="E2353" s="272"/>
      <c r="F2353" s="272"/>
      <c r="G2353" s="272"/>
      <c r="H2353" s="272"/>
      <c r="I2353" s="272"/>
      <c r="J2353" s="272"/>
      <c r="K2353" s="272"/>
      <c r="L2353" s="272"/>
      <c r="M2353" s="272"/>
      <c r="N2353" s="273"/>
    </row>
    <row r="2354" spans="2:14" x14ac:dyDescent="0.25">
      <c r="B2354" s="278" t="str">
        <f>IF(D2354="","",D2354&amp;"-"&amp;(1+COUNTIF(D$11:D2353,D2354)))</f>
        <v/>
      </c>
      <c r="D2354" s="271"/>
      <c r="E2354" s="272"/>
      <c r="F2354" s="272"/>
      <c r="G2354" s="272"/>
      <c r="H2354" s="272"/>
      <c r="I2354" s="272"/>
      <c r="J2354" s="272"/>
      <c r="K2354" s="272"/>
      <c r="L2354" s="272"/>
      <c r="M2354" s="272"/>
      <c r="N2354" s="273"/>
    </row>
    <row r="2355" spans="2:14" x14ac:dyDescent="0.25">
      <c r="B2355" s="278" t="str">
        <f>IF(D2355="","",D2355&amp;"-"&amp;(1+COUNTIF(D$11:D2354,D2355)))</f>
        <v/>
      </c>
      <c r="D2355" s="271"/>
      <c r="E2355" s="272"/>
      <c r="F2355" s="272"/>
      <c r="G2355" s="272"/>
      <c r="H2355" s="272"/>
      <c r="I2355" s="272"/>
      <c r="J2355" s="272"/>
      <c r="K2355" s="272"/>
      <c r="L2355" s="272"/>
      <c r="M2355" s="272"/>
      <c r="N2355" s="273"/>
    </row>
    <row r="2356" spans="2:14" x14ac:dyDescent="0.25">
      <c r="B2356" s="278" t="str">
        <f>IF(D2356="","",D2356&amp;"-"&amp;(1+COUNTIF(D$11:D2355,D2356)))</f>
        <v/>
      </c>
      <c r="D2356" s="271"/>
      <c r="E2356" s="272"/>
      <c r="F2356" s="272"/>
      <c r="G2356" s="272"/>
      <c r="H2356" s="272"/>
      <c r="I2356" s="272"/>
      <c r="J2356" s="272"/>
      <c r="K2356" s="272"/>
      <c r="L2356" s="272"/>
      <c r="M2356" s="272"/>
      <c r="N2356" s="273"/>
    </row>
    <row r="2357" spans="2:14" ht="15" customHeight="1" x14ac:dyDescent="0.25">
      <c r="B2357" s="278" t="str">
        <f>IF(D2357="","",D2357&amp;"-"&amp;(1+COUNTIF(D$11:D2356,D2357)))</f>
        <v/>
      </c>
      <c r="D2357" s="271"/>
      <c r="E2357" s="272"/>
      <c r="F2357" s="272"/>
      <c r="G2357" s="272"/>
      <c r="H2357" s="272"/>
      <c r="I2357" s="272"/>
      <c r="J2357" s="272"/>
      <c r="K2357" s="272"/>
      <c r="L2357" s="272"/>
      <c r="M2357" s="272"/>
      <c r="N2357" s="273"/>
    </row>
    <row r="2358" spans="2:14" x14ac:dyDescent="0.25">
      <c r="B2358" s="278" t="str">
        <f>IF(D2358="","",D2358&amp;"-"&amp;(1+COUNTIF(D$11:D2357,D2358)))</f>
        <v/>
      </c>
      <c r="D2358" s="271"/>
      <c r="E2358" s="272"/>
      <c r="F2358" s="272"/>
      <c r="G2358" s="272"/>
      <c r="H2358" s="272"/>
      <c r="I2358" s="272"/>
      <c r="J2358" s="272"/>
      <c r="K2358" s="272"/>
      <c r="L2358" s="272"/>
      <c r="M2358" s="272"/>
      <c r="N2358" s="273"/>
    </row>
    <row r="2359" spans="2:14" x14ac:dyDescent="0.25">
      <c r="B2359" s="278" t="str">
        <f>IF(D2359="","",D2359&amp;"-"&amp;(1+COUNTIF(D$11:D2358,D2359)))</f>
        <v/>
      </c>
      <c r="D2359" s="271"/>
      <c r="E2359" s="272"/>
      <c r="F2359" s="272"/>
      <c r="G2359" s="272"/>
      <c r="H2359" s="272"/>
      <c r="I2359" s="272"/>
      <c r="J2359" s="272"/>
      <c r="K2359" s="272"/>
      <c r="L2359" s="272"/>
      <c r="M2359" s="272"/>
      <c r="N2359" s="273"/>
    </row>
    <row r="2360" spans="2:14" x14ac:dyDescent="0.25">
      <c r="B2360" s="278" t="str">
        <f>IF(D2360="","",D2360&amp;"-"&amp;(1+COUNTIF(D$11:D2359,D2360)))</f>
        <v/>
      </c>
      <c r="D2360" s="271"/>
      <c r="E2360" s="272"/>
      <c r="F2360" s="272"/>
      <c r="G2360" s="272"/>
      <c r="H2360" s="272"/>
      <c r="I2360" s="272"/>
      <c r="J2360" s="272"/>
      <c r="K2360" s="272"/>
      <c r="L2360" s="272"/>
      <c r="M2360" s="272"/>
      <c r="N2360" s="273"/>
    </row>
    <row r="2361" spans="2:14" x14ac:dyDescent="0.25">
      <c r="B2361" s="278" t="str">
        <f>IF(D2361="","",D2361&amp;"-"&amp;(1+COUNTIF(D$11:D2360,D2361)))</f>
        <v/>
      </c>
      <c r="D2361" s="271"/>
      <c r="E2361" s="272"/>
      <c r="F2361" s="272"/>
      <c r="G2361" s="272"/>
      <c r="H2361" s="272"/>
      <c r="I2361" s="272"/>
      <c r="J2361" s="272"/>
      <c r="K2361" s="272"/>
      <c r="L2361" s="272"/>
      <c r="M2361" s="272"/>
      <c r="N2361" s="273"/>
    </row>
    <row r="2362" spans="2:14" x14ac:dyDescent="0.25">
      <c r="B2362" s="278" t="str">
        <f>IF(D2362="","",D2362&amp;"-"&amp;(1+COUNTIF(D$11:D2361,D2362)))</f>
        <v/>
      </c>
      <c r="D2362" s="271"/>
      <c r="E2362" s="272"/>
      <c r="F2362" s="272"/>
      <c r="G2362" s="272"/>
      <c r="H2362" s="272"/>
      <c r="I2362" s="272"/>
      <c r="J2362" s="272"/>
      <c r="K2362" s="272"/>
      <c r="L2362" s="272"/>
      <c r="M2362" s="272"/>
      <c r="N2362" s="273"/>
    </row>
    <row r="2363" spans="2:14" x14ac:dyDescent="0.25">
      <c r="B2363" s="278" t="str">
        <f>IF(D2363="","",D2363&amp;"-"&amp;(1+COUNTIF(D$11:D2362,D2363)))</f>
        <v/>
      </c>
      <c r="D2363" s="271"/>
      <c r="E2363" s="272"/>
      <c r="F2363" s="272"/>
      <c r="G2363" s="272"/>
      <c r="H2363" s="272"/>
      <c r="I2363" s="272"/>
      <c r="J2363" s="272"/>
      <c r="K2363" s="272"/>
      <c r="L2363" s="272"/>
      <c r="M2363" s="272"/>
      <c r="N2363" s="273"/>
    </row>
    <row r="2364" spans="2:14" ht="15" customHeight="1" x14ac:dyDescent="0.25">
      <c r="B2364" s="278" t="str">
        <f>IF(D2364="","",D2364&amp;"-"&amp;(1+COUNTIF(D$11:D2363,D2364)))</f>
        <v/>
      </c>
      <c r="D2364" s="271"/>
      <c r="E2364" s="272"/>
      <c r="F2364" s="272"/>
      <c r="G2364" s="272"/>
      <c r="H2364" s="272"/>
      <c r="I2364" s="272"/>
      <c r="J2364" s="272"/>
      <c r="K2364" s="272"/>
      <c r="L2364" s="272"/>
      <c r="M2364" s="272"/>
      <c r="N2364" s="273"/>
    </row>
    <row r="2365" spans="2:14" x14ac:dyDescent="0.25">
      <c r="B2365" s="278" t="str">
        <f>IF(D2365="","",D2365&amp;"-"&amp;(1+COUNTIF(D$11:D2364,D2365)))</f>
        <v/>
      </c>
      <c r="D2365" s="271"/>
      <c r="E2365" s="272"/>
      <c r="F2365" s="272"/>
      <c r="G2365" s="272"/>
      <c r="H2365" s="272"/>
      <c r="I2365" s="272"/>
      <c r="J2365" s="272"/>
      <c r="K2365" s="272"/>
      <c r="L2365" s="272"/>
      <c r="M2365" s="272"/>
      <c r="N2365" s="273"/>
    </row>
    <row r="2366" spans="2:14" x14ac:dyDescent="0.25">
      <c r="B2366" s="278" t="str">
        <f>IF(D2366="","",D2366&amp;"-"&amp;(1+COUNTIF(D$11:D2365,D2366)))</f>
        <v/>
      </c>
      <c r="D2366" s="271"/>
      <c r="E2366" s="272"/>
      <c r="F2366" s="272"/>
      <c r="G2366" s="272"/>
      <c r="H2366" s="272"/>
      <c r="I2366" s="272"/>
      <c r="J2366" s="272"/>
      <c r="K2366" s="272"/>
      <c r="L2366" s="272"/>
      <c r="M2366" s="272"/>
      <c r="N2366" s="273"/>
    </row>
    <row r="2367" spans="2:14" x14ac:dyDescent="0.25">
      <c r="B2367" s="278" t="str">
        <f>IF(D2367="","",D2367&amp;"-"&amp;(1+COUNTIF(D$11:D2366,D2367)))</f>
        <v/>
      </c>
      <c r="D2367" s="271"/>
      <c r="E2367" s="272"/>
      <c r="F2367" s="272"/>
      <c r="G2367" s="272"/>
      <c r="H2367" s="272"/>
      <c r="I2367" s="272"/>
      <c r="J2367" s="272"/>
      <c r="K2367" s="272"/>
      <c r="L2367" s="272"/>
      <c r="M2367" s="272"/>
      <c r="N2367" s="273"/>
    </row>
    <row r="2368" spans="2:14" x14ac:dyDescent="0.25">
      <c r="B2368" s="278" t="str">
        <f>IF(D2368="","",D2368&amp;"-"&amp;(1+COUNTIF(D$11:D2367,D2368)))</f>
        <v/>
      </c>
      <c r="D2368" s="271"/>
      <c r="E2368" s="272"/>
      <c r="F2368" s="272"/>
      <c r="G2368" s="272"/>
      <c r="H2368" s="272"/>
      <c r="I2368" s="272"/>
      <c r="J2368" s="272"/>
      <c r="K2368" s="272"/>
      <c r="L2368" s="272"/>
      <c r="M2368" s="272"/>
      <c r="N2368" s="273"/>
    </row>
    <row r="2369" spans="2:14" x14ac:dyDescent="0.25">
      <c r="B2369" s="278" t="str">
        <f>IF(D2369="","",D2369&amp;"-"&amp;(1+COUNTIF(D$11:D2368,D2369)))</f>
        <v/>
      </c>
      <c r="D2369" s="271"/>
      <c r="E2369" s="272"/>
      <c r="F2369" s="272"/>
      <c r="G2369" s="272"/>
      <c r="H2369" s="272"/>
      <c r="I2369" s="272"/>
      <c r="J2369" s="272"/>
      <c r="K2369" s="272"/>
      <c r="L2369" s="272"/>
      <c r="M2369" s="272"/>
      <c r="N2369" s="273"/>
    </row>
    <row r="2370" spans="2:14" x14ac:dyDescent="0.25">
      <c r="B2370" s="278" t="str">
        <f>IF(D2370="","",D2370&amp;"-"&amp;(1+COUNTIF(D$11:D2369,D2370)))</f>
        <v/>
      </c>
      <c r="D2370" s="271"/>
      <c r="E2370" s="272"/>
      <c r="F2370" s="272"/>
      <c r="G2370" s="272"/>
      <c r="H2370" s="272"/>
      <c r="I2370" s="272"/>
      <c r="J2370" s="272"/>
      <c r="K2370" s="272"/>
      <c r="L2370" s="272"/>
      <c r="M2370" s="272"/>
      <c r="N2370" s="273"/>
    </row>
    <row r="2371" spans="2:14" ht="15" customHeight="1" x14ac:dyDescent="0.25">
      <c r="B2371" s="278" t="str">
        <f>IF(D2371="","",D2371&amp;"-"&amp;(1+COUNTIF(D$11:D2370,D2371)))</f>
        <v/>
      </c>
      <c r="D2371" s="271"/>
      <c r="E2371" s="272"/>
      <c r="F2371" s="272"/>
      <c r="G2371" s="272"/>
      <c r="H2371" s="272"/>
      <c r="I2371" s="272"/>
      <c r="J2371" s="272"/>
      <c r="K2371" s="272"/>
      <c r="L2371" s="272"/>
      <c r="M2371" s="272"/>
      <c r="N2371" s="273"/>
    </row>
    <row r="2372" spans="2:14" x14ac:dyDescent="0.25">
      <c r="B2372" s="278" t="str">
        <f>IF(D2372="","",D2372&amp;"-"&amp;(1+COUNTIF(D$11:D2371,D2372)))</f>
        <v/>
      </c>
      <c r="D2372" s="271"/>
      <c r="E2372" s="272"/>
      <c r="F2372" s="272"/>
      <c r="G2372" s="272"/>
      <c r="H2372" s="272"/>
      <c r="I2372" s="272"/>
      <c r="J2372" s="272"/>
      <c r="K2372" s="272"/>
      <c r="L2372" s="272"/>
      <c r="M2372" s="272"/>
      <c r="N2372" s="273"/>
    </row>
    <row r="2373" spans="2:14" x14ac:dyDescent="0.25">
      <c r="B2373" s="278" t="str">
        <f>IF(D2373="","",D2373&amp;"-"&amp;(1+COUNTIF(D$11:D2372,D2373)))</f>
        <v/>
      </c>
      <c r="D2373" s="271"/>
      <c r="E2373" s="272"/>
      <c r="F2373" s="272"/>
      <c r="G2373" s="272"/>
      <c r="H2373" s="272"/>
      <c r="I2373" s="272"/>
      <c r="J2373" s="272"/>
      <c r="K2373" s="272"/>
      <c r="L2373" s="272"/>
      <c r="M2373" s="272"/>
      <c r="N2373" s="273"/>
    </row>
    <row r="2374" spans="2:14" x14ac:dyDescent="0.25">
      <c r="B2374" s="278" t="str">
        <f>IF(D2374="","",D2374&amp;"-"&amp;(1+COUNTIF(D$11:D2373,D2374)))</f>
        <v/>
      </c>
      <c r="D2374" s="271"/>
      <c r="E2374" s="272"/>
      <c r="F2374" s="272"/>
      <c r="G2374" s="272"/>
      <c r="H2374" s="272"/>
      <c r="I2374" s="272"/>
      <c r="J2374" s="272"/>
      <c r="K2374" s="272"/>
      <c r="L2374" s="272"/>
      <c r="M2374" s="272"/>
      <c r="N2374" s="273"/>
    </row>
    <row r="2375" spans="2:14" x14ac:dyDescent="0.25">
      <c r="B2375" s="278" t="str">
        <f>IF(D2375="","",D2375&amp;"-"&amp;(1+COUNTIF(D$11:D2374,D2375)))</f>
        <v/>
      </c>
      <c r="D2375" s="271"/>
      <c r="E2375" s="272"/>
      <c r="F2375" s="272"/>
      <c r="G2375" s="272"/>
      <c r="H2375" s="272"/>
      <c r="I2375" s="272"/>
      <c r="J2375" s="272"/>
      <c r="K2375" s="272"/>
      <c r="L2375" s="272"/>
      <c r="M2375" s="272"/>
      <c r="N2375" s="273"/>
    </row>
    <row r="2376" spans="2:14" x14ac:dyDescent="0.25">
      <c r="B2376" s="278" t="str">
        <f>IF(D2376="","",D2376&amp;"-"&amp;(1+COUNTIF(D$11:D2375,D2376)))</f>
        <v/>
      </c>
      <c r="D2376" s="271"/>
      <c r="E2376" s="272"/>
      <c r="F2376" s="272"/>
      <c r="G2376" s="272"/>
      <c r="H2376" s="272"/>
      <c r="I2376" s="272"/>
      <c r="J2376" s="272"/>
      <c r="K2376" s="272"/>
      <c r="L2376" s="272"/>
      <c r="M2376" s="272"/>
      <c r="N2376" s="273"/>
    </row>
    <row r="2377" spans="2:14" x14ac:dyDescent="0.25">
      <c r="B2377" s="278" t="str">
        <f>IF(D2377="","",D2377&amp;"-"&amp;(1+COUNTIF(D$11:D2376,D2377)))</f>
        <v/>
      </c>
      <c r="D2377" s="271"/>
      <c r="E2377" s="272"/>
      <c r="F2377" s="272"/>
      <c r="G2377" s="272"/>
      <c r="H2377" s="272"/>
      <c r="I2377" s="272"/>
      <c r="J2377" s="272"/>
      <c r="K2377" s="272"/>
      <c r="L2377" s="272"/>
      <c r="M2377" s="272"/>
      <c r="N2377" s="273"/>
    </row>
    <row r="2378" spans="2:14" ht="15" customHeight="1" x14ac:dyDescent="0.25">
      <c r="B2378" s="278" t="str">
        <f>IF(D2378="","",D2378&amp;"-"&amp;(1+COUNTIF(D$11:D2377,D2378)))</f>
        <v/>
      </c>
      <c r="D2378" s="271"/>
      <c r="E2378" s="272"/>
      <c r="F2378" s="272"/>
      <c r="G2378" s="272"/>
      <c r="H2378" s="272"/>
      <c r="I2378" s="272"/>
      <c r="J2378" s="272"/>
      <c r="K2378" s="272"/>
      <c r="L2378" s="272"/>
      <c r="M2378" s="272"/>
      <c r="N2378" s="273"/>
    </row>
    <row r="2379" spans="2:14" x14ac:dyDescent="0.25">
      <c r="B2379" s="278" t="str">
        <f>IF(D2379="","",D2379&amp;"-"&amp;(1+COUNTIF(D$11:D2378,D2379)))</f>
        <v/>
      </c>
      <c r="D2379" s="271"/>
      <c r="E2379" s="272"/>
      <c r="F2379" s="272"/>
      <c r="G2379" s="272"/>
      <c r="H2379" s="272"/>
      <c r="I2379" s="272"/>
      <c r="J2379" s="272"/>
      <c r="K2379" s="272"/>
      <c r="L2379" s="272"/>
      <c r="M2379" s="272"/>
      <c r="N2379" s="273"/>
    </row>
    <row r="2380" spans="2:14" x14ac:dyDescent="0.25">
      <c r="B2380" s="278" t="str">
        <f>IF(D2380="","",D2380&amp;"-"&amp;(1+COUNTIF(D$11:D2379,D2380)))</f>
        <v/>
      </c>
      <c r="D2380" s="271"/>
      <c r="E2380" s="272"/>
      <c r="F2380" s="272"/>
      <c r="G2380" s="272"/>
      <c r="H2380" s="272"/>
      <c r="I2380" s="272"/>
      <c r="J2380" s="272"/>
      <c r="K2380" s="272"/>
      <c r="L2380" s="272"/>
      <c r="M2380" s="272"/>
      <c r="N2380" s="273"/>
    </row>
    <row r="2381" spans="2:14" x14ac:dyDescent="0.25">
      <c r="B2381" s="278" t="str">
        <f>IF(D2381="","",D2381&amp;"-"&amp;(1+COUNTIF(D$11:D2380,D2381)))</f>
        <v/>
      </c>
      <c r="D2381" s="271"/>
      <c r="E2381" s="272"/>
      <c r="F2381" s="272"/>
      <c r="G2381" s="272"/>
      <c r="H2381" s="272"/>
      <c r="I2381" s="272"/>
      <c r="J2381" s="272"/>
      <c r="K2381" s="272"/>
      <c r="L2381" s="272"/>
      <c r="M2381" s="272"/>
      <c r="N2381" s="273"/>
    </row>
    <row r="2382" spans="2:14" x14ac:dyDescent="0.25">
      <c r="B2382" s="278" t="str">
        <f>IF(D2382="","",D2382&amp;"-"&amp;(1+COUNTIF(D$11:D2381,D2382)))</f>
        <v/>
      </c>
      <c r="D2382" s="271"/>
      <c r="E2382" s="272"/>
      <c r="F2382" s="272"/>
      <c r="G2382" s="272"/>
      <c r="H2382" s="272"/>
      <c r="I2382" s="272"/>
      <c r="J2382" s="272"/>
      <c r="K2382" s="272"/>
      <c r="L2382" s="272"/>
      <c r="M2382" s="272"/>
      <c r="N2382" s="273"/>
    </row>
    <row r="2383" spans="2:14" x14ac:dyDescent="0.25">
      <c r="B2383" s="278" t="str">
        <f>IF(D2383="","",D2383&amp;"-"&amp;(1+COUNTIF(D$11:D2382,D2383)))</f>
        <v/>
      </c>
      <c r="D2383" s="271"/>
      <c r="E2383" s="272"/>
      <c r="F2383" s="272"/>
      <c r="G2383" s="272"/>
      <c r="H2383" s="272"/>
      <c r="I2383" s="272"/>
      <c r="J2383" s="272"/>
      <c r="K2383" s="272"/>
      <c r="L2383" s="272"/>
      <c r="M2383" s="272"/>
      <c r="N2383" s="273"/>
    </row>
    <row r="2384" spans="2:14" x14ac:dyDescent="0.25">
      <c r="B2384" s="278" t="str">
        <f>IF(D2384="","",D2384&amp;"-"&amp;(1+COUNTIF(D$11:D2383,D2384)))</f>
        <v/>
      </c>
      <c r="D2384" s="271"/>
      <c r="E2384" s="272"/>
      <c r="F2384" s="272"/>
      <c r="G2384" s="272"/>
      <c r="H2384" s="272"/>
      <c r="I2384" s="272"/>
      <c r="J2384" s="272"/>
      <c r="K2384" s="272"/>
      <c r="L2384" s="272"/>
      <c r="M2384" s="272"/>
      <c r="N2384" s="273"/>
    </row>
    <row r="2385" spans="2:14" ht="15" customHeight="1" x14ac:dyDescent="0.25">
      <c r="B2385" s="278" t="str">
        <f>IF(D2385="","",D2385&amp;"-"&amp;(1+COUNTIF(D$11:D2384,D2385)))</f>
        <v/>
      </c>
      <c r="D2385" s="271"/>
      <c r="E2385" s="272"/>
      <c r="F2385" s="272"/>
      <c r="G2385" s="272"/>
      <c r="H2385" s="272"/>
      <c r="I2385" s="272"/>
      <c r="J2385" s="272"/>
      <c r="K2385" s="272"/>
      <c r="L2385" s="272"/>
      <c r="M2385" s="272"/>
      <c r="N2385" s="273"/>
    </row>
    <row r="2386" spans="2:14" x14ac:dyDescent="0.25">
      <c r="B2386" s="278" t="str">
        <f>IF(D2386="","",D2386&amp;"-"&amp;(1+COUNTIF(D$11:D2385,D2386)))</f>
        <v/>
      </c>
      <c r="D2386" s="271"/>
      <c r="E2386" s="272"/>
      <c r="F2386" s="272"/>
      <c r="G2386" s="272"/>
      <c r="H2386" s="272"/>
      <c r="I2386" s="272"/>
      <c r="J2386" s="272"/>
      <c r="K2386" s="272"/>
      <c r="L2386" s="272"/>
      <c r="M2386" s="272"/>
      <c r="N2386" s="273"/>
    </row>
    <row r="2387" spans="2:14" x14ac:dyDescent="0.25">
      <c r="B2387" s="278" t="str">
        <f>IF(D2387="","",D2387&amp;"-"&amp;(1+COUNTIF(D$11:D2386,D2387)))</f>
        <v/>
      </c>
      <c r="D2387" s="271"/>
      <c r="E2387" s="272"/>
      <c r="F2387" s="272"/>
      <c r="G2387" s="272"/>
      <c r="H2387" s="272"/>
      <c r="I2387" s="272"/>
      <c r="J2387" s="272"/>
      <c r="K2387" s="272"/>
      <c r="L2387" s="272"/>
      <c r="M2387" s="272"/>
      <c r="N2387" s="273"/>
    </row>
    <row r="2388" spans="2:14" x14ac:dyDescent="0.25">
      <c r="B2388" s="278" t="str">
        <f>IF(D2388="","",D2388&amp;"-"&amp;(1+COUNTIF(D$11:D2387,D2388)))</f>
        <v/>
      </c>
      <c r="D2388" s="271"/>
      <c r="E2388" s="272"/>
      <c r="F2388" s="272"/>
      <c r="G2388" s="272"/>
      <c r="H2388" s="272"/>
      <c r="I2388" s="272"/>
      <c r="J2388" s="272"/>
      <c r="K2388" s="272"/>
      <c r="L2388" s="272"/>
      <c r="M2388" s="272"/>
      <c r="N2388" s="273"/>
    </row>
    <row r="2389" spans="2:14" x14ac:dyDescent="0.25">
      <c r="B2389" s="278" t="str">
        <f>IF(D2389="","",D2389&amp;"-"&amp;(1+COUNTIF(D$11:D2388,D2389)))</f>
        <v/>
      </c>
      <c r="D2389" s="271"/>
      <c r="E2389" s="272"/>
      <c r="F2389" s="272"/>
      <c r="G2389" s="272"/>
      <c r="H2389" s="272"/>
      <c r="I2389" s="272"/>
      <c r="J2389" s="272"/>
      <c r="K2389" s="272"/>
      <c r="L2389" s="272"/>
      <c r="M2389" s="272"/>
      <c r="N2389" s="273"/>
    </row>
    <row r="2390" spans="2:14" x14ac:dyDescent="0.25">
      <c r="B2390" s="278" t="str">
        <f>IF(D2390="","",D2390&amp;"-"&amp;(1+COUNTIF(D$11:D2389,D2390)))</f>
        <v/>
      </c>
      <c r="D2390" s="271"/>
      <c r="E2390" s="272"/>
      <c r="F2390" s="272"/>
      <c r="G2390" s="272"/>
      <c r="H2390" s="272"/>
      <c r="I2390" s="272"/>
      <c r="J2390" s="272"/>
      <c r="K2390" s="272"/>
      <c r="L2390" s="272"/>
      <c r="M2390" s="272"/>
      <c r="N2390" s="273"/>
    </row>
    <row r="2391" spans="2:14" x14ac:dyDescent="0.25">
      <c r="B2391" s="278" t="str">
        <f>IF(D2391="","",D2391&amp;"-"&amp;(1+COUNTIF(D$11:D2390,D2391)))</f>
        <v/>
      </c>
      <c r="D2391" s="271"/>
      <c r="E2391" s="272"/>
      <c r="F2391" s="272"/>
      <c r="G2391" s="272"/>
      <c r="H2391" s="272"/>
      <c r="I2391" s="272"/>
      <c r="J2391" s="272"/>
      <c r="K2391" s="272"/>
      <c r="L2391" s="272"/>
      <c r="M2391" s="272"/>
      <c r="N2391" s="273"/>
    </row>
    <row r="2392" spans="2:14" ht="15" customHeight="1" x14ac:dyDescent="0.25">
      <c r="B2392" s="278" t="str">
        <f>IF(D2392="","",D2392&amp;"-"&amp;(1+COUNTIF(D$11:D2391,D2392)))</f>
        <v/>
      </c>
      <c r="D2392" s="271"/>
      <c r="E2392" s="272"/>
      <c r="F2392" s="272"/>
      <c r="G2392" s="272"/>
      <c r="H2392" s="272"/>
      <c r="I2392" s="272"/>
      <c r="J2392" s="272"/>
      <c r="K2392" s="272"/>
      <c r="L2392" s="272"/>
      <c r="M2392" s="272"/>
      <c r="N2392" s="273"/>
    </row>
    <row r="2393" spans="2:14" x14ac:dyDescent="0.25">
      <c r="B2393" s="278" t="str">
        <f>IF(D2393="","",D2393&amp;"-"&amp;(1+COUNTIF(D$11:D2392,D2393)))</f>
        <v/>
      </c>
      <c r="D2393" s="271"/>
      <c r="E2393" s="272"/>
      <c r="F2393" s="272"/>
      <c r="G2393" s="272"/>
      <c r="H2393" s="272"/>
      <c r="I2393" s="272"/>
      <c r="J2393" s="272"/>
      <c r="K2393" s="272"/>
      <c r="L2393" s="272"/>
      <c r="M2393" s="272"/>
      <c r="N2393" s="273"/>
    </row>
    <row r="2394" spans="2:14" x14ac:dyDescent="0.25">
      <c r="B2394" s="278" t="str">
        <f>IF(D2394="","",D2394&amp;"-"&amp;(1+COUNTIF(D$11:D2393,D2394)))</f>
        <v/>
      </c>
      <c r="D2394" s="271"/>
      <c r="E2394" s="272"/>
      <c r="F2394" s="272"/>
      <c r="G2394" s="272"/>
      <c r="H2394" s="272"/>
      <c r="I2394" s="272"/>
      <c r="J2394" s="272"/>
      <c r="K2394" s="272"/>
      <c r="L2394" s="272"/>
      <c r="M2394" s="272"/>
      <c r="N2394" s="273"/>
    </row>
    <row r="2395" spans="2:14" x14ac:dyDescent="0.25">
      <c r="B2395" s="278" t="str">
        <f>IF(D2395="","",D2395&amp;"-"&amp;(1+COUNTIF(D$11:D2394,D2395)))</f>
        <v/>
      </c>
      <c r="D2395" s="271"/>
      <c r="E2395" s="272"/>
      <c r="F2395" s="272"/>
      <c r="G2395" s="272"/>
      <c r="H2395" s="272"/>
      <c r="I2395" s="272"/>
      <c r="J2395" s="272"/>
      <c r="K2395" s="272"/>
      <c r="L2395" s="272"/>
      <c r="M2395" s="272"/>
      <c r="N2395" s="273"/>
    </row>
    <row r="2396" spans="2:14" x14ac:dyDescent="0.25">
      <c r="B2396" s="278" t="str">
        <f>IF(D2396="","",D2396&amp;"-"&amp;(1+COUNTIF(D$11:D2395,D2396)))</f>
        <v/>
      </c>
      <c r="D2396" s="271"/>
      <c r="E2396" s="272"/>
      <c r="F2396" s="272"/>
      <c r="G2396" s="272"/>
      <c r="H2396" s="272"/>
      <c r="I2396" s="272"/>
      <c r="J2396" s="272"/>
      <c r="K2396" s="272"/>
      <c r="L2396" s="272"/>
      <c r="M2396" s="272"/>
      <c r="N2396" s="273"/>
    </row>
    <row r="2397" spans="2:14" x14ac:dyDescent="0.25">
      <c r="B2397" s="278" t="str">
        <f>IF(D2397="","",D2397&amp;"-"&amp;(1+COUNTIF(D$11:D2396,D2397)))</f>
        <v/>
      </c>
      <c r="D2397" s="271"/>
      <c r="E2397" s="272"/>
      <c r="F2397" s="272"/>
      <c r="G2397" s="272"/>
      <c r="H2397" s="272"/>
      <c r="I2397" s="272"/>
      <c r="J2397" s="272"/>
      <c r="K2397" s="272"/>
      <c r="L2397" s="272"/>
      <c r="M2397" s="272"/>
      <c r="N2397" s="273"/>
    </row>
    <row r="2398" spans="2:14" x14ac:dyDescent="0.25">
      <c r="B2398" s="278" t="str">
        <f>IF(D2398="","",D2398&amp;"-"&amp;(1+COUNTIF(D$11:D2397,D2398)))</f>
        <v/>
      </c>
      <c r="D2398" s="271"/>
      <c r="E2398" s="272"/>
      <c r="F2398" s="272"/>
      <c r="G2398" s="272"/>
      <c r="H2398" s="272"/>
      <c r="I2398" s="272"/>
      <c r="J2398" s="272"/>
      <c r="K2398" s="272"/>
      <c r="L2398" s="272"/>
      <c r="M2398" s="272"/>
      <c r="N2398" s="273"/>
    </row>
    <row r="2399" spans="2:14" ht="15" customHeight="1" x14ac:dyDescent="0.25">
      <c r="B2399" s="278" t="str">
        <f>IF(D2399="","",D2399&amp;"-"&amp;(1+COUNTIF(D$11:D2398,D2399)))</f>
        <v/>
      </c>
      <c r="D2399" s="271"/>
      <c r="E2399" s="272"/>
      <c r="F2399" s="272"/>
      <c r="G2399" s="272"/>
      <c r="H2399" s="272"/>
      <c r="I2399" s="272"/>
      <c r="J2399" s="272"/>
      <c r="K2399" s="272"/>
      <c r="L2399" s="272"/>
      <c r="M2399" s="272"/>
      <c r="N2399" s="273"/>
    </row>
    <row r="2400" spans="2:14" x14ac:dyDescent="0.25">
      <c r="B2400" s="278" t="str">
        <f>IF(D2400="","",D2400&amp;"-"&amp;(1+COUNTIF(D$11:D2399,D2400)))</f>
        <v/>
      </c>
      <c r="D2400" s="271"/>
      <c r="E2400" s="272"/>
      <c r="F2400" s="272"/>
      <c r="G2400" s="272"/>
      <c r="H2400" s="272"/>
      <c r="I2400" s="272"/>
      <c r="J2400" s="272"/>
      <c r="K2400" s="272"/>
      <c r="L2400" s="272"/>
      <c r="M2400" s="272"/>
      <c r="N2400" s="273"/>
    </row>
    <row r="2401" spans="2:14" x14ac:dyDescent="0.25">
      <c r="B2401" s="278" t="str">
        <f>IF(D2401="","",D2401&amp;"-"&amp;(1+COUNTIF(D$11:D2400,D2401)))</f>
        <v/>
      </c>
      <c r="D2401" s="271"/>
      <c r="E2401" s="272"/>
      <c r="F2401" s="272"/>
      <c r="G2401" s="272"/>
      <c r="H2401" s="272"/>
      <c r="I2401" s="272"/>
      <c r="J2401" s="272"/>
      <c r="K2401" s="272"/>
      <c r="L2401" s="272"/>
      <c r="M2401" s="272"/>
      <c r="N2401" s="273"/>
    </row>
    <row r="2402" spans="2:14" x14ac:dyDescent="0.25">
      <c r="B2402" s="278" t="str">
        <f>IF(D2402="","",D2402&amp;"-"&amp;(1+COUNTIF(D$11:D2401,D2402)))</f>
        <v/>
      </c>
      <c r="D2402" s="271"/>
      <c r="E2402" s="272"/>
      <c r="F2402" s="272"/>
      <c r="G2402" s="272"/>
      <c r="H2402" s="272"/>
      <c r="I2402" s="272"/>
      <c r="J2402" s="272"/>
      <c r="K2402" s="272"/>
      <c r="L2402" s="272"/>
      <c r="M2402" s="272"/>
      <c r="N2402" s="273"/>
    </row>
    <row r="2403" spans="2:14" x14ac:dyDescent="0.25">
      <c r="B2403" s="278" t="str">
        <f>IF(D2403="","",D2403&amp;"-"&amp;(1+COUNTIF(D$11:D2402,D2403)))</f>
        <v/>
      </c>
      <c r="D2403" s="271"/>
      <c r="E2403" s="272"/>
      <c r="F2403" s="272"/>
      <c r="G2403" s="272"/>
      <c r="H2403" s="272"/>
      <c r="I2403" s="272"/>
      <c r="J2403" s="272"/>
      <c r="K2403" s="272"/>
      <c r="L2403" s="272"/>
      <c r="M2403" s="272"/>
      <c r="N2403" s="273"/>
    </row>
    <row r="2404" spans="2:14" x14ac:dyDescent="0.25">
      <c r="B2404" s="278" t="str">
        <f>IF(D2404="","",D2404&amp;"-"&amp;(1+COUNTIF(D$11:D2403,D2404)))</f>
        <v/>
      </c>
      <c r="D2404" s="271"/>
      <c r="E2404" s="272"/>
      <c r="F2404" s="272"/>
      <c r="G2404" s="272"/>
      <c r="H2404" s="272"/>
      <c r="I2404" s="272"/>
      <c r="J2404" s="272"/>
      <c r="K2404" s="272"/>
      <c r="L2404" s="272"/>
      <c r="M2404" s="272"/>
      <c r="N2404" s="273"/>
    </row>
    <row r="2405" spans="2:14" x14ac:dyDescent="0.25">
      <c r="B2405" s="278" t="str">
        <f>IF(D2405="","",D2405&amp;"-"&amp;(1+COUNTIF(D$11:D2404,D2405)))</f>
        <v/>
      </c>
      <c r="D2405" s="271"/>
      <c r="E2405" s="272"/>
      <c r="F2405" s="272"/>
      <c r="G2405" s="272"/>
      <c r="H2405" s="272"/>
      <c r="I2405" s="272"/>
      <c r="J2405" s="272"/>
      <c r="K2405" s="272"/>
      <c r="L2405" s="272"/>
      <c r="M2405" s="272"/>
      <c r="N2405" s="273"/>
    </row>
    <row r="2406" spans="2:14" ht="15" customHeight="1" x14ac:dyDescent="0.25">
      <c r="B2406" s="278" t="str">
        <f>IF(D2406="","",D2406&amp;"-"&amp;(1+COUNTIF(D$11:D2405,D2406)))</f>
        <v/>
      </c>
      <c r="D2406" s="271"/>
      <c r="E2406" s="272"/>
      <c r="F2406" s="272"/>
      <c r="G2406" s="272"/>
      <c r="H2406" s="272"/>
      <c r="I2406" s="272"/>
      <c r="J2406" s="272"/>
      <c r="K2406" s="272"/>
      <c r="L2406" s="272"/>
      <c r="M2406" s="272"/>
      <c r="N2406" s="273"/>
    </row>
    <row r="2407" spans="2:14" x14ac:dyDescent="0.25">
      <c r="B2407" s="278" t="str">
        <f>IF(D2407="","",D2407&amp;"-"&amp;(1+COUNTIF(D$11:D2406,D2407)))</f>
        <v/>
      </c>
      <c r="D2407" s="271"/>
      <c r="E2407" s="272"/>
      <c r="F2407" s="272"/>
      <c r="G2407" s="272"/>
      <c r="H2407" s="272"/>
      <c r="I2407" s="272"/>
      <c r="J2407" s="272"/>
      <c r="K2407" s="272"/>
      <c r="L2407" s="272"/>
      <c r="M2407" s="272"/>
      <c r="N2407" s="273"/>
    </row>
    <row r="2408" spans="2:14" x14ac:dyDescent="0.25">
      <c r="B2408" s="278" t="str">
        <f>IF(D2408="","",D2408&amp;"-"&amp;(1+COUNTIF(D$11:D2407,D2408)))</f>
        <v/>
      </c>
      <c r="D2408" s="271"/>
      <c r="E2408" s="272"/>
      <c r="F2408" s="272"/>
      <c r="G2408" s="272"/>
      <c r="H2408" s="272"/>
      <c r="I2408" s="272"/>
      <c r="J2408" s="272"/>
      <c r="K2408" s="272"/>
      <c r="L2408" s="272"/>
      <c r="M2408" s="272"/>
      <c r="N2408" s="273"/>
    </row>
    <row r="2409" spans="2:14" x14ac:dyDescent="0.25">
      <c r="B2409" s="278" t="str">
        <f>IF(D2409="","",D2409&amp;"-"&amp;(1+COUNTIF(D$11:D2408,D2409)))</f>
        <v/>
      </c>
      <c r="D2409" s="271"/>
      <c r="E2409" s="272"/>
      <c r="F2409" s="272"/>
      <c r="G2409" s="272"/>
      <c r="H2409" s="272"/>
      <c r="I2409" s="272"/>
      <c r="J2409" s="272"/>
      <c r="K2409" s="272"/>
      <c r="L2409" s="272"/>
      <c r="M2409" s="272"/>
      <c r="N2409" s="273"/>
    </row>
    <row r="2410" spans="2:14" x14ac:dyDescent="0.25">
      <c r="B2410" s="278" t="str">
        <f>IF(D2410="","",D2410&amp;"-"&amp;(1+COUNTIF(D$11:D2409,D2410)))</f>
        <v/>
      </c>
      <c r="D2410" s="271"/>
      <c r="E2410" s="272"/>
      <c r="F2410" s="272"/>
      <c r="G2410" s="272"/>
      <c r="H2410" s="272"/>
      <c r="I2410" s="272"/>
      <c r="J2410" s="272"/>
      <c r="K2410" s="272"/>
      <c r="L2410" s="272"/>
      <c r="M2410" s="272"/>
      <c r="N2410" s="273"/>
    </row>
    <row r="2411" spans="2:14" x14ac:dyDescent="0.25">
      <c r="B2411" s="278" t="str">
        <f>IF(D2411="","",D2411&amp;"-"&amp;(1+COUNTIF(D$11:D2410,D2411)))</f>
        <v/>
      </c>
      <c r="D2411" s="271"/>
      <c r="E2411" s="272"/>
      <c r="F2411" s="272"/>
      <c r="G2411" s="272"/>
      <c r="H2411" s="272"/>
      <c r="I2411" s="272"/>
      <c r="J2411" s="272"/>
      <c r="K2411" s="272"/>
      <c r="L2411" s="272"/>
      <c r="M2411" s="272"/>
      <c r="N2411" s="273"/>
    </row>
    <row r="2412" spans="2:14" x14ac:dyDescent="0.25">
      <c r="B2412" s="278" t="str">
        <f>IF(D2412="","",D2412&amp;"-"&amp;(1+COUNTIF(D$11:D2411,D2412)))</f>
        <v/>
      </c>
      <c r="D2412" s="271"/>
      <c r="E2412" s="272"/>
      <c r="F2412" s="272"/>
      <c r="G2412" s="272"/>
      <c r="H2412" s="272"/>
      <c r="I2412" s="272"/>
      <c r="J2412" s="272"/>
      <c r="K2412" s="272"/>
      <c r="L2412" s="272"/>
      <c r="M2412" s="272"/>
      <c r="N2412" s="273"/>
    </row>
    <row r="2413" spans="2:14" ht="15" customHeight="1" x14ac:dyDescent="0.25">
      <c r="B2413" s="278" t="str">
        <f>IF(D2413="","",D2413&amp;"-"&amp;(1+COUNTIF(D$11:D2412,D2413)))</f>
        <v/>
      </c>
      <c r="D2413" s="271"/>
      <c r="E2413" s="272"/>
      <c r="F2413" s="272"/>
      <c r="G2413" s="272"/>
      <c r="H2413" s="272"/>
      <c r="I2413" s="272"/>
      <c r="J2413" s="272"/>
      <c r="K2413" s="272"/>
      <c r="L2413" s="272"/>
      <c r="M2413" s="272"/>
      <c r="N2413" s="273"/>
    </row>
    <row r="2414" spans="2:14" x14ac:dyDescent="0.25">
      <c r="B2414" s="278" t="str">
        <f>IF(D2414="","",D2414&amp;"-"&amp;(1+COUNTIF(D$11:D2413,D2414)))</f>
        <v/>
      </c>
      <c r="D2414" s="271"/>
      <c r="E2414" s="272"/>
      <c r="F2414" s="272"/>
      <c r="G2414" s="272"/>
      <c r="H2414" s="272"/>
      <c r="I2414" s="272"/>
      <c r="J2414" s="272"/>
      <c r="K2414" s="272"/>
      <c r="L2414" s="272"/>
      <c r="M2414" s="272"/>
      <c r="N2414" s="273"/>
    </row>
    <row r="2415" spans="2:14" x14ac:dyDescent="0.25">
      <c r="B2415" s="278" t="str">
        <f>IF(D2415="","",D2415&amp;"-"&amp;(1+COUNTIF(D$11:D2414,D2415)))</f>
        <v/>
      </c>
      <c r="D2415" s="271"/>
      <c r="E2415" s="272"/>
      <c r="F2415" s="272"/>
      <c r="G2415" s="272"/>
      <c r="H2415" s="272"/>
      <c r="I2415" s="272"/>
      <c r="J2415" s="272"/>
      <c r="K2415" s="272"/>
      <c r="L2415" s="272"/>
      <c r="M2415" s="272"/>
      <c r="N2415" s="273"/>
    </row>
    <row r="2416" spans="2:14" x14ac:dyDescent="0.25">
      <c r="B2416" s="278" t="str">
        <f>IF(D2416="","",D2416&amp;"-"&amp;(1+COUNTIF(D$11:D2415,D2416)))</f>
        <v/>
      </c>
      <c r="D2416" s="271"/>
      <c r="E2416" s="272"/>
      <c r="F2416" s="272"/>
      <c r="G2416" s="272"/>
      <c r="H2416" s="272"/>
      <c r="I2416" s="272"/>
      <c r="J2416" s="272"/>
      <c r="K2416" s="272"/>
      <c r="L2416" s="272"/>
      <c r="M2416" s="272"/>
      <c r="N2416" s="273"/>
    </row>
    <row r="2417" spans="2:14" x14ac:dyDescent="0.25">
      <c r="B2417" s="278" t="str">
        <f>IF(D2417="","",D2417&amp;"-"&amp;(1+COUNTIF(D$11:D2416,D2417)))</f>
        <v/>
      </c>
      <c r="D2417" s="271"/>
      <c r="E2417" s="272"/>
      <c r="F2417" s="272"/>
      <c r="G2417" s="272"/>
      <c r="H2417" s="272"/>
      <c r="I2417" s="272"/>
      <c r="J2417" s="272"/>
      <c r="K2417" s="272"/>
      <c r="L2417" s="272"/>
      <c r="M2417" s="272"/>
      <c r="N2417" s="273"/>
    </row>
    <row r="2418" spans="2:14" x14ac:dyDescent="0.25">
      <c r="B2418" s="278" t="str">
        <f>IF(D2418="","",D2418&amp;"-"&amp;(1+COUNTIF(D$11:D2417,D2418)))</f>
        <v/>
      </c>
      <c r="D2418" s="271"/>
      <c r="E2418" s="272"/>
      <c r="F2418" s="272"/>
      <c r="G2418" s="272"/>
      <c r="H2418" s="272"/>
      <c r="I2418" s="272"/>
      <c r="J2418" s="272"/>
      <c r="K2418" s="272"/>
      <c r="L2418" s="272"/>
      <c r="M2418" s="272"/>
      <c r="N2418" s="273"/>
    </row>
    <row r="2419" spans="2:14" x14ac:dyDescent="0.25">
      <c r="B2419" s="278" t="str">
        <f>IF(D2419="","",D2419&amp;"-"&amp;(1+COUNTIF(D$11:D2418,D2419)))</f>
        <v/>
      </c>
      <c r="D2419" s="271"/>
      <c r="E2419" s="272"/>
      <c r="F2419" s="272"/>
      <c r="G2419" s="272"/>
      <c r="H2419" s="272"/>
      <c r="I2419" s="272"/>
      <c r="J2419" s="272"/>
      <c r="K2419" s="272"/>
      <c r="L2419" s="272"/>
      <c r="M2419" s="272"/>
      <c r="N2419" s="273"/>
    </row>
    <row r="2420" spans="2:14" ht="15" customHeight="1" x14ac:dyDescent="0.25">
      <c r="B2420" s="278" t="str">
        <f>IF(D2420="","",D2420&amp;"-"&amp;(1+COUNTIF(D$11:D2419,D2420)))</f>
        <v/>
      </c>
      <c r="D2420" s="271"/>
      <c r="E2420" s="272"/>
      <c r="F2420" s="272"/>
      <c r="G2420" s="272"/>
      <c r="H2420" s="272"/>
      <c r="I2420" s="272"/>
      <c r="J2420" s="272"/>
      <c r="K2420" s="272"/>
      <c r="L2420" s="272"/>
      <c r="M2420" s="272"/>
      <c r="N2420" s="273"/>
    </row>
    <row r="2421" spans="2:14" x14ac:dyDescent="0.25">
      <c r="B2421" s="278" t="str">
        <f>IF(D2421="","",D2421&amp;"-"&amp;(1+COUNTIF(D$11:D2420,D2421)))</f>
        <v/>
      </c>
      <c r="D2421" s="271"/>
      <c r="E2421" s="272"/>
      <c r="F2421" s="272"/>
      <c r="G2421" s="272"/>
      <c r="H2421" s="272"/>
      <c r="I2421" s="272"/>
      <c r="J2421" s="272"/>
      <c r="K2421" s="272"/>
      <c r="L2421" s="272"/>
      <c r="M2421" s="272"/>
      <c r="N2421" s="273"/>
    </row>
    <row r="2422" spans="2:14" x14ac:dyDescent="0.25">
      <c r="B2422" s="278" t="str">
        <f>IF(D2422="","",D2422&amp;"-"&amp;(1+COUNTIF(D$11:D2421,D2422)))</f>
        <v/>
      </c>
      <c r="D2422" s="271"/>
      <c r="E2422" s="272"/>
      <c r="F2422" s="272"/>
      <c r="G2422" s="272"/>
      <c r="H2422" s="272"/>
      <c r="I2422" s="272"/>
      <c r="J2422" s="272"/>
      <c r="K2422" s="272"/>
      <c r="L2422" s="272"/>
      <c r="M2422" s="272"/>
      <c r="N2422" s="273"/>
    </row>
    <row r="2423" spans="2:14" x14ac:dyDescent="0.25">
      <c r="B2423" s="278" t="str">
        <f>IF(D2423="","",D2423&amp;"-"&amp;(1+COUNTIF(D$11:D2422,D2423)))</f>
        <v/>
      </c>
      <c r="D2423" s="271"/>
      <c r="E2423" s="272"/>
      <c r="F2423" s="272"/>
      <c r="G2423" s="272"/>
      <c r="H2423" s="272"/>
      <c r="I2423" s="272"/>
      <c r="J2423" s="272"/>
      <c r="K2423" s="272"/>
      <c r="L2423" s="272"/>
      <c r="M2423" s="272"/>
      <c r="N2423" s="273"/>
    </row>
    <row r="2424" spans="2:14" x14ac:dyDescent="0.25">
      <c r="B2424" s="278" t="str">
        <f>IF(D2424="","",D2424&amp;"-"&amp;(1+COUNTIF(D$11:D2423,D2424)))</f>
        <v/>
      </c>
      <c r="D2424" s="271"/>
      <c r="E2424" s="272"/>
      <c r="F2424" s="272"/>
      <c r="G2424" s="272"/>
      <c r="H2424" s="272"/>
      <c r="I2424" s="272"/>
      <c r="J2424" s="272"/>
      <c r="K2424" s="272"/>
      <c r="L2424" s="272"/>
      <c r="M2424" s="272"/>
      <c r="N2424" s="273"/>
    </row>
    <row r="2425" spans="2:14" x14ac:dyDescent="0.25">
      <c r="B2425" s="278" t="str">
        <f>IF(D2425="","",D2425&amp;"-"&amp;(1+COUNTIF(D$11:D2424,D2425)))</f>
        <v/>
      </c>
      <c r="D2425" s="271"/>
      <c r="E2425" s="272"/>
      <c r="F2425" s="272"/>
      <c r="G2425" s="272"/>
      <c r="H2425" s="272"/>
      <c r="I2425" s="272"/>
      <c r="J2425" s="272"/>
      <c r="K2425" s="272"/>
      <c r="L2425" s="272"/>
      <c r="M2425" s="272"/>
      <c r="N2425" s="273"/>
    </row>
    <row r="2426" spans="2:14" x14ac:dyDescent="0.25">
      <c r="B2426" s="278" t="str">
        <f>IF(D2426="","",D2426&amp;"-"&amp;(1+COUNTIF(D$11:D2425,D2426)))</f>
        <v/>
      </c>
      <c r="D2426" s="271"/>
      <c r="E2426" s="272"/>
      <c r="F2426" s="272"/>
      <c r="G2426" s="272"/>
      <c r="H2426" s="272"/>
      <c r="I2426" s="272"/>
      <c r="J2426" s="272"/>
      <c r="K2426" s="272"/>
      <c r="L2426" s="272"/>
      <c r="M2426" s="272"/>
      <c r="N2426" s="273"/>
    </row>
    <row r="2427" spans="2:14" ht="15" customHeight="1" x14ac:dyDescent="0.25">
      <c r="B2427" s="278" t="str">
        <f>IF(D2427="","",D2427&amp;"-"&amp;(1+COUNTIF(D$11:D2426,D2427)))</f>
        <v/>
      </c>
      <c r="D2427" s="271"/>
      <c r="E2427" s="272"/>
      <c r="F2427" s="272"/>
      <c r="G2427" s="272"/>
      <c r="H2427" s="272"/>
      <c r="I2427" s="272"/>
      <c r="J2427" s="272"/>
      <c r="K2427" s="272"/>
      <c r="L2427" s="272"/>
      <c r="M2427" s="272"/>
      <c r="N2427" s="273"/>
    </row>
    <row r="2428" spans="2:14" x14ac:dyDescent="0.25">
      <c r="B2428" s="278" t="str">
        <f>IF(D2428="","",D2428&amp;"-"&amp;(1+COUNTIF(D$11:D2427,D2428)))</f>
        <v/>
      </c>
      <c r="D2428" s="271"/>
      <c r="E2428" s="272"/>
      <c r="F2428" s="272"/>
      <c r="G2428" s="272"/>
      <c r="H2428" s="272"/>
      <c r="I2428" s="272"/>
      <c r="J2428" s="272"/>
      <c r="K2428" s="272"/>
      <c r="L2428" s="272"/>
      <c r="M2428" s="272"/>
      <c r="N2428" s="273"/>
    </row>
    <row r="2429" spans="2:14" x14ac:dyDescent="0.25">
      <c r="B2429" s="278" t="str">
        <f>IF(D2429="","",D2429&amp;"-"&amp;(1+COUNTIF(D$11:D2428,D2429)))</f>
        <v/>
      </c>
      <c r="D2429" s="271"/>
      <c r="E2429" s="272"/>
      <c r="F2429" s="272"/>
      <c r="G2429" s="272"/>
      <c r="H2429" s="272"/>
      <c r="I2429" s="272"/>
      <c r="J2429" s="272"/>
      <c r="K2429" s="272"/>
      <c r="L2429" s="272"/>
      <c r="M2429" s="272"/>
      <c r="N2429" s="273"/>
    </row>
    <row r="2430" spans="2:14" x14ac:dyDescent="0.25">
      <c r="B2430" s="278" t="str">
        <f>IF(D2430="","",D2430&amp;"-"&amp;(1+COUNTIF(D$11:D2429,D2430)))</f>
        <v/>
      </c>
      <c r="D2430" s="271"/>
      <c r="E2430" s="272"/>
      <c r="F2430" s="272"/>
      <c r="G2430" s="272"/>
      <c r="H2430" s="272"/>
      <c r="I2430" s="272"/>
      <c r="J2430" s="272"/>
      <c r="K2430" s="272"/>
      <c r="L2430" s="272"/>
      <c r="M2430" s="272"/>
      <c r="N2430" s="273"/>
    </row>
    <row r="2431" spans="2:14" x14ac:dyDescent="0.25">
      <c r="B2431" s="278" t="str">
        <f>IF(D2431="","",D2431&amp;"-"&amp;(1+COUNTIF(D$11:D2430,D2431)))</f>
        <v/>
      </c>
      <c r="D2431" s="271"/>
      <c r="E2431" s="272"/>
      <c r="F2431" s="272"/>
      <c r="G2431" s="272"/>
      <c r="H2431" s="272"/>
      <c r="I2431" s="272"/>
      <c r="J2431" s="272"/>
      <c r="K2431" s="272"/>
      <c r="L2431" s="272"/>
      <c r="M2431" s="272"/>
      <c r="N2431" s="273"/>
    </row>
    <row r="2432" spans="2:14" x14ac:dyDescent="0.25">
      <c r="B2432" s="278" t="str">
        <f>IF(D2432="","",D2432&amp;"-"&amp;(1+COUNTIF(D$11:D2431,D2432)))</f>
        <v/>
      </c>
      <c r="D2432" s="271"/>
      <c r="E2432" s="272"/>
      <c r="F2432" s="272"/>
      <c r="G2432" s="272"/>
      <c r="H2432" s="272"/>
      <c r="I2432" s="272"/>
      <c r="J2432" s="272"/>
      <c r="K2432" s="272"/>
      <c r="L2432" s="272"/>
      <c r="M2432" s="272"/>
      <c r="N2432" s="273"/>
    </row>
    <row r="2433" spans="2:14" x14ac:dyDescent="0.25">
      <c r="B2433" s="278" t="str">
        <f>IF(D2433="","",D2433&amp;"-"&amp;(1+COUNTIF(D$11:D2432,D2433)))</f>
        <v/>
      </c>
      <c r="D2433" s="271"/>
      <c r="E2433" s="272"/>
      <c r="F2433" s="272"/>
      <c r="G2433" s="272"/>
      <c r="H2433" s="272"/>
      <c r="I2433" s="272"/>
      <c r="J2433" s="272"/>
      <c r="K2433" s="272"/>
      <c r="L2433" s="272"/>
      <c r="M2433" s="272"/>
      <c r="N2433" s="273"/>
    </row>
    <row r="2434" spans="2:14" ht="15" customHeight="1" x14ac:dyDescent="0.25">
      <c r="B2434" s="278" t="str">
        <f>IF(D2434="","",D2434&amp;"-"&amp;(1+COUNTIF(D$11:D2433,D2434)))</f>
        <v/>
      </c>
      <c r="D2434" s="271"/>
      <c r="E2434" s="272"/>
      <c r="F2434" s="272"/>
      <c r="G2434" s="272"/>
      <c r="H2434" s="272"/>
      <c r="I2434" s="272"/>
      <c r="J2434" s="272"/>
      <c r="K2434" s="272"/>
      <c r="L2434" s="272"/>
      <c r="M2434" s="272"/>
      <c r="N2434" s="273"/>
    </row>
    <row r="2435" spans="2:14" x14ac:dyDescent="0.25">
      <c r="B2435" s="278" t="str">
        <f>IF(D2435="","",D2435&amp;"-"&amp;(1+COUNTIF(D$11:D2434,D2435)))</f>
        <v/>
      </c>
      <c r="D2435" s="271"/>
      <c r="E2435" s="272"/>
      <c r="F2435" s="272"/>
      <c r="G2435" s="272"/>
      <c r="H2435" s="272"/>
      <c r="I2435" s="272"/>
      <c r="J2435" s="272"/>
      <c r="K2435" s="272"/>
      <c r="L2435" s="272"/>
      <c r="M2435" s="272"/>
      <c r="N2435" s="273"/>
    </row>
    <row r="2436" spans="2:14" x14ac:dyDescent="0.25">
      <c r="B2436" s="278" t="str">
        <f>IF(D2436="","",D2436&amp;"-"&amp;(1+COUNTIF(D$11:D2435,D2436)))</f>
        <v/>
      </c>
      <c r="D2436" s="271"/>
      <c r="E2436" s="272"/>
      <c r="F2436" s="272"/>
      <c r="G2436" s="272"/>
      <c r="H2436" s="272"/>
      <c r="I2436" s="272"/>
      <c r="J2436" s="272"/>
      <c r="K2436" s="272"/>
      <c r="L2436" s="272"/>
      <c r="M2436" s="272"/>
      <c r="N2436" s="273"/>
    </row>
    <row r="2437" spans="2:14" x14ac:dyDescent="0.25">
      <c r="B2437" s="278" t="str">
        <f>IF(D2437="","",D2437&amp;"-"&amp;(1+COUNTIF(D$11:D2436,D2437)))</f>
        <v/>
      </c>
      <c r="D2437" s="271"/>
      <c r="E2437" s="272"/>
      <c r="F2437" s="272"/>
      <c r="G2437" s="272"/>
      <c r="H2437" s="272"/>
      <c r="I2437" s="272"/>
      <c r="J2437" s="272"/>
      <c r="K2437" s="272"/>
      <c r="L2437" s="272"/>
      <c r="M2437" s="272"/>
      <c r="N2437" s="273"/>
    </row>
    <row r="2438" spans="2:14" x14ac:dyDescent="0.25">
      <c r="B2438" s="278" t="str">
        <f>IF(D2438="","",D2438&amp;"-"&amp;(1+COUNTIF(D$11:D2437,D2438)))</f>
        <v/>
      </c>
      <c r="D2438" s="271"/>
      <c r="E2438" s="272"/>
      <c r="F2438" s="272"/>
      <c r="G2438" s="272"/>
      <c r="H2438" s="272"/>
      <c r="I2438" s="272"/>
      <c r="J2438" s="272"/>
      <c r="K2438" s="272"/>
      <c r="L2438" s="272"/>
      <c r="M2438" s="272"/>
      <c r="N2438" s="273"/>
    </row>
    <row r="2439" spans="2:14" x14ac:dyDescent="0.25">
      <c r="B2439" s="278" t="str">
        <f>IF(D2439="","",D2439&amp;"-"&amp;(1+COUNTIF(D$11:D2438,D2439)))</f>
        <v/>
      </c>
      <c r="D2439" s="271"/>
      <c r="E2439" s="272"/>
      <c r="F2439" s="272"/>
      <c r="G2439" s="272"/>
      <c r="H2439" s="272"/>
      <c r="I2439" s="272"/>
      <c r="J2439" s="272"/>
      <c r="K2439" s="272"/>
      <c r="L2439" s="272"/>
      <c r="M2439" s="272"/>
      <c r="N2439" s="273"/>
    </row>
    <row r="2440" spans="2:14" x14ac:dyDescent="0.25">
      <c r="B2440" s="278" t="str">
        <f>IF(D2440="","",D2440&amp;"-"&amp;(1+COUNTIF(D$11:D2439,D2440)))</f>
        <v/>
      </c>
      <c r="D2440" s="271"/>
      <c r="E2440" s="272"/>
      <c r="F2440" s="272"/>
      <c r="G2440" s="272"/>
      <c r="H2440" s="272"/>
      <c r="I2440" s="272"/>
      <c r="J2440" s="272"/>
      <c r="K2440" s="272"/>
      <c r="L2440" s="272"/>
      <c r="M2440" s="272"/>
      <c r="N2440" s="273"/>
    </row>
    <row r="2441" spans="2:14" ht="15" customHeight="1" x14ac:dyDescent="0.25">
      <c r="B2441" s="278" t="str">
        <f>IF(D2441="","",D2441&amp;"-"&amp;(1+COUNTIF(D$11:D2440,D2441)))</f>
        <v/>
      </c>
      <c r="D2441" s="271"/>
      <c r="E2441" s="272"/>
      <c r="F2441" s="272"/>
      <c r="G2441" s="272"/>
      <c r="H2441" s="272"/>
      <c r="I2441" s="272"/>
      <c r="J2441" s="272"/>
      <c r="K2441" s="272"/>
      <c r="L2441" s="272"/>
      <c r="M2441" s="272"/>
      <c r="N2441" s="273"/>
    </row>
    <row r="2442" spans="2:14" x14ac:dyDescent="0.25">
      <c r="B2442" s="278" t="str">
        <f>IF(D2442="","",D2442&amp;"-"&amp;(1+COUNTIF(D$11:D2441,D2442)))</f>
        <v/>
      </c>
      <c r="D2442" s="271"/>
      <c r="E2442" s="272"/>
      <c r="F2442" s="272"/>
      <c r="G2442" s="272"/>
      <c r="H2442" s="272"/>
      <c r="I2442" s="272"/>
      <c r="J2442" s="272"/>
      <c r="K2442" s="272"/>
      <c r="L2442" s="272"/>
      <c r="M2442" s="272"/>
      <c r="N2442" s="273"/>
    </row>
    <row r="2443" spans="2:14" x14ac:dyDescent="0.25">
      <c r="B2443" s="278" t="str">
        <f>IF(D2443="","",D2443&amp;"-"&amp;(1+COUNTIF(D$11:D2442,D2443)))</f>
        <v/>
      </c>
      <c r="D2443" s="271"/>
      <c r="E2443" s="272"/>
      <c r="F2443" s="272"/>
      <c r="G2443" s="272"/>
      <c r="H2443" s="272"/>
      <c r="I2443" s="272"/>
      <c r="J2443" s="272"/>
      <c r="K2443" s="272"/>
      <c r="L2443" s="272"/>
      <c r="M2443" s="272"/>
      <c r="N2443" s="273"/>
    </row>
    <row r="2444" spans="2:14" x14ac:dyDescent="0.25">
      <c r="B2444" s="278" t="str">
        <f>IF(D2444="","",D2444&amp;"-"&amp;(1+COUNTIF(D$11:D2443,D2444)))</f>
        <v/>
      </c>
      <c r="D2444" s="271"/>
      <c r="E2444" s="272"/>
      <c r="F2444" s="272"/>
      <c r="G2444" s="272"/>
      <c r="H2444" s="272"/>
      <c r="I2444" s="272"/>
      <c r="J2444" s="272"/>
      <c r="K2444" s="272"/>
      <c r="L2444" s="272"/>
      <c r="M2444" s="272"/>
      <c r="N2444" s="273"/>
    </row>
    <row r="2445" spans="2:14" x14ac:dyDescent="0.25">
      <c r="B2445" s="278" t="str">
        <f>IF(D2445="","",D2445&amp;"-"&amp;(1+COUNTIF(D$11:D2444,D2445)))</f>
        <v/>
      </c>
      <c r="D2445" s="271"/>
      <c r="E2445" s="272"/>
      <c r="F2445" s="272"/>
      <c r="G2445" s="272"/>
      <c r="H2445" s="272"/>
      <c r="I2445" s="272"/>
      <c r="J2445" s="272"/>
      <c r="K2445" s="272"/>
      <c r="L2445" s="272"/>
      <c r="M2445" s="272"/>
      <c r="N2445" s="273"/>
    </row>
    <row r="2446" spans="2:14" x14ac:dyDescent="0.25">
      <c r="B2446" s="278" t="str">
        <f>IF(D2446="","",D2446&amp;"-"&amp;(1+COUNTIF(D$11:D2445,D2446)))</f>
        <v/>
      </c>
      <c r="D2446" s="271"/>
      <c r="E2446" s="272"/>
      <c r="F2446" s="272"/>
      <c r="G2446" s="272"/>
      <c r="H2446" s="272"/>
      <c r="I2446" s="272"/>
      <c r="J2446" s="272"/>
      <c r="K2446" s="272"/>
      <c r="L2446" s="272"/>
      <c r="M2446" s="272"/>
      <c r="N2446" s="273"/>
    </row>
    <row r="2447" spans="2:14" x14ac:dyDescent="0.25">
      <c r="B2447" s="278" t="str">
        <f>IF(D2447="","",D2447&amp;"-"&amp;(1+COUNTIF(D$11:D2446,D2447)))</f>
        <v/>
      </c>
      <c r="D2447" s="271"/>
      <c r="E2447" s="272"/>
      <c r="F2447" s="272"/>
      <c r="G2447" s="272"/>
      <c r="H2447" s="272"/>
      <c r="I2447" s="272"/>
      <c r="J2447" s="272"/>
      <c r="K2447" s="272"/>
      <c r="L2447" s="272"/>
      <c r="M2447" s="272"/>
      <c r="N2447" s="273"/>
    </row>
    <row r="2448" spans="2:14" ht="15" customHeight="1" x14ac:dyDescent="0.25">
      <c r="B2448" s="278" t="str">
        <f>IF(D2448="","",D2448&amp;"-"&amp;(1+COUNTIF(D$11:D2447,D2448)))</f>
        <v/>
      </c>
      <c r="D2448" s="271"/>
      <c r="E2448" s="272"/>
      <c r="F2448" s="272"/>
      <c r="G2448" s="272"/>
      <c r="H2448" s="272"/>
      <c r="I2448" s="272"/>
      <c r="J2448" s="272"/>
      <c r="K2448" s="272"/>
      <c r="L2448" s="272"/>
      <c r="M2448" s="272"/>
      <c r="N2448" s="273"/>
    </row>
    <row r="2449" spans="2:14" x14ac:dyDescent="0.25">
      <c r="B2449" s="278" t="str">
        <f>IF(D2449="","",D2449&amp;"-"&amp;(1+COUNTIF(D$11:D2448,D2449)))</f>
        <v/>
      </c>
      <c r="D2449" s="271"/>
      <c r="E2449" s="272"/>
      <c r="F2449" s="272"/>
      <c r="G2449" s="272"/>
      <c r="H2449" s="272"/>
      <c r="I2449" s="272"/>
      <c r="J2449" s="272"/>
      <c r="K2449" s="272"/>
      <c r="L2449" s="272"/>
      <c r="M2449" s="272"/>
      <c r="N2449" s="273"/>
    </row>
    <row r="2450" spans="2:14" x14ac:dyDescent="0.25">
      <c r="B2450" s="278" t="str">
        <f>IF(D2450="","",D2450&amp;"-"&amp;(1+COUNTIF(D$11:D2449,D2450)))</f>
        <v/>
      </c>
      <c r="D2450" s="271"/>
      <c r="E2450" s="272"/>
      <c r="F2450" s="272"/>
      <c r="G2450" s="272"/>
      <c r="H2450" s="272"/>
      <c r="I2450" s="272"/>
      <c r="J2450" s="272"/>
      <c r="K2450" s="272"/>
      <c r="L2450" s="272"/>
      <c r="M2450" s="272"/>
      <c r="N2450" s="273"/>
    </row>
    <row r="2451" spans="2:14" x14ac:dyDescent="0.25">
      <c r="B2451" s="278" t="str">
        <f>IF(D2451="","",D2451&amp;"-"&amp;(1+COUNTIF(D$11:D2450,D2451)))</f>
        <v/>
      </c>
      <c r="D2451" s="271"/>
      <c r="E2451" s="272"/>
      <c r="F2451" s="272"/>
      <c r="G2451" s="272"/>
      <c r="H2451" s="272"/>
      <c r="I2451" s="272"/>
      <c r="J2451" s="272"/>
      <c r="K2451" s="272"/>
      <c r="L2451" s="272"/>
      <c r="M2451" s="272"/>
      <c r="N2451" s="273"/>
    </row>
    <row r="2452" spans="2:14" x14ac:dyDescent="0.25">
      <c r="B2452" s="278" t="str">
        <f>IF(D2452="","",D2452&amp;"-"&amp;(1+COUNTIF(D$11:D2451,D2452)))</f>
        <v/>
      </c>
      <c r="D2452" s="271"/>
      <c r="E2452" s="272"/>
      <c r="F2452" s="272"/>
      <c r="G2452" s="272"/>
      <c r="H2452" s="272"/>
      <c r="I2452" s="272"/>
      <c r="J2452" s="272"/>
      <c r="K2452" s="272"/>
      <c r="L2452" s="272"/>
      <c r="M2452" s="272"/>
      <c r="N2452" s="273"/>
    </row>
    <row r="2453" spans="2:14" x14ac:dyDescent="0.25">
      <c r="B2453" s="278" t="str">
        <f>IF(D2453="","",D2453&amp;"-"&amp;(1+COUNTIF(D$11:D2452,D2453)))</f>
        <v/>
      </c>
      <c r="D2453" s="271"/>
      <c r="E2453" s="272"/>
      <c r="F2453" s="272"/>
      <c r="G2453" s="272"/>
      <c r="H2453" s="272"/>
      <c r="I2453" s="272"/>
      <c r="J2453" s="272"/>
      <c r="K2453" s="272"/>
      <c r="L2453" s="272"/>
      <c r="M2453" s="272"/>
      <c r="N2453" s="273"/>
    </row>
    <row r="2454" spans="2:14" x14ac:dyDescent="0.25">
      <c r="B2454" s="278" t="str">
        <f>IF(D2454="","",D2454&amp;"-"&amp;(1+COUNTIF(D$11:D2453,D2454)))</f>
        <v/>
      </c>
      <c r="D2454" s="271"/>
      <c r="E2454" s="272"/>
      <c r="F2454" s="272"/>
      <c r="G2454" s="272"/>
      <c r="H2454" s="272"/>
      <c r="I2454" s="272"/>
      <c r="J2454" s="272"/>
      <c r="K2454" s="272"/>
      <c r="L2454" s="272"/>
      <c r="M2454" s="272"/>
      <c r="N2454" s="273"/>
    </row>
    <row r="2455" spans="2:14" ht="15" customHeight="1" x14ac:dyDescent="0.25">
      <c r="B2455" s="278" t="str">
        <f>IF(D2455="","",D2455&amp;"-"&amp;(1+COUNTIF(D$11:D2454,D2455)))</f>
        <v/>
      </c>
      <c r="D2455" s="271"/>
      <c r="E2455" s="272"/>
      <c r="F2455" s="272"/>
      <c r="G2455" s="272"/>
      <c r="H2455" s="272"/>
      <c r="I2455" s="272"/>
      <c r="J2455" s="272"/>
      <c r="K2455" s="272"/>
      <c r="L2455" s="272"/>
      <c r="M2455" s="272"/>
      <c r="N2455" s="273"/>
    </row>
    <row r="2456" spans="2:14" x14ac:dyDescent="0.25">
      <c r="B2456" s="278" t="str">
        <f>IF(D2456="","",D2456&amp;"-"&amp;(1+COUNTIF(D$11:D2455,D2456)))</f>
        <v/>
      </c>
      <c r="D2456" s="271"/>
      <c r="E2456" s="272"/>
      <c r="F2456" s="272"/>
      <c r="G2456" s="272"/>
      <c r="H2456" s="272"/>
      <c r="I2456" s="272"/>
      <c r="J2456" s="272"/>
      <c r="K2456" s="272"/>
      <c r="L2456" s="272"/>
      <c r="M2456" s="272"/>
      <c r="N2456" s="273"/>
    </row>
    <row r="2457" spans="2:14" x14ac:dyDescent="0.25">
      <c r="B2457" s="278" t="str">
        <f>IF(D2457="","",D2457&amp;"-"&amp;(1+COUNTIF(D$11:D2456,D2457)))</f>
        <v/>
      </c>
      <c r="D2457" s="271"/>
      <c r="E2457" s="272"/>
      <c r="F2457" s="272"/>
      <c r="G2457" s="272"/>
      <c r="H2457" s="272"/>
      <c r="I2457" s="272"/>
      <c r="J2457" s="272"/>
      <c r="K2457" s="272"/>
      <c r="L2457" s="272"/>
      <c r="M2457" s="272"/>
      <c r="N2457" s="273"/>
    </row>
    <row r="2458" spans="2:14" x14ac:dyDescent="0.25">
      <c r="B2458" s="278" t="str">
        <f>IF(D2458="","",D2458&amp;"-"&amp;(1+COUNTIF(D$11:D2457,D2458)))</f>
        <v/>
      </c>
      <c r="D2458" s="271"/>
      <c r="E2458" s="272"/>
      <c r="F2458" s="272"/>
      <c r="G2458" s="272"/>
      <c r="H2458" s="272"/>
      <c r="I2458" s="272"/>
      <c r="J2458" s="272"/>
      <c r="K2458" s="272"/>
      <c r="L2458" s="272"/>
      <c r="M2458" s="272"/>
      <c r="N2458" s="273"/>
    </row>
    <row r="2459" spans="2:14" x14ac:dyDescent="0.25">
      <c r="B2459" s="278" t="str">
        <f>IF(D2459="","",D2459&amp;"-"&amp;(1+COUNTIF(D$11:D2458,D2459)))</f>
        <v/>
      </c>
      <c r="D2459" s="271"/>
      <c r="E2459" s="272"/>
      <c r="F2459" s="272"/>
      <c r="G2459" s="272"/>
      <c r="H2459" s="272"/>
      <c r="I2459" s="272"/>
      <c r="J2459" s="272"/>
      <c r="K2459" s="272"/>
      <c r="L2459" s="272"/>
      <c r="M2459" s="272"/>
      <c r="N2459" s="273"/>
    </row>
    <row r="2460" spans="2:14" x14ac:dyDescent="0.25">
      <c r="B2460" s="278" t="str">
        <f>IF(D2460="","",D2460&amp;"-"&amp;(1+COUNTIF(D$11:D2459,D2460)))</f>
        <v/>
      </c>
      <c r="D2460" s="271"/>
      <c r="E2460" s="272"/>
      <c r="F2460" s="272"/>
      <c r="G2460" s="272"/>
      <c r="H2460" s="272"/>
      <c r="I2460" s="272"/>
      <c r="J2460" s="272"/>
      <c r="K2460" s="272"/>
      <c r="L2460" s="272"/>
      <c r="M2460" s="272"/>
      <c r="N2460" s="273"/>
    </row>
    <row r="2461" spans="2:14" x14ac:dyDescent="0.25">
      <c r="B2461" s="278" t="str">
        <f>IF(D2461="","",D2461&amp;"-"&amp;(1+COUNTIF(D$11:D2460,D2461)))</f>
        <v/>
      </c>
      <c r="D2461" s="271"/>
      <c r="E2461" s="272"/>
      <c r="F2461" s="272"/>
      <c r="G2461" s="272"/>
      <c r="H2461" s="272"/>
      <c r="I2461" s="272"/>
      <c r="J2461" s="272"/>
      <c r="K2461" s="272"/>
      <c r="L2461" s="272"/>
      <c r="M2461" s="272"/>
      <c r="N2461" s="273"/>
    </row>
    <row r="2462" spans="2:14" ht="15" customHeight="1" x14ac:dyDescent="0.25">
      <c r="B2462" s="278" t="str">
        <f>IF(D2462="","",D2462&amp;"-"&amp;(1+COUNTIF(D$11:D2461,D2462)))</f>
        <v/>
      </c>
      <c r="D2462" s="271"/>
      <c r="E2462" s="272"/>
      <c r="F2462" s="272"/>
      <c r="G2462" s="272"/>
      <c r="H2462" s="272"/>
      <c r="I2462" s="272"/>
      <c r="J2462" s="272"/>
      <c r="K2462" s="272"/>
      <c r="L2462" s="272"/>
      <c r="M2462" s="272"/>
      <c r="N2462" s="273"/>
    </row>
    <row r="2463" spans="2:14" x14ac:dyDescent="0.25">
      <c r="B2463" s="278" t="str">
        <f>IF(D2463="","",D2463&amp;"-"&amp;(1+COUNTIF(D$11:D2462,D2463)))</f>
        <v/>
      </c>
      <c r="D2463" s="271"/>
      <c r="E2463" s="272"/>
      <c r="F2463" s="272"/>
      <c r="G2463" s="272"/>
      <c r="H2463" s="272"/>
      <c r="I2463" s="272"/>
      <c r="J2463" s="272"/>
      <c r="K2463" s="272"/>
      <c r="L2463" s="272"/>
      <c r="M2463" s="272"/>
      <c r="N2463" s="273"/>
    </row>
    <row r="2464" spans="2:14" x14ac:dyDescent="0.25">
      <c r="B2464" s="278" t="str">
        <f>IF(D2464="","",D2464&amp;"-"&amp;(1+COUNTIF(D$11:D2463,D2464)))</f>
        <v/>
      </c>
      <c r="D2464" s="271"/>
      <c r="E2464" s="272"/>
      <c r="F2464" s="272"/>
      <c r="G2464" s="272"/>
      <c r="H2464" s="272"/>
      <c r="I2464" s="272"/>
      <c r="J2464" s="272"/>
      <c r="K2464" s="272"/>
      <c r="L2464" s="272"/>
      <c r="M2464" s="272"/>
      <c r="N2464" s="273"/>
    </row>
    <row r="2465" spans="2:14" x14ac:dyDescent="0.25">
      <c r="B2465" s="278" t="str">
        <f>IF(D2465="","",D2465&amp;"-"&amp;(1+COUNTIF(D$11:D2464,D2465)))</f>
        <v/>
      </c>
      <c r="D2465" s="271"/>
      <c r="E2465" s="272"/>
      <c r="F2465" s="272"/>
      <c r="G2465" s="272"/>
      <c r="H2465" s="272"/>
      <c r="I2465" s="272"/>
      <c r="J2465" s="272"/>
      <c r="K2465" s="272"/>
      <c r="L2465" s="272"/>
      <c r="M2465" s="272"/>
      <c r="N2465" s="273"/>
    </row>
    <row r="2466" spans="2:14" x14ac:dyDescent="0.25">
      <c r="B2466" s="278" t="str">
        <f>IF(D2466="","",D2466&amp;"-"&amp;(1+COUNTIF(D$11:D2465,D2466)))</f>
        <v/>
      </c>
      <c r="D2466" s="271"/>
      <c r="E2466" s="272"/>
      <c r="F2466" s="272"/>
      <c r="G2466" s="272"/>
      <c r="H2466" s="272"/>
      <c r="I2466" s="272"/>
      <c r="J2466" s="272"/>
      <c r="K2466" s="272"/>
      <c r="L2466" s="272"/>
      <c r="M2466" s="272"/>
      <c r="N2466" s="273"/>
    </row>
    <row r="2467" spans="2:14" x14ac:dyDescent="0.25">
      <c r="B2467" s="278" t="str">
        <f>IF(D2467="","",D2467&amp;"-"&amp;(1+COUNTIF(D$11:D2466,D2467)))</f>
        <v/>
      </c>
      <c r="D2467" s="271"/>
      <c r="E2467" s="272"/>
      <c r="F2467" s="272"/>
      <c r="G2467" s="272"/>
      <c r="H2467" s="272"/>
      <c r="I2467" s="272"/>
      <c r="J2467" s="272"/>
      <c r="K2467" s="272"/>
      <c r="L2467" s="272"/>
      <c r="M2467" s="272"/>
      <c r="N2467" s="273"/>
    </row>
    <row r="2468" spans="2:14" x14ac:dyDescent="0.25">
      <c r="B2468" s="278" t="str">
        <f>IF(D2468="","",D2468&amp;"-"&amp;(1+COUNTIF(D$11:D2467,D2468)))</f>
        <v/>
      </c>
      <c r="D2468" s="271"/>
      <c r="E2468" s="272"/>
      <c r="F2468" s="272"/>
      <c r="G2468" s="272"/>
      <c r="H2468" s="272"/>
      <c r="I2468" s="272"/>
      <c r="J2468" s="272"/>
      <c r="K2468" s="272"/>
      <c r="L2468" s="272"/>
      <c r="M2468" s="272"/>
      <c r="N2468" s="273"/>
    </row>
    <row r="2469" spans="2:14" ht="15" customHeight="1" x14ac:dyDescent="0.25">
      <c r="B2469" s="278" t="str">
        <f>IF(D2469="","",D2469&amp;"-"&amp;(1+COUNTIF(D$11:D2468,D2469)))</f>
        <v/>
      </c>
      <c r="D2469" s="271"/>
      <c r="E2469" s="272"/>
      <c r="F2469" s="272"/>
      <c r="G2469" s="272"/>
      <c r="H2469" s="272"/>
      <c r="I2469" s="272"/>
      <c r="J2469" s="272"/>
      <c r="K2469" s="272"/>
      <c r="L2469" s="272"/>
      <c r="M2469" s="272"/>
      <c r="N2469" s="273"/>
    </row>
    <row r="2470" spans="2:14" x14ac:dyDescent="0.25">
      <c r="B2470" s="278" t="str">
        <f>IF(D2470="","",D2470&amp;"-"&amp;(1+COUNTIF(D$11:D2469,D2470)))</f>
        <v/>
      </c>
      <c r="D2470" s="271"/>
      <c r="E2470" s="272"/>
      <c r="F2470" s="272"/>
      <c r="G2470" s="272"/>
      <c r="H2470" s="272"/>
      <c r="I2470" s="272"/>
      <c r="J2470" s="272"/>
      <c r="K2470" s="272"/>
      <c r="L2470" s="272"/>
      <c r="M2470" s="272"/>
      <c r="N2470" s="273"/>
    </row>
    <row r="2471" spans="2:14" x14ac:dyDescent="0.25">
      <c r="B2471" s="278" t="str">
        <f>IF(D2471="","",D2471&amp;"-"&amp;(1+COUNTIF(D$11:D2470,D2471)))</f>
        <v/>
      </c>
      <c r="D2471" s="271"/>
      <c r="E2471" s="272"/>
      <c r="F2471" s="272"/>
      <c r="G2471" s="272"/>
      <c r="H2471" s="272"/>
      <c r="I2471" s="272"/>
      <c r="J2471" s="272"/>
      <c r="K2471" s="272"/>
      <c r="L2471" s="272"/>
      <c r="M2471" s="272"/>
      <c r="N2471" s="273"/>
    </row>
    <row r="2472" spans="2:14" x14ac:dyDescent="0.25">
      <c r="B2472" s="278" t="str">
        <f>IF(D2472="","",D2472&amp;"-"&amp;(1+COUNTIF(D$11:D2471,D2472)))</f>
        <v/>
      </c>
      <c r="D2472" s="271"/>
      <c r="E2472" s="272"/>
      <c r="F2472" s="272"/>
      <c r="G2472" s="272"/>
      <c r="H2472" s="272"/>
      <c r="I2472" s="272"/>
      <c r="J2472" s="272"/>
      <c r="K2472" s="272"/>
      <c r="L2472" s="272"/>
      <c r="M2472" s="272"/>
      <c r="N2472" s="273"/>
    </row>
    <row r="2473" spans="2:14" x14ac:dyDescent="0.25">
      <c r="B2473" s="278" t="str">
        <f>IF(D2473="","",D2473&amp;"-"&amp;(1+COUNTIF(D$11:D2472,D2473)))</f>
        <v/>
      </c>
      <c r="D2473" s="271"/>
      <c r="E2473" s="272"/>
      <c r="F2473" s="272"/>
      <c r="G2473" s="272"/>
      <c r="H2473" s="272"/>
      <c r="I2473" s="272"/>
      <c r="J2473" s="272"/>
      <c r="K2473" s="272"/>
      <c r="L2473" s="272"/>
      <c r="M2473" s="272"/>
      <c r="N2473" s="273"/>
    </row>
    <row r="2474" spans="2:14" x14ac:dyDescent="0.25">
      <c r="B2474" s="278" t="str">
        <f>IF(D2474="","",D2474&amp;"-"&amp;(1+COUNTIF(D$11:D2473,D2474)))</f>
        <v/>
      </c>
      <c r="D2474" s="271"/>
      <c r="E2474" s="272"/>
      <c r="F2474" s="272"/>
      <c r="G2474" s="272"/>
      <c r="H2474" s="272"/>
      <c r="I2474" s="272"/>
      <c r="J2474" s="272"/>
      <c r="K2474" s="272"/>
      <c r="L2474" s="272"/>
      <c r="M2474" s="272"/>
      <c r="N2474" s="273"/>
    </row>
    <row r="2475" spans="2:14" x14ac:dyDescent="0.25">
      <c r="B2475" s="278" t="str">
        <f>IF(D2475="","",D2475&amp;"-"&amp;(1+COUNTIF(D$11:D2474,D2475)))</f>
        <v/>
      </c>
      <c r="D2475" s="271"/>
      <c r="E2475" s="272"/>
      <c r="F2475" s="272"/>
      <c r="G2475" s="272"/>
      <c r="H2475" s="272"/>
      <c r="I2475" s="272"/>
      <c r="J2475" s="272"/>
      <c r="K2475" s="272"/>
      <c r="L2475" s="272"/>
      <c r="M2475" s="272"/>
      <c r="N2475" s="273"/>
    </row>
    <row r="2476" spans="2:14" ht="15" customHeight="1" x14ac:dyDescent="0.25">
      <c r="B2476" s="278" t="str">
        <f>IF(D2476="","",D2476&amp;"-"&amp;(1+COUNTIF(D$11:D2475,D2476)))</f>
        <v/>
      </c>
      <c r="D2476" s="271"/>
      <c r="E2476" s="272"/>
      <c r="F2476" s="272"/>
      <c r="G2476" s="272"/>
      <c r="H2476" s="272"/>
      <c r="I2476" s="272"/>
      <c r="J2476" s="272"/>
      <c r="K2476" s="272"/>
      <c r="L2476" s="272"/>
      <c r="M2476" s="272"/>
      <c r="N2476" s="273"/>
    </row>
    <row r="2477" spans="2:14" x14ac:dyDescent="0.25">
      <c r="B2477" s="278" t="str">
        <f>IF(D2477="","",D2477&amp;"-"&amp;(1+COUNTIF(D$11:D2476,D2477)))</f>
        <v/>
      </c>
      <c r="D2477" s="271"/>
      <c r="E2477" s="272"/>
      <c r="F2477" s="272"/>
      <c r="G2477" s="272"/>
      <c r="H2477" s="272"/>
      <c r="I2477" s="272"/>
      <c r="J2477" s="272"/>
      <c r="K2477" s="272"/>
      <c r="L2477" s="272"/>
      <c r="M2477" s="272"/>
      <c r="N2477" s="273"/>
    </row>
    <row r="2478" spans="2:14" x14ac:dyDescent="0.25">
      <c r="B2478" s="278" t="str">
        <f>IF(D2478="","",D2478&amp;"-"&amp;(1+COUNTIF(D$11:D2477,D2478)))</f>
        <v/>
      </c>
      <c r="D2478" s="271"/>
      <c r="E2478" s="272"/>
      <c r="F2478" s="272"/>
      <c r="G2478" s="272"/>
      <c r="H2478" s="272"/>
      <c r="I2478" s="272"/>
      <c r="J2478" s="272"/>
      <c r="K2478" s="272"/>
      <c r="L2478" s="272"/>
      <c r="M2478" s="272"/>
      <c r="N2478" s="273"/>
    </row>
    <row r="2479" spans="2:14" x14ac:dyDescent="0.25">
      <c r="B2479" s="278" t="str">
        <f>IF(D2479="","",D2479&amp;"-"&amp;(1+COUNTIF(D$11:D2478,D2479)))</f>
        <v/>
      </c>
      <c r="D2479" s="271"/>
      <c r="E2479" s="272"/>
      <c r="F2479" s="272"/>
      <c r="G2479" s="272"/>
      <c r="H2479" s="272"/>
      <c r="I2479" s="272"/>
      <c r="J2479" s="272"/>
      <c r="K2479" s="272"/>
      <c r="L2479" s="272"/>
      <c r="M2479" s="272"/>
      <c r="N2479" s="273"/>
    </row>
    <row r="2480" spans="2:14" x14ac:dyDescent="0.25">
      <c r="B2480" s="278" t="str">
        <f>IF(D2480="","",D2480&amp;"-"&amp;(1+COUNTIF(D$11:D2479,D2480)))</f>
        <v/>
      </c>
      <c r="D2480" s="271"/>
      <c r="E2480" s="272"/>
      <c r="F2480" s="272"/>
      <c r="G2480" s="272"/>
      <c r="H2480" s="272"/>
      <c r="I2480" s="272"/>
      <c r="J2480" s="272"/>
      <c r="K2480" s="272"/>
      <c r="L2480" s="272"/>
      <c r="M2480" s="272"/>
      <c r="N2480" s="273"/>
    </row>
    <row r="2481" spans="2:14" x14ac:dyDescent="0.25">
      <c r="B2481" s="278" t="str">
        <f>IF(D2481="","",D2481&amp;"-"&amp;(1+COUNTIF(D$11:D2480,D2481)))</f>
        <v/>
      </c>
      <c r="D2481" s="271"/>
      <c r="E2481" s="272"/>
      <c r="F2481" s="272"/>
      <c r="G2481" s="272"/>
      <c r="H2481" s="272"/>
      <c r="I2481" s="272"/>
      <c r="J2481" s="272"/>
      <c r="K2481" s="272"/>
      <c r="L2481" s="272"/>
      <c r="M2481" s="272"/>
      <c r="N2481" s="273"/>
    </row>
    <row r="2482" spans="2:14" x14ac:dyDescent="0.25">
      <c r="B2482" s="278" t="str">
        <f>IF(D2482="","",D2482&amp;"-"&amp;(1+COUNTIF(D$11:D2481,D2482)))</f>
        <v/>
      </c>
      <c r="D2482" s="271"/>
      <c r="E2482" s="272"/>
      <c r="F2482" s="272"/>
      <c r="G2482" s="272"/>
      <c r="H2482" s="272"/>
      <c r="I2482" s="272"/>
      <c r="J2482" s="272"/>
      <c r="K2482" s="272"/>
      <c r="L2482" s="272"/>
      <c r="M2482" s="272"/>
      <c r="N2482" s="273"/>
    </row>
    <row r="2483" spans="2:14" ht="15" customHeight="1" x14ac:dyDescent="0.25">
      <c r="B2483" s="278" t="str">
        <f>IF(D2483="","",D2483&amp;"-"&amp;(1+COUNTIF(D$11:D2482,D2483)))</f>
        <v/>
      </c>
      <c r="D2483" s="271"/>
      <c r="E2483" s="272"/>
      <c r="F2483" s="272"/>
      <c r="G2483" s="272"/>
      <c r="H2483" s="272"/>
      <c r="I2483" s="272"/>
      <c r="J2483" s="272"/>
      <c r="K2483" s="272"/>
      <c r="L2483" s="272"/>
      <c r="M2483" s="272"/>
      <c r="N2483" s="273"/>
    </row>
    <row r="2484" spans="2:14" x14ac:dyDescent="0.25">
      <c r="B2484" s="278" t="str">
        <f>IF(D2484="","",D2484&amp;"-"&amp;(1+COUNTIF(D$11:D2483,D2484)))</f>
        <v/>
      </c>
      <c r="D2484" s="271"/>
      <c r="E2484" s="272"/>
      <c r="F2484" s="272"/>
      <c r="G2484" s="272"/>
      <c r="H2484" s="272"/>
      <c r="I2484" s="272"/>
      <c r="J2484" s="272"/>
      <c r="K2484" s="272"/>
      <c r="L2484" s="272"/>
      <c r="M2484" s="272"/>
      <c r="N2484" s="273"/>
    </row>
    <row r="2485" spans="2:14" x14ac:dyDescent="0.25">
      <c r="B2485" s="278" t="str">
        <f>IF(D2485="","",D2485&amp;"-"&amp;(1+COUNTIF(D$11:D2484,D2485)))</f>
        <v/>
      </c>
      <c r="D2485" s="271"/>
      <c r="E2485" s="272"/>
      <c r="F2485" s="272"/>
      <c r="G2485" s="272"/>
      <c r="H2485" s="272"/>
      <c r="I2485" s="272"/>
      <c r="J2485" s="272"/>
      <c r="K2485" s="272"/>
      <c r="L2485" s="272"/>
      <c r="M2485" s="272"/>
      <c r="N2485" s="273"/>
    </row>
    <row r="2486" spans="2:14" x14ac:dyDescent="0.25">
      <c r="B2486" s="278" t="str">
        <f>IF(D2486="","",D2486&amp;"-"&amp;(1+COUNTIF(D$11:D2485,D2486)))</f>
        <v/>
      </c>
      <c r="D2486" s="271"/>
      <c r="E2486" s="272"/>
      <c r="F2486" s="272"/>
      <c r="G2486" s="272"/>
      <c r="H2486" s="272"/>
      <c r="I2486" s="272"/>
      <c r="J2486" s="272"/>
      <c r="K2486" s="272"/>
      <c r="L2486" s="272"/>
      <c r="M2486" s="272"/>
      <c r="N2486" s="273"/>
    </row>
    <row r="2487" spans="2:14" x14ac:dyDescent="0.25">
      <c r="B2487" s="278" t="str">
        <f>IF(D2487="","",D2487&amp;"-"&amp;(1+COUNTIF(D$11:D2486,D2487)))</f>
        <v/>
      </c>
      <c r="D2487" s="271"/>
      <c r="E2487" s="272"/>
      <c r="F2487" s="272"/>
      <c r="G2487" s="272"/>
      <c r="H2487" s="272"/>
      <c r="I2487" s="272"/>
      <c r="J2487" s="272"/>
      <c r="K2487" s="272"/>
      <c r="L2487" s="272"/>
      <c r="M2487" s="272"/>
      <c r="N2487" s="273"/>
    </row>
    <row r="2488" spans="2:14" x14ac:dyDescent="0.25">
      <c r="B2488" s="278" t="str">
        <f>IF(D2488="","",D2488&amp;"-"&amp;(1+COUNTIF(D$11:D2487,D2488)))</f>
        <v/>
      </c>
      <c r="D2488" s="271"/>
      <c r="E2488" s="272"/>
      <c r="F2488" s="272"/>
      <c r="G2488" s="272"/>
      <c r="H2488" s="272"/>
      <c r="I2488" s="272"/>
      <c r="J2488" s="272"/>
      <c r="K2488" s="272"/>
      <c r="L2488" s="272"/>
      <c r="M2488" s="272"/>
      <c r="N2488" s="273"/>
    </row>
    <row r="2489" spans="2:14" x14ac:dyDescent="0.25">
      <c r="B2489" s="278" t="str">
        <f>IF(D2489="","",D2489&amp;"-"&amp;(1+COUNTIF(D$11:D2488,D2489)))</f>
        <v/>
      </c>
      <c r="D2489" s="271"/>
      <c r="E2489" s="272"/>
      <c r="F2489" s="272"/>
      <c r="G2489" s="272"/>
      <c r="H2489" s="272"/>
      <c r="I2489" s="272"/>
      <c r="J2489" s="272"/>
      <c r="K2489" s="272"/>
      <c r="L2489" s="272"/>
      <c r="M2489" s="272"/>
      <c r="N2489" s="273"/>
    </row>
    <row r="2490" spans="2:14" ht="15" customHeight="1" x14ac:dyDescent="0.25">
      <c r="B2490" s="278" t="str">
        <f>IF(D2490="","",D2490&amp;"-"&amp;(1+COUNTIF(D$11:D2489,D2490)))</f>
        <v/>
      </c>
      <c r="D2490" s="271"/>
      <c r="E2490" s="272"/>
      <c r="F2490" s="272"/>
      <c r="G2490" s="272"/>
      <c r="H2490" s="272"/>
      <c r="I2490" s="272"/>
      <c r="J2490" s="272"/>
      <c r="K2490" s="272"/>
      <c r="L2490" s="272"/>
      <c r="M2490" s="272"/>
      <c r="N2490" s="273"/>
    </row>
    <row r="2491" spans="2:14" x14ac:dyDescent="0.25">
      <c r="B2491" s="278" t="str">
        <f>IF(D2491="","",D2491&amp;"-"&amp;(1+COUNTIF(D$11:D2490,D2491)))</f>
        <v/>
      </c>
      <c r="D2491" s="271"/>
      <c r="E2491" s="272"/>
      <c r="F2491" s="272"/>
      <c r="G2491" s="272"/>
      <c r="H2491" s="272"/>
      <c r="I2491" s="272"/>
      <c r="J2491" s="272"/>
      <c r="K2491" s="272"/>
      <c r="L2491" s="272"/>
      <c r="M2491" s="272"/>
      <c r="N2491" s="273"/>
    </row>
    <row r="2492" spans="2:14" x14ac:dyDescent="0.25">
      <c r="B2492" s="278" t="str">
        <f>IF(D2492="","",D2492&amp;"-"&amp;(1+COUNTIF(D$11:D2491,D2492)))</f>
        <v/>
      </c>
      <c r="D2492" s="271"/>
      <c r="E2492" s="272"/>
      <c r="F2492" s="272"/>
      <c r="G2492" s="272"/>
      <c r="H2492" s="272"/>
      <c r="I2492" s="272"/>
      <c r="J2492" s="272"/>
      <c r="K2492" s="272"/>
      <c r="L2492" s="272"/>
      <c r="M2492" s="272"/>
      <c r="N2492" s="273"/>
    </row>
    <row r="2493" spans="2:14" x14ac:dyDescent="0.25">
      <c r="B2493" s="278" t="str">
        <f>IF(D2493="","",D2493&amp;"-"&amp;(1+COUNTIF(D$11:D2492,D2493)))</f>
        <v/>
      </c>
      <c r="D2493" s="271"/>
      <c r="E2493" s="272"/>
      <c r="F2493" s="272"/>
      <c r="G2493" s="272"/>
      <c r="H2493" s="272"/>
      <c r="I2493" s="272"/>
      <c r="J2493" s="272"/>
      <c r="K2493" s="272"/>
      <c r="L2493" s="272"/>
      <c r="M2493" s="272"/>
      <c r="N2493" s="273"/>
    </row>
    <row r="2494" spans="2:14" x14ac:dyDescent="0.25">
      <c r="B2494" s="278" t="str">
        <f>IF(D2494="","",D2494&amp;"-"&amp;(1+COUNTIF(D$11:D2493,D2494)))</f>
        <v/>
      </c>
      <c r="D2494" s="271"/>
      <c r="E2494" s="272"/>
      <c r="F2494" s="272"/>
      <c r="G2494" s="272"/>
      <c r="H2494" s="272"/>
      <c r="I2494" s="272"/>
      <c r="J2494" s="272"/>
      <c r="K2494" s="272"/>
      <c r="L2494" s="272"/>
      <c r="M2494" s="272"/>
      <c r="N2494" s="273"/>
    </row>
    <row r="2495" spans="2:14" x14ac:dyDescent="0.25">
      <c r="B2495" s="278" t="str">
        <f>IF(D2495="","",D2495&amp;"-"&amp;(1+COUNTIF(D$11:D2494,D2495)))</f>
        <v/>
      </c>
      <c r="D2495" s="271"/>
      <c r="E2495" s="272"/>
      <c r="F2495" s="272"/>
      <c r="G2495" s="272"/>
      <c r="H2495" s="272"/>
      <c r="I2495" s="272"/>
      <c r="J2495" s="272"/>
      <c r="K2495" s="272"/>
      <c r="L2495" s="272"/>
      <c r="M2495" s="272"/>
      <c r="N2495" s="273"/>
    </row>
    <row r="2496" spans="2:14" x14ac:dyDescent="0.25">
      <c r="B2496" s="278" t="str">
        <f>IF(D2496="","",D2496&amp;"-"&amp;(1+COUNTIF(D$11:D2495,D2496)))</f>
        <v/>
      </c>
      <c r="D2496" s="271"/>
      <c r="E2496" s="272"/>
      <c r="F2496" s="272"/>
      <c r="G2496" s="272"/>
      <c r="H2496" s="272"/>
      <c r="I2496" s="272"/>
      <c r="J2496" s="272"/>
      <c r="K2496" s="272"/>
      <c r="L2496" s="272"/>
      <c r="M2496" s="272"/>
      <c r="N2496" s="273"/>
    </row>
    <row r="2497" spans="2:14" ht="15" customHeight="1" x14ac:dyDescent="0.25">
      <c r="B2497" s="278" t="str">
        <f>IF(D2497="","",D2497&amp;"-"&amp;(1+COUNTIF(D$11:D2496,D2497)))</f>
        <v/>
      </c>
      <c r="D2497" s="271"/>
      <c r="E2497" s="272"/>
      <c r="F2497" s="272"/>
      <c r="G2497" s="272"/>
      <c r="H2497" s="272"/>
      <c r="I2497" s="272"/>
      <c r="J2497" s="272"/>
      <c r="K2497" s="272"/>
      <c r="L2497" s="272"/>
      <c r="M2497" s="272"/>
      <c r="N2497" s="273"/>
    </row>
    <row r="2498" spans="2:14" x14ac:dyDescent="0.25">
      <c r="B2498" s="278" t="str">
        <f>IF(D2498="","",D2498&amp;"-"&amp;(1+COUNTIF(D$11:D2497,D2498)))</f>
        <v/>
      </c>
      <c r="D2498" s="271"/>
      <c r="E2498" s="272"/>
      <c r="F2498" s="272"/>
      <c r="G2498" s="272"/>
      <c r="H2498" s="272"/>
      <c r="I2498" s="272"/>
      <c r="J2498" s="272"/>
      <c r="K2498" s="272"/>
      <c r="L2498" s="272"/>
      <c r="M2498" s="272"/>
      <c r="N2498" s="273"/>
    </row>
    <row r="2499" spans="2:14" x14ac:dyDescent="0.25">
      <c r="B2499" s="278" t="str">
        <f>IF(D2499="","",D2499&amp;"-"&amp;(1+COUNTIF(D$11:D2498,D2499)))</f>
        <v/>
      </c>
      <c r="D2499" s="271"/>
      <c r="E2499" s="272"/>
      <c r="F2499" s="272"/>
      <c r="G2499" s="272"/>
      <c r="H2499" s="272"/>
      <c r="I2499" s="272"/>
      <c r="J2499" s="272"/>
      <c r="K2499" s="272"/>
      <c r="L2499" s="272"/>
      <c r="M2499" s="272"/>
      <c r="N2499" s="273"/>
    </row>
    <row r="2500" spans="2:14" x14ac:dyDescent="0.25">
      <c r="B2500" s="278" t="str">
        <f>IF(D2500="","",D2500&amp;"-"&amp;(1+COUNTIF(D$11:D2499,D2500)))</f>
        <v/>
      </c>
      <c r="D2500" s="271"/>
      <c r="E2500" s="272"/>
      <c r="F2500" s="272"/>
      <c r="G2500" s="272"/>
      <c r="H2500" s="272"/>
      <c r="I2500" s="272"/>
      <c r="J2500" s="272"/>
      <c r="K2500" s="272"/>
      <c r="L2500" s="272"/>
      <c r="M2500" s="272"/>
      <c r="N2500" s="273"/>
    </row>
    <row r="2501" spans="2:14" x14ac:dyDescent="0.25">
      <c r="B2501" s="278" t="str">
        <f>IF(D2501="","",D2501&amp;"-"&amp;(1+COUNTIF(D$11:D2500,D2501)))</f>
        <v/>
      </c>
      <c r="D2501" s="271"/>
      <c r="E2501" s="272"/>
      <c r="F2501" s="272"/>
      <c r="G2501" s="272"/>
      <c r="H2501" s="272"/>
      <c r="I2501" s="272"/>
      <c r="J2501" s="272"/>
      <c r="K2501" s="272"/>
      <c r="L2501" s="272"/>
      <c r="M2501" s="272"/>
      <c r="N2501" s="273"/>
    </row>
    <row r="2502" spans="2:14" x14ac:dyDescent="0.25">
      <c r="B2502" s="278" t="str">
        <f>IF(D2502="","",D2502&amp;"-"&amp;(1+COUNTIF(D$11:D2501,D2502)))</f>
        <v/>
      </c>
      <c r="D2502" s="271"/>
      <c r="E2502" s="272"/>
      <c r="F2502" s="272"/>
      <c r="G2502" s="272"/>
      <c r="H2502" s="272"/>
      <c r="I2502" s="272"/>
      <c r="J2502" s="272"/>
      <c r="K2502" s="272"/>
      <c r="L2502" s="272"/>
      <c r="M2502" s="272"/>
      <c r="N2502" s="273"/>
    </row>
    <row r="2503" spans="2:14" x14ac:dyDescent="0.25">
      <c r="B2503" s="278" t="str">
        <f>IF(D2503="","",D2503&amp;"-"&amp;(1+COUNTIF(D$11:D2502,D2503)))</f>
        <v/>
      </c>
      <c r="D2503" s="271"/>
      <c r="E2503" s="272"/>
      <c r="F2503" s="272"/>
      <c r="G2503" s="272"/>
      <c r="H2503" s="272"/>
      <c r="I2503" s="272"/>
      <c r="J2503" s="272"/>
      <c r="K2503" s="272"/>
      <c r="L2503" s="272"/>
      <c r="M2503" s="272"/>
      <c r="N2503" s="273"/>
    </row>
    <row r="2504" spans="2:14" ht="15" customHeight="1" x14ac:dyDescent="0.25">
      <c r="B2504" s="278" t="str">
        <f>IF(D2504="","",D2504&amp;"-"&amp;(1+COUNTIF(D$11:D2503,D2504)))</f>
        <v/>
      </c>
      <c r="D2504" s="271"/>
      <c r="E2504" s="272"/>
      <c r="F2504" s="272"/>
      <c r="G2504" s="272"/>
      <c r="H2504" s="272"/>
      <c r="I2504" s="272"/>
      <c r="J2504" s="272"/>
      <c r="K2504" s="272"/>
      <c r="L2504" s="272"/>
      <c r="M2504" s="272"/>
      <c r="N2504" s="273"/>
    </row>
    <row r="2505" spans="2:14" x14ac:dyDescent="0.25">
      <c r="B2505" s="278" t="str">
        <f>IF(D2505="","",D2505&amp;"-"&amp;(1+COUNTIF(D$11:D2504,D2505)))</f>
        <v/>
      </c>
      <c r="D2505" s="271"/>
      <c r="E2505" s="272"/>
      <c r="F2505" s="272"/>
      <c r="G2505" s="272"/>
      <c r="H2505" s="272"/>
      <c r="I2505" s="272"/>
      <c r="J2505" s="272"/>
      <c r="K2505" s="272"/>
      <c r="L2505" s="272"/>
      <c r="M2505" s="272"/>
      <c r="N2505" s="273"/>
    </row>
    <row r="2506" spans="2:14" x14ac:dyDescent="0.25">
      <c r="B2506" s="278" t="str">
        <f>IF(D2506="","",D2506&amp;"-"&amp;(1+COUNTIF(D$11:D2505,D2506)))</f>
        <v/>
      </c>
      <c r="D2506" s="271"/>
      <c r="E2506" s="272"/>
      <c r="F2506" s="272"/>
      <c r="G2506" s="272"/>
      <c r="H2506" s="272"/>
      <c r="I2506" s="272"/>
      <c r="J2506" s="272"/>
      <c r="K2506" s="272"/>
      <c r="L2506" s="272"/>
      <c r="M2506" s="272"/>
      <c r="N2506" s="273"/>
    </row>
    <row r="2507" spans="2:14" x14ac:dyDescent="0.25">
      <c r="B2507" s="278" t="str">
        <f>IF(D2507="","",D2507&amp;"-"&amp;(1+COUNTIF(D$11:D2506,D2507)))</f>
        <v/>
      </c>
      <c r="D2507" s="271"/>
      <c r="E2507" s="272"/>
      <c r="F2507" s="272"/>
      <c r="G2507" s="272"/>
      <c r="H2507" s="272"/>
      <c r="I2507" s="272"/>
      <c r="J2507" s="272"/>
      <c r="K2507" s="272"/>
      <c r="L2507" s="272"/>
      <c r="M2507" s="272"/>
      <c r="N2507" s="273"/>
    </row>
    <row r="2508" spans="2:14" x14ac:dyDescent="0.25">
      <c r="B2508" s="278" t="str">
        <f>IF(D2508="","",D2508&amp;"-"&amp;(1+COUNTIF(D$11:D2507,D2508)))</f>
        <v/>
      </c>
      <c r="D2508" s="271"/>
      <c r="E2508" s="272"/>
      <c r="F2508" s="272"/>
      <c r="G2508" s="272"/>
      <c r="H2508" s="272"/>
      <c r="I2508" s="272"/>
      <c r="J2508" s="272"/>
      <c r="K2508" s="272"/>
      <c r="L2508" s="272"/>
      <c r="M2508" s="272"/>
      <c r="N2508" s="273"/>
    </row>
    <row r="2509" spans="2:14" x14ac:dyDescent="0.25">
      <c r="B2509" s="278" t="str">
        <f>IF(D2509="","",D2509&amp;"-"&amp;(1+COUNTIF(D$11:D2508,D2509)))</f>
        <v/>
      </c>
      <c r="D2509" s="271"/>
      <c r="E2509" s="272"/>
      <c r="F2509" s="272"/>
      <c r="G2509" s="272"/>
      <c r="H2509" s="272"/>
      <c r="I2509" s="272"/>
      <c r="J2509" s="272"/>
      <c r="K2509" s="272"/>
      <c r="L2509" s="272"/>
      <c r="M2509" s="272"/>
      <c r="N2509" s="273"/>
    </row>
    <row r="2510" spans="2:14" x14ac:dyDescent="0.25">
      <c r="B2510" s="278" t="str">
        <f>IF(D2510="","",D2510&amp;"-"&amp;(1+COUNTIF(D$11:D2509,D2510)))</f>
        <v/>
      </c>
      <c r="D2510" s="271"/>
      <c r="E2510" s="272"/>
      <c r="F2510" s="272"/>
      <c r="G2510" s="272"/>
      <c r="H2510" s="272"/>
      <c r="I2510" s="272"/>
      <c r="J2510" s="272"/>
      <c r="K2510" s="272"/>
      <c r="L2510" s="272"/>
      <c r="M2510" s="272"/>
      <c r="N2510" s="273"/>
    </row>
    <row r="2511" spans="2:14" ht="15" customHeight="1" x14ac:dyDescent="0.25">
      <c r="B2511" s="278" t="str">
        <f>IF(D2511="","",D2511&amp;"-"&amp;(1+COUNTIF(D$11:D2510,D2511)))</f>
        <v/>
      </c>
      <c r="D2511" s="271"/>
      <c r="E2511" s="272"/>
      <c r="F2511" s="272"/>
      <c r="G2511" s="272"/>
      <c r="H2511" s="272"/>
      <c r="I2511" s="272"/>
      <c r="J2511" s="272"/>
      <c r="K2511" s="272"/>
      <c r="L2511" s="272"/>
      <c r="M2511" s="272"/>
      <c r="N2511" s="273"/>
    </row>
    <row r="2512" spans="2:14" x14ac:dyDescent="0.25">
      <c r="B2512" s="278" t="str">
        <f>IF(D2512="","",D2512&amp;"-"&amp;(1+COUNTIF(D$11:D2511,D2512)))</f>
        <v/>
      </c>
      <c r="D2512" s="271"/>
      <c r="E2512" s="272"/>
      <c r="F2512" s="272"/>
      <c r="G2512" s="272"/>
      <c r="H2512" s="272"/>
      <c r="I2512" s="272"/>
      <c r="J2512" s="272"/>
      <c r="K2512" s="272"/>
      <c r="L2512" s="272"/>
      <c r="M2512" s="272"/>
      <c r="N2512" s="273"/>
    </row>
    <row r="2513" spans="2:14" x14ac:dyDescent="0.25">
      <c r="B2513" s="278" t="str">
        <f>IF(D2513="","",D2513&amp;"-"&amp;(1+COUNTIF(D$11:D2512,D2513)))</f>
        <v/>
      </c>
      <c r="D2513" s="271"/>
      <c r="E2513" s="272"/>
      <c r="F2513" s="272"/>
      <c r="G2513" s="272"/>
      <c r="H2513" s="272"/>
      <c r="I2513" s="272"/>
      <c r="J2513" s="272"/>
      <c r="K2513" s="272"/>
      <c r="L2513" s="272"/>
      <c r="M2513" s="272"/>
      <c r="N2513" s="273"/>
    </row>
    <row r="2514" spans="2:14" x14ac:dyDescent="0.25">
      <c r="B2514" s="278" t="str">
        <f>IF(D2514="","",D2514&amp;"-"&amp;(1+COUNTIF(D$11:D2513,D2514)))</f>
        <v/>
      </c>
      <c r="D2514" s="271"/>
      <c r="E2514" s="272"/>
      <c r="F2514" s="272"/>
      <c r="G2514" s="272"/>
      <c r="H2514" s="272"/>
      <c r="I2514" s="272"/>
      <c r="J2514" s="272"/>
      <c r="K2514" s="272"/>
      <c r="L2514" s="272"/>
      <c r="M2514" s="272"/>
      <c r="N2514" s="273"/>
    </row>
    <row r="2515" spans="2:14" x14ac:dyDescent="0.25">
      <c r="B2515" s="278" t="str">
        <f>IF(D2515="","",D2515&amp;"-"&amp;(1+COUNTIF(D$11:D2514,D2515)))</f>
        <v/>
      </c>
      <c r="D2515" s="271"/>
      <c r="E2515" s="272"/>
      <c r="F2515" s="272"/>
      <c r="G2515" s="272"/>
      <c r="H2515" s="272"/>
      <c r="I2515" s="272"/>
      <c r="J2515" s="272"/>
      <c r="K2515" s="272"/>
      <c r="L2515" s="272"/>
      <c r="M2515" s="272"/>
      <c r="N2515" s="273"/>
    </row>
    <row r="2516" spans="2:14" x14ac:dyDescent="0.25">
      <c r="B2516" s="278" t="str">
        <f>IF(D2516="","",D2516&amp;"-"&amp;(1+COUNTIF(D$11:D2515,D2516)))</f>
        <v/>
      </c>
      <c r="D2516" s="271"/>
      <c r="E2516" s="272"/>
      <c r="F2516" s="272"/>
      <c r="G2516" s="272"/>
      <c r="H2516" s="272"/>
      <c r="I2516" s="272"/>
      <c r="J2516" s="272"/>
      <c r="K2516" s="272"/>
      <c r="L2516" s="272"/>
      <c r="M2516" s="272"/>
      <c r="N2516" s="273"/>
    </row>
    <row r="2517" spans="2:14" x14ac:dyDescent="0.25">
      <c r="B2517" s="278" t="str">
        <f>IF(D2517="","",D2517&amp;"-"&amp;(1+COUNTIF(D$11:D2516,D2517)))</f>
        <v/>
      </c>
      <c r="D2517" s="271"/>
      <c r="E2517" s="272"/>
      <c r="F2517" s="272"/>
      <c r="G2517" s="272"/>
      <c r="H2517" s="272"/>
      <c r="I2517" s="272"/>
      <c r="J2517" s="272"/>
      <c r="K2517" s="272"/>
      <c r="L2517" s="272"/>
      <c r="M2517" s="272"/>
      <c r="N2517" s="273"/>
    </row>
    <row r="2518" spans="2:14" ht="15" customHeight="1" x14ac:dyDescent="0.25">
      <c r="B2518" s="278" t="str">
        <f>IF(D2518="","",D2518&amp;"-"&amp;(1+COUNTIF(D$11:D2517,D2518)))</f>
        <v/>
      </c>
      <c r="D2518" s="271"/>
      <c r="E2518" s="272"/>
      <c r="F2518" s="272"/>
      <c r="G2518" s="272"/>
      <c r="H2518" s="272"/>
      <c r="I2518" s="272"/>
      <c r="J2518" s="272"/>
      <c r="K2518" s="272"/>
      <c r="L2518" s="272"/>
      <c r="M2518" s="272"/>
      <c r="N2518" s="273"/>
    </row>
    <row r="2519" spans="2:14" x14ac:dyDescent="0.25">
      <c r="B2519" s="278" t="str">
        <f>IF(D2519="","",D2519&amp;"-"&amp;(1+COUNTIF(D$11:D2518,D2519)))</f>
        <v/>
      </c>
      <c r="D2519" s="271"/>
      <c r="E2519" s="272"/>
      <c r="F2519" s="272"/>
      <c r="G2519" s="272"/>
      <c r="H2519" s="272"/>
      <c r="I2519" s="272"/>
      <c r="J2519" s="272"/>
      <c r="K2519" s="272"/>
      <c r="L2519" s="272"/>
      <c r="M2519" s="272"/>
      <c r="N2519" s="273"/>
    </row>
    <row r="2520" spans="2:14" x14ac:dyDescent="0.25">
      <c r="B2520" s="278" t="str">
        <f>IF(D2520="","",D2520&amp;"-"&amp;(1+COUNTIF(D$11:D2519,D2520)))</f>
        <v/>
      </c>
      <c r="D2520" s="271"/>
      <c r="E2520" s="272"/>
      <c r="F2520" s="272"/>
      <c r="G2520" s="272"/>
      <c r="H2520" s="272"/>
      <c r="I2520" s="272"/>
      <c r="J2520" s="272"/>
      <c r="K2520" s="272"/>
      <c r="L2520" s="272"/>
      <c r="M2520" s="272"/>
      <c r="N2520" s="273"/>
    </row>
    <row r="2521" spans="2:14" x14ac:dyDescent="0.25">
      <c r="B2521" s="278" t="str">
        <f>IF(D2521="","",D2521&amp;"-"&amp;(1+COUNTIF(D$11:D2520,D2521)))</f>
        <v/>
      </c>
      <c r="D2521" s="271"/>
      <c r="E2521" s="272"/>
      <c r="F2521" s="272"/>
      <c r="G2521" s="272"/>
      <c r="H2521" s="272"/>
      <c r="I2521" s="272"/>
      <c r="J2521" s="272"/>
      <c r="K2521" s="272"/>
      <c r="L2521" s="272"/>
      <c r="M2521" s="272"/>
      <c r="N2521" s="273"/>
    </row>
    <row r="2522" spans="2:14" x14ac:dyDescent="0.25">
      <c r="B2522" s="278" t="str">
        <f>IF(D2522="","",D2522&amp;"-"&amp;(1+COUNTIF(D$11:D2521,D2522)))</f>
        <v/>
      </c>
      <c r="D2522" s="271"/>
      <c r="E2522" s="272"/>
      <c r="F2522" s="272"/>
      <c r="G2522" s="272"/>
      <c r="H2522" s="272"/>
      <c r="I2522" s="272"/>
      <c r="J2522" s="272"/>
      <c r="K2522" s="272"/>
      <c r="L2522" s="272"/>
      <c r="M2522" s="272"/>
      <c r="N2522" s="273"/>
    </row>
    <row r="2523" spans="2:14" x14ac:dyDescent="0.25">
      <c r="B2523" s="278" t="str">
        <f>IF(D2523="","",D2523&amp;"-"&amp;(1+COUNTIF(D$11:D2522,D2523)))</f>
        <v/>
      </c>
      <c r="D2523" s="271"/>
      <c r="E2523" s="272"/>
      <c r="F2523" s="272"/>
      <c r="G2523" s="272"/>
      <c r="H2523" s="272"/>
      <c r="I2523" s="272"/>
      <c r="J2523" s="272"/>
      <c r="K2523" s="272"/>
      <c r="L2523" s="272"/>
      <c r="M2523" s="272"/>
      <c r="N2523" s="273"/>
    </row>
    <row r="2524" spans="2:14" x14ac:dyDescent="0.25">
      <c r="B2524" s="278" t="str">
        <f>IF(D2524="","",D2524&amp;"-"&amp;(1+COUNTIF(D$11:D2523,D2524)))</f>
        <v/>
      </c>
      <c r="D2524" s="271"/>
      <c r="E2524" s="272"/>
      <c r="F2524" s="272"/>
      <c r="G2524" s="272"/>
      <c r="H2524" s="272"/>
      <c r="I2524" s="272"/>
      <c r="J2524" s="272"/>
      <c r="K2524" s="272"/>
      <c r="L2524" s="272"/>
      <c r="M2524" s="272"/>
      <c r="N2524" s="273"/>
    </row>
    <row r="2525" spans="2:14" ht="15" customHeight="1" x14ac:dyDescent="0.25">
      <c r="B2525" s="278" t="str">
        <f>IF(D2525="","",D2525&amp;"-"&amp;(1+COUNTIF(D$11:D2524,D2525)))</f>
        <v/>
      </c>
      <c r="D2525" s="271"/>
      <c r="E2525" s="272"/>
      <c r="F2525" s="272"/>
      <c r="G2525" s="272"/>
      <c r="H2525" s="272"/>
      <c r="I2525" s="272"/>
      <c r="J2525" s="272"/>
      <c r="K2525" s="272"/>
      <c r="L2525" s="272"/>
      <c r="M2525" s="272"/>
      <c r="N2525" s="273"/>
    </row>
    <row r="2526" spans="2:14" x14ac:dyDescent="0.25">
      <c r="B2526" s="278" t="str">
        <f>IF(D2526="","",D2526&amp;"-"&amp;(1+COUNTIF(D$11:D2525,D2526)))</f>
        <v/>
      </c>
      <c r="D2526" s="271"/>
      <c r="E2526" s="272"/>
      <c r="F2526" s="272"/>
      <c r="G2526" s="272"/>
      <c r="H2526" s="272"/>
      <c r="I2526" s="272"/>
      <c r="J2526" s="272"/>
      <c r="K2526" s="272"/>
      <c r="L2526" s="272"/>
      <c r="M2526" s="272"/>
      <c r="N2526" s="273"/>
    </row>
    <row r="2527" spans="2:14" x14ac:dyDescent="0.25">
      <c r="B2527" s="278" t="str">
        <f>IF(D2527="","",D2527&amp;"-"&amp;(1+COUNTIF(D$11:D2526,D2527)))</f>
        <v/>
      </c>
      <c r="D2527" s="271"/>
      <c r="E2527" s="272"/>
      <c r="F2527" s="272"/>
      <c r="G2527" s="272"/>
      <c r="H2527" s="272"/>
      <c r="I2527" s="272"/>
      <c r="J2527" s="272"/>
      <c r="K2527" s="272"/>
      <c r="L2527" s="272"/>
      <c r="M2527" s="272"/>
      <c r="N2527" s="273"/>
    </row>
    <row r="2528" spans="2:14" x14ac:dyDescent="0.25">
      <c r="B2528" s="278" t="str">
        <f>IF(D2528="","",D2528&amp;"-"&amp;(1+COUNTIF(D$11:D2527,D2528)))</f>
        <v/>
      </c>
      <c r="D2528" s="271"/>
      <c r="E2528" s="272"/>
      <c r="F2528" s="272"/>
      <c r="G2528" s="272"/>
      <c r="H2528" s="272"/>
      <c r="I2528" s="272"/>
      <c r="J2528" s="272"/>
      <c r="K2528" s="272"/>
      <c r="L2528" s="272"/>
      <c r="M2528" s="272"/>
      <c r="N2528" s="273"/>
    </row>
    <row r="2529" spans="2:14" x14ac:dyDescent="0.25">
      <c r="B2529" s="278" t="str">
        <f>IF(D2529="","",D2529&amp;"-"&amp;(1+COUNTIF(D$11:D2528,D2529)))</f>
        <v/>
      </c>
      <c r="D2529" s="271"/>
      <c r="E2529" s="272"/>
      <c r="F2529" s="272"/>
      <c r="G2529" s="272"/>
      <c r="H2529" s="272"/>
      <c r="I2529" s="272"/>
      <c r="J2529" s="272"/>
      <c r="K2529" s="272"/>
      <c r="L2529" s="272"/>
      <c r="M2529" s="272"/>
      <c r="N2529" s="273"/>
    </row>
    <row r="2530" spans="2:14" x14ac:dyDescent="0.25">
      <c r="B2530" s="278" t="str">
        <f>IF(D2530="","",D2530&amp;"-"&amp;(1+COUNTIF(D$11:D2529,D2530)))</f>
        <v/>
      </c>
      <c r="D2530" s="271"/>
      <c r="E2530" s="272"/>
      <c r="F2530" s="272"/>
      <c r="G2530" s="272"/>
      <c r="H2530" s="272"/>
      <c r="I2530" s="272"/>
      <c r="J2530" s="272"/>
      <c r="K2530" s="272"/>
      <c r="L2530" s="272"/>
      <c r="M2530" s="272"/>
      <c r="N2530" s="273"/>
    </row>
    <row r="2531" spans="2:14" x14ac:dyDescent="0.25">
      <c r="B2531" s="278" t="str">
        <f>IF(D2531="","",D2531&amp;"-"&amp;(1+COUNTIF(D$11:D2530,D2531)))</f>
        <v/>
      </c>
      <c r="D2531" s="271"/>
      <c r="E2531" s="272"/>
      <c r="F2531" s="272"/>
      <c r="G2531" s="272"/>
      <c r="H2531" s="272"/>
      <c r="I2531" s="272"/>
      <c r="J2531" s="272"/>
      <c r="K2531" s="272"/>
      <c r="L2531" s="272"/>
      <c r="M2531" s="272"/>
      <c r="N2531" s="273"/>
    </row>
    <row r="2532" spans="2:14" ht="15" customHeight="1" x14ac:dyDescent="0.25">
      <c r="B2532" s="278" t="str">
        <f>IF(D2532="","",D2532&amp;"-"&amp;(1+COUNTIF(D$11:D2531,D2532)))</f>
        <v/>
      </c>
      <c r="D2532" s="271"/>
      <c r="E2532" s="272"/>
      <c r="F2532" s="272"/>
      <c r="G2532" s="272"/>
      <c r="H2532" s="272"/>
      <c r="I2532" s="272"/>
      <c r="J2532" s="272"/>
      <c r="K2532" s="272"/>
      <c r="L2532" s="272"/>
      <c r="M2532" s="272"/>
      <c r="N2532" s="273"/>
    </row>
    <row r="2533" spans="2:14" x14ac:dyDescent="0.25">
      <c r="B2533" s="278" t="str">
        <f>IF(D2533="","",D2533&amp;"-"&amp;(1+COUNTIF(D$11:D2532,D2533)))</f>
        <v/>
      </c>
      <c r="D2533" s="271"/>
      <c r="E2533" s="272"/>
      <c r="F2533" s="272"/>
      <c r="G2533" s="272"/>
      <c r="H2533" s="272"/>
      <c r="I2533" s="272"/>
      <c r="J2533" s="272"/>
      <c r="K2533" s="272"/>
      <c r="L2533" s="272"/>
      <c r="M2533" s="272"/>
      <c r="N2533" s="273"/>
    </row>
    <row r="2534" spans="2:14" x14ac:dyDescent="0.25">
      <c r="B2534" s="278" t="str">
        <f>IF(D2534="","",D2534&amp;"-"&amp;(1+COUNTIF(D$11:D2533,D2534)))</f>
        <v/>
      </c>
      <c r="D2534" s="271"/>
      <c r="E2534" s="272"/>
      <c r="F2534" s="272"/>
      <c r="G2534" s="272"/>
      <c r="H2534" s="272"/>
      <c r="I2534" s="272"/>
      <c r="J2534" s="272"/>
      <c r="K2534" s="272"/>
      <c r="L2534" s="272"/>
      <c r="M2534" s="272"/>
      <c r="N2534" s="273"/>
    </row>
    <row r="2535" spans="2:14" x14ac:dyDescent="0.25">
      <c r="B2535" s="278" t="str">
        <f>IF(D2535="","",D2535&amp;"-"&amp;(1+COUNTIF(D$11:D2534,D2535)))</f>
        <v/>
      </c>
      <c r="D2535" s="271"/>
      <c r="E2535" s="272"/>
      <c r="F2535" s="272"/>
      <c r="G2535" s="272"/>
      <c r="H2535" s="272"/>
      <c r="I2535" s="272"/>
      <c r="J2535" s="272"/>
      <c r="K2535" s="272"/>
      <c r="L2535" s="272"/>
      <c r="M2535" s="272"/>
      <c r="N2535" s="273"/>
    </row>
    <row r="2536" spans="2:14" x14ac:dyDescent="0.25">
      <c r="B2536" s="278" t="str">
        <f>IF(D2536="","",D2536&amp;"-"&amp;(1+COUNTIF(D$11:D2535,D2536)))</f>
        <v/>
      </c>
      <c r="D2536" s="271"/>
      <c r="E2536" s="272"/>
      <c r="F2536" s="272"/>
      <c r="G2536" s="272"/>
      <c r="H2536" s="272"/>
      <c r="I2536" s="272"/>
      <c r="J2536" s="272"/>
      <c r="K2536" s="272"/>
      <c r="L2536" s="272"/>
      <c r="M2536" s="272"/>
      <c r="N2536" s="273"/>
    </row>
    <row r="2537" spans="2:14" x14ac:dyDescent="0.25">
      <c r="B2537" s="278" t="str">
        <f>IF(D2537="","",D2537&amp;"-"&amp;(1+COUNTIF(D$11:D2536,D2537)))</f>
        <v/>
      </c>
      <c r="D2537" s="271"/>
      <c r="E2537" s="272"/>
      <c r="F2537" s="272"/>
      <c r="G2537" s="272"/>
      <c r="H2537" s="272"/>
      <c r="I2537" s="272"/>
      <c r="J2537" s="272"/>
      <c r="K2537" s="272"/>
      <c r="L2537" s="272"/>
      <c r="M2537" s="272"/>
      <c r="N2537" s="273"/>
    </row>
    <row r="2538" spans="2:14" x14ac:dyDescent="0.25">
      <c r="B2538" s="278" t="str">
        <f>IF(D2538="","",D2538&amp;"-"&amp;(1+COUNTIF(D$11:D2537,D2538)))</f>
        <v/>
      </c>
      <c r="D2538" s="271"/>
      <c r="E2538" s="272"/>
      <c r="F2538" s="272"/>
      <c r="G2538" s="272"/>
      <c r="H2538" s="272"/>
      <c r="I2538" s="272"/>
      <c r="J2538" s="272"/>
      <c r="K2538" s="272"/>
      <c r="L2538" s="272"/>
      <c r="M2538" s="272"/>
      <c r="N2538" s="273"/>
    </row>
    <row r="2539" spans="2:14" ht="15" customHeight="1" x14ac:dyDescent="0.25">
      <c r="B2539" s="278" t="str">
        <f>IF(D2539="","",D2539&amp;"-"&amp;(1+COUNTIF(D$11:D2538,D2539)))</f>
        <v/>
      </c>
      <c r="D2539" s="271"/>
      <c r="E2539" s="272"/>
      <c r="F2539" s="272"/>
      <c r="G2539" s="272"/>
      <c r="H2539" s="272"/>
      <c r="I2539" s="272"/>
      <c r="J2539" s="272"/>
      <c r="K2539" s="272"/>
      <c r="L2539" s="272"/>
      <c r="M2539" s="272"/>
      <c r="N2539" s="273"/>
    </row>
    <row r="2540" spans="2:14" x14ac:dyDescent="0.25">
      <c r="B2540" s="278" t="str">
        <f>IF(D2540="","",D2540&amp;"-"&amp;(1+COUNTIF(D$11:D2539,D2540)))</f>
        <v/>
      </c>
      <c r="D2540" s="271"/>
      <c r="E2540" s="272"/>
      <c r="F2540" s="272"/>
      <c r="G2540" s="272"/>
      <c r="H2540" s="272"/>
      <c r="I2540" s="272"/>
      <c r="J2540" s="272"/>
      <c r="K2540" s="272"/>
      <c r="L2540" s="272"/>
      <c r="M2540" s="272"/>
      <c r="N2540" s="273"/>
    </row>
    <row r="2541" spans="2:14" x14ac:dyDescent="0.25">
      <c r="B2541" s="278" t="str">
        <f>IF(D2541="","",D2541&amp;"-"&amp;(1+COUNTIF(D$11:D2540,D2541)))</f>
        <v/>
      </c>
      <c r="D2541" s="271"/>
      <c r="E2541" s="272"/>
      <c r="F2541" s="272"/>
      <c r="G2541" s="272"/>
      <c r="H2541" s="272"/>
      <c r="I2541" s="272"/>
      <c r="J2541" s="272"/>
      <c r="K2541" s="272"/>
      <c r="L2541" s="272"/>
      <c r="M2541" s="272"/>
      <c r="N2541" s="273"/>
    </row>
    <row r="2542" spans="2:14" x14ac:dyDescent="0.25">
      <c r="B2542" s="278" t="str">
        <f>IF(D2542="","",D2542&amp;"-"&amp;(1+COUNTIF(D$11:D2541,D2542)))</f>
        <v/>
      </c>
      <c r="D2542" s="271"/>
      <c r="E2542" s="272"/>
      <c r="F2542" s="272"/>
      <c r="G2542" s="272"/>
      <c r="H2542" s="272"/>
      <c r="I2542" s="272"/>
      <c r="J2542" s="272"/>
      <c r="K2542" s="272"/>
      <c r="L2542" s="272"/>
      <c r="M2542" s="272"/>
      <c r="N2542" s="273"/>
    </row>
    <row r="2543" spans="2:14" x14ac:dyDescent="0.25">
      <c r="B2543" s="278" t="str">
        <f>IF(D2543="","",D2543&amp;"-"&amp;(1+COUNTIF(D$11:D2542,D2543)))</f>
        <v/>
      </c>
      <c r="D2543" s="271"/>
      <c r="E2543" s="272"/>
      <c r="F2543" s="272"/>
      <c r="G2543" s="272"/>
      <c r="H2543" s="272"/>
      <c r="I2543" s="272"/>
      <c r="J2543" s="272"/>
      <c r="K2543" s="272"/>
      <c r="L2543" s="272"/>
      <c r="M2543" s="272"/>
      <c r="N2543" s="273"/>
    </row>
    <row r="2544" spans="2:14" x14ac:dyDescent="0.25">
      <c r="B2544" s="278" t="str">
        <f>IF(D2544="","",D2544&amp;"-"&amp;(1+COUNTIF(D$11:D2543,D2544)))</f>
        <v/>
      </c>
      <c r="D2544" s="271"/>
      <c r="E2544" s="272"/>
      <c r="F2544" s="272"/>
      <c r="G2544" s="272"/>
      <c r="H2544" s="272"/>
      <c r="I2544" s="272"/>
      <c r="J2544" s="272"/>
      <c r="K2544" s="272"/>
      <c r="L2544" s="272"/>
      <c r="M2544" s="272"/>
      <c r="N2544" s="273"/>
    </row>
    <row r="2545" spans="2:14" x14ac:dyDescent="0.25">
      <c r="B2545" s="278" t="str">
        <f>IF(D2545="","",D2545&amp;"-"&amp;(1+COUNTIF(D$11:D2544,D2545)))</f>
        <v/>
      </c>
      <c r="D2545" s="271"/>
      <c r="E2545" s="272"/>
      <c r="F2545" s="272"/>
      <c r="G2545" s="272"/>
      <c r="H2545" s="272"/>
      <c r="I2545" s="272"/>
      <c r="J2545" s="272"/>
      <c r="K2545" s="272"/>
      <c r="L2545" s="272"/>
      <c r="M2545" s="272"/>
      <c r="N2545" s="273"/>
    </row>
    <row r="2546" spans="2:14" ht="15" customHeight="1" x14ac:dyDescent="0.25">
      <c r="B2546" s="278" t="str">
        <f>IF(D2546="","",D2546&amp;"-"&amp;(1+COUNTIF(D$11:D2545,D2546)))</f>
        <v/>
      </c>
      <c r="D2546" s="271"/>
      <c r="E2546" s="272"/>
      <c r="F2546" s="272"/>
      <c r="G2546" s="272"/>
      <c r="H2546" s="272"/>
      <c r="I2546" s="272"/>
      <c r="J2546" s="272"/>
      <c r="K2546" s="272"/>
      <c r="L2546" s="272"/>
      <c r="M2546" s="272"/>
      <c r="N2546" s="273"/>
    </row>
    <row r="2547" spans="2:14" x14ac:dyDescent="0.25">
      <c r="B2547" s="278" t="str">
        <f>IF(D2547="","",D2547&amp;"-"&amp;(1+COUNTIF(D$11:D2546,D2547)))</f>
        <v/>
      </c>
      <c r="D2547" s="271"/>
      <c r="E2547" s="272"/>
      <c r="F2547" s="272"/>
      <c r="G2547" s="272"/>
      <c r="H2547" s="272"/>
      <c r="I2547" s="272"/>
      <c r="J2547" s="272"/>
      <c r="K2547" s="272"/>
      <c r="L2547" s="272"/>
      <c r="M2547" s="272"/>
      <c r="N2547" s="273"/>
    </row>
    <row r="2548" spans="2:14" x14ac:dyDescent="0.25">
      <c r="B2548" s="278" t="str">
        <f>IF(D2548="","",D2548&amp;"-"&amp;(1+COUNTIF(D$11:D2547,D2548)))</f>
        <v/>
      </c>
      <c r="D2548" s="271"/>
      <c r="E2548" s="272"/>
      <c r="F2548" s="272"/>
      <c r="G2548" s="272"/>
      <c r="H2548" s="272"/>
      <c r="I2548" s="272"/>
      <c r="J2548" s="272"/>
      <c r="K2548" s="272"/>
      <c r="L2548" s="272"/>
      <c r="M2548" s="272"/>
      <c r="N2548" s="273"/>
    </row>
    <row r="2549" spans="2:14" x14ac:dyDescent="0.25">
      <c r="B2549" s="278" t="str">
        <f>IF(D2549="","",D2549&amp;"-"&amp;(1+COUNTIF(D$11:D2548,D2549)))</f>
        <v/>
      </c>
      <c r="D2549" s="271"/>
      <c r="E2549" s="272"/>
      <c r="F2549" s="272"/>
      <c r="G2549" s="272"/>
      <c r="H2549" s="272"/>
      <c r="I2549" s="272"/>
      <c r="J2549" s="272"/>
      <c r="K2549" s="272"/>
      <c r="L2549" s="272"/>
      <c r="M2549" s="272"/>
      <c r="N2549" s="273"/>
    </row>
    <row r="2550" spans="2:14" x14ac:dyDescent="0.25">
      <c r="B2550" s="278" t="str">
        <f>IF(D2550="","",D2550&amp;"-"&amp;(1+COUNTIF(D$11:D2549,D2550)))</f>
        <v/>
      </c>
      <c r="D2550" s="271"/>
      <c r="E2550" s="272"/>
      <c r="F2550" s="272"/>
      <c r="G2550" s="272"/>
      <c r="H2550" s="272"/>
      <c r="I2550" s="272"/>
      <c r="J2550" s="272"/>
      <c r="K2550" s="272"/>
      <c r="L2550" s="272"/>
      <c r="M2550" s="272"/>
      <c r="N2550" s="273"/>
    </row>
    <row r="2551" spans="2:14" x14ac:dyDescent="0.25">
      <c r="B2551" s="278" t="str">
        <f>IF(D2551="","",D2551&amp;"-"&amp;(1+COUNTIF(D$11:D2550,D2551)))</f>
        <v/>
      </c>
      <c r="D2551" s="271"/>
      <c r="E2551" s="272"/>
      <c r="F2551" s="272"/>
      <c r="G2551" s="272"/>
      <c r="H2551" s="272"/>
      <c r="I2551" s="272"/>
      <c r="J2551" s="272"/>
      <c r="K2551" s="272"/>
      <c r="L2551" s="272"/>
      <c r="M2551" s="272"/>
      <c r="N2551" s="273"/>
    </row>
    <row r="2552" spans="2:14" x14ac:dyDescent="0.25">
      <c r="B2552" s="278" t="str">
        <f>IF(D2552="","",D2552&amp;"-"&amp;(1+COUNTIF(D$11:D2551,D2552)))</f>
        <v/>
      </c>
      <c r="D2552" s="271"/>
      <c r="E2552" s="272"/>
      <c r="F2552" s="272"/>
      <c r="G2552" s="272"/>
      <c r="H2552" s="272"/>
      <c r="I2552" s="272"/>
      <c r="J2552" s="272"/>
      <c r="K2552" s="272"/>
      <c r="L2552" s="272"/>
      <c r="M2552" s="272"/>
      <c r="N2552" s="273"/>
    </row>
    <row r="2553" spans="2:14" ht="15" customHeight="1" x14ac:dyDescent="0.25">
      <c r="B2553" s="278" t="str">
        <f>IF(D2553="","",D2553&amp;"-"&amp;(1+COUNTIF(D$11:D2552,D2553)))</f>
        <v/>
      </c>
      <c r="D2553" s="271"/>
      <c r="E2553" s="272"/>
      <c r="F2553" s="272"/>
      <c r="G2553" s="272"/>
      <c r="H2553" s="272"/>
      <c r="I2553" s="272"/>
      <c r="J2553" s="272"/>
      <c r="K2553" s="272"/>
      <c r="L2553" s="272"/>
      <c r="M2553" s="272"/>
      <c r="N2553" s="273"/>
    </row>
    <row r="2554" spans="2:14" x14ac:dyDescent="0.25">
      <c r="B2554" s="278" t="str">
        <f>IF(D2554="","",D2554&amp;"-"&amp;(1+COUNTIF(D$11:D2553,D2554)))</f>
        <v/>
      </c>
      <c r="D2554" s="271"/>
      <c r="E2554" s="272"/>
      <c r="F2554" s="272"/>
      <c r="G2554" s="272"/>
      <c r="H2554" s="272"/>
      <c r="I2554" s="272"/>
      <c r="J2554" s="272"/>
      <c r="K2554" s="272"/>
      <c r="L2554" s="272"/>
      <c r="M2554" s="272"/>
      <c r="N2554" s="273"/>
    </row>
    <row r="2555" spans="2:14" x14ac:dyDescent="0.25">
      <c r="B2555" s="278" t="str">
        <f>IF(D2555="","",D2555&amp;"-"&amp;(1+COUNTIF(D$11:D2554,D2555)))</f>
        <v/>
      </c>
      <c r="D2555" s="271"/>
      <c r="E2555" s="272"/>
      <c r="F2555" s="272"/>
      <c r="G2555" s="272"/>
      <c r="H2555" s="272"/>
      <c r="I2555" s="272"/>
      <c r="J2555" s="272"/>
      <c r="K2555" s="272"/>
      <c r="L2555" s="272"/>
      <c r="M2555" s="272"/>
      <c r="N2555" s="273"/>
    </row>
    <row r="2556" spans="2:14" x14ac:dyDescent="0.25">
      <c r="B2556" s="278" t="str">
        <f>IF(D2556="","",D2556&amp;"-"&amp;(1+COUNTIF(D$11:D2555,D2556)))</f>
        <v/>
      </c>
      <c r="D2556" s="271"/>
      <c r="E2556" s="272"/>
      <c r="F2556" s="272"/>
      <c r="G2556" s="272"/>
      <c r="H2556" s="272"/>
      <c r="I2556" s="272"/>
      <c r="J2556" s="272"/>
      <c r="K2556" s="272"/>
      <c r="L2556" s="272"/>
      <c r="M2556" s="272"/>
      <c r="N2556" s="273"/>
    </row>
    <row r="2557" spans="2:14" x14ac:dyDescent="0.25">
      <c r="B2557" s="278" t="str">
        <f>IF(D2557="","",D2557&amp;"-"&amp;(1+COUNTIF(D$11:D2556,D2557)))</f>
        <v/>
      </c>
      <c r="D2557" s="271"/>
      <c r="E2557" s="272"/>
      <c r="F2557" s="272"/>
      <c r="G2557" s="272"/>
      <c r="H2557" s="272"/>
      <c r="I2557" s="272"/>
      <c r="J2557" s="272"/>
      <c r="K2557" s="272"/>
      <c r="L2557" s="272"/>
      <c r="M2557" s="272"/>
      <c r="N2557" s="273"/>
    </row>
    <row r="2558" spans="2:14" x14ac:dyDescent="0.25">
      <c r="B2558" s="278" t="str">
        <f>IF(D2558="","",D2558&amp;"-"&amp;(1+COUNTIF(D$11:D2557,D2558)))</f>
        <v/>
      </c>
      <c r="D2558" s="271"/>
      <c r="E2558" s="272"/>
      <c r="F2558" s="272"/>
      <c r="G2558" s="272"/>
      <c r="H2558" s="272"/>
      <c r="I2558" s="272"/>
      <c r="J2558" s="272"/>
      <c r="K2558" s="272"/>
      <c r="L2558" s="272"/>
      <c r="M2558" s="272"/>
      <c r="N2558" s="273"/>
    </row>
    <row r="2559" spans="2:14" x14ac:dyDescent="0.25">
      <c r="B2559" s="278" t="str">
        <f>IF(D2559="","",D2559&amp;"-"&amp;(1+COUNTIF(D$11:D2558,D2559)))</f>
        <v/>
      </c>
      <c r="D2559" s="271"/>
      <c r="E2559" s="272"/>
      <c r="F2559" s="272"/>
      <c r="G2559" s="272"/>
      <c r="H2559" s="272"/>
      <c r="I2559" s="272"/>
      <c r="J2559" s="272"/>
      <c r="K2559" s="272"/>
      <c r="L2559" s="272"/>
      <c r="M2559" s="272"/>
      <c r="N2559" s="273"/>
    </row>
    <row r="2560" spans="2:14" ht="15" customHeight="1" x14ac:dyDescent="0.25">
      <c r="B2560" s="278" t="str">
        <f>IF(D2560="","",D2560&amp;"-"&amp;(1+COUNTIF(D$11:D2559,D2560)))</f>
        <v/>
      </c>
      <c r="D2560" s="271"/>
      <c r="E2560" s="272"/>
      <c r="F2560" s="272"/>
      <c r="G2560" s="272"/>
      <c r="H2560" s="272"/>
      <c r="I2560" s="272"/>
      <c r="J2560" s="272"/>
      <c r="K2560" s="272"/>
      <c r="L2560" s="272"/>
      <c r="M2560" s="272"/>
      <c r="N2560" s="273"/>
    </row>
    <row r="2561" spans="2:14" x14ac:dyDescent="0.25">
      <c r="B2561" s="278" t="str">
        <f>IF(D2561="","",D2561&amp;"-"&amp;(1+COUNTIF(D$11:D2560,D2561)))</f>
        <v/>
      </c>
      <c r="D2561" s="271"/>
      <c r="E2561" s="272"/>
      <c r="F2561" s="272"/>
      <c r="G2561" s="272"/>
      <c r="H2561" s="272"/>
      <c r="I2561" s="272"/>
      <c r="J2561" s="272"/>
      <c r="K2561" s="272"/>
      <c r="L2561" s="272"/>
      <c r="M2561" s="272"/>
      <c r="N2561" s="273"/>
    </row>
    <row r="2562" spans="2:14" x14ac:dyDescent="0.25">
      <c r="B2562" s="278" t="str">
        <f>IF(D2562="","",D2562&amp;"-"&amp;(1+COUNTIF(D$11:D2561,D2562)))</f>
        <v/>
      </c>
      <c r="D2562" s="271"/>
      <c r="E2562" s="272"/>
      <c r="F2562" s="272"/>
      <c r="G2562" s="272"/>
      <c r="H2562" s="272"/>
      <c r="I2562" s="272"/>
      <c r="J2562" s="272"/>
      <c r="K2562" s="272"/>
      <c r="L2562" s="272"/>
      <c r="M2562" s="272"/>
      <c r="N2562" s="273"/>
    </row>
    <row r="2563" spans="2:14" x14ac:dyDescent="0.25">
      <c r="B2563" s="278" t="str">
        <f>IF(D2563="","",D2563&amp;"-"&amp;(1+COUNTIF(D$11:D2562,D2563)))</f>
        <v/>
      </c>
      <c r="D2563" s="271"/>
      <c r="E2563" s="272"/>
      <c r="F2563" s="272"/>
      <c r="G2563" s="272"/>
      <c r="H2563" s="272"/>
      <c r="I2563" s="272"/>
      <c r="J2563" s="272"/>
      <c r="K2563" s="272"/>
      <c r="L2563" s="272"/>
      <c r="M2563" s="272"/>
      <c r="N2563" s="273"/>
    </row>
    <row r="2564" spans="2:14" x14ac:dyDescent="0.25">
      <c r="B2564" s="278" t="str">
        <f>IF(D2564="","",D2564&amp;"-"&amp;(1+COUNTIF(D$11:D2563,D2564)))</f>
        <v/>
      </c>
      <c r="D2564" s="271"/>
      <c r="E2564" s="272"/>
      <c r="F2564" s="272"/>
      <c r="G2564" s="272"/>
      <c r="H2564" s="272"/>
      <c r="I2564" s="272"/>
      <c r="J2564" s="272"/>
      <c r="K2564" s="272"/>
      <c r="L2564" s="272"/>
      <c r="M2564" s="272"/>
      <c r="N2564" s="273"/>
    </row>
    <row r="2565" spans="2:14" x14ac:dyDescent="0.25">
      <c r="B2565" s="278" t="str">
        <f>IF(D2565="","",D2565&amp;"-"&amp;(1+COUNTIF(D$11:D2564,D2565)))</f>
        <v/>
      </c>
      <c r="D2565" s="271"/>
      <c r="E2565" s="272"/>
      <c r="F2565" s="272"/>
      <c r="G2565" s="272"/>
      <c r="H2565" s="272"/>
      <c r="I2565" s="272"/>
      <c r="J2565" s="272"/>
      <c r="K2565" s="272"/>
      <c r="L2565" s="272"/>
      <c r="M2565" s="272"/>
      <c r="N2565" s="273"/>
    </row>
    <row r="2566" spans="2:14" x14ac:dyDescent="0.25">
      <c r="B2566" s="278" t="str">
        <f>IF(D2566="","",D2566&amp;"-"&amp;(1+COUNTIF(D$11:D2565,D2566)))</f>
        <v/>
      </c>
      <c r="D2566" s="271"/>
      <c r="E2566" s="272"/>
      <c r="F2566" s="272"/>
      <c r="G2566" s="272"/>
      <c r="H2566" s="272"/>
      <c r="I2566" s="272"/>
      <c r="J2566" s="272"/>
      <c r="K2566" s="272"/>
      <c r="L2566" s="272"/>
      <c r="M2566" s="272"/>
      <c r="N2566" s="273"/>
    </row>
    <row r="2567" spans="2:14" ht="15" customHeight="1" x14ac:dyDescent="0.25">
      <c r="B2567" s="278" t="str">
        <f>IF(D2567="","",D2567&amp;"-"&amp;(1+COUNTIF(D$11:D2566,D2567)))</f>
        <v/>
      </c>
      <c r="D2567" s="271"/>
      <c r="E2567" s="272"/>
      <c r="F2567" s="272"/>
      <c r="G2567" s="272"/>
      <c r="H2567" s="272"/>
      <c r="I2567" s="272"/>
      <c r="J2567" s="272"/>
      <c r="K2567" s="272"/>
      <c r="L2567" s="272"/>
      <c r="M2567" s="272"/>
      <c r="N2567" s="273"/>
    </row>
    <row r="2568" spans="2:14" x14ac:dyDescent="0.25">
      <c r="B2568" s="278" t="str">
        <f>IF(D2568="","",D2568&amp;"-"&amp;(1+COUNTIF(D$11:D2567,D2568)))</f>
        <v/>
      </c>
      <c r="D2568" s="271"/>
      <c r="E2568" s="272"/>
      <c r="F2568" s="272"/>
      <c r="G2568" s="272"/>
      <c r="H2568" s="272"/>
      <c r="I2568" s="272"/>
      <c r="J2568" s="272"/>
      <c r="K2568" s="272"/>
      <c r="L2568" s="272"/>
      <c r="M2568" s="272"/>
      <c r="N2568" s="273"/>
    </row>
    <row r="2569" spans="2:14" x14ac:dyDescent="0.25">
      <c r="B2569" s="278" t="str">
        <f>IF(D2569="","",D2569&amp;"-"&amp;(1+COUNTIF(D$11:D2568,D2569)))</f>
        <v/>
      </c>
      <c r="D2569" s="271"/>
      <c r="E2569" s="272"/>
      <c r="F2569" s="272"/>
      <c r="G2569" s="272"/>
      <c r="H2569" s="272"/>
      <c r="I2569" s="272"/>
      <c r="J2569" s="272"/>
      <c r="K2569" s="272"/>
      <c r="L2569" s="272"/>
      <c r="M2569" s="272"/>
      <c r="N2569" s="273"/>
    </row>
    <row r="2570" spans="2:14" x14ac:dyDescent="0.25">
      <c r="B2570" s="278" t="str">
        <f>IF(D2570="","",D2570&amp;"-"&amp;(1+COUNTIF(D$11:D2569,D2570)))</f>
        <v/>
      </c>
      <c r="D2570" s="271"/>
      <c r="E2570" s="272"/>
      <c r="F2570" s="272"/>
      <c r="G2570" s="272"/>
      <c r="H2570" s="272"/>
      <c r="I2570" s="272"/>
      <c r="J2570" s="272"/>
      <c r="K2570" s="272"/>
      <c r="L2570" s="272"/>
      <c r="M2570" s="272"/>
      <c r="N2570" s="273"/>
    </row>
    <row r="2571" spans="2:14" x14ac:dyDescent="0.25">
      <c r="B2571" s="278" t="str">
        <f>IF(D2571="","",D2571&amp;"-"&amp;(1+COUNTIF(D$11:D2570,D2571)))</f>
        <v/>
      </c>
      <c r="D2571" s="271"/>
      <c r="E2571" s="272"/>
      <c r="F2571" s="272"/>
      <c r="G2571" s="272"/>
      <c r="H2571" s="272"/>
      <c r="I2571" s="272"/>
      <c r="J2571" s="272"/>
      <c r="K2571" s="272"/>
      <c r="L2571" s="272"/>
      <c r="M2571" s="272"/>
      <c r="N2571" s="273"/>
    </row>
    <row r="2572" spans="2:14" x14ac:dyDescent="0.25">
      <c r="B2572" s="278" t="str">
        <f>IF(D2572="","",D2572&amp;"-"&amp;(1+COUNTIF(D$11:D2571,D2572)))</f>
        <v/>
      </c>
      <c r="D2572" s="271"/>
      <c r="E2572" s="272"/>
      <c r="F2572" s="272"/>
      <c r="G2572" s="272"/>
      <c r="H2572" s="272"/>
      <c r="I2572" s="272"/>
      <c r="J2572" s="272"/>
      <c r="K2572" s="272"/>
      <c r="L2572" s="272"/>
      <c r="M2572" s="272"/>
      <c r="N2572" s="273"/>
    </row>
    <row r="2573" spans="2:14" x14ac:dyDescent="0.25">
      <c r="B2573" s="278" t="str">
        <f>IF(D2573="","",D2573&amp;"-"&amp;(1+COUNTIF(D$11:D2572,D2573)))</f>
        <v/>
      </c>
      <c r="D2573" s="271"/>
      <c r="E2573" s="272"/>
      <c r="F2573" s="272"/>
      <c r="G2573" s="272"/>
      <c r="H2573" s="272"/>
      <c r="I2573" s="272"/>
      <c r="J2573" s="272"/>
      <c r="K2573" s="272"/>
      <c r="L2573" s="272"/>
      <c r="M2573" s="272"/>
      <c r="N2573" s="273"/>
    </row>
    <row r="2574" spans="2:14" ht="15" customHeight="1" x14ac:dyDescent="0.25">
      <c r="B2574" s="278" t="str">
        <f>IF(D2574="","",D2574&amp;"-"&amp;(1+COUNTIF(D$11:D2573,D2574)))</f>
        <v/>
      </c>
      <c r="D2574" s="271"/>
      <c r="E2574" s="272"/>
      <c r="F2574" s="272"/>
      <c r="G2574" s="272"/>
      <c r="H2574" s="272"/>
      <c r="I2574" s="272"/>
      <c r="J2574" s="272"/>
      <c r="K2574" s="272"/>
      <c r="L2574" s="272"/>
      <c r="M2574" s="272"/>
      <c r="N2574" s="273"/>
    </row>
    <row r="2575" spans="2:14" x14ac:dyDescent="0.25">
      <c r="B2575" s="278" t="str">
        <f>IF(D2575="","",D2575&amp;"-"&amp;(1+COUNTIF(D$11:D2574,D2575)))</f>
        <v/>
      </c>
      <c r="D2575" s="271"/>
      <c r="E2575" s="272"/>
      <c r="F2575" s="272"/>
      <c r="G2575" s="272"/>
      <c r="H2575" s="272"/>
      <c r="I2575" s="272"/>
      <c r="J2575" s="272"/>
      <c r="K2575" s="272"/>
      <c r="L2575" s="272"/>
      <c r="M2575" s="272"/>
      <c r="N2575" s="273"/>
    </row>
    <row r="2576" spans="2:14" x14ac:dyDescent="0.25">
      <c r="B2576" s="278" t="str">
        <f>IF(D2576="","",D2576&amp;"-"&amp;(1+COUNTIF(D$11:D2575,D2576)))</f>
        <v/>
      </c>
      <c r="D2576" s="271"/>
      <c r="E2576" s="272"/>
      <c r="F2576" s="272"/>
      <c r="G2576" s="272"/>
      <c r="H2576" s="272"/>
      <c r="I2576" s="272"/>
      <c r="J2576" s="272"/>
      <c r="K2576" s="272"/>
      <c r="L2576" s="272"/>
      <c r="M2576" s="272"/>
      <c r="N2576" s="273"/>
    </row>
    <row r="2577" spans="2:14" x14ac:dyDescent="0.25">
      <c r="B2577" s="278" t="str">
        <f>IF(D2577="","",D2577&amp;"-"&amp;(1+COUNTIF(D$11:D2576,D2577)))</f>
        <v/>
      </c>
      <c r="D2577" s="271"/>
      <c r="E2577" s="272"/>
      <c r="F2577" s="272"/>
      <c r="G2577" s="272"/>
      <c r="H2577" s="272"/>
      <c r="I2577" s="272"/>
      <c r="J2577" s="272"/>
      <c r="K2577" s="272"/>
      <c r="L2577" s="272"/>
      <c r="M2577" s="272"/>
      <c r="N2577" s="273"/>
    </row>
    <row r="2578" spans="2:14" x14ac:dyDescent="0.25">
      <c r="B2578" s="278" t="str">
        <f>IF(D2578="","",D2578&amp;"-"&amp;(1+COUNTIF(D$11:D2577,D2578)))</f>
        <v/>
      </c>
      <c r="D2578" s="271"/>
      <c r="E2578" s="272"/>
      <c r="F2578" s="272"/>
      <c r="G2578" s="272"/>
      <c r="H2578" s="272"/>
      <c r="I2578" s="272"/>
      <c r="J2578" s="272"/>
      <c r="K2578" s="272"/>
      <c r="L2578" s="272"/>
      <c r="M2578" s="272"/>
      <c r="N2578" s="273"/>
    </row>
    <row r="2579" spans="2:14" x14ac:dyDescent="0.25">
      <c r="B2579" s="278" t="str">
        <f>IF(D2579="","",D2579&amp;"-"&amp;(1+COUNTIF(D$11:D2578,D2579)))</f>
        <v/>
      </c>
      <c r="D2579" s="271"/>
      <c r="E2579" s="272"/>
      <c r="F2579" s="272"/>
      <c r="G2579" s="272"/>
      <c r="H2579" s="272"/>
      <c r="I2579" s="272"/>
      <c r="J2579" s="272"/>
      <c r="K2579" s="272"/>
      <c r="L2579" s="272"/>
      <c r="M2579" s="272"/>
      <c r="N2579" s="273"/>
    </row>
    <row r="2580" spans="2:14" x14ac:dyDescent="0.25">
      <c r="B2580" s="278" t="str">
        <f>IF(D2580="","",D2580&amp;"-"&amp;(1+COUNTIF(D$11:D2579,D2580)))</f>
        <v/>
      </c>
      <c r="D2580" s="271"/>
      <c r="E2580" s="272"/>
      <c r="F2580" s="272"/>
      <c r="G2580" s="272"/>
      <c r="H2580" s="272"/>
      <c r="I2580" s="272"/>
      <c r="J2580" s="272"/>
      <c r="K2580" s="272"/>
      <c r="L2580" s="272"/>
      <c r="M2580" s="272"/>
      <c r="N2580" s="273"/>
    </row>
    <row r="2581" spans="2:14" ht="15" customHeight="1" x14ac:dyDescent="0.25">
      <c r="B2581" s="278" t="str">
        <f>IF(D2581="","",D2581&amp;"-"&amp;(1+COUNTIF(D$11:D2580,D2581)))</f>
        <v/>
      </c>
      <c r="D2581" s="271"/>
      <c r="E2581" s="272"/>
      <c r="F2581" s="272"/>
      <c r="G2581" s="272"/>
      <c r="H2581" s="272"/>
      <c r="I2581" s="272"/>
      <c r="J2581" s="272"/>
      <c r="K2581" s="272"/>
      <c r="L2581" s="272"/>
      <c r="M2581" s="272"/>
      <c r="N2581" s="273"/>
    </row>
    <row r="2582" spans="2:14" x14ac:dyDescent="0.25">
      <c r="B2582" s="278" t="str">
        <f>IF(D2582="","",D2582&amp;"-"&amp;(1+COUNTIF(D$11:D2581,D2582)))</f>
        <v/>
      </c>
      <c r="D2582" s="271"/>
      <c r="E2582" s="272"/>
      <c r="F2582" s="272"/>
      <c r="G2582" s="272"/>
      <c r="H2582" s="272"/>
      <c r="I2582" s="272"/>
      <c r="J2582" s="272"/>
      <c r="K2582" s="272"/>
      <c r="L2582" s="272"/>
      <c r="M2582" s="272"/>
      <c r="N2582" s="273"/>
    </row>
    <row r="2583" spans="2:14" x14ac:dyDescent="0.25">
      <c r="B2583" s="278" t="str">
        <f>IF(D2583="","",D2583&amp;"-"&amp;(1+COUNTIF(D$11:D2582,D2583)))</f>
        <v/>
      </c>
      <c r="D2583" s="271"/>
      <c r="E2583" s="272"/>
      <c r="F2583" s="272"/>
      <c r="G2583" s="272"/>
      <c r="H2583" s="272"/>
      <c r="I2583" s="272"/>
      <c r="J2583" s="272"/>
      <c r="K2583" s="272"/>
      <c r="L2583" s="272"/>
      <c r="M2583" s="272"/>
      <c r="N2583" s="273"/>
    </row>
    <row r="2584" spans="2:14" x14ac:dyDescent="0.25">
      <c r="B2584" s="278" t="str">
        <f>IF(D2584="","",D2584&amp;"-"&amp;(1+COUNTIF(D$11:D2583,D2584)))</f>
        <v/>
      </c>
      <c r="D2584" s="271"/>
      <c r="E2584" s="272"/>
      <c r="F2584" s="272"/>
      <c r="G2584" s="272"/>
      <c r="H2584" s="272"/>
      <c r="I2584" s="272"/>
      <c r="J2584" s="272"/>
      <c r="K2584" s="272"/>
      <c r="L2584" s="272"/>
      <c r="M2584" s="272"/>
      <c r="N2584" s="273"/>
    </row>
    <row r="2585" spans="2:14" x14ac:dyDescent="0.25">
      <c r="B2585" s="278" t="str">
        <f>IF(D2585="","",D2585&amp;"-"&amp;(1+COUNTIF(D$11:D2584,D2585)))</f>
        <v/>
      </c>
      <c r="D2585" s="271"/>
      <c r="E2585" s="272"/>
      <c r="F2585" s="272"/>
      <c r="G2585" s="272"/>
      <c r="H2585" s="272"/>
      <c r="I2585" s="272"/>
      <c r="J2585" s="272"/>
      <c r="K2585" s="272"/>
      <c r="L2585" s="272"/>
      <c r="M2585" s="272"/>
      <c r="N2585" s="273"/>
    </row>
    <row r="2586" spans="2:14" x14ac:dyDescent="0.25">
      <c r="B2586" s="278" t="str">
        <f>IF(D2586="","",D2586&amp;"-"&amp;(1+COUNTIF(D$11:D2585,D2586)))</f>
        <v/>
      </c>
      <c r="D2586" s="271"/>
      <c r="E2586" s="272"/>
      <c r="F2586" s="272"/>
      <c r="G2586" s="272"/>
      <c r="H2586" s="272"/>
      <c r="I2586" s="272"/>
      <c r="J2586" s="272"/>
      <c r="K2586" s="272"/>
      <c r="L2586" s="272"/>
      <c r="M2586" s="272"/>
      <c r="N2586" s="273"/>
    </row>
    <row r="2587" spans="2:14" x14ac:dyDescent="0.25">
      <c r="B2587" s="278" t="str">
        <f>IF(D2587="","",D2587&amp;"-"&amp;(1+COUNTIF(D$11:D2586,D2587)))</f>
        <v/>
      </c>
      <c r="D2587" s="271"/>
      <c r="E2587" s="272"/>
      <c r="F2587" s="272"/>
      <c r="G2587" s="272"/>
      <c r="H2587" s="272"/>
      <c r="I2587" s="272"/>
      <c r="J2587" s="272"/>
      <c r="K2587" s="272"/>
      <c r="L2587" s="272"/>
      <c r="M2587" s="272"/>
      <c r="N2587" s="273"/>
    </row>
    <row r="2588" spans="2:14" ht="15" customHeight="1" x14ac:dyDescent="0.25">
      <c r="B2588" s="278" t="str">
        <f>IF(D2588="","",D2588&amp;"-"&amp;(1+COUNTIF(D$11:D2587,D2588)))</f>
        <v/>
      </c>
      <c r="D2588" s="271"/>
      <c r="E2588" s="272"/>
      <c r="F2588" s="272"/>
      <c r="G2588" s="272"/>
      <c r="H2588" s="272"/>
      <c r="I2588" s="272"/>
      <c r="J2588" s="272"/>
      <c r="K2588" s="272"/>
      <c r="L2588" s="272"/>
      <c r="M2588" s="272"/>
      <c r="N2588" s="273"/>
    </row>
    <row r="2589" spans="2:14" x14ac:dyDescent="0.25">
      <c r="B2589" s="278" t="str">
        <f>IF(D2589="","",D2589&amp;"-"&amp;(1+COUNTIF(D$11:D2588,D2589)))</f>
        <v/>
      </c>
      <c r="D2589" s="271"/>
      <c r="E2589" s="272"/>
      <c r="F2589" s="272"/>
      <c r="G2589" s="272"/>
      <c r="H2589" s="272"/>
      <c r="I2589" s="272"/>
      <c r="J2589" s="272"/>
      <c r="K2589" s="272"/>
      <c r="L2589" s="272"/>
      <c r="M2589" s="272"/>
      <c r="N2589" s="273"/>
    </row>
    <row r="2590" spans="2:14" x14ac:dyDescent="0.25">
      <c r="B2590" s="278" t="str">
        <f>IF(D2590="","",D2590&amp;"-"&amp;(1+COUNTIF(D$11:D2589,D2590)))</f>
        <v/>
      </c>
      <c r="D2590" s="271"/>
      <c r="E2590" s="272"/>
      <c r="F2590" s="272"/>
      <c r="G2590" s="272"/>
      <c r="H2590" s="272"/>
      <c r="I2590" s="272"/>
      <c r="J2590" s="272"/>
      <c r="K2590" s="272"/>
      <c r="L2590" s="272"/>
      <c r="M2590" s="272"/>
      <c r="N2590" s="273"/>
    </row>
    <row r="2591" spans="2:14" x14ac:dyDescent="0.25">
      <c r="B2591" s="278" t="str">
        <f>IF(D2591="","",D2591&amp;"-"&amp;(1+COUNTIF(D$11:D2590,D2591)))</f>
        <v/>
      </c>
      <c r="D2591" s="271"/>
      <c r="E2591" s="272"/>
      <c r="F2591" s="272"/>
      <c r="G2591" s="272"/>
      <c r="H2591" s="272"/>
      <c r="I2591" s="272"/>
      <c r="J2591" s="272"/>
      <c r="K2591" s="272"/>
      <c r="L2591" s="272"/>
      <c r="M2591" s="272"/>
      <c r="N2591" s="273"/>
    </row>
    <row r="2592" spans="2:14" x14ac:dyDescent="0.25">
      <c r="B2592" s="278" t="str">
        <f>IF(D2592="","",D2592&amp;"-"&amp;(1+COUNTIF(D$11:D2591,D2592)))</f>
        <v/>
      </c>
      <c r="D2592" s="271"/>
      <c r="E2592" s="272"/>
      <c r="F2592" s="272"/>
      <c r="G2592" s="272"/>
      <c r="H2592" s="272"/>
      <c r="I2592" s="272"/>
      <c r="J2592" s="272"/>
      <c r="K2592" s="272"/>
      <c r="L2592" s="272"/>
      <c r="M2592" s="272"/>
      <c r="N2592" s="273"/>
    </row>
    <row r="2593" spans="2:14" x14ac:dyDescent="0.25">
      <c r="B2593" s="278" t="str">
        <f>IF(D2593="","",D2593&amp;"-"&amp;(1+COUNTIF(D$11:D2592,D2593)))</f>
        <v/>
      </c>
      <c r="D2593" s="271"/>
      <c r="E2593" s="272"/>
      <c r="F2593" s="272"/>
      <c r="G2593" s="272"/>
      <c r="H2593" s="272"/>
      <c r="I2593" s="272"/>
      <c r="J2593" s="272"/>
      <c r="K2593" s="272"/>
      <c r="L2593" s="272"/>
      <c r="M2593" s="272"/>
      <c r="N2593" s="273"/>
    </row>
    <row r="2594" spans="2:14" x14ac:dyDescent="0.25">
      <c r="B2594" s="278" t="str">
        <f>IF(D2594="","",D2594&amp;"-"&amp;(1+COUNTIF(D$11:D2593,D2594)))</f>
        <v/>
      </c>
      <c r="D2594" s="271"/>
      <c r="E2594" s="272"/>
      <c r="F2594" s="272"/>
      <c r="G2594" s="272"/>
      <c r="H2594" s="272"/>
      <c r="I2594" s="272"/>
      <c r="J2594" s="272"/>
      <c r="K2594" s="272"/>
      <c r="L2594" s="272"/>
      <c r="M2594" s="272"/>
      <c r="N2594" s="273"/>
    </row>
    <row r="2595" spans="2:14" ht="15" customHeight="1" x14ac:dyDescent="0.25">
      <c r="B2595" s="278" t="str">
        <f>IF(D2595="","",D2595&amp;"-"&amp;(1+COUNTIF(D$11:D2594,D2595)))</f>
        <v/>
      </c>
      <c r="D2595" s="271"/>
      <c r="E2595" s="272"/>
      <c r="F2595" s="272"/>
      <c r="G2595" s="272"/>
      <c r="H2595" s="272"/>
      <c r="I2595" s="272"/>
      <c r="J2595" s="272"/>
      <c r="K2595" s="272"/>
      <c r="L2595" s="272"/>
      <c r="M2595" s="272"/>
      <c r="N2595" s="273"/>
    </row>
    <row r="2596" spans="2:14" x14ac:dyDescent="0.25">
      <c r="B2596" s="278" t="str">
        <f>IF(D2596="","",D2596&amp;"-"&amp;(1+COUNTIF(D$11:D2595,D2596)))</f>
        <v/>
      </c>
      <c r="D2596" s="271"/>
      <c r="E2596" s="272"/>
      <c r="F2596" s="272"/>
      <c r="G2596" s="272"/>
      <c r="H2596" s="272"/>
      <c r="I2596" s="272"/>
      <c r="J2596" s="272"/>
      <c r="K2596" s="272"/>
      <c r="L2596" s="272"/>
      <c r="M2596" s="272"/>
      <c r="N2596" s="273"/>
    </row>
    <row r="2597" spans="2:14" x14ac:dyDescent="0.25">
      <c r="B2597" s="278" t="str">
        <f>IF(D2597="","",D2597&amp;"-"&amp;(1+COUNTIF(D$11:D2596,D2597)))</f>
        <v/>
      </c>
      <c r="D2597" s="271"/>
      <c r="E2597" s="272"/>
      <c r="F2597" s="272"/>
      <c r="G2597" s="272"/>
      <c r="H2597" s="272"/>
      <c r="I2597" s="272"/>
      <c r="J2597" s="272"/>
      <c r="K2597" s="272"/>
      <c r="L2597" s="272"/>
      <c r="M2597" s="272"/>
      <c r="N2597" s="273"/>
    </row>
    <row r="2598" spans="2:14" x14ac:dyDescent="0.25">
      <c r="B2598" s="278" t="str">
        <f>IF(D2598="","",D2598&amp;"-"&amp;(1+COUNTIF(D$11:D2597,D2598)))</f>
        <v/>
      </c>
      <c r="D2598" s="271"/>
      <c r="E2598" s="272"/>
      <c r="F2598" s="272"/>
      <c r="G2598" s="272"/>
      <c r="H2598" s="272"/>
      <c r="I2598" s="272"/>
      <c r="J2598" s="272"/>
      <c r="K2598" s="272"/>
      <c r="L2598" s="272"/>
      <c r="M2598" s="272"/>
      <c r="N2598" s="273"/>
    </row>
    <row r="2599" spans="2:14" x14ac:dyDescent="0.25">
      <c r="B2599" s="278" t="str">
        <f>IF(D2599="","",D2599&amp;"-"&amp;(1+COUNTIF(D$11:D2598,D2599)))</f>
        <v/>
      </c>
      <c r="D2599" s="271"/>
      <c r="E2599" s="272"/>
      <c r="F2599" s="272"/>
      <c r="G2599" s="272"/>
      <c r="H2599" s="272"/>
      <c r="I2599" s="272"/>
      <c r="J2599" s="272"/>
      <c r="K2599" s="272"/>
      <c r="L2599" s="272"/>
      <c r="M2599" s="272"/>
      <c r="N2599" s="273"/>
    </row>
    <row r="2600" spans="2:14" x14ac:dyDescent="0.25">
      <c r="B2600" s="278" t="str">
        <f>IF(D2600="","",D2600&amp;"-"&amp;(1+COUNTIF(D$11:D2599,D2600)))</f>
        <v/>
      </c>
      <c r="D2600" s="271"/>
      <c r="E2600" s="272"/>
      <c r="F2600" s="272"/>
      <c r="G2600" s="272"/>
      <c r="H2600" s="272"/>
      <c r="I2600" s="272"/>
      <c r="J2600" s="272"/>
      <c r="K2600" s="272"/>
      <c r="L2600" s="272"/>
      <c r="M2600" s="272"/>
      <c r="N2600" s="273"/>
    </row>
    <row r="2601" spans="2:14" x14ac:dyDescent="0.25">
      <c r="B2601" s="278" t="str">
        <f>IF(D2601="","",D2601&amp;"-"&amp;(1+COUNTIF(D$11:D2600,D2601)))</f>
        <v/>
      </c>
      <c r="D2601" s="271"/>
      <c r="E2601" s="272"/>
      <c r="F2601" s="272"/>
      <c r="G2601" s="272"/>
      <c r="H2601" s="272"/>
      <c r="I2601" s="272"/>
      <c r="J2601" s="272"/>
      <c r="K2601" s="272"/>
      <c r="L2601" s="272"/>
      <c r="M2601" s="272"/>
      <c r="N2601" s="273"/>
    </row>
    <row r="2602" spans="2:14" ht="15" customHeight="1" x14ac:dyDescent="0.25">
      <c r="B2602" s="278" t="str">
        <f>IF(D2602="","",D2602&amp;"-"&amp;(1+COUNTIF(D$11:D2601,D2602)))</f>
        <v/>
      </c>
      <c r="D2602" s="271"/>
      <c r="E2602" s="272"/>
      <c r="F2602" s="272"/>
      <c r="G2602" s="272"/>
      <c r="H2602" s="272"/>
      <c r="I2602" s="272"/>
      <c r="J2602" s="272"/>
      <c r="K2602" s="272"/>
      <c r="L2602" s="272"/>
      <c r="M2602" s="272"/>
      <c r="N2602" s="273"/>
    </row>
    <row r="2603" spans="2:14" x14ac:dyDescent="0.25">
      <c r="B2603" s="278" t="str">
        <f>IF(D2603="","",D2603&amp;"-"&amp;(1+COUNTIF(D$11:D2602,D2603)))</f>
        <v/>
      </c>
      <c r="D2603" s="271"/>
      <c r="E2603" s="272"/>
      <c r="F2603" s="272"/>
      <c r="G2603" s="272"/>
      <c r="H2603" s="272"/>
      <c r="I2603" s="272"/>
      <c r="J2603" s="272"/>
      <c r="K2603" s="272"/>
      <c r="L2603" s="272"/>
      <c r="M2603" s="272"/>
      <c r="N2603" s="273"/>
    </row>
    <row r="2604" spans="2:14" x14ac:dyDescent="0.25">
      <c r="B2604" s="278" t="str">
        <f>IF(D2604="","",D2604&amp;"-"&amp;(1+COUNTIF(D$11:D2603,D2604)))</f>
        <v/>
      </c>
      <c r="D2604" s="271"/>
      <c r="E2604" s="272"/>
      <c r="F2604" s="272"/>
      <c r="G2604" s="272"/>
      <c r="H2604" s="272"/>
      <c r="I2604" s="272"/>
      <c r="J2604" s="272"/>
      <c r="K2604" s="272"/>
      <c r="L2604" s="272"/>
      <c r="M2604" s="272"/>
      <c r="N2604" s="273"/>
    </row>
    <row r="2605" spans="2:14" x14ac:dyDescent="0.25">
      <c r="B2605" s="278" t="str">
        <f>IF(D2605="","",D2605&amp;"-"&amp;(1+COUNTIF(D$11:D2604,D2605)))</f>
        <v/>
      </c>
      <c r="D2605" s="271"/>
      <c r="E2605" s="272"/>
      <c r="F2605" s="272"/>
      <c r="G2605" s="272"/>
      <c r="H2605" s="272"/>
      <c r="I2605" s="272"/>
      <c r="J2605" s="272"/>
      <c r="K2605" s="272"/>
      <c r="L2605" s="272"/>
      <c r="M2605" s="272"/>
      <c r="N2605" s="273"/>
    </row>
    <row r="2606" spans="2:14" x14ac:dyDescent="0.25">
      <c r="B2606" s="278" t="str">
        <f>IF(D2606="","",D2606&amp;"-"&amp;(1+COUNTIF(D$11:D2605,D2606)))</f>
        <v/>
      </c>
      <c r="D2606" s="271"/>
      <c r="E2606" s="272"/>
      <c r="F2606" s="272"/>
      <c r="G2606" s="272"/>
      <c r="H2606" s="272"/>
      <c r="I2606" s="272"/>
      <c r="J2606" s="272"/>
      <c r="K2606" s="272"/>
      <c r="L2606" s="272"/>
      <c r="M2606" s="272"/>
      <c r="N2606" s="273"/>
    </row>
    <row r="2607" spans="2:14" x14ac:dyDescent="0.25">
      <c r="B2607" s="278" t="str">
        <f>IF(D2607="","",D2607&amp;"-"&amp;(1+COUNTIF(D$11:D2606,D2607)))</f>
        <v/>
      </c>
      <c r="D2607" s="271"/>
      <c r="E2607" s="272"/>
      <c r="F2607" s="272"/>
      <c r="G2607" s="272"/>
      <c r="H2607" s="272"/>
      <c r="I2607" s="272"/>
      <c r="J2607" s="272"/>
      <c r="K2607" s="272"/>
      <c r="L2607" s="272"/>
      <c r="M2607" s="272"/>
      <c r="N2607" s="273"/>
    </row>
    <row r="2608" spans="2:14" x14ac:dyDescent="0.25">
      <c r="B2608" s="278" t="str">
        <f>IF(D2608="","",D2608&amp;"-"&amp;(1+COUNTIF(D$11:D2607,D2608)))</f>
        <v/>
      </c>
      <c r="D2608" s="271"/>
      <c r="E2608" s="272"/>
      <c r="F2608" s="272"/>
      <c r="G2608" s="272"/>
      <c r="H2608" s="272"/>
      <c r="I2608" s="272"/>
      <c r="J2608" s="272"/>
      <c r="K2608" s="272"/>
      <c r="L2608" s="272"/>
      <c r="M2608" s="272"/>
      <c r="N2608" s="273"/>
    </row>
    <row r="2609" spans="2:14" ht="15" customHeight="1" x14ac:dyDescent="0.25">
      <c r="B2609" s="278" t="str">
        <f>IF(D2609="","",D2609&amp;"-"&amp;(1+COUNTIF(D$11:D2608,D2609)))</f>
        <v/>
      </c>
      <c r="D2609" s="271"/>
      <c r="E2609" s="272"/>
      <c r="F2609" s="272"/>
      <c r="G2609" s="272"/>
      <c r="H2609" s="272"/>
      <c r="I2609" s="272"/>
      <c r="J2609" s="272"/>
      <c r="K2609" s="272"/>
      <c r="L2609" s="272"/>
      <c r="M2609" s="272"/>
      <c r="N2609" s="273"/>
    </row>
    <row r="2610" spans="2:14" x14ac:dyDescent="0.25">
      <c r="B2610" s="278" t="str">
        <f>IF(D2610="","",D2610&amp;"-"&amp;(1+COUNTIF(D$11:D2609,D2610)))</f>
        <v/>
      </c>
      <c r="D2610" s="271"/>
      <c r="E2610" s="272"/>
      <c r="F2610" s="272"/>
      <c r="G2610" s="272"/>
      <c r="H2610" s="272"/>
      <c r="I2610" s="272"/>
      <c r="J2610" s="272"/>
      <c r="K2610" s="272"/>
      <c r="L2610" s="272"/>
      <c r="M2610" s="272"/>
      <c r="N2610" s="273"/>
    </row>
    <row r="2611" spans="2:14" x14ac:dyDescent="0.25">
      <c r="B2611" s="278" t="str">
        <f>IF(D2611="","",D2611&amp;"-"&amp;(1+COUNTIF(D$11:D2610,D2611)))</f>
        <v/>
      </c>
      <c r="D2611" s="271"/>
      <c r="E2611" s="272"/>
      <c r="F2611" s="272"/>
      <c r="G2611" s="272"/>
      <c r="H2611" s="272"/>
      <c r="I2611" s="272"/>
      <c r="J2611" s="272"/>
      <c r="K2611" s="272"/>
      <c r="L2611" s="272"/>
      <c r="M2611" s="272"/>
      <c r="N2611" s="273"/>
    </row>
    <row r="2612" spans="2:14" x14ac:dyDescent="0.25">
      <c r="B2612" s="278" t="str">
        <f>IF(D2612="","",D2612&amp;"-"&amp;(1+COUNTIF(D$11:D2611,D2612)))</f>
        <v/>
      </c>
      <c r="D2612" s="271"/>
      <c r="E2612" s="272"/>
      <c r="F2612" s="272"/>
      <c r="G2612" s="272"/>
      <c r="H2612" s="272"/>
      <c r="I2612" s="272"/>
      <c r="J2612" s="272"/>
      <c r="K2612" s="272"/>
      <c r="L2612" s="272"/>
      <c r="M2612" s="272"/>
      <c r="N2612" s="273"/>
    </row>
    <row r="2613" spans="2:14" x14ac:dyDescent="0.25">
      <c r="B2613" s="278" t="str">
        <f>IF(D2613="","",D2613&amp;"-"&amp;(1+COUNTIF(D$11:D2612,D2613)))</f>
        <v/>
      </c>
      <c r="D2613" s="271"/>
      <c r="E2613" s="272"/>
      <c r="F2613" s="272"/>
      <c r="G2613" s="272"/>
      <c r="H2613" s="272"/>
      <c r="I2613" s="272"/>
      <c r="J2613" s="272"/>
      <c r="K2613" s="272"/>
      <c r="L2613" s="272"/>
      <c r="M2613" s="272"/>
      <c r="N2613" s="273"/>
    </row>
    <row r="2614" spans="2:14" x14ac:dyDescent="0.25">
      <c r="B2614" s="278" t="str">
        <f>IF(D2614="","",D2614&amp;"-"&amp;(1+COUNTIF(D$11:D2613,D2614)))</f>
        <v/>
      </c>
      <c r="D2614" s="271"/>
      <c r="E2614" s="272"/>
      <c r="F2614" s="272"/>
      <c r="G2614" s="272"/>
      <c r="H2614" s="272"/>
      <c r="I2614" s="272"/>
      <c r="J2614" s="272"/>
      <c r="K2614" s="272"/>
      <c r="L2614" s="272"/>
      <c r="M2614" s="272"/>
      <c r="N2614" s="273"/>
    </row>
    <row r="2615" spans="2:14" x14ac:dyDescent="0.25">
      <c r="B2615" s="278" t="str">
        <f>IF(D2615="","",D2615&amp;"-"&amp;(1+COUNTIF(D$11:D2614,D2615)))</f>
        <v/>
      </c>
      <c r="D2615" s="271"/>
      <c r="E2615" s="272"/>
      <c r="F2615" s="272"/>
      <c r="G2615" s="272"/>
      <c r="H2615" s="272"/>
      <c r="I2615" s="272"/>
      <c r="J2615" s="272"/>
      <c r="K2615" s="272"/>
      <c r="L2615" s="272"/>
      <c r="M2615" s="272"/>
      <c r="N2615" s="273"/>
    </row>
    <row r="2616" spans="2:14" ht="15" customHeight="1" x14ac:dyDescent="0.25">
      <c r="B2616" s="278" t="str">
        <f>IF(D2616="","",D2616&amp;"-"&amp;(1+COUNTIF(D$11:D2615,D2616)))</f>
        <v/>
      </c>
      <c r="D2616" s="271"/>
      <c r="E2616" s="272"/>
      <c r="F2616" s="272"/>
      <c r="G2616" s="272"/>
      <c r="H2616" s="272"/>
      <c r="I2616" s="272"/>
      <c r="J2616" s="272"/>
      <c r="K2616" s="272"/>
      <c r="L2616" s="272"/>
      <c r="M2616" s="272"/>
      <c r="N2616" s="273"/>
    </row>
    <row r="2617" spans="2:14" x14ac:dyDescent="0.25">
      <c r="B2617" s="278" t="str">
        <f>IF(D2617="","",D2617&amp;"-"&amp;(1+COUNTIF(D$11:D2616,D2617)))</f>
        <v/>
      </c>
      <c r="D2617" s="271"/>
      <c r="E2617" s="272"/>
      <c r="F2617" s="272"/>
      <c r="G2617" s="272"/>
      <c r="H2617" s="272"/>
      <c r="I2617" s="272"/>
      <c r="J2617" s="272"/>
      <c r="K2617" s="272"/>
      <c r="L2617" s="272"/>
      <c r="M2617" s="272"/>
      <c r="N2617" s="273"/>
    </row>
    <row r="2618" spans="2:14" x14ac:dyDescent="0.25">
      <c r="B2618" s="278" t="str">
        <f>IF(D2618="","",D2618&amp;"-"&amp;(1+COUNTIF(D$11:D2617,D2618)))</f>
        <v/>
      </c>
      <c r="D2618" s="271"/>
      <c r="E2618" s="272"/>
      <c r="F2618" s="272"/>
      <c r="G2618" s="272"/>
      <c r="H2618" s="272"/>
      <c r="I2618" s="272"/>
      <c r="J2618" s="272"/>
      <c r="K2618" s="272"/>
      <c r="L2618" s="272"/>
      <c r="M2618" s="272"/>
      <c r="N2618" s="273"/>
    </row>
    <row r="2619" spans="2:14" x14ac:dyDescent="0.25">
      <c r="B2619" s="278" t="str">
        <f>IF(D2619="","",D2619&amp;"-"&amp;(1+COUNTIF(D$11:D2618,D2619)))</f>
        <v/>
      </c>
      <c r="D2619" s="271"/>
      <c r="E2619" s="272"/>
      <c r="F2619" s="272"/>
      <c r="G2619" s="272"/>
      <c r="H2619" s="272"/>
      <c r="I2619" s="272"/>
      <c r="J2619" s="272"/>
      <c r="K2619" s="272"/>
      <c r="L2619" s="272"/>
      <c r="M2619" s="272"/>
      <c r="N2619" s="273"/>
    </row>
    <row r="2620" spans="2:14" x14ac:dyDescent="0.25">
      <c r="B2620" s="278" t="str">
        <f>IF(D2620="","",D2620&amp;"-"&amp;(1+COUNTIF(D$11:D2619,D2620)))</f>
        <v/>
      </c>
      <c r="D2620" s="271"/>
      <c r="E2620" s="272"/>
      <c r="F2620" s="272"/>
      <c r="G2620" s="272"/>
      <c r="H2620" s="272"/>
      <c r="I2620" s="272"/>
      <c r="J2620" s="272"/>
      <c r="K2620" s="272"/>
      <c r="L2620" s="272"/>
      <c r="M2620" s="272"/>
      <c r="N2620" s="273"/>
    </row>
    <row r="2621" spans="2:14" x14ac:dyDescent="0.25">
      <c r="B2621" s="278" t="str">
        <f>IF(D2621="","",D2621&amp;"-"&amp;(1+COUNTIF(D$11:D2620,D2621)))</f>
        <v/>
      </c>
      <c r="D2621" s="271"/>
      <c r="E2621" s="272"/>
      <c r="F2621" s="272"/>
      <c r="G2621" s="272"/>
      <c r="H2621" s="272"/>
      <c r="I2621" s="272"/>
      <c r="J2621" s="272"/>
      <c r="K2621" s="272"/>
      <c r="L2621" s="272"/>
      <c r="M2621" s="272"/>
      <c r="N2621" s="273"/>
    </row>
    <row r="2622" spans="2:14" x14ac:dyDescent="0.25">
      <c r="B2622" s="278" t="str">
        <f>IF(D2622="","",D2622&amp;"-"&amp;(1+COUNTIF(D$11:D2621,D2622)))</f>
        <v/>
      </c>
      <c r="D2622" s="271"/>
      <c r="E2622" s="272"/>
      <c r="F2622" s="272"/>
      <c r="G2622" s="272"/>
      <c r="H2622" s="272"/>
      <c r="I2622" s="272"/>
      <c r="J2622" s="272"/>
      <c r="K2622" s="272"/>
      <c r="L2622" s="272"/>
      <c r="M2622" s="272"/>
      <c r="N2622" s="273"/>
    </row>
    <row r="2623" spans="2:14" ht="15" customHeight="1" x14ac:dyDescent="0.25">
      <c r="B2623" s="278" t="str">
        <f>IF(D2623="","",D2623&amp;"-"&amp;(1+COUNTIF(D$11:D2622,D2623)))</f>
        <v/>
      </c>
      <c r="D2623" s="271"/>
      <c r="E2623" s="272"/>
      <c r="F2623" s="272"/>
      <c r="G2623" s="272"/>
      <c r="H2623" s="272"/>
      <c r="I2623" s="272"/>
      <c r="J2623" s="272"/>
      <c r="K2623" s="272"/>
      <c r="L2623" s="272"/>
      <c r="M2623" s="272"/>
      <c r="N2623" s="273"/>
    </row>
    <row r="2624" spans="2:14" x14ac:dyDescent="0.25">
      <c r="B2624" s="278" t="str">
        <f>IF(D2624="","",D2624&amp;"-"&amp;(1+COUNTIF(D$11:D2623,D2624)))</f>
        <v/>
      </c>
      <c r="D2624" s="271"/>
      <c r="E2624" s="272"/>
      <c r="F2624" s="272"/>
      <c r="G2624" s="272"/>
      <c r="H2624" s="272"/>
      <c r="I2624" s="272"/>
      <c r="J2624" s="272"/>
      <c r="K2624" s="272"/>
      <c r="L2624" s="272"/>
      <c r="M2624" s="272"/>
      <c r="N2624" s="273"/>
    </row>
    <row r="2625" spans="2:14" x14ac:dyDescent="0.25">
      <c r="B2625" s="278" t="str">
        <f>IF(D2625="","",D2625&amp;"-"&amp;(1+COUNTIF(D$11:D2624,D2625)))</f>
        <v/>
      </c>
      <c r="D2625" s="271"/>
      <c r="E2625" s="272"/>
      <c r="F2625" s="272"/>
      <c r="G2625" s="272"/>
      <c r="H2625" s="272"/>
      <c r="I2625" s="272"/>
      <c r="J2625" s="272"/>
      <c r="K2625" s="272"/>
      <c r="L2625" s="272"/>
      <c r="M2625" s="272"/>
      <c r="N2625" s="273"/>
    </row>
    <row r="2626" spans="2:14" x14ac:dyDescent="0.25">
      <c r="B2626" s="278" t="str">
        <f>IF(D2626="","",D2626&amp;"-"&amp;(1+COUNTIF(D$11:D2625,D2626)))</f>
        <v/>
      </c>
      <c r="D2626" s="271"/>
      <c r="E2626" s="272"/>
      <c r="F2626" s="272"/>
      <c r="G2626" s="272"/>
      <c r="H2626" s="272"/>
      <c r="I2626" s="272"/>
      <c r="J2626" s="272"/>
      <c r="K2626" s="272"/>
      <c r="L2626" s="272"/>
      <c r="M2626" s="272"/>
      <c r="N2626" s="273"/>
    </row>
    <row r="2627" spans="2:14" x14ac:dyDescent="0.25">
      <c r="B2627" s="278" t="str">
        <f>IF(D2627="","",D2627&amp;"-"&amp;(1+COUNTIF(D$11:D2626,D2627)))</f>
        <v/>
      </c>
      <c r="D2627" s="271"/>
      <c r="E2627" s="272"/>
      <c r="F2627" s="272"/>
      <c r="G2627" s="272"/>
      <c r="H2627" s="272"/>
      <c r="I2627" s="272"/>
      <c r="J2627" s="272"/>
      <c r="K2627" s="272"/>
      <c r="L2627" s="272"/>
      <c r="M2627" s="272"/>
      <c r="N2627" s="273"/>
    </row>
    <row r="2628" spans="2:14" x14ac:dyDescent="0.25">
      <c r="B2628" s="278" t="str">
        <f>IF(D2628="","",D2628&amp;"-"&amp;(1+COUNTIF(D$11:D2627,D2628)))</f>
        <v/>
      </c>
      <c r="D2628" s="271"/>
      <c r="E2628" s="272"/>
      <c r="F2628" s="272"/>
      <c r="G2628" s="272"/>
      <c r="H2628" s="272"/>
      <c r="I2628" s="272"/>
      <c r="J2628" s="272"/>
      <c r="K2628" s="272"/>
      <c r="L2628" s="272"/>
      <c r="M2628" s="272"/>
      <c r="N2628" s="273"/>
    </row>
    <row r="2629" spans="2:14" x14ac:dyDescent="0.25">
      <c r="B2629" s="278" t="str">
        <f>IF(D2629="","",D2629&amp;"-"&amp;(1+COUNTIF(D$11:D2628,D2629)))</f>
        <v/>
      </c>
      <c r="D2629" s="271"/>
      <c r="E2629" s="272"/>
      <c r="F2629" s="272"/>
      <c r="G2629" s="272"/>
      <c r="H2629" s="272"/>
      <c r="I2629" s="272"/>
      <c r="J2629" s="272"/>
      <c r="K2629" s="272"/>
      <c r="L2629" s="272"/>
      <c r="M2629" s="272"/>
      <c r="N2629" s="273"/>
    </row>
    <row r="2630" spans="2:14" ht="15" customHeight="1" x14ac:dyDescent="0.25">
      <c r="B2630" s="278" t="str">
        <f>IF(D2630="","",D2630&amp;"-"&amp;(1+COUNTIF(D$11:D2629,D2630)))</f>
        <v/>
      </c>
      <c r="D2630" s="271"/>
      <c r="E2630" s="272"/>
      <c r="F2630" s="272"/>
      <c r="G2630" s="272"/>
      <c r="H2630" s="272"/>
      <c r="I2630" s="272"/>
      <c r="J2630" s="272"/>
      <c r="K2630" s="272"/>
      <c r="L2630" s="272"/>
      <c r="M2630" s="272"/>
      <c r="N2630" s="273"/>
    </row>
    <row r="2631" spans="2:14" x14ac:dyDescent="0.25">
      <c r="B2631" s="278" t="str">
        <f>IF(D2631="","",D2631&amp;"-"&amp;(1+COUNTIF(D$11:D2630,D2631)))</f>
        <v/>
      </c>
      <c r="D2631" s="271"/>
      <c r="E2631" s="272"/>
      <c r="F2631" s="272"/>
      <c r="G2631" s="272"/>
      <c r="H2631" s="272"/>
      <c r="I2631" s="272"/>
      <c r="J2631" s="272"/>
      <c r="K2631" s="272"/>
      <c r="L2631" s="272"/>
      <c r="M2631" s="272"/>
      <c r="N2631" s="273"/>
    </row>
    <row r="2632" spans="2:14" x14ac:dyDescent="0.25">
      <c r="B2632" s="278" t="str">
        <f>IF(D2632="","",D2632&amp;"-"&amp;(1+COUNTIF(D$11:D2631,D2632)))</f>
        <v/>
      </c>
      <c r="D2632" s="271"/>
      <c r="E2632" s="272"/>
      <c r="F2632" s="272"/>
      <c r="G2632" s="272"/>
      <c r="H2632" s="272"/>
      <c r="I2632" s="272"/>
      <c r="J2632" s="272"/>
      <c r="K2632" s="272"/>
      <c r="L2632" s="272"/>
      <c r="M2632" s="272"/>
      <c r="N2632" s="273"/>
    </row>
    <row r="2633" spans="2:14" x14ac:dyDescent="0.25">
      <c r="B2633" s="278" t="str">
        <f>IF(D2633="","",D2633&amp;"-"&amp;(1+COUNTIF(D$11:D2632,D2633)))</f>
        <v/>
      </c>
      <c r="D2633" s="271"/>
      <c r="E2633" s="272"/>
      <c r="F2633" s="272"/>
      <c r="G2633" s="272"/>
      <c r="H2633" s="272"/>
      <c r="I2633" s="272"/>
      <c r="J2633" s="272"/>
      <c r="K2633" s="272"/>
      <c r="L2633" s="272"/>
      <c r="M2633" s="272"/>
      <c r="N2633" s="273"/>
    </row>
    <row r="2634" spans="2:14" x14ac:dyDescent="0.25">
      <c r="B2634" s="278" t="str">
        <f>IF(D2634="","",D2634&amp;"-"&amp;(1+COUNTIF(D$11:D2633,D2634)))</f>
        <v/>
      </c>
      <c r="D2634" s="271"/>
      <c r="E2634" s="272"/>
      <c r="F2634" s="272"/>
      <c r="G2634" s="272"/>
      <c r="H2634" s="272"/>
      <c r="I2634" s="272"/>
      <c r="J2634" s="272"/>
      <c r="K2634" s="272"/>
      <c r="L2634" s="272"/>
      <c r="M2634" s="272"/>
      <c r="N2634" s="273"/>
    </row>
    <row r="2635" spans="2:14" x14ac:dyDescent="0.25">
      <c r="B2635" s="278" t="str">
        <f>IF(D2635="","",D2635&amp;"-"&amp;(1+COUNTIF(D$11:D2634,D2635)))</f>
        <v/>
      </c>
      <c r="D2635" s="271"/>
      <c r="E2635" s="272"/>
      <c r="F2635" s="272"/>
      <c r="G2635" s="272"/>
      <c r="H2635" s="272"/>
      <c r="I2635" s="272"/>
      <c r="J2635" s="272"/>
      <c r="K2635" s="272"/>
      <c r="L2635" s="272"/>
      <c r="M2635" s="272"/>
      <c r="N2635" s="273"/>
    </row>
    <row r="2636" spans="2:14" x14ac:dyDescent="0.25">
      <c r="B2636" s="278" t="str">
        <f>IF(D2636="","",D2636&amp;"-"&amp;(1+COUNTIF(D$11:D2635,D2636)))</f>
        <v/>
      </c>
      <c r="D2636" s="271"/>
      <c r="E2636" s="272"/>
      <c r="F2636" s="272"/>
      <c r="G2636" s="272"/>
      <c r="H2636" s="272"/>
      <c r="I2636" s="272"/>
      <c r="J2636" s="272"/>
      <c r="K2636" s="272"/>
      <c r="L2636" s="272"/>
      <c r="M2636" s="272"/>
      <c r="N2636" s="273"/>
    </row>
    <row r="2637" spans="2:14" ht="15" customHeight="1" x14ac:dyDescent="0.25">
      <c r="B2637" s="278" t="str">
        <f>IF(D2637="","",D2637&amp;"-"&amp;(1+COUNTIF(D$11:D2636,D2637)))</f>
        <v/>
      </c>
      <c r="D2637" s="271"/>
      <c r="E2637" s="272"/>
      <c r="F2637" s="272"/>
      <c r="G2637" s="272"/>
      <c r="H2637" s="272"/>
      <c r="I2637" s="272"/>
      <c r="J2637" s="272"/>
      <c r="K2637" s="272"/>
      <c r="L2637" s="272"/>
      <c r="M2637" s="272"/>
      <c r="N2637" s="273"/>
    </row>
    <row r="2638" spans="2:14" x14ac:dyDescent="0.25">
      <c r="B2638" s="278" t="str">
        <f>IF(D2638="","",D2638&amp;"-"&amp;(1+COUNTIF(D$11:D2637,D2638)))</f>
        <v/>
      </c>
      <c r="D2638" s="271"/>
      <c r="E2638" s="272"/>
      <c r="F2638" s="272"/>
      <c r="G2638" s="272"/>
      <c r="H2638" s="272"/>
      <c r="I2638" s="272"/>
      <c r="J2638" s="272"/>
      <c r="K2638" s="272"/>
      <c r="L2638" s="272"/>
      <c r="M2638" s="272"/>
      <c r="N2638" s="273"/>
    </row>
    <row r="2639" spans="2:14" x14ac:dyDescent="0.25">
      <c r="B2639" s="278" t="str">
        <f>IF(D2639="","",D2639&amp;"-"&amp;(1+COUNTIF(D$11:D2638,D2639)))</f>
        <v/>
      </c>
      <c r="D2639" s="271"/>
      <c r="E2639" s="272"/>
      <c r="F2639" s="272"/>
      <c r="G2639" s="272"/>
      <c r="H2639" s="272"/>
      <c r="I2639" s="272"/>
      <c r="J2639" s="272"/>
      <c r="K2639" s="272"/>
      <c r="L2639" s="272"/>
      <c r="M2639" s="272"/>
      <c r="N2639" s="273"/>
    </row>
    <row r="2640" spans="2:14" x14ac:dyDescent="0.25">
      <c r="B2640" s="278" t="str">
        <f>IF(D2640="","",D2640&amp;"-"&amp;(1+COUNTIF(D$11:D2639,D2640)))</f>
        <v/>
      </c>
      <c r="D2640" s="271"/>
      <c r="E2640" s="272"/>
      <c r="F2640" s="272"/>
      <c r="G2640" s="272"/>
      <c r="H2640" s="272"/>
      <c r="I2640" s="272"/>
      <c r="J2640" s="272"/>
      <c r="K2640" s="272"/>
      <c r="L2640" s="272"/>
      <c r="M2640" s="272"/>
      <c r="N2640" s="273"/>
    </row>
    <row r="2641" spans="2:14" x14ac:dyDescent="0.25">
      <c r="B2641" s="278" t="str">
        <f>IF(D2641="","",D2641&amp;"-"&amp;(1+COUNTIF(D$11:D2640,D2641)))</f>
        <v/>
      </c>
      <c r="D2641" s="271"/>
      <c r="E2641" s="272"/>
      <c r="F2641" s="272"/>
      <c r="G2641" s="272"/>
      <c r="H2641" s="272"/>
      <c r="I2641" s="272"/>
      <c r="J2641" s="272"/>
      <c r="K2641" s="272"/>
      <c r="L2641" s="272"/>
      <c r="M2641" s="272"/>
      <c r="N2641" s="273"/>
    </row>
    <row r="2642" spans="2:14" x14ac:dyDescent="0.25">
      <c r="B2642" s="278" t="str">
        <f>IF(D2642="","",D2642&amp;"-"&amp;(1+COUNTIF(D$11:D2641,D2642)))</f>
        <v/>
      </c>
      <c r="D2642" s="271"/>
      <c r="E2642" s="272"/>
      <c r="F2642" s="272"/>
      <c r="G2642" s="272"/>
      <c r="H2642" s="272"/>
      <c r="I2642" s="272"/>
      <c r="J2642" s="272"/>
      <c r="K2642" s="272"/>
      <c r="L2642" s="272"/>
      <c r="M2642" s="272"/>
      <c r="N2642" s="273"/>
    </row>
    <row r="2643" spans="2:14" x14ac:dyDescent="0.25">
      <c r="B2643" s="278" t="str">
        <f>IF(D2643="","",D2643&amp;"-"&amp;(1+COUNTIF(D$11:D2642,D2643)))</f>
        <v/>
      </c>
      <c r="D2643" s="271"/>
      <c r="E2643" s="272"/>
      <c r="F2643" s="272"/>
      <c r="G2643" s="272"/>
      <c r="H2643" s="272"/>
      <c r="I2643" s="272"/>
      <c r="J2643" s="272"/>
      <c r="K2643" s="272"/>
      <c r="L2643" s="272"/>
      <c r="M2643" s="272"/>
      <c r="N2643" s="273"/>
    </row>
    <row r="2644" spans="2:14" ht="15" customHeight="1" x14ac:dyDescent="0.25">
      <c r="B2644" s="278" t="str">
        <f>IF(D2644="","",D2644&amp;"-"&amp;(1+COUNTIF(D$11:D2643,D2644)))</f>
        <v/>
      </c>
      <c r="D2644" s="271"/>
      <c r="E2644" s="272"/>
      <c r="F2644" s="272"/>
      <c r="G2644" s="272"/>
      <c r="H2644" s="272"/>
      <c r="I2644" s="272"/>
      <c r="J2644" s="272"/>
      <c r="K2644" s="272"/>
      <c r="L2644" s="272"/>
      <c r="M2644" s="272"/>
      <c r="N2644" s="273"/>
    </row>
    <row r="2645" spans="2:14" x14ac:dyDescent="0.25">
      <c r="B2645" s="278" t="str">
        <f>IF(D2645="","",D2645&amp;"-"&amp;(1+COUNTIF(D$11:D2644,D2645)))</f>
        <v/>
      </c>
      <c r="D2645" s="271"/>
      <c r="E2645" s="272"/>
      <c r="F2645" s="272"/>
      <c r="G2645" s="272"/>
      <c r="H2645" s="272"/>
      <c r="I2645" s="272"/>
      <c r="J2645" s="272"/>
      <c r="K2645" s="272"/>
      <c r="L2645" s="272"/>
      <c r="M2645" s="272"/>
      <c r="N2645" s="273"/>
    </row>
    <row r="2646" spans="2:14" x14ac:dyDescent="0.25">
      <c r="B2646" s="278" t="str">
        <f>IF(D2646="","",D2646&amp;"-"&amp;(1+COUNTIF(D$11:D2645,D2646)))</f>
        <v/>
      </c>
      <c r="D2646" s="271"/>
      <c r="E2646" s="272"/>
      <c r="F2646" s="272"/>
      <c r="G2646" s="272"/>
      <c r="H2646" s="272"/>
      <c r="I2646" s="272"/>
      <c r="J2646" s="272"/>
      <c r="K2646" s="272"/>
      <c r="L2646" s="272"/>
      <c r="M2646" s="272"/>
      <c r="N2646" s="273"/>
    </row>
    <row r="2647" spans="2:14" x14ac:dyDescent="0.25">
      <c r="B2647" s="278" t="str">
        <f>IF(D2647="","",D2647&amp;"-"&amp;(1+COUNTIF(D$11:D2646,D2647)))</f>
        <v/>
      </c>
      <c r="D2647" s="271"/>
      <c r="E2647" s="272"/>
      <c r="F2647" s="272"/>
      <c r="G2647" s="272"/>
      <c r="H2647" s="272"/>
      <c r="I2647" s="272"/>
      <c r="J2647" s="272"/>
      <c r="K2647" s="272"/>
      <c r="L2647" s="272"/>
      <c r="M2647" s="272"/>
      <c r="N2647" s="273"/>
    </row>
    <row r="2648" spans="2:14" x14ac:dyDescent="0.25">
      <c r="B2648" s="278" t="str">
        <f>IF(D2648="","",D2648&amp;"-"&amp;(1+COUNTIF(D$11:D2647,D2648)))</f>
        <v/>
      </c>
      <c r="D2648" s="271"/>
      <c r="E2648" s="272"/>
      <c r="F2648" s="272"/>
      <c r="G2648" s="272"/>
      <c r="H2648" s="272"/>
      <c r="I2648" s="272"/>
      <c r="J2648" s="272"/>
      <c r="K2648" s="272"/>
      <c r="L2648" s="272"/>
      <c r="M2648" s="272"/>
      <c r="N2648" s="273"/>
    </row>
    <row r="2649" spans="2:14" x14ac:dyDescent="0.25">
      <c r="B2649" s="278" t="str">
        <f>IF(D2649="","",D2649&amp;"-"&amp;(1+COUNTIF(D$11:D2648,D2649)))</f>
        <v/>
      </c>
      <c r="D2649" s="271"/>
      <c r="E2649" s="272"/>
      <c r="F2649" s="272"/>
      <c r="G2649" s="272"/>
      <c r="H2649" s="272"/>
      <c r="I2649" s="272"/>
      <c r="J2649" s="272"/>
      <c r="K2649" s="272"/>
      <c r="L2649" s="272"/>
      <c r="M2649" s="272"/>
      <c r="N2649" s="273"/>
    </row>
    <row r="2650" spans="2:14" x14ac:dyDescent="0.25">
      <c r="B2650" s="278" t="str">
        <f>IF(D2650="","",D2650&amp;"-"&amp;(1+COUNTIF(D$11:D2649,D2650)))</f>
        <v/>
      </c>
      <c r="D2650" s="271"/>
      <c r="E2650" s="272"/>
      <c r="F2650" s="272"/>
      <c r="G2650" s="272"/>
      <c r="H2650" s="272"/>
      <c r="I2650" s="272"/>
      <c r="J2650" s="272"/>
      <c r="K2650" s="272"/>
      <c r="L2650" s="272"/>
      <c r="M2650" s="272"/>
      <c r="N2650" s="273"/>
    </row>
    <row r="2651" spans="2:14" ht="15" customHeight="1" x14ac:dyDescent="0.25">
      <c r="B2651" s="278" t="str">
        <f>IF(D2651="","",D2651&amp;"-"&amp;(1+COUNTIF(D$11:D2650,D2651)))</f>
        <v/>
      </c>
      <c r="D2651" s="271"/>
      <c r="E2651" s="272"/>
      <c r="F2651" s="272"/>
      <c r="G2651" s="272"/>
      <c r="H2651" s="272"/>
      <c r="I2651" s="272"/>
      <c r="J2651" s="272"/>
      <c r="K2651" s="272"/>
      <c r="L2651" s="272"/>
      <c r="M2651" s="272"/>
      <c r="N2651" s="273"/>
    </row>
    <row r="2652" spans="2:14" x14ac:dyDescent="0.25">
      <c r="B2652" s="278" t="str">
        <f>IF(D2652="","",D2652&amp;"-"&amp;(1+COUNTIF(D$11:D2651,D2652)))</f>
        <v/>
      </c>
      <c r="D2652" s="271"/>
      <c r="E2652" s="272"/>
      <c r="F2652" s="272"/>
      <c r="G2652" s="272"/>
      <c r="H2652" s="272"/>
      <c r="I2652" s="272"/>
      <c r="J2652" s="272"/>
      <c r="K2652" s="272"/>
      <c r="L2652" s="272"/>
      <c r="M2652" s="272"/>
      <c r="N2652" s="273"/>
    </row>
    <row r="2653" spans="2:14" x14ac:dyDescent="0.25">
      <c r="B2653" s="278" t="str">
        <f>IF(D2653="","",D2653&amp;"-"&amp;(1+COUNTIF(D$11:D2652,D2653)))</f>
        <v/>
      </c>
      <c r="D2653" s="271"/>
      <c r="E2653" s="272"/>
      <c r="F2653" s="272"/>
      <c r="G2653" s="272"/>
      <c r="H2653" s="272"/>
      <c r="I2653" s="272"/>
      <c r="J2653" s="272"/>
      <c r="K2653" s="272"/>
      <c r="L2653" s="272"/>
      <c r="M2653" s="272"/>
      <c r="N2653" s="273"/>
    </row>
    <row r="2654" spans="2:14" x14ac:dyDescent="0.25">
      <c r="B2654" s="278" t="str">
        <f>IF(D2654="","",D2654&amp;"-"&amp;(1+COUNTIF(D$11:D2653,D2654)))</f>
        <v/>
      </c>
      <c r="D2654" s="271"/>
      <c r="E2654" s="272"/>
      <c r="F2654" s="272"/>
      <c r="G2654" s="272"/>
      <c r="H2654" s="272"/>
      <c r="I2654" s="272"/>
      <c r="J2654" s="272"/>
      <c r="K2654" s="272"/>
      <c r="L2654" s="272"/>
      <c r="M2654" s="272"/>
      <c r="N2654" s="273"/>
    </row>
    <row r="2655" spans="2:14" x14ac:dyDescent="0.25">
      <c r="B2655" s="278" t="str">
        <f>IF(D2655="","",D2655&amp;"-"&amp;(1+COUNTIF(D$11:D2654,D2655)))</f>
        <v/>
      </c>
      <c r="D2655" s="271"/>
      <c r="E2655" s="272"/>
      <c r="F2655" s="272"/>
      <c r="G2655" s="272"/>
      <c r="H2655" s="272"/>
      <c r="I2655" s="272"/>
      <c r="J2655" s="272"/>
      <c r="K2655" s="272"/>
      <c r="L2655" s="272"/>
      <c r="M2655" s="272"/>
      <c r="N2655" s="273"/>
    </row>
    <row r="2656" spans="2:14" x14ac:dyDescent="0.25">
      <c r="B2656" s="278" t="str">
        <f>IF(D2656="","",D2656&amp;"-"&amp;(1+COUNTIF(D$11:D2655,D2656)))</f>
        <v/>
      </c>
      <c r="D2656" s="271"/>
      <c r="E2656" s="272"/>
      <c r="F2656" s="272"/>
      <c r="G2656" s="272"/>
      <c r="H2656" s="272"/>
      <c r="I2656" s="272"/>
      <c r="J2656" s="272"/>
      <c r="K2656" s="272"/>
      <c r="L2656" s="272"/>
      <c r="M2656" s="272"/>
      <c r="N2656" s="273"/>
    </row>
    <row r="2657" spans="2:14" x14ac:dyDescent="0.25">
      <c r="B2657" s="278" t="str">
        <f>IF(D2657="","",D2657&amp;"-"&amp;(1+COUNTIF(D$11:D2656,D2657)))</f>
        <v/>
      </c>
      <c r="D2657" s="271"/>
      <c r="E2657" s="272"/>
      <c r="F2657" s="272"/>
      <c r="G2657" s="272"/>
      <c r="H2657" s="272"/>
      <c r="I2657" s="272"/>
      <c r="J2657" s="272"/>
      <c r="K2657" s="272"/>
      <c r="L2657" s="272"/>
      <c r="M2657" s="272"/>
      <c r="N2657" s="273"/>
    </row>
    <row r="2658" spans="2:14" ht="15" customHeight="1" x14ac:dyDescent="0.25">
      <c r="B2658" s="278" t="str">
        <f>IF(D2658="","",D2658&amp;"-"&amp;(1+COUNTIF(D$11:D2657,D2658)))</f>
        <v/>
      </c>
      <c r="D2658" s="271"/>
      <c r="E2658" s="272"/>
      <c r="F2658" s="272"/>
      <c r="G2658" s="272"/>
      <c r="H2658" s="272"/>
      <c r="I2658" s="272"/>
      <c r="J2658" s="272"/>
      <c r="K2658" s="272"/>
      <c r="L2658" s="272"/>
      <c r="M2658" s="272"/>
      <c r="N2658" s="273"/>
    </row>
    <row r="2659" spans="2:14" x14ac:dyDescent="0.25">
      <c r="B2659" s="278" t="str">
        <f>IF(D2659="","",D2659&amp;"-"&amp;(1+COUNTIF(D$11:D2658,D2659)))</f>
        <v/>
      </c>
      <c r="D2659" s="271"/>
      <c r="E2659" s="272"/>
      <c r="F2659" s="272"/>
      <c r="G2659" s="272"/>
      <c r="H2659" s="272"/>
      <c r="I2659" s="272"/>
      <c r="J2659" s="272"/>
      <c r="K2659" s="272"/>
      <c r="L2659" s="272"/>
      <c r="M2659" s="272"/>
      <c r="N2659" s="273"/>
    </row>
    <row r="2660" spans="2:14" x14ac:dyDescent="0.25">
      <c r="B2660" s="278" t="str">
        <f>IF(D2660="","",D2660&amp;"-"&amp;(1+COUNTIF(D$11:D2659,D2660)))</f>
        <v/>
      </c>
      <c r="D2660" s="271"/>
      <c r="E2660" s="272"/>
      <c r="F2660" s="272"/>
      <c r="G2660" s="272"/>
      <c r="H2660" s="272"/>
      <c r="I2660" s="272"/>
      <c r="J2660" s="272"/>
      <c r="K2660" s="272"/>
      <c r="L2660" s="272"/>
      <c r="M2660" s="272"/>
      <c r="N2660" s="273"/>
    </row>
    <row r="2661" spans="2:14" x14ac:dyDescent="0.25">
      <c r="B2661" s="278" t="str">
        <f>IF(D2661="","",D2661&amp;"-"&amp;(1+COUNTIF(D$11:D2660,D2661)))</f>
        <v/>
      </c>
      <c r="D2661" s="271"/>
      <c r="E2661" s="272"/>
      <c r="F2661" s="272"/>
      <c r="G2661" s="272"/>
      <c r="H2661" s="272"/>
      <c r="I2661" s="272"/>
      <c r="J2661" s="272"/>
      <c r="K2661" s="272"/>
      <c r="L2661" s="272"/>
      <c r="M2661" s="272"/>
      <c r="N2661" s="273"/>
    </row>
    <row r="2662" spans="2:14" x14ac:dyDescent="0.25">
      <c r="B2662" s="278" t="str">
        <f>IF(D2662="","",D2662&amp;"-"&amp;(1+COUNTIF(D$11:D2661,D2662)))</f>
        <v/>
      </c>
      <c r="D2662" s="271"/>
      <c r="E2662" s="272"/>
      <c r="F2662" s="272"/>
      <c r="G2662" s="272"/>
      <c r="H2662" s="272"/>
      <c r="I2662" s="272"/>
      <c r="J2662" s="272"/>
      <c r="K2662" s="272"/>
      <c r="L2662" s="272"/>
      <c r="M2662" s="272"/>
      <c r="N2662" s="273"/>
    </row>
    <row r="2663" spans="2:14" x14ac:dyDescent="0.25">
      <c r="B2663" s="278" t="str">
        <f>IF(D2663="","",D2663&amp;"-"&amp;(1+COUNTIF(D$11:D2662,D2663)))</f>
        <v/>
      </c>
      <c r="D2663" s="271"/>
      <c r="E2663" s="272"/>
      <c r="F2663" s="272"/>
      <c r="G2663" s="272"/>
      <c r="H2663" s="272"/>
      <c r="I2663" s="272"/>
      <c r="J2663" s="272"/>
      <c r="K2663" s="272"/>
      <c r="L2663" s="272"/>
      <c r="M2663" s="272"/>
      <c r="N2663" s="273"/>
    </row>
    <row r="2664" spans="2:14" x14ac:dyDescent="0.25">
      <c r="B2664" s="278" t="str">
        <f>IF(D2664="","",D2664&amp;"-"&amp;(1+COUNTIF(D$11:D2663,D2664)))</f>
        <v/>
      </c>
      <c r="D2664" s="271"/>
      <c r="E2664" s="272"/>
      <c r="F2664" s="272"/>
      <c r="G2664" s="272"/>
      <c r="H2664" s="272"/>
      <c r="I2664" s="272"/>
      <c r="J2664" s="272"/>
      <c r="K2664" s="272"/>
      <c r="L2664" s="272"/>
      <c r="M2664" s="272"/>
      <c r="N2664" s="273"/>
    </row>
    <row r="2665" spans="2:14" ht="15" customHeight="1" x14ac:dyDescent="0.25">
      <c r="B2665" s="278" t="str">
        <f>IF(D2665="","",D2665&amp;"-"&amp;(1+COUNTIF(D$11:D2664,D2665)))</f>
        <v/>
      </c>
      <c r="D2665" s="271"/>
      <c r="E2665" s="272"/>
      <c r="F2665" s="272"/>
      <c r="G2665" s="272"/>
      <c r="H2665" s="272"/>
      <c r="I2665" s="272"/>
      <c r="J2665" s="272"/>
      <c r="K2665" s="272"/>
      <c r="L2665" s="272"/>
      <c r="M2665" s="272"/>
      <c r="N2665" s="273"/>
    </row>
    <row r="2666" spans="2:14" x14ac:dyDescent="0.25">
      <c r="B2666" s="278" t="str">
        <f>IF(D2666="","",D2666&amp;"-"&amp;(1+COUNTIF(D$11:D2665,D2666)))</f>
        <v/>
      </c>
      <c r="D2666" s="271"/>
      <c r="E2666" s="272"/>
      <c r="F2666" s="272"/>
      <c r="G2666" s="272"/>
      <c r="H2666" s="272"/>
      <c r="I2666" s="272"/>
      <c r="J2666" s="272"/>
      <c r="K2666" s="272"/>
      <c r="L2666" s="272"/>
      <c r="M2666" s="272"/>
      <c r="N2666" s="273"/>
    </row>
    <row r="2667" spans="2:14" x14ac:dyDescent="0.25">
      <c r="B2667" s="278" t="str">
        <f>IF(D2667="","",D2667&amp;"-"&amp;(1+COUNTIF(D$11:D2666,D2667)))</f>
        <v/>
      </c>
      <c r="D2667" s="271"/>
      <c r="E2667" s="272"/>
      <c r="F2667" s="272"/>
      <c r="G2667" s="272"/>
      <c r="H2667" s="272"/>
      <c r="I2667" s="272"/>
      <c r="J2667" s="272"/>
      <c r="K2667" s="272"/>
      <c r="L2667" s="272"/>
      <c r="M2667" s="272"/>
      <c r="N2667" s="273"/>
    </row>
    <row r="2668" spans="2:14" x14ac:dyDescent="0.25">
      <c r="B2668" s="278" t="str">
        <f>IF(D2668="","",D2668&amp;"-"&amp;(1+COUNTIF(D$11:D2667,D2668)))</f>
        <v/>
      </c>
      <c r="D2668" s="271"/>
      <c r="E2668" s="272"/>
      <c r="F2668" s="272"/>
      <c r="G2668" s="272"/>
      <c r="H2668" s="272"/>
      <c r="I2668" s="272"/>
      <c r="J2668" s="272"/>
      <c r="K2668" s="272"/>
      <c r="L2668" s="272"/>
      <c r="M2668" s="272"/>
      <c r="N2668" s="273"/>
    </row>
    <row r="2669" spans="2:14" x14ac:dyDescent="0.25">
      <c r="B2669" s="278" t="str">
        <f>IF(D2669="","",D2669&amp;"-"&amp;(1+COUNTIF(D$11:D2668,D2669)))</f>
        <v/>
      </c>
      <c r="D2669" s="271"/>
      <c r="E2669" s="272"/>
      <c r="F2669" s="272"/>
      <c r="G2669" s="272"/>
      <c r="H2669" s="272"/>
      <c r="I2669" s="272"/>
      <c r="J2669" s="272"/>
      <c r="K2669" s="272"/>
      <c r="L2669" s="272"/>
      <c r="M2669" s="272"/>
      <c r="N2669" s="273"/>
    </row>
    <row r="2670" spans="2:14" x14ac:dyDescent="0.25">
      <c r="B2670" s="278" t="str">
        <f>IF(D2670="","",D2670&amp;"-"&amp;(1+COUNTIF(D$11:D2669,D2670)))</f>
        <v/>
      </c>
      <c r="D2670" s="271"/>
      <c r="E2670" s="272"/>
      <c r="F2670" s="272"/>
      <c r="G2670" s="272"/>
      <c r="H2670" s="272"/>
      <c r="I2670" s="272"/>
      <c r="J2670" s="272"/>
      <c r="K2670" s="272"/>
      <c r="L2670" s="272"/>
      <c r="M2670" s="272"/>
      <c r="N2670" s="273"/>
    </row>
    <row r="2671" spans="2:14" x14ac:dyDescent="0.25">
      <c r="B2671" s="278" t="str">
        <f>IF(D2671="","",D2671&amp;"-"&amp;(1+COUNTIF(D$11:D2670,D2671)))</f>
        <v/>
      </c>
      <c r="D2671" s="271"/>
      <c r="E2671" s="272"/>
      <c r="F2671" s="272"/>
      <c r="G2671" s="272"/>
      <c r="H2671" s="272"/>
      <c r="I2671" s="272"/>
      <c r="J2671" s="272"/>
      <c r="K2671" s="272"/>
      <c r="L2671" s="272"/>
      <c r="M2671" s="272"/>
      <c r="N2671" s="273"/>
    </row>
    <row r="2672" spans="2:14" ht="15" customHeight="1" x14ac:dyDescent="0.25">
      <c r="B2672" s="278" t="str">
        <f>IF(D2672="","",D2672&amp;"-"&amp;(1+COUNTIF(D$11:D2671,D2672)))</f>
        <v/>
      </c>
      <c r="D2672" s="271"/>
      <c r="E2672" s="272"/>
      <c r="F2672" s="272"/>
      <c r="G2672" s="272"/>
      <c r="H2672" s="272"/>
      <c r="I2672" s="272"/>
      <c r="J2672" s="272"/>
      <c r="K2672" s="272"/>
      <c r="L2672" s="272"/>
      <c r="M2672" s="272"/>
      <c r="N2672" s="273"/>
    </row>
    <row r="2673" spans="2:14" x14ac:dyDescent="0.25">
      <c r="B2673" s="278" t="str">
        <f>IF(D2673="","",D2673&amp;"-"&amp;(1+COUNTIF(D$11:D2672,D2673)))</f>
        <v/>
      </c>
      <c r="D2673" s="271"/>
      <c r="E2673" s="272"/>
      <c r="F2673" s="272"/>
      <c r="G2673" s="272"/>
      <c r="H2673" s="272"/>
      <c r="I2673" s="272"/>
      <c r="J2673" s="272"/>
      <c r="K2673" s="272"/>
      <c r="L2673" s="272"/>
      <c r="M2673" s="272"/>
      <c r="N2673" s="273"/>
    </row>
    <row r="2674" spans="2:14" x14ac:dyDescent="0.25">
      <c r="B2674" s="278" t="str">
        <f>IF(D2674="","",D2674&amp;"-"&amp;(1+COUNTIF(D$11:D2673,D2674)))</f>
        <v/>
      </c>
      <c r="D2674" s="271"/>
      <c r="E2674" s="272"/>
      <c r="F2674" s="272"/>
      <c r="G2674" s="272"/>
      <c r="H2674" s="272"/>
      <c r="I2674" s="272"/>
      <c r="J2674" s="272"/>
      <c r="K2674" s="272"/>
      <c r="L2674" s="272"/>
      <c r="M2674" s="272"/>
      <c r="N2674" s="273"/>
    </row>
    <row r="2675" spans="2:14" x14ac:dyDescent="0.25">
      <c r="B2675" s="278" t="str">
        <f>IF(D2675="","",D2675&amp;"-"&amp;(1+COUNTIF(D$11:D2674,D2675)))</f>
        <v/>
      </c>
      <c r="D2675" s="271"/>
      <c r="E2675" s="272"/>
      <c r="F2675" s="272"/>
      <c r="G2675" s="272"/>
      <c r="H2675" s="272"/>
      <c r="I2675" s="272"/>
      <c r="J2675" s="272"/>
      <c r="K2675" s="272"/>
      <c r="L2675" s="272"/>
      <c r="M2675" s="272"/>
      <c r="N2675" s="273"/>
    </row>
    <row r="2676" spans="2:14" x14ac:dyDescent="0.25">
      <c r="B2676" s="278" t="str">
        <f>IF(D2676="","",D2676&amp;"-"&amp;(1+COUNTIF(D$11:D2675,D2676)))</f>
        <v/>
      </c>
      <c r="D2676" s="271"/>
      <c r="E2676" s="272"/>
      <c r="F2676" s="272"/>
      <c r="G2676" s="272"/>
      <c r="H2676" s="272"/>
      <c r="I2676" s="272"/>
      <c r="J2676" s="272"/>
      <c r="K2676" s="272"/>
      <c r="L2676" s="272"/>
      <c r="M2676" s="272"/>
      <c r="N2676" s="273"/>
    </row>
    <row r="2677" spans="2:14" x14ac:dyDescent="0.25">
      <c r="B2677" s="278" t="str">
        <f>IF(D2677="","",D2677&amp;"-"&amp;(1+COUNTIF(D$11:D2676,D2677)))</f>
        <v/>
      </c>
      <c r="D2677" s="271"/>
      <c r="E2677" s="272"/>
      <c r="F2677" s="272"/>
      <c r="G2677" s="272"/>
      <c r="H2677" s="272"/>
      <c r="I2677" s="272"/>
      <c r="J2677" s="272"/>
      <c r="K2677" s="272"/>
      <c r="L2677" s="272"/>
      <c r="M2677" s="272"/>
      <c r="N2677" s="273"/>
    </row>
    <row r="2678" spans="2:14" x14ac:dyDescent="0.25">
      <c r="B2678" s="278" t="str">
        <f>IF(D2678="","",D2678&amp;"-"&amp;(1+COUNTIF(D$11:D2677,D2678)))</f>
        <v/>
      </c>
      <c r="D2678" s="271"/>
      <c r="E2678" s="272"/>
      <c r="F2678" s="272"/>
      <c r="G2678" s="272"/>
      <c r="H2678" s="272"/>
      <c r="I2678" s="272"/>
      <c r="J2678" s="272"/>
      <c r="K2678" s="272"/>
      <c r="L2678" s="272"/>
      <c r="M2678" s="272"/>
      <c r="N2678" s="273"/>
    </row>
    <row r="2679" spans="2:14" ht="15" customHeight="1" x14ac:dyDescent="0.25">
      <c r="B2679" s="278" t="str">
        <f>IF(D2679="","",D2679&amp;"-"&amp;(1+COUNTIF(D$11:D2678,D2679)))</f>
        <v/>
      </c>
      <c r="D2679" s="271"/>
      <c r="E2679" s="272"/>
      <c r="F2679" s="272"/>
      <c r="G2679" s="272"/>
      <c r="H2679" s="272"/>
      <c r="I2679" s="272"/>
      <c r="J2679" s="272"/>
      <c r="K2679" s="272"/>
      <c r="L2679" s="272"/>
      <c r="M2679" s="272"/>
      <c r="N2679" s="273"/>
    </row>
    <row r="2680" spans="2:14" x14ac:dyDescent="0.25">
      <c r="B2680" s="278" t="str">
        <f>IF(D2680="","",D2680&amp;"-"&amp;(1+COUNTIF(D$11:D2679,D2680)))</f>
        <v/>
      </c>
      <c r="D2680" s="271"/>
      <c r="E2680" s="272"/>
      <c r="F2680" s="272"/>
      <c r="G2680" s="272"/>
      <c r="H2680" s="272"/>
      <c r="I2680" s="272"/>
      <c r="J2680" s="272"/>
      <c r="K2680" s="272"/>
      <c r="L2680" s="272"/>
      <c r="M2680" s="272"/>
      <c r="N2680" s="273"/>
    </row>
    <row r="2681" spans="2:14" x14ac:dyDescent="0.25">
      <c r="B2681" s="278" t="str">
        <f>IF(D2681="","",D2681&amp;"-"&amp;(1+COUNTIF(D$11:D2680,D2681)))</f>
        <v/>
      </c>
      <c r="D2681" s="271"/>
      <c r="E2681" s="272"/>
      <c r="F2681" s="272"/>
      <c r="G2681" s="272"/>
      <c r="H2681" s="272"/>
      <c r="I2681" s="272"/>
      <c r="J2681" s="272"/>
      <c r="K2681" s="272"/>
      <c r="L2681" s="272"/>
      <c r="M2681" s="272"/>
      <c r="N2681" s="273"/>
    </row>
    <row r="2682" spans="2:14" x14ac:dyDescent="0.25">
      <c r="B2682" s="278" t="str">
        <f>IF(D2682="","",D2682&amp;"-"&amp;(1+COUNTIF(D$11:D2681,D2682)))</f>
        <v/>
      </c>
      <c r="D2682" s="271"/>
      <c r="E2682" s="272"/>
      <c r="F2682" s="272"/>
      <c r="G2682" s="272"/>
      <c r="H2682" s="272"/>
      <c r="I2682" s="272"/>
      <c r="J2682" s="272"/>
      <c r="K2682" s="272"/>
      <c r="L2682" s="272"/>
      <c r="M2682" s="272"/>
      <c r="N2682" s="273"/>
    </row>
    <row r="2683" spans="2:14" x14ac:dyDescent="0.25">
      <c r="B2683" s="278" t="str">
        <f>IF(D2683="","",D2683&amp;"-"&amp;(1+COUNTIF(D$11:D2682,D2683)))</f>
        <v/>
      </c>
      <c r="D2683" s="271"/>
      <c r="E2683" s="272"/>
      <c r="F2683" s="272"/>
      <c r="G2683" s="272"/>
      <c r="H2683" s="272"/>
      <c r="I2683" s="272"/>
      <c r="J2683" s="272"/>
      <c r="K2683" s="272"/>
      <c r="L2683" s="272"/>
      <c r="M2683" s="272"/>
      <c r="N2683" s="273"/>
    </row>
    <row r="2684" spans="2:14" x14ac:dyDescent="0.25">
      <c r="B2684" s="278" t="str">
        <f>IF(D2684="","",D2684&amp;"-"&amp;(1+COUNTIF(D$11:D2683,D2684)))</f>
        <v/>
      </c>
      <c r="D2684" s="271"/>
      <c r="E2684" s="272"/>
      <c r="F2684" s="272"/>
      <c r="G2684" s="272"/>
      <c r="H2684" s="272"/>
      <c r="I2684" s="272"/>
      <c r="J2684" s="272"/>
      <c r="K2684" s="272"/>
      <c r="L2684" s="272"/>
      <c r="M2684" s="272"/>
      <c r="N2684" s="273"/>
    </row>
    <row r="2685" spans="2:14" x14ac:dyDescent="0.25">
      <c r="B2685" s="278" t="str">
        <f>IF(D2685="","",D2685&amp;"-"&amp;(1+COUNTIF(D$11:D2684,D2685)))</f>
        <v/>
      </c>
      <c r="D2685" s="271"/>
      <c r="E2685" s="272"/>
      <c r="F2685" s="272"/>
      <c r="G2685" s="272"/>
      <c r="H2685" s="272"/>
      <c r="I2685" s="272"/>
      <c r="J2685" s="272"/>
      <c r="K2685" s="272"/>
      <c r="L2685" s="272"/>
      <c r="M2685" s="272"/>
      <c r="N2685" s="273"/>
    </row>
    <row r="2686" spans="2:14" ht="15" customHeight="1" x14ac:dyDescent="0.25">
      <c r="B2686" s="278" t="str">
        <f>IF(D2686="","",D2686&amp;"-"&amp;(1+COUNTIF(D$11:D2685,D2686)))</f>
        <v/>
      </c>
      <c r="D2686" s="271"/>
      <c r="E2686" s="272"/>
      <c r="F2686" s="272"/>
      <c r="G2686" s="272"/>
      <c r="H2686" s="272"/>
      <c r="I2686" s="272"/>
      <c r="J2686" s="272"/>
      <c r="K2686" s="272"/>
      <c r="L2686" s="272"/>
      <c r="M2686" s="272"/>
      <c r="N2686" s="273"/>
    </row>
    <row r="2687" spans="2:14" x14ac:dyDescent="0.25">
      <c r="B2687" s="278" t="str">
        <f>IF(D2687="","",D2687&amp;"-"&amp;(1+COUNTIF(D$11:D2686,D2687)))</f>
        <v/>
      </c>
      <c r="D2687" s="271"/>
      <c r="E2687" s="272"/>
      <c r="F2687" s="272"/>
      <c r="G2687" s="272"/>
      <c r="H2687" s="272"/>
      <c r="I2687" s="272"/>
      <c r="J2687" s="272"/>
      <c r="K2687" s="272"/>
      <c r="L2687" s="272"/>
      <c r="M2687" s="272"/>
      <c r="N2687" s="273"/>
    </row>
    <row r="2688" spans="2:14" x14ac:dyDescent="0.25">
      <c r="B2688" s="278" t="str">
        <f>IF(D2688="","",D2688&amp;"-"&amp;(1+COUNTIF(D$11:D2687,D2688)))</f>
        <v/>
      </c>
      <c r="D2688" s="271"/>
      <c r="E2688" s="272"/>
      <c r="F2688" s="272"/>
      <c r="G2688" s="272"/>
      <c r="H2688" s="272"/>
      <c r="I2688" s="272"/>
      <c r="J2688" s="272"/>
      <c r="K2688" s="272"/>
      <c r="L2688" s="272"/>
      <c r="M2688" s="272"/>
      <c r="N2688" s="273"/>
    </row>
    <row r="2689" spans="2:14" x14ac:dyDescent="0.25">
      <c r="B2689" s="278" t="str">
        <f>IF(D2689="","",D2689&amp;"-"&amp;(1+COUNTIF(D$11:D2688,D2689)))</f>
        <v/>
      </c>
      <c r="D2689" s="271"/>
      <c r="E2689" s="272"/>
      <c r="F2689" s="272"/>
      <c r="G2689" s="272"/>
      <c r="H2689" s="272"/>
      <c r="I2689" s="272"/>
      <c r="J2689" s="272"/>
      <c r="K2689" s="272"/>
      <c r="L2689" s="272"/>
      <c r="M2689" s="272"/>
      <c r="N2689" s="273"/>
    </row>
    <row r="2690" spans="2:14" x14ac:dyDescent="0.25">
      <c r="B2690" s="278" t="str">
        <f>IF(D2690="","",D2690&amp;"-"&amp;(1+COUNTIF(D$11:D2689,D2690)))</f>
        <v/>
      </c>
      <c r="D2690" s="271"/>
      <c r="E2690" s="272"/>
      <c r="F2690" s="272"/>
      <c r="G2690" s="272"/>
      <c r="H2690" s="272"/>
      <c r="I2690" s="272"/>
      <c r="J2690" s="272"/>
      <c r="K2690" s="272"/>
      <c r="L2690" s="272"/>
      <c r="M2690" s="272"/>
      <c r="N2690" s="273"/>
    </row>
    <row r="2691" spans="2:14" x14ac:dyDescent="0.25">
      <c r="B2691" s="278" t="str">
        <f>IF(D2691="","",D2691&amp;"-"&amp;(1+COUNTIF(D$11:D2690,D2691)))</f>
        <v/>
      </c>
      <c r="D2691" s="271"/>
      <c r="E2691" s="272"/>
      <c r="F2691" s="272"/>
      <c r="G2691" s="272"/>
      <c r="H2691" s="272"/>
      <c r="I2691" s="272"/>
      <c r="J2691" s="272"/>
      <c r="K2691" s="272"/>
      <c r="L2691" s="272"/>
      <c r="M2691" s="272"/>
      <c r="N2691" s="273"/>
    </row>
    <row r="2692" spans="2:14" x14ac:dyDescent="0.25">
      <c r="B2692" s="278" t="str">
        <f>IF(D2692="","",D2692&amp;"-"&amp;(1+COUNTIF(D$11:D2691,D2692)))</f>
        <v/>
      </c>
      <c r="D2692" s="271"/>
      <c r="E2692" s="272"/>
      <c r="F2692" s="272"/>
      <c r="G2692" s="272"/>
      <c r="H2692" s="272"/>
      <c r="I2692" s="272"/>
      <c r="J2692" s="272"/>
      <c r="K2692" s="272"/>
      <c r="L2692" s="272"/>
      <c r="M2692" s="272"/>
      <c r="N2692" s="273"/>
    </row>
    <row r="2693" spans="2:14" ht="15" customHeight="1" x14ac:dyDescent="0.25">
      <c r="B2693" s="278" t="str">
        <f>IF(D2693="","",D2693&amp;"-"&amp;(1+COUNTIF(D$11:D2692,D2693)))</f>
        <v/>
      </c>
      <c r="D2693" s="271"/>
      <c r="E2693" s="272"/>
      <c r="F2693" s="272"/>
      <c r="G2693" s="272"/>
      <c r="H2693" s="272"/>
      <c r="I2693" s="272"/>
      <c r="J2693" s="272"/>
      <c r="K2693" s="272"/>
      <c r="L2693" s="272"/>
      <c r="M2693" s="272"/>
      <c r="N2693" s="273"/>
    </row>
    <row r="2694" spans="2:14" x14ac:dyDescent="0.25">
      <c r="B2694" s="278" t="str">
        <f>IF(D2694="","",D2694&amp;"-"&amp;(1+COUNTIF(D$11:D2693,D2694)))</f>
        <v/>
      </c>
      <c r="D2694" s="271"/>
      <c r="E2694" s="272"/>
      <c r="F2694" s="272"/>
      <c r="G2694" s="272"/>
      <c r="H2694" s="272"/>
      <c r="I2694" s="272"/>
      <c r="J2694" s="272"/>
      <c r="K2694" s="272"/>
      <c r="L2694" s="272"/>
      <c r="M2694" s="272"/>
      <c r="N2694" s="273"/>
    </row>
    <row r="2695" spans="2:14" x14ac:dyDescent="0.25">
      <c r="B2695" s="278" t="str">
        <f>IF(D2695="","",D2695&amp;"-"&amp;(1+COUNTIF(D$11:D2694,D2695)))</f>
        <v/>
      </c>
      <c r="D2695" s="271"/>
      <c r="E2695" s="272"/>
      <c r="F2695" s="272"/>
      <c r="G2695" s="272"/>
      <c r="H2695" s="272"/>
      <c r="I2695" s="272"/>
      <c r="J2695" s="272"/>
      <c r="K2695" s="272"/>
      <c r="L2695" s="272"/>
      <c r="M2695" s="272"/>
      <c r="N2695" s="273"/>
    </row>
    <row r="2696" spans="2:14" x14ac:dyDescent="0.25">
      <c r="B2696" s="278" t="str">
        <f>IF(D2696="","",D2696&amp;"-"&amp;(1+COUNTIF(D$11:D2695,D2696)))</f>
        <v/>
      </c>
      <c r="D2696" s="271"/>
      <c r="E2696" s="272"/>
      <c r="F2696" s="272"/>
      <c r="G2696" s="272"/>
      <c r="H2696" s="272"/>
      <c r="I2696" s="272"/>
      <c r="J2696" s="272"/>
      <c r="K2696" s="272"/>
      <c r="L2696" s="272"/>
      <c r="M2696" s="272"/>
      <c r="N2696" s="273"/>
    </row>
    <row r="2697" spans="2:14" x14ac:dyDescent="0.25">
      <c r="B2697" s="278" t="str">
        <f>IF(D2697="","",D2697&amp;"-"&amp;(1+COUNTIF(D$11:D2696,D2697)))</f>
        <v/>
      </c>
      <c r="D2697" s="271"/>
      <c r="E2697" s="272"/>
      <c r="F2697" s="272"/>
      <c r="G2697" s="272"/>
      <c r="H2697" s="272"/>
      <c r="I2697" s="272"/>
      <c r="J2697" s="272"/>
      <c r="K2697" s="272"/>
      <c r="L2697" s="272"/>
      <c r="M2697" s="272"/>
      <c r="N2697" s="273"/>
    </row>
    <row r="2698" spans="2:14" x14ac:dyDescent="0.25">
      <c r="B2698" s="278" t="str">
        <f>IF(D2698="","",D2698&amp;"-"&amp;(1+COUNTIF(D$11:D2697,D2698)))</f>
        <v/>
      </c>
      <c r="D2698" s="271"/>
      <c r="E2698" s="272"/>
      <c r="F2698" s="272"/>
      <c r="G2698" s="272"/>
      <c r="H2698" s="272"/>
      <c r="I2698" s="272"/>
      <c r="J2698" s="272"/>
      <c r="K2698" s="272"/>
      <c r="L2698" s="272"/>
      <c r="M2698" s="272"/>
      <c r="N2698" s="273"/>
    </row>
    <row r="2699" spans="2:14" x14ac:dyDescent="0.25">
      <c r="B2699" s="278" t="str">
        <f>IF(D2699="","",D2699&amp;"-"&amp;(1+COUNTIF(D$11:D2698,D2699)))</f>
        <v/>
      </c>
      <c r="D2699" s="271"/>
      <c r="E2699" s="272"/>
      <c r="F2699" s="272"/>
      <c r="G2699" s="272"/>
      <c r="H2699" s="272"/>
      <c r="I2699" s="272"/>
      <c r="J2699" s="272"/>
      <c r="K2699" s="272"/>
      <c r="L2699" s="272"/>
      <c r="M2699" s="272"/>
      <c r="N2699" s="273"/>
    </row>
    <row r="2700" spans="2:14" ht="15" customHeight="1" x14ac:dyDescent="0.25">
      <c r="B2700" s="278" t="str">
        <f>IF(D2700="","",D2700&amp;"-"&amp;(1+COUNTIF(D$11:D2699,D2700)))</f>
        <v/>
      </c>
      <c r="D2700" s="271"/>
      <c r="E2700" s="272"/>
      <c r="F2700" s="272"/>
      <c r="G2700" s="272"/>
      <c r="H2700" s="272"/>
      <c r="I2700" s="272"/>
      <c r="J2700" s="272"/>
      <c r="K2700" s="272"/>
      <c r="L2700" s="272"/>
      <c r="M2700" s="272"/>
      <c r="N2700" s="273"/>
    </row>
    <row r="2701" spans="2:14" x14ac:dyDescent="0.25">
      <c r="B2701" s="278" t="str">
        <f>IF(D2701="","",D2701&amp;"-"&amp;(1+COUNTIF(D$11:D2700,D2701)))</f>
        <v/>
      </c>
      <c r="D2701" s="271"/>
      <c r="E2701" s="272"/>
      <c r="F2701" s="272"/>
      <c r="G2701" s="272"/>
      <c r="H2701" s="272"/>
      <c r="I2701" s="272"/>
      <c r="J2701" s="272"/>
      <c r="K2701" s="272"/>
      <c r="L2701" s="272"/>
      <c r="M2701" s="272"/>
      <c r="N2701" s="273"/>
    </row>
    <row r="2702" spans="2:14" x14ac:dyDescent="0.25">
      <c r="B2702" s="278" t="str">
        <f>IF(D2702="","",D2702&amp;"-"&amp;(1+COUNTIF(D$11:D2701,D2702)))</f>
        <v/>
      </c>
      <c r="D2702" s="271"/>
      <c r="E2702" s="272"/>
      <c r="F2702" s="272"/>
      <c r="G2702" s="272"/>
      <c r="H2702" s="272"/>
      <c r="I2702" s="272"/>
      <c r="J2702" s="272"/>
      <c r="K2702" s="272"/>
      <c r="L2702" s="272"/>
      <c r="M2702" s="272"/>
      <c r="N2702" s="273"/>
    </row>
    <row r="2703" spans="2:14" x14ac:dyDescent="0.25">
      <c r="B2703" s="278" t="str">
        <f>IF(D2703="","",D2703&amp;"-"&amp;(1+COUNTIF(D$11:D2702,D2703)))</f>
        <v/>
      </c>
      <c r="D2703" s="271"/>
      <c r="E2703" s="272"/>
      <c r="F2703" s="272"/>
      <c r="G2703" s="272"/>
      <c r="H2703" s="272"/>
      <c r="I2703" s="272"/>
      <c r="J2703" s="272"/>
      <c r="K2703" s="272"/>
      <c r="L2703" s="272"/>
      <c r="M2703" s="272"/>
      <c r="N2703" s="273"/>
    </row>
    <row r="2704" spans="2:14" x14ac:dyDescent="0.25">
      <c r="B2704" s="278" t="str">
        <f>IF(D2704="","",D2704&amp;"-"&amp;(1+COUNTIF(D$11:D2703,D2704)))</f>
        <v/>
      </c>
      <c r="D2704" s="271"/>
      <c r="E2704" s="272"/>
      <c r="F2704" s="272"/>
      <c r="G2704" s="272"/>
      <c r="H2704" s="272"/>
      <c r="I2704" s="272"/>
      <c r="J2704" s="272"/>
      <c r="K2704" s="272"/>
      <c r="L2704" s="272"/>
      <c r="M2704" s="272"/>
      <c r="N2704" s="273"/>
    </row>
    <row r="2705" spans="2:14" x14ac:dyDescent="0.25">
      <c r="B2705" s="278" t="str">
        <f>IF(D2705="","",D2705&amp;"-"&amp;(1+COUNTIF(D$11:D2704,D2705)))</f>
        <v/>
      </c>
      <c r="D2705" s="271"/>
      <c r="E2705" s="272"/>
      <c r="F2705" s="272"/>
      <c r="G2705" s="272"/>
      <c r="H2705" s="272"/>
      <c r="I2705" s="272"/>
      <c r="J2705" s="272"/>
      <c r="K2705" s="272"/>
      <c r="L2705" s="272"/>
      <c r="M2705" s="272"/>
      <c r="N2705" s="273"/>
    </row>
    <row r="2706" spans="2:14" x14ac:dyDescent="0.25">
      <c r="B2706" s="278" t="str">
        <f>IF(D2706="","",D2706&amp;"-"&amp;(1+COUNTIF(D$11:D2705,D2706)))</f>
        <v/>
      </c>
      <c r="D2706" s="271"/>
      <c r="E2706" s="272"/>
      <c r="F2706" s="272"/>
      <c r="G2706" s="272"/>
      <c r="H2706" s="272"/>
      <c r="I2706" s="272"/>
      <c r="J2706" s="272"/>
      <c r="K2706" s="272"/>
      <c r="L2706" s="272"/>
      <c r="M2706" s="272"/>
      <c r="N2706" s="273"/>
    </row>
    <row r="2707" spans="2:14" ht="15" customHeight="1" x14ac:dyDescent="0.25">
      <c r="B2707" s="278" t="str">
        <f>IF(D2707="","",D2707&amp;"-"&amp;(1+COUNTIF(D$11:D2706,D2707)))</f>
        <v/>
      </c>
      <c r="D2707" s="271"/>
      <c r="E2707" s="272"/>
      <c r="F2707" s="272"/>
      <c r="G2707" s="272"/>
      <c r="H2707" s="272"/>
      <c r="I2707" s="272"/>
      <c r="J2707" s="272"/>
      <c r="K2707" s="272"/>
      <c r="L2707" s="272"/>
      <c r="M2707" s="272"/>
      <c r="N2707" s="273"/>
    </row>
    <row r="2708" spans="2:14" x14ac:dyDescent="0.25">
      <c r="B2708" s="278" t="str">
        <f>IF(D2708="","",D2708&amp;"-"&amp;(1+COUNTIF(D$11:D2707,D2708)))</f>
        <v/>
      </c>
      <c r="D2708" s="271"/>
      <c r="E2708" s="272"/>
      <c r="F2708" s="272"/>
      <c r="G2708" s="272"/>
      <c r="H2708" s="272"/>
      <c r="I2708" s="272"/>
      <c r="J2708" s="272"/>
      <c r="K2708" s="272"/>
      <c r="L2708" s="272"/>
      <c r="M2708" s="272"/>
      <c r="N2708" s="273"/>
    </row>
    <row r="2709" spans="2:14" x14ac:dyDescent="0.25">
      <c r="B2709" s="278" t="str">
        <f>IF(D2709="","",D2709&amp;"-"&amp;(1+COUNTIF(D$11:D2708,D2709)))</f>
        <v/>
      </c>
      <c r="D2709" s="271"/>
      <c r="E2709" s="272"/>
      <c r="F2709" s="272"/>
      <c r="G2709" s="272"/>
      <c r="H2709" s="272"/>
      <c r="I2709" s="272"/>
      <c r="J2709" s="272"/>
      <c r="K2709" s="272"/>
      <c r="L2709" s="272"/>
      <c r="M2709" s="272"/>
      <c r="N2709" s="273"/>
    </row>
    <row r="2710" spans="2:14" x14ac:dyDescent="0.25">
      <c r="B2710" s="278" t="str">
        <f>IF(D2710="","",D2710&amp;"-"&amp;(1+COUNTIF(D$11:D2709,D2710)))</f>
        <v/>
      </c>
      <c r="D2710" s="271"/>
      <c r="E2710" s="272"/>
      <c r="F2710" s="272"/>
      <c r="G2710" s="272"/>
      <c r="H2710" s="272"/>
      <c r="I2710" s="272"/>
      <c r="J2710" s="272"/>
      <c r="K2710" s="272"/>
      <c r="L2710" s="272"/>
      <c r="M2710" s="272"/>
      <c r="N2710" s="273"/>
    </row>
    <row r="2711" spans="2:14" x14ac:dyDescent="0.25">
      <c r="B2711" s="278" t="str">
        <f>IF(D2711="","",D2711&amp;"-"&amp;(1+COUNTIF(D$11:D2710,D2711)))</f>
        <v/>
      </c>
      <c r="D2711" s="271"/>
      <c r="E2711" s="272"/>
      <c r="F2711" s="272"/>
      <c r="G2711" s="272"/>
      <c r="H2711" s="272"/>
      <c r="I2711" s="272"/>
      <c r="J2711" s="272"/>
      <c r="K2711" s="272"/>
      <c r="L2711" s="272"/>
      <c r="M2711" s="272"/>
      <c r="N2711" s="273"/>
    </row>
    <row r="2712" spans="2:14" x14ac:dyDescent="0.25">
      <c r="B2712" s="278" t="str">
        <f>IF(D2712="","",D2712&amp;"-"&amp;(1+COUNTIF(D$11:D2711,D2712)))</f>
        <v/>
      </c>
      <c r="D2712" s="271"/>
      <c r="E2712" s="272"/>
      <c r="F2712" s="272"/>
      <c r="G2712" s="272"/>
      <c r="H2712" s="272"/>
      <c r="I2712" s="272"/>
      <c r="J2712" s="272"/>
      <c r="K2712" s="272"/>
      <c r="L2712" s="272"/>
      <c r="M2712" s="272"/>
      <c r="N2712" s="273"/>
    </row>
    <row r="2713" spans="2:14" x14ac:dyDescent="0.25">
      <c r="B2713" s="278" t="str">
        <f>IF(D2713="","",D2713&amp;"-"&amp;(1+COUNTIF(D$11:D2712,D2713)))</f>
        <v/>
      </c>
      <c r="D2713" s="271"/>
      <c r="E2713" s="272"/>
      <c r="F2713" s="272"/>
      <c r="G2713" s="272"/>
      <c r="H2713" s="272"/>
      <c r="I2713" s="272"/>
      <c r="J2713" s="272"/>
      <c r="K2713" s="272"/>
      <c r="L2713" s="272"/>
      <c r="M2713" s="272"/>
      <c r="N2713" s="273"/>
    </row>
    <row r="2714" spans="2:14" ht="15" customHeight="1" x14ac:dyDescent="0.25">
      <c r="B2714" s="278" t="str">
        <f>IF(D2714="","",D2714&amp;"-"&amp;(1+COUNTIF(D$11:D2713,D2714)))</f>
        <v/>
      </c>
      <c r="D2714" s="271"/>
      <c r="E2714" s="272"/>
      <c r="F2714" s="272"/>
      <c r="G2714" s="272"/>
      <c r="H2714" s="272"/>
      <c r="I2714" s="272"/>
      <c r="J2714" s="272"/>
      <c r="K2714" s="272"/>
      <c r="L2714" s="272"/>
      <c r="M2714" s="272"/>
      <c r="N2714" s="273"/>
    </row>
    <row r="2715" spans="2:14" x14ac:dyDescent="0.25">
      <c r="B2715" s="278" t="str">
        <f>IF(D2715="","",D2715&amp;"-"&amp;(1+COUNTIF(D$11:D2714,D2715)))</f>
        <v/>
      </c>
      <c r="D2715" s="271"/>
      <c r="E2715" s="272"/>
      <c r="F2715" s="272"/>
      <c r="G2715" s="272"/>
      <c r="H2715" s="272"/>
      <c r="I2715" s="272"/>
      <c r="J2715" s="272"/>
      <c r="K2715" s="272"/>
      <c r="L2715" s="272"/>
      <c r="M2715" s="272"/>
      <c r="N2715" s="273"/>
    </row>
    <row r="2716" spans="2:14" x14ac:dyDescent="0.25">
      <c r="B2716" s="278" t="str">
        <f>IF(D2716="","",D2716&amp;"-"&amp;(1+COUNTIF(D$11:D2715,D2716)))</f>
        <v/>
      </c>
      <c r="D2716" s="271"/>
      <c r="E2716" s="272"/>
      <c r="F2716" s="272"/>
      <c r="G2716" s="272"/>
      <c r="H2716" s="272"/>
      <c r="I2716" s="272"/>
      <c r="J2716" s="272"/>
      <c r="K2716" s="272"/>
      <c r="L2716" s="272"/>
      <c r="M2716" s="272"/>
      <c r="N2716" s="273"/>
    </row>
    <row r="2717" spans="2:14" x14ac:dyDescent="0.25">
      <c r="B2717" s="278" t="str">
        <f>IF(D2717="","",D2717&amp;"-"&amp;(1+COUNTIF(D$11:D2716,D2717)))</f>
        <v/>
      </c>
      <c r="D2717" s="271"/>
      <c r="E2717" s="272"/>
      <c r="F2717" s="272"/>
      <c r="G2717" s="272"/>
      <c r="H2717" s="272"/>
      <c r="I2717" s="272"/>
      <c r="J2717" s="272"/>
      <c r="K2717" s="272"/>
      <c r="L2717" s="272"/>
      <c r="M2717" s="272"/>
      <c r="N2717" s="273"/>
    </row>
    <row r="2718" spans="2:14" x14ac:dyDescent="0.25">
      <c r="B2718" s="278" t="str">
        <f>IF(D2718="","",D2718&amp;"-"&amp;(1+COUNTIF(D$11:D2717,D2718)))</f>
        <v/>
      </c>
      <c r="D2718" s="271"/>
      <c r="E2718" s="272"/>
      <c r="F2718" s="272"/>
      <c r="G2718" s="272"/>
      <c r="H2718" s="272"/>
      <c r="I2718" s="272"/>
      <c r="J2718" s="272"/>
      <c r="K2718" s="272"/>
      <c r="L2718" s="272"/>
      <c r="M2718" s="272"/>
      <c r="N2718" s="273"/>
    </row>
    <row r="2719" spans="2:14" x14ac:dyDescent="0.25">
      <c r="B2719" s="278" t="str">
        <f>IF(D2719="","",D2719&amp;"-"&amp;(1+COUNTIF(D$11:D2718,D2719)))</f>
        <v/>
      </c>
      <c r="D2719" s="271"/>
      <c r="E2719" s="272"/>
      <c r="F2719" s="272"/>
      <c r="G2719" s="272"/>
      <c r="H2719" s="272"/>
      <c r="I2719" s="272"/>
      <c r="J2719" s="272"/>
      <c r="K2719" s="272"/>
      <c r="L2719" s="272"/>
      <c r="M2719" s="272"/>
      <c r="N2719" s="273"/>
    </row>
    <row r="2720" spans="2:14" x14ac:dyDescent="0.25">
      <c r="B2720" s="278" t="str">
        <f>IF(D2720="","",D2720&amp;"-"&amp;(1+COUNTIF(D$11:D2719,D2720)))</f>
        <v/>
      </c>
      <c r="D2720" s="271"/>
      <c r="E2720" s="272"/>
      <c r="F2720" s="272"/>
      <c r="G2720" s="272"/>
      <c r="H2720" s="272"/>
      <c r="I2720" s="272"/>
      <c r="J2720" s="272"/>
      <c r="K2720" s="272"/>
      <c r="L2720" s="272"/>
      <c r="M2720" s="272"/>
      <c r="N2720" s="273"/>
    </row>
    <row r="2721" spans="2:14" ht="15" customHeight="1" x14ac:dyDescent="0.25">
      <c r="B2721" s="278" t="str">
        <f>IF(D2721="","",D2721&amp;"-"&amp;(1+COUNTIF(D$11:D2720,D2721)))</f>
        <v/>
      </c>
      <c r="D2721" s="271"/>
      <c r="E2721" s="272"/>
      <c r="F2721" s="272"/>
      <c r="G2721" s="272"/>
      <c r="H2721" s="272"/>
      <c r="I2721" s="272"/>
      <c r="J2721" s="272"/>
      <c r="K2721" s="272"/>
      <c r="L2721" s="272"/>
      <c r="M2721" s="272"/>
      <c r="N2721" s="273"/>
    </row>
    <row r="2722" spans="2:14" x14ac:dyDescent="0.25">
      <c r="B2722" s="278" t="str">
        <f>IF(D2722="","",D2722&amp;"-"&amp;(1+COUNTIF(D$11:D2721,D2722)))</f>
        <v/>
      </c>
      <c r="D2722" s="271"/>
      <c r="E2722" s="272"/>
      <c r="F2722" s="272"/>
      <c r="G2722" s="272"/>
      <c r="H2722" s="272"/>
      <c r="I2722" s="272"/>
      <c r="J2722" s="272"/>
      <c r="K2722" s="272"/>
      <c r="L2722" s="272"/>
      <c r="M2722" s="272"/>
      <c r="N2722" s="273"/>
    </row>
    <row r="2723" spans="2:14" x14ac:dyDescent="0.25">
      <c r="B2723" s="278" t="str">
        <f>IF(D2723="","",D2723&amp;"-"&amp;(1+COUNTIF(D$11:D2722,D2723)))</f>
        <v/>
      </c>
      <c r="D2723" s="271"/>
      <c r="E2723" s="272"/>
      <c r="F2723" s="272"/>
      <c r="G2723" s="272"/>
      <c r="H2723" s="272"/>
      <c r="I2723" s="272"/>
      <c r="J2723" s="272"/>
      <c r="K2723" s="272"/>
      <c r="L2723" s="272"/>
      <c r="M2723" s="272"/>
      <c r="N2723" s="273"/>
    </row>
    <row r="2724" spans="2:14" x14ac:dyDescent="0.25">
      <c r="B2724" s="278" t="str">
        <f>IF(D2724="","",D2724&amp;"-"&amp;(1+COUNTIF(D$11:D2723,D2724)))</f>
        <v/>
      </c>
      <c r="D2724" s="271"/>
      <c r="E2724" s="272"/>
      <c r="F2724" s="272"/>
      <c r="G2724" s="272"/>
      <c r="H2724" s="272"/>
      <c r="I2724" s="272"/>
      <c r="J2724" s="272"/>
      <c r="K2724" s="272"/>
      <c r="L2724" s="272"/>
      <c r="M2724" s="272"/>
      <c r="N2724" s="273"/>
    </row>
    <row r="2725" spans="2:14" x14ac:dyDescent="0.25">
      <c r="B2725" s="278" t="str">
        <f>IF(D2725="","",D2725&amp;"-"&amp;(1+COUNTIF(D$11:D2724,D2725)))</f>
        <v/>
      </c>
      <c r="D2725" s="271"/>
      <c r="E2725" s="272"/>
      <c r="F2725" s="272"/>
      <c r="G2725" s="272"/>
      <c r="H2725" s="272"/>
      <c r="I2725" s="272"/>
      <c r="J2725" s="272"/>
      <c r="K2725" s="272"/>
      <c r="L2725" s="272"/>
      <c r="M2725" s="272"/>
      <c r="N2725" s="273"/>
    </row>
    <row r="2726" spans="2:14" x14ac:dyDescent="0.25">
      <c r="B2726" s="278" t="str">
        <f>IF(D2726="","",D2726&amp;"-"&amp;(1+COUNTIF(D$11:D2725,D2726)))</f>
        <v/>
      </c>
      <c r="D2726" s="271"/>
      <c r="E2726" s="272"/>
      <c r="F2726" s="272"/>
      <c r="G2726" s="272"/>
      <c r="H2726" s="272"/>
      <c r="I2726" s="272"/>
      <c r="J2726" s="272"/>
      <c r="K2726" s="272"/>
      <c r="L2726" s="272"/>
      <c r="M2726" s="272"/>
      <c r="N2726" s="273"/>
    </row>
    <row r="2727" spans="2:14" x14ac:dyDescent="0.25">
      <c r="B2727" s="278" t="str">
        <f>IF(D2727="","",D2727&amp;"-"&amp;(1+COUNTIF(D$11:D2726,D2727)))</f>
        <v/>
      </c>
      <c r="D2727" s="271"/>
      <c r="E2727" s="272"/>
      <c r="F2727" s="272"/>
      <c r="G2727" s="272"/>
      <c r="H2727" s="272"/>
      <c r="I2727" s="272"/>
      <c r="J2727" s="272"/>
      <c r="K2727" s="272"/>
      <c r="L2727" s="272"/>
      <c r="M2727" s="272"/>
      <c r="N2727" s="273"/>
    </row>
    <row r="2728" spans="2:14" ht="15" customHeight="1" x14ac:dyDescent="0.25">
      <c r="B2728" s="278" t="str">
        <f>IF(D2728="","",D2728&amp;"-"&amp;(1+COUNTIF(D$11:D2727,D2728)))</f>
        <v/>
      </c>
      <c r="D2728" s="271"/>
      <c r="E2728" s="272"/>
      <c r="F2728" s="272"/>
      <c r="G2728" s="272"/>
      <c r="H2728" s="272"/>
      <c r="I2728" s="272"/>
      <c r="J2728" s="272"/>
      <c r="K2728" s="272"/>
      <c r="L2728" s="272"/>
      <c r="M2728" s="272"/>
      <c r="N2728" s="273"/>
    </row>
    <row r="2729" spans="2:14" x14ac:dyDescent="0.25">
      <c r="B2729" s="278" t="str">
        <f>IF(D2729="","",D2729&amp;"-"&amp;(1+COUNTIF(D$11:D2728,D2729)))</f>
        <v/>
      </c>
      <c r="D2729" s="271"/>
      <c r="E2729" s="272"/>
      <c r="F2729" s="272"/>
      <c r="G2729" s="272"/>
      <c r="H2729" s="272"/>
      <c r="I2729" s="272"/>
      <c r="J2729" s="272"/>
      <c r="K2729" s="272"/>
      <c r="L2729" s="272"/>
      <c r="M2729" s="272"/>
      <c r="N2729" s="273"/>
    </row>
    <row r="2730" spans="2:14" x14ac:dyDescent="0.25">
      <c r="B2730" s="278" t="str">
        <f>IF(D2730="","",D2730&amp;"-"&amp;(1+COUNTIF(D$11:D2729,D2730)))</f>
        <v/>
      </c>
      <c r="D2730" s="271"/>
      <c r="E2730" s="272"/>
      <c r="F2730" s="272"/>
      <c r="G2730" s="272"/>
      <c r="H2730" s="272"/>
      <c r="I2730" s="272"/>
      <c r="J2730" s="272"/>
      <c r="K2730" s="272"/>
      <c r="L2730" s="272"/>
      <c r="M2730" s="272"/>
      <c r="N2730" s="273"/>
    </row>
    <row r="2731" spans="2:14" x14ac:dyDescent="0.25">
      <c r="B2731" s="278" t="str">
        <f>IF(D2731="","",D2731&amp;"-"&amp;(1+COUNTIF(D$11:D2730,D2731)))</f>
        <v/>
      </c>
      <c r="D2731" s="271"/>
      <c r="E2731" s="272"/>
      <c r="F2731" s="272"/>
      <c r="G2731" s="272"/>
      <c r="H2731" s="272"/>
      <c r="I2731" s="272"/>
      <c r="J2731" s="272"/>
      <c r="K2731" s="272"/>
      <c r="L2731" s="272"/>
      <c r="M2731" s="272"/>
      <c r="N2731" s="273"/>
    </row>
    <row r="2732" spans="2:14" x14ac:dyDescent="0.25">
      <c r="B2732" s="278" t="str">
        <f>IF(D2732="","",D2732&amp;"-"&amp;(1+COUNTIF(D$11:D2731,D2732)))</f>
        <v/>
      </c>
      <c r="D2732" s="271"/>
      <c r="E2732" s="272"/>
      <c r="F2732" s="272"/>
      <c r="G2732" s="272"/>
      <c r="H2732" s="272"/>
      <c r="I2732" s="272"/>
      <c r="J2732" s="272"/>
      <c r="K2732" s="272"/>
      <c r="L2732" s="272"/>
      <c r="M2732" s="272"/>
      <c r="N2732" s="273"/>
    </row>
    <row r="2733" spans="2:14" x14ac:dyDescent="0.25">
      <c r="B2733" s="278" t="str">
        <f>IF(D2733="","",D2733&amp;"-"&amp;(1+COUNTIF(D$11:D2732,D2733)))</f>
        <v/>
      </c>
      <c r="D2733" s="271"/>
      <c r="E2733" s="272"/>
      <c r="F2733" s="272"/>
      <c r="G2733" s="272"/>
      <c r="H2733" s="272"/>
      <c r="I2733" s="272"/>
      <c r="J2733" s="272"/>
      <c r="K2733" s="272"/>
      <c r="L2733" s="272"/>
      <c r="M2733" s="272"/>
      <c r="N2733" s="273"/>
    </row>
    <row r="2734" spans="2:14" x14ac:dyDescent="0.25">
      <c r="B2734" s="278" t="str">
        <f>IF(D2734="","",D2734&amp;"-"&amp;(1+COUNTIF(D$11:D2733,D2734)))</f>
        <v/>
      </c>
      <c r="D2734" s="271"/>
      <c r="E2734" s="272"/>
      <c r="F2734" s="272"/>
      <c r="G2734" s="272"/>
      <c r="H2734" s="272"/>
      <c r="I2734" s="272"/>
      <c r="J2734" s="272"/>
      <c r="K2734" s="272"/>
      <c r="L2734" s="272"/>
      <c r="M2734" s="272"/>
      <c r="N2734" s="273"/>
    </row>
    <row r="2735" spans="2:14" ht="15" customHeight="1" x14ac:dyDescent="0.25">
      <c r="B2735" s="278" t="str">
        <f>IF(D2735="","",D2735&amp;"-"&amp;(1+COUNTIF(D$11:D2734,D2735)))</f>
        <v/>
      </c>
      <c r="D2735" s="271"/>
      <c r="E2735" s="272"/>
      <c r="F2735" s="272"/>
      <c r="G2735" s="272"/>
      <c r="H2735" s="272"/>
      <c r="I2735" s="272"/>
      <c r="J2735" s="272"/>
      <c r="K2735" s="272"/>
      <c r="L2735" s="272"/>
      <c r="M2735" s="272"/>
      <c r="N2735" s="273"/>
    </row>
    <row r="2736" spans="2:14" x14ac:dyDescent="0.25">
      <c r="B2736" s="278" t="str">
        <f>IF(D2736="","",D2736&amp;"-"&amp;(1+COUNTIF(D$11:D2735,D2736)))</f>
        <v/>
      </c>
      <c r="D2736" s="271"/>
      <c r="E2736" s="272"/>
      <c r="F2736" s="272"/>
      <c r="G2736" s="272"/>
      <c r="H2736" s="272"/>
      <c r="I2736" s="272"/>
      <c r="J2736" s="272"/>
      <c r="K2736" s="272"/>
      <c r="L2736" s="272"/>
      <c r="M2736" s="272"/>
      <c r="N2736" s="273"/>
    </row>
    <row r="2737" spans="2:14" x14ac:dyDescent="0.25">
      <c r="B2737" s="278" t="str">
        <f>IF(D2737="","",D2737&amp;"-"&amp;(1+COUNTIF(D$11:D2736,D2737)))</f>
        <v/>
      </c>
      <c r="D2737" s="271"/>
      <c r="E2737" s="272"/>
      <c r="F2737" s="272"/>
      <c r="G2737" s="272"/>
      <c r="H2737" s="272"/>
      <c r="I2737" s="272"/>
      <c r="J2737" s="272"/>
      <c r="K2737" s="272"/>
      <c r="L2737" s="272"/>
      <c r="M2737" s="272"/>
      <c r="N2737" s="273"/>
    </row>
    <row r="2738" spans="2:14" x14ac:dyDescent="0.25">
      <c r="B2738" s="278" t="str">
        <f>IF(D2738="","",D2738&amp;"-"&amp;(1+COUNTIF(D$11:D2737,D2738)))</f>
        <v/>
      </c>
      <c r="D2738" s="271"/>
      <c r="E2738" s="272"/>
      <c r="F2738" s="272"/>
      <c r="G2738" s="272"/>
      <c r="H2738" s="272"/>
      <c r="I2738" s="272"/>
      <c r="J2738" s="272"/>
      <c r="K2738" s="272"/>
      <c r="L2738" s="272"/>
      <c r="M2738" s="272"/>
      <c r="N2738" s="273"/>
    </row>
    <row r="2739" spans="2:14" x14ac:dyDescent="0.25">
      <c r="B2739" s="278" t="str">
        <f>IF(D2739="","",D2739&amp;"-"&amp;(1+COUNTIF(D$11:D2738,D2739)))</f>
        <v/>
      </c>
      <c r="D2739" s="271"/>
      <c r="E2739" s="272"/>
      <c r="F2739" s="272"/>
      <c r="G2739" s="272"/>
      <c r="H2739" s="272"/>
      <c r="I2739" s="272"/>
      <c r="J2739" s="272"/>
      <c r="K2739" s="272"/>
      <c r="L2739" s="272"/>
      <c r="M2739" s="272"/>
      <c r="N2739" s="273"/>
    </row>
    <row r="2740" spans="2:14" x14ac:dyDescent="0.25">
      <c r="B2740" s="278" t="str">
        <f>IF(D2740="","",D2740&amp;"-"&amp;(1+COUNTIF(D$11:D2739,D2740)))</f>
        <v/>
      </c>
      <c r="D2740" s="271"/>
      <c r="E2740" s="272"/>
      <c r="F2740" s="272"/>
      <c r="G2740" s="272"/>
      <c r="H2740" s="272"/>
      <c r="I2740" s="272"/>
      <c r="J2740" s="272"/>
      <c r="K2740" s="272"/>
      <c r="L2740" s="272"/>
      <c r="M2740" s="272"/>
      <c r="N2740" s="273"/>
    </row>
    <row r="2741" spans="2:14" x14ac:dyDescent="0.25">
      <c r="B2741" s="278" t="str">
        <f>IF(D2741="","",D2741&amp;"-"&amp;(1+COUNTIF(D$11:D2740,D2741)))</f>
        <v/>
      </c>
      <c r="D2741" s="271"/>
      <c r="E2741" s="272"/>
      <c r="F2741" s="272"/>
      <c r="G2741" s="272"/>
      <c r="H2741" s="272"/>
      <c r="I2741" s="272"/>
      <c r="J2741" s="272"/>
      <c r="K2741" s="272"/>
      <c r="L2741" s="272"/>
      <c r="M2741" s="272"/>
      <c r="N2741" s="273"/>
    </row>
    <row r="2742" spans="2:14" ht="15" customHeight="1" x14ac:dyDescent="0.25">
      <c r="B2742" s="278" t="str">
        <f>IF(D2742="","",D2742&amp;"-"&amp;(1+COUNTIF(D$11:D2741,D2742)))</f>
        <v/>
      </c>
      <c r="D2742" s="271"/>
      <c r="E2742" s="272"/>
      <c r="F2742" s="272"/>
      <c r="G2742" s="272"/>
      <c r="H2742" s="272"/>
      <c r="I2742" s="272"/>
      <c r="J2742" s="272"/>
      <c r="K2742" s="272"/>
      <c r="L2742" s="272"/>
      <c r="M2742" s="272"/>
      <c r="N2742" s="273"/>
    </row>
    <row r="2743" spans="2:14" x14ac:dyDescent="0.25">
      <c r="B2743" s="278" t="str">
        <f>IF(D2743="","",D2743&amp;"-"&amp;(1+COUNTIF(D$11:D2742,D2743)))</f>
        <v/>
      </c>
      <c r="D2743" s="271"/>
      <c r="E2743" s="272"/>
      <c r="F2743" s="272"/>
      <c r="G2743" s="272"/>
      <c r="H2743" s="272"/>
      <c r="I2743" s="272"/>
      <c r="J2743" s="272"/>
      <c r="K2743" s="272"/>
      <c r="L2743" s="272"/>
      <c r="M2743" s="272"/>
      <c r="N2743" s="273"/>
    </row>
    <row r="2744" spans="2:14" x14ac:dyDescent="0.25">
      <c r="B2744" s="278" t="str">
        <f>IF(D2744="","",D2744&amp;"-"&amp;(1+COUNTIF(D$11:D2743,D2744)))</f>
        <v/>
      </c>
      <c r="D2744" s="271"/>
      <c r="E2744" s="272"/>
      <c r="F2744" s="272"/>
      <c r="G2744" s="272"/>
      <c r="H2744" s="272"/>
      <c r="I2744" s="272"/>
      <c r="J2744" s="272"/>
      <c r="K2744" s="272"/>
      <c r="L2744" s="272"/>
      <c r="M2744" s="272"/>
      <c r="N2744" s="273"/>
    </row>
    <row r="2745" spans="2:14" x14ac:dyDescent="0.25">
      <c r="B2745" s="278" t="str">
        <f>IF(D2745="","",D2745&amp;"-"&amp;(1+COUNTIF(D$11:D2744,D2745)))</f>
        <v/>
      </c>
      <c r="D2745" s="271"/>
      <c r="E2745" s="272"/>
      <c r="F2745" s="272"/>
      <c r="G2745" s="272"/>
      <c r="H2745" s="272"/>
      <c r="I2745" s="272"/>
      <c r="J2745" s="272"/>
      <c r="K2745" s="272"/>
      <c r="L2745" s="272"/>
      <c r="M2745" s="272"/>
      <c r="N2745" s="273"/>
    </row>
    <row r="2746" spans="2:14" x14ac:dyDescent="0.25">
      <c r="B2746" s="278" t="str">
        <f>IF(D2746="","",D2746&amp;"-"&amp;(1+COUNTIF(D$11:D2745,D2746)))</f>
        <v/>
      </c>
      <c r="D2746" s="271"/>
      <c r="E2746" s="272"/>
      <c r="F2746" s="272"/>
      <c r="G2746" s="272"/>
      <c r="H2746" s="272"/>
      <c r="I2746" s="272"/>
      <c r="J2746" s="272"/>
      <c r="K2746" s="272"/>
      <c r="L2746" s="272"/>
      <c r="M2746" s="272"/>
      <c r="N2746" s="273"/>
    </row>
    <row r="2747" spans="2:14" x14ac:dyDescent="0.25">
      <c r="B2747" s="278" t="str">
        <f>IF(D2747="","",D2747&amp;"-"&amp;(1+COUNTIF(D$11:D2746,D2747)))</f>
        <v/>
      </c>
      <c r="D2747" s="271"/>
      <c r="E2747" s="272"/>
      <c r="F2747" s="272"/>
      <c r="G2747" s="272"/>
      <c r="H2747" s="272"/>
      <c r="I2747" s="272"/>
      <c r="J2747" s="272"/>
      <c r="K2747" s="272"/>
      <c r="L2747" s="272"/>
      <c r="M2747" s="272"/>
      <c r="N2747" s="273"/>
    </row>
    <row r="2748" spans="2:14" x14ac:dyDescent="0.25">
      <c r="B2748" s="278" t="str">
        <f>IF(D2748="","",D2748&amp;"-"&amp;(1+COUNTIF(D$11:D2747,D2748)))</f>
        <v/>
      </c>
      <c r="D2748" s="271"/>
      <c r="E2748" s="272"/>
      <c r="F2748" s="272"/>
      <c r="G2748" s="272"/>
      <c r="H2748" s="272"/>
      <c r="I2748" s="272"/>
      <c r="J2748" s="272"/>
      <c r="K2748" s="272"/>
      <c r="L2748" s="272"/>
      <c r="M2748" s="272"/>
      <c r="N2748" s="273"/>
    </row>
    <row r="2749" spans="2:14" ht="15" customHeight="1" x14ac:dyDescent="0.25">
      <c r="B2749" s="278" t="str">
        <f>IF(D2749="","",D2749&amp;"-"&amp;(1+COUNTIF(D$11:D2748,D2749)))</f>
        <v/>
      </c>
      <c r="D2749" s="271"/>
      <c r="E2749" s="272"/>
      <c r="F2749" s="272"/>
      <c r="G2749" s="272"/>
      <c r="H2749" s="272"/>
      <c r="I2749" s="272"/>
      <c r="J2749" s="272"/>
      <c r="K2749" s="272"/>
      <c r="L2749" s="272"/>
      <c r="M2749" s="272"/>
      <c r="N2749" s="273"/>
    </row>
    <row r="2750" spans="2:14" x14ac:dyDescent="0.25">
      <c r="B2750" s="278" t="str">
        <f>IF(D2750="","",D2750&amp;"-"&amp;(1+COUNTIF(D$11:D2749,D2750)))</f>
        <v/>
      </c>
      <c r="D2750" s="271"/>
      <c r="E2750" s="272"/>
      <c r="F2750" s="272"/>
      <c r="G2750" s="272"/>
      <c r="H2750" s="272"/>
      <c r="I2750" s="272"/>
      <c r="J2750" s="272"/>
      <c r="K2750" s="272"/>
      <c r="L2750" s="272"/>
      <c r="M2750" s="272"/>
      <c r="N2750" s="273"/>
    </row>
    <row r="2751" spans="2:14" x14ac:dyDescent="0.25">
      <c r="B2751" s="278" t="str">
        <f>IF(D2751="","",D2751&amp;"-"&amp;(1+COUNTIF(D$11:D2750,D2751)))</f>
        <v/>
      </c>
      <c r="D2751" s="271"/>
      <c r="E2751" s="272"/>
      <c r="F2751" s="272"/>
      <c r="G2751" s="272"/>
      <c r="H2751" s="272"/>
      <c r="I2751" s="272"/>
      <c r="J2751" s="272"/>
      <c r="K2751" s="272"/>
      <c r="L2751" s="272"/>
      <c r="M2751" s="272"/>
      <c r="N2751" s="273"/>
    </row>
    <row r="2752" spans="2:14" x14ac:dyDescent="0.25">
      <c r="B2752" s="278" t="str">
        <f>IF(D2752="","",D2752&amp;"-"&amp;(1+COUNTIF(D$11:D2751,D2752)))</f>
        <v/>
      </c>
      <c r="D2752" s="271"/>
      <c r="E2752" s="272"/>
      <c r="F2752" s="272"/>
      <c r="G2752" s="272"/>
      <c r="H2752" s="272"/>
      <c r="I2752" s="272"/>
      <c r="J2752" s="272"/>
      <c r="K2752" s="272"/>
      <c r="L2752" s="272"/>
      <c r="M2752" s="272"/>
      <c r="N2752" s="273"/>
    </row>
    <row r="2753" spans="2:14" x14ac:dyDescent="0.25">
      <c r="B2753" s="278" t="str">
        <f>IF(D2753="","",D2753&amp;"-"&amp;(1+COUNTIF(D$11:D2752,D2753)))</f>
        <v/>
      </c>
      <c r="D2753" s="271"/>
      <c r="E2753" s="272"/>
      <c r="F2753" s="272"/>
      <c r="G2753" s="272"/>
      <c r="H2753" s="272"/>
      <c r="I2753" s="272"/>
      <c r="J2753" s="272"/>
      <c r="K2753" s="272"/>
      <c r="L2753" s="272"/>
      <c r="M2753" s="272"/>
      <c r="N2753" s="273"/>
    </row>
    <row r="2754" spans="2:14" x14ac:dyDescent="0.25">
      <c r="B2754" s="278" t="str">
        <f>IF(D2754="","",D2754&amp;"-"&amp;(1+COUNTIF(D$11:D2753,D2754)))</f>
        <v/>
      </c>
      <c r="D2754" s="271"/>
      <c r="E2754" s="272"/>
      <c r="F2754" s="272"/>
      <c r="G2754" s="272"/>
      <c r="H2754" s="272"/>
      <c r="I2754" s="272"/>
      <c r="J2754" s="272"/>
      <c r="K2754" s="272"/>
      <c r="L2754" s="272"/>
      <c r="M2754" s="272"/>
      <c r="N2754" s="273"/>
    </row>
    <row r="2755" spans="2:14" x14ac:dyDescent="0.25">
      <c r="B2755" s="278" t="str">
        <f>IF(D2755="","",D2755&amp;"-"&amp;(1+COUNTIF(D$11:D2754,D2755)))</f>
        <v/>
      </c>
      <c r="D2755" s="271"/>
      <c r="E2755" s="272"/>
      <c r="F2755" s="272"/>
      <c r="G2755" s="272"/>
      <c r="H2755" s="272"/>
      <c r="I2755" s="272"/>
      <c r="J2755" s="272"/>
      <c r="K2755" s="272"/>
      <c r="L2755" s="272"/>
      <c r="M2755" s="272"/>
      <c r="N2755" s="273"/>
    </row>
    <row r="2756" spans="2:14" ht="15" customHeight="1" x14ac:dyDescent="0.25">
      <c r="B2756" s="278" t="str">
        <f>IF(D2756="","",D2756&amp;"-"&amp;(1+COUNTIF(D$11:D2755,D2756)))</f>
        <v/>
      </c>
      <c r="D2756" s="271"/>
      <c r="E2756" s="272"/>
      <c r="F2756" s="272"/>
      <c r="G2756" s="272"/>
      <c r="H2756" s="272"/>
      <c r="I2756" s="272"/>
      <c r="J2756" s="272"/>
      <c r="K2756" s="272"/>
      <c r="L2756" s="272"/>
      <c r="M2756" s="272"/>
      <c r="N2756" s="273"/>
    </row>
    <row r="2757" spans="2:14" x14ac:dyDescent="0.25">
      <c r="B2757" s="278" t="str">
        <f>IF(D2757="","",D2757&amp;"-"&amp;(1+COUNTIF(D$11:D2756,D2757)))</f>
        <v/>
      </c>
      <c r="D2757" s="271"/>
      <c r="E2757" s="272"/>
      <c r="F2757" s="272"/>
      <c r="G2757" s="272"/>
      <c r="H2757" s="272"/>
      <c r="I2757" s="272"/>
      <c r="J2757" s="272"/>
      <c r="K2757" s="272"/>
      <c r="L2757" s="272"/>
      <c r="M2757" s="272"/>
      <c r="N2757" s="273"/>
    </row>
    <row r="2758" spans="2:14" x14ac:dyDescent="0.25">
      <c r="B2758" s="278" t="str">
        <f>IF(D2758="","",D2758&amp;"-"&amp;(1+COUNTIF(D$11:D2757,D2758)))</f>
        <v/>
      </c>
      <c r="D2758" s="271"/>
      <c r="E2758" s="272"/>
      <c r="F2758" s="272"/>
      <c r="G2758" s="272"/>
      <c r="H2758" s="272"/>
      <c r="I2758" s="272"/>
      <c r="J2758" s="272"/>
      <c r="K2758" s="272"/>
      <c r="L2758" s="272"/>
      <c r="M2758" s="272"/>
      <c r="N2758" s="273"/>
    </row>
    <row r="2759" spans="2:14" x14ac:dyDescent="0.25">
      <c r="B2759" s="278" t="str">
        <f>IF(D2759="","",D2759&amp;"-"&amp;(1+COUNTIF(D$11:D2758,D2759)))</f>
        <v/>
      </c>
      <c r="D2759" s="271"/>
      <c r="E2759" s="272"/>
      <c r="F2759" s="272"/>
      <c r="G2759" s="272"/>
      <c r="H2759" s="272"/>
      <c r="I2759" s="272"/>
      <c r="J2759" s="272"/>
      <c r="K2759" s="272"/>
      <c r="L2759" s="272"/>
      <c r="M2759" s="272"/>
      <c r="N2759" s="273"/>
    </row>
    <row r="2760" spans="2:14" x14ac:dyDescent="0.25">
      <c r="B2760" s="278" t="str">
        <f>IF(D2760="","",D2760&amp;"-"&amp;(1+COUNTIF(D$11:D2759,D2760)))</f>
        <v/>
      </c>
      <c r="D2760" s="271"/>
      <c r="E2760" s="272"/>
      <c r="F2760" s="272"/>
      <c r="G2760" s="272"/>
      <c r="H2760" s="272"/>
      <c r="I2760" s="272"/>
      <c r="J2760" s="272"/>
      <c r="K2760" s="272"/>
      <c r="L2760" s="272"/>
      <c r="M2760" s="272"/>
      <c r="N2760" s="273"/>
    </row>
    <row r="2761" spans="2:14" x14ac:dyDescent="0.25">
      <c r="B2761" s="278" t="str">
        <f>IF(D2761="","",D2761&amp;"-"&amp;(1+COUNTIF(D$11:D2760,D2761)))</f>
        <v/>
      </c>
      <c r="D2761" s="271"/>
      <c r="E2761" s="272"/>
      <c r="F2761" s="272"/>
      <c r="G2761" s="272"/>
      <c r="H2761" s="272"/>
      <c r="I2761" s="272"/>
      <c r="J2761" s="272"/>
      <c r="K2761" s="272"/>
      <c r="L2761" s="272"/>
      <c r="M2761" s="272"/>
      <c r="N2761" s="273"/>
    </row>
    <row r="2762" spans="2:14" x14ac:dyDescent="0.25">
      <c r="B2762" s="278" t="str">
        <f>IF(D2762="","",D2762&amp;"-"&amp;(1+COUNTIF(D$11:D2761,D2762)))</f>
        <v/>
      </c>
      <c r="D2762" s="271"/>
      <c r="E2762" s="272"/>
      <c r="F2762" s="272"/>
      <c r="G2762" s="272"/>
      <c r="H2762" s="272"/>
      <c r="I2762" s="272"/>
      <c r="J2762" s="272"/>
      <c r="K2762" s="272"/>
      <c r="L2762" s="272"/>
      <c r="M2762" s="272"/>
      <c r="N2762" s="273"/>
    </row>
    <row r="2763" spans="2:14" ht="15" customHeight="1" x14ac:dyDescent="0.25">
      <c r="B2763" s="278" t="str">
        <f>IF(D2763="","",D2763&amp;"-"&amp;(1+COUNTIF(D$11:D2762,D2763)))</f>
        <v/>
      </c>
      <c r="D2763" s="271"/>
      <c r="E2763" s="272"/>
      <c r="F2763" s="272"/>
      <c r="G2763" s="272"/>
      <c r="H2763" s="272"/>
      <c r="I2763" s="272"/>
      <c r="J2763" s="272"/>
      <c r="K2763" s="272"/>
      <c r="L2763" s="272"/>
      <c r="M2763" s="272"/>
      <c r="N2763" s="273"/>
    </row>
    <row r="2764" spans="2:14" x14ac:dyDescent="0.25">
      <c r="B2764" s="278" t="str">
        <f>IF(D2764="","",D2764&amp;"-"&amp;(1+COUNTIF(D$11:D2763,D2764)))</f>
        <v/>
      </c>
      <c r="D2764" s="271"/>
      <c r="E2764" s="272"/>
      <c r="F2764" s="272"/>
      <c r="G2764" s="272"/>
      <c r="H2764" s="272"/>
      <c r="I2764" s="272"/>
      <c r="J2764" s="272"/>
      <c r="K2764" s="272"/>
      <c r="L2764" s="272"/>
      <c r="M2764" s="272"/>
      <c r="N2764" s="273"/>
    </row>
    <row r="2765" spans="2:14" x14ac:dyDescent="0.25">
      <c r="B2765" s="278" t="str">
        <f>IF(D2765="","",D2765&amp;"-"&amp;(1+COUNTIF(D$11:D2764,D2765)))</f>
        <v/>
      </c>
      <c r="D2765" s="271"/>
      <c r="E2765" s="272"/>
      <c r="F2765" s="272"/>
      <c r="G2765" s="272"/>
      <c r="H2765" s="272"/>
      <c r="I2765" s="272"/>
      <c r="J2765" s="272"/>
      <c r="K2765" s="272"/>
      <c r="L2765" s="272"/>
      <c r="M2765" s="272"/>
      <c r="N2765" s="273"/>
    </row>
    <row r="2766" spans="2:14" x14ac:dyDescent="0.25">
      <c r="B2766" s="278" t="str">
        <f>IF(D2766="","",D2766&amp;"-"&amp;(1+COUNTIF(D$11:D2765,D2766)))</f>
        <v/>
      </c>
      <c r="D2766" s="271"/>
      <c r="E2766" s="272"/>
      <c r="F2766" s="272"/>
      <c r="G2766" s="272"/>
      <c r="H2766" s="272"/>
      <c r="I2766" s="272"/>
      <c r="J2766" s="272"/>
      <c r="K2766" s="272"/>
      <c r="L2766" s="272"/>
      <c r="M2766" s="272"/>
      <c r="N2766" s="273"/>
    </row>
    <row r="2767" spans="2:14" x14ac:dyDescent="0.25">
      <c r="B2767" s="278" t="str">
        <f>IF(D2767="","",D2767&amp;"-"&amp;(1+COUNTIF(D$11:D2766,D2767)))</f>
        <v/>
      </c>
      <c r="D2767" s="271"/>
      <c r="E2767" s="272"/>
      <c r="F2767" s="272"/>
      <c r="G2767" s="272"/>
      <c r="H2767" s="272"/>
      <c r="I2767" s="272"/>
      <c r="J2767" s="272"/>
      <c r="K2767" s="272"/>
      <c r="L2767" s="272"/>
      <c r="M2767" s="272"/>
      <c r="N2767" s="273"/>
    </row>
    <row r="2768" spans="2:14" x14ac:dyDescent="0.25">
      <c r="B2768" s="278" t="str">
        <f>IF(D2768="","",D2768&amp;"-"&amp;(1+COUNTIF(D$11:D2767,D2768)))</f>
        <v/>
      </c>
      <c r="D2768" s="271"/>
      <c r="E2768" s="272"/>
      <c r="F2768" s="272"/>
      <c r="G2768" s="272"/>
      <c r="H2768" s="272"/>
      <c r="I2768" s="272"/>
      <c r="J2768" s="272"/>
      <c r="K2768" s="272"/>
      <c r="L2768" s="272"/>
      <c r="M2768" s="272"/>
      <c r="N2768" s="273"/>
    </row>
    <row r="2769" spans="2:14" x14ac:dyDescent="0.25">
      <c r="B2769" s="278" t="str">
        <f>IF(D2769="","",D2769&amp;"-"&amp;(1+COUNTIF(D$11:D2768,D2769)))</f>
        <v/>
      </c>
      <c r="D2769" s="271"/>
      <c r="E2769" s="272"/>
      <c r="F2769" s="272"/>
      <c r="G2769" s="272"/>
      <c r="H2769" s="272"/>
      <c r="I2769" s="272"/>
      <c r="J2769" s="272"/>
      <c r="K2769" s="272"/>
      <c r="L2769" s="272"/>
      <c r="M2769" s="272"/>
      <c r="N2769" s="273"/>
    </row>
    <row r="2770" spans="2:14" ht="15" customHeight="1" x14ac:dyDescent="0.25">
      <c r="B2770" s="278" t="str">
        <f>IF(D2770="","",D2770&amp;"-"&amp;(1+COUNTIF(D$11:D2769,D2770)))</f>
        <v/>
      </c>
      <c r="D2770" s="271"/>
      <c r="E2770" s="272"/>
      <c r="F2770" s="272"/>
      <c r="G2770" s="272"/>
      <c r="H2770" s="272"/>
      <c r="I2770" s="272"/>
      <c r="J2770" s="272"/>
      <c r="K2770" s="272"/>
      <c r="L2770" s="272"/>
      <c r="M2770" s="272"/>
      <c r="N2770" s="273"/>
    </row>
    <row r="2771" spans="2:14" x14ac:dyDescent="0.25">
      <c r="B2771" s="278" t="str">
        <f>IF(D2771="","",D2771&amp;"-"&amp;(1+COUNTIF(D$11:D2770,D2771)))</f>
        <v/>
      </c>
      <c r="D2771" s="271"/>
      <c r="E2771" s="272"/>
      <c r="F2771" s="272"/>
      <c r="G2771" s="272"/>
      <c r="H2771" s="272"/>
      <c r="I2771" s="272"/>
      <c r="J2771" s="272"/>
      <c r="K2771" s="272"/>
      <c r="L2771" s="272"/>
      <c r="M2771" s="272"/>
      <c r="N2771" s="273"/>
    </row>
    <row r="2772" spans="2:14" x14ac:dyDescent="0.25">
      <c r="B2772" s="278" t="str">
        <f>IF(D2772="","",D2772&amp;"-"&amp;(1+COUNTIF(D$11:D2771,D2772)))</f>
        <v/>
      </c>
      <c r="D2772" s="271"/>
      <c r="E2772" s="272"/>
      <c r="F2772" s="272"/>
      <c r="G2772" s="272"/>
      <c r="H2772" s="272"/>
      <c r="I2772" s="272"/>
      <c r="J2772" s="272"/>
      <c r="K2772" s="272"/>
      <c r="L2772" s="272"/>
      <c r="M2772" s="272"/>
      <c r="N2772" s="273"/>
    </row>
    <row r="2773" spans="2:14" x14ac:dyDescent="0.25">
      <c r="B2773" s="278" t="str">
        <f>IF(D2773="","",D2773&amp;"-"&amp;(1+COUNTIF(D$11:D2772,D2773)))</f>
        <v/>
      </c>
      <c r="D2773" s="271"/>
      <c r="E2773" s="272"/>
      <c r="F2773" s="272"/>
      <c r="G2773" s="272"/>
      <c r="H2773" s="272"/>
      <c r="I2773" s="272"/>
      <c r="J2773" s="272"/>
      <c r="K2773" s="272"/>
      <c r="L2773" s="272"/>
      <c r="M2773" s="272"/>
      <c r="N2773" s="273"/>
    </row>
    <row r="2774" spans="2:14" x14ac:dyDescent="0.25">
      <c r="B2774" s="278" t="str">
        <f>IF(D2774="","",D2774&amp;"-"&amp;(1+COUNTIF(D$11:D2773,D2774)))</f>
        <v/>
      </c>
      <c r="D2774" s="271"/>
      <c r="E2774" s="272"/>
      <c r="F2774" s="272"/>
      <c r="G2774" s="272"/>
      <c r="H2774" s="272"/>
      <c r="I2774" s="272"/>
      <c r="J2774" s="272"/>
      <c r="K2774" s="272"/>
      <c r="L2774" s="272"/>
      <c r="M2774" s="272"/>
      <c r="N2774" s="273"/>
    </row>
    <row r="2775" spans="2:14" x14ac:dyDescent="0.25">
      <c r="B2775" s="278" t="str">
        <f>IF(D2775="","",D2775&amp;"-"&amp;(1+COUNTIF(D$11:D2774,D2775)))</f>
        <v/>
      </c>
      <c r="D2775" s="271"/>
      <c r="E2775" s="272"/>
      <c r="F2775" s="272"/>
      <c r="G2775" s="272"/>
      <c r="H2775" s="272"/>
      <c r="I2775" s="272"/>
      <c r="J2775" s="272"/>
      <c r="K2775" s="272"/>
      <c r="L2775" s="272"/>
      <c r="M2775" s="272"/>
      <c r="N2775" s="273"/>
    </row>
    <row r="2776" spans="2:14" x14ac:dyDescent="0.25">
      <c r="B2776" s="278" t="str">
        <f>IF(D2776="","",D2776&amp;"-"&amp;(1+COUNTIF(D$11:D2775,D2776)))</f>
        <v/>
      </c>
      <c r="D2776" s="271"/>
      <c r="E2776" s="272"/>
      <c r="F2776" s="272"/>
      <c r="G2776" s="272"/>
      <c r="H2776" s="272"/>
      <c r="I2776" s="272"/>
      <c r="J2776" s="272"/>
      <c r="K2776" s="272"/>
      <c r="L2776" s="272"/>
      <c r="M2776" s="272"/>
      <c r="N2776" s="273"/>
    </row>
    <row r="2777" spans="2:14" ht="15" customHeight="1" x14ac:dyDescent="0.25">
      <c r="B2777" s="278" t="str">
        <f>IF(D2777="","",D2777&amp;"-"&amp;(1+COUNTIF(D$11:D2776,D2777)))</f>
        <v/>
      </c>
      <c r="D2777" s="271"/>
      <c r="E2777" s="272"/>
      <c r="F2777" s="272"/>
      <c r="G2777" s="272"/>
      <c r="H2777" s="272"/>
      <c r="I2777" s="272"/>
      <c r="J2777" s="272"/>
      <c r="K2777" s="272"/>
      <c r="L2777" s="272"/>
      <c r="M2777" s="272"/>
      <c r="N2777" s="273"/>
    </row>
    <row r="2778" spans="2:14" x14ac:dyDescent="0.25">
      <c r="B2778" s="278" t="str">
        <f>IF(D2778="","",D2778&amp;"-"&amp;(1+COUNTIF(D$11:D2777,D2778)))</f>
        <v/>
      </c>
      <c r="D2778" s="271"/>
      <c r="E2778" s="272"/>
      <c r="F2778" s="272"/>
      <c r="G2778" s="272"/>
      <c r="H2778" s="272"/>
      <c r="I2778" s="272"/>
      <c r="J2778" s="272"/>
      <c r="K2778" s="272"/>
      <c r="L2778" s="272"/>
      <c r="M2778" s="272"/>
      <c r="N2778" s="273"/>
    </row>
    <row r="2779" spans="2:14" x14ac:dyDescent="0.25">
      <c r="B2779" s="278" t="str">
        <f>IF(D2779="","",D2779&amp;"-"&amp;(1+COUNTIF(D$11:D2778,D2779)))</f>
        <v/>
      </c>
      <c r="D2779" s="271"/>
      <c r="E2779" s="272"/>
      <c r="F2779" s="272"/>
      <c r="G2779" s="272"/>
      <c r="H2779" s="272"/>
      <c r="I2779" s="272"/>
      <c r="J2779" s="272"/>
      <c r="K2779" s="272"/>
      <c r="L2779" s="272"/>
      <c r="M2779" s="272"/>
      <c r="N2779" s="273"/>
    </row>
    <row r="2780" spans="2:14" x14ac:dyDescent="0.25">
      <c r="B2780" s="278" t="str">
        <f>IF(D2780="","",D2780&amp;"-"&amp;(1+COUNTIF(D$11:D2779,D2780)))</f>
        <v/>
      </c>
      <c r="D2780" s="271"/>
      <c r="E2780" s="272"/>
      <c r="F2780" s="272"/>
      <c r="G2780" s="272"/>
      <c r="H2780" s="272"/>
      <c r="I2780" s="272"/>
      <c r="J2780" s="272"/>
      <c r="K2780" s="272"/>
      <c r="L2780" s="272"/>
      <c r="M2780" s="272"/>
      <c r="N2780" s="273"/>
    </row>
    <row r="2781" spans="2:14" x14ac:dyDescent="0.25">
      <c r="B2781" s="278" t="str">
        <f>IF(D2781="","",D2781&amp;"-"&amp;(1+COUNTIF(D$11:D2780,D2781)))</f>
        <v/>
      </c>
      <c r="D2781" s="271"/>
      <c r="E2781" s="272"/>
      <c r="F2781" s="272"/>
      <c r="G2781" s="272"/>
      <c r="H2781" s="272"/>
      <c r="I2781" s="272"/>
      <c r="J2781" s="272"/>
      <c r="K2781" s="272"/>
      <c r="L2781" s="272"/>
      <c r="M2781" s="272"/>
      <c r="N2781" s="273"/>
    </row>
    <row r="2782" spans="2:14" x14ac:dyDescent="0.25">
      <c r="B2782" s="278" t="str">
        <f>IF(D2782="","",D2782&amp;"-"&amp;(1+COUNTIF(D$11:D2781,D2782)))</f>
        <v/>
      </c>
      <c r="D2782" s="271"/>
      <c r="E2782" s="272"/>
      <c r="F2782" s="272"/>
      <c r="G2782" s="272"/>
      <c r="H2782" s="272"/>
      <c r="I2782" s="272"/>
      <c r="J2782" s="272"/>
      <c r="K2782" s="272"/>
      <c r="L2782" s="272"/>
      <c r="M2782" s="272"/>
      <c r="N2782" s="273"/>
    </row>
    <row r="2783" spans="2:14" x14ac:dyDescent="0.25">
      <c r="B2783" s="278" t="str">
        <f>IF(D2783="","",D2783&amp;"-"&amp;(1+COUNTIF(D$11:D2782,D2783)))</f>
        <v/>
      </c>
      <c r="D2783" s="271"/>
      <c r="E2783" s="272"/>
      <c r="F2783" s="272"/>
      <c r="G2783" s="272"/>
      <c r="H2783" s="272"/>
      <c r="I2783" s="272"/>
      <c r="J2783" s="272"/>
      <c r="K2783" s="272"/>
      <c r="L2783" s="272"/>
      <c r="M2783" s="272"/>
      <c r="N2783" s="273"/>
    </row>
    <row r="2784" spans="2:14" ht="15" customHeight="1" x14ac:dyDescent="0.25">
      <c r="B2784" s="278" t="str">
        <f>IF(D2784="","",D2784&amp;"-"&amp;(1+COUNTIF(D$11:D2783,D2784)))</f>
        <v/>
      </c>
      <c r="D2784" s="271"/>
      <c r="E2784" s="272"/>
      <c r="F2784" s="272"/>
      <c r="G2784" s="272"/>
      <c r="H2784" s="272"/>
      <c r="I2784" s="272"/>
      <c r="J2784" s="272"/>
      <c r="K2784" s="272"/>
      <c r="L2784" s="272"/>
      <c r="M2784" s="272"/>
      <c r="N2784" s="273"/>
    </row>
    <row r="2785" spans="2:14" x14ac:dyDescent="0.25">
      <c r="B2785" s="278" t="str">
        <f>IF(D2785="","",D2785&amp;"-"&amp;(1+COUNTIF(D$11:D2784,D2785)))</f>
        <v/>
      </c>
      <c r="D2785" s="271"/>
      <c r="E2785" s="272"/>
      <c r="F2785" s="272"/>
      <c r="G2785" s="272"/>
      <c r="H2785" s="272"/>
      <c r="I2785" s="272"/>
      <c r="J2785" s="272"/>
      <c r="K2785" s="272"/>
      <c r="L2785" s="272"/>
      <c r="M2785" s="272"/>
      <c r="N2785" s="273"/>
    </row>
    <row r="2786" spans="2:14" x14ac:dyDescent="0.25">
      <c r="B2786" s="278" t="str">
        <f>IF(D2786="","",D2786&amp;"-"&amp;(1+COUNTIF(D$11:D2785,D2786)))</f>
        <v/>
      </c>
      <c r="D2786" s="271"/>
      <c r="E2786" s="272"/>
      <c r="F2786" s="272"/>
      <c r="G2786" s="272"/>
      <c r="H2786" s="272"/>
      <c r="I2786" s="272"/>
      <c r="J2786" s="272"/>
      <c r="K2786" s="272"/>
      <c r="L2786" s="272"/>
      <c r="M2786" s="272"/>
      <c r="N2786" s="273"/>
    </row>
    <row r="2787" spans="2:14" x14ac:dyDescent="0.25">
      <c r="B2787" s="278" t="str">
        <f>IF(D2787="","",D2787&amp;"-"&amp;(1+COUNTIF(D$11:D2786,D2787)))</f>
        <v/>
      </c>
      <c r="D2787" s="271"/>
      <c r="E2787" s="272"/>
      <c r="F2787" s="272"/>
      <c r="G2787" s="272"/>
      <c r="H2787" s="272"/>
      <c r="I2787" s="272"/>
      <c r="J2787" s="272"/>
      <c r="K2787" s="272"/>
      <c r="L2787" s="272"/>
      <c r="M2787" s="272"/>
      <c r="N2787" s="273"/>
    </row>
    <row r="2788" spans="2:14" x14ac:dyDescent="0.25">
      <c r="B2788" s="278" t="str">
        <f>IF(D2788="","",D2788&amp;"-"&amp;(1+COUNTIF(D$11:D2787,D2788)))</f>
        <v/>
      </c>
      <c r="D2788" s="271"/>
      <c r="E2788" s="272"/>
      <c r="F2788" s="272"/>
      <c r="G2788" s="272"/>
      <c r="H2788" s="272"/>
      <c r="I2788" s="272"/>
      <c r="J2788" s="272"/>
      <c r="K2788" s="272"/>
      <c r="L2788" s="272"/>
      <c r="M2788" s="272"/>
      <c r="N2788" s="273"/>
    </row>
    <row r="2789" spans="2:14" x14ac:dyDescent="0.25">
      <c r="B2789" s="278" t="str">
        <f>IF(D2789="","",D2789&amp;"-"&amp;(1+COUNTIF(D$11:D2788,D2789)))</f>
        <v/>
      </c>
      <c r="D2789" s="271"/>
      <c r="E2789" s="272"/>
      <c r="F2789" s="272"/>
      <c r="G2789" s="272"/>
      <c r="H2789" s="272"/>
      <c r="I2789" s="272"/>
      <c r="J2789" s="272"/>
      <c r="K2789" s="272"/>
      <c r="L2789" s="272"/>
      <c r="M2789" s="272"/>
      <c r="N2789" s="273"/>
    </row>
    <row r="2790" spans="2:14" x14ac:dyDescent="0.25">
      <c r="B2790" s="278" t="str">
        <f>IF(D2790="","",D2790&amp;"-"&amp;(1+COUNTIF(D$11:D2789,D2790)))</f>
        <v/>
      </c>
      <c r="D2790" s="271"/>
      <c r="E2790" s="272"/>
      <c r="F2790" s="272"/>
      <c r="G2790" s="272"/>
      <c r="H2790" s="272"/>
      <c r="I2790" s="272"/>
      <c r="J2790" s="272"/>
      <c r="K2790" s="272"/>
      <c r="L2790" s="272"/>
      <c r="M2790" s="272"/>
      <c r="N2790" s="273"/>
    </row>
    <row r="2791" spans="2:14" ht="15" customHeight="1" x14ac:dyDescent="0.25">
      <c r="B2791" s="278" t="str">
        <f>IF(D2791="","",D2791&amp;"-"&amp;(1+COUNTIF(D$11:D2790,D2791)))</f>
        <v/>
      </c>
      <c r="D2791" s="271"/>
      <c r="E2791" s="272"/>
      <c r="F2791" s="272"/>
      <c r="G2791" s="272"/>
      <c r="H2791" s="272"/>
      <c r="I2791" s="272"/>
      <c r="J2791" s="272"/>
      <c r="K2791" s="272"/>
      <c r="L2791" s="272"/>
      <c r="M2791" s="272"/>
      <c r="N2791" s="273"/>
    </row>
    <row r="2792" spans="2:14" x14ac:dyDescent="0.25">
      <c r="B2792" s="278" t="str">
        <f>IF(D2792="","",D2792&amp;"-"&amp;(1+COUNTIF(D$11:D2791,D2792)))</f>
        <v/>
      </c>
      <c r="D2792" s="271"/>
      <c r="E2792" s="272"/>
      <c r="F2792" s="272"/>
      <c r="G2792" s="272"/>
      <c r="H2792" s="272"/>
      <c r="I2792" s="272"/>
      <c r="J2792" s="272"/>
      <c r="K2792" s="272"/>
      <c r="L2792" s="272"/>
      <c r="M2792" s="272"/>
      <c r="N2792" s="273"/>
    </row>
    <row r="2793" spans="2:14" x14ac:dyDescent="0.25">
      <c r="B2793" s="278" t="str">
        <f>IF(D2793="","",D2793&amp;"-"&amp;(1+COUNTIF(D$11:D2792,D2793)))</f>
        <v/>
      </c>
      <c r="D2793" s="271"/>
      <c r="E2793" s="272"/>
      <c r="F2793" s="272"/>
      <c r="G2793" s="272"/>
      <c r="H2793" s="272"/>
      <c r="I2793" s="272"/>
      <c r="J2793" s="272"/>
      <c r="K2793" s="272"/>
      <c r="L2793" s="272"/>
      <c r="M2793" s="272"/>
      <c r="N2793" s="273"/>
    </row>
    <row r="2794" spans="2:14" x14ac:dyDescent="0.25">
      <c r="B2794" s="278" t="str">
        <f>IF(D2794="","",D2794&amp;"-"&amp;(1+COUNTIF(D$11:D2793,D2794)))</f>
        <v/>
      </c>
      <c r="D2794" s="271"/>
      <c r="E2794" s="272"/>
      <c r="F2794" s="272"/>
      <c r="G2794" s="272"/>
      <c r="H2794" s="272"/>
      <c r="I2794" s="272"/>
      <c r="J2794" s="272"/>
      <c r="K2794" s="272"/>
      <c r="L2794" s="272"/>
      <c r="M2794" s="272"/>
      <c r="N2794" s="273"/>
    </row>
    <row r="2795" spans="2:14" x14ac:dyDescent="0.25">
      <c r="B2795" s="278" t="str">
        <f>IF(D2795="","",D2795&amp;"-"&amp;(1+COUNTIF(D$11:D2794,D2795)))</f>
        <v/>
      </c>
      <c r="D2795" s="271"/>
      <c r="E2795" s="272"/>
      <c r="F2795" s="272"/>
      <c r="G2795" s="272"/>
      <c r="H2795" s="272"/>
      <c r="I2795" s="272"/>
      <c r="J2795" s="272"/>
      <c r="K2795" s="272"/>
      <c r="L2795" s="272"/>
      <c r="M2795" s="272"/>
      <c r="N2795" s="273"/>
    </row>
    <row r="2796" spans="2:14" x14ac:dyDescent="0.25">
      <c r="B2796" s="278" t="str">
        <f>IF(D2796="","",D2796&amp;"-"&amp;(1+COUNTIF(D$11:D2795,D2796)))</f>
        <v/>
      </c>
      <c r="D2796" s="271"/>
      <c r="E2796" s="272"/>
      <c r="F2796" s="272"/>
      <c r="G2796" s="272"/>
      <c r="H2796" s="272"/>
      <c r="I2796" s="272"/>
      <c r="J2796" s="272"/>
      <c r="K2796" s="272"/>
      <c r="L2796" s="272"/>
      <c r="M2796" s="272"/>
      <c r="N2796" s="273"/>
    </row>
    <row r="2797" spans="2:14" x14ac:dyDescent="0.25">
      <c r="B2797" s="278" t="str">
        <f>IF(D2797="","",D2797&amp;"-"&amp;(1+COUNTIF(D$11:D2796,D2797)))</f>
        <v/>
      </c>
      <c r="D2797" s="271"/>
      <c r="E2797" s="272"/>
      <c r="F2797" s="272"/>
      <c r="G2797" s="272"/>
      <c r="H2797" s="272"/>
      <c r="I2797" s="272"/>
      <c r="J2797" s="272"/>
      <c r="K2797" s="272"/>
      <c r="L2797" s="272"/>
      <c r="M2797" s="272"/>
      <c r="N2797" s="273"/>
    </row>
    <row r="2798" spans="2:14" ht="15" customHeight="1" x14ac:dyDescent="0.25">
      <c r="B2798" s="278" t="str">
        <f>IF(D2798="","",D2798&amp;"-"&amp;(1+COUNTIF(D$11:D2797,D2798)))</f>
        <v/>
      </c>
      <c r="D2798" s="271"/>
      <c r="E2798" s="272"/>
      <c r="F2798" s="272"/>
      <c r="G2798" s="272"/>
      <c r="H2798" s="272"/>
      <c r="I2798" s="272"/>
      <c r="J2798" s="272"/>
      <c r="K2798" s="272"/>
      <c r="L2798" s="272"/>
      <c r="M2798" s="272"/>
      <c r="N2798" s="273"/>
    </row>
    <row r="2799" spans="2:14" x14ac:dyDescent="0.25">
      <c r="B2799" s="278" t="str">
        <f>IF(D2799="","",D2799&amp;"-"&amp;(1+COUNTIF(D$11:D2798,D2799)))</f>
        <v/>
      </c>
      <c r="D2799" s="271"/>
      <c r="E2799" s="272"/>
      <c r="F2799" s="272"/>
      <c r="G2799" s="272"/>
      <c r="H2799" s="272"/>
      <c r="I2799" s="272"/>
      <c r="J2799" s="272"/>
      <c r="K2799" s="272"/>
      <c r="L2799" s="272"/>
      <c r="M2799" s="272"/>
      <c r="N2799" s="273"/>
    </row>
    <row r="2800" spans="2:14" x14ac:dyDescent="0.25">
      <c r="B2800" s="278" t="str">
        <f>IF(D2800="","",D2800&amp;"-"&amp;(1+COUNTIF(D$11:D2799,D2800)))</f>
        <v/>
      </c>
      <c r="D2800" s="271"/>
      <c r="E2800" s="272"/>
      <c r="F2800" s="272"/>
      <c r="G2800" s="272"/>
      <c r="H2800" s="272"/>
      <c r="I2800" s="272"/>
      <c r="J2800" s="272"/>
      <c r="K2800" s="272"/>
      <c r="L2800" s="272"/>
      <c r="M2800" s="272"/>
      <c r="N2800" s="273"/>
    </row>
    <row r="2801" spans="2:14" x14ac:dyDescent="0.25">
      <c r="B2801" s="278" t="str">
        <f>IF(D2801="","",D2801&amp;"-"&amp;(1+COUNTIF(D$11:D2800,D2801)))</f>
        <v/>
      </c>
      <c r="D2801" s="271"/>
      <c r="E2801" s="272"/>
      <c r="F2801" s="272"/>
      <c r="G2801" s="272"/>
      <c r="H2801" s="272"/>
      <c r="I2801" s="272"/>
      <c r="J2801" s="272"/>
      <c r="K2801" s="272"/>
      <c r="L2801" s="272"/>
      <c r="M2801" s="272"/>
      <c r="N2801" s="273"/>
    </row>
    <row r="2802" spans="2:14" x14ac:dyDescent="0.25">
      <c r="B2802" s="278" t="str">
        <f>IF(D2802="","",D2802&amp;"-"&amp;(1+COUNTIF(D$11:D2801,D2802)))</f>
        <v/>
      </c>
      <c r="D2802" s="271"/>
      <c r="E2802" s="272"/>
      <c r="F2802" s="272"/>
      <c r="G2802" s="272"/>
      <c r="H2802" s="272"/>
      <c r="I2802" s="272"/>
      <c r="J2802" s="272"/>
      <c r="K2802" s="272"/>
      <c r="L2802" s="272"/>
      <c r="M2802" s="272"/>
      <c r="N2802" s="273"/>
    </row>
    <row r="2803" spans="2:14" x14ac:dyDescent="0.25">
      <c r="B2803" s="278" t="str">
        <f>IF(D2803="","",D2803&amp;"-"&amp;(1+COUNTIF(D$11:D2802,D2803)))</f>
        <v/>
      </c>
      <c r="D2803" s="271"/>
      <c r="E2803" s="272"/>
      <c r="F2803" s="272"/>
      <c r="G2803" s="272"/>
      <c r="H2803" s="272"/>
      <c r="I2803" s="272"/>
      <c r="J2803" s="272"/>
      <c r="K2803" s="272"/>
      <c r="L2803" s="272"/>
      <c r="M2803" s="272"/>
      <c r="N2803" s="273"/>
    </row>
    <row r="2804" spans="2:14" x14ac:dyDescent="0.25">
      <c r="B2804" s="278" t="str">
        <f>IF(D2804="","",D2804&amp;"-"&amp;(1+COUNTIF(D$11:D2803,D2804)))</f>
        <v/>
      </c>
      <c r="D2804" s="271"/>
      <c r="E2804" s="272"/>
      <c r="F2804" s="272"/>
      <c r="G2804" s="272"/>
      <c r="H2804" s="272"/>
      <c r="I2804" s="272"/>
      <c r="J2804" s="272"/>
      <c r="K2804" s="272"/>
      <c r="L2804" s="272"/>
      <c r="M2804" s="272"/>
      <c r="N2804" s="273"/>
    </row>
    <row r="2805" spans="2:14" ht="15" customHeight="1" x14ac:dyDescent="0.25">
      <c r="B2805" s="278" t="str">
        <f>IF(D2805="","",D2805&amp;"-"&amp;(1+COUNTIF(D$11:D2804,D2805)))</f>
        <v/>
      </c>
      <c r="D2805" s="271"/>
      <c r="E2805" s="272"/>
      <c r="F2805" s="272"/>
      <c r="G2805" s="272"/>
      <c r="H2805" s="272"/>
      <c r="I2805" s="272"/>
      <c r="J2805" s="272"/>
      <c r="K2805" s="272"/>
      <c r="L2805" s="272"/>
      <c r="M2805" s="272"/>
      <c r="N2805" s="273"/>
    </row>
    <row r="2806" spans="2:14" x14ac:dyDescent="0.25">
      <c r="B2806" s="278" t="str">
        <f>IF(D2806="","",D2806&amp;"-"&amp;(1+COUNTIF(D$11:D2805,D2806)))</f>
        <v/>
      </c>
      <c r="D2806" s="271"/>
      <c r="E2806" s="272"/>
      <c r="F2806" s="272"/>
      <c r="G2806" s="272"/>
      <c r="H2806" s="272"/>
      <c r="I2806" s="272"/>
      <c r="J2806" s="272"/>
      <c r="K2806" s="272"/>
      <c r="L2806" s="272"/>
      <c r="M2806" s="272"/>
      <c r="N2806" s="273"/>
    </row>
    <row r="2807" spans="2:14" x14ac:dyDescent="0.25">
      <c r="B2807" s="278" t="str">
        <f>IF(D2807="","",D2807&amp;"-"&amp;(1+COUNTIF(D$11:D2806,D2807)))</f>
        <v/>
      </c>
      <c r="D2807" s="271"/>
      <c r="E2807" s="272"/>
      <c r="F2807" s="272"/>
      <c r="G2807" s="272"/>
      <c r="H2807" s="272"/>
      <c r="I2807" s="272"/>
      <c r="J2807" s="272"/>
      <c r="K2807" s="272"/>
      <c r="L2807" s="272"/>
      <c r="M2807" s="272"/>
      <c r="N2807" s="273"/>
    </row>
    <row r="2808" spans="2:14" x14ac:dyDescent="0.25">
      <c r="B2808" s="278" t="str">
        <f>IF(D2808="","",D2808&amp;"-"&amp;(1+COUNTIF(D$11:D2807,D2808)))</f>
        <v/>
      </c>
      <c r="D2808" s="271"/>
      <c r="E2808" s="272"/>
      <c r="F2808" s="272"/>
      <c r="G2808" s="272"/>
      <c r="H2808" s="272"/>
      <c r="I2808" s="272"/>
      <c r="J2808" s="272"/>
      <c r="K2808" s="272"/>
      <c r="L2808" s="272"/>
      <c r="M2808" s="272"/>
      <c r="N2808" s="273"/>
    </row>
    <row r="2809" spans="2:14" x14ac:dyDescent="0.25">
      <c r="B2809" s="278" t="str">
        <f>IF(D2809="","",D2809&amp;"-"&amp;(1+COUNTIF(D$11:D2808,D2809)))</f>
        <v/>
      </c>
      <c r="D2809" s="271"/>
      <c r="E2809" s="272"/>
      <c r="F2809" s="272"/>
      <c r="G2809" s="272"/>
      <c r="H2809" s="272"/>
      <c r="I2809" s="272"/>
      <c r="J2809" s="272"/>
      <c r="K2809" s="272"/>
      <c r="L2809" s="272"/>
      <c r="M2809" s="272"/>
      <c r="N2809" s="273"/>
    </row>
    <row r="2810" spans="2:14" x14ac:dyDescent="0.25">
      <c r="B2810" s="278" t="str">
        <f>IF(D2810="","",D2810&amp;"-"&amp;(1+COUNTIF(D$11:D2809,D2810)))</f>
        <v/>
      </c>
      <c r="D2810" s="271"/>
      <c r="E2810" s="272"/>
      <c r="F2810" s="272"/>
      <c r="G2810" s="272"/>
      <c r="H2810" s="272"/>
      <c r="I2810" s="272"/>
      <c r="J2810" s="272"/>
      <c r="K2810" s="272"/>
      <c r="L2810" s="272"/>
      <c r="M2810" s="272"/>
      <c r="N2810" s="273"/>
    </row>
    <row r="2811" spans="2:14" x14ac:dyDescent="0.25">
      <c r="B2811" s="278" t="str">
        <f>IF(D2811="","",D2811&amp;"-"&amp;(1+COUNTIF(D$11:D2810,D2811)))</f>
        <v/>
      </c>
      <c r="D2811" s="271"/>
      <c r="E2811" s="272"/>
      <c r="F2811" s="272"/>
      <c r="G2811" s="272"/>
      <c r="H2811" s="272"/>
      <c r="I2811" s="272"/>
      <c r="J2811" s="272"/>
      <c r="K2811" s="272"/>
      <c r="L2811" s="272"/>
      <c r="M2811" s="272"/>
      <c r="N2811" s="273"/>
    </row>
    <row r="2812" spans="2:14" ht="15" customHeight="1" x14ac:dyDescent="0.25">
      <c r="B2812" s="278" t="str">
        <f>IF(D2812="","",D2812&amp;"-"&amp;(1+COUNTIF(D$11:D2811,D2812)))</f>
        <v/>
      </c>
      <c r="D2812" s="271"/>
      <c r="E2812" s="272"/>
      <c r="F2812" s="272"/>
      <c r="G2812" s="272"/>
      <c r="H2812" s="272"/>
      <c r="I2812" s="272"/>
      <c r="J2812" s="272"/>
      <c r="K2812" s="272"/>
      <c r="L2812" s="272"/>
      <c r="M2812" s="272"/>
      <c r="N2812" s="273"/>
    </row>
    <row r="2813" spans="2:14" x14ac:dyDescent="0.25">
      <c r="B2813" s="278" t="str">
        <f>IF(D2813="","",D2813&amp;"-"&amp;(1+COUNTIF(D$11:D2812,D2813)))</f>
        <v/>
      </c>
      <c r="D2813" s="271"/>
      <c r="E2813" s="272"/>
      <c r="F2813" s="272"/>
      <c r="G2813" s="272"/>
      <c r="H2813" s="272"/>
      <c r="I2813" s="272"/>
      <c r="J2813" s="272"/>
      <c r="K2813" s="272"/>
      <c r="L2813" s="272"/>
      <c r="M2813" s="272"/>
      <c r="N2813" s="273"/>
    </row>
    <row r="2814" spans="2:14" x14ac:dyDescent="0.25">
      <c r="B2814" s="278" t="str">
        <f>IF(D2814="","",D2814&amp;"-"&amp;(1+COUNTIF(D$11:D2813,D2814)))</f>
        <v/>
      </c>
      <c r="D2814" s="271"/>
      <c r="E2814" s="272"/>
      <c r="F2814" s="272"/>
      <c r="G2814" s="272"/>
      <c r="H2814" s="272"/>
      <c r="I2814" s="272"/>
      <c r="J2814" s="272"/>
      <c r="K2814" s="272"/>
      <c r="L2814" s="272"/>
      <c r="M2814" s="272"/>
      <c r="N2814" s="273"/>
    </row>
    <row r="2815" spans="2:14" x14ac:dyDescent="0.25">
      <c r="B2815" s="278" t="str">
        <f>IF(D2815="","",D2815&amp;"-"&amp;(1+COUNTIF(D$11:D2814,D2815)))</f>
        <v/>
      </c>
      <c r="D2815" s="271"/>
      <c r="E2815" s="272"/>
      <c r="F2815" s="272"/>
      <c r="G2815" s="272"/>
      <c r="H2815" s="272"/>
      <c r="I2815" s="272"/>
      <c r="J2815" s="272"/>
      <c r="K2815" s="272"/>
      <c r="L2815" s="272"/>
      <c r="M2815" s="272"/>
      <c r="N2815" s="273"/>
    </row>
    <row r="2816" spans="2:14" x14ac:dyDescent="0.25">
      <c r="B2816" s="278" t="str">
        <f>IF(D2816="","",D2816&amp;"-"&amp;(1+COUNTIF(D$11:D2815,D2816)))</f>
        <v/>
      </c>
      <c r="D2816" s="271"/>
      <c r="E2816" s="272"/>
      <c r="F2816" s="272"/>
      <c r="G2816" s="272"/>
      <c r="H2816" s="272"/>
      <c r="I2816" s="272"/>
      <c r="J2816" s="272"/>
      <c r="K2816" s="272"/>
      <c r="L2816" s="272"/>
      <c r="M2816" s="272"/>
      <c r="N2816" s="273"/>
    </row>
    <row r="2817" spans="2:14" x14ac:dyDescent="0.25">
      <c r="B2817" s="278" t="str">
        <f>IF(D2817="","",D2817&amp;"-"&amp;(1+COUNTIF(D$11:D2816,D2817)))</f>
        <v/>
      </c>
      <c r="D2817" s="271"/>
      <c r="E2817" s="272"/>
      <c r="F2817" s="272"/>
      <c r="G2817" s="272"/>
      <c r="H2817" s="272"/>
      <c r="I2817" s="272"/>
      <c r="J2817" s="272"/>
      <c r="K2817" s="272"/>
      <c r="L2817" s="272"/>
      <c r="M2817" s="272"/>
      <c r="N2817" s="273"/>
    </row>
    <row r="2818" spans="2:14" x14ac:dyDescent="0.25">
      <c r="B2818" s="278" t="str">
        <f>IF(D2818="","",D2818&amp;"-"&amp;(1+COUNTIF(D$11:D2817,D2818)))</f>
        <v/>
      </c>
      <c r="D2818" s="271"/>
      <c r="E2818" s="272"/>
      <c r="F2818" s="272"/>
      <c r="G2818" s="272"/>
      <c r="H2818" s="272"/>
      <c r="I2818" s="272"/>
      <c r="J2818" s="272"/>
      <c r="K2818" s="272"/>
      <c r="L2818" s="272"/>
      <c r="M2818" s="272"/>
      <c r="N2818" s="273"/>
    </row>
    <row r="2819" spans="2:14" ht="15" customHeight="1" x14ac:dyDescent="0.25">
      <c r="B2819" s="278" t="str">
        <f>IF(D2819="","",D2819&amp;"-"&amp;(1+COUNTIF(D$11:D2818,D2819)))</f>
        <v/>
      </c>
      <c r="D2819" s="271"/>
      <c r="E2819" s="272"/>
      <c r="F2819" s="272"/>
      <c r="G2819" s="272"/>
      <c r="H2819" s="272"/>
      <c r="I2819" s="272"/>
      <c r="J2819" s="272"/>
      <c r="K2819" s="272"/>
      <c r="L2819" s="272"/>
      <c r="M2819" s="272"/>
      <c r="N2819" s="273"/>
    </row>
    <row r="2820" spans="2:14" x14ac:dyDescent="0.25">
      <c r="B2820" s="278" t="str">
        <f>IF(D2820="","",D2820&amp;"-"&amp;(1+COUNTIF(D$11:D2819,D2820)))</f>
        <v/>
      </c>
      <c r="D2820" s="271"/>
      <c r="E2820" s="272"/>
      <c r="F2820" s="272"/>
      <c r="G2820" s="272"/>
      <c r="H2820" s="272"/>
      <c r="I2820" s="272"/>
      <c r="J2820" s="272"/>
      <c r="K2820" s="272"/>
      <c r="L2820" s="272"/>
      <c r="M2820" s="272"/>
      <c r="N2820" s="273"/>
    </row>
    <row r="2821" spans="2:14" x14ac:dyDescent="0.25">
      <c r="B2821" s="278" t="str">
        <f>IF(D2821="","",D2821&amp;"-"&amp;(1+COUNTIF(D$11:D2820,D2821)))</f>
        <v/>
      </c>
      <c r="D2821" s="271"/>
      <c r="E2821" s="272"/>
      <c r="F2821" s="272"/>
      <c r="G2821" s="272"/>
      <c r="H2821" s="272"/>
      <c r="I2821" s="272"/>
      <c r="J2821" s="272"/>
      <c r="K2821" s="272"/>
      <c r="L2821" s="272"/>
      <c r="M2821" s="272"/>
      <c r="N2821" s="273"/>
    </row>
    <row r="2822" spans="2:14" x14ac:dyDescent="0.25">
      <c r="B2822" s="278" t="str">
        <f>IF(D2822="","",D2822&amp;"-"&amp;(1+COUNTIF(D$11:D2821,D2822)))</f>
        <v/>
      </c>
      <c r="D2822" s="271"/>
      <c r="E2822" s="272"/>
      <c r="F2822" s="272"/>
      <c r="G2822" s="272"/>
      <c r="H2822" s="272"/>
      <c r="I2822" s="272"/>
      <c r="J2822" s="272"/>
      <c r="K2822" s="272"/>
      <c r="L2822" s="272"/>
      <c r="M2822" s="272"/>
      <c r="N2822" s="273"/>
    </row>
    <row r="2823" spans="2:14" x14ac:dyDescent="0.25">
      <c r="B2823" s="278" t="str">
        <f>IF(D2823="","",D2823&amp;"-"&amp;(1+COUNTIF(D$11:D2822,D2823)))</f>
        <v/>
      </c>
      <c r="D2823" s="271"/>
      <c r="E2823" s="272"/>
      <c r="F2823" s="272"/>
      <c r="G2823" s="272"/>
      <c r="H2823" s="272"/>
      <c r="I2823" s="272"/>
      <c r="J2823" s="272"/>
      <c r="K2823" s="272"/>
      <c r="L2823" s="272"/>
      <c r="M2823" s="272"/>
      <c r="N2823" s="273"/>
    </row>
    <row r="2824" spans="2:14" x14ac:dyDescent="0.25">
      <c r="B2824" s="278" t="str">
        <f>IF(D2824="","",D2824&amp;"-"&amp;(1+COUNTIF(D$11:D2823,D2824)))</f>
        <v/>
      </c>
      <c r="D2824" s="271"/>
      <c r="E2824" s="272"/>
      <c r="F2824" s="272"/>
      <c r="G2824" s="272"/>
      <c r="H2824" s="272"/>
      <c r="I2824" s="272"/>
      <c r="J2824" s="272"/>
      <c r="K2824" s="272"/>
      <c r="L2824" s="272"/>
      <c r="M2824" s="272"/>
      <c r="N2824" s="273"/>
    </row>
    <row r="2825" spans="2:14" x14ac:dyDescent="0.25">
      <c r="B2825" s="278" t="str">
        <f>IF(D2825="","",D2825&amp;"-"&amp;(1+COUNTIF(D$11:D2824,D2825)))</f>
        <v/>
      </c>
      <c r="D2825" s="271"/>
      <c r="E2825" s="272"/>
      <c r="F2825" s="272"/>
      <c r="G2825" s="272"/>
      <c r="H2825" s="272"/>
      <c r="I2825" s="272"/>
      <c r="J2825" s="272"/>
      <c r="K2825" s="272"/>
      <c r="L2825" s="272"/>
      <c r="M2825" s="272"/>
      <c r="N2825" s="273"/>
    </row>
    <row r="2826" spans="2:14" ht="15" customHeight="1" x14ac:dyDescent="0.25">
      <c r="B2826" s="278" t="str">
        <f>IF(D2826="","",D2826&amp;"-"&amp;(1+COUNTIF(D$11:D2825,D2826)))</f>
        <v/>
      </c>
      <c r="D2826" s="271"/>
      <c r="E2826" s="272"/>
      <c r="F2826" s="272"/>
      <c r="G2826" s="272"/>
      <c r="H2826" s="272"/>
      <c r="I2826" s="272"/>
      <c r="J2826" s="272"/>
      <c r="K2826" s="272"/>
      <c r="L2826" s="272"/>
      <c r="M2826" s="272"/>
      <c r="N2826" s="273"/>
    </row>
    <row r="2827" spans="2:14" x14ac:dyDescent="0.25">
      <c r="B2827" s="278" t="str">
        <f>IF(D2827="","",D2827&amp;"-"&amp;(1+COUNTIF(D$11:D2826,D2827)))</f>
        <v/>
      </c>
      <c r="D2827" s="271"/>
      <c r="E2827" s="272"/>
      <c r="F2827" s="272"/>
      <c r="G2827" s="272"/>
      <c r="H2827" s="272"/>
      <c r="I2827" s="272"/>
      <c r="J2827" s="272"/>
      <c r="K2827" s="272"/>
      <c r="L2827" s="272"/>
      <c r="M2827" s="272"/>
      <c r="N2827" s="273"/>
    </row>
    <row r="2828" spans="2:14" x14ac:dyDescent="0.25">
      <c r="B2828" s="278" t="str">
        <f>IF(D2828="","",D2828&amp;"-"&amp;(1+COUNTIF(D$11:D2827,D2828)))</f>
        <v/>
      </c>
      <c r="D2828" s="271"/>
      <c r="E2828" s="272"/>
      <c r="F2828" s="272"/>
      <c r="G2828" s="272"/>
      <c r="H2828" s="272"/>
      <c r="I2828" s="272"/>
      <c r="J2828" s="272"/>
      <c r="K2828" s="272"/>
      <c r="L2828" s="272"/>
      <c r="M2828" s="272"/>
      <c r="N2828" s="273"/>
    </row>
    <row r="2829" spans="2:14" x14ac:dyDescent="0.25">
      <c r="B2829" s="278" t="str">
        <f>IF(D2829="","",D2829&amp;"-"&amp;(1+COUNTIF(D$11:D2828,D2829)))</f>
        <v/>
      </c>
      <c r="D2829" s="271"/>
      <c r="E2829" s="272"/>
      <c r="F2829" s="272"/>
      <c r="G2829" s="272"/>
      <c r="H2829" s="272"/>
      <c r="I2829" s="272"/>
      <c r="J2829" s="272"/>
      <c r="K2829" s="272"/>
      <c r="L2829" s="272"/>
      <c r="M2829" s="272"/>
      <c r="N2829" s="273"/>
    </row>
    <row r="2830" spans="2:14" x14ac:dyDescent="0.25">
      <c r="B2830" s="278" t="str">
        <f>IF(D2830="","",D2830&amp;"-"&amp;(1+COUNTIF(D$11:D2829,D2830)))</f>
        <v/>
      </c>
      <c r="D2830" s="271"/>
      <c r="E2830" s="272"/>
      <c r="F2830" s="272"/>
      <c r="G2830" s="272"/>
      <c r="H2830" s="272"/>
      <c r="I2830" s="272"/>
      <c r="J2830" s="272"/>
      <c r="K2830" s="272"/>
      <c r="L2830" s="272"/>
      <c r="M2830" s="272"/>
      <c r="N2830" s="273"/>
    </row>
    <row r="2831" spans="2:14" x14ac:dyDescent="0.25">
      <c r="B2831" s="278" t="str">
        <f>IF(D2831="","",D2831&amp;"-"&amp;(1+COUNTIF(D$11:D2830,D2831)))</f>
        <v/>
      </c>
      <c r="D2831" s="271"/>
      <c r="E2831" s="272"/>
      <c r="F2831" s="272"/>
      <c r="G2831" s="272"/>
      <c r="H2831" s="272"/>
      <c r="I2831" s="272"/>
      <c r="J2831" s="272"/>
      <c r="K2831" s="272"/>
      <c r="L2831" s="272"/>
      <c r="M2831" s="272"/>
      <c r="N2831" s="273"/>
    </row>
    <row r="2832" spans="2:14" x14ac:dyDescent="0.25">
      <c r="B2832" s="278" t="str">
        <f>IF(D2832="","",D2832&amp;"-"&amp;(1+COUNTIF(D$11:D2831,D2832)))</f>
        <v/>
      </c>
      <c r="D2832" s="271"/>
      <c r="E2832" s="272"/>
      <c r="F2832" s="272"/>
      <c r="G2832" s="272"/>
      <c r="H2832" s="272"/>
      <c r="I2832" s="272"/>
      <c r="J2832" s="272"/>
      <c r="K2832" s="272"/>
      <c r="L2832" s="272"/>
      <c r="M2832" s="272"/>
      <c r="N2832" s="273"/>
    </row>
    <row r="2833" spans="2:14" ht="15" customHeight="1" x14ac:dyDescent="0.25">
      <c r="B2833" s="278" t="str">
        <f>IF(D2833="","",D2833&amp;"-"&amp;(1+COUNTIF(D$11:D2832,D2833)))</f>
        <v/>
      </c>
      <c r="D2833" s="271"/>
      <c r="E2833" s="272"/>
      <c r="F2833" s="272"/>
      <c r="G2833" s="272"/>
      <c r="H2833" s="272"/>
      <c r="I2833" s="272"/>
      <c r="J2833" s="272"/>
      <c r="K2833" s="272"/>
      <c r="L2833" s="272"/>
      <c r="M2833" s="272"/>
      <c r="N2833" s="273"/>
    </row>
    <row r="2834" spans="2:14" x14ac:dyDescent="0.25">
      <c r="B2834" s="278" t="str">
        <f>IF(D2834="","",D2834&amp;"-"&amp;(1+COUNTIF(D$11:D2833,D2834)))</f>
        <v/>
      </c>
      <c r="D2834" s="271"/>
      <c r="E2834" s="272"/>
      <c r="F2834" s="272"/>
      <c r="G2834" s="272"/>
      <c r="H2834" s="272"/>
      <c r="I2834" s="272"/>
      <c r="J2834" s="272"/>
      <c r="K2834" s="272"/>
      <c r="L2834" s="272"/>
      <c r="M2834" s="272"/>
      <c r="N2834" s="273"/>
    </row>
    <row r="2835" spans="2:14" x14ac:dyDescent="0.25">
      <c r="B2835" s="278" t="str">
        <f>IF(D2835="","",D2835&amp;"-"&amp;(1+COUNTIF(D$11:D2834,D2835)))</f>
        <v/>
      </c>
      <c r="D2835" s="271"/>
      <c r="E2835" s="272"/>
      <c r="F2835" s="272"/>
      <c r="G2835" s="272"/>
      <c r="H2835" s="272"/>
      <c r="I2835" s="272"/>
      <c r="J2835" s="272"/>
      <c r="K2835" s="272"/>
      <c r="L2835" s="272"/>
      <c r="M2835" s="272"/>
      <c r="N2835" s="273"/>
    </row>
    <row r="2836" spans="2:14" x14ac:dyDescent="0.25">
      <c r="B2836" s="278" t="str">
        <f>IF(D2836="","",D2836&amp;"-"&amp;(1+COUNTIF(D$11:D2835,D2836)))</f>
        <v/>
      </c>
      <c r="D2836" s="271"/>
      <c r="E2836" s="272"/>
      <c r="F2836" s="272"/>
      <c r="G2836" s="272"/>
      <c r="H2836" s="272"/>
      <c r="I2836" s="272"/>
      <c r="J2836" s="272"/>
      <c r="K2836" s="272"/>
      <c r="L2836" s="272"/>
      <c r="M2836" s="272"/>
      <c r="N2836" s="273"/>
    </row>
    <row r="2837" spans="2:14" x14ac:dyDescent="0.25">
      <c r="B2837" s="278" t="str">
        <f>IF(D2837="","",D2837&amp;"-"&amp;(1+COUNTIF(D$11:D2836,D2837)))</f>
        <v/>
      </c>
      <c r="D2837" s="271"/>
      <c r="E2837" s="272"/>
      <c r="F2837" s="272"/>
      <c r="G2837" s="272"/>
      <c r="H2837" s="272"/>
      <c r="I2837" s="272"/>
      <c r="J2837" s="272"/>
      <c r="K2837" s="272"/>
      <c r="L2837" s="272"/>
      <c r="M2837" s="272"/>
      <c r="N2837" s="273"/>
    </row>
    <row r="2838" spans="2:14" x14ac:dyDescent="0.25">
      <c r="B2838" s="278" t="str">
        <f>IF(D2838="","",D2838&amp;"-"&amp;(1+COUNTIF(D$11:D2837,D2838)))</f>
        <v/>
      </c>
      <c r="D2838" s="271"/>
      <c r="E2838" s="272"/>
      <c r="F2838" s="272"/>
      <c r="G2838" s="272"/>
      <c r="H2838" s="272"/>
      <c r="I2838" s="272"/>
      <c r="J2838" s="272"/>
      <c r="K2838" s="272"/>
      <c r="L2838" s="272"/>
      <c r="M2838" s="272"/>
      <c r="N2838" s="273"/>
    </row>
    <row r="2839" spans="2:14" x14ac:dyDescent="0.25">
      <c r="B2839" s="278" t="str">
        <f>IF(D2839="","",D2839&amp;"-"&amp;(1+COUNTIF(D$11:D2838,D2839)))</f>
        <v/>
      </c>
      <c r="D2839" s="271"/>
      <c r="E2839" s="272"/>
      <c r="F2839" s="272"/>
      <c r="G2839" s="272"/>
      <c r="H2839" s="272"/>
      <c r="I2839" s="272"/>
      <c r="J2839" s="272"/>
      <c r="K2839" s="272"/>
      <c r="L2839" s="272"/>
      <c r="M2839" s="272"/>
      <c r="N2839" s="273"/>
    </row>
    <row r="2840" spans="2:14" ht="15" customHeight="1" x14ac:dyDescent="0.25">
      <c r="B2840" s="278" t="str">
        <f>IF(D2840="","",D2840&amp;"-"&amp;(1+COUNTIF(D$11:D2839,D2840)))</f>
        <v/>
      </c>
      <c r="D2840" s="271"/>
      <c r="E2840" s="272"/>
      <c r="F2840" s="272"/>
      <c r="G2840" s="272"/>
      <c r="H2840" s="272"/>
      <c r="I2840" s="272"/>
      <c r="J2840" s="272"/>
      <c r="K2840" s="272"/>
      <c r="L2840" s="272"/>
      <c r="M2840" s="272"/>
      <c r="N2840" s="273"/>
    </row>
    <row r="2841" spans="2:14" x14ac:dyDescent="0.25">
      <c r="B2841" s="278" t="str">
        <f>IF(D2841="","",D2841&amp;"-"&amp;(1+COUNTIF(D$11:D2840,D2841)))</f>
        <v/>
      </c>
      <c r="D2841" s="271"/>
      <c r="E2841" s="272"/>
      <c r="F2841" s="272"/>
      <c r="G2841" s="272"/>
      <c r="H2841" s="272"/>
      <c r="I2841" s="272"/>
      <c r="J2841" s="272"/>
      <c r="K2841" s="272"/>
      <c r="L2841" s="272"/>
      <c r="M2841" s="272"/>
      <c r="N2841" s="273"/>
    </row>
    <row r="2842" spans="2:14" x14ac:dyDescent="0.25">
      <c r="B2842" s="278" t="str">
        <f>IF(D2842="","",D2842&amp;"-"&amp;(1+COUNTIF(D$11:D2841,D2842)))</f>
        <v/>
      </c>
      <c r="D2842" s="271"/>
      <c r="E2842" s="272"/>
      <c r="F2842" s="272"/>
      <c r="G2842" s="272"/>
      <c r="H2842" s="272"/>
      <c r="I2842" s="272"/>
      <c r="J2842" s="272"/>
      <c r="K2842" s="272"/>
      <c r="L2842" s="272"/>
      <c r="M2842" s="272"/>
      <c r="N2842" s="273"/>
    </row>
    <row r="2843" spans="2:14" x14ac:dyDescent="0.25">
      <c r="B2843" s="278" t="str">
        <f>IF(D2843="","",D2843&amp;"-"&amp;(1+COUNTIF(D$11:D2842,D2843)))</f>
        <v/>
      </c>
      <c r="D2843" s="271"/>
      <c r="E2843" s="272"/>
      <c r="F2843" s="272"/>
      <c r="G2843" s="272"/>
      <c r="H2843" s="272"/>
      <c r="I2843" s="272"/>
      <c r="J2843" s="272"/>
      <c r="K2843" s="272"/>
      <c r="L2843" s="272"/>
      <c r="M2843" s="272"/>
      <c r="N2843" s="273"/>
    </row>
    <row r="2844" spans="2:14" x14ac:dyDescent="0.25">
      <c r="B2844" s="278" t="str">
        <f>IF(D2844="","",D2844&amp;"-"&amp;(1+COUNTIF(D$11:D2843,D2844)))</f>
        <v/>
      </c>
      <c r="D2844" s="271"/>
      <c r="E2844" s="272"/>
      <c r="F2844" s="272"/>
      <c r="G2844" s="272"/>
      <c r="H2844" s="272"/>
      <c r="I2844" s="272"/>
      <c r="J2844" s="272"/>
      <c r="K2844" s="272"/>
      <c r="L2844" s="272"/>
      <c r="M2844" s="272"/>
      <c r="N2844" s="273"/>
    </row>
    <row r="2845" spans="2:14" x14ac:dyDescent="0.25">
      <c r="B2845" s="278" t="str">
        <f>IF(D2845="","",D2845&amp;"-"&amp;(1+COUNTIF(D$11:D2844,D2845)))</f>
        <v/>
      </c>
      <c r="D2845" s="271"/>
      <c r="E2845" s="272"/>
      <c r="F2845" s="272"/>
      <c r="G2845" s="272"/>
      <c r="H2845" s="272"/>
      <c r="I2845" s="272"/>
      <c r="J2845" s="272"/>
      <c r="K2845" s="272"/>
      <c r="L2845" s="272"/>
      <c r="M2845" s="272"/>
      <c r="N2845" s="273"/>
    </row>
    <row r="2846" spans="2:14" x14ac:dyDescent="0.25">
      <c r="B2846" s="278" t="str">
        <f>IF(D2846="","",D2846&amp;"-"&amp;(1+COUNTIF(D$11:D2845,D2846)))</f>
        <v/>
      </c>
      <c r="D2846" s="271"/>
      <c r="E2846" s="272"/>
      <c r="F2846" s="272"/>
      <c r="G2846" s="272"/>
      <c r="H2846" s="272"/>
      <c r="I2846" s="272"/>
      <c r="J2846" s="272"/>
      <c r="K2846" s="272"/>
      <c r="L2846" s="272"/>
      <c r="M2846" s="272"/>
      <c r="N2846" s="273"/>
    </row>
    <row r="2847" spans="2:14" ht="15" customHeight="1" x14ac:dyDescent="0.25">
      <c r="B2847" s="278" t="str">
        <f>IF(D2847="","",D2847&amp;"-"&amp;(1+COUNTIF(D$11:D2846,D2847)))</f>
        <v/>
      </c>
      <c r="D2847" s="271"/>
      <c r="E2847" s="272"/>
      <c r="F2847" s="272"/>
      <c r="G2847" s="272"/>
      <c r="H2847" s="272"/>
      <c r="I2847" s="272"/>
      <c r="J2847" s="272"/>
      <c r="K2847" s="272"/>
      <c r="L2847" s="272"/>
      <c r="M2847" s="272"/>
      <c r="N2847" s="273"/>
    </row>
    <row r="2848" spans="2:14" x14ac:dyDescent="0.25">
      <c r="B2848" s="278" t="str">
        <f>IF(D2848="","",D2848&amp;"-"&amp;(1+COUNTIF(D$11:D2847,D2848)))</f>
        <v/>
      </c>
      <c r="D2848" s="271"/>
      <c r="E2848" s="272"/>
      <c r="F2848" s="272"/>
      <c r="G2848" s="272"/>
      <c r="H2848" s="272"/>
      <c r="I2848" s="272"/>
      <c r="J2848" s="272"/>
      <c r="K2848" s="272"/>
      <c r="L2848" s="272"/>
      <c r="M2848" s="272"/>
      <c r="N2848" s="273"/>
    </row>
    <row r="2849" spans="2:14" x14ac:dyDescent="0.25">
      <c r="B2849" s="278" t="str">
        <f>IF(D2849="","",D2849&amp;"-"&amp;(1+COUNTIF(D$11:D2848,D2849)))</f>
        <v/>
      </c>
      <c r="D2849" s="271"/>
      <c r="E2849" s="272"/>
      <c r="F2849" s="272"/>
      <c r="G2849" s="272"/>
      <c r="H2849" s="272"/>
      <c r="I2849" s="272"/>
      <c r="J2849" s="272"/>
      <c r="K2849" s="272"/>
      <c r="L2849" s="272"/>
      <c r="M2849" s="272"/>
      <c r="N2849" s="273"/>
    </row>
    <row r="2850" spans="2:14" x14ac:dyDescent="0.25">
      <c r="B2850" s="278" t="str">
        <f>IF(D2850="","",D2850&amp;"-"&amp;(1+COUNTIF(D$11:D2849,D2850)))</f>
        <v/>
      </c>
      <c r="D2850" s="271"/>
      <c r="E2850" s="272"/>
      <c r="F2850" s="272"/>
      <c r="G2850" s="272"/>
      <c r="H2850" s="272"/>
      <c r="I2850" s="272"/>
      <c r="J2850" s="272"/>
      <c r="K2850" s="272"/>
      <c r="L2850" s="272"/>
      <c r="M2850" s="272"/>
      <c r="N2850" s="273"/>
    </row>
    <row r="2851" spans="2:14" x14ac:dyDescent="0.25">
      <c r="B2851" s="278" t="str">
        <f>IF(D2851="","",D2851&amp;"-"&amp;(1+COUNTIF(D$11:D2850,D2851)))</f>
        <v/>
      </c>
      <c r="D2851" s="271"/>
      <c r="E2851" s="272"/>
      <c r="F2851" s="272"/>
      <c r="G2851" s="272"/>
      <c r="H2851" s="272"/>
      <c r="I2851" s="272"/>
      <c r="J2851" s="272"/>
      <c r="K2851" s="272"/>
      <c r="L2851" s="272"/>
      <c r="M2851" s="272"/>
      <c r="N2851" s="273"/>
    </row>
    <row r="2852" spans="2:14" x14ac:dyDescent="0.25">
      <c r="B2852" s="278" t="str">
        <f>IF(D2852="","",D2852&amp;"-"&amp;(1+COUNTIF(D$11:D2851,D2852)))</f>
        <v/>
      </c>
      <c r="D2852" s="271"/>
      <c r="E2852" s="272"/>
      <c r="F2852" s="272"/>
      <c r="G2852" s="272"/>
      <c r="H2852" s="272"/>
      <c r="I2852" s="272"/>
      <c r="J2852" s="272"/>
      <c r="K2852" s="272"/>
      <c r="L2852" s="272"/>
      <c r="M2852" s="272"/>
      <c r="N2852" s="273"/>
    </row>
    <row r="2853" spans="2:14" x14ac:dyDescent="0.25">
      <c r="B2853" s="278" t="str">
        <f>IF(D2853="","",D2853&amp;"-"&amp;(1+COUNTIF(D$11:D2852,D2853)))</f>
        <v/>
      </c>
      <c r="D2853" s="271"/>
      <c r="E2853" s="272"/>
      <c r="F2853" s="272"/>
      <c r="G2853" s="272"/>
      <c r="H2853" s="272"/>
      <c r="I2853" s="272"/>
      <c r="J2853" s="272"/>
      <c r="K2853" s="272"/>
      <c r="L2853" s="272"/>
      <c r="M2853" s="272"/>
      <c r="N2853" s="273"/>
    </row>
    <row r="2854" spans="2:14" ht="15" customHeight="1" x14ac:dyDescent="0.25">
      <c r="B2854" s="278" t="str">
        <f>IF(D2854="","",D2854&amp;"-"&amp;(1+COUNTIF(D$11:D2853,D2854)))</f>
        <v/>
      </c>
      <c r="D2854" s="271"/>
      <c r="E2854" s="272"/>
      <c r="F2854" s="272"/>
      <c r="G2854" s="272"/>
      <c r="H2854" s="272"/>
      <c r="I2854" s="272"/>
      <c r="J2854" s="272"/>
      <c r="K2854" s="272"/>
      <c r="L2854" s="272"/>
      <c r="M2854" s="272"/>
      <c r="N2854" s="273"/>
    </row>
    <row r="2855" spans="2:14" x14ac:dyDescent="0.25">
      <c r="B2855" s="278" t="str">
        <f>IF(D2855="","",D2855&amp;"-"&amp;(1+COUNTIF(D$11:D2854,D2855)))</f>
        <v/>
      </c>
      <c r="D2855" s="271"/>
      <c r="E2855" s="272"/>
      <c r="F2855" s="272"/>
      <c r="G2855" s="272"/>
      <c r="H2855" s="272"/>
      <c r="I2855" s="272"/>
      <c r="J2855" s="272"/>
      <c r="K2855" s="272"/>
      <c r="L2855" s="272"/>
      <c r="M2855" s="272"/>
      <c r="N2855" s="273"/>
    </row>
    <row r="2856" spans="2:14" x14ac:dyDescent="0.25">
      <c r="B2856" s="278" t="str">
        <f>IF(D2856="","",D2856&amp;"-"&amp;(1+COUNTIF(D$11:D2855,D2856)))</f>
        <v/>
      </c>
      <c r="D2856" s="271"/>
      <c r="E2856" s="272"/>
      <c r="F2856" s="272"/>
      <c r="G2856" s="272"/>
      <c r="H2856" s="272"/>
      <c r="I2856" s="272"/>
      <c r="J2856" s="272"/>
      <c r="K2856" s="272"/>
      <c r="L2856" s="272"/>
      <c r="M2856" s="272"/>
      <c r="N2856" s="273"/>
    </row>
    <row r="2857" spans="2:14" x14ac:dyDescent="0.25">
      <c r="B2857" s="278" t="str">
        <f>IF(D2857="","",D2857&amp;"-"&amp;(1+COUNTIF(D$11:D2856,D2857)))</f>
        <v/>
      </c>
      <c r="D2857" s="271"/>
      <c r="E2857" s="272"/>
      <c r="F2857" s="272"/>
      <c r="G2857" s="272"/>
      <c r="H2857" s="272"/>
      <c r="I2857" s="272"/>
      <c r="J2857" s="272"/>
      <c r="K2857" s="272"/>
      <c r="L2857" s="272"/>
      <c r="M2857" s="272"/>
      <c r="N2857" s="273"/>
    </row>
    <row r="2858" spans="2:14" x14ac:dyDescent="0.25">
      <c r="B2858" s="278" t="str">
        <f>IF(D2858="","",D2858&amp;"-"&amp;(1+COUNTIF(D$11:D2857,D2858)))</f>
        <v/>
      </c>
      <c r="D2858" s="271"/>
      <c r="E2858" s="272"/>
      <c r="F2858" s="272"/>
      <c r="G2858" s="272"/>
      <c r="H2858" s="272"/>
      <c r="I2858" s="272"/>
      <c r="J2858" s="272"/>
      <c r="K2858" s="272"/>
      <c r="L2858" s="272"/>
      <c r="M2858" s="272"/>
      <c r="N2858" s="273"/>
    </row>
    <row r="2859" spans="2:14" x14ac:dyDescent="0.25">
      <c r="B2859" s="278" t="str">
        <f>IF(D2859="","",D2859&amp;"-"&amp;(1+COUNTIF(D$11:D2858,D2859)))</f>
        <v/>
      </c>
      <c r="D2859" s="271"/>
      <c r="E2859" s="272"/>
      <c r="F2859" s="272"/>
      <c r="G2859" s="272"/>
      <c r="H2859" s="272"/>
      <c r="I2859" s="272"/>
      <c r="J2859" s="272"/>
      <c r="K2859" s="272"/>
      <c r="L2859" s="272"/>
      <c r="M2859" s="272"/>
      <c r="N2859" s="273"/>
    </row>
    <row r="2860" spans="2:14" x14ac:dyDescent="0.25">
      <c r="B2860" s="278" t="str">
        <f>IF(D2860="","",D2860&amp;"-"&amp;(1+COUNTIF(D$11:D2859,D2860)))</f>
        <v/>
      </c>
      <c r="D2860" s="271"/>
      <c r="E2860" s="272"/>
      <c r="F2860" s="272"/>
      <c r="G2860" s="272"/>
      <c r="H2860" s="272"/>
      <c r="I2860" s="272"/>
      <c r="J2860" s="272"/>
      <c r="K2860" s="272"/>
      <c r="L2860" s="272"/>
      <c r="M2860" s="272"/>
      <c r="N2860" s="273"/>
    </row>
    <row r="2861" spans="2:14" ht="15" customHeight="1" x14ac:dyDescent="0.25">
      <c r="B2861" s="278" t="str">
        <f>IF(D2861="","",D2861&amp;"-"&amp;(1+COUNTIF(D$11:D2860,D2861)))</f>
        <v/>
      </c>
      <c r="D2861" s="271"/>
      <c r="E2861" s="272"/>
      <c r="F2861" s="272"/>
      <c r="G2861" s="272"/>
      <c r="H2861" s="272"/>
      <c r="I2861" s="272"/>
      <c r="J2861" s="272"/>
      <c r="K2861" s="272"/>
      <c r="L2861" s="272"/>
      <c r="M2861" s="272"/>
      <c r="N2861" s="273"/>
    </row>
    <row r="2862" spans="2:14" x14ac:dyDescent="0.25">
      <c r="B2862" s="278" t="str">
        <f>IF(D2862="","",D2862&amp;"-"&amp;(1+COUNTIF(D$11:D2861,D2862)))</f>
        <v/>
      </c>
      <c r="D2862" s="271"/>
      <c r="E2862" s="272"/>
      <c r="F2862" s="272"/>
      <c r="G2862" s="272"/>
      <c r="H2862" s="272"/>
      <c r="I2862" s="272"/>
      <c r="J2862" s="272"/>
      <c r="K2862" s="272"/>
      <c r="L2862" s="272"/>
      <c r="M2862" s="272"/>
      <c r="N2862" s="273"/>
    </row>
    <row r="2863" spans="2:14" x14ac:dyDescent="0.25">
      <c r="B2863" s="278" t="str">
        <f>IF(D2863="","",D2863&amp;"-"&amp;(1+COUNTIF(D$11:D2862,D2863)))</f>
        <v/>
      </c>
      <c r="D2863" s="271"/>
      <c r="E2863" s="272"/>
      <c r="F2863" s="272"/>
      <c r="G2863" s="272"/>
      <c r="H2863" s="272"/>
      <c r="I2863" s="272"/>
      <c r="J2863" s="272"/>
      <c r="K2863" s="272"/>
      <c r="L2863" s="272"/>
      <c r="M2863" s="272"/>
      <c r="N2863" s="273"/>
    </row>
    <row r="2864" spans="2:14" x14ac:dyDescent="0.25">
      <c r="B2864" s="278" t="str">
        <f>IF(D2864="","",D2864&amp;"-"&amp;(1+COUNTIF(D$11:D2863,D2864)))</f>
        <v/>
      </c>
      <c r="D2864" s="271"/>
      <c r="E2864" s="272"/>
      <c r="F2864" s="272"/>
      <c r="G2864" s="272"/>
      <c r="H2864" s="272"/>
      <c r="I2864" s="272"/>
      <c r="J2864" s="272"/>
      <c r="K2864" s="272"/>
      <c r="L2864" s="272"/>
      <c r="M2864" s="272"/>
      <c r="N2864" s="273"/>
    </row>
    <row r="2865" spans="2:14" x14ac:dyDescent="0.25">
      <c r="B2865" s="278" t="str">
        <f>IF(D2865="","",D2865&amp;"-"&amp;(1+COUNTIF(D$11:D2864,D2865)))</f>
        <v/>
      </c>
      <c r="D2865" s="271"/>
      <c r="E2865" s="272"/>
      <c r="F2865" s="272"/>
      <c r="G2865" s="272"/>
      <c r="H2865" s="272"/>
      <c r="I2865" s="272"/>
      <c r="J2865" s="272"/>
      <c r="K2865" s="272"/>
      <c r="L2865" s="272"/>
      <c r="M2865" s="272"/>
      <c r="N2865" s="273"/>
    </row>
    <row r="2866" spans="2:14" x14ac:dyDescent="0.25">
      <c r="B2866" s="278" t="str">
        <f>IF(D2866="","",D2866&amp;"-"&amp;(1+COUNTIF(D$11:D2865,D2866)))</f>
        <v/>
      </c>
      <c r="D2866" s="271"/>
      <c r="E2866" s="272"/>
      <c r="F2866" s="272"/>
      <c r="G2866" s="272"/>
      <c r="H2866" s="272"/>
      <c r="I2866" s="272"/>
      <c r="J2866" s="272"/>
      <c r="K2866" s="272"/>
      <c r="L2866" s="272"/>
      <c r="M2866" s="272"/>
      <c r="N2866" s="273"/>
    </row>
    <row r="2867" spans="2:14" x14ac:dyDescent="0.25">
      <c r="B2867" s="278" t="str">
        <f>IF(D2867="","",D2867&amp;"-"&amp;(1+COUNTIF(D$11:D2866,D2867)))</f>
        <v/>
      </c>
      <c r="D2867" s="271"/>
      <c r="E2867" s="272"/>
      <c r="F2867" s="272"/>
      <c r="G2867" s="272"/>
      <c r="H2867" s="272"/>
      <c r="I2867" s="272"/>
      <c r="J2867" s="272"/>
      <c r="K2867" s="272"/>
      <c r="L2867" s="272"/>
      <c r="M2867" s="272"/>
      <c r="N2867" s="273"/>
    </row>
    <row r="2868" spans="2:14" ht="15" customHeight="1" x14ac:dyDescent="0.25">
      <c r="B2868" s="278" t="str">
        <f>IF(D2868="","",D2868&amp;"-"&amp;(1+COUNTIF(D$11:D2867,D2868)))</f>
        <v/>
      </c>
      <c r="D2868" s="271"/>
      <c r="E2868" s="272"/>
      <c r="F2868" s="272"/>
      <c r="G2868" s="272"/>
      <c r="H2868" s="272"/>
      <c r="I2868" s="272"/>
      <c r="J2868" s="272"/>
      <c r="K2868" s="272"/>
      <c r="L2868" s="272"/>
      <c r="M2868" s="272"/>
      <c r="N2868" s="273"/>
    </row>
    <row r="2869" spans="2:14" x14ac:dyDescent="0.25">
      <c r="B2869" s="278" t="str">
        <f>IF(D2869="","",D2869&amp;"-"&amp;(1+COUNTIF(D$11:D2868,D2869)))</f>
        <v/>
      </c>
      <c r="D2869" s="271"/>
      <c r="E2869" s="272"/>
      <c r="F2869" s="272"/>
      <c r="G2869" s="272"/>
      <c r="H2869" s="272"/>
      <c r="I2869" s="272"/>
      <c r="J2869" s="272"/>
      <c r="K2869" s="272"/>
      <c r="L2869" s="272"/>
      <c r="M2869" s="272"/>
      <c r="N2869" s="273"/>
    </row>
    <row r="2870" spans="2:14" x14ac:dyDescent="0.25">
      <c r="B2870" s="278" t="str">
        <f>IF(D2870="","",D2870&amp;"-"&amp;(1+COUNTIF(D$11:D2869,D2870)))</f>
        <v/>
      </c>
      <c r="D2870" s="271"/>
      <c r="E2870" s="272"/>
      <c r="F2870" s="272"/>
      <c r="G2870" s="272"/>
      <c r="H2870" s="272"/>
      <c r="I2870" s="272"/>
      <c r="J2870" s="272"/>
      <c r="K2870" s="272"/>
      <c r="L2870" s="272"/>
      <c r="M2870" s="272"/>
      <c r="N2870" s="273"/>
    </row>
    <row r="2871" spans="2:14" x14ac:dyDescent="0.25">
      <c r="B2871" s="278" t="str">
        <f>IF(D2871="","",D2871&amp;"-"&amp;(1+COUNTIF(D$11:D2870,D2871)))</f>
        <v/>
      </c>
      <c r="D2871" s="271"/>
      <c r="E2871" s="272"/>
      <c r="F2871" s="272"/>
      <c r="G2871" s="272"/>
      <c r="H2871" s="272"/>
      <c r="I2871" s="272"/>
      <c r="J2871" s="272"/>
      <c r="K2871" s="272"/>
      <c r="L2871" s="272"/>
      <c r="M2871" s="272"/>
      <c r="N2871" s="273"/>
    </row>
    <row r="2872" spans="2:14" x14ac:dyDescent="0.25">
      <c r="B2872" s="278" t="str">
        <f>IF(D2872="","",D2872&amp;"-"&amp;(1+COUNTIF(D$11:D2871,D2872)))</f>
        <v/>
      </c>
      <c r="D2872" s="271"/>
      <c r="E2872" s="272"/>
      <c r="F2872" s="272"/>
      <c r="G2872" s="272"/>
      <c r="H2872" s="272"/>
      <c r="I2872" s="272"/>
      <c r="J2872" s="272"/>
      <c r="K2872" s="272"/>
      <c r="L2872" s="272"/>
      <c r="M2872" s="272"/>
      <c r="N2872" s="273"/>
    </row>
    <row r="2873" spans="2:14" x14ac:dyDescent="0.25">
      <c r="B2873" s="278" t="str">
        <f>IF(D2873="","",D2873&amp;"-"&amp;(1+COUNTIF(D$11:D2872,D2873)))</f>
        <v/>
      </c>
      <c r="D2873" s="271"/>
      <c r="E2873" s="272"/>
      <c r="F2873" s="272"/>
      <c r="G2873" s="272"/>
      <c r="H2873" s="272"/>
      <c r="I2873" s="272"/>
      <c r="J2873" s="272"/>
      <c r="K2873" s="272"/>
      <c r="L2873" s="272"/>
      <c r="M2873" s="272"/>
      <c r="N2873" s="273"/>
    </row>
    <row r="2874" spans="2:14" x14ac:dyDescent="0.25">
      <c r="B2874" s="278" t="str">
        <f>IF(D2874="","",D2874&amp;"-"&amp;(1+COUNTIF(D$11:D2873,D2874)))</f>
        <v/>
      </c>
      <c r="D2874" s="271"/>
      <c r="E2874" s="272"/>
      <c r="F2874" s="272"/>
      <c r="G2874" s="272"/>
      <c r="H2874" s="272"/>
      <c r="I2874" s="272"/>
      <c r="J2874" s="272"/>
      <c r="K2874" s="272"/>
      <c r="L2874" s="272"/>
      <c r="M2874" s="272"/>
      <c r="N2874" s="273"/>
    </row>
    <row r="2875" spans="2:14" ht="15" customHeight="1" x14ac:dyDescent="0.25">
      <c r="B2875" s="278" t="str">
        <f>IF(D2875="","",D2875&amp;"-"&amp;(1+COUNTIF(D$11:D2874,D2875)))</f>
        <v/>
      </c>
      <c r="D2875" s="271"/>
      <c r="E2875" s="272"/>
      <c r="F2875" s="272"/>
      <c r="G2875" s="272"/>
      <c r="H2875" s="272"/>
      <c r="I2875" s="272"/>
      <c r="J2875" s="272"/>
      <c r="K2875" s="272"/>
      <c r="L2875" s="272"/>
      <c r="M2875" s="272"/>
      <c r="N2875" s="273"/>
    </row>
    <row r="2876" spans="2:14" x14ac:dyDescent="0.25">
      <c r="B2876" s="278" t="str">
        <f>IF(D2876="","",D2876&amp;"-"&amp;(1+COUNTIF(D$11:D2875,D2876)))</f>
        <v/>
      </c>
      <c r="D2876" s="271"/>
      <c r="E2876" s="272"/>
      <c r="F2876" s="272"/>
      <c r="G2876" s="272"/>
      <c r="H2876" s="272"/>
      <c r="I2876" s="272"/>
      <c r="J2876" s="272"/>
      <c r="K2876" s="272"/>
      <c r="L2876" s="272"/>
      <c r="M2876" s="272"/>
      <c r="N2876" s="273"/>
    </row>
    <row r="2877" spans="2:14" x14ac:dyDescent="0.25">
      <c r="B2877" s="278" t="str">
        <f>IF(D2877="","",D2877&amp;"-"&amp;(1+COUNTIF(D$11:D2876,D2877)))</f>
        <v/>
      </c>
      <c r="D2877" s="271"/>
      <c r="E2877" s="272"/>
      <c r="F2877" s="272"/>
      <c r="G2877" s="272"/>
      <c r="H2877" s="272"/>
      <c r="I2877" s="272"/>
      <c r="J2877" s="272"/>
      <c r="K2877" s="272"/>
      <c r="L2877" s="272"/>
      <c r="M2877" s="272"/>
      <c r="N2877" s="273"/>
    </row>
    <row r="2878" spans="2:14" x14ac:dyDescent="0.25">
      <c r="B2878" s="278" t="str">
        <f>IF(D2878="","",D2878&amp;"-"&amp;(1+COUNTIF(D$11:D2877,D2878)))</f>
        <v/>
      </c>
      <c r="D2878" s="271"/>
      <c r="E2878" s="272"/>
      <c r="F2878" s="272"/>
      <c r="G2878" s="272"/>
      <c r="H2878" s="272"/>
      <c r="I2878" s="272"/>
      <c r="J2878" s="272"/>
      <c r="K2878" s="272"/>
      <c r="L2878" s="272"/>
      <c r="M2878" s="272"/>
      <c r="N2878" s="273"/>
    </row>
    <row r="2879" spans="2:14" x14ac:dyDescent="0.25">
      <c r="B2879" s="278" t="str">
        <f>IF(D2879="","",D2879&amp;"-"&amp;(1+COUNTIF(D$11:D2878,D2879)))</f>
        <v/>
      </c>
      <c r="D2879" s="271"/>
      <c r="E2879" s="272"/>
      <c r="F2879" s="272"/>
      <c r="G2879" s="272"/>
      <c r="H2879" s="272"/>
      <c r="I2879" s="272"/>
      <c r="J2879" s="272"/>
      <c r="K2879" s="272"/>
      <c r="L2879" s="272"/>
      <c r="M2879" s="272"/>
      <c r="N2879" s="273"/>
    </row>
    <row r="2880" spans="2:14" x14ac:dyDescent="0.25">
      <c r="B2880" s="278" t="str">
        <f>IF(D2880="","",D2880&amp;"-"&amp;(1+COUNTIF(D$11:D2879,D2880)))</f>
        <v/>
      </c>
      <c r="D2880" s="271"/>
      <c r="E2880" s="272"/>
      <c r="F2880" s="272"/>
      <c r="G2880" s="272"/>
      <c r="H2880" s="272"/>
      <c r="I2880" s="272"/>
      <c r="J2880" s="272"/>
      <c r="K2880" s="272"/>
      <c r="L2880" s="272"/>
      <c r="M2880" s="272"/>
      <c r="N2880" s="273"/>
    </row>
    <row r="2881" spans="2:14" x14ac:dyDescent="0.25">
      <c r="B2881" s="278" t="str">
        <f>IF(D2881="","",D2881&amp;"-"&amp;(1+COUNTIF(D$11:D2880,D2881)))</f>
        <v/>
      </c>
      <c r="D2881" s="271"/>
      <c r="E2881" s="272"/>
      <c r="F2881" s="272"/>
      <c r="G2881" s="272"/>
      <c r="H2881" s="272"/>
      <c r="I2881" s="272"/>
      <c r="J2881" s="272"/>
      <c r="K2881" s="272"/>
      <c r="L2881" s="272"/>
      <c r="M2881" s="272"/>
      <c r="N2881" s="273"/>
    </row>
    <row r="2882" spans="2:14" ht="15" customHeight="1" x14ac:dyDescent="0.25">
      <c r="B2882" s="278" t="str">
        <f>IF(D2882="","",D2882&amp;"-"&amp;(1+COUNTIF(D$11:D2881,D2882)))</f>
        <v/>
      </c>
      <c r="D2882" s="271"/>
      <c r="E2882" s="272"/>
      <c r="F2882" s="272"/>
      <c r="G2882" s="272"/>
      <c r="H2882" s="272"/>
      <c r="I2882" s="272"/>
      <c r="J2882" s="272"/>
      <c r="K2882" s="272"/>
      <c r="L2882" s="272"/>
      <c r="M2882" s="272"/>
      <c r="N2882" s="273"/>
    </row>
    <row r="2883" spans="2:14" x14ac:dyDescent="0.25">
      <c r="B2883" s="278" t="str">
        <f>IF(D2883="","",D2883&amp;"-"&amp;(1+COUNTIF(D$11:D2882,D2883)))</f>
        <v/>
      </c>
      <c r="D2883" s="271"/>
      <c r="E2883" s="272"/>
      <c r="F2883" s="272"/>
      <c r="G2883" s="272"/>
      <c r="H2883" s="272"/>
      <c r="I2883" s="272"/>
      <c r="J2883" s="272"/>
      <c r="K2883" s="272"/>
      <c r="L2883" s="272"/>
      <c r="M2883" s="272"/>
      <c r="N2883" s="273"/>
    </row>
    <row r="2884" spans="2:14" x14ac:dyDescent="0.25">
      <c r="B2884" s="278" t="str">
        <f>IF(D2884="","",D2884&amp;"-"&amp;(1+COUNTIF(D$11:D2883,D2884)))</f>
        <v/>
      </c>
      <c r="D2884" s="271"/>
      <c r="E2884" s="272"/>
      <c r="F2884" s="272"/>
      <c r="G2884" s="272"/>
      <c r="H2884" s="272"/>
      <c r="I2884" s="272"/>
      <c r="J2884" s="272"/>
      <c r="K2884" s="272"/>
      <c r="L2884" s="272"/>
      <c r="M2884" s="272"/>
      <c r="N2884" s="273"/>
    </row>
    <row r="2885" spans="2:14" x14ac:dyDescent="0.25">
      <c r="B2885" s="278" t="str">
        <f>IF(D2885="","",D2885&amp;"-"&amp;(1+COUNTIF(D$11:D2884,D2885)))</f>
        <v/>
      </c>
      <c r="D2885" s="271"/>
      <c r="E2885" s="272"/>
      <c r="F2885" s="272"/>
      <c r="G2885" s="272"/>
      <c r="H2885" s="272"/>
      <c r="I2885" s="272"/>
      <c r="J2885" s="272"/>
      <c r="K2885" s="272"/>
      <c r="L2885" s="272"/>
      <c r="M2885" s="272"/>
      <c r="N2885" s="273"/>
    </row>
    <row r="2886" spans="2:14" x14ac:dyDescent="0.25">
      <c r="B2886" s="278" t="str">
        <f>IF(D2886="","",D2886&amp;"-"&amp;(1+COUNTIF(D$11:D2885,D2886)))</f>
        <v/>
      </c>
      <c r="D2886" s="271"/>
      <c r="E2886" s="272"/>
      <c r="F2886" s="272"/>
      <c r="G2886" s="272"/>
      <c r="H2886" s="272"/>
      <c r="I2886" s="272"/>
      <c r="J2886" s="272"/>
      <c r="K2886" s="272"/>
      <c r="L2886" s="272"/>
      <c r="M2886" s="272"/>
      <c r="N2886" s="273"/>
    </row>
    <row r="2887" spans="2:14" x14ac:dyDescent="0.25">
      <c r="B2887" s="278" t="str">
        <f>IF(D2887="","",D2887&amp;"-"&amp;(1+COUNTIF(D$11:D2886,D2887)))</f>
        <v/>
      </c>
      <c r="D2887" s="271"/>
      <c r="E2887" s="272"/>
      <c r="F2887" s="272"/>
      <c r="G2887" s="272"/>
      <c r="H2887" s="272"/>
      <c r="I2887" s="272"/>
      <c r="J2887" s="272"/>
      <c r="K2887" s="272"/>
      <c r="L2887" s="272"/>
      <c r="M2887" s="272"/>
      <c r="N2887" s="273"/>
    </row>
    <row r="2888" spans="2:14" x14ac:dyDescent="0.25">
      <c r="B2888" s="278" t="str">
        <f>IF(D2888="","",D2888&amp;"-"&amp;(1+COUNTIF(D$11:D2887,D2888)))</f>
        <v/>
      </c>
      <c r="D2888" s="271"/>
      <c r="E2888" s="272"/>
      <c r="F2888" s="272"/>
      <c r="G2888" s="272"/>
      <c r="H2888" s="272"/>
      <c r="I2888" s="272"/>
      <c r="J2888" s="272"/>
      <c r="K2888" s="272"/>
      <c r="L2888" s="272"/>
      <c r="M2888" s="272"/>
      <c r="N2888" s="273"/>
    </row>
    <row r="2889" spans="2:14" ht="15" customHeight="1" x14ac:dyDescent="0.25">
      <c r="B2889" s="278" t="str">
        <f>IF(D2889="","",D2889&amp;"-"&amp;(1+COUNTIF(D$11:D2888,D2889)))</f>
        <v/>
      </c>
      <c r="D2889" s="271"/>
      <c r="E2889" s="272"/>
      <c r="F2889" s="272"/>
      <c r="G2889" s="272"/>
      <c r="H2889" s="272"/>
      <c r="I2889" s="272"/>
      <c r="J2889" s="272"/>
      <c r="K2889" s="272"/>
      <c r="L2889" s="272"/>
      <c r="M2889" s="272"/>
      <c r="N2889" s="273"/>
    </row>
    <row r="2890" spans="2:14" x14ac:dyDescent="0.25">
      <c r="B2890" s="278" t="str">
        <f>IF(D2890="","",D2890&amp;"-"&amp;(1+COUNTIF(D$11:D2889,D2890)))</f>
        <v/>
      </c>
      <c r="D2890" s="271"/>
      <c r="E2890" s="272"/>
      <c r="F2890" s="272"/>
      <c r="G2890" s="272"/>
      <c r="H2890" s="272"/>
      <c r="I2890" s="272"/>
      <c r="J2890" s="272"/>
      <c r="K2890" s="272"/>
      <c r="L2890" s="272"/>
      <c r="M2890" s="272"/>
      <c r="N2890" s="273"/>
    </row>
    <row r="2891" spans="2:14" x14ac:dyDescent="0.25">
      <c r="B2891" s="278" t="str">
        <f>IF(D2891="","",D2891&amp;"-"&amp;(1+COUNTIF(D$11:D2890,D2891)))</f>
        <v/>
      </c>
      <c r="D2891" s="271"/>
      <c r="E2891" s="272"/>
      <c r="F2891" s="272"/>
      <c r="G2891" s="272"/>
      <c r="H2891" s="272"/>
      <c r="I2891" s="272"/>
      <c r="J2891" s="272"/>
      <c r="K2891" s="272"/>
      <c r="L2891" s="272"/>
      <c r="M2891" s="272"/>
      <c r="N2891" s="273"/>
    </row>
    <row r="2892" spans="2:14" x14ac:dyDescent="0.25">
      <c r="B2892" s="278" t="str">
        <f>IF(D2892="","",D2892&amp;"-"&amp;(1+COUNTIF(D$11:D2891,D2892)))</f>
        <v/>
      </c>
      <c r="D2892" s="271"/>
      <c r="E2892" s="272"/>
      <c r="F2892" s="272"/>
      <c r="G2892" s="272"/>
      <c r="H2892" s="272"/>
      <c r="I2892" s="272"/>
      <c r="J2892" s="272"/>
      <c r="K2892" s="272"/>
      <c r="L2892" s="272"/>
      <c r="M2892" s="272"/>
      <c r="N2892" s="273"/>
    </row>
    <row r="2893" spans="2:14" x14ac:dyDescent="0.25">
      <c r="B2893" s="278" t="str">
        <f>IF(D2893="","",D2893&amp;"-"&amp;(1+COUNTIF(D$11:D2892,D2893)))</f>
        <v/>
      </c>
      <c r="D2893" s="271"/>
      <c r="E2893" s="272"/>
      <c r="F2893" s="272"/>
      <c r="G2893" s="272"/>
      <c r="H2893" s="272"/>
      <c r="I2893" s="272"/>
      <c r="J2893" s="272"/>
      <c r="K2893" s="272"/>
      <c r="L2893" s="272"/>
      <c r="M2893" s="272"/>
      <c r="N2893" s="273"/>
    </row>
    <row r="2894" spans="2:14" x14ac:dyDescent="0.25">
      <c r="B2894" s="278" t="str">
        <f>IF(D2894="","",D2894&amp;"-"&amp;(1+COUNTIF(D$11:D2893,D2894)))</f>
        <v/>
      </c>
      <c r="D2894" s="271"/>
      <c r="E2894" s="272"/>
      <c r="F2894" s="272"/>
      <c r="G2894" s="272"/>
      <c r="H2894" s="272"/>
      <c r="I2894" s="272"/>
      <c r="J2894" s="272"/>
      <c r="K2894" s="272"/>
      <c r="L2894" s="272"/>
      <c r="M2894" s="272"/>
      <c r="N2894" s="273"/>
    </row>
    <row r="2895" spans="2:14" x14ac:dyDescent="0.25">
      <c r="B2895" s="278" t="str">
        <f>IF(D2895="","",D2895&amp;"-"&amp;(1+COUNTIF(D$11:D2894,D2895)))</f>
        <v/>
      </c>
      <c r="D2895" s="271"/>
      <c r="E2895" s="272"/>
      <c r="F2895" s="272"/>
      <c r="G2895" s="272"/>
      <c r="H2895" s="272"/>
      <c r="I2895" s="272"/>
      <c r="J2895" s="272"/>
      <c r="K2895" s="272"/>
      <c r="L2895" s="272"/>
      <c r="M2895" s="272"/>
      <c r="N2895" s="273"/>
    </row>
    <row r="2896" spans="2:14" ht="15" customHeight="1" x14ac:dyDescent="0.25">
      <c r="B2896" s="278" t="str">
        <f>IF(D2896="","",D2896&amp;"-"&amp;(1+COUNTIF(D$11:D2895,D2896)))</f>
        <v/>
      </c>
      <c r="D2896" s="271"/>
      <c r="E2896" s="272"/>
      <c r="F2896" s="272"/>
      <c r="G2896" s="272"/>
      <c r="H2896" s="272"/>
      <c r="I2896" s="272"/>
      <c r="J2896" s="272"/>
      <c r="K2896" s="272"/>
      <c r="L2896" s="272"/>
      <c r="M2896" s="272"/>
      <c r="N2896" s="273"/>
    </row>
    <row r="2897" spans="2:14" x14ac:dyDescent="0.25">
      <c r="B2897" s="278" t="str">
        <f>IF(D2897="","",D2897&amp;"-"&amp;(1+COUNTIF(D$11:D2896,D2897)))</f>
        <v/>
      </c>
      <c r="D2897" s="271"/>
      <c r="E2897" s="272"/>
      <c r="F2897" s="272"/>
      <c r="G2897" s="272"/>
      <c r="H2897" s="272"/>
      <c r="I2897" s="272"/>
      <c r="J2897" s="272"/>
      <c r="K2897" s="272"/>
      <c r="L2897" s="272"/>
      <c r="M2897" s="272"/>
      <c r="N2897" s="273"/>
    </row>
    <row r="2898" spans="2:14" x14ac:dyDescent="0.25">
      <c r="B2898" s="278" t="str">
        <f>IF(D2898="","",D2898&amp;"-"&amp;(1+COUNTIF(D$11:D2897,D2898)))</f>
        <v/>
      </c>
      <c r="D2898" s="271"/>
      <c r="E2898" s="272"/>
      <c r="F2898" s="272"/>
      <c r="G2898" s="272"/>
      <c r="H2898" s="272"/>
      <c r="I2898" s="272"/>
      <c r="J2898" s="272"/>
      <c r="K2898" s="272"/>
      <c r="L2898" s="272"/>
      <c r="M2898" s="272"/>
      <c r="N2898" s="273"/>
    </row>
    <row r="2899" spans="2:14" x14ac:dyDescent="0.25">
      <c r="B2899" s="278" t="str">
        <f>IF(D2899="","",D2899&amp;"-"&amp;(1+COUNTIF(D$11:D2898,D2899)))</f>
        <v/>
      </c>
      <c r="D2899" s="271"/>
      <c r="E2899" s="272"/>
      <c r="F2899" s="272"/>
      <c r="G2899" s="272"/>
      <c r="H2899" s="272"/>
      <c r="I2899" s="272"/>
      <c r="J2899" s="272"/>
      <c r="K2899" s="272"/>
      <c r="L2899" s="272"/>
      <c r="M2899" s="272"/>
      <c r="N2899" s="273"/>
    </row>
    <row r="2900" spans="2:14" x14ac:dyDescent="0.25">
      <c r="B2900" s="278" t="str">
        <f>IF(D2900="","",D2900&amp;"-"&amp;(1+COUNTIF(D$11:D2899,D2900)))</f>
        <v/>
      </c>
      <c r="D2900" s="271"/>
      <c r="E2900" s="272"/>
      <c r="F2900" s="272"/>
      <c r="G2900" s="272"/>
      <c r="H2900" s="272"/>
      <c r="I2900" s="272"/>
      <c r="J2900" s="272"/>
      <c r="K2900" s="272"/>
      <c r="L2900" s="272"/>
      <c r="M2900" s="272"/>
      <c r="N2900" s="273"/>
    </row>
    <row r="2901" spans="2:14" x14ac:dyDescent="0.25">
      <c r="B2901" s="278" t="str">
        <f>IF(D2901="","",D2901&amp;"-"&amp;(1+COUNTIF(D$11:D2900,D2901)))</f>
        <v/>
      </c>
      <c r="D2901" s="271"/>
      <c r="E2901" s="272"/>
      <c r="F2901" s="272"/>
      <c r="G2901" s="272"/>
      <c r="H2901" s="272"/>
      <c r="I2901" s="272"/>
      <c r="J2901" s="272"/>
      <c r="K2901" s="272"/>
      <c r="L2901" s="272"/>
      <c r="M2901" s="272"/>
      <c r="N2901" s="273"/>
    </row>
    <row r="2902" spans="2:14" x14ac:dyDescent="0.25">
      <c r="B2902" s="278" t="str">
        <f>IF(D2902="","",D2902&amp;"-"&amp;(1+COUNTIF(D$11:D2901,D2902)))</f>
        <v/>
      </c>
      <c r="D2902" s="271"/>
      <c r="E2902" s="272"/>
      <c r="F2902" s="272"/>
      <c r="G2902" s="272"/>
      <c r="H2902" s="272"/>
      <c r="I2902" s="272"/>
      <c r="J2902" s="272"/>
      <c r="K2902" s="272"/>
      <c r="L2902" s="272"/>
      <c r="M2902" s="272"/>
      <c r="N2902" s="273"/>
    </row>
    <row r="2903" spans="2:14" ht="15" customHeight="1" x14ac:dyDescent="0.25">
      <c r="B2903" s="278" t="str">
        <f>IF(D2903="","",D2903&amp;"-"&amp;(1+COUNTIF(D$11:D2902,D2903)))</f>
        <v/>
      </c>
      <c r="D2903" s="271"/>
      <c r="E2903" s="272"/>
      <c r="F2903" s="272"/>
      <c r="G2903" s="272"/>
      <c r="H2903" s="272"/>
      <c r="I2903" s="272"/>
      <c r="J2903" s="272"/>
      <c r="K2903" s="272"/>
      <c r="L2903" s="272"/>
      <c r="M2903" s="272"/>
      <c r="N2903" s="273"/>
    </row>
    <row r="2904" spans="2:14" x14ac:dyDescent="0.25">
      <c r="B2904" s="278" t="str">
        <f>IF(D2904="","",D2904&amp;"-"&amp;(1+COUNTIF(D$11:D2903,D2904)))</f>
        <v/>
      </c>
      <c r="D2904" s="271"/>
      <c r="E2904" s="272"/>
      <c r="F2904" s="272"/>
      <c r="G2904" s="272"/>
      <c r="H2904" s="272"/>
      <c r="I2904" s="272"/>
      <c r="J2904" s="272"/>
      <c r="K2904" s="272"/>
      <c r="L2904" s="272"/>
      <c r="M2904" s="272"/>
      <c r="N2904" s="273"/>
    </row>
    <row r="2905" spans="2:14" x14ac:dyDescent="0.25">
      <c r="B2905" s="278" t="str">
        <f>IF(D2905="","",D2905&amp;"-"&amp;(1+COUNTIF(D$11:D2904,D2905)))</f>
        <v/>
      </c>
      <c r="D2905" s="271"/>
      <c r="E2905" s="272"/>
      <c r="F2905" s="272"/>
      <c r="G2905" s="272"/>
      <c r="H2905" s="272"/>
      <c r="I2905" s="272"/>
      <c r="J2905" s="272"/>
      <c r="K2905" s="272"/>
      <c r="L2905" s="272"/>
      <c r="M2905" s="272"/>
      <c r="N2905" s="273"/>
    </row>
    <row r="2906" spans="2:14" x14ac:dyDescent="0.25">
      <c r="B2906" s="278" t="str">
        <f>IF(D2906="","",D2906&amp;"-"&amp;(1+COUNTIF(D$11:D2905,D2906)))</f>
        <v/>
      </c>
      <c r="D2906" s="271"/>
      <c r="E2906" s="272"/>
      <c r="F2906" s="272"/>
      <c r="G2906" s="272"/>
      <c r="H2906" s="272"/>
      <c r="I2906" s="272"/>
      <c r="J2906" s="272"/>
      <c r="K2906" s="272"/>
      <c r="L2906" s="272"/>
      <c r="M2906" s="272"/>
      <c r="N2906" s="273"/>
    </row>
    <row r="2907" spans="2:14" x14ac:dyDescent="0.25">
      <c r="B2907" s="278" t="str">
        <f>IF(D2907="","",D2907&amp;"-"&amp;(1+COUNTIF(D$11:D2906,D2907)))</f>
        <v/>
      </c>
      <c r="D2907" s="271"/>
      <c r="E2907" s="272"/>
      <c r="F2907" s="272"/>
      <c r="G2907" s="272"/>
      <c r="H2907" s="272"/>
      <c r="I2907" s="272"/>
      <c r="J2907" s="272"/>
      <c r="K2907" s="272"/>
      <c r="L2907" s="272"/>
      <c r="M2907" s="272"/>
      <c r="N2907" s="273"/>
    </row>
    <row r="2908" spans="2:14" x14ac:dyDescent="0.25">
      <c r="B2908" s="278" t="str">
        <f>IF(D2908="","",D2908&amp;"-"&amp;(1+COUNTIF(D$11:D2907,D2908)))</f>
        <v/>
      </c>
      <c r="D2908" s="271"/>
      <c r="E2908" s="272"/>
      <c r="F2908" s="272"/>
      <c r="G2908" s="272"/>
      <c r="H2908" s="272"/>
      <c r="I2908" s="272"/>
      <c r="J2908" s="272"/>
      <c r="K2908" s="272"/>
      <c r="L2908" s="272"/>
      <c r="M2908" s="272"/>
      <c r="N2908" s="273"/>
    </row>
    <row r="2909" spans="2:14" x14ac:dyDescent="0.25">
      <c r="B2909" s="278" t="str">
        <f>IF(D2909="","",D2909&amp;"-"&amp;(1+COUNTIF(D$11:D2908,D2909)))</f>
        <v/>
      </c>
      <c r="D2909" s="271"/>
      <c r="E2909" s="272"/>
      <c r="F2909" s="272"/>
      <c r="G2909" s="272"/>
      <c r="H2909" s="272"/>
      <c r="I2909" s="272"/>
      <c r="J2909" s="272"/>
      <c r="K2909" s="272"/>
      <c r="L2909" s="272"/>
      <c r="M2909" s="272"/>
      <c r="N2909" s="273"/>
    </row>
    <row r="2910" spans="2:14" ht="15" customHeight="1" x14ac:dyDescent="0.25">
      <c r="B2910" s="278" t="str">
        <f>IF(D2910="","",D2910&amp;"-"&amp;(1+COUNTIF(D$11:D2909,D2910)))</f>
        <v/>
      </c>
      <c r="D2910" s="271"/>
      <c r="E2910" s="272"/>
      <c r="F2910" s="272"/>
      <c r="G2910" s="272"/>
      <c r="H2910" s="272"/>
      <c r="I2910" s="272"/>
      <c r="J2910" s="272"/>
      <c r="K2910" s="272"/>
      <c r="L2910" s="272"/>
      <c r="M2910" s="272"/>
      <c r="N2910" s="273"/>
    </row>
    <row r="2911" spans="2:14" x14ac:dyDescent="0.25">
      <c r="B2911" s="278" t="str">
        <f>IF(D2911="","",D2911&amp;"-"&amp;(1+COUNTIF(D$11:D2910,D2911)))</f>
        <v/>
      </c>
      <c r="D2911" s="271"/>
      <c r="E2911" s="272"/>
      <c r="F2911" s="272"/>
      <c r="G2911" s="272"/>
      <c r="H2911" s="272"/>
      <c r="I2911" s="272"/>
      <c r="J2911" s="272"/>
      <c r="K2911" s="272"/>
      <c r="L2911" s="272"/>
      <c r="M2911" s="272"/>
      <c r="N2911" s="273"/>
    </row>
    <row r="2912" spans="2:14" x14ac:dyDescent="0.25">
      <c r="B2912" s="278" t="str">
        <f>IF(D2912="","",D2912&amp;"-"&amp;(1+COUNTIF(D$11:D2911,D2912)))</f>
        <v/>
      </c>
      <c r="D2912" s="271"/>
      <c r="E2912" s="272"/>
      <c r="F2912" s="272"/>
      <c r="G2912" s="272"/>
      <c r="H2912" s="272"/>
      <c r="I2912" s="272"/>
      <c r="J2912" s="272"/>
      <c r="K2912" s="272"/>
      <c r="L2912" s="272"/>
      <c r="M2912" s="272"/>
      <c r="N2912" s="273"/>
    </row>
    <row r="2913" spans="2:14" x14ac:dyDescent="0.25">
      <c r="B2913" s="278" t="str">
        <f>IF(D2913="","",D2913&amp;"-"&amp;(1+COUNTIF(D$11:D2912,D2913)))</f>
        <v/>
      </c>
      <c r="D2913" s="271"/>
      <c r="E2913" s="272"/>
      <c r="F2913" s="272"/>
      <c r="G2913" s="272"/>
      <c r="H2913" s="272"/>
      <c r="I2913" s="272"/>
      <c r="J2913" s="272"/>
      <c r="K2913" s="272"/>
      <c r="L2913" s="272"/>
      <c r="M2913" s="272"/>
      <c r="N2913" s="273"/>
    </row>
    <row r="2914" spans="2:14" x14ac:dyDescent="0.25">
      <c r="B2914" s="278" t="str">
        <f>IF(D2914="","",D2914&amp;"-"&amp;(1+COUNTIF(D$11:D2913,D2914)))</f>
        <v/>
      </c>
      <c r="D2914" s="271"/>
      <c r="E2914" s="272"/>
      <c r="F2914" s="272"/>
      <c r="G2914" s="272"/>
      <c r="H2914" s="272"/>
      <c r="I2914" s="272"/>
      <c r="J2914" s="272"/>
      <c r="K2914" s="272"/>
      <c r="L2914" s="272"/>
      <c r="M2914" s="272"/>
      <c r="N2914" s="273"/>
    </row>
    <row r="2915" spans="2:14" x14ac:dyDescent="0.25">
      <c r="B2915" s="278" t="str">
        <f>IF(D2915="","",D2915&amp;"-"&amp;(1+COUNTIF(D$11:D2914,D2915)))</f>
        <v/>
      </c>
      <c r="D2915" s="271"/>
      <c r="E2915" s="272"/>
      <c r="F2915" s="272"/>
      <c r="G2915" s="272"/>
      <c r="H2915" s="272"/>
      <c r="I2915" s="272"/>
      <c r="J2915" s="272"/>
      <c r="K2915" s="272"/>
      <c r="L2915" s="272"/>
      <c r="M2915" s="272"/>
      <c r="N2915" s="273"/>
    </row>
    <row r="2916" spans="2:14" x14ac:dyDescent="0.25">
      <c r="B2916" s="278" t="str">
        <f>IF(D2916="","",D2916&amp;"-"&amp;(1+COUNTIF(D$11:D2915,D2916)))</f>
        <v/>
      </c>
      <c r="D2916" s="271"/>
      <c r="E2916" s="272"/>
      <c r="F2916" s="272"/>
      <c r="G2916" s="272"/>
      <c r="H2916" s="272"/>
      <c r="I2916" s="272"/>
      <c r="J2916" s="272"/>
      <c r="K2916" s="272"/>
      <c r="L2916" s="272"/>
      <c r="M2916" s="272"/>
      <c r="N2916" s="273"/>
    </row>
    <row r="2917" spans="2:14" ht="15" customHeight="1" x14ac:dyDescent="0.25">
      <c r="B2917" s="278" t="str">
        <f>IF(D2917="","",D2917&amp;"-"&amp;(1+COUNTIF(D$11:D2916,D2917)))</f>
        <v/>
      </c>
      <c r="D2917" s="271"/>
      <c r="E2917" s="272"/>
      <c r="F2917" s="272"/>
      <c r="G2917" s="272"/>
      <c r="H2917" s="272"/>
      <c r="I2917" s="272"/>
      <c r="J2917" s="272"/>
      <c r="K2917" s="272"/>
      <c r="L2917" s="272"/>
      <c r="M2917" s="272"/>
      <c r="N2917" s="273"/>
    </row>
    <row r="2918" spans="2:14" x14ac:dyDescent="0.25">
      <c r="B2918" s="278" t="str">
        <f>IF(D2918="","",D2918&amp;"-"&amp;(1+COUNTIF(D$11:D2917,D2918)))</f>
        <v/>
      </c>
      <c r="D2918" s="271"/>
      <c r="E2918" s="272"/>
      <c r="F2918" s="272"/>
      <c r="G2918" s="272"/>
      <c r="H2918" s="272"/>
      <c r="I2918" s="272"/>
      <c r="J2918" s="272"/>
      <c r="K2918" s="272"/>
      <c r="L2918" s="272"/>
      <c r="M2918" s="272"/>
      <c r="N2918" s="273"/>
    </row>
    <row r="2919" spans="2:14" x14ac:dyDescent="0.25">
      <c r="B2919" s="278" t="str">
        <f>IF(D2919="","",D2919&amp;"-"&amp;(1+COUNTIF(D$11:D2918,D2919)))</f>
        <v/>
      </c>
      <c r="D2919" s="271"/>
      <c r="E2919" s="272"/>
      <c r="F2919" s="272"/>
      <c r="G2919" s="272"/>
      <c r="H2919" s="272"/>
      <c r="I2919" s="272"/>
      <c r="J2919" s="272"/>
      <c r="K2919" s="272"/>
      <c r="L2919" s="272"/>
      <c r="M2919" s="272"/>
      <c r="N2919" s="273"/>
    </row>
    <row r="2920" spans="2:14" x14ac:dyDescent="0.25">
      <c r="B2920" s="278" t="str">
        <f>IF(D2920="","",D2920&amp;"-"&amp;(1+COUNTIF(D$11:D2919,D2920)))</f>
        <v/>
      </c>
      <c r="D2920" s="271"/>
      <c r="E2920" s="272"/>
      <c r="F2920" s="272"/>
      <c r="G2920" s="272"/>
      <c r="H2920" s="272"/>
      <c r="I2920" s="272"/>
      <c r="J2920" s="272"/>
      <c r="K2920" s="272"/>
      <c r="L2920" s="272"/>
      <c r="M2920" s="272"/>
      <c r="N2920" s="273"/>
    </row>
    <row r="2921" spans="2:14" x14ac:dyDescent="0.25">
      <c r="B2921" s="278" t="str">
        <f>IF(D2921="","",D2921&amp;"-"&amp;(1+COUNTIF(D$11:D2920,D2921)))</f>
        <v/>
      </c>
      <c r="D2921" s="271"/>
      <c r="E2921" s="272"/>
      <c r="F2921" s="272"/>
      <c r="G2921" s="272"/>
      <c r="H2921" s="272"/>
      <c r="I2921" s="272"/>
      <c r="J2921" s="272"/>
      <c r="K2921" s="272"/>
      <c r="L2921" s="272"/>
      <c r="M2921" s="272"/>
      <c r="N2921" s="273"/>
    </row>
    <row r="2922" spans="2:14" x14ac:dyDescent="0.25">
      <c r="B2922" s="278" t="str">
        <f>IF(D2922="","",D2922&amp;"-"&amp;(1+COUNTIF(D$11:D2921,D2922)))</f>
        <v/>
      </c>
      <c r="D2922" s="271"/>
      <c r="E2922" s="272"/>
      <c r="F2922" s="272"/>
      <c r="G2922" s="272"/>
      <c r="H2922" s="272"/>
      <c r="I2922" s="272"/>
      <c r="J2922" s="272"/>
      <c r="K2922" s="272"/>
      <c r="L2922" s="272"/>
      <c r="M2922" s="272"/>
      <c r="N2922" s="273"/>
    </row>
    <row r="2923" spans="2:14" x14ac:dyDescent="0.25">
      <c r="B2923" s="278" t="str">
        <f>IF(D2923="","",D2923&amp;"-"&amp;(1+COUNTIF(D$11:D2922,D2923)))</f>
        <v/>
      </c>
      <c r="D2923" s="271"/>
      <c r="E2923" s="272"/>
      <c r="F2923" s="272"/>
      <c r="G2923" s="272"/>
      <c r="H2923" s="272"/>
      <c r="I2923" s="272"/>
      <c r="J2923" s="272"/>
      <c r="K2923" s="272"/>
      <c r="L2923" s="272"/>
      <c r="M2923" s="272"/>
      <c r="N2923" s="273"/>
    </row>
    <row r="2924" spans="2:14" ht="15" customHeight="1" x14ac:dyDescent="0.25">
      <c r="B2924" s="278" t="str">
        <f>IF(D2924="","",D2924&amp;"-"&amp;(1+COUNTIF(D$11:D2923,D2924)))</f>
        <v/>
      </c>
      <c r="D2924" s="271"/>
      <c r="E2924" s="272"/>
      <c r="F2924" s="272"/>
      <c r="G2924" s="272"/>
      <c r="H2924" s="272"/>
      <c r="I2924" s="272"/>
      <c r="J2924" s="272"/>
      <c r="K2924" s="272"/>
      <c r="L2924" s="272"/>
      <c r="M2924" s="272"/>
      <c r="N2924" s="273"/>
    </row>
    <row r="2925" spans="2:14" x14ac:dyDescent="0.25">
      <c r="B2925" s="278" t="str">
        <f>IF(D2925="","",D2925&amp;"-"&amp;(1+COUNTIF(D$11:D2924,D2925)))</f>
        <v/>
      </c>
      <c r="D2925" s="271"/>
      <c r="E2925" s="272"/>
      <c r="F2925" s="272"/>
      <c r="G2925" s="272"/>
      <c r="H2925" s="272"/>
      <c r="I2925" s="272"/>
      <c r="J2925" s="272"/>
      <c r="K2925" s="272"/>
      <c r="L2925" s="272"/>
      <c r="M2925" s="272"/>
      <c r="N2925" s="273"/>
    </row>
    <row r="2926" spans="2:14" x14ac:dyDescent="0.25">
      <c r="B2926" s="278" t="str">
        <f>IF(D2926="","",D2926&amp;"-"&amp;(1+COUNTIF(D$11:D2925,D2926)))</f>
        <v/>
      </c>
      <c r="D2926" s="271"/>
      <c r="E2926" s="272"/>
      <c r="F2926" s="272"/>
      <c r="G2926" s="272"/>
      <c r="H2926" s="272"/>
      <c r="I2926" s="272"/>
      <c r="J2926" s="272"/>
      <c r="K2926" s="272"/>
      <c r="L2926" s="272"/>
      <c r="M2926" s="272"/>
      <c r="N2926" s="273"/>
    </row>
    <row r="2927" spans="2:14" x14ac:dyDescent="0.25">
      <c r="B2927" s="278" t="str">
        <f>IF(D2927="","",D2927&amp;"-"&amp;(1+COUNTIF(D$11:D2926,D2927)))</f>
        <v/>
      </c>
      <c r="D2927" s="271"/>
      <c r="E2927" s="272"/>
      <c r="F2927" s="272"/>
      <c r="G2927" s="272"/>
      <c r="H2927" s="272"/>
      <c r="I2927" s="272"/>
      <c r="J2927" s="272"/>
      <c r="K2927" s="272"/>
      <c r="L2927" s="272"/>
      <c r="M2927" s="272"/>
      <c r="N2927" s="273"/>
    </row>
    <row r="2928" spans="2:14" x14ac:dyDescent="0.25">
      <c r="B2928" s="278" t="str">
        <f>IF(D2928="","",D2928&amp;"-"&amp;(1+COUNTIF(D$11:D2927,D2928)))</f>
        <v/>
      </c>
      <c r="D2928" s="271"/>
      <c r="E2928" s="272"/>
      <c r="F2928" s="272"/>
      <c r="G2928" s="272"/>
      <c r="H2928" s="272"/>
      <c r="I2928" s="272"/>
      <c r="J2928" s="272"/>
      <c r="K2928" s="272"/>
      <c r="L2928" s="272"/>
      <c r="M2928" s="272"/>
      <c r="N2928" s="273"/>
    </row>
    <row r="2929" spans="2:14" x14ac:dyDescent="0.25">
      <c r="B2929" s="278" t="str">
        <f>IF(D2929="","",D2929&amp;"-"&amp;(1+COUNTIF(D$11:D2928,D2929)))</f>
        <v/>
      </c>
      <c r="D2929" s="271"/>
      <c r="E2929" s="272"/>
      <c r="F2929" s="272"/>
      <c r="G2929" s="272"/>
      <c r="H2929" s="272"/>
      <c r="I2929" s="272"/>
      <c r="J2929" s="272"/>
      <c r="K2929" s="272"/>
      <c r="L2929" s="272"/>
      <c r="M2929" s="272"/>
      <c r="N2929" s="273"/>
    </row>
    <row r="2930" spans="2:14" x14ac:dyDescent="0.25">
      <c r="B2930" s="278" t="str">
        <f>IF(D2930="","",D2930&amp;"-"&amp;(1+COUNTIF(D$11:D2929,D2930)))</f>
        <v/>
      </c>
      <c r="D2930" s="271"/>
      <c r="E2930" s="272"/>
      <c r="F2930" s="272"/>
      <c r="G2930" s="272"/>
      <c r="H2930" s="272"/>
      <c r="I2930" s="272"/>
      <c r="J2930" s="272"/>
      <c r="K2930" s="272"/>
      <c r="L2930" s="272"/>
      <c r="M2930" s="272"/>
      <c r="N2930" s="273"/>
    </row>
    <row r="2931" spans="2:14" ht="15" customHeight="1" x14ac:dyDescent="0.25">
      <c r="B2931" s="278" t="str">
        <f>IF(D2931="","",D2931&amp;"-"&amp;(1+COUNTIF(D$11:D2930,D2931)))</f>
        <v/>
      </c>
      <c r="D2931" s="271"/>
      <c r="E2931" s="272"/>
      <c r="F2931" s="272"/>
      <c r="G2931" s="272"/>
      <c r="H2931" s="272"/>
      <c r="I2931" s="272"/>
      <c r="J2931" s="272"/>
      <c r="K2931" s="272"/>
      <c r="L2931" s="272"/>
      <c r="M2931" s="272"/>
      <c r="N2931" s="273"/>
    </row>
    <row r="2932" spans="2:14" x14ac:dyDescent="0.25">
      <c r="B2932" s="278" t="str">
        <f>IF(D2932="","",D2932&amp;"-"&amp;(1+COUNTIF(D$11:D2931,D2932)))</f>
        <v/>
      </c>
      <c r="D2932" s="271"/>
      <c r="E2932" s="272"/>
      <c r="F2932" s="272"/>
      <c r="G2932" s="272"/>
      <c r="H2932" s="272"/>
      <c r="I2932" s="272"/>
      <c r="J2932" s="272"/>
      <c r="K2932" s="272"/>
      <c r="L2932" s="272"/>
      <c r="M2932" s="272"/>
      <c r="N2932" s="273"/>
    </row>
    <row r="2933" spans="2:14" x14ac:dyDescent="0.25">
      <c r="B2933" s="278" t="str">
        <f>IF(D2933="","",D2933&amp;"-"&amp;(1+COUNTIF(D$11:D2932,D2933)))</f>
        <v/>
      </c>
      <c r="D2933" s="271"/>
      <c r="E2933" s="272"/>
      <c r="F2933" s="272"/>
      <c r="G2933" s="272"/>
      <c r="H2933" s="272"/>
      <c r="I2933" s="272"/>
      <c r="J2933" s="272"/>
      <c r="K2933" s="272"/>
      <c r="L2933" s="272"/>
      <c r="M2933" s="272"/>
      <c r="N2933" s="273"/>
    </row>
    <row r="2934" spans="2:14" x14ac:dyDescent="0.25">
      <c r="B2934" s="278" t="str">
        <f>IF(D2934="","",D2934&amp;"-"&amp;(1+COUNTIF(D$11:D2933,D2934)))</f>
        <v/>
      </c>
      <c r="D2934" s="271"/>
      <c r="E2934" s="272"/>
      <c r="F2934" s="272"/>
      <c r="G2934" s="272"/>
      <c r="H2934" s="272"/>
      <c r="I2934" s="272"/>
      <c r="J2934" s="272"/>
      <c r="K2934" s="272"/>
      <c r="L2934" s="272"/>
      <c r="M2934" s="272"/>
      <c r="N2934" s="273"/>
    </row>
    <row r="2935" spans="2:14" x14ac:dyDescent="0.25">
      <c r="B2935" s="278" t="str">
        <f>IF(D2935="","",D2935&amp;"-"&amp;(1+COUNTIF(D$11:D2934,D2935)))</f>
        <v/>
      </c>
      <c r="D2935" s="271"/>
      <c r="E2935" s="272"/>
      <c r="F2935" s="272"/>
      <c r="G2935" s="272"/>
      <c r="H2935" s="272"/>
      <c r="I2935" s="272"/>
      <c r="J2935" s="272"/>
      <c r="K2935" s="272"/>
      <c r="L2935" s="272"/>
      <c r="M2935" s="272"/>
      <c r="N2935" s="273"/>
    </row>
    <row r="2936" spans="2:14" x14ac:dyDescent="0.25">
      <c r="B2936" s="278" t="str">
        <f>IF(D2936="","",D2936&amp;"-"&amp;(1+COUNTIF(D$11:D2935,D2936)))</f>
        <v/>
      </c>
      <c r="D2936" s="271"/>
      <c r="E2936" s="272"/>
      <c r="F2936" s="272"/>
      <c r="G2936" s="272"/>
      <c r="H2936" s="272"/>
      <c r="I2936" s="272"/>
      <c r="J2936" s="272"/>
      <c r="K2936" s="272"/>
      <c r="L2936" s="272"/>
      <c r="M2936" s="272"/>
      <c r="N2936" s="273"/>
    </row>
    <row r="2937" spans="2:14" x14ac:dyDescent="0.25">
      <c r="B2937" s="278" t="str">
        <f>IF(D2937="","",D2937&amp;"-"&amp;(1+COUNTIF(D$11:D2936,D2937)))</f>
        <v/>
      </c>
      <c r="D2937" s="271"/>
      <c r="E2937" s="272"/>
      <c r="F2937" s="272"/>
      <c r="G2937" s="272"/>
      <c r="H2937" s="272"/>
      <c r="I2937" s="272"/>
      <c r="J2937" s="272"/>
      <c r="K2937" s="272"/>
      <c r="L2937" s="272"/>
      <c r="M2937" s="272"/>
      <c r="N2937" s="273"/>
    </row>
    <row r="2938" spans="2:14" ht="15" customHeight="1" x14ac:dyDescent="0.25">
      <c r="B2938" s="278" t="str">
        <f>IF(D2938="","",D2938&amp;"-"&amp;(1+COUNTIF(D$11:D2937,D2938)))</f>
        <v/>
      </c>
      <c r="D2938" s="271"/>
      <c r="E2938" s="272"/>
      <c r="F2938" s="272"/>
      <c r="G2938" s="272"/>
      <c r="H2938" s="272"/>
      <c r="I2938" s="272"/>
      <c r="J2938" s="272"/>
      <c r="K2938" s="272"/>
      <c r="L2938" s="272"/>
      <c r="M2938" s="272"/>
      <c r="N2938" s="273"/>
    </row>
    <row r="2939" spans="2:14" x14ac:dyDescent="0.25">
      <c r="B2939" s="278" t="str">
        <f>IF(D2939="","",D2939&amp;"-"&amp;(1+COUNTIF(D$11:D2938,D2939)))</f>
        <v/>
      </c>
      <c r="D2939" s="271"/>
      <c r="E2939" s="272"/>
      <c r="F2939" s="272"/>
      <c r="G2939" s="272"/>
      <c r="H2939" s="272"/>
      <c r="I2939" s="272"/>
      <c r="J2939" s="272"/>
      <c r="K2939" s="272"/>
      <c r="L2939" s="272"/>
      <c r="M2939" s="272"/>
      <c r="N2939" s="273"/>
    </row>
    <row r="2940" spans="2:14" x14ac:dyDescent="0.25">
      <c r="B2940" s="278" t="str">
        <f>IF(D2940="","",D2940&amp;"-"&amp;(1+COUNTIF(D$11:D2939,D2940)))</f>
        <v/>
      </c>
      <c r="D2940" s="271"/>
      <c r="E2940" s="272"/>
      <c r="F2940" s="272"/>
      <c r="G2940" s="272"/>
      <c r="H2940" s="272"/>
      <c r="I2940" s="272"/>
      <c r="J2940" s="272"/>
      <c r="K2940" s="272"/>
      <c r="L2940" s="272"/>
      <c r="M2940" s="272"/>
      <c r="N2940" s="273"/>
    </row>
    <row r="2941" spans="2:14" x14ac:dyDescent="0.25">
      <c r="B2941" s="278" t="str">
        <f>IF(D2941="","",D2941&amp;"-"&amp;(1+COUNTIF(D$11:D2940,D2941)))</f>
        <v/>
      </c>
      <c r="D2941" s="271"/>
      <c r="E2941" s="272"/>
      <c r="F2941" s="272"/>
      <c r="G2941" s="272"/>
      <c r="H2941" s="272"/>
      <c r="I2941" s="272"/>
      <c r="J2941" s="272"/>
      <c r="K2941" s="272"/>
      <c r="L2941" s="272"/>
      <c r="M2941" s="272"/>
      <c r="N2941" s="273"/>
    </row>
    <row r="2942" spans="2:14" x14ac:dyDescent="0.25">
      <c r="B2942" s="278" t="str">
        <f>IF(D2942="","",D2942&amp;"-"&amp;(1+COUNTIF(D$11:D2941,D2942)))</f>
        <v/>
      </c>
      <c r="D2942" s="271"/>
      <c r="E2942" s="272"/>
      <c r="F2942" s="272"/>
      <c r="G2942" s="272"/>
      <c r="H2942" s="272"/>
      <c r="I2942" s="272"/>
      <c r="J2942" s="272"/>
      <c r="K2942" s="272"/>
      <c r="L2942" s="272"/>
      <c r="M2942" s="272"/>
      <c r="N2942" s="273"/>
    </row>
    <row r="2943" spans="2:14" x14ac:dyDescent="0.25">
      <c r="B2943" s="278" t="str">
        <f>IF(D2943="","",D2943&amp;"-"&amp;(1+COUNTIF(D$11:D2942,D2943)))</f>
        <v/>
      </c>
      <c r="D2943" s="271"/>
      <c r="E2943" s="272"/>
      <c r="F2943" s="272"/>
      <c r="G2943" s="272"/>
      <c r="H2943" s="272"/>
      <c r="I2943" s="272"/>
      <c r="J2943" s="272"/>
      <c r="K2943" s="272"/>
      <c r="L2943" s="272"/>
      <c r="M2943" s="272"/>
      <c r="N2943" s="273"/>
    </row>
    <row r="2944" spans="2:14" x14ac:dyDescent="0.25">
      <c r="B2944" s="278" t="str">
        <f>IF(D2944="","",D2944&amp;"-"&amp;(1+COUNTIF(D$11:D2943,D2944)))</f>
        <v/>
      </c>
      <c r="D2944" s="271"/>
      <c r="E2944" s="272"/>
      <c r="F2944" s="272"/>
      <c r="G2944" s="272"/>
      <c r="H2944" s="272"/>
      <c r="I2944" s="272"/>
      <c r="J2944" s="272"/>
      <c r="K2944" s="272"/>
      <c r="L2944" s="272"/>
      <c r="M2944" s="272"/>
      <c r="N2944" s="273"/>
    </row>
    <row r="2945" spans="2:14" ht="15" customHeight="1" x14ac:dyDescent="0.25">
      <c r="B2945" s="278" t="str">
        <f>IF(D2945="","",D2945&amp;"-"&amp;(1+COUNTIF(D$11:D2944,D2945)))</f>
        <v/>
      </c>
      <c r="D2945" s="271"/>
      <c r="E2945" s="272"/>
      <c r="F2945" s="272"/>
      <c r="G2945" s="272"/>
      <c r="H2945" s="272"/>
      <c r="I2945" s="272"/>
      <c r="J2945" s="272"/>
      <c r="K2945" s="272"/>
      <c r="L2945" s="272"/>
      <c r="M2945" s="272"/>
      <c r="N2945" s="273"/>
    </row>
    <row r="2946" spans="2:14" x14ac:dyDescent="0.25">
      <c r="B2946" s="278" t="str">
        <f>IF(D2946="","",D2946&amp;"-"&amp;(1+COUNTIF(D$11:D2945,D2946)))</f>
        <v/>
      </c>
      <c r="D2946" s="271"/>
      <c r="E2946" s="272"/>
      <c r="F2946" s="272"/>
      <c r="G2946" s="272"/>
      <c r="H2946" s="272"/>
      <c r="I2946" s="272"/>
      <c r="J2946" s="272"/>
      <c r="K2946" s="272"/>
      <c r="L2946" s="272"/>
      <c r="M2946" s="272"/>
      <c r="N2946" s="273"/>
    </row>
    <row r="2947" spans="2:14" x14ac:dyDescent="0.25">
      <c r="B2947" s="278" t="str">
        <f>IF(D2947="","",D2947&amp;"-"&amp;(1+COUNTIF(D$11:D2946,D2947)))</f>
        <v/>
      </c>
      <c r="D2947" s="271"/>
      <c r="E2947" s="272"/>
      <c r="F2947" s="272"/>
      <c r="G2947" s="272"/>
      <c r="H2947" s="272"/>
      <c r="I2947" s="272"/>
      <c r="J2947" s="272"/>
      <c r="K2947" s="272"/>
      <c r="L2947" s="272"/>
      <c r="M2947" s="272"/>
      <c r="N2947" s="273"/>
    </row>
    <row r="2948" spans="2:14" x14ac:dyDescent="0.25">
      <c r="B2948" s="278" t="str">
        <f>IF(D2948="","",D2948&amp;"-"&amp;(1+COUNTIF(D$11:D2947,D2948)))</f>
        <v/>
      </c>
      <c r="D2948" s="271"/>
      <c r="E2948" s="272"/>
      <c r="F2948" s="272"/>
      <c r="G2948" s="272"/>
      <c r="H2948" s="272"/>
      <c r="I2948" s="272"/>
      <c r="J2948" s="272"/>
      <c r="K2948" s="272"/>
      <c r="L2948" s="272"/>
      <c r="M2948" s="272"/>
      <c r="N2948" s="273"/>
    </row>
    <row r="2949" spans="2:14" x14ac:dyDescent="0.25">
      <c r="B2949" s="278" t="str">
        <f>IF(D2949="","",D2949&amp;"-"&amp;(1+COUNTIF(D$11:D2948,D2949)))</f>
        <v/>
      </c>
      <c r="D2949" s="271"/>
      <c r="E2949" s="272"/>
      <c r="F2949" s="272"/>
      <c r="G2949" s="272"/>
      <c r="H2949" s="272"/>
      <c r="I2949" s="272"/>
      <c r="J2949" s="272"/>
      <c r="K2949" s="272"/>
      <c r="L2949" s="272"/>
      <c r="M2949" s="272"/>
      <c r="N2949" s="273"/>
    </row>
    <row r="2950" spans="2:14" x14ac:dyDescent="0.25">
      <c r="B2950" s="278" t="str">
        <f>IF(D2950="","",D2950&amp;"-"&amp;(1+COUNTIF(D$11:D2949,D2950)))</f>
        <v/>
      </c>
      <c r="D2950" s="271"/>
      <c r="E2950" s="272"/>
      <c r="F2950" s="272"/>
      <c r="G2950" s="272"/>
      <c r="H2950" s="272"/>
      <c r="I2950" s="272"/>
      <c r="J2950" s="272"/>
      <c r="K2950" s="272"/>
      <c r="L2950" s="272"/>
      <c r="M2950" s="272"/>
      <c r="N2950" s="273"/>
    </row>
    <row r="2951" spans="2:14" x14ac:dyDescent="0.25">
      <c r="B2951" s="278" t="str">
        <f>IF(D2951="","",D2951&amp;"-"&amp;(1+COUNTIF(D$11:D2950,D2951)))</f>
        <v/>
      </c>
      <c r="D2951" s="271"/>
      <c r="E2951" s="272"/>
      <c r="F2951" s="272"/>
      <c r="G2951" s="272"/>
      <c r="H2951" s="272"/>
      <c r="I2951" s="272"/>
      <c r="J2951" s="272"/>
      <c r="K2951" s="272"/>
      <c r="L2951" s="272"/>
      <c r="M2951" s="272"/>
      <c r="N2951" s="273"/>
    </row>
    <row r="2952" spans="2:14" ht="15" customHeight="1" x14ac:dyDescent="0.25">
      <c r="B2952" s="278" t="str">
        <f>IF(D2952="","",D2952&amp;"-"&amp;(1+COUNTIF(D$11:D2951,D2952)))</f>
        <v/>
      </c>
      <c r="D2952" s="271"/>
      <c r="E2952" s="272"/>
      <c r="F2952" s="272"/>
      <c r="G2952" s="272"/>
      <c r="H2952" s="272"/>
      <c r="I2952" s="272"/>
      <c r="J2952" s="272"/>
      <c r="K2952" s="272"/>
      <c r="L2952" s="272"/>
      <c r="M2952" s="272"/>
      <c r="N2952" s="273"/>
    </row>
    <row r="2953" spans="2:14" x14ac:dyDescent="0.25">
      <c r="B2953" s="278" t="str">
        <f>IF(D2953="","",D2953&amp;"-"&amp;(1+COUNTIF(D$11:D2952,D2953)))</f>
        <v/>
      </c>
      <c r="D2953" s="271"/>
      <c r="E2953" s="272"/>
      <c r="F2953" s="272"/>
      <c r="G2953" s="272"/>
      <c r="H2953" s="272"/>
      <c r="I2953" s="272"/>
      <c r="J2953" s="272"/>
      <c r="K2953" s="272"/>
      <c r="L2953" s="272"/>
      <c r="M2953" s="272"/>
      <c r="N2953" s="273"/>
    </row>
    <row r="2954" spans="2:14" x14ac:dyDescent="0.25">
      <c r="B2954" s="278" t="str">
        <f>IF(D2954="","",D2954&amp;"-"&amp;(1+COUNTIF(D$11:D2953,D2954)))</f>
        <v/>
      </c>
      <c r="D2954" s="271"/>
      <c r="E2954" s="272"/>
      <c r="F2954" s="272"/>
      <c r="G2954" s="272"/>
      <c r="H2954" s="272"/>
      <c r="I2954" s="272"/>
      <c r="J2954" s="272"/>
      <c r="K2954" s="272"/>
      <c r="L2954" s="272"/>
      <c r="M2954" s="272"/>
      <c r="N2954" s="273"/>
    </row>
    <row r="2955" spans="2:14" x14ac:dyDescent="0.25">
      <c r="B2955" s="278" t="str">
        <f>IF(D2955="","",D2955&amp;"-"&amp;(1+COUNTIF(D$11:D2954,D2955)))</f>
        <v/>
      </c>
      <c r="D2955" s="271"/>
      <c r="E2955" s="272"/>
      <c r="F2955" s="272"/>
      <c r="G2955" s="272"/>
      <c r="H2955" s="272"/>
      <c r="I2955" s="272"/>
      <c r="J2955" s="272"/>
      <c r="K2955" s="272"/>
      <c r="L2955" s="272"/>
      <c r="M2955" s="272"/>
      <c r="N2955" s="273"/>
    </row>
    <row r="2956" spans="2:14" x14ac:dyDescent="0.25">
      <c r="B2956" s="278" t="str">
        <f>IF(D2956="","",D2956&amp;"-"&amp;(1+COUNTIF(D$11:D2955,D2956)))</f>
        <v/>
      </c>
      <c r="D2956" s="271"/>
      <c r="E2956" s="272"/>
      <c r="F2956" s="272"/>
      <c r="G2956" s="272"/>
      <c r="H2956" s="272"/>
      <c r="I2956" s="272"/>
      <c r="J2956" s="272"/>
      <c r="K2956" s="272"/>
      <c r="L2956" s="272"/>
      <c r="M2956" s="272"/>
      <c r="N2956" s="273"/>
    </row>
    <row r="2957" spans="2:14" x14ac:dyDescent="0.25">
      <c r="B2957" s="278" t="str">
        <f>IF(D2957="","",D2957&amp;"-"&amp;(1+COUNTIF(D$11:D2956,D2957)))</f>
        <v/>
      </c>
      <c r="D2957" s="271"/>
      <c r="E2957" s="272"/>
      <c r="F2957" s="272"/>
      <c r="G2957" s="272"/>
      <c r="H2957" s="272"/>
      <c r="I2957" s="272"/>
      <c r="J2957" s="272"/>
      <c r="K2957" s="272"/>
      <c r="L2957" s="272"/>
      <c r="M2957" s="272"/>
      <c r="N2957" s="273"/>
    </row>
    <row r="2958" spans="2:14" x14ac:dyDescent="0.25">
      <c r="B2958" s="278" t="str">
        <f>IF(D2958="","",D2958&amp;"-"&amp;(1+COUNTIF(D$11:D2957,D2958)))</f>
        <v/>
      </c>
      <c r="D2958" s="271"/>
      <c r="E2958" s="272"/>
      <c r="F2958" s="272"/>
      <c r="G2958" s="272"/>
      <c r="H2958" s="272"/>
      <c r="I2958" s="272"/>
      <c r="J2958" s="272"/>
      <c r="K2958" s="272"/>
      <c r="L2958" s="272"/>
      <c r="M2958" s="272"/>
      <c r="N2958" s="273"/>
    </row>
    <row r="2959" spans="2:14" ht="15" customHeight="1" x14ac:dyDescent="0.25">
      <c r="B2959" s="278" t="str">
        <f>IF(D2959="","",D2959&amp;"-"&amp;(1+COUNTIF(D$11:D2958,D2959)))</f>
        <v/>
      </c>
      <c r="D2959" s="271"/>
      <c r="E2959" s="272"/>
      <c r="F2959" s="272"/>
      <c r="G2959" s="272"/>
      <c r="H2959" s="272"/>
      <c r="I2959" s="272"/>
      <c r="J2959" s="272"/>
      <c r="K2959" s="272"/>
      <c r="L2959" s="272"/>
      <c r="M2959" s="272"/>
      <c r="N2959" s="273"/>
    </row>
    <row r="2960" spans="2:14" x14ac:dyDescent="0.25">
      <c r="B2960" s="278" t="str">
        <f>IF(D2960="","",D2960&amp;"-"&amp;(1+COUNTIF(D$11:D2959,D2960)))</f>
        <v/>
      </c>
      <c r="D2960" s="271"/>
      <c r="E2960" s="272"/>
      <c r="F2960" s="272"/>
      <c r="G2960" s="272"/>
      <c r="H2960" s="272"/>
      <c r="I2960" s="272"/>
      <c r="J2960" s="272"/>
      <c r="K2960" s="272"/>
      <c r="L2960" s="272"/>
      <c r="M2960" s="272"/>
      <c r="N2960" s="273"/>
    </row>
    <row r="2961" spans="2:14" x14ac:dyDescent="0.25">
      <c r="B2961" s="278" t="str">
        <f>IF(D2961="","",D2961&amp;"-"&amp;(1+COUNTIF(D$11:D2960,D2961)))</f>
        <v/>
      </c>
      <c r="D2961" s="271"/>
      <c r="E2961" s="272"/>
      <c r="F2961" s="272"/>
      <c r="G2961" s="272"/>
      <c r="H2961" s="272"/>
      <c r="I2961" s="272"/>
      <c r="J2961" s="272"/>
      <c r="K2961" s="272"/>
      <c r="L2961" s="272"/>
      <c r="M2961" s="272"/>
      <c r="N2961" s="273"/>
    </row>
    <row r="2962" spans="2:14" x14ac:dyDescent="0.25">
      <c r="B2962" s="278" t="str">
        <f>IF(D2962="","",D2962&amp;"-"&amp;(1+COUNTIF(D$11:D2961,D2962)))</f>
        <v/>
      </c>
      <c r="D2962" s="271"/>
      <c r="E2962" s="272"/>
      <c r="F2962" s="272"/>
      <c r="G2962" s="272"/>
      <c r="H2962" s="272"/>
      <c r="I2962" s="272"/>
      <c r="J2962" s="272"/>
      <c r="K2962" s="272"/>
      <c r="L2962" s="272"/>
      <c r="M2962" s="272"/>
      <c r="N2962" s="273"/>
    </row>
    <row r="2963" spans="2:14" x14ac:dyDescent="0.25">
      <c r="B2963" s="278" t="str">
        <f>IF(D2963="","",D2963&amp;"-"&amp;(1+COUNTIF(D$11:D2962,D2963)))</f>
        <v/>
      </c>
      <c r="D2963" s="271"/>
      <c r="E2963" s="272"/>
      <c r="F2963" s="272"/>
      <c r="G2963" s="272"/>
      <c r="H2963" s="272"/>
      <c r="I2963" s="272"/>
      <c r="J2963" s="272"/>
      <c r="K2963" s="272"/>
      <c r="L2963" s="272"/>
      <c r="M2963" s="272"/>
      <c r="N2963" s="273"/>
    </row>
    <row r="2964" spans="2:14" x14ac:dyDescent="0.25">
      <c r="B2964" s="278" t="str">
        <f>IF(D2964="","",D2964&amp;"-"&amp;(1+COUNTIF(D$11:D2963,D2964)))</f>
        <v/>
      </c>
      <c r="D2964" s="271"/>
      <c r="E2964" s="272"/>
      <c r="F2964" s="272"/>
      <c r="G2964" s="272"/>
      <c r="H2964" s="272"/>
      <c r="I2964" s="272"/>
      <c r="J2964" s="272"/>
      <c r="K2964" s="272"/>
      <c r="L2964" s="272"/>
      <c r="M2964" s="272"/>
      <c r="N2964" s="273"/>
    </row>
    <row r="2965" spans="2:14" x14ac:dyDescent="0.25">
      <c r="B2965" s="278" t="str">
        <f>IF(D2965="","",D2965&amp;"-"&amp;(1+COUNTIF(D$11:D2964,D2965)))</f>
        <v/>
      </c>
      <c r="D2965" s="271"/>
      <c r="E2965" s="272"/>
      <c r="F2965" s="272"/>
      <c r="G2965" s="272"/>
      <c r="H2965" s="272"/>
      <c r="I2965" s="272"/>
      <c r="J2965" s="272"/>
      <c r="K2965" s="272"/>
      <c r="L2965" s="272"/>
      <c r="M2965" s="272"/>
      <c r="N2965" s="273"/>
    </row>
    <row r="2966" spans="2:14" ht="15" customHeight="1" x14ac:dyDescent="0.25">
      <c r="B2966" s="278" t="str">
        <f>IF(D2966="","",D2966&amp;"-"&amp;(1+COUNTIF(D$11:D2965,D2966)))</f>
        <v/>
      </c>
      <c r="D2966" s="271"/>
      <c r="E2966" s="272"/>
      <c r="F2966" s="272"/>
      <c r="G2966" s="272"/>
      <c r="H2966" s="272"/>
      <c r="I2966" s="272"/>
      <c r="J2966" s="272"/>
      <c r="K2966" s="272"/>
      <c r="L2966" s="272"/>
      <c r="M2966" s="272"/>
      <c r="N2966" s="273"/>
    </row>
    <row r="2967" spans="2:14" x14ac:dyDescent="0.25">
      <c r="B2967" s="278" t="str">
        <f>IF(D2967="","",D2967&amp;"-"&amp;(1+COUNTIF(D$11:D2966,D2967)))</f>
        <v/>
      </c>
      <c r="D2967" s="271"/>
      <c r="E2967" s="272"/>
      <c r="F2967" s="272"/>
      <c r="G2967" s="272"/>
      <c r="H2967" s="272"/>
      <c r="I2967" s="272"/>
      <c r="J2967" s="272"/>
      <c r="K2967" s="272"/>
      <c r="L2967" s="272"/>
      <c r="M2967" s="272"/>
      <c r="N2967" s="273"/>
    </row>
    <row r="2968" spans="2:14" x14ac:dyDescent="0.25">
      <c r="B2968" s="278" t="str">
        <f>IF(D2968="","",D2968&amp;"-"&amp;(1+COUNTIF(D$11:D2967,D2968)))</f>
        <v/>
      </c>
      <c r="D2968" s="271"/>
      <c r="E2968" s="272"/>
      <c r="F2968" s="272"/>
      <c r="G2968" s="272"/>
      <c r="H2968" s="272"/>
      <c r="I2968" s="272"/>
      <c r="J2968" s="272"/>
      <c r="K2968" s="272"/>
      <c r="L2968" s="272"/>
      <c r="M2968" s="272"/>
      <c r="N2968" s="273"/>
    </row>
    <row r="2969" spans="2:14" x14ac:dyDescent="0.25">
      <c r="B2969" s="278" t="str">
        <f>IF(D2969="","",D2969&amp;"-"&amp;(1+COUNTIF(D$11:D2968,D2969)))</f>
        <v/>
      </c>
      <c r="D2969" s="271"/>
      <c r="E2969" s="272"/>
      <c r="F2969" s="272"/>
      <c r="G2969" s="272"/>
      <c r="H2969" s="272"/>
      <c r="I2969" s="272"/>
      <c r="J2969" s="272"/>
      <c r="K2969" s="272"/>
      <c r="L2969" s="272"/>
      <c r="M2969" s="272"/>
      <c r="N2969" s="273"/>
    </row>
    <row r="2970" spans="2:14" x14ac:dyDescent="0.25">
      <c r="B2970" s="278" t="str">
        <f>IF(D2970="","",D2970&amp;"-"&amp;(1+COUNTIF(D$11:D2969,D2970)))</f>
        <v/>
      </c>
      <c r="D2970" s="271"/>
      <c r="E2970" s="272"/>
      <c r="F2970" s="272"/>
      <c r="G2970" s="272"/>
      <c r="H2970" s="272"/>
      <c r="I2970" s="272"/>
      <c r="J2970" s="272"/>
      <c r="K2970" s="272"/>
      <c r="L2970" s="272"/>
      <c r="M2970" s="272"/>
      <c r="N2970" s="273"/>
    </row>
    <row r="2971" spans="2:14" x14ac:dyDescent="0.25">
      <c r="B2971" s="278" t="str">
        <f>IF(D2971="","",D2971&amp;"-"&amp;(1+COUNTIF(D$11:D2970,D2971)))</f>
        <v/>
      </c>
      <c r="D2971" s="271"/>
      <c r="E2971" s="272"/>
      <c r="F2971" s="272"/>
      <c r="G2971" s="272"/>
      <c r="H2971" s="272"/>
      <c r="I2971" s="272"/>
      <c r="J2971" s="272"/>
      <c r="K2971" s="272"/>
      <c r="L2971" s="272"/>
      <c r="M2971" s="272"/>
      <c r="N2971" s="273"/>
    </row>
    <row r="2972" spans="2:14" x14ac:dyDescent="0.25">
      <c r="B2972" s="278" t="str">
        <f>IF(D2972="","",D2972&amp;"-"&amp;(1+COUNTIF(D$11:D2971,D2972)))</f>
        <v/>
      </c>
      <c r="D2972" s="271"/>
      <c r="E2972" s="272"/>
      <c r="F2972" s="272"/>
      <c r="G2972" s="272"/>
      <c r="H2972" s="272"/>
      <c r="I2972" s="272"/>
      <c r="J2972" s="272"/>
      <c r="K2972" s="272"/>
      <c r="L2972" s="272"/>
      <c r="M2972" s="272"/>
      <c r="N2972" s="273"/>
    </row>
    <row r="2973" spans="2:14" ht="15" customHeight="1" x14ac:dyDescent="0.25">
      <c r="B2973" s="278" t="str">
        <f>IF(D2973="","",D2973&amp;"-"&amp;(1+COUNTIF(D$11:D2972,D2973)))</f>
        <v/>
      </c>
      <c r="D2973" s="271"/>
      <c r="E2973" s="272"/>
      <c r="F2973" s="272"/>
      <c r="G2973" s="272"/>
      <c r="H2973" s="272"/>
      <c r="I2973" s="272"/>
      <c r="J2973" s="272"/>
      <c r="K2973" s="272"/>
      <c r="L2973" s="272"/>
      <c r="M2973" s="272"/>
      <c r="N2973" s="273"/>
    </row>
    <row r="2974" spans="2:14" x14ac:dyDescent="0.25">
      <c r="B2974" s="278" t="str">
        <f>IF(D2974="","",D2974&amp;"-"&amp;(1+COUNTIF(D$11:D2973,D2974)))</f>
        <v/>
      </c>
      <c r="D2974" s="271"/>
      <c r="E2974" s="272"/>
      <c r="F2974" s="272"/>
      <c r="G2974" s="272"/>
      <c r="H2974" s="272"/>
      <c r="I2974" s="272"/>
      <c r="J2974" s="272"/>
      <c r="K2974" s="272"/>
      <c r="L2974" s="272"/>
      <c r="M2974" s="272"/>
      <c r="N2974" s="273"/>
    </row>
    <row r="2975" spans="2:14" x14ac:dyDescent="0.25">
      <c r="B2975" s="278" t="str">
        <f>IF(D2975="","",D2975&amp;"-"&amp;(1+COUNTIF(D$11:D2974,D2975)))</f>
        <v/>
      </c>
      <c r="D2975" s="271"/>
      <c r="E2975" s="272"/>
      <c r="F2975" s="272"/>
      <c r="G2975" s="272"/>
      <c r="H2975" s="272"/>
      <c r="I2975" s="272"/>
      <c r="J2975" s="272"/>
      <c r="K2975" s="272"/>
      <c r="L2975" s="272"/>
      <c r="M2975" s="272"/>
      <c r="N2975" s="273"/>
    </row>
    <row r="2976" spans="2:14" x14ac:dyDescent="0.25">
      <c r="B2976" s="278" t="str">
        <f>IF(D2976="","",D2976&amp;"-"&amp;(1+COUNTIF(D$11:D2975,D2976)))</f>
        <v/>
      </c>
      <c r="D2976" s="271"/>
      <c r="E2976" s="272"/>
      <c r="F2976" s="272"/>
      <c r="G2976" s="272"/>
      <c r="H2976" s="272"/>
      <c r="I2976" s="272"/>
      <c r="J2976" s="272"/>
      <c r="K2976" s="272"/>
      <c r="L2976" s="272"/>
      <c r="M2976" s="272"/>
      <c r="N2976" s="273"/>
    </row>
    <row r="2977" spans="2:14" x14ac:dyDescent="0.25">
      <c r="B2977" s="278" t="str">
        <f>IF(D2977="","",D2977&amp;"-"&amp;(1+COUNTIF(D$11:D2976,D2977)))</f>
        <v/>
      </c>
      <c r="D2977" s="271"/>
      <c r="E2977" s="272"/>
      <c r="F2977" s="272"/>
      <c r="G2977" s="272"/>
      <c r="H2977" s="272"/>
      <c r="I2977" s="272"/>
      <c r="J2977" s="272"/>
      <c r="K2977" s="272"/>
      <c r="L2977" s="272"/>
      <c r="M2977" s="272"/>
      <c r="N2977" s="273"/>
    </row>
    <row r="2978" spans="2:14" x14ac:dyDescent="0.25">
      <c r="B2978" s="278" t="str">
        <f>IF(D2978="","",D2978&amp;"-"&amp;(1+COUNTIF(D$11:D2977,D2978)))</f>
        <v/>
      </c>
      <c r="D2978" s="271"/>
      <c r="E2978" s="272"/>
      <c r="F2978" s="272"/>
      <c r="G2978" s="272"/>
      <c r="H2978" s="272"/>
      <c r="I2978" s="272"/>
      <c r="J2978" s="272"/>
      <c r="K2978" s="272"/>
      <c r="L2978" s="272"/>
      <c r="M2978" s="272"/>
      <c r="N2978" s="273"/>
    </row>
    <row r="2979" spans="2:14" x14ac:dyDescent="0.25">
      <c r="B2979" s="278" t="str">
        <f>IF(D2979="","",D2979&amp;"-"&amp;(1+COUNTIF(D$11:D2978,D2979)))</f>
        <v/>
      </c>
      <c r="D2979" s="271"/>
      <c r="E2979" s="272"/>
      <c r="F2979" s="272"/>
      <c r="G2979" s="272"/>
      <c r="H2979" s="272"/>
      <c r="I2979" s="272"/>
      <c r="J2979" s="272"/>
      <c r="K2979" s="272"/>
      <c r="L2979" s="272"/>
      <c r="M2979" s="272"/>
      <c r="N2979" s="273"/>
    </row>
    <row r="2980" spans="2:14" ht="15" customHeight="1" x14ac:dyDescent="0.25">
      <c r="B2980" s="278" t="str">
        <f>IF(D2980="","",D2980&amp;"-"&amp;(1+COUNTIF(D$11:D2979,D2980)))</f>
        <v/>
      </c>
      <c r="D2980" s="271"/>
      <c r="E2980" s="272"/>
      <c r="F2980" s="272"/>
      <c r="G2980" s="272"/>
      <c r="H2980" s="272"/>
      <c r="I2980" s="272"/>
      <c r="J2980" s="272"/>
      <c r="K2980" s="272"/>
      <c r="L2980" s="272"/>
      <c r="M2980" s="272"/>
      <c r="N2980" s="273"/>
    </row>
    <row r="2981" spans="2:14" x14ac:dyDescent="0.25">
      <c r="B2981" s="278" t="str">
        <f>IF(D2981="","",D2981&amp;"-"&amp;(1+COUNTIF(D$11:D2980,D2981)))</f>
        <v/>
      </c>
      <c r="D2981" s="271"/>
      <c r="E2981" s="272"/>
      <c r="F2981" s="272"/>
      <c r="G2981" s="272"/>
      <c r="H2981" s="272"/>
      <c r="I2981" s="272"/>
      <c r="J2981" s="272"/>
      <c r="K2981" s="272"/>
      <c r="L2981" s="272"/>
      <c r="M2981" s="272"/>
      <c r="N2981" s="273"/>
    </row>
    <row r="2982" spans="2:14" x14ac:dyDescent="0.25">
      <c r="B2982" s="278" t="str">
        <f>IF(D2982="","",D2982&amp;"-"&amp;(1+COUNTIF(D$11:D2981,D2982)))</f>
        <v/>
      </c>
      <c r="D2982" s="271"/>
      <c r="E2982" s="272"/>
      <c r="F2982" s="272"/>
      <c r="G2982" s="272"/>
      <c r="H2982" s="272"/>
      <c r="I2982" s="272"/>
      <c r="J2982" s="272"/>
      <c r="K2982" s="272"/>
      <c r="L2982" s="272"/>
      <c r="M2982" s="272"/>
      <c r="N2982" s="273"/>
    </row>
    <row r="2983" spans="2:14" x14ac:dyDescent="0.25">
      <c r="B2983" s="278" t="str">
        <f>IF(D2983="","",D2983&amp;"-"&amp;(1+COUNTIF(D$11:D2982,D2983)))</f>
        <v/>
      </c>
      <c r="D2983" s="271"/>
      <c r="E2983" s="272"/>
      <c r="F2983" s="272"/>
      <c r="G2983" s="272"/>
      <c r="H2983" s="272"/>
      <c r="I2983" s="272"/>
      <c r="J2983" s="272"/>
      <c r="K2983" s="272"/>
      <c r="L2983" s="272"/>
      <c r="M2983" s="272"/>
      <c r="N2983" s="273"/>
    </row>
    <row r="2984" spans="2:14" x14ac:dyDescent="0.25">
      <c r="B2984" s="278" t="str">
        <f>IF(D2984="","",D2984&amp;"-"&amp;(1+COUNTIF(D$11:D2983,D2984)))</f>
        <v/>
      </c>
      <c r="D2984" s="271"/>
      <c r="E2984" s="272"/>
      <c r="F2984" s="272"/>
      <c r="G2984" s="272"/>
      <c r="H2984" s="272"/>
      <c r="I2984" s="272"/>
      <c r="J2984" s="272"/>
      <c r="K2984" s="272"/>
      <c r="L2984" s="272"/>
      <c r="M2984" s="272"/>
      <c r="N2984" s="273"/>
    </row>
    <row r="2985" spans="2:14" x14ac:dyDescent="0.25">
      <c r="B2985" s="278" t="str">
        <f>IF(D2985="","",D2985&amp;"-"&amp;(1+COUNTIF(D$11:D2984,D2985)))</f>
        <v/>
      </c>
      <c r="D2985" s="271"/>
      <c r="E2985" s="272"/>
      <c r="F2985" s="272"/>
      <c r="G2985" s="272"/>
      <c r="H2985" s="272"/>
      <c r="I2985" s="272"/>
      <c r="J2985" s="272"/>
      <c r="K2985" s="272"/>
      <c r="L2985" s="272"/>
      <c r="M2985" s="272"/>
      <c r="N2985" s="273"/>
    </row>
    <row r="2986" spans="2:14" x14ac:dyDescent="0.25">
      <c r="B2986" s="278" t="str">
        <f>IF(D2986="","",D2986&amp;"-"&amp;(1+COUNTIF(D$11:D2985,D2986)))</f>
        <v/>
      </c>
      <c r="D2986" s="271"/>
      <c r="E2986" s="272"/>
      <c r="F2986" s="272"/>
      <c r="G2986" s="272"/>
      <c r="H2986" s="272"/>
      <c r="I2986" s="272"/>
      <c r="J2986" s="272"/>
      <c r="K2986" s="272"/>
      <c r="L2986" s="272"/>
      <c r="M2986" s="272"/>
      <c r="N2986" s="273"/>
    </row>
    <row r="2987" spans="2:14" ht="15" customHeight="1" x14ac:dyDescent="0.25">
      <c r="B2987" s="278" t="str">
        <f>IF(D2987="","",D2987&amp;"-"&amp;(1+COUNTIF(D$11:D2986,D2987)))</f>
        <v/>
      </c>
      <c r="D2987" s="271"/>
      <c r="E2987" s="272"/>
      <c r="F2987" s="272"/>
      <c r="G2987" s="272"/>
      <c r="H2987" s="272"/>
      <c r="I2987" s="272"/>
      <c r="J2987" s="272"/>
      <c r="K2987" s="272"/>
      <c r="L2987" s="272"/>
      <c r="M2987" s="272"/>
      <c r="N2987" s="273"/>
    </row>
    <row r="2988" spans="2:14" x14ac:dyDescent="0.25">
      <c r="B2988" s="278" t="str">
        <f>IF(D2988="","",D2988&amp;"-"&amp;(1+COUNTIF(D$11:D2987,D2988)))</f>
        <v/>
      </c>
      <c r="D2988" s="271"/>
      <c r="E2988" s="272"/>
      <c r="F2988" s="272"/>
      <c r="G2988" s="272"/>
      <c r="H2988" s="272"/>
      <c r="I2988" s="272"/>
      <c r="J2988" s="272"/>
      <c r="K2988" s="272"/>
      <c r="L2988" s="272"/>
      <c r="M2988" s="272"/>
      <c r="N2988" s="273"/>
    </row>
    <row r="2989" spans="2:14" x14ac:dyDescent="0.25">
      <c r="B2989" s="278" t="str">
        <f>IF(D2989="","",D2989&amp;"-"&amp;(1+COUNTIF(D$11:D2988,D2989)))</f>
        <v/>
      </c>
      <c r="D2989" s="271"/>
      <c r="E2989" s="272"/>
      <c r="F2989" s="272"/>
      <c r="G2989" s="272"/>
      <c r="H2989" s="272"/>
      <c r="I2989" s="272"/>
      <c r="J2989" s="272"/>
      <c r="K2989" s="272"/>
      <c r="L2989" s="272"/>
      <c r="M2989" s="272"/>
      <c r="N2989" s="273"/>
    </row>
    <row r="2990" spans="2:14" x14ac:dyDescent="0.25">
      <c r="B2990" s="278" t="str">
        <f>IF(D2990="","",D2990&amp;"-"&amp;(1+COUNTIF(D$11:D2989,D2990)))</f>
        <v/>
      </c>
      <c r="D2990" s="271"/>
      <c r="E2990" s="272"/>
      <c r="F2990" s="272"/>
      <c r="G2990" s="272"/>
      <c r="H2990" s="272"/>
      <c r="I2990" s="272"/>
      <c r="J2990" s="272"/>
      <c r="K2990" s="272"/>
      <c r="L2990" s="272"/>
      <c r="M2990" s="272"/>
      <c r="N2990" s="273"/>
    </row>
    <row r="2991" spans="2:14" x14ac:dyDescent="0.25">
      <c r="B2991" s="278" t="str">
        <f>IF(D2991="","",D2991&amp;"-"&amp;(1+COUNTIF(D$11:D2990,D2991)))</f>
        <v/>
      </c>
      <c r="D2991" s="271"/>
      <c r="E2991" s="272"/>
      <c r="F2991" s="272"/>
      <c r="G2991" s="272"/>
      <c r="H2991" s="272"/>
      <c r="I2991" s="272"/>
      <c r="J2991" s="272"/>
      <c r="K2991" s="272"/>
      <c r="L2991" s="272"/>
      <c r="M2991" s="272"/>
      <c r="N2991" s="273"/>
    </row>
    <row r="2992" spans="2:14" x14ac:dyDescent="0.25">
      <c r="B2992" s="278" t="str">
        <f>IF(D2992="","",D2992&amp;"-"&amp;(1+COUNTIF(D$11:D2991,D2992)))</f>
        <v/>
      </c>
      <c r="D2992" s="271"/>
      <c r="E2992" s="272"/>
      <c r="F2992" s="272"/>
      <c r="G2992" s="272"/>
      <c r="H2992" s="272"/>
      <c r="I2992" s="272"/>
      <c r="J2992" s="272"/>
      <c r="K2992" s="272"/>
      <c r="L2992" s="272"/>
      <c r="M2992" s="272"/>
      <c r="N2992" s="273"/>
    </row>
    <row r="2993" spans="2:14" x14ac:dyDescent="0.25">
      <c r="B2993" s="278" t="str">
        <f>IF(D2993="","",D2993&amp;"-"&amp;(1+COUNTIF(D$11:D2992,D2993)))</f>
        <v/>
      </c>
      <c r="D2993" s="271"/>
      <c r="E2993" s="272"/>
      <c r="F2993" s="272"/>
      <c r="G2993" s="272"/>
      <c r="H2993" s="272"/>
      <c r="I2993" s="272"/>
      <c r="J2993" s="272"/>
      <c r="K2993" s="272"/>
      <c r="L2993" s="272"/>
      <c r="M2993" s="272"/>
      <c r="N2993" s="273"/>
    </row>
    <row r="2994" spans="2:14" ht="15" customHeight="1" x14ac:dyDescent="0.25">
      <c r="B2994" s="278" t="str">
        <f>IF(D2994="","",D2994&amp;"-"&amp;(1+COUNTIF(D$11:D2993,D2994)))</f>
        <v/>
      </c>
      <c r="D2994" s="271"/>
      <c r="E2994" s="272"/>
      <c r="F2994" s="272"/>
      <c r="G2994" s="272"/>
      <c r="H2994" s="272"/>
      <c r="I2994" s="272"/>
      <c r="J2994" s="272"/>
      <c r="K2994" s="272"/>
      <c r="L2994" s="272"/>
      <c r="M2994" s="272"/>
      <c r="N2994" s="273"/>
    </row>
    <row r="2995" spans="2:14" x14ac:dyDescent="0.25">
      <c r="B2995" s="278" t="str">
        <f>IF(D2995="","",D2995&amp;"-"&amp;(1+COUNTIF(D$11:D2994,D2995)))</f>
        <v/>
      </c>
      <c r="D2995" s="271"/>
      <c r="E2995" s="272"/>
      <c r="F2995" s="272"/>
      <c r="G2995" s="272"/>
      <c r="H2995" s="272"/>
      <c r="I2995" s="272"/>
      <c r="J2995" s="272"/>
      <c r="K2995" s="272"/>
      <c r="L2995" s="272"/>
      <c r="M2995" s="272"/>
      <c r="N2995" s="273"/>
    </row>
    <row r="2996" spans="2:14" x14ac:dyDescent="0.25">
      <c r="B2996" s="278" t="str">
        <f>IF(D2996="","",D2996&amp;"-"&amp;(1+COUNTIF(D$11:D2995,D2996)))</f>
        <v/>
      </c>
      <c r="D2996" s="271"/>
      <c r="E2996" s="272"/>
      <c r="F2996" s="272"/>
      <c r="G2996" s="272"/>
      <c r="H2996" s="272"/>
      <c r="I2996" s="272"/>
      <c r="J2996" s="272"/>
      <c r="K2996" s="272"/>
      <c r="L2996" s="272"/>
      <c r="M2996" s="272"/>
      <c r="N2996" s="273"/>
    </row>
    <row r="2997" spans="2:14" x14ac:dyDescent="0.25">
      <c r="B2997" s="278" t="str">
        <f>IF(D2997="","",D2997&amp;"-"&amp;(1+COUNTIF(D$11:D2996,D2997)))</f>
        <v/>
      </c>
      <c r="D2997" s="271"/>
      <c r="E2997" s="272"/>
      <c r="F2997" s="272"/>
      <c r="G2997" s="272"/>
      <c r="H2997" s="272"/>
      <c r="I2997" s="272"/>
      <c r="J2997" s="272"/>
      <c r="K2997" s="272"/>
      <c r="L2997" s="272"/>
      <c r="M2997" s="272"/>
      <c r="N2997" s="273"/>
    </row>
    <row r="2998" spans="2:14" x14ac:dyDescent="0.25">
      <c r="B2998" s="278" t="str">
        <f>IF(D2998="","",D2998&amp;"-"&amp;(1+COUNTIF(D$11:D2997,D2998)))</f>
        <v/>
      </c>
      <c r="D2998" s="271"/>
      <c r="E2998" s="272"/>
      <c r="F2998" s="272"/>
      <c r="G2998" s="272"/>
      <c r="H2998" s="272"/>
      <c r="I2998" s="272"/>
      <c r="J2998" s="272"/>
      <c r="K2998" s="272"/>
      <c r="L2998" s="272"/>
      <c r="M2998" s="272"/>
      <c r="N2998" s="273"/>
    </row>
    <row r="2999" spans="2:14" x14ac:dyDescent="0.25">
      <c r="B2999" s="278" t="str">
        <f>IF(D2999="","",D2999&amp;"-"&amp;(1+COUNTIF(D$11:D2998,D2999)))</f>
        <v/>
      </c>
      <c r="D2999" s="271"/>
      <c r="E2999" s="272"/>
      <c r="F2999" s="272"/>
      <c r="G2999" s="272"/>
      <c r="H2999" s="272"/>
      <c r="I2999" s="272"/>
      <c r="J2999" s="272"/>
      <c r="K2999" s="272"/>
      <c r="L2999" s="272"/>
      <c r="M2999" s="272"/>
      <c r="N2999" s="273"/>
    </row>
    <row r="3000" spans="2:14" x14ac:dyDescent="0.25">
      <c r="B3000" s="278" t="str">
        <f>IF(D3000="","",D3000&amp;"-"&amp;(1+COUNTIF(D$11:D2999,D3000)))</f>
        <v/>
      </c>
      <c r="D3000" s="271"/>
      <c r="E3000" s="272"/>
      <c r="F3000" s="272"/>
      <c r="G3000" s="272"/>
      <c r="H3000" s="272"/>
      <c r="I3000" s="272"/>
      <c r="J3000" s="272"/>
      <c r="K3000" s="272"/>
      <c r="L3000" s="272"/>
      <c r="M3000" s="272"/>
      <c r="N3000" s="273"/>
    </row>
    <row r="3001" spans="2:14" ht="15" customHeight="1" x14ac:dyDescent="0.25">
      <c r="B3001" s="278" t="str">
        <f>IF(D3001="","",D3001&amp;"-"&amp;(1+COUNTIF(D$11:D3000,D3001)))</f>
        <v/>
      </c>
      <c r="D3001" s="271"/>
      <c r="E3001" s="272"/>
      <c r="F3001" s="272"/>
      <c r="G3001" s="272"/>
      <c r="H3001" s="272"/>
      <c r="I3001" s="272"/>
      <c r="J3001" s="272"/>
      <c r="K3001" s="272"/>
      <c r="L3001" s="272"/>
      <c r="M3001" s="272"/>
      <c r="N3001" s="273"/>
    </row>
    <row r="3002" spans="2:14" x14ac:dyDescent="0.25">
      <c r="B3002" s="278" t="str">
        <f>IF(D3002="","",D3002&amp;"-"&amp;(1+COUNTIF(D$11:D3001,D3002)))</f>
        <v/>
      </c>
      <c r="D3002" s="271"/>
      <c r="E3002" s="272"/>
      <c r="F3002" s="272"/>
      <c r="G3002" s="272"/>
      <c r="H3002" s="272"/>
      <c r="I3002" s="272"/>
      <c r="J3002" s="272"/>
      <c r="K3002" s="272"/>
      <c r="L3002" s="272"/>
      <c r="M3002" s="272"/>
      <c r="N3002" s="273"/>
    </row>
    <row r="3003" spans="2:14" x14ac:dyDescent="0.25">
      <c r="B3003" s="278" t="str">
        <f>IF(D3003="","",D3003&amp;"-"&amp;(1+COUNTIF(D$11:D3002,D3003)))</f>
        <v/>
      </c>
      <c r="D3003" s="271"/>
      <c r="E3003" s="272"/>
      <c r="F3003" s="272"/>
      <c r="G3003" s="272"/>
      <c r="H3003" s="272"/>
      <c r="I3003" s="272"/>
      <c r="J3003" s="272"/>
      <c r="K3003" s="272"/>
      <c r="L3003" s="272"/>
      <c r="M3003" s="272"/>
      <c r="N3003" s="273"/>
    </row>
    <row r="3004" spans="2:14" x14ac:dyDescent="0.25">
      <c r="B3004" s="278" t="str">
        <f>IF(D3004="","",D3004&amp;"-"&amp;(1+COUNTIF(D$11:D3003,D3004)))</f>
        <v/>
      </c>
      <c r="D3004" s="271"/>
      <c r="E3004" s="272"/>
      <c r="F3004" s="272"/>
      <c r="G3004" s="272"/>
      <c r="H3004" s="272"/>
      <c r="I3004" s="272"/>
      <c r="J3004" s="272"/>
      <c r="K3004" s="272"/>
      <c r="L3004" s="272"/>
      <c r="M3004" s="272"/>
      <c r="N3004" s="273"/>
    </row>
    <row r="3005" spans="2:14" x14ac:dyDescent="0.25">
      <c r="B3005" s="278" t="str">
        <f>IF(D3005="","",D3005&amp;"-"&amp;(1+COUNTIF(D$11:D3004,D3005)))</f>
        <v/>
      </c>
      <c r="D3005" s="271"/>
      <c r="E3005" s="272"/>
      <c r="F3005" s="272"/>
      <c r="G3005" s="272"/>
      <c r="H3005" s="272"/>
      <c r="I3005" s="272"/>
      <c r="J3005" s="272"/>
      <c r="K3005" s="272"/>
      <c r="L3005" s="272"/>
      <c r="M3005" s="272"/>
      <c r="N3005" s="273"/>
    </row>
    <row r="3006" spans="2:14" x14ac:dyDescent="0.25">
      <c r="B3006" s="278" t="str">
        <f>IF(D3006="","",D3006&amp;"-"&amp;(1+COUNTIF(D$11:D3005,D3006)))</f>
        <v/>
      </c>
      <c r="D3006" s="271"/>
      <c r="E3006" s="272"/>
      <c r="F3006" s="272"/>
      <c r="G3006" s="272"/>
      <c r="H3006" s="272"/>
      <c r="I3006" s="272"/>
      <c r="J3006" s="272"/>
      <c r="K3006" s="272"/>
      <c r="L3006" s="272"/>
      <c r="M3006" s="272"/>
      <c r="N3006" s="273"/>
    </row>
    <row r="3007" spans="2:14" x14ac:dyDescent="0.25">
      <c r="B3007" s="278" t="str">
        <f>IF(D3007="","",D3007&amp;"-"&amp;(1+COUNTIF(D$11:D3006,D3007)))</f>
        <v/>
      </c>
      <c r="D3007" s="271"/>
      <c r="E3007" s="272"/>
      <c r="F3007" s="272"/>
      <c r="G3007" s="272"/>
      <c r="H3007" s="272"/>
      <c r="I3007" s="272"/>
      <c r="J3007" s="272"/>
      <c r="K3007" s="272"/>
      <c r="L3007" s="272"/>
      <c r="M3007" s="272"/>
      <c r="N3007" s="273"/>
    </row>
    <row r="3008" spans="2:14" ht="15" customHeight="1" x14ac:dyDescent="0.25">
      <c r="B3008" s="278" t="str">
        <f>IF(D3008="","",D3008&amp;"-"&amp;(1+COUNTIF(D$11:D3007,D3008)))</f>
        <v/>
      </c>
      <c r="D3008" s="271"/>
      <c r="E3008" s="272"/>
      <c r="F3008" s="272"/>
      <c r="G3008" s="272"/>
      <c r="H3008" s="272"/>
      <c r="I3008" s="272"/>
      <c r="J3008" s="272"/>
      <c r="K3008" s="272"/>
      <c r="L3008" s="272"/>
      <c r="M3008" s="272"/>
      <c r="N3008" s="273"/>
    </row>
    <row r="3009" spans="2:14" x14ac:dyDescent="0.25">
      <c r="B3009" s="278" t="str">
        <f>IF(D3009="","",D3009&amp;"-"&amp;(1+COUNTIF(D$11:D3008,D3009)))</f>
        <v/>
      </c>
      <c r="D3009" s="271"/>
      <c r="E3009" s="272"/>
      <c r="F3009" s="272"/>
      <c r="G3009" s="272"/>
      <c r="H3009" s="272"/>
      <c r="I3009" s="272"/>
      <c r="J3009" s="272"/>
      <c r="K3009" s="272"/>
      <c r="L3009" s="272"/>
      <c r="M3009" s="272"/>
      <c r="N3009" s="273"/>
    </row>
    <row r="3010" spans="2:14" x14ac:dyDescent="0.25">
      <c r="B3010" s="278" t="str">
        <f>IF(D3010="","",D3010&amp;"-"&amp;(1+COUNTIF(D$11:D3009,D3010)))</f>
        <v/>
      </c>
      <c r="D3010" s="271"/>
      <c r="E3010" s="272"/>
      <c r="F3010" s="272"/>
      <c r="G3010" s="272"/>
      <c r="H3010" s="272"/>
      <c r="I3010" s="272"/>
      <c r="J3010" s="272"/>
      <c r="K3010" s="272"/>
      <c r="L3010" s="272"/>
      <c r="M3010" s="272"/>
      <c r="N3010" s="273"/>
    </row>
    <row r="3011" spans="2:14" x14ac:dyDescent="0.25">
      <c r="B3011" s="278" t="str">
        <f>IF(D3011="","",D3011&amp;"-"&amp;(1+COUNTIF(D$11:D3010,D3011)))</f>
        <v/>
      </c>
      <c r="D3011" s="271"/>
      <c r="E3011" s="272"/>
      <c r="F3011" s="272"/>
      <c r="G3011" s="272"/>
      <c r="H3011" s="272"/>
      <c r="I3011" s="272"/>
      <c r="J3011" s="272"/>
      <c r="K3011" s="272"/>
      <c r="L3011" s="272"/>
      <c r="M3011" s="272"/>
      <c r="N3011" s="273"/>
    </row>
    <row r="3012" spans="2:14" x14ac:dyDescent="0.25">
      <c r="B3012" s="278" t="str">
        <f>IF(D3012="","",D3012&amp;"-"&amp;(1+COUNTIF(D$11:D3011,D3012)))</f>
        <v/>
      </c>
      <c r="D3012" s="271"/>
      <c r="E3012" s="272"/>
      <c r="F3012" s="272"/>
      <c r="G3012" s="272"/>
      <c r="H3012" s="272"/>
      <c r="I3012" s="272"/>
      <c r="J3012" s="272"/>
      <c r="K3012" s="272"/>
      <c r="L3012" s="272"/>
      <c r="M3012" s="272"/>
      <c r="N3012" s="273"/>
    </row>
    <row r="3013" spans="2:14" x14ac:dyDescent="0.25">
      <c r="B3013" s="278" t="str">
        <f>IF(D3013="","",D3013&amp;"-"&amp;(1+COUNTIF(D$11:D3012,D3013)))</f>
        <v/>
      </c>
      <c r="D3013" s="271"/>
      <c r="E3013" s="272"/>
      <c r="F3013" s="272"/>
      <c r="G3013" s="272"/>
      <c r="H3013" s="272"/>
      <c r="I3013" s="272"/>
      <c r="J3013" s="272"/>
      <c r="K3013" s="272"/>
      <c r="L3013" s="272"/>
      <c r="M3013" s="272"/>
      <c r="N3013" s="273"/>
    </row>
    <row r="3014" spans="2:14" x14ac:dyDescent="0.25">
      <c r="B3014" s="278" t="str">
        <f>IF(D3014="","",D3014&amp;"-"&amp;(1+COUNTIF(D$11:D3013,D3014)))</f>
        <v/>
      </c>
      <c r="D3014" s="271"/>
      <c r="E3014" s="272"/>
      <c r="F3014" s="272"/>
      <c r="G3014" s="272"/>
      <c r="H3014" s="272"/>
      <c r="I3014" s="272"/>
      <c r="J3014" s="272"/>
      <c r="K3014" s="272"/>
      <c r="L3014" s="272"/>
      <c r="M3014" s="272"/>
      <c r="N3014" s="273"/>
    </row>
    <row r="3015" spans="2:14" ht="15" customHeight="1" x14ac:dyDescent="0.25">
      <c r="B3015" s="278" t="str">
        <f>IF(D3015="","",D3015&amp;"-"&amp;(1+COUNTIF(D$11:D3014,D3015)))</f>
        <v/>
      </c>
      <c r="D3015" s="271"/>
      <c r="E3015" s="272"/>
      <c r="F3015" s="272"/>
      <c r="G3015" s="272"/>
      <c r="H3015" s="272"/>
      <c r="I3015" s="272"/>
      <c r="J3015" s="272"/>
      <c r="K3015" s="272"/>
      <c r="L3015" s="272"/>
      <c r="M3015" s="272"/>
      <c r="N3015" s="273"/>
    </row>
    <row r="3016" spans="2:14" x14ac:dyDescent="0.25">
      <c r="B3016" s="278" t="str">
        <f>IF(D3016="","",D3016&amp;"-"&amp;(1+COUNTIF(D$11:D3015,D3016)))</f>
        <v/>
      </c>
      <c r="D3016" s="271"/>
      <c r="E3016" s="272"/>
      <c r="F3016" s="272"/>
      <c r="G3016" s="272"/>
      <c r="H3016" s="272"/>
      <c r="I3016" s="272"/>
      <c r="J3016" s="272"/>
      <c r="K3016" s="272"/>
      <c r="L3016" s="272"/>
      <c r="M3016" s="272"/>
      <c r="N3016" s="273"/>
    </row>
    <row r="3017" spans="2:14" x14ac:dyDescent="0.25">
      <c r="B3017" s="278" t="str">
        <f>IF(D3017="","",D3017&amp;"-"&amp;(1+COUNTIF(D$11:D3016,D3017)))</f>
        <v/>
      </c>
      <c r="D3017" s="271"/>
      <c r="E3017" s="272"/>
      <c r="F3017" s="272"/>
      <c r="G3017" s="272"/>
      <c r="H3017" s="272"/>
      <c r="I3017" s="272"/>
      <c r="J3017" s="272"/>
      <c r="K3017" s="272"/>
      <c r="L3017" s="272"/>
      <c r="M3017" s="272"/>
      <c r="N3017" s="273"/>
    </row>
    <row r="3018" spans="2:14" x14ac:dyDescent="0.25">
      <c r="B3018" s="278" t="str">
        <f>IF(D3018="","",D3018&amp;"-"&amp;(1+COUNTIF(D$11:D3017,D3018)))</f>
        <v/>
      </c>
      <c r="D3018" s="271"/>
      <c r="E3018" s="272"/>
      <c r="F3018" s="272"/>
      <c r="G3018" s="272"/>
      <c r="H3018" s="272"/>
      <c r="I3018" s="272"/>
      <c r="J3018" s="272"/>
      <c r="K3018" s="272"/>
      <c r="L3018" s="272"/>
      <c r="M3018" s="272"/>
      <c r="N3018" s="273"/>
    </row>
    <row r="3019" spans="2:14" x14ac:dyDescent="0.25">
      <c r="B3019" s="278" t="str">
        <f>IF(D3019="","",D3019&amp;"-"&amp;(1+COUNTIF(D$11:D3018,D3019)))</f>
        <v/>
      </c>
      <c r="D3019" s="271"/>
      <c r="E3019" s="272"/>
      <c r="F3019" s="272"/>
      <c r="G3019" s="272"/>
      <c r="H3019" s="272"/>
      <c r="I3019" s="272"/>
      <c r="J3019" s="272"/>
      <c r="K3019" s="272"/>
      <c r="L3019" s="272"/>
      <c r="M3019" s="272"/>
      <c r="N3019" s="273"/>
    </row>
    <row r="3020" spans="2:14" x14ac:dyDescent="0.25">
      <c r="B3020" s="278" t="str">
        <f>IF(D3020="","",D3020&amp;"-"&amp;(1+COUNTIF(D$11:D3019,D3020)))</f>
        <v/>
      </c>
      <c r="D3020" s="271"/>
      <c r="E3020" s="272"/>
      <c r="F3020" s="272"/>
      <c r="G3020" s="272"/>
      <c r="H3020" s="272"/>
      <c r="I3020" s="272"/>
      <c r="J3020" s="272"/>
      <c r="K3020" s="272"/>
      <c r="L3020" s="272"/>
      <c r="M3020" s="272"/>
      <c r="N3020" s="273"/>
    </row>
    <row r="3021" spans="2:14" x14ac:dyDescent="0.25">
      <c r="B3021" s="278" t="str">
        <f>IF(D3021="","",D3021&amp;"-"&amp;(1+COUNTIF(D$11:D3020,D3021)))</f>
        <v/>
      </c>
      <c r="D3021" s="271"/>
      <c r="E3021" s="272"/>
      <c r="F3021" s="272"/>
      <c r="G3021" s="272"/>
      <c r="H3021" s="272"/>
      <c r="I3021" s="272"/>
      <c r="J3021" s="272"/>
      <c r="K3021" s="272"/>
      <c r="L3021" s="272"/>
      <c r="M3021" s="272"/>
      <c r="N3021" s="273"/>
    </row>
    <row r="3022" spans="2:14" ht="15" customHeight="1" x14ac:dyDescent="0.25">
      <c r="B3022" s="278" t="str">
        <f>IF(D3022="","",D3022&amp;"-"&amp;(1+COUNTIF(D$11:D3021,D3022)))</f>
        <v/>
      </c>
      <c r="D3022" s="271"/>
      <c r="E3022" s="272"/>
      <c r="F3022" s="272"/>
      <c r="G3022" s="272"/>
      <c r="H3022" s="272"/>
      <c r="I3022" s="272"/>
      <c r="J3022" s="272"/>
      <c r="K3022" s="272"/>
      <c r="L3022" s="272"/>
      <c r="M3022" s="272"/>
      <c r="N3022" s="273"/>
    </row>
    <row r="3023" spans="2:14" x14ac:dyDescent="0.25">
      <c r="B3023" s="278" t="str">
        <f>IF(D3023="","",D3023&amp;"-"&amp;(1+COUNTIF(D$11:D3022,D3023)))</f>
        <v/>
      </c>
      <c r="D3023" s="271"/>
      <c r="E3023" s="272"/>
      <c r="F3023" s="272"/>
      <c r="G3023" s="272"/>
      <c r="H3023" s="272"/>
      <c r="I3023" s="272"/>
      <c r="J3023" s="272"/>
      <c r="K3023" s="272"/>
      <c r="L3023" s="272"/>
      <c r="M3023" s="272"/>
      <c r="N3023" s="273"/>
    </row>
    <row r="3024" spans="2:14" x14ac:dyDescent="0.25">
      <c r="B3024" s="278" t="str">
        <f>IF(D3024="","",D3024&amp;"-"&amp;(1+COUNTIF(D$11:D3023,D3024)))</f>
        <v/>
      </c>
      <c r="D3024" s="271"/>
      <c r="E3024" s="272"/>
      <c r="F3024" s="272"/>
      <c r="G3024" s="272"/>
      <c r="H3024" s="272"/>
      <c r="I3024" s="272"/>
      <c r="J3024" s="272"/>
      <c r="K3024" s="272"/>
      <c r="L3024" s="272"/>
      <c r="M3024" s="272"/>
      <c r="N3024" s="273"/>
    </row>
    <row r="3025" spans="2:14" x14ac:dyDescent="0.25">
      <c r="B3025" s="278" t="str">
        <f>IF(D3025="","",D3025&amp;"-"&amp;(1+COUNTIF(D$11:D3024,D3025)))</f>
        <v/>
      </c>
      <c r="D3025" s="271"/>
      <c r="E3025" s="272"/>
      <c r="F3025" s="272"/>
      <c r="G3025" s="272"/>
      <c r="H3025" s="272"/>
      <c r="I3025" s="272"/>
      <c r="J3025" s="272"/>
      <c r="K3025" s="272"/>
      <c r="L3025" s="272"/>
      <c r="M3025" s="272"/>
      <c r="N3025" s="273"/>
    </row>
    <row r="3026" spans="2:14" x14ac:dyDescent="0.25">
      <c r="B3026" s="278" t="str">
        <f>IF(D3026="","",D3026&amp;"-"&amp;(1+COUNTIF(D$11:D3025,D3026)))</f>
        <v/>
      </c>
      <c r="D3026" s="271"/>
      <c r="E3026" s="272"/>
      <c r="F3026" s="272"/>
      <c r="G3026" s="272"/>
      <c r="H3026" s="272"/>
      <c r="I3026" s="272"/>
      <c r="J3026" s="272"/>
      <c r="K3026" s="272"/>
      <c r="L3026" s="272"/>
      <c r="M3026" s="272"/>
      <c r="N3026" s="273"/>
    </row>
    <row r="3027" spans="2:14" x14ac:dyDescent="0.25">
      <c r="B3027" s="278" t="str">
        <f>IF(D3027="","",D3027&amp;"-"&amp;(1+COUNTIF(D$11:D3026,D3027)))</f>
        <v/>
      </c>
      <c r="D3027" s="271"/>
      <c r="E3027" s="272"/>
      <c r="F3027" s="272"/>
      <c r="G3027" s="272"/>
      <c r="H3027" s="272"/>
      <c r="I3027" s="272"/>
      <c r="J3027" s="272"/>
      <c r="K3027" s="272"/>
      <c r="L3027" s="272"/>
      <c r="M3027" s="272"/>
      <c r="N3027" s="273"/>
    </row>
    <row r="3028" spans="2:14" x14ac:dyDescent="0.25">
      <c r="B3028" s="278" t="str">
        <f>IF(D3028="","",D3028&amp;"-"&amp;(1+COUNTIF(D$11:D3027,D3028)))</f>
        <v/>
      </c>
      <c r="D3028" s="271"/>
      <c r="E3028" s="272"/>
      <c r="F3028" s="272"/>
      <c r="G3028" s="272"/>
      <c r="H3028" s="272"/>
      <c r="I3028" s="272"/>
      <c r="J3028" s="272"/>
      <c r="K3028" s="272"/>
      <c r="L3028" s="272"/>
      <c r="M3028" s="272"/>
      <c r="N3028" s="273"/>
    </row>
    <row r="3029" spans="2:14" ht="15" customHeight="1" x14ac:dyDescent="0.25">
      <c r="B3029" s="278" t="str">
        <f>IF(D3029="","",D3029&amp;"-"&amp;(1+COUNTIF(D$11:D3028,D3029)))</f>
        <v/>
      </c>
      <c r="D3029" s="271"/>
      <c r="E3029" s="272"/>
      <c r="F3029" s="272"/>
      <c r="G3029" s="272"/>
      <c r="H3029" s="272"/>
      <c r="I3029" s="272"/>
      <c r="J3029" s="272"/>
      <c r="K3029" s="272"/>
      <c r="L3029" s="272"/>
      <c r="M3029" s="272"/>
      <c r="N3029" s="273"/>
    </row>
    <row r="3030" spans="2:14" x14ac:dyDescent="0.25">
      <c r="B3030" s="278" t="str">
        <f>IF(D3030="","",D3030&amp;"-"&amp;(1+COUNTIF(D$11:D3029,D3030)))</f>
        <v/>
      </c>
      <c r="D3030" s="271"/>
      <c r="E3030" s="272"/>
      <c r="F3030" s="272"/>
      <c r="G3030" s="272"/>
      <c r="H3030" s="272"/>
      <c r="I3030" s="272"/>
      <c r="J3030" s="272"/>
      <c r="K3030" s="272"/>
      <c r="L3030" s="272"/>
      <c r="M3030" s="272"/>
      <c r="N3030" s="273"/>
    </row>
    <row r="3031" spans="2:14" x14ac:dyDescent="0.25">
      <c r="B3031" s="278" t="str">
        <f>IF(D3031="","",D3031&amp;"-"&amp;(1+COUNTIF(D$11:D3030,D3031)))</f>
        <v/>
      </c>
      <c r="D3031" s="271"/>
      <c r="E3031" s="272"/>
      <c r="F3031" s="272"/>
      <c r="G3031" s="272"/>
      <c r="H3031" s="272"/>
      <c r="I3031" s="272"/>
      <c r="J3031" s="272"/>
      <c r="K3031" s="272"/>
      <c r="L3031" s="272"/>
      <c r="M3031" s="272"/>
      <c r="N3031" s="273"/>
    </row>
    <row r="3032" spans="2:14" x14ac:dyDescent="0.25">
      <c r="B3032" s="278" t="str">
        <f>IF(D3032="","",D3032&amp;"-"&amp;(1+COUNTIF(D$11:D3031,D3032)))</f>
        <v/>
      </c>
      <c r="D3032" s="271"/>
      <c r="E3032" s="272"/>
      <c r="F3032" s="272"/>
      <c r="G3032" s="272"/>
      <c r="H3032" s="272"/>
      <c r="I3032" s="272"/>
      <c r="J3032" s="272"/>
      <c r="K3032" s="272"/>
      <c r="L3032" s="272"/>
      <c r="M3032" s="272"/>
      <c r="N3032" s="273"/>
    </row>
    <row r="3033" spans="2:14" x14ac:dyDescent="0.25">
      <c r="B3033" s="278" t="str">
        <f>IF(D3033="","",D3033&amp;"-"&amp;(1+COUNTIF(D$11:D3032,D3033)))</f>
        <v/>
      </c>
      <c r="D3033" s="271"/>
      <c r="E3033" s="272"/>
      <c r="F3033" s="272"/>
      <c r="G3033" s="272"/>
      <c r="H3033" s="272"/>
      <c r="I3033" s="272"/>
      <c r="J3033" s="272"/>
      <c r="K3033" s="272"/>
      <c r="L3033" s="272"/>
      <c r="M3033" s="272"/>
      <c r="N3033" s="273"/>
    </row>
    <row r="3034" spans="2:14" x14ac:dyDescent="0.25">
      <c r="B3034" s="278" t="str">
        <f>IF(D3034="","",D3034&amp;"-"&amp;(1+COUNTIF(D$11:D3033,D3034)))</f>
        <v/>
      </c>
      <c r="D3034" s="271"/>
      <c r="E3034" s="272"/>
      <c r="F3034" s="272"/>
      <c r="G3034" s="272"/>
      <c r="H3034" s="272"/>
      <c r="I3034" s="272"/>
      <c r="J3034" s="272"/>
      <c r="K3034" s="272"/>
      <c r="L3034" s="272"/>
      <c r="M3034" s="272"/>
      <c r="N3034" s="273"/>
    </row>
    <row r="3035" spans="2:14" x14ac:dyDescent="0.25">
      <c r="B3035" s="278" t="str">
        <f>IF(D3035="","",D3035&amp;"-"&amp;(1+COUNTIF(D$11:D3034,D3035)))</f>
        <v/>
      </c>
      <c r="D3035" s="271"/>
      <c r="E3035" s="272"/>
      <c r="F3035" s="272"/>
      <c r="G3035" s="272"/>
      <c r="H3035" s="272"/>
      <c r="I3035" s="272"/>
      <c r="J3035" s="272"/>
      <c r="K3035" s="272"/>
      <c r="L3035" s="272"/>
      <c r="M3035" s="272"/>
      <c r="N3035" s="273"/>
    </row>
    <row r="3036" spans="2:14" ht="15" customHeight="1" x14ac:dyDescent="0.25">
      <c r="B3036" s="278" t="str">
        <f>IF(D3036="","",D3036&amp;"-"&amp;(1+COUNTIF(D$11:D3035,D3036)))</f>
        <v/>
      </c>
      <c r="D3036" s="271"/>
      <c r="E3036" s="272"/>
      <c r="F3036" s="272"/>
      <c r="G3036" s="272"/>
      <c r="H3036" s="272"/>
      <c r="I3036" s="272"/>
      <c r="J3036" s="272"/>
      <c r="K3036" s="272"/>
      <c r="L3036" s="272"/>
      <c r="M3036" s="272"/>
      <c r="N3036" s="273"/>
    </row>
    <row r="3037" spans="2:14" x14ac:dyDescent="0.25">
      <c r="B3037" s="278" t="str">
        <f>IF(D3037="","",D3037&amp;"-"&amp;(1+COUNTIF(D$11:D3036,D3037)))</f>
        <v/>
      </c>
      <c r="D3037" s="271"/>
      <c r="E3037" s="272"/>
      <c r="F3037" s="272"/>
      <c r="G3037" s="272"/>
      <c r="H3037" s="272"/>
      <c r="I3037" s="272"/>
      <c r="J3037" s="272"/>
      <c r="K3037" s="272"/>
      <c r="L3037" s="272"/>
      <c r="M3037" s="272"/>
      <c r="N3037" s="273"/>
    </row>
    <row r="3038" spans="2:14" x14ac:dyDescent="0.25">
      <c r="B3038" s="278" t="str">
        <f>IF(D3038="","",D3038&amp;"-"&amp;(1+COUNTIF(D$11:D3037,D3038)))</f>
        <v/>
      </c>
      <c r="D3038" s="271"/>
      <c r="E3038" s="272"/>
      <c r="F3038" s="272"/>
      <c r="G3038" s="272"/>
      <c r="H3038" s="272"/>
      <c r="I3038" s="272"/>
      <c r="J3038" s="272"/>
      <c r="K3038" s="272"/>
      <c r="L3038" s="272"/>
      <c r="M3038" s="272"/>
      <c r="N3038" s="273"/>
    </row>
    <row r="3039" spans="2:14" x14ac:dyDescent="0.25">
      <c r="B3039" s="278" t="str">
        <f>IF(D3039="","",D3039&amp;"-"&amp;(1+COUNTIF(D$11:D3038,D3039)))</f>
        <v/>
      </c>
      <c r="D3039" s="271"/>
      <c r="E3039" s="272"/>
      <c r="F3039" s="272"/>
      <c r="G3039" s="272"/>
      <c r="H3039" s="272"/>
      <c r="I3039" s="272"/>
      <c r="J3039" s="272"/>
      <c r="K3039" s="272"/>
      <c r="L3039" s="272"/>
      <c r="M3039" s="272"/>
      <c r="N3039" s="273"/>
    </row>
    <row r="3040" spans="2:14" x14ac:dyDescent="0.25">
      <c r="B3040" s="278" t="str">
        <f>IF(D3040="","",D3040&amp;"-"&amp;(1+COUNTIF(D$11:D3039,D3040)))</f>
        <v/>
      </c>
      <c r="D3040" s="271"/>
      <c r="E3040" s="272"/>
      <c r="F3040" s="272"/>
      <c r="G3040" s="272"/>
      <c r="H3040" s="272"/>
      <c r="I3040" s="272"/>
      <c r="J3040" s="272"/>
      <c r="K3040" s="272"/>
      <c r="L3040" s="272"/>
      <c r="M3040" s="272"/>
      <c r="N3040" s="273"/>
    </row>
    <row r="3041" spans="2:14" x14ac:dyDescent="0.25">
      <c r="B3041" s="278" t="str">
        <f>IF(D3041="","",D3041&amp;"-"&amp;(1+COUNTIF(D$11:D3040,D3041)))</f>
        <v/>
      </c>
      <c r="D3041" s="271"/>
      <c r="E3041" s="272"/>
      <c r="F3041" s="272"/>
      <c r="G3041" s="272"/>
      <c r="H3041" s="272"/>
      <c r="I3041" s="272"/>
      <c r="J3041" s="272"/>
      <c r="K3041" s="272"/>
      <c r="L3041" s="272"/>
      <c r="M3041" s="272"/>
      <c r="N3041" s="273"/>
    </row>
    <row r="3042" spans="2:14" x14ac:dyDescent="0.25">
      <c r="B3042" s="278" t="str">
        <f>IF(D3042="","",D3042&amp;"-"&amp;(1+COUNTIF(D$11:D3041,D3042)))</f>
        <v/>
      </c>
      <c r="D3042" s="271"/>
      <c r="E3042" s="272"/>
      <c r="F3042" s="272"/>
      <c r="G3042" s="272"/>
      <c r="H3042" s="272"/>
      <c r="I3042" s="272"/>
      <c r="J3042" s="272"/>
      <c r="K3042" s="272"/>
      <c r="L3042" s="272"/>
      <c r="M3042" s="272"/>
      <c r="N3042" s="273"/>
    </row>
    <row r="3043" spans="2:14" ht="15" customHeight="1" x14ac:dyDescent="0.25">
      <c r="B3043" s="278" t="str">
        <f>IF(D3043="","",D3043&amp;"-"&amp;(1+COUNTIF(D$11:D3042,D3043)))</f>
        <v/>
      </c>
      <c r="D3043" s="271"/>
      <c r="E3043" s="272"/>
      <c r="F3043" s="272"/>
      <c r="G3043" s="272"/>
      <c r="H3043" s="272"/>
      <c r="I3043" s="272"/>
      <c r="J3043" s="272"/>
      <c r="K3043" s="272"/>
      <c r="L3043" s="272"/>
      <c r="M3043" s="272"/>
      <c r="N3043" s="273"/>
    </row>
    <row r="3044" spans="2:14" x14ac:dyDescent="0.25">
      <c r="B3044" s="278" t="str">
        <f>IF(D3044="","",D3044&amp;"-"&amp;(1+COUNTIF(D$11:D3043,D3044)))</f>
        <v/>
      </c>
      <c r="D3044" s="271"/>
      <c r="E3044" s="272"/>
      <c r="F3044" s="272"/>
      <c r="G3044" s="272"/>
      <c r="H3044" s="272"/>
      <c r="I3044" s="272"/>
      <c r="J3044" s="272"/>
      <c r="K3044" s="272"/>
      <c r="L3044" s="272"/>
      <c r="M3044" s="272"/>
      <c r="N3044" s="273"/>
    </row>
    <row r="3045" spans="2:14" x14ac:dyDescent="0.25">
      <c r="B3045" s="278" t="str">
        <f>IF(D3045="","",D3045&amp;"-"&amp;(1+COUNTIF(D$11:D3044,D3045)))</f>
        <v/>
      </c>
      <c r="D3045" s="271"/>
      <c r="E3045" s="272"/>
      <c r="F3045" s="272"/>
      <c r="G3045" s="272"/>
      <c r="H3045" s="272"/>
      <c r="I3045" s="272"/>
      <c r="J3045" s="272"/>
      <c r="K3045" s="272"/>
      <c r="L3045" s="272"/>
      <c r="M3045" s="272"/>
      <c r="N3045" s="273"/>
    </row>
    <row r="3046" spans="2:14" x14ac:dyDescent="0.25">
      <c r="B3046" s="278" t="str">
        <f>IF(D3046="","",D3046&amp;"-"&amp;(1+COUNTIF(D$11:D3045,D3046)))</f>
        <v/>
      </c>
      <c r="D3046" s="271"/>
      <c r="E3046" s="272"/>
      <c r="F3046" s="272"/>
      <c r="G3046" s="272"/>
      <c r="H3046" s="272"/>
      <c r="I3046" s="272"/>
      <c r="J3046" s="272"/>
      <c r="K3046" s="272"/>
      <c r="L3046" s="272"/>
      <c r="M3046" s="272"/>
      <c r="N3046" s="273"/>
    </row>
    <row r="3047" spans="2:14" x14ac:dyDescent="0.25">
      <c r="B3047" s="278" t="str">
        <f>IF(D3047="","",D3047&amp;"-"&amp;(1+COUNTIF(D$11:D3046,D3047)))</f>
        <v/>
      </c>
      <c r="D3047" s="271"/>
      <c r="E3047" s="272"/>
      <c r="F3047" s="272"/>
      <c r="G3047" s="272"/>
      <c r="H3047" s="272"/>
      <c r="I3047" s="272"/>
      <c r="J3047" s="272"/>
      <c r="K3047" s="272"/>
      <c r="L3047" s="272"/>
      <c r="M3047" s="272"/>
      <c r="N3047" s="273"/>
    </row>
    <row r="3048" spans="2:14" x14ac:dyDescent="0.25">
      <c r="B3048" s="278" t="str">
        <f>IF(D3048="","",D3048&amp;"-"&amp;(1+COUNTIF(D$11:D3047,D3048)))</f>
        <v/>
      </c>
      <c r="D3048" s="271"/>
      <c r="E3048" s="272"/>
      <c r="F3048" s="272"/>
      <c r="G3048" s="272"/>
      <c r="H3048" s="272"/>
      <c r="I3048" s="272"/>
      <c r="J3048" s="272"/>
      <c r="K3048" s="272"/>
      <c r="L3048" s="272"/>
      <c r="M3048" s="272"/>
      <c r="N3048" s="273"/>
    </row>
    <row r="3049" spans="2:14" x14ac:dyDescent="0.25">
      <c r="B3049" s="278" t="str">
        <f>IF(D3049="","",D3049&amp;"-"&amp;(1+COUNTIF(D$11:D3048,D3049)))</f>
        <v/>
      </c>
      <c r="D3049" s="271"/>
      <c r="E3049" s="272"/>
      <c r="F3049" s="272"/>
      <c r="G3049" s="272"/>
      <c r="H3049" s="272"/>
      <c r="I3049" s="272"/>
      <c r="J3049" s="272"/>
      <c r="K3049" s="272"/>
      <c r="L3049" s="272"/>
      <c r="M3049" s="272"/>
      <c r="N3049" s="273"/>
    </row>
    <row r="3050" spans="2:14" ht="15" customHeight="1" x14ac:dyDescent="0.25">
      <c r="B3050" s="278" t="str">
        <f>IF(D3050="","",D3050&amp;"-"&amp;(1+COUNTIF(D$11:D3049,D3050)))</f>
        <v/>
      </c>
      <c r="D3050" s="271"/>
      <c r="E3050" s="272"/>
      <c r="F3050" s="272"/>
      <c r="G3050" s="272"/>
      <c r="H3050" s="272"/>
      <c r="I3050" s="272"/>
      <c r="J3050" s="272"/>
      <c r="K3050" s="272"/>
      <c r="L3050" s="272"/>
      <c r="M3050" s="272"/>
      <c r="N3050" s="273"/>
    </row>
    <row r="3051" spans="2:14" x14ac:dyDescent="0.25">
      <c r="B3051" s="278" t="str">
        <f>IF(D3051="","",D3051&amp;"-"&amp;(1+COUNTIF(D$11:D3050,D3051)))</f>
        <v/>
      </c>
      <c r="D3051" s="271"/>
      <c r="E3051" s="272"/>
      <c r="F3051" s="272"/>
      <c r="G3051" s="272"/>
      <c r="H3051" s="272"/>
      <c r="I3051" s="272"/>
      <c r="J3051" s="272"/>
      <c r="K3051" s="272"/>
      <c r="L3051" s="272"/>
      <c r="M3051" s="272"/>
      <c r="N3051" s="273"/>
    </row>
    <row r="3052" spans="2:14" x14ac:dyDescent="0.25">
      <c r="B3052" s="278" t="str">
        <f>IF(D3052="","",D3052&amp;"-"&amp;(1+COUNTIF(D$11:D3051,D3052)))</f>
        <v/>
      </c>
      <c r="D3052" s="271"/>
      <c r="E3052" s="272"/>
      <c r="F3052" s="272"/>
      <c r="G3052" s="272"/>
      <c r="H3052" s="272"/>
      <c r="I3052" s="272"/>
      <c r="J3052" s="272"/>
      <c r="K3052" s="272"/>
      <c r="L3052" s="272"/>
      <c r="M3052" s="272"/>
      <c r="N3052" s="273"/>
    </row>
    <row r="3053" spans="2:14" x14ac:dyDescent="0.25">
      <c r="B3053" s="278" t="str">
        <f>IF(D3053="","",D3053&amp;"-"&amp;(1+COUNTIF(D$11:D3052,D3053)))</f>
        <v/>
      </c>
      <c r="D3053" s="271"/>
      <c r="E3053" s="272"/>
      <c r="F3053" s="272"/>
      <c r="G3053" s="272"/>
      <c r="H3053" s="272"/>
      <c r="I3053" s="272"/>
      <c r="J3053" s="272"/>
      <c r="K3053" s="272"/>
      <c r="L3053" s="272"/>
      <c r="M3053" s="272"/>
      <c r="N3053" s="273"/>
    </row>
    <row r="3054" spans="2:14" x14ac:dyDescent="0.25">
      <c r="B3054" s="278" t="str">
        <f>IF(D3054="","",D3054&amp;"-"&amp;(1+COUNTIF(D$11:D3053,D3054)))</f>
        <v/>
      </c>
      <c r="D3054" s="271"/>
      <c r="E3054" s="272"/>
      <c r="F3054" s="272"/>
      <c r="G3054" s="272"/>
      <c r="H3054" s="272"/>
      <c r="I3054" s="272"/>
      <c r="J3054" s="272"/>
      <c r="K3054" s="272"/>
      <c r="L3054" s="272"/>
      <c r="M3054" s="272"/>
      <c r="N3054" s="273"/>
    </row>
    <row r="3055" spans="2:14" x14ac:dyDescent="0.25">
      <c r="B3055" s="278" t="str">
        <f>IF(D3055="","",D3055&amp;"-"&amp;(1+COUNTIF(D$11:D3054,D3055)))</f>
        <v/>
      </c>
      <c r="D3055" s="271"/>
      <c r="E3055" s="272"/>
      <c r="F3055" s="272"/>
      <c r="G3055" s="272"/>
      <c r="H3055" s="272"/>
      <c r="I3055" s="272"/>
      <c r="J3055" s="272"/>
      <c r="K3055" s="272"/>
      <c r="L3055" s="272"/>
      <c r="M3055" s="272"/>
      <c r="N3055" s="273"/>
    </row>
    <row r="3056" spans="2:14" x14ac:dyDescent="0.25">
      <c r="B3056" s="278" t="str">
        <f>IF(D3056="","",D3056&amp;"-"&amp;(1+COUNTIF(D$11:D3055,D3056)))</f>
        <v/>
      </c>
      <c r="D3056" s="271"/>
      <c r="E3056" s="272"/>
      <c r="F3056" s="272"/>
      <c r="G3056" s="272"/>
      <c r="H3056" s="272"/>
      <c r="I3056" s="272"/>
      <c r="J3056" s="272"/>
      <c r="K3056" s="272"/>
      <c r="L3056" s="272"/>
      <c r="M3056" s="272"/>
      <c r="N3056" s="273"/>
    </row>
    <row r="3057" spans="2:14" ht="15" customHeight="1" x14ac:dyDescent="0.25">
      <c r="B3057" s="278" t="str">
        <f>IF(D3057="","",D3057&amp;"-"&amp;(1+COUNTIF(D$11:D3056,D3057)))</f>
        <v/>
      </c>
      <c r="D3057" s="271"/>
      <c r="E3057" s="272"/>
      <c r="F3057" s="272"/>
      <c r="G3057" s="272"/>
      <c r="H3057" s="272"/>
      <c r="I3057" s="272"/>
      <c r="J3057" s="272"/>
      <c r="K3057" s="272"/>
      <c r="L3057" s="272"/>
      <c r="M3057" s="272"/>
      <c r="N3057" s="273"/>
    </row>
    <row r="3058" spans="2:14" x14ac:dyDescent="0.25">
      <c r="B3058" s="278" t="str">
        <f>IF(D3058="","",D3058&amp;"-"&amp;(1+COUNTIF(D$11:D3057,D3058)))</f>
        <v/>
      </c>
      <c r="D3058" s="271"/>
      <c r="E3058" s="272"/>
      <c r="F3058" s="272"/>
      <c r="G3058" s="272"/>
      <c r="H3058" s="272"/>
      <c r="I3058" s="272"/>
      <c r="J3058" s="272"/>
      <c r="K3058" s="272"/>
      <c r="L3058" s="272"/>
      <c r="M3058" s="272"/>
      <c r="N3058" s="273"/>
    </row>
    <row r="3059" spans="2:14" x14ac:dyDescent="0.25">
      <c r="B3059" s="278" t="str">
        <f>IF(D3059="","",D3059&amp;"-"&amp;(1+COUNTIF(D$11:D3058,D3059)))</f>
        <v/>
      </c>
      <c r="D3059" s="271"/>
      <c r="E3059" s="272"/>
      <c r="F3059" s="272"/>
      <c r="G3059" s="272"/>
      <c r="H3059" s="272"/>
      <c r="I3059" s="272"/>
      <c r="J3059" s="272"/>
      <c r="K3059" s="272"/>
      <c r="L3059" s="272"/>
      <c r="M3059" s="272"/>
      <c r="N3059" s="273"/>
    </row>
    <row r="3060" spans="2:14" x14ac:dyDescent="0.25">
      <c r="B3060" s="278" t="str">
        <f>IF(D3060="","",D3060&amp;"-"&amp;(1+COUNTIF(D$11:D3059,D3060)))</f>
        <v/>
      </c>
      <c r="D3060" s="271"/>
      <c r="E3060" s="272"/>
      <c r="F3060" s="272"/>
      <c r="G3060" s="272"/>
      <c r="H3060" s="272"/>
      <c r="I3060" s="272"/>
      <c r="J3060" s="272"/>
      <c r="K3060" s="272"/>
      <c r="L3060" s="272"/>
      <c r="M3060" s="272"/>
      <c r="N3060" s="273"/>
    </row>
    <row r="3061" spans="2:14" x14ac:dyDescent="0.25">
      <c r="B3061" s="278" t="str">
        <f>IF(D3061="","",D3061&amp;"-"&amp;(1+COUNTIF(D$11:D3060,D3061)))</f>
        <v/>
      </c>
      <c r="D3061" s="271"/>
      <c r="E3061" s="272"/>
      <c r="F3061" s="272"/>
      <c r="G3061" s="272"/>
      <c r="H3061" s="272"/>
      <c r="I3061" s="272"/>
      <c r="J3061" s="272"/>
      <c r="K3061" s="272"/>
      <c r="L3061" s="272"/>
      <c r="M3061" s="272"/>
      <c r="N3061" s="273"/>
    </row>
    <row r="3062" spans="2:14" x14ac:dyDescent="0.25">
      <c r="B3062" s="278" t="str">
        <f>IF(D3062="","",D3062&amp;"-"&amp;(1+COUNTIF(D$11:D3061,D3062)))</f>
        <v/>
      </c>
      <c r="D3062" s="271"/>
      <c r="E3062" s="272"/>
      <c r="F3062" s="272"/>
      <c r="G3062" s="272"/>
      <c r="H3062" s="272"/>
      <c r="I3062" s="272"/>
      <c r="J3062" s="272"/>
      <c r="K3062" s="272"/>
      <c r="L3062" s="272"/>
      <c r="M3062" s="272"/>
      <c r="N3062" s="273"/>
    </row>
    <row r="3063" spans="2:14" x14ac:dyDescent="0.25">
      <c r="B3063" s="278" t="str">
        <f>IF(D3063="","",D3063&amp;"-"&amp;(1+COUNTIF(D$11:D3062,D3063)))</f>
        <v/>
      </c>
      <c r="D3063" s="271"/>
      <c r="E3063" s="272"/>
      <c r="F3063" s="272"/>
      <c r="G3063" s="272"/>
      <c r="H3063" s="272"/>
      <c r="I3063" s="272"/>
      <c r="J3063" s="272"/>
      <c r="K3063" s="272"/>
      <c r="L3063" s="272"/>
      <c r="M3063" s="272"/>
      <c r="N3063" s="273"/>
    </row>
    <row r="3064" spans="2:14" ht="15" customHeight="1" x14ac:dyDescent="0.25">
      <c r="B3064" s="278" t="str">
        <f>IF(D3064="","",D3064&amp;"-"&amp;(1+COUNTIF(D$11:D3063,D3064)))</f>
        <v/>
      </c>
      <c r="D3064" s="271"/>
      <c r="E3064" s="272"/>
      <c r="F3064" s="272"/>
      <c r="G3064" s="272"/>
      <c r="H3064" s="272"/>
      <c r="I3064" s="272"/>
      <c r="J3064" s="272"/>
      <c r="K3064" s="272"/>
      <c r="L3064" s="272"/>
      <c r="M3064" s="272"/>
      <c r="N3064" s="273"/>
    </row>
    <row r="3065" spans="2:14" x14ac:dyDescent="0.25">
      <c r="B3065" s="278" t="str">
        <f>IF(D3065="","",D3065&amp;"-"&amp;(1+COUNTIF(D$11:D3064,D3065)))</f>
        <v/>
      </c>
      <c r="D3065" s="271"/>
      <c r="E3065" s="272"/>
      <c r="F3065" s="272"/>
      <c r="G3065" s="272"/>
      <c r="H3065" s="272"/>
      <c r="I3065" s="272"/>
      <c r="J3065" s="272"/>
      <c r="K3065" s="272"/>
      <c r="L3065" s="272"/>
      <c r="M3065" s="272"/>
      <c r="N3065" s="273"/>
    </row>
    <row r="3066" spans="2:14" x14ac:dyDescent="0.25">
      <c r="B3066" s="278" t="str">
        <f>IF(D3066="","",D3066&amp;"-"&amp;(1+COUNTIF(D$11:D3065,D3066)))</f>
        <v/>
      </c>
      <c r="D3066" s="271"/>
      <c r="E3066" s="272"/>
      <c r="F3066" s="272"/>
      <c r="G3066" s="272"/>
      <c r="H3066" s="272"/>
      <c r="I3066" s="272"/>
      <c r="J3066" s="272"/>
      <c r="K3066" s="272"/>
      <c r="L3066" s="272"/>
      <c r="M3066" s="272"/>
      <c r="N3066" s="273"/>
    </row>
    <row r="3067" spans="2:14" x14ac:dyDescent="0.25">
      <c r="B3067" s="278" t="str">
        <f>IF(D3067="","",D3067&amp;"-"&amp;(1+COUNTIF(D$11:D3066,D3067)))</f>
        <v/>
      </c>
      <c r="D3067" s="271"/>
      <c r="E3067" s="272"/>
      <c r="F3067" s="272"/>
      <c r="G3067" s="272"/>
      <c r="H3067" s="272"/>
      <c r="I3067" s="272"/>
      <c r="J3067" s="272"/>
      <c r="K3067" s="272"/>
      <c r="L3067" s="272"/>
      <c r="M3067" s="272"/>
      <c r="N3067" s="273"/>
    </row>
    <row r="3068" spans="2:14" x14ac:dyDescent="0.25">
      <c r="B3068" s="278" t="str">
        <f>IF(D3068="","",D3068&amp;"-"&amp;(1+COUNTIF(D$11:D3067,D3068)))</f>
        <v/>
      </c>
      <c r="D3068" s="271"/>
      <c r="E3068" s="272"/>
      <c r="F3068" s="272"/>
      <c r="G3068" s="272"/>
      <c r="H3068" s="272"/>
      <c r="I3068" s="272"/>
      <c r="J3068" s="272"/>
      <c r="K3068" s="272"/>
      <c r="L3068" s="272"/>
      <c r="M3068" s="272"/>
      <c r="N3068" s="273"/>
    </row>
    <row r="3069" spans="2:14" x14ac:dyDescent="0.25">
      <c r="B3069" s="278" t="str">
        <f>IF(D3069="","",D3069&amp;"-"&amp;(1+COUNTIF(D$11:D3068,D3069)))</f>
        <v/>
      </c>
      <c r="D3069" s="271"/>
      <c r="E3069" s="272"/>
      <c r="F3069" s="272"/>
      <c r="G3069" s="272"/>
      <c r="H3069" s="272"/>
      <c r="I3069" s="272"/>
      <c r="J3069" s="272"/>
      <c r="K3069" s="272"/>
      <c r="L3069" s="272"/>
      <c r="M3069" s="272"/>
      <c r="N3069" s="273"/>
    </row>
    <row r="3070" spans="2:14" x14ac:dyDescent="0.25">
      <c r="B3070" s="278" t="str">
        <f>IF(D3070="","",D3070&amp;"-"&amp;(1+COUNTIF(D$11:D3069,D3070)))</f>
        <v/>
      </c>
      <c r="D3070" s="271"/>
      <c r="E3070" s="272"/>
      <c r="F3070" s="272"/>
      <c r="G3070" s="272"/>
      <c r="H3070" s="272"/>
      <c r="I3070" s="272"/>
      <c r="J3070" s="272"/>
      <c r="K3070" s="272"/>
      <c r="L3070" s="272"/>
      <c r="M3070" s="272"/>
      <c r="N3070" s="273"/>
    </row>
    <row r="3071" spans="2:14" ht="15" customHeight="1" x14ac:dyDescent="0.25">
      <c r="B3071" s="278" t="str">
        <f>IF(D3071="","",D3071&amp;"-"&amp;(1+COUNTIF(D$11:D3070,D3071)))</f>
        <v/>
      </c>
      <c r="D3071" s="271"/>
      <c r="E3071" s="272"/>
      <c r="F3071" s="272"/>
      <c r="G3071" s="272"/>
      <c r="H3071" s="272"/>
      <c r="I3071" s="272"/>
      <c r="J3071" s="272"/>
      <c r="K3071" s="272"/>
      <c r="L3071" s="272"/>
      <c r="M3071" s="272"/>
      <c r="N3071" s="273"/>
    </row>
    <row r="3072" spans="2:14" x14ac:dyDescent="0.25">
      <c r="B3072" s="278" t="str">
        <f>IF(D3072="","",D3072&amp;"-"&amp;(1+COUNTIF(D$11:D3071,D3072)))</f>
        <v/>
      </c>
      <c r="D3072" s="271"/>
      <c r="E3072" s="272"/>
      <c r="F3072" s="272"/>
      <c r="G3072" s="272"/>
      <c r="H3072" s="272"/>
      <c r="I3072" s="272"/>
      <c r="J3072" s="272"/>
      <c r="K3072" s="272"/>
      <c r="L3072" s="272"/>
      <c r="M3072" s="272"/>
      <c r="N3072" s="273"/>
    </row>
    <row r="3073" spans="2:14" x14ac:dyDescent="0.25">
      <c r="B3073" s="278" t="str">
        <f>IF(D3073="","",D3073&amp;"-"&amp;(1+COUNTIF(D$11:D3072,D3073)))</f>
        <v/>
      </c>
      <c r="D3073" s="271"/>
      <c r="E3073" s="272"/>
      <c r="F3073" s="272"/>
      <c r="G3073" s="272"/>
      <c r="H3073" s="272"/>
      <c r="I3073" s="272"/>
      <c r="J3073" s="272"/>
      <c r="K3073" s="272"/>
      <c r="L3073" s="272"/>
      <c r="M3073" s="272"/>
      <c r="N3073" s="273"/>
    </row>
    <row r="3074" spans="2:14" x14ac:dyDescent="0.25">
      <c r="B3074" s="278" t="str">
        <f>IF(D3074="","",D3074&amp;"-"&amp;(1+COUNTIF(D$11:D3073,D3074)))</f>
        <v/>
      </c>
      <c r="D3074" s="271"/>
      <c r="E3074" s="272"/>
      <c r="F3074" s="272"/>
      <c r="G3074" s="272"/>
      <c r="H3074" s="272"/>
      <c r="I3074" s="272"/>
      <c r="J3074" s="272"/>
      <c r="K3074" s="272"/>
      <c r="L3074" s="272"/>
      <c r="M3074" s="272"/>
      <c r="N3074" s="273"/>
    </row>
    <row r="3075" spans="2:14" x14ac:dyDescent="0.25">
      <c r="B3075" s="278" t="str">
        <f>IF(D3075="","",D3075&amp;"-"&amp;(1+COUNTIF(D$11:D3074,D3075)))</f>
        <v/>
      </c>
      <c r="D3075" s="271"/>
      <c r="E3075" s="272"/>
      <c r="F3075" s="272"/>
      <c r="G3075" s="272"/>
      <c r="H3075" s="272"/>
      <c r="I3075" s="272"/>
      <c r="J3075" s="272"/>
      <c r="K3075" s="272"/>
      <c r="L3075" s="272"/>
      <c r="M3075" s="272"/>
      <c r="N3075" s="273"/>
    </row>
    <row r="3076" spans="2:14" x14ac:dyDescent="0.25">
      <c r="B3076" s="278" t="str">
        <f>IF(D3076="","",D3076&amp;"-"&amp;(1+COUNTIF(D$11:D3075,D3076)))</f>
        <v/>
      </c>
      <c r="D3076" s="271"/>
      <c r="E3076" s="272"/>
      <c r="F3076" s="272"/>
      <c r="G3076" s="272"/>
      <c r="H3076" s="272"/>
      <c r="I3076" s="272"/>
      <c r="J3076" s="272"/>
      <c r="K3076" s="272"/>
      <c r="L3076" s="272"/>
      <c r="M3076" s="272"/>
      <c r="N3076" s="273"/>
    </row>
    <row r="3077" spans="2:14" x14ac:dyDescent="0.25">
      <c r="B3077" s="278" t="str">
        <f>IF(D3077="","",D3077&amp;"-"&amp;(1+COUNTIF(D$11:D3076,D3077)))</f>
        <v/>
      </c>
      <c r="D3077" s="271"/>
      <c r="E3077" s="272"/>
      <c r="F3077" s="272"/>
      <c r="G3077" s="272"/>
      <c r="H3077" s="272"/>
      <c r="I3077" s="272"/>
      <c r="J3077" s="272"/>
      <c r="K3077" s="272"/>
      <c r="L3077" s="272"/>
      <c r="M3077" s="272"/>
      <c r="N3077" s="273"/>
    </row>
    <row r="3078" spans="2:14" ht="15" customHeight="1" x14ac:dyDescent="0.25">
      <c r="B3078" s="278" t="str">
        <f>IF(D3078="","",D3078&amp;"-"&amp;(1+COUNTIF(D$11:D3077,D3078)))</f>
        <v/>
      </c>
      <c r="D3078" s="271"/>
      <c r="E3078" s="272"/>
      <c r="F3078" s="272"/>
      <c r="G3078" s="272"/>
      <c r="H3078" s="272"/>
      <c r="I3078" s="272"/>
      <c r="J3078" s="272"/>
      <c r="K3078" s="272"/>
      <c r="L3078" s="272"/>
      <c r="M3078" s="272"/>
      <c r="N3078" s="273"/>
    </row>
    <row r="3079" spans="2:14" x14ac:dyDescent="0.25">
      <c r="B3079" s="278" t="str">
        <f>IF(D3079="","",D3079&amp;"-"&amp;(1+COUNTIF(D$11:D3078,D3079)))</f>
        <v/>
      </c>
      <c r="D3079" s="271"/>
      <c r="E3079" s="272"/>
      <c r="F3079" s="272"/>
      <c r="G3079" s="272"/>
      <c r="H3079" s="272"/>
      <c r="I3079" s="272"/>
      <c r="J3079" s="272"/>
      <c r="K3079" s="272"/>
      <c r="L3079" s="272"/>
      <c r="M3079" s="272"/>
      <c r="N3079" s="273"/>
    </row>
    <row r="3080" spans="2:14" x14ac:dyDescent="0.25">
      <c r="B3080" s="278" t="str">
        <f>IF(D3080="","",D3080&amp;"-"&amp;(1+COUNTIF(D$11:D3079,D3080)))</f>
        <v/>
      </c>
      <c r="D3080" s="271"/>
      <c r="E3080" s="272"/>
      <c r="F3080" s="272"/>
      <c r="G3080" s="272"/>
      <c r="H3080" s="272"/>
      <c r="I3080" s="272"/>
      <c r="J3080" s="272"/>
      <c r="K3080" s="272"/>
      <c r="L3080" s="272"/>
      <c r="M3080" s="272"/>
      <c r="N3080" s="273"/>
    </row>
    <row r="3081" spans="2:14" x14ac:dyDescent="0.25">
      <c r="B3081" s="278" t="str">
        <f>IF(D3081="","",D3081&amp;"-"&amp;(1+COUNTIF(D$11:D3080,D3081)))</f>
        <v/>
      </c>
      <c r="D3081" s="271"/>
      <c r="E3081" s="272"/>
      <c r="F3081" s="272"/>
      <c r="G3081" s="272"/>
      <c r="H3081" s="272"/>
      <c r="I3081" s="272"/>
      <c r="J3081" s="272"/>
      <c r="K3081" s="272"/>
      <c r="L3081" s="272"/>
      <c r="M3081" s="272"/>
      <c r="N3081" s="273"/>
    </row>
    <row r="3082" spans="2:14" x14ac:dyDescent="0.25">
      <c r="B3082" s="278" t="str">
        <f>IF(D3082="","",D3082&amp;"-"&amp;(1+COUNTIF(D$11:D3081,D3082)))</f>
        <v/>
      </c>
      <c r="D3082" s="271"/>
      <c r="E3082" s="272"/>
      <c r="F3082" s="272"/>
      <c r="G3082" s="272"/>
      <c r="H3082" s="272"/>
      <c r="I3082" s="272"/>
      <c r="J3082" s="272"/>
      <c r="K3082" s="272"/>
      <c r="L3082" s="272"/>
      <c r="M3082" s="272"/>
      <c r="N3082" s="273"/>
    </row>
    <row r="3083" spans="2:14" x14ac:dyDescent="0.25">
      <c r="B3083" s="278" t="str">
        <f>IF(D3083="","",D3083&amp;"-"&amp;(1+COUNTIF(D$11:D3082,D3083)))</f>
        <v/>
      </c>
      <c r="D3083" s="271"/>
      <c r="E3083" s="272"/>
      <c r="F3083" s="272"/>
      <c r="G3083" s="272"/>
      <c r="H3083" s="272"/>
      <c r="I3083" s="272"/>
      <c r="J3083" s="272"/>
      <c r="K3083" s="272"/>
      <c r="L3083" s="272"/>
      <c r="M3083" s="272"/>
      <c r="N3083" s="273"/>
    </row>
    <row r="3084" spans="2:14" x14ac:dyDescent="0.25">
      <c r="B3084" s="278" t="str">
        <f>IF(D3084="","",D3084&amp;"-"&amp;(1+COUNTIF(D$11:D3083,D3084)))</f>
        <v/>
      </c>
      <c r="D3084" s="271"/>
      <c r="E3084" s="272"/>
      <c r="F3084" s="272"/>
      <c r="G3084" s="272"/>
      <c r="H3084" s="272"/>
      <c r="I3084" s="272"/>
      <c r="J3084" s="272"/>
      <c r="K3084" s="272"/>
      <c r="L3084" s="272"/>
      <c r="M3084" s="272"/>
      <c r="N3084" s="273"/>
    </row>
    <row r="3085" spans="2:14" ht="15" customHeight="1" x14ac:dyDescent="0.25">
      <c r="B3085" s="278" t="str">
        <f>IF(D3085="","",D3085&amp;"-"&amp;(1+COUNTIF(D$11:D3084,D3085)))</f>
        <v/>
      </c>
      <c r="D3085" s="271"/>
      <c r="E3085" s="272"/>
      <c r="F3085" s="272"/>
      <c r="G3085" s="272"/>
      <c r="H3085" s="272"/>
      <c r="I3085" s="272"/>
      <c r="J3085" s="272"/>
      <c r="K3085" s="272"/>
      <c r="L3085" s="272"/>
      <c r="M3085" s="272"/>
      <c r="N3085" s="273"/>
    </row>
    <row r="3086" spans="2:14" x14ac:dyDescent="0.25">
      <c r="B3086" s="278" t="str">
        <f>IF(D3086="","",D3086&amp;"-"&amp;(1+COUNTIF(D$11:D3085,D3086)))</f>
        <v/>
      </c>
      <c r="D3086" s="271"/>
      <c r="E3086" s="272"/>
      <c r="F3086" s="272"/>
      <c r="G3086" s="272"/>
      <c r="H3086" s="272"/>
      <c r="I3086" s="272"/>
      <c r="J3086" s="272"/>
      <c r="K3086" s="272"/>
      <c r="L3086" s="272"/>
      <c r="M3086" s="272"/>
      <c r="N3086" s="273"/>
    </row>
    <row r="3087" spans="2:14" x14ac:dyDescent="0.25">
      <c r="B3087" s="278" t="str">
        <f>IF(D3087="","",D3087&amp;"-"&amp;(1+COUNTIF(D$11:D3086,D3087)))</f>
        <v/>
      </c>
      <c r="D3087" s="271"/>
      <c r="E3087" s="272"/>
      <c r="F3087" s="272"/>
      <c r="G3087" s="272"/>
      <c r="H3087" s="272"/>
      <c r="I3087" s="272"/>
      <c r="J3087" s="272"/>
      <c r="K3087" s="272"/>
      <c r="L3087" s="272"/>
      <c r="M3087" s="272"/>
      <c r="N3087" s="273"/>
    </row>
    <row r="3088" spans="2:14" x14ac:dyDescent="0.25">
      <c r="B3088" s="278" t="str">
        <f>IF(D3088="","",D3088&amp;"-"&amp;(1+COUNTIF(D$11:D3087,D3088)))</f>
        <v/>
      </c>
      <c r="D3088" s="271"/>
      <c r="E3088" s="272"/>
      <c r="F3088" s="272"/>
      <c r="G3088" s="272"/>
      <c r="H3088" s="272"/>
      <c r="I3088" s="272"/>
      <c r="J3088" s="272"/>
      <c r="K3088" s="272"/>
      <c r="L3088" s="272"/>
      <c r="M3088" s="272"/>
      <c r="N3088" s="273"/>
    </row>
    <row r="3089" spans="2:14" x14ac:dyDescent="0.25">
      <c r="B3089" s="278" t="str">
        <f>IF(D3089="","",D3089&amp;"-"&amp;(1+COUNTIF(D$11:D3088,D3089)))</f>
        <v/>
      </c>
      <c r="D3089" s="271"/>
      <c r="E3089" s="272"/>
      <c r="F3089" s="272"/>
      <c r="G3089" s="272"/>
      <c r="H3089" s="272"/>
      <c r="I3089" s="272"/>
      <c r="J3089" s="272"/>
      <c r="K3089" s="272"/>
      <c r="L3089" s="272"/>
      <c r="M3089" s="272"/>
      <c r="N3089" s="273"/>
    </row>
    <row r="3090" spans="2:14" x14ac:dyDescent="0.25">
      <c r="B3090" s="278" t="str">
        <f>IF(D3090="","",D3090&amp;"-"&amp;(1+COUNTIF(D$11:D3089,D3090)))</f>
        <v/>
      </c>
      <c r="D3090" s="271"/>
      <c r="E3090" s="272"/>
      <c r="F3090" s="272"/>
      <c r="G3090" s="272"/>
      <c r="H3090" s="272"/>
      <c r="I3090" s="272"/>
      <c r="J3090" s="272"/>
      <c r="K3090" s="272"/>
      <c r="L3090" s="272"/>
      <c r="M3090" s="272"/>
      <c r="N3090" s="273"/>
    </row>
    <row r="3091" spans="2:14" x14ac:dyDescent="0.25">
      <c r="B3091" s="278" t="str">
        <f>IF(D3091="","",D3091&amp;"-"&amp;(1+COUNTIF(D$11:D3090,D3091)))</f>
        <v/>
      </c>
      <c r="D3091" s="271"/>
      <c r="E3091" s="272"/>
      <c r="F3091" s="272"/>
      <c r="G3091" s="272"/>
      <c r="H3091" s="272"/>
      <c r="I3091" s="272"/>
      <c r="J3091" s="272"/>
      <c r="K3091" s="272"/>
      <c r="L3091" s="272"/>
      <c r="M3091" s="272"/>
      <c r="N3091" s="273"/>
    </row>
    <row r="3092" spans="2:14" ht="15" customHeight="1" x14ac:dyDescent="0.25">
      <c r="B3092" s="278" t="str">
        <f>IF(D3092="","",D3092&amp;"-"&amp;(1+COUNTIF(D$11:D3091,D3092)))</f>
        <v/>
      </c>
      <c r="D3092" s="271"/>
      <c r="E3092" s="272"/>
      <c r="F3092" s="272"/>
      <c r="G3092" s="272"/>
      <c r="H3092" s="272"/>
      <c r="I3092" s="272"/>
      <c r="J3092" s="272"/>
      <c r="K3092" s="272"/>
      <c r="L3092" s="272"/>
      <c r="M3092" s="272"/>
      <c r="N3092" s="273"/>
    </row>
    <row r="3093" spans="2:14" x14ac:dyDescent="0.25">
      <c r="B3093" s="278" t="str">
        <f>IF(D3093="","",D3093&amp;"-"&amp;(1+COUNTIF(D$11:D3092,D3093)))</f>
        <v/>
      </c>
      <c r="D3093" s="271"/>
      <c r="E3093" s="272"/>
      <c r="F3093" s="272"/>
      <c r="G3093" s="272"/>
      <c r="H3093" s="272"/>
      <c r="I3093" s="272"/>
      <c r="J3093" s="272"/>
      <c r="K3093" s="272"/>
      <c r="L3093" s="272"/>
      <c r="M3093" s="272"/>
      <c r="N3093" s="273"/>
    </row>
    <row r="3094" spans="2:14" x14ac:dyDescent="0.25">
      <c r="B3094" s="278" t="str">
        <f>IF(D3094="","",D3094&amp;"-"&amp;(1+COUNTIF(D$11:D3093,D3094)))</f>
        <v/>
      </c>
      <c r="D3094" s="271"/>
      <c r="E3094" s="272"/>
      <c r="F3094" s="272"/>
      <c r="G3094" s="272"/>
      <c r="H3094" s="272"/>
      <c r="I3094" s="272"/>
      <c r="J3094" s="272"/>
      <c r="K3094" s="272"/>
      <c r="L3094" s="272"/>
      <c r="M3094" s="272"/>
      <c r="N3094" s="273"/>
    </row>
    <row r="3095" spans="2:14" x14ac:dyDescent="0.25">
      <c r="B3095" s="278" t="str">
        <f>IF(D3095="","",D3095&amp;"-"&amp;(1+COUNTIF(D$11:D3094,D3095)))</f>
        <v/>
      </c>
      <c r="D3095" s="271"/>
      <c r="E3095" s="272"/>
      <c r="F3095" s="272"/>
      <c r="G3095" s="272"/>
      <c r="H3095" s="272"/>
      <c r="I3095" s="272"/>
      <c r="J3095" s="272"/>
      <c r="K3095" s="272"/>
      <c r="L3095" s="272"/>
      <c r="M3095" s="272"/>
      <c r="N3095" s="273"/>
    </row>
    <row r="3096" spans="2:14" x14ac:dyDescent="0.25">
      <c r="B3096" s="278" t="str">
        <f>IF(D3096="","",D3096&amp;"-"&amp;(1+COUNTIF(D$11:D3095,D3096)))</f>
        <v/>
      </c>
      <c r="D3096" s="271"/>
      <c r="E3096" s="272"/>
      <c r="F3096" s="272"/>
      <c r="G3096" s="272"/>
      <c r="H3096" s="272"/>
      <c r="I3096" s="272"/>
      <c r="J3096" s="272"/>
      <c r="K3096" s="272"/>
      <c r="L3096" s="272"/>
      <c r="M3096" s="272"/>
      <c r="N3096" s="273"/>
    </row>
    <row r="3097" spans="2:14" x14ac:dyDescent="0.25">
      <c r="B3097" s="278" t="str">
        <f>IF(D3097="","",D3097&amp;"-"&amp;(1+COUNTIF(D$11:D3096,D3097)))</f>
        <v/>
      </c>
      <c r="D3097" s="271"/>
      <c r="E3097" s="272"/>
      <c r="F3097" s="272"/>
      <c r="G3097" s="272"/>
      <c r="H3097" s="272"/>
      <c r="I3097" s="272"/>
      <c r="J3097" s="272"/>
      <c r="K3097" s="272"/>
      <c r="L3097" s="272"/>
      <c r="M3097" s="272"/>
      <c r="N3097" s="273"/>
    </row>
    <row r="3098" spans="2:14" x14ac:dyDescent="0.25">
      <c r="B3098" s="278" t="str">
        <f>IF(D3098="","",D3098&amp;"-"&amp;(1+COUNTIF(D$11:D3097,D3098)))</f>
        <v/>
      </c>
      <c r="D3098" s="271"/>
      <c r="E3098" s="272"/>
      <c r="F3098" s="272"/>
      <c r="G3098" s="272"/>
      <c r="H3098" s="272"/>
      <c r="I3098" s="272"/>
      <c r="J3098" s="272"/>
      <c r="K3098" s="272"/>
      <c r="L3098" s="272"/>
      <c r="M3098" s="272"/>
      <c r="N3098" s="273"/>
    </row>
    <row r="3099" spans="2:14" ht="15" customHeight="1" x14ac:dyDescent="0.25">
      <c r="B3099" s="278" t="str">
        <f>IF(D3099="","",D3099&amp;"-"&amp;(1+COUNTIF(D$11:D3098,D3099)))</f>
        <v/>
      </c>
      <c r="D3099" s="271"/>
      <c r="E3099" s="272"/>
      <c r="F3099" s="272"/>
      <c r="G3099" s="272"/>
      <c r="H3099" s="272"/>
      <c r="I3099" s="272"/>
      <c r="J3099" s="272"/>
      <c r="K3099" s="272"/>
      <c r="L3099" s="272"/>
      <c r="M3099" s="272"/>
      <c r="N3099" s="273"/>
    </row>
    <row r="3100" spans="2:14" x14ac:dyDescent="0.25">
      <c r="B3100" s="278" t="str">
        <f>IF(D3100="","",D3100&amp;"-"&amp;(1+COUNTIF(D$11:D3099,D3100)))</f>
        <v/>
      </c>
      <c r="D3100" s="271"/>
      <c r="E3100" s="272"/>
      <c r="F3100" s="272"/>
      <c r="G3100" s="272"/>
      <c r="H3100" s="272"/>
      <c r="I3100" s="272"/>
      <c r="J3100" s="272"/>
      <c r="K3100" s="272"/>
      <c r="L3100" s="272"/>
      <c r="M3100" s="272"/>
      <c r="N3100" s="273"/>
    </row>
    <row r="3101" spans="2:14" x14ac:dyDescent="0.25">
      <c r="B3101" s="278" t="str">
        <f>IF(D3101="","",D3101&amp;"-"&amp;(1+COUNTIF(D$11:D3100,D3101)))</f>
        <v/>
      </c>
      <c r="D3101" s="271"/>
      <c r="E3101" s="272"/>
      <c r="F3101" s="272"/>
      <c r="G3101" s="272"/>
      <c r="H3101" s="272"/>
      <c r="I3101" s="272"/>
      <c r="J3101" s="272"/>
      <c r="K3101" s="272"/>
      <c r="L3101" s="272"/>
      <c r="M3101" s="272"/>
      <c r="N3101" s="273"/>
    </row>
    <row r="3102" spans="2:14" x14ac:dyDescent="0.25">
      <c r="B3102" s="278" t="str">
        <f>IF(D3102="","",D3102&amp;"-"&amp;(1+COUNTIF(D$11:D3101,D3102)))</f>
        <v/>
      </c>
      <c r="D3102" s="271"/>
      <c r="E3102" s="272"/>
      <c r="F3102" s="272"/>
      <c r="G3102" s="272"/>
      <c r="H3102" s="272"/>
      <c r="I3102" s="272"/>
      <c r="J3102" s="272"/>
      <c r="K3102" s="272"/>
      <c r="L3102" s="272"/>
      <c r="M3102" s="272"/>
      <c r="N3102" s="273"/>
    </row>
    <row r="3103" spans="2:14" x14ac:dyDescent="0.25">
      <c r="B3103" s="278" t="str">
        <f>IF(D3103="","",D3103&amp;"-"&amp;(1+COUNTIF(D$11:D3102,D3103)))</f>
        <v/>
      </c>
      <c r="D3103" s="271"/>
      <c r="E3103" s="272"/>
      <c r="F3103" s="272"/>
      <c r="G3103" s="272"/>
      <c r="H3103" s="272"/>
      <c r="I3103" s="272"/>
      <c r="J3103" s="272"/>
      <c r="K3103" s="272"/>
      <c r="L3103" s="272"/>
      <c r="M3103" s="272"/>
      <c r="N3103" s="273"/>
    </row>
    <row r="3104" spans="2:14" x14ac:dyDescent="0.25">
      <c r="B3104" s="278" t="str">
        <f>IF(D3104="","",D3104&amp;"-"&amp;(1+COUNTIF(D$11:D3103,D3104)))</f>
        <v/>
      </c>
      <c r="D3104" s="271"/>
      <c r="E3104" s="272"/>
      <c r="F3104" s="272"/>
      <c r="G3104" s="272"/>
      <c r="H3104" s="272"/>
      <c r="I3104" s="272"/>
      <c r="J3104" s="272"/>
      <c r="K3104" s="272"/>
      <c r="L3104" s="272"/>
      <c r="M3104" s="272"/>
      <c r="N3104" s="273"/>
    </row>
    <row r="3105" spans="2:14" x14ac:dyDescent="0.25">
      <c r="B3105" s="278" t="str">
        <f>IF(D3105="","",D3105&amp;"-"&amp;(1+COUNTIF(D$11:D3104,D3105)))</f>
        <v/>
      </c>
      <c r="D3105" s="271"/>
      <c r="E3105" s="272"/>
      <c r="F3105" s="272"/>
      <c r="G3105" s="272"/>
      <c r="H3105" s="272"/>
      <c r="I3105" s="272"/>
      <c r="J3105" s="272"/>
      <c r="K3105" s="272"/>
      <c r="L3105" s="272"/>
      <c r="M3105" s="272"/>
      <c r="N3105" s="273"/>
    </row>
    <row r="3106" spans="2:14" ht="15" customHeight="1" x14ac:dyDescent="0.25">
      <c r="B3106" s="278" t="str">
        <f>IF(D3106="","",D3106&amp;"-"&amp;(1+COUNTIF(D$11:D3105,D3106)))</f>
        <v/>
      </c>
      <c r="D3106" s="271"/>
      <c r="E3106" s="272"/>
      <c r="F3106" s="272"/>
      <c r="G3106" s="272"/>
      <c r="H3106" s="272"/>
      <c r="I3106" s="272"/>
      <c r="J3106" s="272"/>
      <c r="K3106" s="272"/>
      <c r="L3106" s="272"/>
      <c r="M3106" s="272"/>
      <c r="N3106" s="273"/>
    </row>
    <row r="3107" spans="2:14" x14ac:dyDescent="0.25">
      <c r="B3107" s="278" t="str">
        <f>IF(D3107="","",D3107&amp;"-"&amp;(1+COUNTIF(D$11:D3106,D3107)))</f>
        <v/>
      </c>
      <c r="D3107" s="271"/>
      <c r="E3107" s="272"/>
      <c r="F3107" s="272"/>
      <c r="G3107" s="272"/>
      <c r="H3107" s="272"/>
      <c r="I3107" s="272"/>
      <c r="J3107" s="272"/>
      <c r="K3107" s="272"/>
      <c r="L3107" s="272"/>
      <c r="M3107" s="272"/>
      <c r="N3107" s="273"/>
    </row>
    <row r="3108" spans="2:14" x14ac:dyDescent="0.25">
      <c r="B3108" s="278" t="str">
        <f>IF(D3108="","",D3108&amp;"-"&amp;(1+COUNTIF(D$11:D3107,D3108)))</f>
        <v/>
      </c>
      <c r="D3108" s="271"/>
      <c r="E3108" s="272"/>
      <c r="F3108" s="272"/>
      <c r="G3108" s="272"/>
      <c r="H3108" s="272"/>
      <c r="I3108" s="272"/>
      <c r="J3108" s="272"/>
      <c r="K3108" s="272"/>
      <c r="L3108" s="272"/>
      <c r="M3108" s="272"/>
      <c r="N3108" s="273"/>
    </row>
    <row r="3109" spans="2:14" x14ac:dyDescent="0.25">
      <c r="B3109" s="278" t="str">
        <f>IF(D3109="","",D3109&amp;"-"&amp;(1+COUNTIF(D$11:D3108,D3109)))</f>
        <v/>
      </c>
      <c r="D3109" s="271"/>
      <c r="E3109" s="272"/>
      <c r="F3109" s="272"/>
      <c r="G3109" s="272"/>
      <c r="H3109" s="272"/>
      <c r="I3109" s="272"/>
      <c r="J3109" s="272"/>
      <c r="K3109" s="272"/>
      <c r="L3109" s="272"/>
      <c r="M3109" s="272"/>
      <c r="N3109" s="273"/>
    </row>
    <row r="3110" spans="2:14" x14ac:dyDescent="0.25">
      <c r="B3110" s="278" t="str">
        <f>IF(D3110="","",D3110&amp;"-"&amp;(1+COUNTIF(D$11:D3109,D3110)))</f>
        <v/>
      </c>
      <c r="D3110" s="271"/>
      <c r="E3110" s="272"/>
      <c r="F3110" s="272"/>
      <c r="G3110" s="272"/>
      <c r="H3110" s="272"/>
      <c r="I3110" s="272"/>
      <c r="J3110" s="272"/>
      <c r="K3110" s="272"/>
      <c r="L3110" s="272"/>
      <c r="M3110" s="272"/>
      <c r="N3110" s="273"/>
    </row>
    <row r="3111" spans="2:14" x14ac:dyDescent="0.25">
      <c r="B3111" s="278" t="str">
        <f>IF(D3111="","",D3111&amp;"-"&amp;(1+COUNTIF(D$11:D3110,D3111)))</f>
        <v/>
      </c>
      <c r="D3111" s="271"/>
      <c r="E3111" s="272"/>
      <c r="F3111" s="272"/>
      <c r="G3111" s="272"/>
      <c r="H3111" s="272"/>
      <c r="I3111" s="272"/>
      <c r="J3111" s="272"/>
      <c r="K3111" s="272"/>
      <c r="L3111" s="272"/>
      <c r="M3111" s="272"/>
      <c r="N3111" s="273"/>
    </row>
    <row r="3112" spans="2:14" x14ac:dyDescent="0.25">
      <c r="B3112" s="278" t="str">
        <f>IF(D3112="","",D3112&amp;"-"&amp;(1+COUNTIF(D$11:D3111,D3112)))</f>
        <v/>
      </c>
      <c r="D3112" s="271"/>
      <c r="E3112" s="272"/>
      <c r="F3112" s="272"/>
      <c r="G3112" s="272"/>
      <c r="H3112" s="272"/>
      <c r="I3112" s="272"/>
      <c r="J3112" s="272"/>
      <c r="K3112" s="272"/>
      <c r="L3112" s="272"/>
      <c r="M3112" s="272"/>
      <c r="N3112" s="273"/>
    </row>
    <row r="3113" spans="2:14" ht="15" customHeight="1" x14ac:dyDescent="0.25">
      <c r="B3113" s="278" t="str">
        <f>IF(D3113="","",D3113&amp;"-"&amp;(1+COUNTIF(D$11:D3112,D3113)))</f>
        <v/>
      </c>
      <c r="D3113" s="271"/>
      <c r="E3113" s="272"/>
      <c r="F3113" s="272"/>
      <c r="G3113" s="272"/>
      <c r="H3113" s="272"/>
      <c r="I3113" s="272"/>
      <c r="J3113" s="272"/>
      <c r="K3113" s="272"/>
      <c r="L3113" s="272"/>
      <c r="M3113" s="272"/>
      <c r="N3113" s="273"/>
    </row>
    <row r="3114" spans="2:14" x14ac:dyDescent="0.25">
      <c r="B3114" s="278" t="str">
        <f>IF(D3114="","",D3114&amp;"-"&amp;(1+COUNTIF(D$11:D3113,D3114)))</f>
        <v/>
      </c>
      <c r="D3114" s="271"/>
      <c r="E3114" s="272"/>
      <c r="F3114" s="272"/>
      <c r="G3114" s="272"/>
      <c r="H3114" s="272"/>
      <c r="I3114" s="272"/>
      <c r="J3114" s="272"/>
      <c r="K3114" s="272"/>
      <c r="L3114" s="272"/>
      <c r="M3114" s="272"/>
      <c r="N3114" s="273"/>
    </row>
    <row r="3115" spans="2:14" x14ac:dyDescent="0.25">
      <c r="B3115" s="278" t="str">
        <f>IF(D3115="","",D3115&amp;"-"&amp;(1+COUNTIF(D$11:D3114,D3115)))</f>
        <v/>
      </c>
      <c r="D3115" s="271"/>
      <c r="E3115" s="272"/>
      <c r="F3115" s="272"/>
      <c r="G3115" s="272"/>
      <c r="H3115" s="272"/>
      <c r="I3115" s="272"/>
      <c r="J3115" s="272"/>
      <c r="K3115" s="272"/>
      <c r="L3115" s="272"/>
      <c r="M3115" s="272"/>
      <c r="N3115" s="273"/>
    </row>
    <row r="3116" spans="2:14" x14ac:dyDescent="0.25">
      <c r="B3116" s="278" t="str">
        <f>IF(D3116="","",D3116&amp;"-"&amp;(1+COUNTIF(D$11:D3115,D3116)))</f>
        <v/>
      </c>
      <c r="D3116" s="271"/>
      <c r="E3116" s="272"/>
      <c r="F3116" s="272"/>
      <c r="G3116" s="272"/>
      <c r="H3116" s="272"/>
      <c r="I3116" s="272"/>
      <c r="J3116" s="272"/>
      <c r="K3116" s="272"/>
      <c r="L3116" s="272"/>
      <c r="M3116" s="272"/>
      <c r="N3116" s="273"/>
    </row>
    <row r="3117" spans="2:14" x14ac:dyDescent="0.25">
      <c r="B3117" s="278" t="str">
        <f>IF(D3117="","",D3117&amp;"-"&amp;(1+COUNTIF(D$11:D3116,D3117)))</f>
        <v/>
      </c>
      <c r="D3117" s="271"/>
      <c r="E3117" s="272"/>
      <c r="F3117" s="272"/>
      <c r="G3117" s="272"/>
      <c r="H3117" s="272"/>
      <c r="I3117" s="272"/>
      <c r="J3117" s="272"/>
      <c r="K3117" s="272"/>
      <c r="L3117" s="272"/>
      <c r="M3117" s="272"/>
      <c r="N3117" s="273"/>
    </row>
    <row r="3118" spans="2:14" x14ac:dyDescent="0.25">
      <c r="B3118" s="278" t="str">
        <f>IF(D3118="","",D3118&amp;"-"&amp;(1+COUNTIF(D$11:D3117,D3118)))</f>
        <v/>
      </c>
      <c r="D3118" s="271"/>
      <c r="E3118" s="272"/>
      <c r="F3118" s="272"/>
      <c r="G3118" s="272"/>
      <c r="H3118" s="272"/>
      <c r="I3118" s="272"/>
      <c r="J3118" s="272"/>
      <c r="K3118" s="272"/>
      <c r="L3118" s="272"/>
      <c r="M3118" s="272"/>
      <c r="N3118" s="273"/>
    </row>
    <row r="3119" spans="2:14" x14ac:dyDescent="0.25">
      <c r="B3119" s="278" t="str">
        <f>IF(D3119="","",D3119&amp;"-"&amp;(1+COUNTIF(D$11:D3118,D3119)))</f>
        <v/>
      </c>
      <c r="D3119" s="271"/>
      <c r="E3119" s="272"/>
      <c r="F3119" s="272"/>
      <c r="G3119" s="272"/>
      <c r="H3119" s="272"/>
      <c r="I3119" s="272"/>
      <c r="J3119" s="272"/>
      <c r="K3119" s="272"/>
      <c r="L3119" s="272"/>
      <c r="M3119" s="272"/>
      <c r="N3119" s="273"/>
    </row>
    <row r="3120" spans="2:14" ht="15" customHeight="1" x14ac:dyDescent="0.25">
      <c r="B3120" s="278" t="str">
        <f>IF(D3120="","",D3120&amp;"-"&amp;(1+COUNTIF(D$11:D3119,D3120)))</f>
        <v/>
      </c>
      <c r="D3120" s="271"/>
      <c r="E3120" s="272"/>
      <c r="F3120" s="272"/>
      <c r="G3120" s="272"/>
      <c r="H3120" s="272"/>
      <c r="I3120" s="272"/>
      <c r="J3120" s="272"/>
      <c r="K3120" s="272"/>
      <c r="L3120" s="272"/>
      <c r="M3120" s="272"/>
      <c r="N3120" s="273"/>
    </row>
    <row r="3121" spans="2:14" x14ac:dyDescent="0.25">
      <c r="B3121" s="278" t="str">
        <f>IF(D3121="","",D3121&amp;"-"&amp;(1+COUNTIF(D$11:D3120,D3121)))</f>
        <v/>
      </c>
      <c r="D3121" s="271"/>
      <c r="E3121" s="272"/>
      <c r="F3121" s="272"/>
      <c r="G3121" s="272"/>
      <c r="H3121" s="272"/>
      <c r="I3121" s="272"/>
      <c r="J3121" s="272"/>
      <c r="K3121" s="272"/>
      <c r="L3121" s="272"/>
      <c r="M3121" s="272"/>
      <c r="N3121" s="273"/>
    </row>
    <row r="3122" spans="2:14" x14ac:dyDescent="0.25">
      <c r="B3122" s="278" t="str">
        <f>IF(D3122="","",D3122&amp;"-"&amp;(1+COUNTIF(D$11:D3121,D3122)))</f>
        <v/>
      </c>
      <c r="D3122" s="271"/>
      <c r="E3122" s="272"/>
      <c r="F3122" s="272"/>
      <c r="G3122" s="272"/>
      <c r="H3122" s="272"/>
      <c r="I3122" s="272"/>
      <c r="J3122" s="272"/>
      <c r="K3122" s="272"/>
      <c r="L3122" s="272"/>
      <c r="M3122" s="272"/>
      <c r="N3122" s="273"/>
    </row>
    <row r="3123" spans="2:14" x14ac:dyDescent="0.25">
      <c r="B3123" s="278" t="str">
        <f>IF(D3123="","",D3123&amp;"-"&amp;(1+COUNTIF(D$11:D3122,D3123)))</f>
        <v/>
      </c>
      <c r="D3123" s="271"/>
      <c r="E3123" s="272"/>
      <c r="F3123" s="272"/>
      <c r="G3123" s="272"/>
      <c r="H3123" s="272"/>
      <c r="I3123" s="272"/>
      <c r="J3123" s="272"/>
      <c r="K3123" s="272"/>
      <c r="L3123" s="272"/>
      <c r="M3123" s="272"/>
      <c r="N3123" s="273"/>
    </row>
    <row r="3124" spans="2:14" x14ac:dyDescent="0.25">
      <c r="B3124" s="278" t="str">
        <f>IF(D3124="","",D3124&amp;"-"&amp;(1+COUNTIF(D$11:D3123,D3124)))</f>
        <v/>
      </c>
      <c r="D3124" s="271"/>
      <c r="E3124" s="272"/>
      <c r="F3124" s="272"/>
      <c r="G3124" s="272"/>
      <c r="H3124" s="272"/>
      <c r="I3124" s="272"/>
      <c r="J3124" s="272"/>
      <c r="K3124" s="272"/>
      <c r="L3124" s="272"/>
      <c r="M3124" s="272"/>
      <c r="N3124" s="273"/>
    </row>
    <row r="3125" spans="2:14" x14ac:dyDescent="0.25">
      <c r="B3125" s="278" t="str">
        <f>IF(D3125="","",D3125&amp;"-"&amp;(1+COUNTIF(D$11:D3124,D3125)))</f>
        <v/>
      </c>
      <c r="D3125" s="271"/>
      <c r="E3125" s="272"/>
      <c r="F3125" s="272"/>
      <c r="G3125" s="272"/>
      <c r="H3125" s="272"/>
      <c r="I3125" s="272"/>
      <c r="J3125" s="272"/>
      <c r="K3125" s="272"/>
      <c r="L3125" s="272"/>
      <c r="M3125" s="272"/>
      <c r="N3125" s="273"/>
    </row>
    <row r="3126" spans="2:14" x14ac:dyDescent="0.25">
      <c r="B3126" s="278" t="str">
        <f>IF(D3126="","",D3126&amp;"-"&amp;(1+COUNTIF(D$11:D3125,D3126)))</f>
        <v/>
      </c>
      <c r="D3126" s="271"/>
      <c r="E3126" s="272"/>
      <c r="F3126" s="272"/>
      <c r="G3126" s="272"/>
      <c r="H3126" s="272"/>
      <c r="I3126" s="272"/>
      <c r="J3126" s="272"/>
      <c r="K3126" s="272"/>
      <c r="L3126" s="272"/>
      <c r="M3126" s="272"/>
      <c r="N3126" s="273"/>
    </row>
    <row r="3127" spans="2:14" ht="15" customHeight="1" x14ac:dyDescent="0.25">
      <c r="B3127" s="278" t="str">
        <f>IF(D3127="","",D3127&amp;"-"&amp;(1+COUNTIF(D$11:D3126,D3127)))</f>
        <v/>
      </c>
      <c r="D3127" s="271"/>
      <c r="E3127" s="272"/>
      <c r="F3127" s="272"/>
      <c r="G3127" s="272"/>
      <c r="H3127" s="272"/>
      <c r="I3127" s="272"/>
      <c r="J3127" s="272"/>
      <c r="K3127" s="272"/>
      <c r="L3127" s="272"/>
      <c r="M3127" s="272"/>
      <c r="N3127" s="273"/>
    </row>
    <row r="3128" spans="2:14" x14ac:dyDescent="0.25">
      <c r="B3128" s="278" t="str">
        <f>IF(D3128="","",D3128&amp;"-"&amp;(1+COUNTIF(D$11:D3127,D3128)))</f>
        <v/>
      </c>
      <c r="D3128" s="271"/>
      <c r="E3128" s="272"/>
      <c r="F3128" s="272"/>
      <c r="G3128" s="272"/>
      <c r="H3128" s="272"/>
      <c r="I3128" s="272"/>
      <c r="J3128" s="272"/>
      <c r="K3128" s="272"/>
      <c r="L3128" s="272"/>
      <c r="M3128" s="272"/>
      <c r="N3128" s="273"/>
    </row>
    <row r="3129" spans="2:14" x14ac:dyDescent="0.25">
      <c r="B3129" s="278" t="str">
        <f>IF(D3129="","",D3129&amp;"-"&amp;(1+COUNTIF(D$11:D3128,D3129)))</f>
        <v/>
      </c>
      <c r="D3129" s="271"/>
      <c r="E3129" s="272"/>
      <c r="F3129" s="272"/>
      <c r="G3129" s="272"/>
      <c r="H3129" s="272"/>
      <c r="I3129" s="272"/>
      <c r="J3129" s="272"/>
      <c r="K3129" s="272"/>
      <c r="L3129" s="272"/>
      <c r="M3129" s="272"/>
      <c r="N3129" s="273"/>
    </row>
    <row r="3130" spans="2:14" x14ac:dyDescent="0.25">
      <c r="B3130" s="278" t="str">
        <f>IF(D3130="","",D3130&amp;"-"&amp;(1+COUNTIF(D$11:D3129,D3130)))</f>
        <v/>
      </c>
      <c r="D3130" s="271"/>
      <c r="E3130" s="272"/>
      <c r="F3130" s="272"/>
      <c r="G3130" s="272"/>
      <c r="H3130" s="272"/>
      <c r="I3130" s="272"/>
      <c r="J3130" s="272"/>
      <c r="K3130" s="272"/>
      <c r="L3130" s="272"/>
      <c r="M3130" s="272"/>
      <c r="N3130" s="273"/>
    </row>
    <row r="3131" spans="2:14" x14ac:dyDescent="0.25">
      <c r="B3131" s="278" t="str">
        <f>IF(D3131="","",D3131&amp;"-"&amp;(1+COUNTIF(D$11:D3130,D3131)))</f>
        <v/>
      </c>
      <c r="D3131" s="271"/>
      <c r="E3131" s="272"/>
      <c r="F3131" s="272"/>
      <c r="G3131" s="272"/>
      <c r="H3131" s="272"/>
      <c r="I3131" s="272"/>
      <c r="J3131" s="272"/>
      <c r="K3131" s="272"/>
      <c r="L3131" s="272"/>
      <c r="M3131" s="272"/>
      <c r="N3131" s="273"/>
    </row>
    <row r="3132" spans="2:14" x14ac:dyDescent="0.25">
      <c r="B3132" s="278" t="str">
        <f>IF(D3132="","",D3132&amp;"-"&amp;(1+COUNTIF(D$11:D3131,D3132)))</f>
        <v/>
      </c>
      <c r="D3132" s="271"/>
      <c r="E3132" s="272"/>
      <c r="F3132" s="272"/>
      <c r="G3132" s="272"/>
      <c r="H3132" s="272"/>
      <c r="I3132" s="272"/>
      <c r="J3132" s="272"/>
      <c r="K3132" s="272"/>
      <c r="L3132" s="272"/>
      <c r="M3132" s="272"/>
      <c r="N3132" s="273"/>
    </row>
    <row r="3133" spans="2:14" x14ac:dyDescent="0.25">
      <c r="B3133" s="278" t="str">
        <f>IF(D3133="","",D3133&amp;"-"&amp;(1+COUNTIF(D$11:D3132,D3133)))</f>
        <v/>
      </c>
      <c r="D3133" s="271"/>
      <c r="E3133" s="272"/>
      <c r="F3133" s="272"/>
      <c r="G3133" s="272"/>
      <c r="H3133" s="272"/>
      <c r="I3133" s="272"/>
      <c r="J3133" s="272"/>
      <c r="K3133" s="272"/>
      <c r="L3133" s="272"/>
      <c r="M3133" s="272"/>
      <c r="N3133" s="273"/>
    </row>
    <row r="3134" spans="2:14" ht="15" customHeight="1" x14ac:dyDescent="0.25">
      <c r="B3134" s="278" t="str">
        <f>IF(D3134="","",D3134&amp;"-"&amp;(1+COUNTIF(D$11:D3133,D3134)))</f>
        <v/>
      </c>
      <c r="D3134" s="271"/>
      <c r="E3134" s="272"/>
      <c r="F3134" s="272"/>
      <c r="G3134" s="272"/>
      <c r="H3134" s="272"/>
      <c r="I3134" s="272"/>
      <c r="J3134" s="272"/>
      <c r="K3134" s="272"/>
      <c r="L3134" s="272"/>
      <c r="M3134" s="272"/>
      <c r="N3134" s="273"/>
    </row>
    <row r="3135" spans="2:14" x14ac:dyDescent="0.25">
      <c r="B3135" s="278" t="str">
        <f>IF(D3135="","",D3135&amp;"-"&amp;(1+COUNTIF(D$11:D3134,D3135)))</f>
        <v/>
      </c>
      <c r="D3135" s="271"/>
      <c r="E3135" s="272"/>
      <c r="F3135" s="272"/>
      <c r="G3135" s="272"/>
      <c r="H3135" s="272"/>
      <c r="I3135" s="272"/>
      <c r="J3135" s="272"/>
      <c r="K3135" s="272"/>
      <c r="L3135" s="272"/>
      <c r="M3135" s="272"/>
      <c r="N3135" s="273"/>
    </row>
    <row r="3136" spans="2:14" x14ac:dyDescent="0.25">
      <c r="B3136" s="278" t="str">
        <f>IF(D3136="","",D3136&amp;"-"&amp;(1+COUNTIF(D$11:D3135,D3136)))</f>
        <v/>
      </c>
      <c r="D3136" s="271"/>
      <c r="E3136" s="272"/>
      <c r="F3136" s="272"/>
      <c r="G3136" s="272"/>
      <c r="H3136" s="272"/>
      <c r="I3136" s="272"/>
      <c r="J3136" s="272"/>
      <c r="K3136" s="272"/>
      <c r="L3136" s="272"/>
      <c r="M3136" s="272"/>
      <c r="N3136" s="273"/>
    </row>
    <row r="3137" spans="2:14" x14ac:dyDescent="0.25">
      <c r="B3137" s="278" t="str">
        <f>IF(D3137="","",D3137&amp;"-"&amp;(1+COUNTIF(D$11:D3136,D3137)))</f>
        <v/>
      </c>
      <c r="D3137" s="271"/>
      <c r="E3137" s="272"/>
      <c r="F3137" s="272"/>
      <c r="G3137" s="272"/>
      <c r="H3137" s="272"/>
      <c r="I3137" s="272"/>
      <c r="J3137" s="272"/>
      <c r="K3137" s="272"/>
      <c r="L3137" s="272"/>
      <c r="M3137" s="272"/>
      <c r="N3137" s="273"/>
    </row>
    <row r="3138" spans="2:14" x14ac:dyDescent="0.25">
      <c r="B3138" s="278" t="str">
        <f>IF(D3138="","",D3138&amp;"-"&amp;(1+COUNTIF(D$11:D3137,D3138)))</f>
        <v/>
      </c>
      <c r="D3138" s="271"/>
      <c r="E3138" s="272"/>
      <c r="F3138" s="272"/>
      <c r="G3138" s="272"/>
      <c r="H3138" s="272"/>
      <c r="I3138" s="272"/>
      <c r="J3138" s="272"/>
      <c r="K3138" s="272"/>
      <c r="L3138" s="272"/>
      <c r="M3138" s="272"/>
      <c r="N3138" s="273"/>
    </row>
    <row r="3139" spans="2:14" x14ac:dyDescent="0.25">
      <c r="B3139" s="278" t="str">
        <f>IF(D3139="","",D3139&amp;"-"&amp;(1+COUNTIF(D$11:D3138,D3139)))</f>
        <v/>
      </c>
      <c r="D3139" s="271"/>
      <c r="E3139" s="272"/>
      <c r="F3139" s="272"/>
      <c r="G3139" s="272"/>
      <c r="H3139" s="272"/>
      <c r="I3139" s="272"/>
      <c r="J3139" s="272"/>
      <c r="K3139" s="272"/>
      <c r="L3139" s="272"/>
      <c r="M3139" s="272"/>
      <c r="N3139" s="273"/>
    </row>
    <row r="3140" spans="2:14" x14ac:dyDescent="0.25">
      <c r="B3140" s="278" t="str">
        <f>IF(D3140="","",D3140&amp;"-"&amp;(1+COUNTIF(D$11:D3139,D3140)))</f>
        <v/>
      </c>
      <c r="D3140" s="271"/>
      <c r="E3140" s="272"/>
      <c r="F3140" s="272"/>
      <c r="G3140" s="272"/>
      <c r="H3140" s="272"/>
      <c r="I3140" s="272"/>
      <c r="J3140" s="272"/>
      <c r="K3140" s="272"/>
      <c r="L3140" s="272"/>
      <c r="M3140" s="272"/>
      <c r="N3140" s="273"/>
    </row>
    <row r="3141" spans="2:14" ht="15" customHeight="1" x14ac:dyDescent="0.25">
      <c r="B3141" s="278" t="str">
        <f>IF(D3141="","",D3141&amp;"-"&amp;(1+COUNTIF(D$11:D3140,D3141)))</f>
        <v/>
      </c>
      <c r="D3141" s="271"/>
      <c r="E3141" s="272"/>
      <c r="F3141" s="272"/>
      <c r="G3141" s="272"/>
      <c r="H3141" s="272"/>
      <c r="I3141" s="272"/>
      <c r="J3141" s="272"/>
      <c r="K3141" s="272"/>
      <c r="L3141" s="272"/>
      <c r="M3141" s="272"/>
      <c r="N3141" s="273"/>
    </row>
    <row r="3142" spans="2:14" x14ac:dyDescent="0.25">
      <c r="B3142" s="278" t="str">
        <f>IF(D3142="","",D3142&amp;"-"&amp;(1+COUNTIF(D$11:D3141,D3142)))</f>
        <v/>
      </c>
      <c r="D3142" s="271"/>
      <c r="E3142" s="272"/>
      <c r="F3142" s="272"/>
      <c r="G3142" s="272"/>
      <c r="H3142" s="272"/>
      <c r="I3142" s="272"/>
      <c r="J3142" s="272"/>
      <c r="K3142" s="272"/>
      <c r="L3142" s="272"/>
      <c r="M3142" s="272"/>
      <c r="N3142" s="273"/>
    </row>
    <row r="3143" spans="2:14" x14ac:dyDescent="0.25">
      <c r="B3143" s="278" t="str">
        <f>IF(D3143="","",D3143&amp;"-"&amp;(1+COUNTIF(D$11:D3142,D3143)))</f>
        <v/>
      </c>
      <c r="D3143" s="271"/>
      <c r="E3143" s="272"/>
      <c r="F3143" s="272"/>
      <c r="G3143" s="272"/>
      <c r="H3143" s="272"/>
      <c r="I3143" s="272"/>
      <c r="J3143" s="272"/>
      <c r="K3143" s="272"/>
      <c r="L3143" s="272"/>
      <c r="M3143" s="272"/>
      <c r="N3143" s="273"/>
    </row>
    <row r="3144" spans="2:14" x14ac:dyDescent="0.25">
      <c r="B3144" s="278" t="str">
        <f>IF(D3144="","",D3144&amp;"-"&amp;(1+COUNTIF(D$11:D3143,D3144)))</f>
        <v/>
      </c>
      <c r="D3144" s="271"/>
      <c r="E3144" s="272"/>
      <c r="F3144" s="272"/>
      <c r="G3144" s="272"/>
      <c r="H3144" s="272"/>
      <c r="I3144" s="272"/>
      <c r="J3144" s="272"/>
      <c r="K3144" s="272"/>
      <c r="L3144" s="272"/>
      <c r="M3144" s="272"/>
      <c r="N3144" s="273"/>
    </row>
    <row r="3145" spans="2:14" x14ac:dyDescent="0.25">
      <c r="B3145" s="278" t="str">
        <f>IF(D3145="","",D3145&amp;"-"&amp;(1+COUNTIF(D$11:D3144,D3145)))</f>
        <v/>
      </c>
      <c r="D3145" s="271"/>
      <c r="E3145" s="272"/>
      <c r="F3145" s="272"/>
      <c r="G3145" s="272"/>
      <c r="H3145" s="272"/>
      <c r="I3145" s="272"/>
      <c r="J3145" s="272"/>
      <c r="K3145" s="272"/>
      <c r="L3145" s="272"/>
      <c r="M3145" s="272"/>
      <c r="N3145" s="273"/>
    </row>
    <row r="3146" spans="2:14" x14ac:dyDescent="0.25">
      <c r="B3146" s="278" t="str">
        <f>IF(D3146="","",D3146&amp;"-"&amp;(1+COUNTIF(D$11:D3145,D3146)))</f>
        <v/>
      </c>
      <c r="D3146" s="271"/>
      <c r="E3146" s="272"/>
      <c r="F3146" s="272"/>
      <c r="G3146" s="272"/>
      <c r="H3146" s="272"/>
      <c r="I3146" s="272"/>
      <c r="J3146" s="272"/>
      <c r="K3146" s="272"/>
      <c r="L3146" s="272"/>
      <c r="M3146" s="272"/>
      <c r="N3146" s="273"/>
    </row>
    <row r="3147" spans="2:14" x14ac:dyDescent="0.25">
      <c r="B3147" s="278" t="str">
        <f>IF(D3147="","",D3147&amp;"-"&amp;(1+COUNTIF(D$11:D3146,D3147)))</f>
        <v/>
      </c>
      <c r="D3147" s="271"/>
      <c r="E3147" s="272"/>
      <c r="F3147" s="272"/>
      <c r="G3147" s="272"/>
      <c r="H3147" s="272"/>
      <c r="I3147" s="272"/>
      <c r="J3147" s="272"/>
      <c r="K3147" s="272"/>
      <c r="L3147" s="272"/>
      <c r="M3147" s="272"/>
      <c r="N3147" s="273"/>
    </row>
    <row r="3148" spans="2:14" ht="15" customHeight="1" x14ac:dyDescent="0.25">
      <c r="B3148" s="278" t="str">
        <f>IF(D3148="","",D3148&amp;"-"&amp;(1+COUNTIF(D$11:D3147,D3148)))</f>
        <v/>
      </c>
      <c r="D3148" s="271"/>
      <c r="E3148" s="272"/>
      <c r="F3148" s="272"/>
      <c r="G3148" s="272"/>
      <c r="H3148" s="272"/>
      <c r="I3148" s="272"/>
      <c r="J3148" s="272"/>
      <c r="K3148" s="272"/>
      <c r="L3148" s="272"/>
      <c r="M3148" s="272"/>
      <c r="N3148" s="273"/>
    </row>
    <row r="3149" spans="2:14" x14ac:dyDescent="0.25">
      <c r="B3149" s="278" t="str">
        <f>IF(D3149="","",D3149&amp;"-"&amp;(1+COUNTIF(D$11:D3148,D3149)))</f>
        <v/>
      </c>
      <c r="D3149" s="271"/>
      <c r="E3149" s="272"/>
      <c r="F3149" s="272"/>
      <c r="G3149" s="272"/>
      <c r="H3149" s="272"/>
      <c r="I3149" s="272"/>
      <c r="J3149" s="272"/>
      <c r="K3149" s="272"/>
      <c r="L3149" s="272"/>
      <c r="M3149" s="272"/>
      <c r="N3149" s="273"/>
    </row>
    <row r="3150" spans="2:14" x14ac:dyDescent="0.25">
      <c r="B3150" s="278" t="str">
        <f>IF(D3150="","",D3150&amp;"-"&amp;(1+COUNTIF(D$11:D3149,D3150)))</f>
        <v/>
      </c>
      <c r="D3150" s="271"/>
      <c r="E3150" s="272"/>
      <c r="F3150" s="272"/>
      <c r="G3150" s="272"/>
      <c r="H3150" s="272"/>
      <c r="I3150" s="272"/>
      <c r="J3150" s="272"/>
      <c r="K3150" s="272"/>
      <c r="L3150" s="272"/>
      <c r="M3150" s="272"/>
      <c r="N3150" s="273"/>
    </row>
    <row r="3151" spans="2:14" x14ac:dyDescent="0.25">
      <c r="B3151" s="278" t="str">
        <f>IF(D3151="","",D3151&amp;"-"&amp;(1+COUNTIF(D$11:D3150,D3151)))</f>
        <v/>
      </c>
      <c r="D3151" s="271"/>
      <c r="E3151" s="272"/>
      <c r="F3151" s="272"/>
      <c r="G3151" s="272"/>
      <c r="H3151" s="272"/>
      <c r="I3151" s="272"/>
      <c r="J3151" s="272"/>
      <c r="K3151" s="272"/>
      <c r="L3151" s="272"/>
      <c r="M3151" s="272"/>
      <c r="N3151" s="273"/>
    </row>
    <row r="3152" spans="2:14" x14ac:dyDescent="0.25">
      <c r="B3152" s="278" t="str">
        <f>IF(D3152="","",D3152&amp;"-"&amp;(1+COUNTIF(D$11:D3151,D3152)))</f>
        <v/>
      </c>
      <c r="D3152" s="271"/>
      <c r="E3152" s="272"/>
      <c r="F3152" s="272"/>
      <c r="G3152" s="272"/>
      <c r="H3152" s="272"/>
      <c r="I3152" s="272"/>
      <c r="J3152" s="272"/>
      <c r="K3152" s="272"/>
      <c r="L3152" s="272"/>
      <c r="M3152" s="272"/>
      <c r="N3152" s="273"/>
    </row>
    <row r="3153" spans="2:14" x14ac:dyDescent="0.25">
      <c r="B3153" s="278" t="str">
        <f>IF(D3153="","",D3153&amp;"-"&amp;(1+COUNTIF(D$11:D3152,D3153)))</f>
        <v/>
      </c>
      <c r="D3153" s="271"/>
      <c r="E3153" s="272"/>
      <c r="F3153" s="272"/>
      <c r="G3153" s="272"/>
      <c r="H3153" s="272"/>
      <c r="I3153" s="272"/>
      <c r="J3153" s="272"/>
      <c r="K3153" s="272"/>
      <c r="L3153" s="272"/>
      <c r="M3153" s="272"/>
      <c r="N3153" s="273"/>
    </row>
    <row r="3154" spans="2:14" x14ac:dyDescent="0.25">
      <c r="B3154" s="278" t="str">
        <f>IF(D3154="","",D3154&amp;"-"&amp;(1+COUNTIF(D$11:D3153,D3154)))</f>
        <v/>
      </c>
      <c r="D3154" s="271"/>
      <c r="E3154" s="272"/>
      <c r="F3154" s="272"/>
      <c r="G3154" s="272"/>
      <c r="H3154" s="272"/>
      <c r="I3154" s="272"/>
      <c r="J3154" s="272"/>
      <c r="K3154" s="272"/>
      <c r="L3154" s="272"/>
      <c r="M3154" s="272"/>
      <c r="N3154" s="273"/>
    </row>
    <row r="3155" spans="2:14" ht="15" customHeight="1" x14ac:dyDescent="0.25">
      <c r="B3155" s="278" t="str">
        <f>IF(D3155="","",D3155&amp;"-"&amp;(1+COUNTIF(D$11:D3154,D3155)))</f>
        <v/>
      </c>
      <c r="D3155" s="271"/>
      <c r="E3155" s="272"/>
      <c r="F3155" s="272"/>
      <c r="G3155" s="272"/>
      <c r="H3155" s="272"/>
      <c r="I3155" s="272"/>
      <c r="J3155" s="272"/>
      <c r="K3155" s="272"/>
      <c r="L3155" s="272"/>
      <c r="M3155" s="272"/>
      <c r="N3155" s="273"/>
    </row>
    <row r="3156" spans="2:14" x14ac:dyDescent="0.25">
      <c r="B3156" s="278" t="str">
        <f>IF(D3156="","",D3156&amp;"-"&amp;(1+COUNTIF(D$11:D3155,D3156)))</f>
        <v/>
      </c>
      <c r="D3156" s="271"/>
      <c r="E3156" s="272"/>
      <c r="F3156" s="272"/>
      <c r="G3156" s="272"/>
      <c r="H3156" s="272"/>
      <c r="I3156" s="272"/>
      <c r="J3156" s="272"/>
      <c r="K3156" s="272"/>
      <c r="L3156" s="272"/>
      <c r="M3156" s="272"/>
      <c r="N3156" s="273"/>
    </row>
    <row r="3157" spans="2:14" x14ac:dyDescent="0.25">
      <c r="B3157" s="278" t="str">
        <f>IF(D3157="","",D3157&amp;"-"&amp;(1+COUNTIF(D$11:D3156,D3157)))</f>
        <v/>
      </c>
      <c r="D3157" s="271"/>
      <c r="E3157" s="272"/>
      <c r="F3157" s="272"/>
      <c r="G3157" s="272"/>
      <c r="H3157" s="272"/>
      <c r="I3157" s="272"/>
      <c r="J3157" s="272"/>
      <c r="K3157" s="272"/>
      <c r="L3157" s="272"/>
      <c r="M3157" s="272"/>
      <c r="N3157" s="273"/>
    </row>
    <row r="3158" spans="2:14" x14ac:dyDescent="0.25">
      <c r="B3158" s="278" t="str">
        <f>IF(D3158="","",D3158&amp;"-"&amp;(1+COUNTIF(D$11:D3157,D3158)))</f>
        <v/>
      </c>
      <c r="D3158" s="271"/>
      <c r="E3158" s="272"/>
      <c r="F3158" s="272"/>
      <c r="G3158" s="272"/>
      <c r="H3158" s="272"/>
      <c r="I3158" s="272"/>
      <c r="J3158" s="272"/>
      <c r="K3158" s="272"/>
      <c r="L3158" s="272"/>
      <c r="M3158" s="272"/>
      <c r="N3158" s="273"/>
    </row>
    <row r="3159" spans="2:14" x14ac:dyDescent="0.25">
      <c r="B3159" s="278" t="str">
        <f>IF(D3159="","",D3159&amp;"-"&amp;(1+COUNTIF(D$11:D3158,D3159)))</f>
        <v/>
      </c>
      <c r="D3159" s="271"/>
      <c r="E3159" s="272"/>
      <c r="F3159" s="272"/>
      <c r="G3159" s="272"/>
      <c r="H3159" s="272"/>
      <c r="I3159" s="272"/>
      <c r="J3159" s="272"/>
      <c r="K3159" s="272"/>
      <c r="L3159" s="272"/>
      <c r="M3159" s="272"/>
      <c r="N3159" s="273"/>
    </row>
    <row r="3160" spans="2:14" x14ac:dyDescent="0.25">
      <c r="B3160" s="278" t="str">
        <f>IF(D3160="","",D3160&amp;"-"&amp;(1+COUNTIF(D$11:D3159,D3160)))</f>
        <v/>
      </c>
      <c r="D3160" s="271"/>
      <c r="E3160" s="272"/>
      <c r="F3160" s="272"/>
      <c r="G3160" s="272"/>
      <c r="H3160" s="272"/>
      <c r="I3160" s="272"/>
      <c r="J3160" s="272"/>
      <c r="K3160" s="272"/>
      <c r="L3160" s="272"/>
      <c r="M3160" s="272"/>
      <c r="N3160" s="273"/>
    </row>
    <row r="3161" spans="2:14" x14ac:dyDescent="0.25">
      <c r="B3161" s="278" t="str">
        <f>IF(D3161="","",D3161&amp;"-"&amp;(1+COUNTIF(D$11:D3160,D3161)))</f>
        <v/>
      </c>
      <c r="D3161" s="271"/>
      <c r="E3161" s="272"/>
      <c r="F3161" s="272"/>
      <c r="G3161" s="272"/>
      <c r="H3161" s="272"/>
      <c r="I3161" s="272"/>
      <c r="J3161" s="272"/>
      <c r="K3161" s="272"/>
      <c r="L3161" s="272"/>
      <c r="M3161" s="272"/>
      <c r="N3161" s="273"/>
    </row>
    <row r="3162" spans="2:14" ht="15" customHeight="1" x14ac:dyDescent="0.25">
      <c r="B3162" s="278" t="str">
        <f>IF(D3162="","",D3162&amp;"-"&amp;(1+COUNTIF(D$11:D3161,D3162)))</f>
        <v/>
      </c>
      <c r="D3162" s="271"/>
      <c r="E3162" s="272"/>
      <c r="F3162" s="272"/>
      <c r="G3162" s="272"/>
      <c r="H3162" s="272"/>
      <c r="I3162" s="272"/>
      <c r="J3162" s="272"/>
      <c r="K3162" s="272"/>
      <c r="L3162" s="272"/>
      <c r="M3162" s="272"/>
      <c r="N3162" s="273"/>
    </row>
    <row r="3163" spans="2:14" x14ac:dyDescent="0.25">
      <c r="B3163" s="278" t="str">
        <f>IF(D3163="","",D3163&amp;"-"&amp;(1+COUNTIF(D$11:D3162,D3163)))</f>
        <v/>
      </c>
      <c r="D3163" s="271"/>
      <c r="E3163" s="272"/>
      <c r="F3163" s="272"/>
      <c r="G3163" s="272"/>
      <c r="H3163" s="272"/>
      <c r="I3163" s="272"/>
      <c r="J3163" s="272"/>
      <c r="K3163" s="272"/>
      <c r="L3163" s="272"/>
      <c r="M3163" s="272"/>
      <c r="N3163" s="273"/>
    </row>
    <row r="3164" spans="2:14" x14ac:dyDescent="0.25">
      <c r="B3164" s="278" t="str">
        <f>IF(D3164="","",D3164&amp;"-"&amp;(1+COUNTIF(D$11:D3163,D3164)))</f>
        <v/>
      </c>
      <c r="D3164" s="271"/>
      <c r="E3164" s="272"/>
      <c r="F3164" s="272"/>
      <c r="G3164" s="272"/>
      <c r="H3164" s="272"/>
      <c r="I3164" s="272"/>
      <c r="J3164" s="272"/>
      <c r="K3164" s="272"/>
      <c r="L3164" s="272"/>
      <c r="M3164" s="272"/>
      <c r="N3164" s="273"/>
    </row>
    <row r="3165" spans="2:14" x14ac:dyDescent="0.25">
      <c r="B3165" s="278" t="str">
        <f>IF(D3165="","",D3165&amp;"-"&amp;(1+COUNTIF(D$11:D3164,D3165)))</f>
        <v/>
      </c>
      <c r="D3165" s="271"/>
      <c r="E3165" s="272"/>
      <c r="F3165" s="272"/>
      <c r="G3165" s="272"/>
      <c r="H3165" s="272"/>
      <c r="I3165" s="272"/>
      <c r="J3165" s="272"/>
      <c r="K3165" s="272"/>
      <c r="L3165" s="272"/>
      <c r="M3165" s="272"/>
      <c r="N3165" s="273"/>
    </row>
    <row r="3166" spans="2:14" x14ac:dyDescent="0.25">
      <c r="B3166" s="278" t="str">
        <f>IF(D3166="","",D3166&amp;"-"&amp;(1+COUNTIF(D$11:D3165,D3166)))</f>
        <v/>
      </c>
      <c r="D3166" s="271"/>
      <c r="E3166" s="272"/>
      <c r="F3166" s="272"/>
      <c r="G3166" s="272"/>
      <c r="H3166" s="272"/>
      <c r="I3166" s="272"/>
      <c r="J3166" s="272"/>
      <c r="K3166" s="272"/>
      <c r="L3166" s="272"/>
      <c r="M3166" s="272"/>
      <c r="N3166" s="273"/>
    </row>
    <row r="3167" spans="2:14" x14ac:dyDescent="0.25">
      <c r="B3167" s="278" t="str">
        <f>IF(D3167="","",D3167&amp;"-"&amp;(1+COUNTIF(D$11:D3166,D3167)))</f>
        <v/>
      </c>
      <c r="D3167" s="271"/>
      <c r="E3167" s="272"/>
      <c r="F3167" s="272"/>
      <c r="G3167" s="272"/>
      <c r="H3167" s="272"/>
      <c r="I3167" s="272"/>
      <c r="J3167" s="272"/>
      <c r="K3167" s="272"/>
      <c r="L3167" s="272"/>
      <c r="M3167" s="272"/>
      <c r="N3167" s="273"/>
    </row>
    <row r="3168" spans="2:14" x14ac:dyDescent="0.25">
      <c r="B3168" s="278" t="str">
        <f>IF(D3168="","",D3168&amp;"-"&amp;(1+COUNTIF(D$11:D3167,D3168)))</f>
        <v/>
      </c>
      <c r="D3168" s="271"/>
      <c r="E3168" s="272"/>
      <c r="F3168" s="272"/>
      <c r="G3168" s="272"/>
      <c r="H3168" s="272"/>
      <c r="I3168" s="272"/>
      <c r="J3168" s="272"/>
      <c r="K3168" s="272"/>
      <c r="L3168" s="272"/>
      <c r="M3168" s="272"/>
      <c r="N3168" s="273"/>
    </row>
    <row r="3169" spans="2:14" ht="15" customHeight="1" x14ac:dyDescent="0.25">
      <c r="B3169" s="278" t="str">
        <f>IF(D3169="","",D3169&amp;"-"&amp;(1+COUNTIF(D$11:D3168,D3169)))</f>
        <v/>
      </c>
      <c r="D3169" s="271"/>
      <c r="E3169" s="272"/>
      <c r="F3169" s="272"/>
      <c r="G3169" s="272"/>
      <c r="H3169" s="272"/>
      <c r="I3169" s="272"/>
      <c r="J3169" s="272"/>
      <c r="K3169" s="272"/>
      <c r="L3169" s="272"/>
      <c r="M3169" s="272"/>
      <c r="N3169" s="273"/>
    </row>
    <row r="3170" spans="2:14" x14ac:dyDescent="0.25">
      <c r="B3170" s="278" t="str">
        <f>IF(D3170="","",D3170&amp;"-"&amp;(1+COUNTIF(D$11:D3169,D3170)))</f>
        <v/>
      </c>
      <c r="D3170" s="271"/>
      <c r="E3170" s="272"/>
      <c r="F3170" s="272"/>
      <c r="G3170" s="272"/>
      <c r="H3170" s="272"/>
      <c r="I3170" s="272"/>
      <c r="J3170" s="272"/>
      <c r="K3170" s="272"/>
      <c r="L3170" s="272"/>
      <c r="M3170" s="272"/>
      <c r="N3170" s="273"/>
    </row>
    <row r="3171" spans="2:14" x14ac:dyDescent="0.25">
      <c r="B3171" s="278" t="str">
        <f>IF(D3171="","",D3171&amp;"-"&amp;(1+COUNTIF(D$11:D3170,D3171)))</f>
        <v/>
      </c>
      <c r="D3171" s="271"/>
      <c r="E3171" s="272"/>
      <c r="F3171" s="272"/>
      <c r="G3171" s="272"/>
      <c r="H3171" s="272"/>
      <c r="I3171" s="272"/>
      <c r="J3171" s="272"/>
      <c r="K3171" s="272"/>
      <c r="L3171" s="272"/>
      <c r="M3171" s="272"/>
      <c r="N3171" s="273"/>
    </row>
    <row r="3172" spans="2:14" x14ac:dyDescent="0.25">
      <c r="B3172" s="278" t="str">
        <f>IF(D3172="","",D3172&amp;"-"&amp;(1+COUNTIF(D$11:D3171,D3172)))</f>
        <v/>
      </c>
      <c r="D3172" s="271"/>
      <c r="E3172" s="272"/>
      <c r="F3172" s="272"/>
      <c r="G3172" s="272"/>
      <c r="H3172" s="272"/>
      <c r="I3172" s="272"/>
      <c r="J3172" s="272"/>
      <c r="K3172" s="272"/>
      <c r="L3172" s="272"/>
      <c r="M3172" s="272"/>
      <c r="N3172" s="273"/>
    </row>
    <row r="3173" spans="2:14" x14ac:dyDescent="0.25">
      <c r="B3173" s="278" t="str">
        <f>IF(D3173="","",D3173&amp;"-"&amp;(1+COUNTIF(D$11:D3172,D3173)))</f>
        <v/>
      </c>
      <c r="D3173" s="271"/>
      <c r="E3173" s="272"/>
      <c r="F3173" s="272"/>
      <c r="G3173" s="272"/>
      <c r="H3173" s="272"/>
      <c r="I3173" s="272"/>
      <c r="J3173" s="272"/>
      <c r="K3173" s="272"/>
      <c r="L3173" s="272"/>
      <c r="M3173" s="272"/>
      <c r="N3173" s="273"/>
    </row>
    <row r="3174" spans="2:14" x14ac:dyDescent="0.25">
      <c r="B3174" s="278" t="str">
        <f>IF(D3174="","",D3174&amp;"-"&amp;(1+COUNTIF(D$11:D3173,D3174)))</f>
        <v/>
      </c>
      <c r="D3174" s="271"/>
      <c r="E3174" s="272"/>
      <c r="F3174" s="272"/>
      <c r="G3174" s="272"/>
      <c r="H3174" s="272"/>
      <c r="I3174" s="272"/>
      <c r="J3174" s="272"/>
      <c r="K3174" s="272"/>
      <c r="L3174" s="272"/>
      <c r="M3174" s="272"/>
      <c r="N3174" s="273"/>
    </row>
    <row r="3175" spans="2:14" x14ac:dyDescent="0.25">
      <c r="B3175" s="278" t="str">
        <f>IF(D3175="","",D3175&amp;"-"&amp;(1+COUNTIF(D$11:D3174,D3175)))</f>
        <v/>
      </c>
      <c r="D3175" s="271"/>
      <c r="E3175" s="272"/>
      <c r="F3175" s="272"/>
      <c r="G3175" s="272"/>
      <c r="H3175" s="272"/>
      <c r="I3175" s="272"/>
      <c r="J3175" s="272"/>
      <c r="K3175" s="272"/>
      <c r="L3175" s="272"/>
      <c r="M3175" s="272"/>
      <c r="N3175" s="273"/>
    </row>
    <row r="3176" spans="2:14" ht="15" customHeight="1" x14ac:dyDescent="0.25">
      <c r="B3176" s="278" t="str">
        <f>IF(D3176="","",D3176&amp;"-"&amp;(1+COUNTIF(D$11:D3175,D3176)))</f>
        <v/>
      </c>
      <c r="D3176" s="271"/>
      <c r="E3176" s="272"/>
      <c r="F3176" s="272"/>
      <c r="G3176" s="272"/>
      <c r="H3176" s="272"/>
      <c r="I3176" s="272"/>
      <c r="J3176" s="272"/>
      <c r="K3176" s="272"/>
      <c r="L3176" s="272"/>
      <c r="M3176" s="272"/>
      <c r="N3176" s="273"/>
    </row>
    <row r="3177" spans="2:14" x14ac:dyDescent="0.25">
      <c r="B3177" s="278" t="str">
        <f>IF(D3177="","",D3177&amp;"-"&amp;(1+COUNTIF(D$11:D3176,D3177)))</f>
        <v/>
      </c>
      <c r="D3177" s="271"/>
      <c r="E3177" s="272"/>
      <c r="F3177" s="272"/>
      <c r="G3177" s="272"/>
      <c r="H3177" s="272"/>
      <c r="I3177" s="272"/>
      <c r="J3177" s="272"/>
      <c r="K3177" s="272"/>
      <c r="L3177" s="272"/>
      <c r="M3177" s="272"/>
      <c r="N3177" s="273"/>
    </row>
    <row r="3178" spans="2:14" x14ac:dyDescent="0.25">
      <c r="B3178" s="278" t="str">
        <f>IF(D3178="","",D3178&amp;"-"&amp;(1+COUNTIF(D$11:D3177,D3178)))</f>
        <v/>
      </c>
      <c r="D3178" s="271"/>
      <c r="E3178" s="272"/>
      <c r="F3178" s="272"/>
      <c r="G3178" s="272"/>
      <c r="H3178" s="272"/>
      <c r="I3178" s="272"/>
      <c r="J3178" s="272"/>
      <c r="K3178" s="272"/>
      <c r="L3178" s="272"/>
      <c r="M3178" s="272"/>
      <c r="N3178" s="273"/>
    </row>
    <row r="3179" spans="2:14" x14ac:dyDescent="0.25">
      <c r="B3179" s="278" t="str">
        <f>IF(D3179="","",D3179&amp;"-"&amp;(1+COUNTIF(D$11:D3178,D3179)))</f>
        <v/>
      </c>
      <c r="D3179" s="271"/>
      <c r="E3179" s="272"/>
      <c r="F3179" s="272"/>
      <c r="G3179" s="272"/>
      <c r="H3179" s="272"/>
      <c r="I3179" s="272"/>
      <c r="J3179" s="272"/>
      <c r="K3179" s="272"/>
      <c r="L3179" s="272"/>
      <c r="M3179" s="272"/>
      <c r="N3179" s="273"/>
    </row>
    <row r="3180" spans="2:14" x14ac:dyDescent="0.25">
      <c r="B3180" s="278" t="str">
        <f>IF(D3180="","",D3180&amp;"-"&amp;(1+COUNTIF(D$11:D3179,D3180)))</f>
        <v/>
      </c>
      <c r="D3180" s="271"/>
      <c r="E3180" s="272"/>
      <c r="F3180" s="272"/>
      <c r="G3180" s="272"/>
      <c r="H3180" s="272"/>
      <c r="I3180" s="272"/>
      <c r="J3180" s="272"/>
      <c r="K3180" s="272"/>
      <c r="L3180" s="272"/>
      <c r="M3180" s="272"/>
      <c r="N3180" s="273"/>
    </row>
    <row r="3181" spans="2:14" x14ac:dyDescent="0.25">
      <c r="B3181" s="278" t="str">
        <f>IF(D3181="","",D3181&amp;"-"&amp;(1+COUNTIF(D$11:D3180,D3181)))</f>
        <v/>
      </c>
      <c r="D3181" s="271"/>
      <c r="E3181" s="272"/>
      <c r="F3181" s="272"/>
      <c r="G3181" s="272"/>
      <c r="H3181" s="272"/>
      <c r="I3181" s="272"/>
      <c r="J3181" s="272"/>
      <c r="K3181" s="272"/>
      <c r="L3181" s="272"/>
      <c r="M3181" s="272"/>
      <c r="N3181" s="273"/>
    </row>
    <row r="3182" spans="2:14" x14ac:dyDescent="0.25">
      <c r="B3182" s="278" t="str">
        <f>IF(D3182="","",D3182&amp;"-"&amp;(1+COUNTIF(D$11:D3181,D3182)))</f>
        <v/>
      </c>
      <c r="D3182" s="271"/>
      <c r="E3182" s="272"/>
      <c r="F3182" s="272"/>
      <c r="G3182" s="272"/>
      <c r="H3182" s="272"/>
      <c r="I3182" s="272"/>
      <c r="J3182" s="272"/>
      <c r="K3182" s="272"/>
      <c r="L3182" s="272"/>
      <c r="M3182" s="272"/>
      <c r="N3182" s="273"/>
    </row>
    <row r="3183" spans="2:14" ht="15" customHeight="1" x14ac:dyDescent="0.25">
      <c r="B3183" s="278" t="str">
        <f>IF(D3183="","",D3183&amp;"-"&amp;(1+COUNTIF(D$11:D3182,D3183)))</f>
        <v/>
      </c>
      <c r="D3183" s="271"/>
      <c r="E3183" s="272"/>
      <c r="F3183" s="272"/>
      <c r="G3183" s="272"/>
      <c r="H3183" s="272"/>
      <c r="I3183" s="272"/>
      <c r="J3183" s="272"/>
      <c r="K3183" s="272"/>
      <c r="L3183" s="272"/>
      <c r="M3183" s="272"/>
      <c r="N3183" s="273"/>
    </row>
    <row r="3184" spans="2:14" x14ac:dyDescent="0.25">
      <c r="B3184" s="278" t="str">
        <f>IF(D3184="","",D3184&amp;"-"&amp;(1+COUNTIF(D$11:D3183,D3184)))</f>
        <v/>
      </c>
      <c r="D3184" s="271"/>
      <c r="E3184" s="272"/>
      <c r="F3184" s="272"/>
      <c r="G3184" s="272"/>
      <c r="H3184" s="272"/>
      <c r="I3184" s="272"/>
      <c r="J3184" s="272"/>
      <c r="K3184" s="272"/>
      <c r="L3184" s="272"/>
      <c r="M3184" s="272"/>
      <c r="N3184" s="273"/>
    </row>
    <row r="3185" spans="2:14" x14ac:dyDescent="0.25">
      <c r="B3185" s="278" t="str">
        <f>IF(D3185="","",D3185&amp;"-"&amp;(1+COUNTIF(D$11:D3184,D3185)))</f>
        <v/>
      </c>
      <c r="D3185" s="271"/>
      <c r="E3185" s="272"/>
      <c r="F3185" s="272"/>
      <c r="G3185" s="272"/>
      <c r="H3185" s="272"/>
      <c r="I3185" s="272"/>
      <c r="J3185" s="272"/>
      <c r="K3185" s="272"/>
      <c r="L3185" s="272"/>
      <c r="M3185" s="272"/>
      <c r="N3185" s="273"/>
    </row>
    <row r="3186" spans="2:14" x14ac:dyDescent="0.25">
      <c r="B3186" s="278" t="str">
        <f>IF(D3186="","",D3186&amp;"-"&amp;(1+COUNTIF(D$11:D3185,D3186)))</f>
        <v/>
      </c>
      <c r="D3186" s="271"/>
      <c r="E3186" s="272"/>
      <c r="F3186" s="272"/>
      <c r="G3186" s="272"/>
      <c r="H3186" s="272"/>
      <c r="I3186" s="272"/>
      <c r="J3186" s="272"/>
      <c r="K3186" s="272"/>
      <c r="L3186" s="272"/>
      <c r="M3186" s="272"/>
      <c r="N3186" s="273"/>
    </row>
    <row r="3187" spans="2:14" x14ac:dyDescent="0.25">
      <c r="B3187" s="278" t="str">
        <f>IF(D3187="","",D3187&amp;"-"&amp;(1+COUNTIF(D$11:D3186,D3187)))</f>
        <v/>
      </c>
      <c r="D3187" s="271"/>
      <c r="E3187" s="272"/>
      <c r="F3187" s="272"/>
      <c r="G3187" s="272"/>
      <c r="H3187" s="272"/>
      <c r="I3187" s="272"/>
      <c r="J3187" s="272"/>
      <c r="K3187" s="272"/>
      <c r="L3187" s="272"/>
      <c r="M3187" s="272"/>
      <c r="N3187" s="273"/>
    </row>
    <row r="3188" spans="2:14" x14ac:dyDescent="0.25">
      <c r="B3188" s="278" t="str">
        <f>IF(D3188="","",D3188&amp;"-"&amp;(1+COUNTIF(D$11:D3187,D3188)))</f>
        <v/>
      </c>
      <c r="D3188" s="271"/>
      <c r="E3188" s="272"/>
      <c r="F3188" s="272"/>
      <c r="G3188" s="272"/>
      <c r="H3188" s="272"/>
      <c r="I3188" s="272"/>
      <c r="J3188" s="272"/>
      <c r="K3188" s="272"/>
      <c r="L3188" s="272"/>
      <c r="M3188" s="272"/>
      <c r="N3188" s="273"/>
    </row>
    <row r="3189" spans="2:14" x14ac:dyDescent="0.25">
      <c r="B3189" s="278" t="str">
        <f>IF(D3189="","",D3189&amp;"-"&amp;(1+COUNTIF(D$11:D3188,D3189)))</f>
        <v/>
      </c>
      <c r="D3189" s="271"/>
      <c r="E3189" s="272"/>
      <c r="F3189" s="272"/>
      <c r="G3189" s="272"/>
      <c r="H3189" s="272"/>
      <c r="I3189" s="272"/>
      <c r="J3189" s="272"/>
      <c r="K3189" s="272"/>
      <c r="L3189" s="272"/>
      <c r="M3189" s="272"/>
      <c r="N3189" s="273"/>
    </row>
    <row r="3190" spans="2:14" ht="15" customHeight="1" x14ac:dyDescent="0.25">
      <c r="B3190" s="278" t="str">
        <f>IF(D3190="","",D3190&amp;"-"&amp;(1+COUNTIF(D$11:D3189,D3190)))</f>
        <v/>
      </c>
      <c r="D3190" s="271"/>
      <c r="E3190" s="272"/>
      <c r="F3190" s="272"/>
      <c r="G3190" s="272"/>
      <c r="H3190" s="272"/>
      <c r="I3190" s="272"/>
      <c r="J3190" s="272"/>
      <c r="K3190" s="272"/>
      <c r="L3190" s="272"/>
      <c r="M3190" s="272"/>
      <c r="N3190" s="273"/>
    </row>
    <row r="3191" spans="2:14" x14ac:dyDescent="0.25">
      <c r="B3191" s="278" t="str">
        <f>IF(D3191="","",D3191&amp;"-"&amp;(1+COUNTIF(D$11:D3190,D3191)))</f>
        <v/>
      </c>
      <c r="D3191" s="271"/>
      <c r="E3191" s="272"/>
      <c r="F3191" s="272"/>
      <c r="G3191" s="272"/>
      <c r="H3191" s="272"/>
      <c r="I3191" s="272"/>
      <c r="J3191" s="272"/>
      <c r="K3191" s="272"/>
      <c r="L3191" s="272"/>
      <c r="M3191" s="272"/>
      <c r="N3191" s="273"/>
    </row>
    <row r="3192" spans="2:14" x14ac:dyDescent="0.25">
      <c r="B3192" s="278" t="str">
        <f>IF(D3192="","",D3192&amp;"-"&amp;(1+COUNTIF(D$11:D3191,D3192)))</f>
        <v/>
      </c>
      <c r="D3192" s="271"/>
      <c r="E3192" s="272"/>
      <c r="F3192" s="272"/>
      <c r="G3192" s="272"/>
      <c r="H3192" s="272"/>
      <c r="I3192" s="272"/>
      <c r="J3192" s="272"/>
      <c r="K3192" s="272"/>
      <c r="L3192" s="272"/>
      <c r="M3192" s="272"/>
      <c r="N3192" s="273"/>
    </row>
    <row r="3193" spans="2:14" x14ac:dyDescent="0.25">
      <c r="B3193" s="278" t="str">
        <f>IF(D3193="","",D3193&amp;"-"&amp;(1+COUNTIF(D$11:D3192,D3193)))</f>
        <v/>
      </c>
      <c r="D3193" s="271"/>
      <c r="E3193" s="272"/>
      <c r="F3193" s="272"/>
      <c r="G3193" s="272"/>
      <c r="H3193" s="272"/>
      <c r="I3193" s="272"/>
      <c r="J3193" s="272"/>
      <c r="K3193" s="272"/>
      <c r="L3193" s="272"/>
      <c r="M3193" s="272"/>
      <c r="N3193" s="273"/>
    </row>
    <row r="3194" spans="2:14" x14ac:dyDescent="0.25">
      <c r="B3194" s="278" t="str">
        <f>IF(D3194="","",D3194&amp;"-"&amp;(1+COUNTIF(D$11:D3193,D3194)))</f>
        <v/>
      </c>
      <c r="D3194" s="271"/>
      <c r="E3194" s="272"/>
      <c r="F3194" s="272"/>
      <c r="G3194" s="272"/>
      <c r="H3194" s="272"/>
      <c r="I3194" s="272"/>
      <c r="J3194" s="272"/>
      <c r="K3194" s="272"/>
      <c r="L3194" s="272"/>
      <c r="M3194" s="272"/>
      <c r="N3194" s="273"/>
    </row>
    <row r="3195" spans="2:14" x14ac:dyDescent="0.25">
      <c r="B3195" s="278" t="str">
        <f>IF(D3195="","",D3195&amp;"-"&amp;(1+COUNTIF(D$11:D3194,D3195)))</f>
        <v/>
      </c>
      <c r="D3195" s="271"/>
      <c r="E3195" s="272"/>
      <c r="F3195" s="272"/>
      <c r="G3195" s="272"/>
      <c r="H3195" s="272"/>
      <c r="I3195" s="272"/>
      <c r="J3195" s="272"/>
      <c r="K3195" s="272"/>
      <c r="L3195" s="272"/>
      <c r="M3195" s="272"/>
      <c r="N3195" s="273"/>
    </row>
    <row r="3196" spans="2:14" x14ac:dyDescent="0.25">
      <c r="B3196" s="278" t="str">
        <f>IF(D3196="","",D3196&amp;"-"&amp;(1+COUNTIF(D$11:D3195,D3196)))</f>
        <v/>
      </c>
      <c r="D3196" s="271"/>
      <c r="E3196" s="272"/>
      <c r="F3196" s="272"/>
      <c r="G3196" s="272"/>
      <c r="H3196" s="272"/>
      <c r="I3196" s="272"/>
      <c r="J3196" s="272"/>
      <c r="K3196" s="272"/>
      <c r="L3196" s="272"/>
      <c r="M3196" s="272"/>
      <c r="N3196" s="273"/>
    </row>
    <row r="3197" spans="2:14" ht="15" customHeight="1" x14ac:dyDescent="0.25">
      <c r="B3197" s="278" t="str">
        <f>IF(D3197="","",D3197&amp;"-"&amp;(1+COUNTIF(D$11:D3196,D3197)))</f>
        <v/>
      </c>
      <c r="D3197" s="271"/>
      <c r="E3197" s="272"/>
      <c r="F3197" s="272"/>
      <c r="G3197" s="272"/>
      <c r="H3197" s="272"/>
      <c r="I3197" s="272"/>
      <c r="J3197" s="272"/>
      <c r="K3197" s="272"/>
      <c r="L3197" s="272"/>
      <c r="M3197" s="272"/>
      <c r="N3197" s="273"/>
    </row>
    <row r="3198" spans="2:14" x14ac:dyDescent="0.25">
      <c r="B3198" s="278" t="str">
        <f>IF(D3198="","",D3198&amp;"-"&amp;(1+COUNTIF(D$11:D3197,D3198)))</f>
        <v/>
      </c>
      <c r="D3198" s="271"/>
      <c r="E3198" s="272"/>
      <c r="F3198" s="272"/>
      <c r="G3198" s="272"/>
      <c r="H3198" s="272"/>
      <c r="I3198" s="272"/>
      <c r="J3198" s="272"/>
      <c r="K3198" s="272"/>
      <c r="L3198" s="272"/>
      <c r="M3198" s="272"/>
      <c r="N3198" s="273"/>
    </row>
    <row r="3199" spans="2:14" x14ac:dyDescent="0.25">
      <c r="B3199" s="278" t="str">
        <f>IF(D3199="","",D3199&amp;"-"&amp;(1+COUNTIF(D$11:D3198,D3199)))</f>
        <v/>
      </c>
      <c r="D3199" s="271"/>
      <c r="E3199" s="272"/>
      <c r="F3199" s="272"/>
      <c r="G3199" s="272"/>
      <c r="H3199" s="272"/>
      <c r="I3199" s="272"/>
      <c r="J3199" s="272"/>
      <c r="K3199" s="272"/>
      <c r="L3199" s="272"/>
      <c r="M3199" s="272"/>
      <c r="N3199" s="273"/>
    </row>
    <row r="3200" spans="2:14" x14ac:dyDescent="0.25">
      <c r="B3200" s="278" t="str">
        <f>IF(D3200="","",D3200&amp;"-"&amp;(1+COUNTIF(D$11:D3199,D3200)))</f>
        <v/>
      </c>
      <c r="D3200" s="271"/>
      <c r="E3200" s="272"/>
      <c r="F3200" s="272"/>
      <c r="G3200" s="272"/>
      <c r="H3200" s="272"/>
      <c r="I3200" s="272"/>
      <c r="J3200" s="272"/>
      <c r="K3200" s="272"/>
      <c r="L3200" s="272"/>
      <c r="M3200" s="272"/>
      <c r="N3200" s="273"/>
    </row>
    <row r="3201" spans="2:14" x14ac:dyDescent="0.25">
      <c r="B3201" s="278" t="str">
        <f>IF(D3201="","",D3201&amp;"-"&amp;(1+COUNTIF(D$11:D3200,D3201)))</f>
        <v/>
      </c>
      <c r="D3201" s="271"/>
      <c r="E3201" s="272"/>
      <c r="F3201" s="272"/>
      <c r="G3201" s="272"/>
      <c r="H3201" s="272"/>
      <c r="I3201" s="272"/>
      <c r="J3201" s="272"/>
      <c r="K3201" s="272"/>
      <c r="L3201" s="272"/>
      <c r="M3201" s="272"/>
      <c r="N3201" s="273"/>
    </row>
    <row r="3202" spans="2:14" x14ac:dyDescent="0.25">
      <c r="B3202" s="278" t="str">
        <f>IF(D3202="","",D3202&amp;"-"&amp;(1+COUNTIF(D$11:D3201,D3202)))</f>
        <v/>
      </c>
      <c r="D3202" s="271"/>
      <c r="E3202" s="272"/>
      <c r="F3202" s="272"/>
      <c r="G3202" s="272"/>
      <c r="H3202" s="272"/>
      <c r="I3202" s="272"/>
      <c r="J3202" s="272"/>
      <c r="K3202" s="272"/>
      <c r="L3202" s="272"/>
      <c r="M3202" s="272"/>
      <c r="N3202" s="273"/>
    </row>
    <row r="3203" spans="2:14" x14ac:dyDescent="0.25">
      <c r="B3203" s="278" t="str">
        <f>IF(D3203="","",D3203&amp;"-"&amp;(1+COUNTIF(D$11:D3202,D3203)))</f>
        <v/>
      </c>
      <c r="D3203" s="271"/>
      <c r="E3203" s="272"/>
      <c r="F3203" s="272"/>
      <c r="G3203" s="272"/>
      <c r="H3203" s="272"/>
      <c r="I3203" s="272"/>
      <c r="J3203" s="272"/>
      <c r="K3203" s="272"/>
      <c r="L3203" s="272"/>
      <c r="M3203" s="272"/>
      <c r="N3203" s="273"/>
    </row>
    <row r="3204" spans="2:14" ht="15" customHeight="1" x14ac:dyDescent="0.25">
      <c r="B3204" s="278" t="str">
        <f>IF(D3204="","",D3204&amp;"-"&amp;(1+COUNTIF(D$11:D3203,D3204)))</f>
        <v/>
      </c>
      <c r="D3204" s="271"/>
      <c r="E3204" s="272"/>
      <c r="F3204" s="272"/>
      <c r="G3204" s="272"/>
      <c r="H3204" s="272"/>
      <c r="I3204" s="272"/>
      <c r="J3204" s="272"/>
      <c r="K3204" s="272"/>
      <c r="L3204" s="272"/>
      <c r="M3204" s="272"/>
      <c r="N3204" s="273"/>
    </row>
    <row r="3205" spans="2:14" x14ac:dyDescent="0.25">
      <c r="B3205" s="278" t="str">
        <f>IF(D3205="","",D3205&amp;"-"&amp;(1+COUNTIF(D$11:D3204,D3205)))</f>
        <v/>
      </c>
      <c r="D3205" s="271"/>
      <c r="E3205" s="272"/>
      <c r="F3205" s="272"/>
      <c r="G3205" s="272"/>
      <c r="H3205" s="272"/>
      <c r="I3205" s="272"/>
      <c r="J3205" s="272"/>
      <c r="K3205" s="272"/>
      <c r="L3205" s="272"/>
      <c r="M3205" s="272"/>
      <c r="N3205" s="273"/>
    </row>
    <row r="3206" spans="2:14" x14ac:dyDescent="0.25">
      <c r="B3206" s="278" t="str">
        <f>IF(D3206="","",D3206&amp;"-"&amp;(1+COUNTIF(D$11:D3205,D3206)))</f>
        <v/>
      </c>
      <c r="D3206" s="271"/>
      <c r="E3206" s="272"/>
      <c r="F3206" s="272"/>
      <c r="G3206" s="272"/>
      <c r="H3206" s="272"/>
      <c r="I3206" s="272"/>
      <c r="J3206" s="272"/>
      <c r="K3206" s="272"/>
      <c r="L3206" s="272"/>
      <c r="M3206" s="272"/>
      <c r="N3206" s="273"/>
    </row>
    <row r="3207" spans="2:14" x14ac:dyDescent="0.25">
      <c r="B3207" s="278" t="str">
        <f>IF(D3207="","",D3207&amp;"-"&amp;(1+COUNTIF(D$11:D3206,D3207)))</f>
        <v/>
      </c>
      <c r="D3207" s="271"/>
      <c r="E3207" s="272"/>
      <c r="F3207" s="272"/>
      <c r="G3207" s="272"/>
      <c r="H3207" s="272"/>
      <c r="I3207" s="272"/>
      <c r="J3207" s="272"/>
      <c r="K3207" s="272"/>
      <c r="L3207" s="272"/>
      <c r="M3207" s="272"/>
      <c r="N3207" s="273"/>
    </row>
    <row r="3208" spans="2:14" x14ac:dyDescent="0.25">
      <c r="B3208" s="278" t="str">
        <f>IF(D3208="","",D3208&amp;"-"&amp;(1+COUNTIF(D$11:D3207,D3208)))</f>
        <v/>
      </c>
      <c r="D3208" s="271"/>
      <c r="E3208" s="272"/>
      <c r="F3208" s="272"/>
      <c r="G3208" s="272"/>
      <c r="H3208" s="272"/>
      <c r="I3208" s="272"/>
      <c r="J3208" s="272"/>
      <c r="K3208" s="272"/>
      <c r="L3208" s="272"/>
      <c r="M3208" s="272"/>
      <c r="N3208" s="273"/>
    </row>
    <row r="3209" spans="2:14" x14ac:dyDescent="0.25">
      <c r="B3209" s="278" t="str">
        <f>IF(D3209="","",D3209&amp;"-"&amp;(1+COUNTIF(D$11:D3208,D3209)))</f>
        <v/>
      </c>
      <c r="D3209" s="271"/>
      <c r="E3209" s="272"/>
      <c r="F3209" s="272"/>
      <c r="G3209" s="272"/>
      <c r="H3209" s="272"/>
      <c r="I3209" s="272"/>
      <c r="J3209" s="272"/>
      <c r="K3209" s="272"/>
      <c r="L3209" s="272"/>
      <c r="M3209" s="272"/>
      <c r="N3209" s="273"/>
    </row>
    <row r="3210" spans="2:14" x14ac:dyDescent="0.25">
      <c r="B3210" s="278" t="str">
        <f>IF(D3210="","",D3210&amp;"-"&amp;(1+COUNTIF(D$11:D3209,D3210)))</f>
        <v/>
      </c>
      <c r="D3210" s="271"/>
      <c r="E3210" s="272"/>
      <c r="F3210" s="272"/>
      <c r="G3210" s="272"/>
      <c r="H3210" s="272"/>
      <c r="I3210" s="272"/>
      <c r="J3210" s="272"/>
      <c r="K3210" s="272"/>
      <c r="L3210" s="272"/>
      <c r="M3210" s="272"/>
      <c r="N3210" s="273"/>
    </row>
    <row r="3211" spans="2:14" ht="15" customHeight="1" x14ac:dyDescent="0.25">
      <c r="B3211" s="278" t="str">
        <f>IF(D3211="","",D3211&amp;"-"&amp;(1+COUNTIF(D$11:D3210,D3211)))</f>
        <v/>
      </c>
      <c r="D3211" s="271"/>
      <c r="E3211" s="272"/>
      <c r="F3211" s="272"/>
      <c r="G3211" s="272"/>
      <c r="H3211" s="272"/>
      <c r="I3211" s="272"/>
      <c r="J3211" s="272"/>
      <c r="K3211" s="272"/>
      <c r="L3211" s="272"/>
      <c r="M3211" s="272"/>
      <c r="N3211" s="273"/>
    </row>
    <row r="3212" spans="2:14" x14ac:dyDescent="0.25">
      <c r="B3212" s="278" t="str">
        <f>IF(D3212="","",D3212&amp;"-"&amp;(1+COUNTIF(D$11:D3211,D3212)))</f>
        <v/>
      </c>
      <c r="D3212" s="271"/>
      <c r="E3212" s="272"/>
      <c r="F3212" s="272"/>
      <c r="G3212" s="272"/>
      <c r="H3212" s="272"/>
      <c r="I3212" s="272"/>
      <c r="J3212" s="272"/>
      <c r="K3212" s="272"/>
      <c r="L3212" s="272"/>
      <c r="M3212" s="272"/>
      <c r="N3212" s="273"/>
    </row>
    <row r="3213" spans="2:14" x14ac:dyDescent="0.25">
      <c r="B3213" s="278" t="str">
        <f>IF(D3213="","",D3213&amp;"-"&amp;(1+COUNTIF(D$11:D3212,D3213)))</f>
        <v/>
      </c>
      <c r="D3213" s="271"/>
      <c r="E3213" s="272"/>
      <c r="F3213" s="272"/>
      <c r="G3213" s="272"/>
      <c r="H3213" s="272"/>
      <c r="I3213" s="272"/>
      <c r="J3213" s="272"/>
      <c r="K3213" s="272"/>
      <c r="L3213" s="272"/>
      <c r="M3213" s="272"/>
      <c r="N3213" s="273"/>
    </row>
    <row r="3214" spans="2:14" x14ac:dyDescent="0.25">
      <c r="B3214" s="278" t="str">
        <f>IF(D3214="","",D3214&amp;"-"&amp;(1+COUNTIF(D$11:D3213,D3214)))</f>
        <v/>
      </c>
      <c r="D3214" s="271"/>
      <c r="E3214" s="272"/>
      <c r="F3214" s="272"/>
      <c r="G3214" s="272"/>
      <c r="H3214" s="272"/>
      <c r="I3214" s="272"/>
      <c r="J3214" s="272"/>
      <c r="K3214" s="272"/>
      <c r="L3214" s="272"/>
      <c r="M3214" s="272"/>
      <c r="N3214" s="273"/>
    </row>
    <row r="3215" spans="2:14" x14ac:dyDescent="0.25">
      <c r="B3215" s="278" t="str">
        <f>IF(D3215="","",D3215&amp;"-"&amp;(1+COUNTIF(D$11:D3214,D3215)))</f>
        <v/>
      </c>
      <c r="D3215" s="271"/>
      <c r="E3215" s="272"/>
      <c r="F3215" s="272"/>
      <c r="G3215" s="272"/>
      <c r="H3215" s="272"/>
      <c r="I3215" s="272"/>
      <c r="J3215" s="272"/>
      <c r="K3215" s="272"/>
      <c r="L3215" s="272"/>
      <c r="M3215" s="272"/>
      <c r="N3215" s="273"/>
    </row>
    <row r="3216" spans="2:14" x14ac:dyDescent="0.25">
      <c r="B3216" s="278" t="str">
        <f>IF(D3216="","",D3216&amp;"-"&amp;(1+COUNTIF(D$11:D3215,D3216)))</f>
        <v/>
      </c>
      <c r="D3216" s="271"/>
      <c r="E3216" s="272"/>
      <c r="F3216" s="272"/>
      <c r="G3216" s="272"/>
      <c r="H3216" s="272"/>
      <c r="I3216" s="272"/>
      <c r="J3216" s="272"/>
      <c r="K3216" s="272"/>
      <c r="L3216" s="272"/>
      <c r="M3216" s="272"/>
      <c r="N3216" s="273"/>
    </row>
    <row r="3217" spans="2:14" x14ac:dyDescent="0.25">
      <c r="B3217" s="278" t="str">
        <f>IF(D3217="","",D3217&amp;"-"&amp;(1+COUNTIF(D$11:D3216,D3217)))</f>
        <v/>
      </c>
      <c r="D3217" s="271"/>
      <c r="E3217" s="272"/>
      <c r="F3217" s="272"/>
      <c r="G3217" s="272"/>
      <c r="H3217" s="272"/>
      <c r="I3217" s="272"/>
      <c r="J3217" s="272"/>
      <c r="K3217" s="272"/>
      <c r="L3217" s="272"/>
      <c r="M3217" s="272"/>
      <c r="N3217" s="273"/>
    </row>
    <row r="3218" spans="2:14" ht="15" customHeight="1" x14ac:dyDescent="0.25">
      <c r="B3218" s="278" t="str">
        <f>IF(D3218="","",D3218&amp;"-"&amp;(1+COUNTIF(D$11:D3217,D3218)))</f>
        <v/>
      </c>
      <c r="D3218" s="271"/>
      <c r="E3218" s="272"/>
      <c r="F3218" s="272"/>
      <c r="G3218" s="272"/>
      <c r="H3218" s="272"/>
      <c r="I3218" s="272"/>
      <c r="J3218" s="272"/>
      <c r="K3218" s="272"/>
      <c r="L3218" s="272"/>
      <c r="M3218" s="272"/>
      <c r="N3218" s="273"/>
    </row>
    <row r="3219" spans="2:14" x14ac:dyDescent="0.25">
      <c r="B3219" s="278" t="str">
        <f>IF(D3219="","",D3219&amp;"-"&amp;(1+COUNTIF(D$11:D3218,D3219)))</f>
        <v/>
      </c>
      <c r="D3219" s="271"/>
      <c r="E3219" s="272"/>
      <c r="F3219" s="272"/>
      <c r="G3219" s="272"/>
      <c r="H3219" s="272"/>
      <c r="I3219" s="272"/>
      <c r="J3219" s="272"/>
      <c r="K3219" s="272"/>
      <c r="L3219" s="272"/>
      <c r="M3219" s="272"/>
      <c r="N3219" s="273"/>
    </row>
    <row r="3220" spans="2:14" x14ac:dyDescent="0.25">
      <c r="B3220" s="278" t="str">
        <f>IF(D3220="","",D3220&amp;"-"&amp;(1+COUNTIF(D$11:D3219,D3220)))</f>
        <v/>
      </c>
      <c r="D3220" s="271"/>
      <c r="E3220" s="272"/>
      <c r="F3220" s="272"/>
      <c r="G3220" s="272"/>
      <c r="H3220" s="272"/>
      <c r="I3220" s="272"/>
      <c r="J3220" s="272"/>
      <c r="K3220" s="272"/>
      <c r="L3220" s="272"/>
      <c r="M3220" s="272"/>
      <c r="N3220" s="273"/>
    </row>
    <row r="3221" spans="2:14" x14ac:dyDescent="0.25">
      <c r="B3221" s="278" t="str">
        <f>IF(D3221="","",D3221&amp;"-"&amp;(1+COUNTIF(D$11:D3220,D3221)))</f>
        <v/>
      </c>
      <c r="D3221" s="271"/>
      <c r="E3221" s="272"/>
      <c r="F3221" s="272"/>
      <c r="G3221" s="272"/>
      <c r="H3221" s="272"/>
      <c r="I3221" s="272"/>
      <c r="J3221" s="272"/>
      <c r="K3221" s="272"/>
      <c r="L3221" s="272"/>
      <c r="M3221" s="272"/>
      <c r="N3221" s="273"/>
    </row>
    <row r="3222" spans="2:14" x14ac:dyDescent="0.25">
      <c r="B3222" s="278" t="str">
        <f>IF(D3222="","",D3222&amp;"-"&amp;(1+COUNTIF(D$11:D3221,D3222)))</f>
        <v/>
      </c>
      <c r="D3222" s="271"/>
      <c r="E3222" s="272"/>
      <c r="F3222" s="272"/>
      <c r="G3222" s="272"/>
      <c r="H3222" s="272"/>
      <c r="I3222" s="272"/>
      <c r="J3222" s="272"/>
      <c r="K3222" s="272"/>
      <c r="L3222" s="272"/>
      <c r="M3222" s="272"/>
      <c r="N3222" s="273"/>
    </row>
    <row r="3223" spans="2:14" x14ac:dyDescent="0.25">
      <c r="B3223" s="278" t="str">
        <f>IF(D3223="","",D3223&amp;"-"&amp;(1+COUNTIF(D$11:D3222,D3223)))</f>
        <v/>
      </c>
      <c r="D3223" s="271"/>
      <c r="E3223" s="272"/>
      <c r="F3223" s="272"/>
      <c r="G3223" s="272"/>
      <c r="H3223" s="272"/>
      <c r="I3223" s="272"/>
      <c r="J3223" s="272"/>
      <c r="K3223" s="272"/>
      <c r="L3223" s="272"/>
      <c r="M3223" s="272"/>
      <c r="N3223" s="273"/>
    </row>
    <row r="3224" spans="2:14" x14ac:dyDescent="0.25">
      <c r="B3224" s="278" t="str">
        <f>IF(D3224="","",D3224&amp;"-"&amp;(1+COUNTIF(D$11:D3223,D3224)))</f>
        <v/>
      </c>
      <c r="D3224" s="271"/>
      <c r="E3224" s="272"/>
      <c r="F3224" s="272"/>
      <c r="G3224" s="272"/>
      <c r="H3224" s="272"/>
      <c r="I3224" s="272"/>
      <c r="J3224" s="272"/>
      <c r="K3224" s="272"/>
      <c r="L3224" s="272"/>
      <c r="M3224" s="272"/>
      <c r="N3224" s="273"/>
    </row>
    <row r="3225" spans="2:14" ht="15" customHeight="1" x14ac:dyDescent="0.25">
      <c r="B3225" s="278" t="str">
        <f>IF(D3225="","",D3225&amp;"-"&amp;(1+COUNTIF(D$11:D3224,D3225)))</f>
        <v/>
      </c>
      <c r="D3225" s="271"/>
      <c r="E3225" s="272"/>
      <c r="F3225" s="272"/>
      <c r="G3225" s="272"/>
      <c r="H3225" s="272"/>
      <c r="I3225" s="272"/>
      <c r="J3225" s="272"/>
      <c r="K3225" s="272"/>
      <c r="L3225" s="272"/>
      <c r="M3225" s="272"/>
      <c r="N3225" s="273"/>
    </row>
    <row r="3226" spans="2:14" x14ac:dyDescent="0.25">
      <c r="B3226" s="278" t="str">
        <f>IF(D3226="","",D3226&amp;"-"&amp;(1+COUNTIF(D$11:D3225,D3226)))</f>
        <v/>
      </c>
      <c r="D3226" s="271"/>
      <c r="E3226" s="272"/>
      <c r="F3226" s="272"/>
      <c r="G3226" s="272"/>
      <c r="H3226" s="272"/>
      <c r="I3226" s="272"/>
      <c r="J3226" s="272"/>
      <c r="K3226" s="272"/>
      <c r="L3226" s="272"/>
      <c r="M3226" s="272"/>
      <c r="N3226" s="273"/>
    </row>
    <row r="3227" spans="2:14" x14ac:dyDescent="0.25">
      <c r="B3227" s="278" t="str">
        <f>IF(D3227="","",D3227&amp;"-"&amp;(1+COUNTIF(D$11:D3226,D3227)))</f>
        <v/>
      </c>
      <c r="D3227" s="271"/>
      <c r="E3227" s="272"/>
      <c r="F3227" s="272"/>
      <c r="G3227" s="272"/>
      <c r="H3227" s="272"/>
      <c r="I3227" s="272"/>
      <c r="J3227" s="272"/>
      <c r="K3227" s="272"/>
      <c r="L3227" s="272"/>
      <c r="M3227" s="272"/>
      <c r="N3227" s="273"/>
    </row>
    <row r="3228" spans="2:14" x14ac:dyDescent="0.25">
      <c r="B3228" s="278" t="str">
        <f>IF(D3228="","",D3228&amp;"-"&amp;(1+COUNTIF(D$11:D3227,D3228)))</f>
        <v/>
      </c>
      <c r="D3228" s="271"/>
      <c r="E3228" s="272"/>
      <c r="F3228" s="272"/>
      <c r="G3228" s="272"/>
      <c r="H3228" s="272"/>
      <c r="I3228" s="272"/>
      <c r="J3228" s="272"/>
      <c r="K3228" s="272"/>
      <c r="L3228" s="272"/>
      <c r="M3228" s="272"/>
      <c r="N3228" s="273"/>
    </row>
    <row r="3229" spans="2:14" x14ac:dyDescent="0.25">
      <c r="B3229" s="278" t="str">
        <f>IF(D3229="","",D3229&amp;"-"&amp;(1+COUNTIF(D$11:D3228,D3229)))</f>
        <v/>
      </c>
      <c r="D3229" s="271"/>
      <c r="E3229" s="272"/>
      <c r="F3229" s="272"/>
      <c r="G3229" s="272"/>
      <c r="H3229" s="272"/>
      <c r="I3229" s="272"/>
      <c r="J3229" s="272"/>
      <c r="K3229" s="272"/>
      <c r="L3229" s="272"/>
      <c r="M3229" s="272"/>
      <c r="N3229" s="273"/>
    </row>
    <row r="3230" spans="2:14" x14ac:dyDescent="0.25">
      <c r="B3230" s="278" t="str">
        <f>IF(D3230="","",D3230&amp;"-"&amp;(1+COUNTIF(D$11:D3229,D3230)))</f>
        <v/>
      </c>
      <c r="D3230" s="271"/>
      <c r="E3230" s="272"/>
      <c r="F3230" s="272"/>
      <c r="G3230" s="272"/>
      <c r="H3230" s="272"/>
      <c r="I3230" s="272"/>
      <c r="J3230" s="272"/>
      <c r="K3230" s="272"/>
      <c r="L3230" s="272"/>
      <c r="M3230" s="272"/>
      <c r="N3230" s="273"/>
    </row>
    <row r="3231" spans="2:14" x14ac:dyDescent="0.25">
      <c r="B3231" s="278" t="str">
        <f>IF(D3231="","",D3231&amp;"-"&amp;(1+COUNTIF(D$11:D3230,D3231)))</f>
        <v/>
      </c>
      <c r="D3231" s="271"/>
      <c r="E3231" s="272"/>
      <c r="F3231" s="272"/>
      <c r="G3231" s="272"/>
      <c r="H3231" s="272"/>
      <c r="I3231" s="272"/>
      <c r="J3231" s="272"/>
      <c r="K3231" s="272"/>
      <c r="L3231" s="272"/>
      <c r="M3231" s="272"/>
      <c r="N3231" s="273"/>
    </row>
    <row r="3232" spans="2:14" ht="15" customHeight="1" x14ac:dyDescent="0.25">
      <c r="B3232" s="278" t="str">
        <f>IF(D3232="","",D3232&amp;"-"&amp;(1+COUNTIF(D$11:D3231,D3232)))</f>
        <v/>
      </c>
      <c r="D3232" s="271"/>
      <c r="E3232" s="272"/>
      <c r="F3232" s="272"/>
      <c r="G3232" s="272"/>
      <c r="H3232" s="272"/>
      <c r="I3232" s="272"/>
      <c r="J3232" s="272"/>
      <c r="K3232" s="272"/>
      <c r="L3232" s="272"/>
      <c r="M3232" s="272"/>
      <c r="N3232" s="273"/>
    </row>
    <row r="3233" spans="2:14" x14ac:dyDescent="0.25">
      <c r="B3233" s="278" t="str">
        <f>IF(D3233="","",D3233&amp;"-"&amp;(1+COUNTIF(D$11:D3232,D3233)))</f>
        <v/>
      </c>
      <c r="D3233" s="271"/>
      <c r="E3233" s="272"/>
      <c r="F3233" s="272"/>
      <c r="G3233" s="272"/>
      <c r="H3233" s="272"/>
      <c r="I3233" s="272"/>
      <c r="J3233" s="272"/>
      <c r="K3233" s="272"/>
      <c r="L3233" s="272"/>
      <c r="M3233" s="272"/>
      <c r="N3233" s="273"/>
    </row>
    <row r="3234" spans="2:14" x14ac:dyDescent="0.25">
      <c r="B3234" s="278" t="str">
        <f>IF(D3234="","",D3234&amp;"-"&amp;(1+COUNTIF(D$11:D3233,D3234)))</f>
        <v/>
      </c>
      <c r="D3234" s="271"/>
      <c r="E3234" s="272"/>
      <c r="F3234" s="272"/>
      <c r="G3234" s="272"/>
      <c r="H3234" s="272"/>
      <c r="I3234" s="272"/>
      <c r="J3234" s="272"/>
      <c r="K3234" s="272"/>
      <c r="L3234" s="272"/>
      <c r="M3234" s="272"/>
      <c r="N3234" s="273"/>
    </row>
    <row r="3235" spans="2:14" x14ac:dyDescent="0.25">
      <c r="B3235" s="278" t="str">
        <f>IF(D3235="","",D3235&amp;"-"&amp;(1+COUNTIF(D$11:D3234,D3235)))</f>
        <v/>
      </c>
      <c r="D3235" s="271"/>
      <c r="E3235" s="272"/>
      <c r="F3235" s="272"/>
      <c r="G3235" s="272"/>
      <c r="H3235" s="272"/>
      <c r="I3235" s="272"/>
      <c r="J3235" s="272"/>
      <c r="K3235" s="272"/>
      <c r="L3235" s="272"/>
      <c r="M3235" s="272"/>
      <c r="N3235" s="273"/>
    </row>
    <row r="3236" spans="2:14" x14ac:dyDescent="0.25">
      <c r="B3236" s="278" t="str">
        <f>IF(D3236="","",D3236&amp;"-"&amp;(1+COUNTIF(D$11:D3235,D3236)))</f>
        <v/>
      </c>
      <c r="D3236" s="271"/>
      <c r="E3236" s="272"/>
      <c r="F3236" s="272"/>
      <c r="G3236" s="272"/>
      <c r="H3236" s="272"/>
      <c r="I3236" s="272"/>
      <c r="J3236" s="272"/>
      <c r="K3236" s="272"/>
      <c r="L3236" s="272"/>
      <c r="M3236" s="272"/>
      <c r="N3236" s="273"/>
    </row>
    <row r="3237" spans="2:14" x14ac:dyDescent="0.25">
      <c r="B3237" s="278" t="str">
        <f>IF(D3237="","",D3237&amp;"-"&amp;(1+COUNTIF(D$11:D3236,D3237)))</f>
        <v/>
      </c>
      <c r="D3237" s="271"/>
      <c r="E3237" s="272"/>
      <c r="F3237" s="272"/>
      <c r="G3237" s="272"/>
      <c r="H3237" s="272"/>
      <c r="I3237" s="272"/>
      <c r="J3237" s="272"/>
      <c r="K3237" s="272"/>
      <c r="L3237" s="272"/>
      <c r="M3237" s="272"/>
      <c r="N3237" s="273"/>
    </row>
    <row r="3238" spans="2:14" x14ac:dyDescent="0.25">
      <c r="B3238" s="278" t="str">
        <f>IF(D3238="","",D3238&amp;"-"&amp;(1+COUNTIF(D$11:D3237,D3238)))</f>
        <v/>
      </c>
      <c r="D3238" s="271"/>
      <c r="E3238" s="272"/>
      <c r="F3238" s="272"/>
      <c r="G3238" s="272"/>
      <c r="H3238" s="272"/>
      <c r="I3238" s="272"/>
      <c r="J3238" s="272"/>
      <c r="K3238" s="272"/>
      <c r="L3238" s="272"/>
      <c r="M3238" s="272"/>
      <c r="N3238" s="273"/>
    </row>
    <row r="3239" spans="2:14" ht="15" customHeight="1" x14ac:dyDescent="0.25">
      <c r="B3239" s="278" t="str">
        <f>IF(D3239="","",D3239&amp;"-"&amp;(1+COUNTIF(D$11:D3238,D3239)))</f>
        <v/>
      </c>
      <c r="D3239" s="271"/>
      <c r="E3239" s="272"/>
      <c r="F3239" s="272"/>
      <c r="G3239" s="272"/>
      <c r="H3239" s="272"/>
      <c r="I3239" s="272"/>
      <c r="J3239" s="272"/>
      <c r="K3239" s="272"/>
      <c r="L3239" s="272"/>
      <c r="M3239" s="272"/>
      <c r="N3239" s="273"/>
    </row>
    <row r="3240" spans="2:14" x14ac:dyDescent="0.25">
      <c r="B3240" s="278" t="str">
        <f>IF(D3240="","",D3240&amp;"-"&amp;(1+COUNTIF(D$11:D3239,D3240)))</f>
        <v/>
      </c>
      <c r="D3240" s="271"/>
      <c r="E3240" s="272"/>
      <c r="F3240" s="272"/>
      <c r="G3240" s="272"/>
      <c r="H3240" s="272"/>
      <c r="I3240" s="272"/>
      <c r="J3240" s="272"/>
      <c r="K3240" s="272"/>
      <c r="L3240" s="272"/>
      <c r="M3240" s="272"/>
      <c r="N3240" s="273"/>
    </row>
    <row r="3241" spans="2:14" x14ac:dyDescent="0.25">
      <c r="B3241" s="278" t="str">
        <f>IF(D3241="","",D3241&amp;"-"&amp;(1+COUNTIF(D$11:D3240,D3241)))</f>
        <v/>
      </c>
      <c r="D3241" s="271"/>
      <c r="E3241" s="272"/>
      <c r="F3241" s="272"/>
      <c r="G3241" s="272"/>
      <c r="H3241" s="272"/>
      <c r="I3241" s="272"/>
      <c r="J3241" s="272"/>
      <c r="K3241" s="272"/>
      <c r="L3241" s="272"/>
      <c r="M3241" s="272"/>
      <c r="N3241" s="273"/>
    </row>
    <row r="3242" spans="2:14" x14ac:dyDescent="0.25">
      <c r="B3242" s="278" t="str">
        <f>IF(D3242="","",D3242&amp;"-"&amp;(1+COUNTIF(D$11:D3241,D3242)))</f>
        <v/>
      </c>
      <c r="D3242" s="271"/>
      <c r="E3242" s="272"/>
      <c r="F3242" s="272"/>
      <c r="G3242" s="272"/>
      <c r="H3242" s="272"/>
      <c r="I3242" s="272"/>
      <c r="J3242" s="272"/>
      <c r="K3242" s="272"/>
      <c r="L3242" s="272"/>
      <c r="M3242" s="272"/>
      <c r="N3242" s="273"/>
    </row>
    <row r="3243" spans="2:14" x14ac:dyDescent="0.25">
      <c r="B3243" s="278" t="str">
        <f>IF(D3243="","",D3243&amp;"-"&amp;(1+COUNTIF(D$11:D3242,D3243)))</f>
        <v/>
      </c>
      <c r="D3243" s="271"/>
      <c r="E3243" s="272"/>
      <c r="F3243" s="272"/>
      <c r="G3243" s="272"/>
      <c r="H3243" s="272"/>
      <c r="I3243" s="272"/>
      <c r="J3243" s="272"/>
      <c r="K3243" s="272"/>
      <c r="L3243" s="272"/>
      <c r="M3243" s="272"/>
      <c r="N3243" s="273"/>
    </row>
    <row r="3244" spans="2:14" x14ac:dyDescent="0.25">
      <c r="B3244" s="278" t="str">
        <f>IF(D3244="","",D3244&amp;"-"&amp;(1+COUNTIF(D$11:D3243,D3244)))</f>
        <v/>
      </c>
      <c r="D3244" s="271"/>
      <c r="E3244" s="272"/>
      <c r="F3244" s="272"/>
      <c r="G3244" s="272"/>
      <c r="H3244" s="272"/>
      <c r="I3244" s="272"/>
      <c r="J3244" s="272"/>
      <c r="K3244" s="272"/>
      <c r="L3244" s="272"/>
      <c r="M3244" s="272"/>
      <c r="N3244" s="273"/>
    </row>
    <row r="3245" spans="2:14" x14ac:dyDescent="0.25">
      <c r="B3245" s="278" t="str">
        <f>IF(D3245="","",D3245&amp;"-"&amp;(1+COUNTIF(D$11:D3244,D3245)))</f>
        <v/>
      </c>
      <c r="D3245" s="271"/>
      <c r="E3245" s="272"/>
      <c r="F3245" s="272"/>
      <c r="G3245" s="272"/>
      <c r="H3245" s="272"/>
      <c r="I3245" s="272"/>
      <c r="J3245" s="272"/>
      <c r="K3245" s="272"/>
      <c r="L3245" s="272"/>
      <c r="M3245" s="272"/>
      <c r="N3245" s="273"/>
    </row>
    <row r="3246" spans="2:14" ht="15" customHeight="1" x14ac:dyDescent="0.25">
      <c r="B3246" s="278" t="str">
        <f>IF(D3246="","",D3246&amp;"-"&amp;(1+COUNTIF(D$11:D3245,D3246)))</f>
        <v/>
      </c>
      <c r="D3246" s="271"/>
      <c r="E3246" s="272"/>
      <c r="F3246" s="272"/>
      <c r="G3246" s="272"/>
      <c r="H3246" s="272"/>
      <c r="I3246" s="272"/>
      <c r="J3246" s="272"/>
      <c r="K3246" s="272"/>
      <c r="L3246" s="272"/>
      <c r="M3246" s="272"/>
      <c r="N3246" s="273"/>
    </row>
    <row r="3247" spans="2:14" x14ac:dyDescent="0.25">
      <c r="B3247" s="278" t="str">
        <f>IF(D3247="","",D3247&amp;"-"&amp;(1+COUNTIF(D$11:D3246,D3247)))</f>
        <v/>
      </c>
      <c r="D3247" s="271"/>
      <c r="E3247" s="272"/>
      <c r="F3247" s="272"/>
      <c r="G3247" s="272"/>
      <c r="H3247" s="272"/>
      <c r="I3247" s="272"/>
      <c r="J3247" s="272"/>
      <c r="K3247" s="272"/>
      <c r="L3247" s="272"/>
      <c r="M3247" s="272"/>
      <c r="N3247" s="273"/>
    </row>
    <row r="3248" spans="2:14" x14ac:dyDescent="0.25">
      <c r="B3248" s="278" t="str">
        <f>IF(D3248="","",D3248&amp;"-"&amp;(1+COUNTIF(D$11:D3247,D3248)))</f>
        <v/>
      </c>
      <c r="D3248" s="271"/>
      <c r="E3248" s="272"/>
      <c r="F3248" s="272"/>
      <c r="G3248" s="272"/>
      <c r="H3248" s="272"/>
      <c r="I3248" s="272"/>
      <c r="J3248" s="272"/>
      <c r="K3248" s="272"/>
      <c r="L3248" s="272"/>
      <c r="M3248" s="272"/>
      <c r="N3248" s="273"/>
    </row>
    <row r="3249" spans="2:14" x14ac:dyDescent="0.25">
      <c r="B3249" s="278" t="str">
        <f>IF(D3249="","",D3249&amp;"-"&amp;(1+COUNTIF(D$11:D3248,D3249)))</f>
        <v/>
      </c>
      <c r="D3249" s="271"/>
      <c r="E3249" s="272"/>
      <c r="F3249" s="272"/>
      <c r="G3249" s="272"/>
      <c r="H3249" s="272"/>
      <c r="I3249" s="272"/>
      <c r="J3249" s="272"/>
      <c r="K3249" s="272"/>
      <c r="L3249" s="272"/>
      <c r="M3249" s="272"/>
      <c r="N3249" s="273"/>
    </row>
    <row r="3250" spans="2:14" x14ac:dyDescent="0.25">
      <c r="B3250" s="278" t="str">
        <f>IF(D3250="","",D3250&amp;"-"&amp;(1+COUNTIF(D$11:D3249,D3250)))</f>
        <v/>
      </c>
      <c r="D3250" s="271"/>
      <c r="E3250" s="272"/>
      <c r="F3250" s="272"/>
      <c r="G3250" s="272"/>
      <c r="H3250" s="272"/>
      <c r="I3250" s="272"/>
      <c r="J3250" s="272"/>
      <c r="K3250" s="272"/>
      <c r="L3250" s="272"/>
      <c r="M3250" s="272"/>
      <c r="N3250" s="273"/>
    </row>
    <row r="3251" spans="2:14" x14ac:dyDescent="0.25">
      <c r="B3251" s="278" t="str">
        <f>IF(D3251="","",D3251&amp;"-"&amp;(1+COUNTIF(D$11:D3250,D3251)))</f>
        <v/>
      </c>
      <c r="D3251" s="271"/>
      <c r="E3251" s="272"/>
      <c r="F3251" s="272"/>
      <c r="G3251" s="272"/>
      <c r="H3251" s="272"/>
      <c r="I3251" s="272"/>
      <c r="J3251" s="272"/>
      <c r="K3251" s="272"/>
      <c r="L3251" s="272"/>
      <c r="M3251" s="272"/>
      <c r="N3251" s="273"/>
    </row>
    <row r="3252" spans="2:14" x14ac:dyDescent="0.25">
      <c r="B3252" s="278" t="str">
        <f>IF(D3252="","",D3252&amp;"-"&amp;(1+COUNTIF(D$11:D3251,D3252)))</f>
        <v/>
      </c>
      <c r="D3252" s="271"/>
      <c r="E3252" s="272"/>
      <c r="F3252" s="272"/>
      <c r="G3252" s="272"/>
      <c r="H3252" s="272"/>
      <c r="I3252" s="272"/>
      <c r="J3252" s="272"/>
      <c r="K3252" s="272"/>
      <c r="L3252" s="272"/>
      <c r="M3252" s="272"/>
      <c r="N3252" s="273"/>
    </row>
    <row r="3253" spans="2:14" ht="15" customHeight="1" x14ac:dyDescent="0.25">
      <c r="B3253" s="278" t="str">
        <f>IF(D3253="","",D3253&amp;"-"&amp;(1+COUNTIF(D$11:D3252,D3253)))</f>
        <v/>
      </c>
      <c r="D3253" s="271"/>
      <c r="E3253" s="272"/>
      <c r="F3253" s="272"/>
      <c r="G3253" s="272"/>
      <c r="H3253" s="272"/>
      <c r="I3253" s="272"/>
      <c r="J3253" s="272"/>
      <c r="K3253" s="272"/>
      <c r="L3253" s="272"/>
      <c r="M3253" s="272"/>
      <c r="N3253" s="273"/>
    </row>
    <row r="3254" spans="2:14" x14ac:dyDescent="0.25">
      <c r="B3254" s="278" t="str">
        <f>IF(D3254="","",D3254&amp;"-"&amp;(1+COUNTIF(D$11:D3253,D3254)))</f>
        <v/>
      </c>
      <c r="D3254" s="271"/>
      <c r="E3254" s="272"/>
      <c r="F3254" s="272"/>
      <c r="G3254" s="272"/>
      <c r="H3254" s="272"/>
      <c r="I3254" s="272"/>
      <c r="J3254" s="272"/>
      <c r="K3254" s="272"/>
      <c r="L3254" s="272"/>
      <c r="M3254" s="272"/>
      <c r="N3254" s="273"/>
    </row>
    <row r="3255" spans="2:14" x14ac:dyDescent="0.25">
      <c r="B3255" s="278" t="str">
        <f>IF(D3255="","",D3255&amp;"-"&amp;(1+COUNTIF(D$11:D3254,D3255)))</f>
        <v/>
      </c>
      <c r="D3255" s="271"/>
      <c r="E3255" s="272"/>
      <c r="F3255" s="272"/>
      <c r="G3255" s="272"/>
      <c r="H3255" s="272"/>
      <c r="I3255" s="272"/>
      <c r="J3255" s="272"/>
      <c r="K3255" s="272"/>
      <c r="L3255" s="272"/>
      <c r="M3255" s="272"/>
      <c r="N3255" s="273"/>
    </row>
    <row r="3256" spans="2:14" x14ac:dyDescent="0.25">
      <c r="B3256" s="278" t="str">
        <f>IF(D3256="","",D3256&amp;"-"&amp;(1+COUNTIF(D$11:D3255,D3256)))</f>
        <v/>
      </c>
      <c r="D3256" s="271"/>
      <c r="E3256" s="272"/>
      <c r="F3256" s="272"/>
      <c r="G3256" s="272"/>
      <c r="H3256" s="272"/>
      <c r="I3256" s="272"/>
      <c r="J3256" s="272"/>
      <c r="K3256" s="272"/>
      <c r="L3256" s="272"/>
      <c r="M3256" s="272"/>
      <c r="N3256" s="273"/>
    </row>
    <row r="3257" spans="2:14" x14ac:dyDescent="0.25">
      <c r="B3257" s="278" t="str">
        <f>IF(D3257="","",D3257&amp;"-"&amp;(1+COUNTIF(D$11:D3256,D3257)))</f>
        <v/>
      </c>
      <c r="D3257" s="271"/>
      <c r="E3257" s="272"/>
      <c r="F3257" s="272"/>
      <c r="G3257" s="272"/>
      <c r="H3257" s="272"/>
      <c r="I3257" s="272"/>
      <c r="J3257" s="272"/>
      <c r="K3257" s="272"/>
      <c r="L3257" s="272"/>
      <c r="M3257" s="272"/>
      <c r="N3257" s="273"/>
    </row>
    <row r="3258" spans="2:14" x14ac:dyDescent="0.25">
      <c r="B3258" s="278" t="str">
        <f>IF(D3258="","",D3258&amp;"-"&amp;(1+COUNTIF(D$11:D3257,D3258)))</f>
        <v/>
      </c>
      <c r="D3258" s="271"/>
      <c r="E3258" s="272"/>
      <c r="F3258" s="272"/>
      <c r="G3258" s="272"/>
      <c r="H3258" s="272"/>
      <c r="I3258" s="272"/>
      <c r="J3258" s="272"/>
      <c r="K3258" s="272"/>
      <c r="L3258" s="272"/>
      <c r="M3258" s="272"/>
      <c r="N3258" s="273"/>
    </row>
    <row r="3259" spans="2:14" x14ac:dyDescent="0.25">
      <c r="B3259" s="278" t="str">
        <f>IF(D3259="","",D3259&amp;"-"&amp;(1+COUNTIF(D$11:D3258,D3259)))</f>
        <v/>
      </c>
      <c r="D3259" s="271"/>
      <c r="E3259" s="272"/>
      <c r="F3259" s="272"/>
      <c r="G3259" s="272"/>
      <c r="H3259" s="272"/>
      <c r="I3259" s="272"/>
      <c r="J3259" s="272"/>
      <c r="K3259" s="272"/>
      <c r="L3259" s="272"/>
      <c r="M3259" s="272"/>
      <c r="N3259" s="273"/>
    </row>
    <row r="3260" spans="2:14" ht="15" customHeight="1" x14ac:dyDescent="0.25">
      <c r="B3260" s="278" t="str">
        <f>IF(D3260="","",D3260&amp;"-"&amp;(1+COUNTIF(D$11:D3259,D3260)))</f>
        <v/>
      </c>
      <c r="D3260" s="271"/>
      <c r="E3260" s="272"/>
      <c r="F3260" s="272"/>
      <c r="G3260" s="272"/>
      <c r="H3260" s="272"/>
      <c r="I3260" s="272"/>
      <c r="J3260" s="272"/>
      <c r="K3260" s="272"/>
      <c r="L3260" s="272"/>
      <c r="M3260" s="272"/>
      <c r="N3260" s="273"/>
    </row>
    <row r="3261" spans="2:14" x14ac:dyDescent="0.25">
      <c r="B3261" s="278" t="str">
        <f>IF(D3261="","",D3261&amp;"-"&amp;(1+COUNTIF(D$11:D3260,D3261)))</f>
        <v/>
      </c>
      <c r="D3261" s="271"/>
      <c r="E3261" s="272"/>
      <c r="F3261" s="272"/>
      <c r="G3261" s="272"/>
      <c r="H3261" s="272"/>
      <c r="I3261" s="272"/>
      <c r="J3261" s="272"/>
      <c r="K3261" s="272"/>
      <c r="L3261" s="272"/>
      <c r="M3261" s="272"/>
      <c r="N3261" s="273"/>
    </row>
    <row r="3262" spans="2:14" x14ac:dyDescent="0.25">
      <c r="B3262" s="278" t="str">
        <f>IF(D3262="","",D3262&amp;"-"&amp;(1+COUNTIF(D$11:D3261,D3262)))</f>
        <v/>
      </c>
      <c r="D3262" s="271"/>
      <c r="E3262" s="272"/>
      <c r="F3262" s="272"/>
      <c r="G3262" s="272"/>
      <c r="H3262" s="272"/>
      <c r="I3262" s="272"/>
      <c r="J3262" s="272"/>
      <c r="K3262" s="272"/>
      <c r="L3262" s="272"/>
      <c r="M3262" s="272"/>
      <c r="N3262" s="273"/>
    </row>
    <row r="3263" spans="2:14" x14ac:dyDescent="0.25">
      <c r="B3263" s="278" t="str">
        <f>IF(D3263="","",D3263&amp;"-"&amp;(1+COUNTIF(D$11:D3262,D3263)))</f>
        <v/>
      </c>
      <c r="D3263" s="271"/>
      <c r="E3263" s="272"/>
      <c r="F3263" s="272"/>
      <c r="G3263" s="272"/>
      <c r="H3263" s="272"/>
      <c r="I3263" s="272"/>
      <c r="J3263" s="272"/>
      <c r="K3263" s="272"/>
      <c r="L3263" s="272"/>
      <c r="M3263" s="272"/>
      <c r="N3263" s="273"/>
    </row>
    <row r="3264" spans="2:14" x14ac:dyDescent="0.25">
      <c r="B3264" s="278" t="str">
        <f>IF(D3264="","",D3264&amp;"-"&amp;(1+COUNTIF(D$11:D3263,D3264)))</f>
        <v/>
      </c>
      <c r="D3264" s="271"/>
      <c r="E3264" s="272"/>
      <c r="F3264" s="272"/>
      <c r="G3264" s="272"/>
      <c r="H3264" s="272"/>
      <c r="I3264" s="272"/>
      <c r="J3264" s="272"/>
      <c r="K3264" s="272"/>
      <c r="L3264" s="272"/>
      <c r="M3264" s="272"/>
      <c r="N3264" s="273"/>
    </row>
    <row r="3265" spans="2:14" x14ac:dyDescent="0.25">
      <c r="B3265" s="278" t="str">
        <f>IF(D3265="","",D3265&amp;"-"&amp;(1+COUNTIF(D$11:D3264,D3265)))</f>
        <v/>
      </c>
      <c r="D3265" s="271"/>
      <c r="E3265" s="272"/>
      <c r="F3265" s="272"/>
      <c r="G3265" s="272"/>
      <c r="H3265" s="272"/>
      <c r="I3265" s="272"/>
      <c r="J3265" s="272"/>
      <c r="K3265" s="272"/>
      <c r="L3265" s="272"/>
      <c r="M3265" s="272"/>
      <c r="N3265" s="273"/>
    </row>
    <row r="3266" spans="2:14" x14ac:dyDescent="0.25">
      <c r="B3266" s="278" t="str">
        <f>IF(D3266="","",D3266&amp;"-"&amp;(1+COUNTIF(D$11:D3265,D3266)))</f>
        <v/>
      </c>
      <c r="D3266" s="271"/>
      <c r="E3266" s="272"/>
      <c r="F3266" s="272"/>
      <c r="G3266" s="272"/>
      <c r="H3266" s="272"/>
      <c r="I3266" s="272"/>
      <c r="J3266" s="272"/>
      <c r="K3266" s="272"/>
      <c r="L3266" s="272"/>
      <c r="M3266" s="272"/>
      <c r="N3266" s="273"/>
    </row>
    <row r="3267" spans="2:14" ht="15" customHeight="1" x14ac:dyDescent="0.25">
      <c r="B3267" s="278" t="str">
        <f>IF(D3267="","",D3267&amp;"-"&amp;(1+COUNTIF(D$11:D3266,D3267)))</f>
        <v/>
      </c>
      <c r="D3267" s="271"/>
      <c r="E3267" s="272"/>
      <c r="F3267" s="272"/>
      <c r="G3267" s="272"/>
      <c r="H3267" s="272"/>
      <c r="I3267" s="272"/>
      <c r="J3267" s="272"/>
      <c r="K3267" s="272"/>
      <c r="L3267" s="272"/>
      <c r="M3267" s="272"/>
      <c r="N3267" s="273"/>
    </row>
    <row r="3268" spans="2:14" x14ac:dyDescent="0.25">
      <c r="B3268" s="278" t="str">
        <f>IF(D3268="","",D3268&amp;"-"&amp;(1+COUNTIF(D$11:D3267,D3268)))</f>
        <v/>
      </c>
      <c r="D3268" s="271"/>
      <c r="E3268" s="272"/>
      <c r="F3268" s="272"/>
      <c r="G3268" s="272"/>
      <c r="H3268" s="272"/>
      <c r="I3268" s="272"/>
      <c r="J3268" s="272"/>
      <c r="K3268" s="272"/>
      <c r="L3268" s="272"/>
      <c r="M3268" s="272"/>
      <c r="N3268" s="273"/>
    </row>
    <row r="3269" spans="2:14" x14ac:dyDescent="0.25">
      <c r="B3269" s="278" t="str">
        <f>IF(D3269="","",D3269&amp;"-"&amp;(1+COUNTIF(D$11:D3268,D3269)))</f>
        <v/>
      </c>
      <c r="D3269" s="271"/>
      <c r="E3269" s="272"/>
      <c r="F3269" s="272"/>
      <c r="G3269" s="272"/>
      <c r="H3269" s="272"/>
      <c r="I3269" s="272"/>
      <c r="J3269" s="272"/>
      <c r="K3269" s="272"/>
      <c r="L3269" s="272"/>
      <c r="M3269" s="272"/>
      <c r="N3269" s="273"/>
    </row>
    <row r="3270" spans="2:14" x14ac:dyDescent="0.25">
      <c r="B3270" s="278" t="str">
        <f>IF(D3270="","",D3270&amp;"-"&amp;(1+COUNTIF(D$11:D3269,D3270)))</f>
        <v/>
      </c>
      <c r="D3270" s="271"/>
      <c r="E3270" s="272"/>
      <c r="F3270" s="272"/>
      <c r="G3270" s="272"/>
      <c r="H3270" s="272"/>
      <c r="I3270" s="272"/>
      <c r="J3270" s="272"/>
      <c r="K3270" s="272"/>
      <c r="L3270" s="272"/>
      <c r="M3270" s="272"/>
      <c r="N3270" s="273"/>
    </row>
    <row r="3271" spans="2:14" x14ac:dyDescent="0.25">
      <c r="B3271" s="278" t="str">
        <f>IF(D3271="","",D3271&amp;"-"&amp;(1+COUNTIF(D$11:D3270,D3271)))</f>
        <v/>
      </c>
      <c r="D3271" s="271"/>
      <c r="E3271" s="272"/>
      <c r="F3271" s="272"/>
      <c r="G3271" s="272"/>
      <c r="H3271" s="272"/>
      <c r="I3271" s="272"/>
      <c r="J3271" s="272"/>
      <c r="K3271" s="272"/>
      <c r="L3271" s="272"/>
      <c r="M3271" s="272"/>
      <c r="N3271" s="273"/>
    </row>
    <row r="3272" spans="2:14" x14ac:dyDescent="0.25">
      <c r="B3272" s="278" t="str">
        <f>IF(D3272="","",D3272&amp;"-"&amp;(1+COUNTIF(D$11:D3271,D3272)))</f>
        <v/>
      </c>
      <c r="D3272" s="271"/>
      <c r="E3272" s="272"/>
      <c r="F3272" s="272"/>
      <c r="G3272" s="272"/>
      <c r="H3272" s="272"/>
      <c r="I3272" s="272"/>
      <c r="J3272" s="272"/>
      <c r="K3272" s="272"/>
      <c r="L3272" s="272"/>
      <c r="M3272" s="272"/>
      <c r="N3272" s="273"/>
    </row>
    <row r="3273" spans="2:14" x14ac:dyDescent="0.25">
      <c r="B3273" s="278" t="str">
        <f>IF(D3273="","",D3273&amp;"-"&amp;(1+COUNTIF(D$11:D3272,D3273)))</f>
        <v/>
      </c>
      <c r="D3273" s="271"/>
      <c r="E3273" s="272"/>
      <c r="F3273" s="272"/>
      <c r="G3273" s="272"/>
      <c r="H3273" s="272"/>
      <c r="I3273" s="272"/>
      <c r="J3273" s="272"/>
      <c r="K3273" s="272"/>
      <c r="L3273" s="272"/>
      <c r="M3273" s="272"/>
      <c r="N3273" s="273"/>
    </row>
    <row r="3274" spans="2:14" ht="15" customHeight="1" x14ac:dyDescent="0.25">
      <c r="B3274" s="278" t="str">
        <f>IF(D3274="","",D3274&amp;"-"&amp;(1+COUNTIF(D$11:D3273,D3274)))</f>
        <v/>
      </c>
      <c r="D3274" s="271"/>
      <c r="E3274" s="272"/>
      <c r="F3274" s="272"/>
      <c r="G3274" s="272"/>
      <c r="H3274" s="272"/>
      <c r="I3274" s="272"/>
      <c r="J3274" s="272"/>
      <c r="K3274" s="272"/>
      <c r="L3274" s="272"/>
      <c r="M3274" s="272"/>
      <c r="N3274" s="273"/>
    </row>
    <row r="3275" spans="2:14" x14ac:dyDescent="0.25">
      <c r="B3275" s="278" t="str">
        <f>IF(D3275="","",D3275&amp;"-"&amp;(1+COUNTIF(D$11:D3274,D3275)))</f>
        <v/>
      </c>
      <c r="D3275" s="271"/>
      <c r="E3275" s="272"/>
      <c r="F3275" s="272"/>
      <c r="G3275" s="272"/>
      <c r="H3275" s="272"/>
      <c r="I3275" s="272"/>
      <c r="J3275" s="272"/>
      <c r="K3275" s="272"/>
      <c r="L3275" s="272"/>
      <c r="M3275" s="272"/>
      <c r="N3275" s="273"/>
    </row>
    <row r="3276" spans="2:14" x14ac:dyDescent="0.25">
      <c r="B3276" s="278" t="str">
        <f>IF(D3276="","",D3276&amp;"-"&amp;(1+COUNTIF(D$11:D3275,D3276)))</f>
        <v/>
      </c>
      <c r="D3276" s="271"/>
      <c r="E3276" s="272"/>
      <c r="F3276" s="272"/>
      <c r="G3276" s="272"/>
      <c r="H3276" s="272"/>
      <c r="I3276" s="272"/>
      <c r="J3276" s="272"/>
      <c r="K3276" s="272"/>
      <c r="L3276" s="272"/>
      <c r="M3276" s="272"/>
      <c r="N3276" s="273"/>
    </row>
    <row r="3277" spans="2:14" x14ac:dyDescent="0.25">
      <c r="B3277" s="278" t="str">
        <f>IF(D3277="","",D3277&amp;"-"&amp;(1+COUNTIF(D$11:D3276,D3277)))</f>
        <v/>
      </c>
      <c r="D3277" s="271"/>
      <c r="E3277" s="272"/>
      <c r="F3277" s="272"/>
      <c r="G3277" s="272"/>
      <c r="H3277" s="272"/>
      <c r="I3277" s="272"/>
      <c r="J3277" s="272"/>
      <c r="K3277" s="272"/>
      <c r="L3277" s="272"/>
      <c r="M3277" s="272"/>
      <c r="N3277" s="273"/>
    </row>
    <row r="3278" spans="2:14" x14ac:dyDescent="0.25">
      <c r="B3278" s="278" t="str">
        <f>IF(D3278="","",D3278&amp;"-"&amp;(1+COUNTIF(D$11:D3277,D3278)))</f>
        <v/>
      </c>
      <c r="D3278" s="271"/>
      <c r="E3278" s="272"/>
      <c r="F3278" s="272"/>
      <c r="G3278" s="272"/>
      <c r="H3278" s="272"/>
      <c r="I3278" s="272"/>
      <c r="J3278" s="272"/>
      <c r="K3278" s="272"/>
      <c r="L3278" s="272"/>
      <c r="M3278" s="272"/>
      <c r="N3278" s="273"/>
    </row>
    <row r="3279" spans="2:14" x14ac:dyDescent="0.25">
      <c r="B3279" s="278" t="str">
        <f>IF(D3279="","",D3279&amp;"-"&amp;(1+COUNTIF(D$11:D3278,D3279)))</f>
        <v/>
      </c>
      <c r="D3279" s="271"/>
      <c r="E3279" s="272"/>
      <c r="F3279" s="272"/>
      <c r="G3279" s="272"/>
      <c r="H3279" s="272"/>
      <c r="I3279" s="272"/>
      <c r="J3279" s="272"/>
      <c r="K3279" s="272"/>
      <c r="L3279" s="272"/>
      <c r="M3279" s="272"/>
      <c r="N3279" s="273"/>
    </row>
    <row r="3280" spans="2:14" x14ac:dyDescent="0.25">
      <c r="B3280" s="278" t="str">
        <f>IF(D3280="","",D3280&amp;"-"&amp;(1+COUNTIF(D$11:D3279,D3280)))</f>
        <v/>
      </c>
      <c r="D3280" s="271"/>
      <c r="E3280" s="272"/>
      <c r="F3280" s="272"/>
      <c r="G3280" s="272"/>
      <c r="H3280" s="272"/>
      <c r="I3280" s="272"/>
      <c r="J3280" s="272"/>
      <c r="K3280" s="272"/>
      <c r="L3280" s="272"/>
      <c r="M3280" s="272"/>
      <c r="N3280" s="273"/>
    </row>
    <row r="3281" spans="2:14" ht="15" customHeight="1" x14ac:dyDescent="0.25">
      <c r="B3281" s="278" t="str">
        <f>IF(D3281="","",D3281&amp;"-"&amp;(1+COUNTIF(D$11:D3280,D3281)))</f>
        <v/>
      </c>
      <c r="D3281" s="271"/>
      <c r="E3281" s="272"/>
      <c r="F3281" s="272"/>
      <c r="G3281" s="272"/>
      <c r="H3281" s="272"/>
      <c r="I3281" s="272"/>
      <c r="J3281" s="272"/>
      <c r="K3281" s="272"/>
      <c r="L3281" s="272"/>
      <c r="M3281" s="272"/>
      <c r="N3281" s="273"/>
    </row>
    <row r="3282" spans="2:14" x14ac:dyDescent="0.25">
      <c r="B3282" s="278" t="str">
        <f>IF(D3282="","",D3282&amp;"-"&amp;(1+COUNTIF(D$11:D3281,D3282)))</f>
        <v/>
      </c>
      <c r="D3282" s="271"/>
      <c r="E3282" s="272"/>
      <c r="F3282" s="272"/>
      <c r="G3282" s="272"/>
      <c r="H3282" s="272"/>
      <c r="I3282" s="272"/>
      <c r="J3282" s="272"/>
      <c r="K3282" s="272"/>
      <c r="L3282" s="272"/>
      <c r="M3282" s="272"/>
      <c r="N3282" s="273"/>
    </row>
    <row r="3283" spans="2:14" x14ac:dyDescent="0.25">
      <c r="B3283" s="278" t="str">
        <f>IF(D3283="","",D3283&amp;"-"&amp;(1+COUNTIF(D$11:D3282,D3283)))</f>
        <v/>
      </c>
      <c r="D3283" s="271"/>
      <c r="E3283" s="272"/>
      <c r="F3283" s="272"/>
      <c r="G3283" s="272"/>
      <c r="H3283" s="272"/>
      <c r="I3283" s="272"/>
      <c r="J3283" s="272"/>
      <c r="K3283" s="272"/>
      <c r="L3283" s="272"/>
      <c r="M3283" s="272"/>
      <c r="N3283" s="273"/>
    </row>
    <row r="3284" spans="2:14" x14ac:dyDescent="0.25">
      <c r="B3284" s="278" t="str">
        <f>IF(D3284="","",D3284&amp;"-"&amp;(1+COUNTIF(D$11:D3283,D3284)))</f>
        <v/>
      </c>
      <c r="D3284" s="271"/>
      <c r="E3284" s="272"/>
      <c r="F3284" s="272"/>
      <c r="G3284" s="272"/>
      <c r="H3284" s="272"/>
      <c r="I3284" s="272"/>
      <c r="J3284" s="272"/>
      <c r="K3284" s="272"/>
      <c r="L3284" s="272"/>
      <c r="M3284" s="272"/>
      <c r="N3284" s="273"/>
    </row>
    <row r="3285" spans="2:14" x14ac:dyDescent="0.25">
      <c r="B3285" s="278" t="str">
        <f>IF(D3285="","",D3285&amp;"-"&amp;(1+COUNTIF(D$11:D3284,D3285)))</f>
        <v/>
      </c>
      <c r="D3285" s="271"/>
      <c r="E3285" s="272"/>
      <c r="F3285" s="272"/>
      <c r="G3285" s="272"/>
      <c r="H3285" s="272"/>
      <c r="I3285" s="272"/>
      <c r="J3285" s="272"/>
      <c r="K3285" s="272"/>
      <c r="L3285" s="272"/>
      <c r="M3285" s="272"/>
      <c r="N3285" s="273"/>
    </row>
    <row r="3286" spans="2:14" x14ac:dyDescent="0.25">
      <c r="B3286" s="278" t="str">
        <f>IF(D3286="","",D3286&amp;"-"&amp;(1+COUNTIF(D$11:D3285,D3286)))</f>
        <v/>
      </c>
      <c r="D3286" s="271"/>
      <c r="E3286" s="272"/>
      <c r="F3286" s="272"/>
      <c r="G3286" s="272"/>
      <c r="H3286" s="272"/>
      <c r="I3286" s="272"/>
      <c r="J3286" s="272"/>
      <c r="K3286" s="272"/>
      <c r="L3286" s="272"/>
      <c r="M3286" s="272"/>
      <c r="N3286" s="273"/>
    </row>
    <row r="3287" spans="2:14" x14ac:dyDescent="0.25">
      <c r="B3287" s="278" t="str">
        <f>IF(D3287="","",D3287&amp;"-"&amp;(1+COUNTIF(D$11:D3286,D3287)))</f>
        <v/>
      </c>
      <c r="D3287" s="271"/>
      <c r="E3287" s="272"/>
      <c r="F3287" s="272"/>
      <c r="G3287" s="272"/>
      <c r="H3287" s="272"/>
      <c r="I3287" s="272"/>
      <c r="J3287" s="272"/>
      <c r="K3287" s="272"/>
      <c r="L3287" s="272"/>
      <c r="M3287" s="272"/>
      <c r="N3287" s="273"/>
    </row>
    <row r="3288" spans="2:14" ht="15" customHeight="1" x14ac:dyDescent="0.25">
      <c r="B3288" s="278" t="str">
        <f>IF(D3288="","",D3288&amp;"-"&amp;(1+COUNTIF(D$11:D3287,D3288)))</f>
        <v/>
      </c>
      <c r="D3288" s="271"/>
      <c r="E3288" s="272"/>
      <c r="F3288" s="272"/>
      <c r="G3288" s="272"/>
      <c r="H3288" s="272"/>
      <c r="I3288" s="272"/>
      <c r="J3288" s="272"/>
      <c r="K3288" s="272"/>
      <c r="L3288" s="272"/>
      <c r="M3288" s="272"/>
      <c r="N3288" s="273"/>
    </row>
    <row r="3289" spans="2:14" x14ac:dyDescent="0.25">
      <c r="B3289" s="278" t="str">
        <f>IF(D3289="","",D3289&amp;"-"&amp;(1+COUNTIF(D$11:D3288,D3289)))</f>
        <v/>
      </c>
      <c r="D3289" s="271"/>
      <c r="E3289" s="272"/>
      <c r="F3289" s="272"/>
      <c r="G3289" s="272"/>
      <c r="H3289" s="272"/>
      <c r="I3289" s="272"/>
      <c r="J3289" s="272"/>
      <c r="K3289" s="272"/>
      <c r="L3289" s="272"/>
      <c r="M3289" s="272"/>
      <c r="N3289" s="273"/>
    </row>
    <row r="3290" spans="2:14" x14ac:dyDescent="0.25">
      <c r="B3290" s="278" t="str">
        <f>IF(D3290="","",D3290&amp;"-"&amp;(1+COUNTIF(D$11:D3289,D3290)))</f>
        <v/>
      </c>
      <c r="D3290" s="271"/>
      <c r="E3290" s="272"/>
      <c r="F3290" s="272"/>
      <c r="G3290" s="272"/>
      <c r="H3290" s="272"/>
      <c r="I3290" s="272"/>
      <c r="J3290" s="272"/>
      <c r="K3290" s="272"/>
      <c r="L3290" s="272"/>
      <c r="M3290" s="272"/>
      <c r="N3290" s="273"/>
    </row>
    <row r="3291" spans="2:14" x14ac:dyDescent="0.25">
      <c r="B3291" s="278" t="str">
        <f>IF(D3291="","",D3291&amp;"-"&amp;(1+COUNTIF(D$11:D3290,D3291)))</f>
        <v/>
      </c>
      <c r="D3291" s="271"/>
      <c r="E3291" s="272"/>
      <c r="F3291" s="272"/>
      <c r="G3291" s="272"/>
      <c r="H3291" s="272"/>
      <c r="I3291" s="272"/>
      <c r="J3291" s="272"/>
      <c r="K3291" s="272"/>
      <c r="L3291" s="272"/>
      <c r="M3291" s="272"/>
      <c r="N3291" s="273"/>
    </row>
    <row r="3292" spans="2:14" x14ac:dyDescent="0.25">
      <c r="B3292" s="278" t="str">
        <f>IF(D3292="","",D3292&amp;"-"&amp;(1+COUNTIF(D$11:D3291,D3292)))</f>
        <v/>
      </c>
      <c r="D3292" s="271"/>
      <c r="E3292" s="272"/>
      <c r="F3292" s="272"/>
      <c r="G3292" s="272"/>
      <c r="H3292" s="272"/>
      <c r="I3292" s="272"/>
      <c r="J3292" s="272"/>
      <c r="K3292" s="272"/>
      <c r="L3292" s="272"/>
      <c r="M3292" s="272"/>
      <c r="N3292" s="273"/>
    </row>
    <row r="3293" spans="2:14" x14ac:dyDescent="0.25">
      <c r="B3293" s="278" t="str">
        <f>IF(D3293="","",D3293&amp;"-"&amp;(1+COUNTIF(D$11:D3292,D3293)))</f>
        <v/>
      </c>
      <c r="D3293" s="271"/>
      <c r="E3293" s="272"/>
      <c r="F3293" s="272"/>
      <c r="G3293" s="272"/>
      <c r="H3293" s="272"/>
      <c r="I3293" s="272"/>
      <c r="J3293" s="272"/>
      <c r="K3293" s="272"/>
      <c r="L3293" s="272"/>
      <c r="M3293" s="272"/>
      <c r="N3293" s="273"/>
    </row>
    <row r="3294" spans="2:14" x14ac:dyDescent="0.25">
      <c r="B3294" s="278" t="str">
        <f>IF(D3294="","",D3294&amp;"-"&amp;(1+COUNTIF(D$11:D3293,D3294)))</f>
        <v/>
      </c>
      <c r="D3294" s="271"/>
      <c r="E3294" s="272"/>
      <c r="F3294" s="272"/>
      <c r="G3294" s="272"/>
      <c r="H3294" s="272"/>
      <c r="I3294" s="272"/>
      <c r="J3294" s="272"/>
      <c r="K3294" s="272"/>
      <c r="L3294" s="272"/>
      <c r="M3294" s="272"/>
      <c r="N3294" s="273"/>
    </row>
    <row r="3295" spans="2:14" ht="15" customHeight="1" x14ac:dyDescent="0.25">
      <c r="B3295" s="278" t="str">
        <f>IF(D3295="","",D3295&amp;"-"&amp;(1+COUNTIF(D$11:D3294,D3295)))</f>
        <v/>
      </c>
      <c r="D3295" s="271"/>
      <c r="E3295" s="272"/>
      <c r="F3295" s="272"/>
      <c r="G3295" s="272"/>
      <c r="H3295" s="272"/>
      <c r="I3295" s="272"/>
      <c r="J3295" s="272"/>
      <c r="K3295" s="272"/>
      <c r="L3295" s="272"/>
      <c r="M3295" s="272"/>
      <c r="N3295" s="273"/>
    </row>
    <row r="3296" spans="2:14" x14ac:dyDescent="0.25">
      <c r="B3296" s="278" t="str">
        <f>IF(D3296="","",D3296&amp;"-"&amp;(1+COUNTIF(D$11:D3295,D3296)))</f>
        <v/>
      </c>
      <c r="D3296" s="271"/>
      <c r="E3296" s="272"/>
      <c r="F3296" s="272"/>
      <c r="G3296" s="272"/>
      <c r="H3296" s="272"/>
      <c r="I3296" s="272"/>
      <c r="J3296" s="272"/>
      <c r="K3296" s="272"/>
      <c r="L3296" s="272"/>
      <c r="M3296" s="272"/>
      <c r="N3296" s="273"/>
    </row>
    <row r="3297" spans="2:14" x14ac:dyDescent="0.25">
      <c r="B3297" s="278" t="str">
        <f>IF(D3297="","",D3297&amp;"-"&amp;(1+COUNTIF(D$11:D3296,D3297)))</f>
        <v/>
      </c>
      <c r="D3297" s="271"/>
      <c r="E3297" s="272"/>
      <c r="F3297" s="272"/>
      <c r="G3297" s="272"/>
      <c r="H3297" s="272"/>
      <c r="I3297" s="272"/>
      <c r="J3297" s="272"/>
      <c r="K3297" s="272"/>
      <c r="L3297" s="272"/>
      <c r="M3297" s="272"/>
      <c r="N3297" s="273"/>
    </row>
    <row r="3298" spans="2:14" x14ac:dyDescent="0.25">
      <c r="B3298" s="278" t="str">
        <f>IF(D3298="","",D3298&amp;"-"&amp;(1+COUNTIF(D$11:D3297,D3298)))</f>
        <v/>
      </c>
      <c r="D3298" s="271"/>
      <c r="E3298" s="272"/>
      <c r="F3298" s="272"/>
      <c r="G3298" s="272"/>
      <c r="H3298" s="272"/>
      <c r="I3298" s="272"/>
      <c r="J3298" s="272"/>
      <c r="K3298" s="272"/>
      <c r="L3298" s="272"/>
      <c r="M3298" s="272"/>
      <c r="N3298" s="273"/>
    </row>
    <row r="3299" spans="2:14" x14ac:dyDescent="0.25">
      <c r="B3299" s="278" t="str">
        <f>IF(D3299="","",D3299&amp;"-"&amp;(1+COUNTIF(D$11:D3298,D3299)))</f>
        <v/>
      </c>
      <c r="D3299" s="271"/>
      <c r="E3299" s="272"/>
      <c r="F3299" s="272"/>
      <c r="G3299" s="272"/>
      <c r="H3299" s="272"/>
      <c r="I3299" s="272"/>
      <c r="J3299" s="272"/>
      <c r="K3299" s="272"/>
      <c r="L3299" s="272"/>
      <c r="M3299" s="272"/>
      <c r="N3299" s="273"/>
    </row>
    <row r="3300" spans="2:14" x14ac:dyDescent="0.25">
      <c r="B3300" s="278" t="str">
        <f>IF(D3300="","",D3300&amp;"-"&amp;(1+COUNTIF(D$11:D3299,D3300)))</f>
        <v/>
      </c>
      <c r="D3300" s="271"/>
      <c r="E3300" s="272"/>
      <c r="F3300" s="272"/>
      <c r="G3300" s="272"/>
      <c r="H3300" s="272"/>
      <c r="I3300" s="272"/>
      <c r="J3300" s="272"/>
      <c r="K3300" s="272"/>
      <c r="L3300" s="272"/>
      <c r="M3300" s="272"/>
      <c r="N3300" s="273"/>
    </row>
    <row r="3301" spans="2:14" x14ac:dyDescent="0.25">
      <c r="B3301" s="278" t="str">
        <f>IF(D3301="","",D3301&amp;"-"&amp;(1+COUNTIF(D$11:D3300,D3301)))</f>
        <v/>
      </c>
      <c r="D3301" s="271"/>
      <c r="E3301" s="272"/>
      <c r="F3301" s="272"/>
      <c r="G3301" s="272"/>
      <c r="H3301" s="272"/>
      <c r="I3301" s="272"/>
      <c r="J3301" s="272"/>
      <c r="K3301" s="272"/>
      <c r="L3301" s="272"/>
      <c r="M3301" s="272"/>
      <c r="N3301" s="273"/>
    </row>
    <row r="3302" spans="2:14" ht="15" customHeight="1" x14ac:dyDescent="0.25">
      <c r="B3302" s="278" t="str">
        <f>IF(D3302="","",D3302&amp;"-"&amp;(1+COUNTIF(D$11:D3301,D3302)))</f>
        <v/>
      </c>
      <c r="D3302" s="271"/>
      <c r="E3302" s="272"/>
      <c r="F3302" s="272"/>
      <c r="G3302" s="272"/>
      <c r="H3302" s="272"/>
      <c r="I3302" s="272"/>
      <c r="J3302" s="272"/>
      <c r="K3302" s="272"/>
      <c r="L3302" s="272"/>
      <c r="M3302" s="272"/>
      <c r="N3302" s="273"/>
    </row>
    <row r="3303" spans="2:14" x14ac:dyDescent="0.25">
      <c r="B3303" s="278" t="str">
        <f>IF(D3303="","",D3303&amp;"-"&amp;(1+COUNTIF(D$11:D3302,D3303)))</f>
        <v/>
      </c>
      <c r="D3303" s="271"/>
      <c r="E3303" s="272"/>
      <c r="F3303" s="272"/>
      <c r="G3303" s="272"/>
      <c r="H3303" s="272"/>
      <c r="I3303" s="272"/>
      <c r="J3303" s="272"/>
      <c r="K3303" s="272"/>
      <c r="L3303" s="272"/>
      <c r="M3303" s="272"/>
      <c r="N3303" s="273"/>
    </row>
    <row r="3304" spans="2:14" x14ac:dyDescent="0.25">
      <c r="B3304" s="278" t="str">
        <f>IF(D3304="","",D3304&amp;"-"&amp;(1+COUNTIF(D$11:D3303,D3304)))</f>
        <v/>
      </c>
      <c r="D3304" s="271"/>
      <c r="E3304" s="272"/>
      <c r="F3304" s="272"/>
      <c r="G3304" s="272"/>
      <c r="H3304" s="272"/>
      <c r="I3304" s="272"/>
      <c r="J3304" s="272"/>
      <c r="K3304" s="272"/>
      <c r="L3304" s="272"/>
      <c r="M3304" s="272"/>
      <c r="N3304" s="273"/>
    </row>
    <row r="3305" spans="2:14" x14ac:dyDescent="0.25">
      <c r="B3305" s="278" t="str">
        <f>IF(D3305="","",D3305&amp;"-"&amp;(1+COUNTIF(D$11:D3304,D3305)))</f>
        <v/>
      </c>
      <c r="D3305" s="271"/>
      <c r="E3305" s="272"/>
      <c r="F3305" s="272"/>
      <c r="G3305" s="272"/>
      <c r="H3305" s="272"/>
      <c r="I3305" s="272"/>
      <c r="J3305" s="272"/>
      <c r="K3305" s="272"/>
      <c r="L3305" s="272"/>
      <c r="M3305" s="272"/>
      <c r="N3305" s="273"/>
    </row>
    <row r="3306" spans="2:14" x14ac:dyDescent="0.25">
      <c r="B3306" s="278" t="str">
        <f>IF(D3306="","",D3306&amp;"-"&amp;(1+COUNTIF(D$11:D3305,D3306)))</f>
        <v/>
      </c>
      <c r="D3306" s="271"/>
      <c r="E3306" s="272"/>
      <c r="F3306" s="272"/>
      <c r="G3306" s="272"/>
      <c r="H3306" s="272"/>
      <c r="I3306" s="272"/>
      <c r="J3306" s="272"/>
      <c r="K3306" s="272"/>
      <c r="L3306" s="272"/>
      <c r="M3306" s="272"/>
      <c r="N3306" s="273"/>
    </row>
    <row r="3307" spans="2:14" x14ac:dyDescent="0.25">
      <c r="B3307" s="278" t="str">
        <f>IF(D3307="","",D3307&amp;"-"&amp;(1+COUNTIF(D$11:D3306,D3307)))</f>
        <v/>
      </c>
      <c r="D3307" s="271"/>
      <c r="E3307" s="272"/>
      <c r="F3307" s="272"/>
      <c r="G3307" s="272"/>
      <c r="H3307" s="272"/>
      <c r="I3307" s="272"/>
      <c r="J3307" s="272"/>
      <c r="K3307" s="272"/>
      <c r="L3307" s="272"/>
      <c r="M3307" s="272"/>
      <c r="N3307" s="273"/>
    </row>
    <row r="3308" spans="2:14" x14ac:dyDescent="0.25">
      <c r="B3308" s="278" t="str">
        <f>IF(D3308="","",D3308&amp;"-"&amp;(1+COUNTIF(D$11:D3307,D3308)))</f>
        <v/>
      </c>
      <c r="D3308" s="271"/>
      <c r="E3308" s="272"/>
      <c r="F3308" s="272"/>
      <c r="G3308" s="272"/>
      <c r="H3308" s="272"/>
      <c r="I3308" s="272"/>
      <c r="J3308" s="272"/>
      <c r="K3308" s="272"/>
      <c r="L3308" s="272"/>
      <c r="M3308" s="272"/>
      <c r="N3308" s="273"/>
    </row>
    <row r="3309" spans="2:14" ht="15" customHeight="1" x14ac:dyDescent="0.25">
      <c r="B3309" s="278" t="str">
        <f>IF(D3309="","",D3309&amp;"-"&amp;(1+COUNTIF(D$11:D3308,D3309)))</f>
        <v/>
      </c>
      <c r="D3309" s="271"/>
      <c r="E3309" s="272"/>
      <c r="F3309" s="272"/>
      <c r="G3309" s="272"/>
      <c r="H3309" s="272"/>
      <c r="I3309" s="272"/>
      <c r="J3309" s="272"/>
      <c r="K3309" s="272"/>
      <c r="L3309" s="272"/>
      <c r="M3309" s="272"/>
      <c r="N3309" s="273"/>
    </row>
    <row r="3310" spans="2:14" x14ac:dyDescent="0.25">
      <c r="B3310" s="278" t="str">
        <f>IF(D3310="","",D3310&amp;"-"&amp;(1+COUNTIF(D$11:D3309,D3310)))</f>
        <v/>
      </c>
      <c r="D3310" s="271"/>
      <c r="E3310" s="272"/>
      <c r="F3310" s="272"/>
      <c r="G3310" s="272"/>
      <c r="H3310" s="272"/>
      <c r="I3310" s="272"/>
      <c r="J3310" s="272"/>
      <c r="K3310" s="272"/>
      <c r="L3310" s="272"/>
      <c r="M3310" s="272"/>
      <c r="N3310" s="273"/>
    </row>
    <row r="3311" spans="2:14" x14ac:dyDescent="0.25">
      <c r="B3311" s="278" t="str">
        <f>IF(D3311="","",D3311&amp;"-"&amp;(1+COUNTIF(D$11:D3310,D3311)))</f>
        <v/>
      </c>
      <c r="D3311" s="271"/>
      <c r="E3311" s="272"/>
      <c r="F3311" s="272"/>
      <c r="G3311" s="272"/>
      <c r="H3311" s="272"/>
      <c r="I3311" s="272"/>
      <c r="J3311" s="272"/>
      <c r="K3311" s="272"/>
      <c r="L3311" s="272"/>
      <c r="M3311" s="272"/>
      <c r="N3311" s="273"/>
    </row>
    <row r="3312" spans="2:14" x14ac:dyDescent="0.25">
      <c r="B3312" s="278" t="str">
        <f>IF(D3312="","",D3312&amp;"-"&amp;(1+COUNTIF(D$11:D3311,D3312)))</f>
        <v/>
      </c>
      <c r="D3312" s="271"/>
      <c r="E3312" s="272"/>
      <c r="F3312" s="272"/>
      <c r="G3312" s="272"/>
      <c r="H3312" s="272"/>
      <c r="I3312" s="272"/>
      <c r="J3312" s="272"/>
      <c r="K3312" s="272"/>
      <c r="L3312" s="272"/>
      <c r="M3312" s="272"/>
      <c r="N3312" s="273"/>
    </row>
    <row r="3313" spans="2:14" x14ac:dyDescent="0.25">
      <c r="B3313" s="278" t="str">
        <f>IF(D3313="","",D3313&amp;"-"&amp;(1+COUNTIF(D$11:D3312,D3313)))</f>
        <v/>
      </c>
      <c r="D3313" s="271"/>
      <c r="E3313" s="272"/>
      <c r="F3313" s="272"/>
      <c r="G3313" s="272"/>
      <c r="H3313" s="272"/>
      <c r="I3313" s="272"/>
      <c r="J3313" s="272"/>
      <c r="K3313" s="272"/>
      <c r="L3313" s="272"/>
      <c r="M3313" s="272"/>
      <c r="N3313" s="273"/>
    </row>
    <row r="3314" spans="2:14" x14ac:dyDescent="0.25">
      <c r="B3314" s="278" t="str">
        <f>IF(D3314="","",D3314&amp;"-"&amp;(1+COUNTIF(D$11:D3313,D3314)))</f>
        <v/>
      </c>
      <c r="D3314" s="271"/>
      <c r="E3314" s="272"/>
      <c r="F3314" s="272"/>
      <c r="G3314" s="272"/>
      <c r="H3314" s="272"/>
      <c r="I3314" s="272"/>
      <c r="J3314" s="272"/>
      <c r="K3314" s="272"/>
      <c r="L3314" s="272"/>
      <c r="M3314" s="272"/>
      <c r="N3314" s="273"/>
    </row>
    <row r="3315" spans="2:14" x14ac:dyDescent="0.25">
      <c r="B3315" s="278" t="str">
        <f>IF(D3315="","",D3315&amp;"-"&amp;(1+COUNTIF(D$11:D3314,D3315)))</f>
        <v/>
      </c>
      <c r="D3315" s="271"/>
      <c r="E3315" s="272"/>
      <c r="F3315" s="272"/>
      <c r="G3315" s="272"/>
      <c r="H3315" s="272"/>
      <c r="I3315" s="272"/>
      <c r="J3315" s="272"/>
      <c r="K3315" s="272"/>
      <c r="L3315" s="272"/>
      <c r="M3315" s="272"/>
      <c r="N3315" s="273"/>
    </row>
    <row r="3316" spans="2:14" ht="15" customHeight="1" x14ac:dyDescent="0.25">
      <c r="B3316" s="278" t="str">
        <f>IF(D3316="","",D3316&amp;"-"&amp;(1+COUNTIF(D$11:D3315,D3316)))</f>
        <v/>
      </c>
      <c r="D3316" s="271"/>
      <c r="E3316" s="272"/>
      <c r="F3316" s="272"/>
      <c r="G3316" s="272"/>
      <c r="H3316" s="272"/>
      <c r="I3316" s="272"/>
      <c r="J3316" s="272"/>
      <c r="K3316" s="272"/>
      <c r="L3316" s="272"/>
      <c r="M3316" s="272"/>
      <c r="N3316" s="273"/>
    </row>
    <row r="3317" spans="2:14" x14ac:dyDescent="0.25">
      <c r="B3317" s="278" t="str">
        <f>IF(D3317="","",D3317&amp;"-"&amp;(1+COUNTIF(D$11:D3316,D3317)))</f>
        <v/>
      </c>
      <c r="D3317" s="271"/>
      <c r="E3317" s="272"/>
      <c r="F3317" s="272"/>
      <c r="G3317" s="272"/>
      <c r="H3317" s="272"/>
      <c r="I3317" s="272"/>
      <c r="J3317" s="272"/>
      <c r="K3317" s="272"/>
      <c r="L3317" s="272"/>
      <c r="M3317" s="272"/>
      <c r="N3317" s="273"/>
    </row>
    <row r="3318" spans="2:14" x14ac:dyDescent="0.25">
      <c r="B3318" s="278" t="str">
        <f>IF(D3318="","",D3318&amp;"-"&amp;(1+COUNTIF(D$11:D3317,D3318)))</f>
        <v/>
      </c>
      <c r="D3318" s="271"/>
      <c r="E3318" s="272"/>
      <c r="F3318" s="272"/>
      <c r="G3318" s="272"/>
      <c r="H3318" s="272"/>
      <c r="I3318" s="272"/>
      <c r="J3318" s="272"/>
      <c r="K3318" s="272"/>
      <c r="L3318" s="272"/>
      <c r="M3318" s="272"/>
      <c r="N3318" s="273"/>
    </row>
    <row r="3319" spans="2:14" x14ac:dyDescent="0.25">
      <c r="B3319" s="278" t="str">
        <f>IF(D3319="","",D3319&amp;"-"&amp;(1+COUNTIF(D$11:D3318,D3319)))</f>
        <v/>
      </c>
      <c r="D3319" s="271"/>
      <c r="E3319" s="272"/>
      <c r="F3319" s="272"/>
      <c r="G3319" s="272"/>
      <c r="H3319" s="272"/>
      <c r="I3319" s="272"/>
      <c r="J3319" s="272"/>
      <c r="K3319" s="272"/>
      <c r="L3319" s="272"/>
      <c r="M3319" s="272"/>
      <c r="N3319" s="273"/>
    </row>
    <row r="3320" spans="2:14" x14ac:dyDescent="0.25">
      <c r="B3320" s="278" t="str">
        <f>IF(D3320="","",D3320&amp;"-"&amp;(1+COUNTIF(D$11:D3319,D3320)))</f>
        <v/>
      </c>
      <c r="D3320" s="271"/>
      <c r="E3320" s="272"/>
      <c r="F3320" s="272"/>
      <c r="G3320" s="272"/>
      <c r="H3320" s="272"/>
      <c r="I3320" s="272"/>
      <c r="J3320" s="272"/>
      <c r="K3320" s="272"/>
      <c r="L3320" s="272"/>
      <c r="M3320" s="272"/>
      <c r="N3320" s="273"/>
    </row>
    <row r="3321" spans="2:14" x14ac:dyDescent="0.25">
      <c r="B3321" s="278" t="str">
        <f>IF(D3321="","",D3321&amp;"-"&amp;(1+COUNTIF(D$11:D3320,D3321)))</f>
        <v/>
      </c>
      <c r="D3321" s="271"/>
      <c r="E3321" s="272"/>
      <c r="F3321" s="272"/>
      <c r="G3321" s="272"/>
      <c r="H3321" s="272"/>
      <c r="I3321" s="272"/>
      <c r="J3321" s="272"/>
      <c r="K3321" s="272"/>
      <c r="L3321" s="272"/>
      <c r="M3321" s="272"/>
      <c r="N3321" s="273"/>
    </row>
    <row r="3322" spans="2:14" x14ac:dyDescent="0.25">
      <c r="B3322" s="278" t="str">
        <f>IF(D3322="","",D3322&amp;"-"&amp;(1+COUNTIF(D$11:D3321,D3322)))</f>
        <v/>
      </c>
      <c r="D3322" s="271"/>
      <c r="E3322" s="272"/>
      <c r="F3322" s="272"/>
      <c r="G3322" s="272"/>
      <c r="H3322" s="272"/>
      <c r="I3322" s="272"/>
      <c r="J3322" s="272"/>
      <c r="K3322" s="272"/>
      <c r="L3322" s="272"/>
      <c r="M3322" s="272"/>
      <c r="N3322" s="273"/>
    </row>
    <row r="3323" spans="2:14" ht="15" customHeight="1" x14ac:dyDescent="0.25">
      <c r="B3323" s="278" t="str">
        <f>IF(D3323="","",D3323&amp;"-"&amp;(1+COUNTIF(D$11:D3322,D3323)))</f>
        <v/>
      </c>
      <c r="D3323" s="271"/>
      <c r="E3323" s="272"/>
      <c r="F3323" s="272"/>
      <c r="G3323" s="272"/>
      <c r="H3323" s="272"/>
      <c r="I3323" s="272"/>
      <c r="J3323" s="272"/>
      <c r="K3323" s="272"/>
      <c r="L3323" s="272"/>
      <c r="M3323" s="272"/>
      <c r="N3323" s="273"/>
    </row>
    <row r="3324" spans="2:14" x14ac:dyDescent="0.25">
      <c r="B3324" s="278" t="str">
        <f>IF(D3324="","",D3324&amp;"-"&amp;(1+COUNTIF(D$11:D3323,D3324)))</f>
        <v/>
      </c>
      <c r="D3324" s="271"/>
      <c r="E3324" s="272"/>
      <c r="F3324" s="272"/>
      <c r="G3324" s="272"/>
      <c r="H3324" s="272"/>
      <c r="I3324" s="272"/>
      <c r="J3324" s="272"/>
      <c r="K3324" s="272"/>
      <c r="L3324" s="272"/>
      <c r="M3324" s="272"/>
      <c r="N3324" s="273"/>
    </row>
    <row r="3325" spans="2:14" x14ac:dyDescent="0.25">
      <c r="B3325" s="278" t="str">
        <f>IF(D3325="","",D3325&amp;"-"&amp;(1+COUNTIF(D$11:D3324,D3325)))</f>
        <v/>
      </c>
      <c r="D3325" s="271"/>
      <c r="E3325" s="272"/>
      <c r="F3325" s="272"/>
      <c r="G3325" s="272"/>
      <c r="H3325" s="272"/>
      <c r="I3325" s="272"/>
      <c r="J3325" s="272"/>
      <c r="K3325" s="272"/>
      <c r="L3325" s="272"/>
      <c r="M3325" s="272"/>
      <c r="N3325" s="273"/>
    </row>
    <row r="3326" spans="2:14" x14ac:dyDescent="0.25">
      <c r="B3326" s="278" t="str">
        <f>IF(D3326="","",D3326&amp;"-"&amp;(1+COUNTIF(D$11:D3325,D3326)))</f>
        <v/>
      </c>
      <c r="D3326" s="271"/>
      <c r="E3326" s="272"/>
      <c r="F3326" s="272"/>
      <c r="G3326" s="272"/>
      <c r="H3326" s="272"/>
      <c r="I3326" s="272"/>
      <c r="J3326" s="272"/>
      <c r="K3326" s="272"/>
      <c r="L3326" s="272"/>
      <c r="M3326" s="272"/>
      <c r="N3326" s="273"/>
    </row>
    <row r="3327" spans="2:14" x14ac:dyDescent="0.25">
      <c r="B3327" s="278" t="str">
        <f>IF(D3327="","",D3327&amp;"-"&amp;(1+COUNTIF(D$11:D3326,D3327)))</f>
        <v/>
      </c>
      <c r="D3327" s="271"/>
      <c r="E3327" s="272"/>
      <c r="F3327" s="272"/>
      <c r="G3327" s="272"/>
      <c r="H3327" s="272"/>
      <c r="I3327" s="272"/>
      <c r="J3327" s="272"/>
      <c r="K3327" s="272"/>
      <c r="L3327" s="272"/>
      <c r="M3327" s="272"/>
      <c r="N3327" s="273"/>
    </row>
    <row r="3328" spans="2:14" x14ac:dyDescent="0.25">
      <c r="B3328" s="278" t="str">
        <f>IF(D3328="","",D3328&amp;"-"&amp;(1+COUNTIF(D$11:D3327,D3328)))</f>
        <v/>
      </c>
      <c r="D3328" s="271"/>
      <c r="E3328" s="272"/>
      <c r="F3328" s="272"/>
      <c r="G3328" s="272"/>
      <c r="H3328" s="272"/>
      <c r="I3328" s="272"/>
      <c r="J3328" s="272"/>
      <c r="K3328" s="272"/>
      <c r="L3328" s="272"/>
      <c r="M3328" s="272"/>
      <c r="N3328" s="273"/>
    </row>
    <row r="3329" spans="2:14" x14ac:dyDescent="0.25">
      <c r="B3329" s="278" t="str">
        <f>IF(D3329="","",D3329&amp;"-"&amp;(1+COUNTIF(D$11:D3328,D3329)))</f>
        <v/>
      </c>
      <c r="D3329" s="271"/>
      <c r="E3329" s="272"/>
      <c r="F3329" s="272"/>
      <c r="G3329" s="272"/>
      <c r="H3329" s="272"/>
      <c r="I3329" s="272"/>
      <c r="J3329" s="272"/>
      <c r="K3329" s="272"/>
      <c r="L3329" s="272"/>
      <c r="M3329" s="272"/>
      <c r="N3329" s="273"/>
    </row>
    <row r="3330" spans="2:14" ht="15" customHeight="1" x14ac:dyDescent="0.25">
      <c r="B3330" s="278" t="str">
        <f>IF(D3330="","",D3330&amp;"-"&amp;(1+COUNTIF(D$11:D3329,D3330)))</f>
        <v/>
      </c>
      <c r="D3330" s="271"/>
      <c r="E3330" s="272"/>
      <c r="F3330" s="272"/>
      <c r="G3330" s="272"/>
      <c r="H3330" s="272"/>
      <c r="I3330" s="272"/>
      <c r="J3330" s="272"/>
      <c r="K3330" s="272"/>
      <c r="L3330" s="272"/>
      <c r="M3330" s="272"/>
      <c r="N3330" s="273"/>
    </row>
    <row r="3331" spans="2:14" x14ac:dyDescent="0.25">
      <c r="B3331" s="278" t="str">
        <f>IF(D3331="","",D3331&amp;"-"&amp;(1+COUNTIF(D$11:D3330,D3331)))</f>
        <v/>
      </c>
      <c r="D3331" s="271"/>
      <c r="E3331" s="272"/>
      <c r="F3331" s="272"/>
      <c r="G3331" s="272"/>
      <c r="H3331" s="272"/>
      <c r="I3331" s="272"/>
      <c r="J3331" s="272"/>
      <c r="K3331" s="272"/>
      <c r="L3331" s="272"/>
      <c r="M3331" s="272"/>
      <c r="N3331" s="273"/>
    </row>
    <row r="3332" spans="2:14" x14ac:dyDescent="0.25">
      <c r="B3332" s="278" t="str">
        <f>IF(D3332="","",D3332&amp;"-"&amp;(1+COUNTIF(D$11:D3331,D3332)))</f>
        <v/>
      </c>
      <c r="D3332" s="271"/>
      <c r="E3332" s="272"/>
      <c r="F3332" s="272"/>
      <c r="G3332" s="272"/>
      <c r="H3332" s="272"/>
      <c r="I3332" s="272"/>
      <c r="J3332" s="272"/>
      <c r="K3332" s="272"/>
      <c r="L3332" s="272"/>
      <c r="M3332" s="272"/>
      <c r="N3332" s="273"/>
    </row>
    <row r="3333" spans="2:14" x14ac:dyDescent="0.25">
      <c r="B3333" s="278" t="str">
        <f>IF(D3333="","",D3333&amp;"-"&amp;(1+COUNTIF(D$11:D3332,D3333)))</f>
        <v/>
      </c>
      <c r="D3333" s="271"/>
      <c r="E3333" s="272"/>
      <c r="F3333" s="272"/>
      <c r="G3333" s="272"/>
      <c r="H3333" s="272"/>
      <c r="I3333" s="272"/>
      <c r="J3333" s="272"/>
      <c r="K3333" s="272"/>
      <c r="L3333" s="272"/>
      <c r="M3333" s="272"/>
      <c r="N3333" s="273"/>
    </row>
    <row r="3334" spans="2:14" x14ac:dyDescent="0.25">
      <c r="B3334" s="278" t="str">
        <f>IF(D3334="","",D3334&amp;"-"&amp;(1+COUNTIF(D$11:D3333,D3334)))</f>
        <v/>
      </c>
      <c r="D3334" s="271"/>
      <c r="E3334" s="272"/>
      <c r="F3334" s="272"/>
      <c r="G3334" s="272"/>
      <c r="H3334" s="272"/>
      <c r="I3334" s="272"/>
      <c r="J3334" s="272"/>
      <c r="K3334" s="272"/>
      <c r="L3334" s="272"/>
      <c r="M3334" s="272"/>
      <c r="N3334" s="273"/>
    </row>
    <row r="3335" spans="2:14" x14ac:dyDescent="0.25">
      <c r="B3335" s="278" t="str">
        <f>IF(D3335="","",D3335&amp;"-"&amp;(1+COUNTIF(D$11:D3334,D3335)))</f>
        <v/>
      </c>
      <c r="D3335" s="271"/>
      <c r="E3335" s="272"/>
      <c r="F3335" s="272"/>
      <c r="G3335" s="272"/>
      <c r="H3335" s="272"/>
      <c r="I3335" s="272"/>
      <c r="J3335" s="272"/>
      <c r="K3335" s="272"/>
      <c r="L3335" s="272"/>
      <c r="M3335" s="272"/>
      <c r="N3335" s="273"/>
    </row>
    <row r="3336" spans="2:14" x14ac:dyDescent="0.25">
      <c r="B3336" s="278" t="str">
        <f>IF(D3336="","",D3336&amp;"-"&amp;(1+COUNTIF(D$11:D3335,D3336)))</f>
        <v/>
      </c>
      <c r="D3336" s="271"/>
      <c r="E3336" s="272"/>
      <c r="F3336" s="272"/>
      <c r="G3336" s="272"/>
      <c r="H3336" s="272"/>
      <c r="I3336" s="272"/>
      <c r="J3336" s="272"/>
      <c r="K3336" s="272"/>
      <c r="L3336" s="272"/>
      <c r="M3336" s="272"/>
      <c r="N3336" s="273"/>
    </row>
    <row r="3337" spans="2:14" ht="15" customHeight="1" x14ac:dyDescent="0.25">
      <c r="B3337" s="278" t="str">
        <f>IF(D3337="","",D3337&amp;"-"&amp;(1+COUNTIF(D$11:D3336,D3337)))</f>
        <v/>
      </c>
      <c r="D3337" s="271"/>
      <c r="E3337" s="272"/>
      <c r="F3337" s="272"/>
      <c r="G3337" s="272"/>
      <c r="H3337" s="272"/>
      <c r="I3337" s="272"/>
      <c r="J3337" s="272"/>
      <c r="K3337" s="272"/>
      <c r="L3337" s="272"/>
      <c r="M3337" s="272"/>
      <c r="N3337" s="273"/>
    </row>
    <row r="3338" spans="2:14" x14ac:dyDescent="0.25">
      <c r="B3338" s="278" t="str">
        <f>IF(D3338="","",D3338&amp;"-"&amp;(1+COUNTIF(D$11:D3337,D3338)))</f>
        <v/>
      </c>
      <c r="D3338" s="271"/>
      <c r="E3338" s="272"/>
      <c r="F3338" s="272"/>
      <c r="G3338" s="272"/>
      <c r="H3338" s="272"/>
      <c r="I3338" s="272"/>
      <c r="J3338" s="272"/>
      <c r="K3338" s="272"/>
      <c r="L3338" s="272"/>
      <c r="M3338" s="272"/>
      <c r="N3338" s="273"/>
    </row>
    <row r="3339" spans="2:14" x14ac:dyDescent="0.25">
      <c r="B3339" s="278" t="str">
        <f>IF(D3339="","",D3339&amp;"-"&amp;(1+COUNTIF(D$11:D3338,D3339)))</f>
        <v/>
      </c>
      <c r="D3339" s="271"/>
      <c r="E3339" s="272"/>
      <c r="F3339" s="272"/>
      <c r="G3339" s="272"/>
      <c r="H3339" s="272"/>
      <c r="I3339" s="272"/>
      <c r="J3339" s="272"/>
      <c r="K3339" s="272"/>
      <c r="L3339" s="272"/>
      <c r="M3339" s="272"/>
      <c r="N3339" s="273"/>
    </row>
    <row r="3340" spans="2:14" x14ac:dyDescent="0.25">
      <c r="B3340" s="278" t="str">
        <f>IF(D3340="","",D3340&amp;"-"&amp;(1+COUNTIF(D$11:D3339,D3340)))</f>
        <v/>
      </c>
      <c r="D3340" s="271"/>
      <c r="E3340" s="272"/>
      <c r="F3340" s="272"/>
      <c r="G3340" s="272"/>
      <c r="H3340" s="272"/>
      <c r="I3340" s="272"/>
      <c r="J3340" s="272"/>
      <c r="K3340" s="272"/>
      <c r="L3340" s="272"/>
      <c r="M3340" s="272"/>
      <c r="N3340" s="273"/>
    </row>
    <row r="3341" spans="2:14" x14ac:dyDescent="0.25">
      <c r="B3341" s="278" t="str">
        <f>IF(D3341="","",D3341&amp;"-"&amp;(1+COUNTIF(D$11:D3340,D3341)))</f>
        <v/>
      </c>
      <c r="D3341" s="271"/>
      <c r="E3341" s="272"/>
      <c r="F3341" s="272"/>
      <c r="G3341" s="272"/>
      <c r="H3341" s="272"/>
      <c r="I3341" s="272"/>
      <c r="J3341" s="272"/>
      <c r="K3341" s="272"/>
      <c r="L3341" s="272"/>
      <c r="M3341" s="272"/>
      <c r="N3341" s="273"/>
    </row>
    <row r="3342" spans="2:14" x14ac:dyDescent="0.25">
      <c r="B3342" s="278" t="str">
        <f>IF(D3342="","",D3342&amp;"-"&amp;(1+COUNTIF(D$11:D3341,D3342)))</f>
        <v/>
      </c>
      <c r="D3342" s="271"/>
      <c r="E3342" s="272"/>
      <c r="F3342" s="272"/>
      <c r="G3342" s="272"/>
      <c r="H3342" s="272"/>
      <c r="I3342" s="272"/>
      <c r="J3342" s="272"/>
      <c r="K3342" s="272"/>
      <c r="L3342" s="272"/>
      <c r="M3342" s="272"/>
      <c r="N3342" s="273"/>
    </row>
    <row r="3343" spans="2:14" x14ac:dyDescent="0.25">
      <c r="B3343" s="278" t="str">
        <f>IF(D3343="","",D3343&amp;"-"&amp;(1+COUNTIF(D$11:D3342,D3343)))</f>
        <v/>
      </c>
      <c r="D3343" s="271"/>
      <c r="E3343" s="272"/>
      <c r="F3343" s="272"/>
      <c r="G3343" s="272"/>
      <c r="H3343" s="272"/>
      <c r="I3343" s="272"/>
      <c r="J3343" s="272"/>
      <c r="K3343" s="272"/>
      <c r="L3343" s="272"/>
      <c r="M3343" s="272"/>
      <c r="N3343" s="273"/>
    </row>
    <row r="3344" spans="2:14" ht="15" customHeight="1" x14ac:dyDescent="0.25">
      <c r="B3344" s="278" t="str">
        <f>IF(D3344="","",D3344&amp;"-"&amp;(1+COUNTIF(D$11:D3343,D3344)))</f>
        <v/>
      </c>
      <c r="D3344" s="271"/>
      <c r="E3344" s="272"/>
      <c r="F3344" s="272"/>
      <c r="G3344" s="272"/>
      <c r="H3344" s="272"/>
      <c r="I3344" s="272"/>
      <c r="J3344" s="272"/>
      <c r="K3344" s="272"/>
      <c r="L3344" s="272"/>
      <c r="M3344" s="272"/>
      <c r="N3344" s="273"/>
    </row>
    <row r="3345" spans="2:14" x14ac:dyDescent="0.25">
      <c r="B3345" s="278" t="str">
        <f>IF(D3345="","",D3345&amp;"-"&amp;(1+COUNTIF(D$11:D3344,D3345)))</f>
        <v/>
      </c>
      <c r="D3345" s="271"/>
      <c r="E3345" s="272"/>
      <c r="F3345" s="272"/>
      <c r="G3345" s="272"/>
      <c r="H3345" s="272"/>
      <c r="I3345" s="272"/>
      <c r="J3345" s="272"/>
      <c r="K3345" s="272"/>
      <c r="L3345" s="272"/>
      <c r="M3345" s="272"/>
      <c r="N3345" s="273"/>
    </row>
    <row r="3346" spans="2:14" x14ac:dyDescent="0.25">
      <c r="B3346" s="278" t="str">
        <f>IF(D3346="","",D3346&amp;"-"&amp;(1+COUNTIF(D$11:D3345,D3346)))</f>
        <v/>
      </c>
      <c r="D3346" s="271"/>
      <c r="E3346" s="272"/>
      <c r="F3346" s="272"/>
      <c r="G3346" s="272"/>
      <c r="H3346" s="272"/>
      <c r="I3346" s="272"/>
      <c r="J3346" s="272"/>
      <c r="K3346" s="272"/>
      <c r="L3346" s="272"/>
      <c r="M3346" s="272"/>
      <c r="N3346" s="273"/>
    </row>
    <row r="3347" spans="2:14" x14ac:dyDescent="0.25">
      <c r="B3347" s="278" t="str">
        <f>IF(D3347="","",D3347&amp;"-"&amp;(1+COUNTIF(D$11:D3346,D3347)))</f>
        <v/>
      </c>
      <c r="D3347" s="271"/>
      <c r="E3347" s="272"/>
      <c r="F3347" s="272"/>
      <c r="G3347" s="272"/>
      <c r="H3347" s="272"/>
      <c r="I3347" s="272"/>
      <c r="J3347" s="272"/>
      <c r="K3347" s="272"/>
      <c r="L3347" s="272"/>
      <c r="M3347" s="272"/>
      <c r="N3347" s="273"/>
    </row>
    <row r="3348" spans="2:14" x14ac:dyDescent="0.25">
      <c r="B3348" s="278" t="str">
        <f>IF(D3348="","",D3348&amp;"-"&amp;(1+COUNTIF(D$11:D3347,D3348)))</f>
        <v/>
      </c>
      <c r="D3348" s="271"/>
      <c r="E3348" s="272"/>
      <c r="F3348" s="272"/>
      <c r="G3348" s="272"/>
      <c r="H3348" s="272"/>
      <c r="I3348" s="272"/>
      <c r="J3348" s="272"/>
      <c r="K3348" s="272"/>
      <c r="L3348" s="272"/>
      <c r="M3348" s="272"/>
      <c r="N3348" s="273"/>
    </row>
    <row r="3349" spans="2:14" x14ac:dyDescent="0.25">
      <c r="B3349" s="278" t="str">
        <f>IF(D3349="","",D3349&amp;"-"&amp;(1+COUNTIF(D$11:D3348,D3349)))</f>
        <v/>
      </c>
      <c r="D3349" s="271"/>
      <c r="E3349" s="272"/>
      <c r="F3349" s="272"/>
      <c r="G3349" s="272"/>
      <c r="H3349" s="272"/>
      <c r="I3349" s="272"/>
      <c r="J3349" s="272"/>
      <c r="K3349" s="272"/>
      <c r="L3349" s="272"/>
      <c r="M3349" s="272"/>
      <c r="N3349" s="273"/>
    </row>
    <row r="3350" spans="2:14" x14ac:dyDescent="0.25">
      <c r="B3350" s="278" t="str">
        <f>IF(D3350="","",D3350&amp;"-"&amp;(1+COUNTIF(D$11:D3349,D3350)))</f>
        <v/>
      </c>
      <c r="D3350" s="271"/>
      <c r="E3350" s="272"/>
      <c r="F3350" s="272"/>
      <c r="G3350" s="272"/>
      <c r="H3350" s="272"/>
      <c r="I3350" s="272"/>
      <c r="J3350" s="272"/>
      <c r="K3350" s="272"/>
      <c r="L3350" s="272"/>
      <c r="M3350" s="272"/>
      <c r="N3350" s="273"/>
    </row>
    <row r="3351" spans="2:14" ht="15" customHeight="1" x14ac:dyDescent="0.25">
      <c r="B3351" s="278" t="str">
        <f>IF(D3351="","",D3351&amp;"-"&amp;(1+COUNTIF(D$11:D3350,D3351)))</f>
        <v/>
      </c>
      <c r="D3351" s="271"/>
      <c r="E3351" s="272"/>
      <c r="F3351" s="272"/>
      <c r="G3351" s="272"/>
      <c r="H3351" s="272"/>
      <c r="I3351" s="272"/>
      <c r="J3351" s="272"/>
      <c r="K3351" s="272"/>
      <c r="L3351" s="272"/>
      <c r="M3351" s="272"/>
      <c r="N3351" s="273"/>
    </row>
    <row r="3352" spans="2:14" x14ac:dyDescent="0.25">
      <c r="B3352" s="278" t="str">
        <f>IF(D3352="","",D3352&amp;"-"&amp;(1+COUNTIF(D$11:D3351,D3352)))</f>
        <v/>
      </c>
      <c r="D3352" s="271"/>
      <c r="E3352" s="272"/>
      <c r="F3352" s="272"/>
      <c r="G3352" s="272"/>
      <c r="H3352" s="272"/>
      <c r="I3352" s="272"/>
      <c r="J3352" s="272"/>
      <c r="K3352" s="272"/>
      <c r="L3352" s="272"/>
      <c r="M3352" s="272"/>
      <c r="N3352" s="273"/>
    </row>
    <row r="3353" spans="2:14" x14ac:dyDescent="0.25">
      <c r="B3353" s="278" t="str">
        <f>IF(D3353="","",D3353&amp;"-"&amp;(1+COUNTIF(D$11:D3352,D3353)))</f>
        <v/>
      </c>
      <c r="D3353" s="271"/>
      <c r="E3353" s="272"/>
      <c r="F3353" s="272"/>
      <c r="G3353" s="272"/>
      <c r="H3353" s="272"/>
      <c r="I3353" s="272"/>
      <c r="J3353" s="272"/>
      <c r="K3353" s="272"/>
      <c r="L3353" s="272"/>
      <c r="M3353" s="272"/>
      <c r="N3353" s="273"/>
    </row>
    <row r="3354" spans="2:14" x14ac:dyDescent="0.25">
      <c r="B3354" s="278" t="str">
        <f>IF(D3354="","",D3354&amp;"-"&amp;(1+COUNTIF(D$11:D3353,D3354)))</f>
        <v/>
      </c>
      <c r="D3354" s="271"/>
      <c r="E3354" s="272"/>
      <c r="F3354" s="272"/>
      <c r="G3354" s="272"/>
      <c r="H3354" s="272"/>
      <c r="I3354" s="272"/>
      <c r="J3354" s="272"/>
      <c r="K3354" s="272"/>
      <c r="L3354" s="272"/>
      <c r="M3354" s="272"/>
      <c r="N3354" s="273"/>
    </row>
    <row r="3355" spans="2:14" x14ac:dyDescent="0.25">
      <c r="B3355" s="278" t="str">
        <f>IF(D3355="","",D3355&amp;"-"&amp;(1+COUNTIF(D$11:D3354,D3355)))</f>
        <v/>
      </c>
      <c r="D3355" s="271"/>
      <c r="E3355" s="272"/>
      <c r="F3355" s="272"/>
      <c r="G3355" s="272"/>
      <c r="H3355" s="272"/>
      <c r="I3355" s="272"/>
      <c r="J3355" s="272"/>
      <c r="K3355" s="272"/>
      <c r="L3355" s="272"/>
      <c r="M3355" s="272"/>
      <c r="N3355" s="273"/>
    </row>
    <row r="3356" spans="2:14" x14ac:dyDescent="0.25">
      <c r="B3356" s="278" t="str">
        <f>IF(D3356="","",D3356&amp;"-"&amp;(1+COUNTIF(D$11:D3355,D3356)))</f>
        <v/>
      </c>
      <c r="D3356" s="271"/>
      <c r="E3356" s="272"/>
      <c r="F3356" s="272"/>
      <c r="G3356" s="272"/>
      <c r="H3356" s="272"/>
      <c r="I3356" s="272"/>
      <c r="J3356" s="272"/>
      <c r="K3356" s="272"/>
      <c r="L3356" s="272"/>
      <c r="M3356" s="272"/>
      <c r="N3356" s="273"/>
    </row>
    <row r="3357" spans="2:14" x14ac:dyDescent="0.25">
      <c r="B3357" s="278" t="str">
        <f>IF(D3357="","",D3357&amp;"-"&amp;(1+COUNTIF(D$11:D3356,D3357)))</f>
        <v/>
      </c>
      <c r="D3357" s="271"/>
      <c r="E3357" s="272"/>
      <c r="F3357" s="272"/>
      <c r="G3357" s="272"/>
      <c r="H3357" s="272"/>
      <c r="I3357" s="272"/>
      <c r="J3357" s="272"/>
      <c r="K3357" s="272"/>
      <c r="L3357" s="272"/>
      <c r="M3357" s="272"/>
      <c r="N3357" s="273"/>
    </row>
    <row r="3358" spans="2:14" ht="15" customHeight="1" x14ac:dyDescent="0.25">
      <c r="B3358" s="278" t="str">
        <f>IF(D3358="","",D3358&amp;"-"&amp;(1+COUNTIF(D$11:D3357,D3358)))</f>
        <v/>
      </c>
      <c r="D3358" s="271"/>
      <c r="E3358" s="272"/>
      <c r="F3358" s="272"/>
      <c r="G3358" s="272"/>
      <c r="H3358" s="272"/>
      <c r="I3358" s="272"/>
      <c r="J3358" s="272"/>
      <c r="K3358" s="272"/>
      <c r="L3358" s="272"/>
      <c r="M3358" s="272"/>
      <c r="N3358" s="273"/>
    </row>
    <row r="3359" spans="2:14" x14ac:dyDescent="0.25">
      <c r="B3359" s="278" t="str">
        <f>IF(D3359="","",D3359&amp;"-"&amp;(1+COUNTIF(D$11:D3358,D3359)))</f>
        <v/>
      </c>
      <c r="D3359" s="271"/>
      <c r="E3359" s="272"/>
      <c r="F3359" s="272"/>
      <c r="G3359" s="272"/>
      <c r="H3359" s="272"/>
      <c r="I3359" s="272"/>
      <c r="J3359" s="272"/>
      <c r="K3359" s="272"/>
      <c r="L3359" s="272"/>
      <c r="M3359" s="272"/>
      <c r="N3359" s="273"/>
    </row>
    <row r="3360" spans="2:14" x14ac:dyDescent="0.25">
      <c r="B3360" s="278" t="str">
        <f>IF(D3360="","",D3360&amp;"-"&amp;(1+COUNTIF(D$11:D3359,D3360)))</f>
        <v/>
      </c>
      <c r="D3360" s="271"/>
      <c r="E3360" s="272"/>
      <c r="F3360" s="272"/>
      <c r="G3360" s="272"/>
      <c r="H3360" s="272"/>
      <c r="I3360" s="272"/>
      <c r="J3360" s="272"/>
      <c r="K3360" s="272"/>
      <c r="L3360" s="272"/>
      <c r="M3360" s="272"/>
      <c r="N3360" s="273"/>
    </row>
    <row r="3361" spans="2:14" x14ac:dyDescent="0.25">
      <c r="B3361" s="278" t="str">
        <f>IF(D3361="","",D3361&amp;"-"&amp;(1+COUNTIF(D$11:D3360,D3361)))</f>
        <v/>
      </c>
      <c r="D3361" s="271"/>
      <c r="E3361" s="272"/>
      <c r="F3361" s="272"/>
      <c r="G3361" s="272"/>
      <c r="H3361" s="272"/>
      <c r="I3361" s="272"/>
      <c r="J3361" s="272"/>
      <c r="K3361" s="272"/>
      <c r="L3361" s="272"/>
      <c r="M3361" s="272"/>
      <c r="N3361" s="273"/>
    </row>
    <row r="3362" spans="2:14" x14ac:dyDescent="0.25">
      <c r="B3362" s="278" t="str">
        <f>IF(D3362="","",D3362&amp;"-"&amp;(1+COUNTIF(D$11:D3361,D3362)))</f>
        <v/>
      </c>
      <c r="D3362" s="271"/>
      <c r="E3362" s="272"/>
      <c r="F3362" s="272"/>
      <c r="G3362" s="272"/>
      <c r="H3362" s="272"/>
      <c r="I3362" s="272"/>
      <c r="J3362" s="272"/>
      <c r="K3362" s="272"/>
      <c r="L3362" s="272"/>
      <c r="M3362" s="272"/>
      <c r="N3362" s="273"/>
    </row>
    <row r="3363" spans="2:14" x14ac:dyDescent="0.25">
      <c r="B3363" s="278" t="str">
        <f>IF(D3363="","",D3363&amp;"-"&amp;(1+COUNTIF(D$11:D3362,D3363)))</f>
        <v/>
      </c>
      <c r="D3363" s="271"/>
      <c r="E3363" s="272"/>
      <c r="F3363" s="272"/>
      <c r="G3363" s="272"/>
      <c r="H3363" s="272"/>
      <c r="I3363" s="272"/>
      <c r="J3363" s="272"/>
      <c r="K3363" s="272"/>
      <c r="L3363" s="272"/>
      <c r="M3363" s="272"/>
      <c r="N3363" s="273"/>
    </row>
    <row r="3364" spans="2:14" x14ac:dyDescent="0.25">
      <c r="B3364" s="278" t="str">
        <f>IF(D3364="","",D3364&amp;"-"&amp;(1+COUNTIF(D$11:D3363,D3364)))</f>
        <v/>
      </c>
      <c r="D3364" s="271"/>
      <c r="E3364" s="272"/>
      <c r="F3364" s="272"/>
      <c r="G3364" s="272"/>
      <c r="H3364" s="272"/>
      <c r="I3364" s="272"/>
      <c r="J3364" s="272"/>
      <c r="K3364" s="272"/>
      <c r="L3364" s="272"/>
      <c r="M3364" s="272"/>
      <c r="N3364" s="273"/>
    </row>
    <row r="3365" spans="2:14" ht="15" customHeight="1" x14ac:dyDescent="0.25">
      <c r="B3365" s="278" t="str">
        <f>IF(D3365="","",D3365&amp;"-"&amp;(1+COUNTIF(D$11:D3364,D3365)))</f>
        <v/>
      </c>
      <c r="D3365" s="271"/>
      <c r="E3365" s="272"/>
      <c r="F3365" s="272"/>
      <c r="G3365" s="272"/>
      <c r="H3365" s="272"/>
      <c r="I3365" s="272"/>
      <c r="J3365" s="272"/>
      <c r="K3365" s="272"/>
      <c r="L3365" s="272"/>
      <c r="M3365" s="272"/>
      <c r="N3365" s="273"/>
    </row>
    <row r="3366" spans="2:14" x14ac:dyDescent="0.25">
      <c r="B3366" s="278" t="str">
        <f>IF(D3366="","",D3366&amp;"-"&amp;(1+COUNTIF(D$11:D3365,D3366)))</f>
        <v/>
      </c>
      <c r="D3366" s="271"/>
      <c r="E3366" s="272"/>
      <c r="F3366" s="272"/>
      <c r="G3366" s="272"/>
      <c r="H3366" s="272"/>
      <c r="I3366" s="272"/>
      <c r="J3366" s="272"/>
      <c r="K3366" s="272"/>
      <c r="L3366" s="272"/>
      <c r="M3366" s="272"/>
      <c r="N3366" s="273"/>
    </row>
    <row r="3367" spans="2:14" x14ac:dyDescent="0.25">
      <c r="B3367" s="278" t="str">
        <f>IF(D3367="","",D3367&amp;"-"&amp;(1+COUNTIF(D$11:D3366,D3367)))</f>
        <v/>
      </c>
      <c r="D3367" s="271"/>
      <c r="E3367" s="272"/>
      <c r="F3367" s="272"/>
      <c r="G3367" s="272"/>
      <c r="H3367" s="272"/>
      <c r="I3367" s="272"/>
      <c r="J3367" s="272"/>
      <c r="K3367" s="272"/>
      <c r="L3367" s="272"/>
      <c r="M3367" s="272"/>
      <c r="N3367" s="273"/>
    </row>
    <row r="3368" spans="2:14" x14ac:dyDescent="0.25">
      <c r="B3368" s="278" t="str">
        <f>IF(D3368="","",D3368&amp;"-"&amp;(1+COUNTIF(D$11:D3367,D3368)))</f>
        <v/>
      </c>
      <c r="D3368" s="271"/>
      <c r="E3368" s="272"/>
      <c r="F3368" s="272"/>
      <c r="G3368" s="272"/>
      <c r="H3368" s="272"/>
      <c r="I3368" s="272"/>
      <c r="J3368" s="272"/>
      <c r="K3368" s="272"/>
      <c r="L3368" s="272"/>
      <c r="M3368" s="272"/>
      <c r="N3368" s="273"/>
    </row>
    <row r="3369" spans="2:14" x14ac:dyDescent="0.25">
      <c r="B3369" s="278" t="str">
        <f>IF(D3369="","",D3369&amp;"-"&amp;(1+COUNTIF(D$11:D3368,D3369)))</f>
        <v/>
      </c>
      <c r="D3369" s="271"/>
      <c r="E3369" s="272"/>
      <c r="F3369" s="272"/>
      <c r="G3369" s="272"/>
      <c r="H3369" s="272"/>
      <c r="I3369" s="272"/>
      <c r="J3369" s="272"/>
      <c r="K3369" s="272"/>
      <c r="L3369" s="272"/>
      <c r="M3369" s="272"/>
      <c r="N3369" s="273"/>
    </row>
    <row r="3370" spans="2:14" x14ac:dyDescent="0.25">
      <c r="B3370" s="278" t="str">
        <f>IF(D3370="","",D3370&amp;"-"&amp;(1+COUNTIF(D$11:D3369,D3370)))</f>
        <v/>
      </c>
      <c r="D3370" s="271"/>
      <c r="E3370" s="272"/>
      <c r="F3370" s="272"/>
      <c r="G3370" s="272"/>
      <c r="H3370" s="272"/>
      <c r="I3370" s="272"/>
      <c r="J3370" s="272"/>
      <c r="K3370" s="272"/>
      <c r="L3370" s="272"/>
      <c r="M3370" s="272"/>
      <c r="N3370" s="273"/>
    </row>
    <row r="3371" spans="2:14" x14ac:dyDescent="0.25">
      <c r="B3371" s="278" t="str">
        <f>IF(D3371="","",D3371&amp;"-"&amp;(1+COUNTIF(D$11:D3370,D3371)))</f>
        <v/>
      </c>
      <c r="D3371" s="271"/>
      <c r="E3371" s="272"/>
      <c r="F3371" s="272"/>
      <c r="G3371" s="272"/>
      <c r="H3371" s="272"/>
      <c r="I3371" s="272"/>
      <c r="J3371" s="272"/>
      <c r="K3371" s="272"/>
      <c r="L3371" s="272"/>
      <c r="M3371" s="272"/>
      <c r="N3371" s="273"/>
    </row>
    <row r="3372" spans="2:14" ht="15" customHeight="1" x14ac:dyDescent="0.25">
      <c r="B3372" s="278" t="str">
        <f>IF(D3372="","",D3372&amp;"-"&amp;(1+COUNTIF(D$11:D3371,D3372)))</f>
        <v/>
      </c>
      <c r="D3372" s="271"/>
      <c r="E3372" s="272"/>
      <c r="F3372" s="272"/>
      <c r="G3372" s="272"/>
      <c r="H3372" s="272"/>
      <c r="I3372" s="272"/>
      <c r="J3372" s="272"/>
      <c r="K3372" s="272"/>
      <c r="L3372" s="272"/>
      <c r="M3372" s="272"/>
      <c r="N3372" s="273"/>
    </row>
    <row r="3373" spans="2:14" x14ac:dyDescent="0.25">
      <c r="B3373" s="278" t="str">
        <f>IF(D3373="","",D3373&amp;"-"&amp;(1+COUNTIF(D$11:D3372,D3373)))</f>
        <v/>
      </c>
      <c r="D3373" s="271"/>
      <c r="E3373" s="272"/>
      <c r="F3373" s="272"/>
      <c r="G3373" s="272"/>
      <c r="H3373" s="272"/>
      <c r="I3373" s="272"/>
      <c r="J3373" s="272"/>
      <c r="K3373" s="272"/>
      <c r="L3373" s="272"/>
      <c r="M3373" s="272"/>
      <c r="N3373" s="273"/>
    </row>
    <row r="3374" spans="2:14" x14ac:dyDescent="0.25">
      <c r="B3374" s="278" t="str">
        <f>IF(D3374="","",D3374&amp;"-"&amp;(1+COUNTIF(D$11:D3373,D3374)))</f>
        <v/>
      </c>
      <c r="D3374" s="271"/>
      <c r="E3374" s="272"/>
      <c r="F3374" s="272"/>
      <c r="G3374" s="272"/>
      <c r="H3374" s="272"/>
      <c r="I3374" s="272"/>
      <c r="J3374" s="272"/>
      <c r="K3374" s="272"/>
      <c r="L3374" s="272"/>
      <c r="M3374" s="272"/>
      <c r="N3374" s="273"/>
    </row>
    <row r="3375" spans="2:14" x14ac:dyDescent="0.25">
      <c r="B3375" s="278" t="str">
        <f>IF(D3375="","",D3375&amp;"-"&amp;(1+COUNTIF(D$11:D3374,D3375)))</f>
        <v/>
      </c>
      <c r="D3375" s="271"/>
      <c r="E3375" s="272"/>
      <c r="F3375" s="272"/>
      <c r="G3375" s="272"/>
      <c r="H3375" s="272"/>
      <c r="I3375" s="272"/>
      <c r="J3375" s="272"/>
      <c r="K3375" s="272"/>
      <c r="L3375" s="272"/>
      <c r="M3375" s="272"/>
      <c r="N3375" s="273"/>
    </row>
    <row r="3376" spans="2:14" x14ac:dyDescent="0.25">
      <c r="B3376" s="278" t="str">
        <f>IF(D3376="","",D3376&amp;"-"&amp;(1+COUNTIF(D$11:D3375,D3376)))</f>
        <v/>
      </c>
      <c r="D3376" s="271"/>
      <c r="E3376" s="272"/>
      <c r="F3376" s="272"/>
      <c r="G3376" s="272"/>
      <c r="H3376" s="272"/>
      <c r="I3376" s="272"/>
      <c r="J3376" s="272"/>
      <c r="K3376" s="272"/>
      <c r="L3376" s="272"/>
      <c r="M3376" s="272"/>
      <c r="N3376" s="273"/>
    </row>
    <row r="3377" spans="2:14" x14ac:dyDescent="0.25">
      <c r="B3377" s="278" t="str">
        <f>IF(D3377="","",D3377&amp;"-"&amp;(1+COUNTIF(D$11:D3376,D3377)))</f>
        <v/>
      </c>
      <c r="D3377" s="271"/>
      <c r="E3377" s="272"/>
      <c r="F3377" s="272"/>
      <c r="G3377" s="272"/>
      <c r="H3377" s="272"/>
      <c r="I3377" s="272"/>
      <c r="J3377" s="272"/>
      <c r="K3377" s="272"/>
      <c r="L3377" s="272"/>
      <c r="M3377" s="272"/>
      <c r="N3377" s="273"/>
    </row>
    <row r="3378" spans="2:14" x14ac:dyDescent="0.25">
      <c r="B3378" s="278" t="str">
        <f>IF(D3378="","",D3378&amp;"-"&amp;(1+COUNTIF(D$11:D3377,D3378)))</f>
        <v/>
      </c>
      <c r="D3378" s="271"/>
      <c r="E3378" s="272"/>
      <c r="F3378" s="272"/>
      <c r="G3378" s="272"/>
      <c r="H3378" s="272"/>
      <c r="I3378" s="272"/>
      <c r="J3378" s="272"/>
      <c r="K3378" s="272"/>
      <c r="L3378" s="272"/>
      <c r="M3378" s="272"/>
      <c r="N3378" s="273"/>
    </row>
    <row r="3379" spans="2:14" ht="15" customHeight="1" x14ac:dyDescent="0.25">
      <c r="B3379" s="278" t="str">
        <f>IF(D3379="","",D3379&amp;"-"&amp;(1+COUNTIF(D$11:D3378,D3379)))</f>
        <v/>
      </c>
      <c r="D3379" s="271"/>
      <c r="E3379" s="272"/>
      <c r="F3379" s="272"/>
      <c r="G3379" s="272"/>
      <c r="H3379" s="272"/>
      <c r="I3379" s="272"/>
      <c r="J3379" s="272"/>
      <c r="K3379" s="272"/>
      <c r="L3379" s="272"/>
      <c r="M3379" s="272"/>
      <c r="N3379" s="273"/>
    </row>
    <row r="3380" spans="2:14" x14ac:dyDescent="0.25">
      <c r="B3380" s="278" t="str">
        <f>IF(D3380="","",D3380&amp;"-"&amp;(1+COUNTIF(D$11:D3379,D3380)))</f>
        <v/>
      </c>
      <c r="D3380" s="271"/>
      <c r="E3380" s="272"/>
      <c r="F3380" s="272"/>
      <c r="G3380" s="272"/>
      <c r="H3380" s="272"/>
      <c r="I3380" s="272"/>
      <c r="J3380" s="272"/>
      <c r="K3380" s="272"/>
      <c r="L3380" s="272"/>
      <c r="M3380" s="272"/>
      <c r="N3380" s="273"/>
    </row>
    <row r="3381" spans="2:14" x14ac:dyDescent="0.25">
      <c r="B3381" s="278" t="str">
        <f>IF(D3381="","",D3381&amp;"-"&amp;(1+COUNTIF(D$11:D3380,D3381)))</f>
        <v/>
      </c>
      <c r="D3381" s="271"/>
      <c r="E3381" s="272"/>
      <c r="F3381" s="272"/>
      <c r="G3381" s="272"/>
      <c r="H3381" s="272"/>
      <c r="I3381" s="272"/>
      <c r="J3381" s="272"/>
      <c r="K3381" s="272"/>
      <c r="L3381" s="272"/>
      <c r="M3381" s="272"/>
      <c r="N3381" s="273"/>
    </row>
    <row r="3382" spans="2:14" x14ac:dyDescent="0.25">
      <c r="B3382" s="278" t="str">
        <f>IF(D3382="","",D3382&amp;"-"&amp;(1+COUNTIF(D$11:D3381,D3382)))</f>
        <v/>
      </c>
      <c r="D3382" s="271"/>
      <c r="E3382" s="272"/>
      <c r="F3382" s="272"/>
      <c r="G3382" s="272"/>
      <c r="H3382" s="272"/>
      <c r="I3382" s="272"/>
      <c r="J3382" s="272"/>
      <c r="K3382" s="272"/>
      <c r="L3382" s="272"/>
      <c r="M3382" s="272"/>
      <c r="N3382" s="273"/>
    </row>
    <row r="3383" spans="2:14" x14ac:dyDescent="0.25">
      <c r="B3383" s="278" t="str">
        <f>IF(D3383="","",D3383&amp;"-"&amp;(1+COUNTIF(D$11:D3382,D3383)))</f>
        <v/>
      </c>
      <c r="D3383" s="271"/>
      <c r="E3383" s="272"/>
      <c r="F3383" s="272"/>
      <c r="G3383" s="272"/>
      <c r="H3383" s="272"/>
      <c r="I3383" s="272"/>
      <c r="J3383" s="272"/>
      <c r="K3383" s="272"/>
      <c r="L3383" s="272"/>
      <c r="M3383" s="272"/>
      <c r="N3383" s="273"/>
    </row>
    <row r="3384" spans="2:14" x14ac:dyDescent="0.25">
      <c r="B3384" s="278" t="str">
        <f>IF(D3384="","",D3384&amp;"-"&amp;(1+COUNTIF(D$11:D3383,D3384)))</f>
        <v/>
      </c>
      <c r="D3384" s="271"/>
      <c r="E3384" s="272"/>
      <c r="F3384" s="272"/>
      <c r="G3384" s="272"/>
      <c r="H3384" s="272"/>
      <c r="I3384" s="272"/>
      <c r="J3384" s="272"/>
      <c r="K3384" s="272"/>
      <c r="L3384" s="272"/>
      <c r="M3384" s="272"/>
      <c r="N3384" s="273"/>
    </row>
    <row r="3385" spans="2:14" x14ac:dyDescent="0.25">
      <c r="B3385" s="278" t="str">
        <f>IF(D3385="","",D3385&amp;"-"&amp;(1+COUNTIF(D$11:D3384,D3385)))</f>
        <v/>
      </c>
      <c r="D3385" s="271"/>
      <c r="E3385" s="272"/>
      <c r="F3385" s="272"/>
      <c r="G3385" s="272"/>
      <c r="H3385" s="272"/>
      <c r="I3385" s="272"/>
      <c r="J3385" s="272"/>
      <c r="K3385" s="272"/>
      <c r="L3385" s="272"/>
      <c r="M3385" s="272"/>
      <c r="N3385" s="273"/>
    </row>
    <row r="3386" spans="2:14" ht="15" customHeight="1" x14ac:dyDescent="0.25">
      <c r="B3386" s="278" t="str">
        <f>IF(D3386="","",D3386&amp;"-"&amp;(1+COUNTIF(D$11:D3385,D3386)))</f>
        <v/>
      </c>
      <c r="D3386" s="271"/>
      <c r="E3386" s="272"/>
      <c r="F3386" s="272"/>
      <c r="G3386" s="272"/>
      <c r="H3386" s="272"/>
      <c r="I3386" s="272"/>
      <c r="J3386" s="272"/>
      <c r="K3386" s="272"/>
      <c r="L3386" s="272"/>
      <c r="M3386" s="272"/>
      <c r="N3386" s="273"/>
    </row>
    <row r="3387" spans="2:14" x14ac:dyDescent="0.25">
      <c r="B3387" s="278" t="str">
        <f>IF(D3387="","",D3387&amp;"-"&amp;(1+COUNTIF(D$11:D3386,D3387)))</f>
        <v/>
      </c>
      <c r="D3387" s="271"/>
      <c r="E3387" s="272"/>
      <c r="F3387" s="272"/>
      <c r="G3387" s="272"/>
      <c r="H3387" s="272"/>
      <c r="I3387" s="272"/>
      <c r="J3387" s="272"/>
      <c r="K3387" s="272"/>
      <c r="L3387" s="272"/>
      <c r="M3387" s="272"/>
      <c r="N3387" s="273"/>
    </row>
    <row r="3388" spans="2:14" x14ac:dyDescent="0.25">
      <c r="B3388" s="278" t="str">
        <f>IF(D3388="","",D3388&amp;"-"&amp;(1+COUNTIF(D$11:D3387,D3388)))</f>
        <v/>
      </c>
      <c r="D3388" s="271"/>
      <c r="E3388" s="272"/>
      <c r="F3388" s="272"/>
      <c r="G3388" s="272"/>
      <c r="H3388" s="272"/>
      <c r="I3388" s="272"/>
      <c r="J3388" s="272"/>
      <c r="K3388" s="272"/>
      <c r="L3388" s="272"/>
      <c r="M3388" s="272"/>
      <c r="N3388" s="273"/>
    </row>
    <row r="3389" spans="2:14" x14ac:dyDescent="0.25">
      <c r="B3389" s="278" t="str">
        <f>IF(D3389="","",D3389&amp;"-"&amp;(1+COUNTIF(D$11:D3388,D3389)))</f>
        <v/>
      </c>
      <c r="D3389" s="271"/>
      <c r="E3389" s="272"/>
      <c r="F3389" s="272"/>
      <c r="G3389" s="272"/>
      <c r="H3389" s="272"/>
      <c r="I3389" s="272"/>
      <c r="J3389" s="272"/>
      <c r="K3389" s="272"/>
      <c r="L3389" s="272"/>
      <c r="M3389" s="272"/>
      <c r="N3389" s="273"/>
    </row>
    <row r="3390" spans="2:14" x14ac:dyDescent="0.25">
      <c r="B3390" s="278" t="str">
        <f>IF(D3390="","",D3390&amp;"-"&amp;(1+COUNTIF(D$11:D3389,D3390)))</f>
        <v/>
      </c>
      <c r="D3390" s="271"/>
      <c r="E3390" s="272"/>
      <c r="F3390" s="272"/>
      <c r="G3390" s="272"/>
      <c r="H3390" s="272"/>
      <c r="I3390" s="272"/>
      <c r="J3390" s="272"/>
      <c r="K3390" s="272"/>
      <c r="L3390" s="272"/>
      <c r="M3390" s="272"/>
      <c r="N3390" s="273"/>
    </row>
    <row r="3391" spans="2:14" x14ac:dyDescent="0.25">
      <c r="B3391" s="278" t="str">
        <f>IF(D3391="","",D3391&amp;"-"&amp;(1+COUNTIF(D$11:D3390,D3391)))</f>
        <v/>
      </c>
      <c r="D3391" s="271"/>
      <c r="E3391" s="272"/>
      <c r="F3391" s="272"/>
      <c r="G3391" s="272"/>
      <c r="H3391" s="272"/>
      <c r="I3391" s="272"/>
      <c r="J3391" s="272"/>
      <c r="K3391" s="272"/>
      <c r="L3391" s="272"/>
      <c r="M3391" s="272"/>
      <c r="N3391" s="273"/>
    </row>
    <row r="3392" spans="2:14" x14ac:dyDescent="0.25">
      <c r="B3392" s="278" t="str">
        <f>IF(D3392="","",D3392&amp;"-"&amp;(1+COUNTIF(D$11:D3391,D3392)))</f>
        <v/>
      </c>
      <c r="D3392" s="271"/>
      <c r="E3392" s="272"/>
      <c r="F3392" s="272"/>
      <c r="G3392" s="272"/>
      <c r="H3392" s="272"/>
      <c r="I3392" s="272"/>
      <c r="J3392" s="272"/>
      <c r="K3392" s="272"/>
      <c r="L3392" s="272"/>
      <c r="M3392" s="272"/>
      <c r="N3392" s="273"/>
    </row>
    <row r="3393" spans="2:14" ht="15" customHeight="1" x14ac:dyDescent="0.25">
      <c r="B3393" s="278" t="str">
        <f>IF(D3393="","",D3393&amp;"-"&amp;(1+COUNTIF(D$11:D3392,D3393)))</f>
        <v/>
      </c>
      <c r="D3393" s="271"/>
      <c r="E3393" s="272"/>
      <c r="F3393" s="272"/>
      <c r="G3393" s="272"/>
      <c r="H3393" s="272"/>
      <c r="I3393" s="272"/>
      <c r="J3393" s="272"/>
      <c r="K3393" s="272"/>
      <c r="L3393" s="272"/>
      <c r="M3393" s="272"/>
      <c r="N3393" s="273"/>
    </row>
    <row r="3394" spans="2:14" x14ac:dyDescent="0.25">
      <c r="B3394" s="278" t="str">
        <f>IF(D3394="","",D3394&amp;"-"&amp;(1+COUNTIF(D$11:D3393,D3394)))</f>
        <v/>
      </c>
      <c r="D3394" s="271"/>
      <c r="E3394" s="272"/>
      <c r="F3394" s="272"/>
      <c r="G3394" s="272"/>
      <c r="H3394" s="272"/>
      <c r="I3394" s="272"/>
      <c r="J3394" s="272"/>
      <c r="K3394" s="272"/>
      <c r="L3394" s="272"/>
      <c r="M3394" s="272"/>
      <c r="N3394" s="273"/>
    </row>
    <row r="3395" spans="2:14" x14ac:dyDescent="0.25">
      <c r="B3395" s="278" t="str">
        <f>IF(D3395="","",D3395&amp;"-"&amp;(1+COUNTIF(D$11:D3394,D3395)))</f>
        <v/>
      </c>
      <c r="D3395" s="271"/>
      <c r="E3395" s="272"/>
      <c r="F3395" s="272"/>
      <c r="G3395" s="272"/>
      <c r="H3395" s="272"/>
      <c r="I3395" s="272"/>
      <c r="J3395" s="272"/>
      <c r="K3395" s="272"/>
      <c r="L3395" s="272"/>
      <c r="M3395" s="272"/>
      <c r="N3395" s="273"/>
    </row>
    <row r="3396" spans="2:14" x14ac:dyDescent="0.25">
      <c r="B3396" s="278" t="str">
        <f>IF(D3396="","",D3396&amp;"-"&amp;(1+COUNTIF(D$11:D3395,D3396)))</f>
        <v/>
      </c>
      <c r="D3396" s="271"/>
      <c r="E3396" s="272"/>
      <c r="F3396" s="272"/>
      <c r="G3396" s="272"/>
      <c r="H3396" s="272"/>
      <c r="I3396" s="272"/>
      <c r="J3396" s="272"/>
      <c r="K3396" s="272"/>
      <c r="L3396" s="272"/>
      <c r="M3396" s="272"/>
      <c r="N3396" s="273"/>
    </row>
    <row r="3397" spans="2:14" x14ac:dyDescent="0.25">
      <c r="B3397" s="278" t="str">
        <f>IF(D3397="","",D3397&amp;"-"&amp;(1+COUNTIF(D$11:D3396,D3397)))</f>
        <v/>
      </c>
      <c r="D3397" s="271"/>
      <c r="E3397" s="272"/>
      <c r="F3397" s="272"/>
      <c r="G3397" s="272"/>
      <c r="H3397" s="272"/>
      <c r="I3397" s="272"/>
      <c r="J3397" s="272"/>
      <c r="K3397" s="272"/>
      <c r="L3397" s="272"/>
      <c r="M3397" s="272"/>
      <c r="N3397" s="273"/>
    </row>
    <row r="3398" spans="2:14" x14ac:dyDescent="0.25">
      <c r="B3398" s="278" t="str">
        <f>IF(D3398="","",D3398&amp;"-"&amp;(1+COUNTIF(D$11:D3397,D3398)))</f>
        <v/>
      </c>
      <c r="D3398" s="271"/>
      <c r="E3398" s="272"/>
      <c r="F3398" s="272"/>
      <c r="G3398" s="272"/>
      <c r="H3398" s="272"/>
      <c r="I3398" s="272"/>
      <c r="J3398" s="272"/>
      <c r="K3398" s="272"/>
      <c r="L3398" s="272"/>
      <c r="M3398" s="272"/>
      <c r="N3398" s="273"/>
    </row>
    <row r="3399" spans="2:14" x14ac:dyDescent="0.25">
      <c r="B3399" s="278" t="str">
        <f>IF(D3399="","",D3399&amp;"-"&amp;(1+COUNTIF(D$11:D3398,D3399)))</f>
        <v/>
      </c>
      <c r="D3399" s="271"/>
      <c r="E3399" s="272"/>
      <c r="F3399" s="272"/>
      <c r="G3399" s="272"/>
      <c r="H3399" s="272"/>
      <c r="I3399" s="272"/>
      <c r="J3399" s="272"/>
      <c r="K3399" s="272"/>
      <c r="L3399" s="272"/>
      <c r="M3399" s="272"/>
      <c r="N3399" s="273"/>
    </row>
    <row r="3400" spans="2:14" ht="15" customHeight="1" x14ac:dyDescent="0.25">
      <c r="B3400" s="278" t="str">
        <f>IF(D3400="","",D3400&amp;"-"&amp;(1+COUNTIF(D$11:D3399,D3400)))</f>
        <v/>
      </c>
      <c r="D3400" s="271"/>
      <c r="E3400" s="272"/>
      <c r="F3400" s="272"/>
      <c r="G3400" s="272"/>
      <c r="H3400" s="272"/>
      <c r="I3400" s="272"/>
      <c r="J3400" s="272"/>
      <c r="K3400" s="272"/>
      <c r="L3400" s="272"/>
      <c r="M3400" s="272"/>
      <c r="N3400" s="273"/>
    </row>
    <row r="3401" spans="2:14" x14ac:dyDescent="0.25">
      <c r="B3401" s="278" t="str">
        <f>IF(D3401="","",D3401&amp;"-"&amp;(1+COUNTIF(D$11:D3400,D3401)))</f>
        <v/>
      </c>
      <c r="D3401" s="271"/>
      <c r="E3401" s="272"/>
      <c r="F3401" s="272"/>
      <c r="G3401" s="272"/>
      <c r="H3401" s="272"/>
      <c r="I3401" s="272"/>
      <c r="J3401" s="272"/>
      <c r="K3401" s="272"/>
      <c r="L3401" s="272"/>
      <c r="M3401" s="272"/>
      <c r="N3401" s="273"/>
    </row>
    <row r="3402" spans="2:14" x14ac:dyDescent="0.25">
      <c r="B3402" s="278" t="str">
        <f>IF(D3402="","",D3402&amp;"-"&amp;(1+COUNTIF(D$11:D3401,D3402)))</f>
        <v/>
      </c>
      <c r="D3402" s="271"/>
      <c r="E3402" s="272"/>
      <c r="F3402" s="272"/>
      <c r="G3402" s="272"/>
      <c r="H3402" s="272"/>
      <c r="I3402" s="272"/>
      <c r="J3402" s="272"/>
      <c r="K3402" s="272"/>
      <c r="L3402" s="272"/>
      <c r="M3402" s="272"/>
      <c r="N3402" s="273"/>
    </row>
    <row r="3403" spans="2:14" x14ac:dyDescent="0.25">
      <c r="B3403" s="278" t="str">
        <f>IF(D3403="","",D3403&amp;"-"&amp;(1+COUNTIF(D$11:D3402,D3403)))</f>
        <v/>
      </c>
      <c r="D3403" s="271"/>
      <c r="E3403" s="272"/>
      <c r="F3403" s="272"/>
      <c r="G3403" s="272"/>
      <c r="H3403" s="272"/>
      <c r="I3403" s="272"/>
      <c r="J3403" s="272"/>
      <c r="K3403" s="272"/>
      <c r="L3403" s="272"/>
      <c r="M3403" s="272"/>
      <c r="N3403" s="273"/>
    </row>
    <row r="3404" spans="2:14" x14ac:dyDescent="0.25">
      <c r="B3404" s="278" t="str">
        <f>IF(D3404="","",D3404&amp;"-"&amp;(1+COUNTIF(D$11:D3403,D3404)))</f>
        <v/>
      </c>
      <c r="D3404" s="271"/>
      <c r="E3404" s="272"/>
      <c r="F3404" s="272"/>
      <c r="G3404" s="272"/>
      <c r="H3404" s="272"/>
      <c r="I3404" s="272"/>
      <c r="J3404" s="272"/>
      <c r="K3404" s="272"/>
      <c r="L3404" s="272"/>
      <c r="M3404" s="272"/>
      <c r="N3404" s="273"/>
    </row>
    <row r="3405" spans="2:14" x14ac:dyDescent="0.25">
      <c r="B3405" s="278" t="str">
        <f>IF(D3405="","",D3405&amp;"-"&amp;(1+COUNTIF(D$11:D3404,D3405)))</f>
        <v/>
      </c>
      <c r="D3405" s="271"/>
      <c r="E3405" s="272"/>
      <c r="F3405" s="272"/>
      <c r="G3405" s="272"/>
      <c r="H3405" s="272"/>
      <c r="I3405" s="272"/>
      <c r="J3405" s="272"/>
      <c r="K3405" s="272"/>
      <c r="L3405" s="272"/>
      <c r="M3405" s="272"/>
      <c r="N3405" s="273"/>
    </row>
    <row r="3406" spans="2:14" x14ac:dyDescent="0.25">
      <c r="B3406" s="278" t="str">
        <f>IF(D3406="","",D3406&amp;"-"&amp;(1+COUNTIF(D$11:D3405,D3406)))</f>
        <v/>
      </c>
      <c r="D3406" s="271"/>
      <c r="E3406" s="272"/>
      <c r="F3406" s="272"/>
      <c r="G3406" s="272"/>
      <c r="H3406" s="272"/>
      <c r="I3406" s="272"/>
      <c r="J3406" s="272"/>
      <c r="K3406" s="272"/>
      <c r="L3406" s="272"/>
      <c r="M3406" s="272"/>
      <c r="N3406" s="273"/>
    </row>
    <row r="3407" spans="2:14" ht="15" customHeight="1" x14ac:dyDescent="0.25">
      <c r="B3407" s="278" t="str">
        <f>IF(D3407="","",D3407&amp;"-"&amp;(1+COUNTIF(D$11:D3406,D3407)))</f>
        <v/>
      </c>
      <c r="D3407" s="271"/>
      <c r="E3407" s="272"/>
      <c r="F3407" s="272"/>
      <c r="G3407" s="272"/>
      <c r="H3407" s="272"/>
      <c r="I3407" s="272"/>
      <c r="J3407" s="272"/>
      <c r="K3407" s="272"/>
      <c r="L3407" s="272"/>
      <c r="M3407" s="272"/>
      <c r="N3407" s="273"/>
    </row>
    <row r="3408" spans="2:14" x14ac:dyDescent="0.25">
      <c r="B3408" s="278" t="str">
        <f>IF(D3408="","",D3408&amp;"-"&amp;(1+COUNTIF(D$11:D3407,D3408)))</f>
        <v/>
      </c>
      <c r="D3408" s="271"/>
      <c r="E3408" s="272"/>
      <c r="F3408" s="272"/>
      <c r="G3408" s="272"/>
      <c r="H3408" s="272"/>
      <c r="I3408" s="272"/>
      <c r="J3408" s="272"/>
      <c r="K3408" s="272"/>
      <c r="L3408" s="272"/>
      <c r="M3408" s="272"/>
      <c r="N3408" s="273"/>
    </row>
    <row r="3409" spans="2:14" x14ac:dyDescent="0.25">
      <c r="B3409" s="278" t="str">
        <f>IF(D3409="","",D3409&amp;"-"&amp;(1+COUNTIF(D$11:D3408,D3409)))</f>
        <v/>
      </c>
      <c r="D3409" s="271"/>
      <c r="E3409" s="272"/>
      <c r="F3409" s="272"/>
      <c r="G3409" s="272"/>
      <c r="H3409" s="272"/>
      <c r="I3409" s="272"/>
      <c r="J3409" s="272"/>
      <c r="K3409" s="272"/>
      <c r="L3409" s="272"/>
      <c r="M3409" s="272"/>
      <c r="N3409" s="273"/>
    </row>
    <row r="3410" spans="2:14" x14ac:dyDescent="0.25">
      <c r="B3410" s="278" t="str">
        <f>IF(D3410="","",D3410&amp;"-"&amp;(1+COUNTIF(D$11:D3409,D3410)))</f>
        <v/>
      </c>
      <c r="D3410" s="271"/>
      <c r="E3410" s="272"/>
      <c r="F3410" s="272"/>
      <c r="G3410" s="272"/>
      <c r="H3410" s="272"/>
      <c r="I3410" s="272"/>
      <c r="J3410" s="272"/>
      <c r="K3410" s="272"/>
      <c r="L3410" s="272"/>
      <c r="M3410" s="272"/>
      <c r="N3410" s="273"/>
    </row>
    <row r="3411" spans="2:14" x14ac:dyDescent="0.25">
      <c r="B3411" s="278" t="str">
        <f>IF(D3411="","",D3411&amp;"-"&amp;(1+COUNTIF(D$11:D3410,D3411)))</f>
        <v/>
      </c>
      <c r="D3411" s="271"/>
      <c r="E3411" s="272"/>
      <c r="F3411" s="272"/>
      <c r="G3411" s="272"/>
      <c r="H3411" s="272"/>
      <c r="I3411" s="272"/>
      <c r="J3411" s="272"/>
      <c r="K3411" s="272"/>
      <c r="L3411" s="272"/>
      <c r="M3411" s="272"/>
      <c r="N3411" s="273"/>
    </row>
    <row r="3412" spans="2:14" x14ac:dyDescent="0.25">
      <c r="B3412" s="278" t="str">
        <f>IF(D3412="","",D3412&amp;"-"&amp;(1+COUNTIF(D$11:D3411,D3412)))</f>
        <v/>
      </c>
      <c r="D3412" s="271"/>
      <c r="E3412" s="272"/>
      <c r="F3412" s="272"/>
      <c r="G3412" s="272"/>
      <c r="H3412" s="272"/>
      <c r="I3412" s="272"/>
      <c r="J3412" s="272"/>
      <c r="K3412" s="272"/>
      <c r="L3412" s="272"/>
      <c r="M3412" s="272"/>
      <c r="N3412" s="273"/>
    </row>
    <row r="3413" spans="2:14" x14ac:dyDescent="0.25">
      <c r="B3413" s="278" t="str">
        <f>IF(D3413="","",D3413&amp;"-"&amp;(1+COUNTIF(D$11:D3412,D3413)))</f>
        <v/>
      </c>
      <c r="D3413" s="271"/>
      <c r="E3413" s="272"/>
      <c r="F3413" s="272"/>
      <c r="G3413" s="272"/>
      <c r="H3413" s="272"/>
      <c r="I3413" s="272"/>
      <c r="J3413" s="272"/>
      <c r="K3413" s="272"/>
      <c r="L3413" s="272"/>
      <c r="M3413" s="272"/>
      <c r="N3413" s="273"/>
    </row>
    <row r="3414" spans="2:14" ht="15" customHeight="1" x14ac:dyDescent="0.25">
      <c r="B3414" s="278" t="str">
        <f>IF(D3414="","",D3414&amp;"-"&amp;(1+COUNTIF(D$11:D3413,D3414)))</f>
        <v/>
      </c>
      <c r="D3414" s="271"/>
      <c r="E3414" s="272"/>
      <c r="F3414" s="272"/>
      <c r="G3414" s="272"/>
      <c r="H3414" s="272"/>
      <c r="I3414" s="272"/>
      <c r="J3414" s="272"/>
      <c r="K3414" s="272"/>
      <c r="L3414" s="272"/>
      <c r="M3414" s="272"/>
      <c r="N3414" s="273"/>
    </row>
    <row r="3415" spans="2:14" x14ac:dyDescent="0.25">
      <c r="B3415" s="278" t="str">
        <f>IF(D3415="","",D3415&amp;"-"&amp;(1+COUNTIF(D$11:D3414,D3415)))</f>
        <v/>
      </c>
      <c r="D3415" s="271"/>
      <c r="E3415" s="272"/>
      <c r="F3415" s="272"/>
      <c r="G3415" s="272"/>
      <c r="H3415" s="272"/>
      <c r="I3415" s="272"/>
      <c r="J3415" s="272"/>
      <c r="K3415" s="272"/>
      <c r="L3415" s="272"/>
      <c r="M3415" s="272"/>
      <c r="N3415" s="273"/>
    </row>
    <row r="3416" spans="2:14" x14ac:dyDescent="0.25">
      <c r="B3416" s="278" t="str">
        <f>IF(D3416="","",D3416&amp;"-"&amp;(1+COUNTIF(D$11:D3415,D3416)))</f>
        <v/>
      </c>
      <c r="D3416" s="271"/>
      <c r="E3416" s="272"/>
      <c r="F3416" s="272"/>
      <c r="G3416" s="272"/>
      <c r="H3416" s="272"/>
      <c r="I3416" s="272"/>
      <c r="J3416" s="272"/>
      <c r="K3416" s="272"/>
      <c r="L3416" s="272"/>
      <c r="M3416" s="272"/>
      <c r="N3416" s="273"/>
    </row>
    <row r="3417" spans="2:14" x14ac:dyDescent="0.25">
      <c r="B3417" s="278" t="str">
        <f>IF(D3417="","",D3417&amp;"-"&amp;(1+COUNTIF(D$11:D3416,D3417)))</f>
        <v/>
      </c>
      <c r="D3417" s="271"/>
      <c r="E3417" s="272"/>
      <c r="F3417" s="272"/>
      <c r="G3417" s="272"/>
      <c r="H3417" s="272"/>
      <c r="I3417" s="272"/>
      <c r="J3417" s="272"/>
      <c r="K3417" s="272"/>
      <c r="L3417" s="272"/>
      <c r="M3417" s="272"/>
      <c r="N3417" s="273"/>
    </row>
    <row r="3418" spans="2:14" x14ac:dyDescent="0.25">
      <c r="B3418" s="278" t="str">
        <f>IF(D3418="","",D3418&amp;"-"&amp;(1+COUNTIF(D$11:D3417,D3418)))</f>
        <v/>
      </c>
      <c r="D3418" s="271"/>
      <c r="E3418" s="272"/>
      <c r="F3418" s="272"/>
      <c r="G3418" s="272"/>
      <c r="H3418" s="272"/>
      <c r="I3418" s="272"/>
      <c r="J3418" s="272"/>
      <c r="K3418" s="272"/>
      <c r="L3418" s="272"/>
      <c r="M3418" s="272"/>
      <c r="N3418" s="273"/>
    </row>
    <row r="3419" spans="2:14" x14ac:dyDescent="0.25">
      <c r="B3419" s="278" t="str">
        <f>IF(D3419="","",D3419&amp;"-"&amp;(1+COUNTIF(D$11:D3418,D3419)))</f>
        <v/>
      </c>
      <c r="D3419" s="271"/>
      <c r="E3419" s="272"/>
      <c r="F3419" s="272"/>
      <c r="G3419" s="272"/>
      <c r="H3419" s="272"/>
      <c r="I3419" s="272"/>
      <c r="J3419" s="272"/>
      <c r="K3419" s="272"/>
      <c r="L3419" s="272"/>
      <c r="M3419" s="272"/>
      <c r="N3419" s="273"/>
    </row>
    <row r="3420" spans="2:14" x14ac:dyDescent="0.25">
      <c r="B3420" s="278" t="str">
        <f>IF(D3420="","",D3420&amp;"-"&amp;(1+COUNTIF(D$11:D3419,D3420)))</f>
        <v/>
      </c>
      <c r="D3420" s="271"/>
      <c r="E3420" s="272"/>
      <c r="F3420" s="272"/>
      <c r="G3420" s="272"/>
      <c r="H3420" s="272"/>
      <c r="I3420" s="272"/>
      <c r="J3420" s="272"/>
      <c r="K3420" s="272"/>
      <c r="L3420" s="272"/>
      <c r="M3420" s="272"/>
      <c r="N3420" s="273"/>
    </row>
    <row r="3421" spans="2:14" ht="15" customHeight="1" x14ac:dyDescent="0.25">
      <c r="B3421" s="278" t="str">
        <f>IF(D3421="","",D3421&amp;"-"&amp;(1+COUNTIF(D$11:D3420,D3421)))</f>
        <v/>
      </c>
      <c r="D3421" s="271"/>
      <c r="E3421" s="272"/>
      <c r="F3421" s="272"/>
      <c r="G3421" s="272"/>
      <c r="H3421" s="272"/>
      <c r="I3421" s="272"/>
      <c r="J3421" s="272"/>
      <c r="K3421" s="272"/>
      <c r="L3421" s="272"/>
      <c r="M3421" s="272"/>
      <c r="N3421" s="273"/>
    </row>
    <row r="3422" spans="2:14" x14ac:dyDescent="0.25">
      <c r="B3422" s="278" t="str">
        <f>IF(D3422="","",D3422&amp;"-"&amp;(1+COUNTIF(D$11:D3421,D3422)))</f>
        <v/>
      </c>
      <c r="D3422" s="271"/>
      <c r="E3422" s="272"/>
      <c r="F3422" s="272"/>
      <c r="G3422" s="272"/>
      <c r="H3422" s="272"/>
      <c r="I3422" s="272"/>
      <c r="J3422" s="272"/>
      <c r="K3422" s="272"/>
      <c r="L3422" s="272"/>
      <c r="M3422" s="272"/>
      <c r="N3422" s="273"/>
    </row>
    <row r="3423" spans="2:14" x14ac:dyDescent="0.25">
      <c r="B3423" s="278" t="str">
        <f>IF(D3423="","",D3423&amp;"-"&amp;(1+COUNTIF(D$11:D3422,D3423)))</f>
        <v/>
      </c>
      <c r="D3423" s="271"/>
      <c r="E3423" s="272"/>
      <c r="F3423" s="272"/>
      <c r="G3423" s="272"/>
      <c r="H3423" s="272"/>
      <c r="I3423" s="272"/>
      <c r="J3423" s="272"/>
      <c r="K3423" s="272"/>
      <c r="L3423" s="272"/>
      <c r="M3423" s="272"/>
      <c r="N3423" s="273"/>
    </row>
    <row r="3424" spans="2:14" x14ac:dyDescent="0.25">
      <c r="B3424" s="278" t="str">
        <f>IF(D3424="","",D3424&amp;"-"&amp;(1+COUNTIF(D$11:D3423,D3424)))</f>
        <v/>
      </c>
      <c r="D3424" s="271"/>
      <c r="E3424" s="272"/>
      <c r="F3424" s="272"/>
      <c r="G3424" s="272"/>
      <c r="H3424" s="272"/>
      <c r="I3424" s="272"/>
      <c r="J3424" s="272"/>
      <c r="K3424" s="272"/>
      <c r="L3424" s="272"/>
      <c r="M3424" s="272"/>
      <c r="N3424" s="273"/>
    </row>
    <row r="3425" spans="2:14" x14ac:dyDescent="0.25">
      <c r="B3425" s="278" t="str">
        <f>IF(D3425="","",D3425&amp;"-"&amp;(1+COUNTIF(D$11:D3424,D3425)))</f>
        <v/>
      </c>
      <c r="D3425" s="271"/>
      <c r="E3425" s="272"/>
      <c r="F3425" s="272"/>
      <c r="G3425" s="272"/>
      <c r="H3425" s="272"/>
      <c r="I3425" s="272"/>
      <c r="J3425" s="272"/>
      <c r="K3425" s="272"/>
      <c r="L3425" s="272"/>
      <c r="M3425" s="272"/>
      <c r="N3425" s="273"/>
    </row>
    <row r="3426" spans="2:14" x14ac:dyDescent="0.25">
      <c r="B3426" s="278" t="str">
        <f>IF(D3426="","",D3426&amp;"-"&amp;(1+COUNTIF(D$11:D3425,D3426)))</f>
        <v/>
      </c>
      <c r="D3426" s="271"/>
      <c r="E3426" s="272"/>
      <c r="F3426" s="272"/>
      <c r="G3426" s="272"/>
      <c r="H3426" s="272"/>
      <c r="I3426" s="272"/>
      <c r="J3426" s="272"/>
      <c r="K3426" s="272"/>
      <c r="L3426" s="272"/>
      <c r="M3426" s="272"/>
      <c r="N3426" s="273"/>
    </row>
    <row r="3427" spans="2:14" x14ac:dyDescent="0.25">
      <c r="B3427" s="278" t="str">
        <f>IF(D3427="","",D3427&amp;"-"&amp;(1+COUNTIF(D$11:D3426,D3427)))</f>
        <v/>
      </c>
      <c r="D3427" s="271"/>
      <c r="E3427" s="272"/>
      <c r="F3427" s="272"/>
      <c r="G3427" s="272"/>
      <c r="H3427" s="272"/>
      <c r="I3427" s="272"/>
      <c r="J3427" s="272"/>
      <c r="K3427" s="272"/>
      <c r="L3427" s="272"/>
      <c r="M3427" s="272"/>
      <c r="N3427" s="273"/>
    </row>
    <row r="3428" spans="2:14" ht="15" customHeight="1" x14ac:dyDescent="0.25">
      <c r="B3428" s="278" t="str">
        <f>IF(D3428="","",D3428&amp;"-"&amp;(1+COUNTIF(D$11:D3427,D3428)))</f>
        <v/>
      </c>
      <c r="D3428" s="271"/>
      <c r="E3428" s="272"/>
      <c r="F3428" s="272"/>
      <c r="G3428" s="272"/>
      <c r="H3428" s="272"/>
      <c r="I3428" s="272"/>
      <c r="J3428" s="272"/>
      <c r="K3428" s="272"/>
      <c r="L3428" s="272"/>
      <c r="M3428" s="272"/>
      <c r="N3428" s="273"/>
    </row>
    <row r="3429" spans="2:14" x14ac:dyDescent="0.25">
      <c r="B3429" s="278" t="str">
        <f>IF(D3429="","",D3429&amp;"-"&amp;(1+COUNTIF(D$11:D3428,D3429)))</f>
        <v/>
      </c>
      <c r="D3429" s="271"/>
      <c r="E3429" s="272"/>
      <c r="F3429" s="272"/>
      <c r="G3429" s="272"/>
      <c r="H3429" s="272"/>
      <c r="I3429" s="272"/>
      <c r="J3429" s="272"/>
      <c r="K3429" s="272"/>
      <c r="L3429" s="272"/>
      <c r="M3429" s="272"/>
      <c r="N3429" s="273"/>
    </row>
    <row r="3430" spans="2:14" x14ac:dyDescent="0.25">
      <c r="B3430" s="278" t="str">
        <f>IF(D3430="","",D3430&amp;"-"&amp;(1+COUNTIF(D$11:D3429,D3430)))</f>
        <v/>
      </c>
      <c r="D3430" s="271"/>
      <c r="E3430" s="272"/>
      <c r="F3430" s="272"/>
      <c r="G3430" s="272"/>
      <c r="H3430" s="272"/>
      <c r="I3430" s="272"/>
      <c r="J3430" s="272"/>
      <c r="K3430" s="272"/>
      <c r="L3430" s="272"/>
      <c r="M3430" s="272"/>
      <c r="N3430" s="273"/>
    </row>
    <row r="3431" spans="2:14" x14ac:dyDescent="0.25">
      <c r="B3431" s="278" t="str">
        <f>IF(D3431="","",D3431&amp;"-"&amp;(1+COUNTIF(D$11:D3430,D3431)))</f>
        <v/>
      </c>
      <c r="D3431" s="271"/>
      <c r="E3431" s="272"/>
      <c r="F3431" s="272"/>
      <c r="G3431" s="272"/>
      <c r="H3431" s="272"/>
      <c r="I3431" s="272"/>
      <c r="J3431" s="272"/>
      <c r="K3431" s="272"/>
      <c r="L3431" s="272"/>
      <c r="M3431" s="272"/>
      <c r="N3431" s="273"/>
    </row>
    <row r="3432" spans="2:14" x14ac:dyDescent="0.25">
      <c r="B3432" s="278" t="str">
        <f>IF(D3432="","",D3432&amp;"-"&amp;(1+COUNTIF(D$11:D3431,D3432)))</f>
        <v/>
      </c>
      <c r="D3432" s="271"/>
      <c r="E3432" s="272"/>
      <c r="F3432" s="272"/>
      <c r="G3432" s="272"/>
      <c r="H3432" s="272"/>
      <c r="I3432" s="272"/>
      <c r="J3432" s="272"/>
      <c r="K3432" s="272"/>
      <c r="L3432" s="272"/>
      <c r="M3432" s="272"/>
      <c r="N3432" s="273"/>
    </row>
    <row r="3433" spans="2:14" x14ac:dyDescent="0.25">
      <c r="B3433" s="278" t="str">
        <f>IF(D3433="","",D3433&amp;"-"&amp;(1+COUNTIF(D$11:D3432,D3433)))</f>
        <v/>
      </c>
      <c r="D3433" s="271"/>
      <c r="E3433" s="272"/>
      <c r="F3433" s="272"/>
      <c r="G3433" s="272"/>
      <c r="H3433" s="272"/>
      <c r="I3433" s="272"/>
      <c r="J3433" s="272"/>
      <c r="K3433" s="272"/>
      <c r="L3433" s="272"/>
      <c r="M3433" s="272"/>
      <c r="N3433" s="273"/>
    </row>
    <row r="3434" spans="2:14" x14ac:dyDescent="0.25">
      <c r="B3434" s="278" t="str">
        <f>IF(D3434="","",D3434&amp;"-"&amp;(1+COUNTIF(D$11:D3433,D3434)))</f>
        <v/>
      </c>
      <c r="D3434" s="271"/>
      <c r="E3434" s="272"/>
      <c r="F3434" s="272"/>
      <c r="G3434" s="272"/>
      <c r="H3434" s="272"/>
      <c r="I3434" s="272"/>
      <c r="J3434" s="272"/>
      <c r="K3434" s="272"/>
      <c r="L3434" s="272"/>
      <c r="M3434" s="272"/>
      <c r="N3434" s="273"/>
    </row>
    <row r="3435" spans="2:14" ht="15" customHeight="1" x14ac:dyDescent="0.25">
      <c r="B3435" s="278" t="str">
        <f>IF(D3435="","",D3435&amp;"-"&amp;(1+COUNTIF(D$11:D3434,D3435)))</f>
        <v/>
      </c>
      <c r="D3435" s="271"/>
      <c r="E3435" s="272"/>
      <c r="F3435" s="272"/>
      <c r="G3435" s="272"/>
      <c r="H3435" s="272"/>
      <c r="I3435" s="272"/>
      <c r="J3435" s="272"/>
      <c r="K3435" s="272"/>
      <c r="L3435" s="272"/>
      <c r="M3435" s="272"/>
      <c r="N3435" s="273"/>
    </row>
    <row r="3436" spans="2:14" x14ac:dyDescent="0.25">
      <c r="B3436" s="278" t="str">
        <f>IF(D3436="","",D3436&amp;"-"&amp;(1+COUNTIF(D$11:D3435,D3436)))</f>
        <v/>
      </c>
      <c r="D3436" s="271"/>
      <c r="E3436" s="272"/>
      <c r="F3436" s="272"/>
      <c r="G3436" s="272"/>
      <c r="H3436" s="272"/>
      <c r="I3436" s="272"/>
      <c r="J3436" s="272"/>
      <c r="K3436" s="272"/>
      <c r="L3436" s="272"/>
      <c r="M3436" s="272"/>
      <c r="N3436" s="273"/>
    </row>
    <row r="3437" spans="2:14" x14ac:dyDescent="0.25">
      <c r="B3437" s="278" t="str">
        <f>IF(D3437="","",D3437&amp;"-"&amp;(1+COUNTIF(D$11:D3436,D3437)))</f>
        <v/>
      </c>
      <c r="D3437" s="271"/>
      <c r="E3437" s="272"/>
      <c r="F3437" s="272"/>
      <c r="G3437" s="272"/>
      <c r="H3437" s="272"/>
      <c r="I3437" s="272"/>
      <c r="J3437" s="272"/>
      <c r="K3437" s="272"/>
      <c r="L3437" s="272"/>
      <c r="M3437" s="272"/>
      <c r="N3437" s="273"/>
    </row>
    <row r="3438" spans="2:14" x14ac:dyDescent="0.25">
      <c r="B3438" s="278" t="str">
        <f>IF(D3438="","",D3438&amp;"-"&amp;(1+COUNTIF(D$11:D3437,D3438)))</f>
        <v/>
      </c>
      <c r="D3438" s="271"/>
      <c r="E3438" s="272"/>
      <c r="F3438" s="272"/>
      <c r="G3438" s="272"/>
      <c r="H3438" s="272"/>
      <c r="I3438" s="272"/>
      <c r="J3438" s="272"/>
      <c r="K3438" s="272"/>
      <c r="L3438" s="272"/>
      <c r="M3438" s="272"/>
      <c r="N3438" s="273"/>
    </row>
    <row r="3439" spans="2:14" x14ac:dyDescent="0.25">
      <c r="B3439" s="278" t="str">
        <f>IF(D3439="","",D3439&amp;"-"&amp;(1+COUNTIF(D$11:D3438,D3439)))</f>
        <v/>
      </c>
      <c r="D3439" s="271"/>
      <c r="E3439" s="272"/>
      <c r="F3439" s="272"/>
      <c r="G3439" s="272"/>
      <c r="H3439" s="272"/>
      <c r="I3439" s="272"/>
      <c r="J3439" s="272"/>
      <c r="K3439" s="272"/>
      <c r="L3439" s="272"/>
      <c r="M3439" s="272"/>
      <c r="N3439" s="273"/>
    </row>
    <row r="3440" spans="2:14" x14ac:dyDescent="0.25">
      <c r="B3440" s="278" t="str">
        <f>IF(D3440="","",D3440&amp;"-"&amp;(1+COUNTIF(D$11:D3439,D3440)))</f>
        <v/>
      </c>
      <c r="D3440" s="271"/>
      <c r="E3440" s="272"/>
      <c r="F3440" s="272"/>
      <c r="G3440" s="272"/>
      <c r="H3440" s="272"/>
      <c r="I3440" s="272"/>
      <c r="J3440" s="272"/>
      <c r="K3440" s="272"/>
      <c r="L3440" s="272"/>
      <c r="M3440" s="272"/>
      <c r="N3440" s="273"/>
    </row>
    <row r="3441" spans="2:14" x14ac:dyDescent="0.25">
      <c r="B3441" s="278" t="str">
        <f>IF(D3441="","",D3441&amp;"-"&amp;(1+COUNTIF(D$11:D3440,D3441)))</f>
        <v/>
      </c>
      <c r="D3441" s="271"/>
      <c r="E3441" s="272"/>
      <c r="F3441" s="272"/>
      <c r="G3441" s="272"/>
      <c r="H3441" s="272"/>
      <c r="I3441" s="272"/>
      <c r="J3441" s="272"/>
      <c r="K3441" s="272"/>
      <c r="L3441" s="272"/>
      <c r="M3441" s="272"/>
      <c r="N3441" s="273"/>
    </row>
    <row r="3442" spans="2:14" ht="15" customHeight="1" x14ac:dyDescent="0.25">
      <c r="B3442" s="278" t="str">
        <f>IF(D3442="","",D3442&amp;"-"&amp;(1+COUNTIF(D$11:D3441,D3442)))</f>
        <v/>
      </c>
      <c r="D3442" s="271"/>
      <c r="E3442" s="272"/>
      <c r="F3442" s="272"/>
      <c r="G3442" s="272"/>
      <c r="H3442" s="272"/>
      <c r="I3442" s="272"/>
      <c r="J3442" s="272"/>
      <c r="K3442" s="272"/>
      <c r="L3442" s="272"/>
      <c r="M3442" s="272"/>
      <c r="N3442" s="273"/>
    </row>
    <row r="3443" spans="2:14" x14ac:dyDescent="0.25">
      <c r="B3443" s="278" t="str">
        <f>IF(D3443="","",D3443&amp;"-"&amp;(1+COUNTIF(D$11:D3442,D3443)))</f>
        <v/>
      </c>
      <c r="D3443" s="271"/>
      <c r="E3443" s="272"/>
      <c r="F3443" s="272"/>
      <c r="G3443" s="272"/>
      <c r="H3443" s="272"/>
      <c r="I3443" s="272"/>
      <c r="J3443" s="272"/>
      <c r="K3443" s="272"/>
      <c r="L3443" s="272"/>
      <c r="M3443" s="272"/>
      <c r="N3443" s="273"/>
    </row>
    <row r="3444" spans="2:14" x14ac:dyDescent="0.25">
      <c r="B3444" s="278" t="str">
        <f>IF(D3444="","",D3444&amp;"-"&amp;(1+COUNTIF(D$11:D3443,D3444)))</f>
        <v/>
      </c>
      <c r="D3444" s="271"/>
      <c r="E3444" s="272"/>
      <c r="F3444" s="272"/>
      <c r="G3444" s="272"/>
      <c r="H3444" s="272"/>
      <c r="I3444" s="272"/>
      <c r="J3444" s="272"/>
      <c r="K3444" s="272"/>
      <c r="L3444" s="272"/>
      <c r="M3444" s="272"/>
      <c r="N3444" s="273"/>
    </row>
    <row r="3445" spans="2:14" x14ac:dyDescent="0.25">
      <c r="B3445" s="278" t="str">
        <f>IF(D3445="","",D3445&amp;"-"&amp;(1+COUNTIF(D$11:D3444,D3445)))</f>
        <v/>
      </c>
      <c r="D3445" s="271"/>
      <c r="E3445" s="272"/>
      <c r="F3445" s="272"/>
      <c r="G3445" s="272"/>
      <c r="H3445" s="272"/>
      <c r="I3445" s="272"/>
      <c r="J3445" s="272"/>
      <c r="K3445" s="272"/>
      <c r="L3445" s="272"/>
      <c r="M3445" s="272"/>
      <c r="N3445" s="273"/>
    </row>
    <row r="3446" spans="2:14" x14ac:dyDescent="0.25">
      <c r="B3446" s="278" t="str">
        <f>IF(D3446="","",D3446&amp;"-"&amp;(1+COUNTIF(D$11:D3445,D3446)))</f>
        <v/>
      </c>
      <c r="D3446" s="271"/>
      <c r="E3446" s="272"/>
      <c r="F3446" s="272"/>
      <c r="G3446" s="272"/>
      <c r="H3446" s="272"/>
      <c r="I3446" s="272"/>
      <c r="J3446" s="272"/>
      <c r="K3446" s="272"/>
      <c r="L3446" s="272"/>
      <c r="M3446" s="272"/>
      <c r="N3446" s="273"/>
    </row>
    <row r="3447" spans="2:14" x14ac:dyDescent="0.25">
      <c r="B3447" s="278" t="str">
        <f>IF(D3447="","",D3447&amp;"-"&amp;(1+COUNTIF(D$11:D3446,D3447)))</f>
        <v/>
      </c>
      <c r="D3447" s="271"/>
      <c r="E3447" s="272"/>
      <c r="F3447" s="272"/>
      <c r="G3447" s="272"/>
      <c r="H3447" s="272"/>
      <c r="I3447" s="272"/>
      <c r="J3447" s="272"/>
      <c r="K3447" s="272"/>
      <c r="L3447" s="272"/>
      <c r="M3447" s="272"/>
      <c r="N3447" s="273"/>
    </row>
    <row r="3448" spans="2:14" x14ac:dyDescent="0.25">
      <c r="B3448" s="278" t="str">
        <f>IF(D3448="","",D3448&amp;"-"&amp;(1+COUNTIF(D$11:D3447,D3448)))</f>
        <v/>
      </c>
      <c r="D3448" s="271"/>
      <c r="E3448" s="272"/>
      <c r="F3448" s="272"/>
      <c r="G3448" s="272"/>
      <c r="H3448" s="272"/>
      <c r="I3448" s="272"/>
      <c r="J3448" s="272"/>
      <c r="K3448" s="272"/>
      <c r="L3448" s="272"/>
      <c r="M3448" s="272"/>
      <c r="N3448" s="273"/>
    </row>
    <row r="3449" spans="2:14" ht="15" customHeight="1" x14ac:dyDescent="0.25">
      <c r="B3449" s="278" t="str">
        <f>IF(D3449="","",D3449&amp;"-"&amp;(1+COUNTIF(D$11:D3448,D3449)))</f>
        <v/>
      </c>
      <c r="D3449" s="271"/>
      <c r="E3449" s="272"/>
      <c r="F3449" s="272"/>
      <c r="G3449" s="272"/>
      <c r="H3449" s="272"/>
      <c r="I3449" s="272"/>
      <c r="J3449" s="272"/>
      <c r="K3449" s="272"/>
      <c r="L3449" s="272"/>
      <c r="M3449" s="272"/>
      <c r="N3449" s="273"/>
    </row>
    <row r="3450" spans="2:14" x14ac:dyDescent="0.25">
      <c r="B3450" s="278" t="str">
        <f>IF(D3450="","",D3450&amp;"-"&amp;(1+COUNTIF(D$11:D3449,D3450)))</f>
        <v/>
      </c>
      <c r="D3450" s="271"/>
      <c r="E3450" s="272"/>
      <c r="F3450" s="272"/>
      <c r="G3450" s="272"/>
      <c r="H3450" s="272"/>
      <c r="I3450" s="272"/>
      <c r="J3450" s="272"/>
      <c r="K3450" s="272"/>
      <c r="L3450" s="272"/>
      <c r="M3450" s="272"/>
      <c r="N3450" s="273"/>
    </row>
    <row r="3451" spans="2:14" x14ac:dyDescent="0.25">
      <c r="B3451" s="278" t="str">
        <f>IF(D3451="","",D3451&amp;"-"&amp;(1+COUNTIF(D$11:D3450,D3451)))</f>
        <v/>
      </c>
      <c r="D3451" s="271"/>
      <c r="E3451" s="272"/>
      <c r="F3451" s="272"/>
      <c r="G3451" s="272"/>
      <c r="H3451" s="272"/>
      <c r="I3451" s="272"/>
      <c r="J3451" s="272"/>
      <c r="K3451" s="272"/>
      <c r="L3451" s="272"/>
      <c r="M3451" s="272"/>
      <c r="N3451" s="273"/>
    </row>
    <row r="3452" spans="2:14" x14ac:dyDescent="0.25">
      <c r="B3452" s="278" t="str">
        <f>IF(D3452="","",D3452&amp;"-"&amp;(1+COUNTIF(D$11:D3451,D3452)))</f>
        <v/>
      </c>
      <c r="D3452" s="271"/>
      <c r="E3452" s="272"/>
      <c r="F3452" s="272"/>
      <c r="G3452" s="272"/>
      <c r="H3452" s="272"/>
      <c r="I3452" s="272"/>
      <c r="J3452" s="272"/>
      <c r="K3452" s="272"/>
      <c r="L3452" s="272"/>
      <c r="M3452" s="272"/>
      <c r="N3452" s="273"/>
    </row>
    <row r="3453" spans="2:14" x14ac:dyDescent="0.25">
      <c r="B3453" s="278" t="str">
        <f>IF(D3453="","",D3453&amp;"-"&amp;(1+COUNTIF(D$11:D3452,D3453)))</f>
        <v/>
      </c>
      <c r="D3453" s="271"/>
      <c r="E3453" s="272"/>
      <c r="F3453" s="272"/>
      <c r="G3453" s="272"/>
      <c r="H3453" s="272"/>
      <c r="I3453" s="272"/>
      <c r="J3453" s="272"/>
      <c r="K3453" s="272"/>
      <c r="L3453" s="272"/>
      <c r="M3453" s="272"/>
      <c r="N3453" s="273"/>
    </row>
    <row r="3454" spans="2:14" x14ac:dyDescent="0.25">
      <c r="B3454" s="278" t="str">
        <f>IF(D3454="","",D3454&amp;"-"&amp;(1+COUNTIF(D$11:D3453,D3454)))</f>
        <v/>
      </c>
      <c r="D3454" s="271"/>
      <c r="E3454" s="272"/>
      <c r="F3454" s="272"/>
      <c r="G3454" s="272"/>
      <c r="H3454" s="272"/>
      <c r="I3454" s="272"/>
      <c r="J3454" s="272"/>
      <c r="K3454" s="272"/>
      <c r="L3454" s="272"/>
      <c r="M3454" s="272"/>
      <c r="N3454" s="273"/>
    </row>
    <row r="3455" spans="2:14" x14ac:dyDescent="0.25">
      <c r="B3455" s="278" t="str">
        <f>IF(D3455="","",D3455&amp;"-"&amp;(1+COUNTIF(D$11:D3454,D3455)))</f>
        <v/>
      </c>
      <c r="D3455" s="271"/>
      <c r="E3455" s="272"/>
      <c r="F3455" s="272"/>
      <c r="G3455" s="272"/>
      <c r="H3455" s="272"/>
      <c r="I3455" s="272"/>
      <c r="J3455" s="272"/>
      <c r="K3455" s="272"/>
      <c r="L3455" s="272"/>
      <c r="M3455" s="272"/>
      <c r="N3455" s="273"/>
    </row>
    <row r="3456" spans="2:14" ht="15" customHeight="1" x14ac:dyDescent="0.25">
      <c r="B3456" s="278" t="str">
        <f>IF(D3456="","",D3456&amp;"-"&amp;(1+COUNTIF(D$11:D3455,D3456)))</f>
        <v/>
      </c>
      <c r="D3456" s="271"/>
      <c r="E3456" s="272"/>
      <c r="F3456" s="272"/>
      <c r="G3456" s="272"/>
      <c r="H3456" s="272"/>
      <c r="I3456" s="272"/>
      <c r="J3456" s="272"/>
      <c r="K3456" s="272"/>
      <c r="L3456" s="272"/>
      <c r="M3456" s="272"/>
      <c r="N3456" s="273"/>
    </row>
    <row r="3457" spans="2:14" x14ac:dyDescent="0.25">
      <c r="B3457" s="278" t="str">
        <f>IF(D3457="","",D3457&amp;"-"&amp;(1+COUNTIF(D$11:D3456,D3457)))</f>
        <v/>
      </c>
      <c r="D3457" s="271"/>
      <c r="E3457" s="272"/>
      <c r="F3457" s="272"/>
      <c r="G3457" s="272"/>
      <c r="H3457" s="272"/>
      <c r="I3457" s="272"/>
      <c r="J3457" s="272"/>
      <c r="K3457" s="272"/>
      <c r="L3457" s="272"/>
      <c r="M3457" s="272"/>
      <c r="N3457" s="273"/>
    </row>
    <row r="3458" spans="2:14" x14ac:dyDescent="0.25">
      <c r="B3458" s="278" t="str">
        <f>IF(D3458="","",D3458&amp;"-"&amp;(1+COUNTIF(D$11:D3457,D3458)))</f>
        <v/>
      </c>
      <c r="D3458" s="271"/>
      <c r="E3458" s="272"/>
      <c r="F3458" s="272"/>
      <c r="G3458" s="272"/>
      <c r="H3458" s="272"/>
      <c r="I3458" s="272"/>
      <c r="J3458" s="272"/>
      <c r="K3458" s="272"/>
      <c r="L3458" s="272"/>
      <c r="M3458" s="272"/>
      <c r="N3458" s="273"/>
    </row>
    <row r="3459" spans="2:14" x14ac:dyDescent="0.25">
      <c r="B3459" s="278" t="str">
        <f>IF(D3459="","",D3459&amp;"-"&amp;(1+COUNTIF(D$11:D3458,D3459)))</f>
        <v/>
      </c>
      <c r="D3459" s="271"/>
      <c r="E3459" s="272"/>
      <c r="F3459" s="272"/>
      <c r="G3459" s="272"/>
      <c r="H3459" s="272"/>
      <c r="I3459" s="272"/>
      <c r="J3459" s="272"/>
      <c r="K3459" s="272"/>
      <c r="L3459" s="272"/>
      <c r="M3459" s="272"/>
      <c r="N3459" s="273"/>
    </row>
    <row r="3460" spans="2:14" x14ac:dyDescent="0.25">
      <c r="B3460" s="278" t="str">
        <f>IF(D3460="","",D3460&amp;"-"&amp;(1+COUNTIF(D$11:D3459,D3460)))</f>
        <v/>
      </c>
      <c r="D3460" s="271"/>
      <c r="E3460" s="272"/>
      <c r="F3460" s="272"/>
      <c r="G3460" s="272"/>
      <c r="H3460" s="272"/>
      <c r="I3460" s="272"/>
      <c r="J3460" s="272"/>
      <c r="K3460" s="272"/>
      <c r="L3460" s="272"/>
      <c r="M3460" s="272"/>
      <c r="N3460" s="273"/>
    </row>
    <row r="3461" spans="2:14" x14ac:dyDescent="0.25">
      <c r="B3461" s="278" t="str">
        <f>IF(D3461="","",D3461&amp;"-"&amp;(1+COUNTIF(D$11:D3460,D3461)))</f>
        <v/>
      </c>
      <c r="D3461" s="271"/>
      <c r="E3461" s="272"/>
      <c r="F3461" s="272"/>
      <c r="G3461" s="272"/>
      <c r="H3461" s="272"/>
      <c r="I3461" s="272"/>
      <c r="J3461" s="272"/>
      <c r="K3461" s="272"/>
      <c r="L3461" s="272"/>
      <c r="M3461" s="272"/>
      <c r="N3461" s="273"/>
    </row>
    <row r="3462" spans="2:14" x14ac:dyDescent="0.25">
      <c r="B3462" s="278" t="str">
        <f>IF(D3462="","",D3462&amp;"-"&amp;(1+COUNTIF(D$11:D3461,D3462)))</f>
        <v/>
      </c>
      <c r="D3462" s="271"/>
      <c r="E3462" s="272"/>
      <c r="F3462" s="272"/>
      <c r="G3462" s="272"/>
      <c r="H3462" s="272"/>
      <c r="I3462" s="272"/>
      <c r="J3462" s="272"/>
      <c r="K3462" s="272"/>
      <c r="L3462" s="272"/>
      <c r="M3462" s="272"/>
      <c r="N3462" s="273"/>
    </row>
    <row r="3463" spans="2:14" ht="15" customHeight="1" x14ac:dyDescent="0.25">
      <c r="B3463" s="278" t="str">
        <f>IF(D3463="","",D3463&amp;"-"&amp;(1+COUNTIF(D$11:D3462,D3463)))</f>
        <v/>
      </c>
      <c r="D3463" s="271"/>
      <c r="E3463" s="272"/>
      <c r="F3463" s="272"/>
      <c r="G3463" s="272"/>
      <c r="H3463" s="272"/>
      <c r="I3463" s="272"/>
      <c r="J3463" s="272"/>
      <c r="K3463" s="272"/>
      <c r="L3463" s="272"/>
      <c r="M3463" s="272"/>
      <c r="N3463" s="273"/>
    </row>
    <row r="3464" spans="2:14" x14ac:dyDescent="0.25">
      <c r="B3464" s="278" t="str">
        <f>IF(D3464="","",D3464&amp;"-"&amp;(1+COUNTIF(D$11:D3463,D3464)))</f>
        <v/>
      </c>
      <c r="D3464" s="271"/>
      <c r="E3464" s="272"/>
      <c r="F3464" s="272"/>
      <c r="G3464" s="272"/>
      <c r="H3464" s="272"/>
      <c r="I3464" s="272"/>
      <c r="J3464" s="272"/>
      <c r="K3464" s="272"/>
      <c r="L3464" s="272"/>
      <c r="M3464" s="272"/>
      <c r="N3464" s="273"/>
    </row>
    <row r="3465" spans="2:14" x14ac:dyDescent="0.25">
      <c r="B3465" s="278" t="str">
        <f>IF(D3465="","",D3465&amp;"-"&amp;(1+COUNTIF(D$11:D3464,D3465)))</f>
        <v/>
      </c>
      <c r="D3465" s="271"/>
      <c r="E3465" s="272"/>
      <c r="F3465" s="272"/>
      <c r="G3465" s="272"/>
      <c r="H3465" s="272"/>
      <c r="I3465" s="272"/>
      <c r="J3465" s="272"/>
      <c r="K3465" s="272"/>
      <c r="L3465" s="272"/>
      <c r="M3465" s="272"/>
      <c r="N3465" s="273"/>
    </row>
    <row r="3466" spans="2:14" x14ac:dyDescent="0.25">
      <c r="B3466" s="278" t="str">
        <f>IF(D3466="","",D3466&amp;"-"&amp;(1+COUNTIF(D$11:D3465,D3466)))</f>
        <v/>
      </c>
      <c r="D3466" s="271"/>
      <c r="E3466" s="272"/>
      <c r="F3466" s="272"/>
      <c r="G3466" s="272"/>
      <c r="H3466" s="272"/>
      <c r="I3466" s="272"/>
      <c r="J3466" s="272"/>
      <c r="K3466" s="272"/>
      <c r="L3466" s="272"/>
      <c r="M3466" s="272"/>
      <c r="N3466" s="273"/>
    </row>
    <row r="3467" spans="2:14" x14ac:dyDescent="0.25">
      <c r="B3467" s="278" t="str">
        <f>IF(D3467="","",D3467&amp;"-"&amp;(1+COUNTIF(D$11:D3466,D3467)))</f>
        <v/>
      </c>
      <c r="D3467" s="271"/>
      <c r="E3467" s="272"/>
      <c r="F3467" s="272"/>
      <c r="G3467" s="272"/>
      <c r="H3467" s="272"/>
      <c r="I3467" s="272"/>
      <c r="J3467" s="272"/>
      <c r="K3467" s="272"/>
      <c r="L3467" s="272"/>
      <c r="M3467" s="272"/>
      <c r="N3467" s="273"/>
    </row>
    <row r="3468" spans="2:14" x14ac:dyDescent="0.25">
      <c r="B3468" s="278" t="str">
        <f>IF(D3468="","",D3468&amp;"-"&amp;(1+COUNTIF(D$11:D3467,D3468)))</f>
        <v/>
      </c>
      <c r="D3468" s="271"/>
      <c r="E3468" s="272"/>
      <c r="F3468" s="272"/>
      <c r="G3468" s="272"/>
      <c r="H3468" s="272"/>
      <c r="I3468" s="272"/>
      <c r="J3468" s="272"/>
      <c r="K3468" s="272"/>
      <c r="L3468" s="272"/>
      <c r="M3468" s="272"/>
      <c r="N3468" s="273"/>
    </row>
    <row r="3469" spans="2:14" x14ac:dyDescent="0.25">
      <c r="B3469" s="278" t="str">
        <f>IF(D3469="","",D3469&amp;"-"&amp;(1+COUNTIF(D$11:D3468,D3469)))</f>
        <v/>
      </c>
      <c r="D3469" s="271"/>
      <c r="E3469" s="272"/>
      <c r="F3469" s="272"/>
      <c r="G3469" s="272"/>
      <c r="H3469" s="272"/>
      <c r="I3469" s="272"/>
      <c r="J3469" s="272"/>
      <c r="K3469" s="272"/>
      <c r="L3469" s="272"/>
      <c r="M3469" s="272"/>
      <c r="N3469" s="273"/>
    </row>
    <row r="3470" spans="2:14" ht="15" customHeight="1" x14ac:dyDescent="0.25">
      <c r="B3470" s="278" t="str">
        <f>IF(D3470="","",D3470&amp;"-"&amp;(1+COUNTIF(D$11:D3469,D3470)))</f>
        <v/>
      </c>
      <c r="D3470" s="271"/>
      <c r="E3470" s="272"/>
      <c r="F3470" s="272"/>
      <c r="G3470" s="272"/>
      <c r="H3470" s="272"/>
      <c r="I3470" s="272"/>
      <c r="J3470" s="272"/>
      <c r="K3470" s="272"/>
      <c r="L3470" s="272"/>
      <c r="M3470" s="272"/>
      <c r="N3470" s="273"/>
    </row>
    <row r="3471" spans="2:14" x14ac:dyDescent="0.25">
      <c r="B3471" s="278" t="str">
        <f>IF(D3471="","",D3471&amp;"-"&amp;(1+COUNTIF(D$11:D3470,D3471)))</f>
        <v/>
      </c>
      <c r="D3471" s="271"/>
      <c r="E3471" s="272"/>
      <c r="F3471" s="272"/>
      <c r="G3471" s="272"/>
      <c r="H3471" s="272"/>
      <c r="I3471" s="272"/>
      <c r="J3471" s="272"/>
      <c r="K3471" s="272"/>
      <c r="L3471" s="272"/>
      <c r="M3471" s="272"/>
      <c r="N3471" s="273"/>
    </row>
    <row r="3472" spans="2:14" x14ac:dyDescent="0.25">
      <c r="B3472" s="278" t="str">
        <f>IF(D3472="","",D3472&amp;"-"&amp;(1+COUNTIF(D$11:D3471,D3472)))</f>
        <v/>
      </c>
      <c r="D3472" s="271"/>
      <c r="E3472" s="272"/>
      <c r="F3472" s="272"/>
      <c r="G3472" s="272"/>
      <c r="H3472" s="272"/>
      <c r="I3472" s="272"/>
      <c r="J3472" s="272"/>
      <c r="K3472" s="272"/>
      <c r="L3472" s="272"/>
      <c r="M3472" s="272"/>
      <c r="N3472" s="273"/>
    </row>
    <row r="3473" spans="2:14" x14ac:dyDescent="0.25">
      <c r="B3473" s="278" t="str">
        <f>IF(D3473="","",D3473&amp;"-"&amp;(1+COUNTIF(D$11:D3472,D3473)))</f>
        <v/>
      </c>
      <c r="D3473" s="271"/>
      <c r="E3473" s="272"/>
      <c r="F3473" s="272"/>
      <c r="G3473" s="272"/>
      <c r="H3473" s="272"/>
      <c r="I3473" s="272"/>
      <c r="J3473" s="272"/>
      <c r="K3473" s="272"/>
      <c r="L3473" s="272"/>
      <c r="M3473" s="272"/>
      <c r="N3473" s="273"/>
    </row>
    <row r="3474" spans="2:14" x14ac:dyDescent="0.25">
      <c r="B3474" s="278" t="str">
        <f>IF(D3474="","",D3474&amp;"-"&amp;(1+COUNTIF(D$11:D3473,D3474)))</f>
        <v/>
      </c>
      <c r="D3474" s="271"/>
      <c r="E3474" s="272"/>
      <c r="F3474" s="272"/>
      <c r="G3474" s="272"/>
      <c r="H3474" s="272"/>
      <c r="I3474" s="272"/>
      <c r="J3474" s="272"/>
      <c r="K3474" s="272"/>
      <c r="L3474" s="272"/>
      <c r="M3474" s="272"/>
      <c r="N3474" s="273"/>
    </row>
    <row r="3475" spans="2:14" x14ac:dyDescent="0.25">
      <c r="B3475" s="278" t="str">
        <f>IF(D3475="","",D3475&amp;"-"&amp;(1+COUNTIF(D$11:D3474,D3475)))</f>
        <v/>
      </c>
      <c r="D3475" s="271"/>
      <c r="E3475" s="272"/>
      <c r="F3475" s="272"/>
      <c r="G3475" s="272"/>
      <c r="H3475" s="272"/>
      <c r="I3475" s="272"/>
      <c r="J3475" s="272"/>
      <c r="K3475" s="272"/>
      <c r="L3475" s="272"/>
      <c r="M3475" s="272"/>
      <c r="N3475" s="273"/>
    </row>
    <row r="3476" spans="2:14" x14ac:dyDescent="0.25">
      <c r="B3476" s="278" t="str">
        <f>IF(D3476="","",D3476&amp;"-"&amp;(1+COUNTIF(D$11:D3475,D3476)))</f>
        <v/>
      </c>
      <c r="D3476" s="271"/>
      <c r="E3476" s="272"/>
      <c r="F3476" s="272"/>
      <c r="G3476" s="272"/>
      <c r="H3476" s="272"/>
      <c r="I3476" s="272"/>
      <c r="J3476" s="272"/>
      <c r="K3476" s="272"/>
      <c r="L3476" s="272"/>
      <c r="M3476" s="272"/>
      <c r="N3476" s="273"/>
    </row>
    <row r="3477" spans="2:14" ht="15" customHeight="1" x14ac:dyDescent="0.25">
      <c r="B3477" s="278" t="str">
        <f>IF(D3477="","",D3477&amp;"-"&amp;(1+COUNTIF(D$11:D3476,D3477)))</f>
        <v/>
      </c>
      <c r="D3477" s="271"/>
      <c r="E3477" s="272"/>
      <c r="F3477" s="272"/>
      <c r="G3477" s="272"/>
      <c r="H3477" s="272"/>
      <c r="I3477" s="272"/>
      <c r="J3477" s="272"/>
      <c r="K3477" s="272"/>
      <c r="L3477" s="272"/>
      <c r="M3477" s="272"/>
      <c r="N3477" s="273"/>
    </row>
    <row r="3478" spans="2:14" x14ac:dyDescent="0.25">
      <c r="B3478" s="278" t="str">
        <f>IF(D3478="","",D3478&amp;"-"&amp;(1+COUNTIF(D$11:D3477,D3478)))</f>
        <v/>
      </c>
      <c r="D3478" s="271"/>
      <c r="E3478" s="272"/>
      <c r="F3478" s="272"/>
      <c r="G3478" s="272"/>
      <c r="H3478" s="272"/>
      <c r="I3478" s="272"/>
      <c r="J3478" s="272"/>
      <c r="K3478" s="272"/>
      <c r="L3478" s="272"/>
      <c r="M3478" s="272"/>
      <c r="N3478" s="273"/>
    </row>
    <row r="3479" spans="2:14" x14ac:dyDescent="0.25">
      <c r="B3479" s="278" t="str">
        <f>IF(D3479="","",D3479&amp;"-"&amp;(1+COUNTIF(D$11:D3478,D3479)))</f>
        <v/>
      </c>
      <c r="D3479" s="271"/>
      <c r="E3479" s="272"/>
      <c r="F3479" s="272"/>
      <c r="G3479" s="272"/>
      <c r="H3479" s="272"/>
      <c r="I3479" s="272"/>
      <c r="J3479" s="272"/>
      <c r="K3479" s="272"/>
      <c r="L3479" s="272"/>
      <c r="M3479" s="272"/>
      <c r="N3479" s="273"/>
    </row>
    <row r="3480" spans="2:14" x14ac:dyDescent="0.25">
      <c r="B3480" s="278" t="str">
        <f>IF(D3480="","",D3480&amp;"-"&amp;(1+COUNTIF(D$11:D3479,D3480)))</f>
        <v/>
      </c>
      <c r="D3480" s="271"/>
      <c r="E3480" s="272"/>
      <c r="F3480" s="272"/>
      <c r="G3480" s="272"/>
      <c r="H3480" s="272"/>
      <c r="I3480" s="272"/>
      <c r="J3480" s="272"/>
      <c r="K3480" s="272"/>
      <c r="L3480" s="272"/>
      <c r="M3480" s="272"/>
      <c r="N3480" s="273"/>
    </row>
    <row r="3481" spans="2:14" x14ac:dyDescent="0.25">
      <c r="B3481" s="278" t="str">
        <f>IF(D3481="","",D3481&amp;"-"&amp;(1+COUNTIF(D$11:D3480,D3481)))</f>
        <v/>
      </c>
      <c r="D3481" s="271"/>
      <c r="E3481" s="272"/>
      <c r="F3481" s="272"/>
      <c r="G3481" s="272"/>
      <c r="H3481" s="272"/>
      <c r="I3481" s="272"/>
      <c r="J3481" s="272"/>
      <c r="K3481" s="272"/>
      <c r="L3481" s="272"/>
      <c r="M3481" s="272"/>
      <c r="N3481" s="273"/>
    </row>
    <row r="3482" spans="2:14" x14ac:dyDescent="0.25">
      <c r="B3482" s="278" t="str">
        <f>IF(D3482="","",D3482&amp;"-"&amp;(1+COUNTIF(D$11:D3481,D3482)))</f>
        <v/>
      </c>
      <c r="D3482" s="271"/>
      <c r="E3482" s="272"/>
      <c r="F3482" s="272"/>
      <c r="G3482" s="272"/>
      <c r="H3482" s="272"/>
      <c r="I3482" s="272"/>
      <c r="J3482" s="272"/>
      <c r="K3482" s="272"/>
      <c r="L3482" s="272"/>
      <c r="M3482" s="272"/>
      <c r="N3482" s="273"/>
    </row>
    <row r="3483" spans="2:14" x14ac:dyDescent="0.25">
      <c r="B3483" s="278" t="str">
        <f>IF(D3483="","",D3483&amp;"-"&amp;(1+COUNTIF(D$11:D3482,D3483)))</f>
        <v/>
      </c>
      <c r="D3483" s="271"/>
      <c r="E3483" s="272"/>
      <c r="F3483" s="272"/>
      <c r="G3483" s="272"/>
      <c r="H3483" s="272"/>
      <c r="I3483" s="272"/>
      <c r="J3483" s="272"/>
      <c r="K3483" s="272"/>
      <c r="L3483" s="272"/>
      <c r="M3483" s="272"/>
      <c r="N3483" s="273"/>
    </row>
    <row r="3484" spans="2:14" ht="15" customHeight="1" x14ac:dyDescent="0.25">
      <c r="B3484" s="278" t="str">
        <f>IF(D3484="","",D3484&amp;"-"&amp;(1+COUNTIF(D$11:D3483,D3484)))</f>
        <v/>
      </c>
      <c r="D3484" s="271"/>
      <c r="E3484" s="272"/>
      <c r="F3484" s="272"/>
      <c r="G3484" s="272"/>
      <c r="H3484" s="272"/>
      <c r="I3484" s="272"/>
      <c r="J3484" s="272"/>
      <c r="K3484" s="272"/>
      <c r="L3484" s="272"/>
      <c r="M3484" s="272"/>
      <c r="N3484" s="273"/>
    </row>
    <row r="3485" spans="2:14" x14ac:dyDescent="0.25">
      <c r="B3485" s="278" t="str">
        <f>IF(D3485="","",D3485&amp;"-"&amp;(1+COUNTIF(D$11:D3484,D3485)))</f>
        <v/>
      </c>
      <c r="D3485" s="271"/>
      <c r="E3485" s="272"/>
      <c r="F3485" s="272"/>
      <c r="G3485" s="272"/>
      <c r="H3485" s="272"/>
      <c r="I3485" s="272"/>
      <c r="J3485" s="272"/>
      <c r="K3485" s="272"/>
      <c r="L3485" s="272"/>
      <c r="M3485" s="272"/>
      <c r="N3485" s="273"/>
    </row>
    <row r="3486" spans="2:14" x14ac:dyDescent="0.25">
      <c r="B3486" s="278" t="str">
        <f>IF(D3486="","",D3486&amp;"-"&amp;(1+COUNTIF(D$11:D3485,D3486)))</f>
        <v/>
      </c>
      <c r="D3486" s="271"/>
      <c r="E3486" s="272"/>
      <c r="F3486" s="272"/>
      <c r="G3486" s="272"/>
      <c r="H3486" s="272"/>
      <c r="I3486" s="272"/>
      <c r="J3486" s="272"/>
      <c r="K3486" s="272"/>
      <c r="L3486" s="272"/>
      <c r="M3486" s="272"/>
      <c r="N3486" s="273"/>
    </row>
    <row r="3487" spans="2:14" x14ac:dyDescent="0.25">
      <c r="B3487" s="278" t="str">
        <f>IF(D3487="","",D3487&amp;"-"&amp;(1+COUNTIF(D$11:D3486,D3487)))</f>
        <v/>
      </c>
      <c r="D3487" s="271"/>
      <c r="E3487" s="272"/>
      <c r="F3487" s="272"/>
      <c r="G3487" s="272"/>
      <c r="H3487" s="272"/>
      <c r="I3487" s="272"/>
      <c r="J3487" s="272"/>
      <c r="K3487" s="272"/>
      <c r="L3487" s="272"/>
      <c r="M3487" s="272"/>
      <c r="N3487" s="273"/>
    </row>
    <row r="3488" spans="2:14" x14ac:dyDescent="0.25">
      <c r="B3488" s="278" t="str">
        <f>IF(D3488="","",D3488&amp;"-"&amp;(1+COUNTIF(D$11:D3487,D3488)))</f>
        <v/>
      </c>
      <c r="D3488" s="271"/>
      <c r="E3488" s="272"/>
      <c r="F3488" s="272"/>
      <c r="G3488" s="272"/>
      <c r="H3488" s="272"/>
      <c r="I3488" s="272"/>
      <c r="J3488" s="272"/>
      <c r="K3488" s="272"/>
      <c r="L3488" s="272"/>
      <c r="M3488" s="272"/>
      <c r="N3488" s="273"/>
    </row>
    <row r="3489" spans="2:14" x14ac:dyDescent="0.25">
      <c r="B3489" s="278" t="str">
        <f>IF(D3489="","",D3489&amp;"-"&amp;(1+COUNTIF(D$11:D3488,D3489)))</f>
        <v/>
      </c>
      <c r="D3489" s="271"/>
      <c r="E3489" s="272"/>
      <c r="F3489" s="272"/>
      <c r="G3489" s="272"/>
      <c r="H3489" s="272"/>
      <c r="I3489" s="272"/>
      <c r="J3489" s="272"/>
      <c r="K3489" s="272"/>
      <c r="L3489" s="272"/>
      <c r="M3489" s="272"/>
      <c r="N3489" s="273"/>
    </row>
    <row r="3490" spans="2:14" x14ac:dyDescent="0.25">
      <c r="B3490" s="278" t="str">
        <f>IF(D3490="","",D3490&amp;"-"&amp;(1+COUNTIF(D$11:D3489,D3490)))</f>
        <v/>
      </c>
      <c r="D3490" s="271"/>
      <c r="E3490" s="272"/>
      <c r="F3490" s="272"/>
      <c r="G3490" s="272"/>
      <c r="H3490" s="272"/>
      <c r="I3490" s="272"/>
      <c r="J3490" s="272"/>
      <c r="K3490" s="272"/>
      <c r="L3490" s="272"/>
      <c r="M3490" s="272"/>
      <c r="N3490" s="273"/>
    </row>
    <row r="3491" spans="2:14" ht="15" customHeight="1" x14ac:dyDescent="0.25">
      <c r="B3491" s="278" t="str">
        <f>IF(D3491="","",D3491&amp;"-"&amp;(1+COUNTIF(D$11:D3490,D3491)))</f>
        <v/>
      </c>
      <c r="D3491" s="271"/>
      <c r="E3491" s="272"/>
      <c r="F3491" s="272"/>
      <c r="G3491" s="272"/>
      <c r="H3491" s="272"/>
      <c r="I3491" s="272"/>
      <c r="J3491" s="272"/>
      <c r="K3491" s="272"/>
      <c r="L3491" s="272"/>
      <c r="M3491" s="272"/>
      <c r="N3491" s="273"/>
    </row>
    <row r="3492" spans="2:14" x14ac:dyDescent="0.25">
      <c r="B3492" s="278" t="str">
        <f>IF(D3492="","",D3492&amp;"-"&amp;(1+COUNTIF(D$11:D3491,D3492)))</f>
        <v/>
      </c>
      <c r="D3492" s="271"/>
      <c r="E3492" s="272"/>
      <c r="F3492" s="272"/>
      <c r="G3492" s="272"/>
      <c r="H3492" s="272"/>
      <c r="I3492" s="272"/>
      <c r="J3492" s="272"/>
      <c r="K3492" s="272"/>
      <c r="L3492" s="272"/>
      <c r="M3492" s="272"/>
      <c r="N3492" s="273"/>
    </row>
    <row r="3493" spans="2:14" x14ac:dyDescent="0.25">
      <c r="B3493" s="278" t="str">
        <f>IF(D3493="","",D3493&amp;"-"&amp;(1+COUNTIF(D$11:D3492,D3493)))</f>
        <v/>
      </c>
      <c r="D3493" s="271"/>
      <c r="E3493" s="272"/>
      <c r="F3493" s="272"/>
      <c r="G3493" s="272"/>
      <c r="H3493" s="272"/>
      <c r="I3493" s="272"/>
      <c r="J3493" s="272"/>
      <c r="K3493" s="272"/>
      <c r="L3493" s="272"/>
      <c r="M3493" s="272"/>
      <c r="N3493" s="273"/>
    </row>
    <row r="3494" spans="2:14" x14ac:dyDescent="0.25">
      <c r="B3494" s="278" t="str">
        <f>IF(D3494="","",D3494&amp;"-"&amp;(1+COUNTIF(D$11:D3493,D3494)))</f>
        <v/>
      </c>
      <c r="D3494" s="271"/>
      <c r="E3494" s="272"/>
      <c r="F3494" s="272"/>
      <c r="G3494" s="272"/>
      <c r="H3494" s="272"/>
      <c r="I3494" s="272"/>
      <c r="J3494" s="272"/>
      <c r="K3494" s="272"/>
      <c r="L3494" s="272"/>
      <c r="M3494" s="272"/>
      <c r="N3494" s="273"/>
    </row>
    <row r="3495" spans="2:14" x14ac:dyDescent="0.25">
      <c r="B3495" s="278" t="str">
        <f>IF(D3495="","",D3495&amp;"-"&amp;(1+COUNTIF(D$11:D3494,D3495)))</f>
        <v/>
      </c>
      <c r="D3495" s="271"/>
      <c r="E3495" s="272"/>
      <c r="F3495" s="272"/>
      <c r="G3495" s="272"/>
      <c r="H3495" s="272"/>
      <c r="I3495" s="272"/>
      <c r="J3495" s="272"/>
      <c r="K3495" s="272"/>
      <c r="L3495" s="272"/>
      <c r="M3495" s="272"/>
      <c r="N3495" s="273"/>
    </row>
    <row r="3496" spans="2:14" x14ac:dyDescent="0.25">
      <c r="B3496" s="278" t="str">
        <f>IF(D3496="","",D3496&amp;"-"&amp;(1+COUNTIF(D$11:D3495,D3496)))</f>
        <v/>
      </c>
      <c r="D3496" s="271"/>
      <c r="E3496" s="272"/>
      <c r="F3496" s="272"/>
      <c r="G3496" s="272"/>
      <c r="H3496" s="272"/>
      <c r="I3496" s="272"/>
      <c r="J3496" s="272"/>
      <c r="K3496" s="272"/>
      <c r="L3496" s="272"/>
      <c r="M3496" s="272"/>
      <c r="N3496" s="273"/>
    </row>
    <row r="3497" spans="2:14" x14ac:dyDescent="0.25">
      <c r="B3497" s="278" t="str">
        <f>IF(D3497="","",D3497&amp;"-"&amp;(1+COUNTIF(D$11:D3496,D3497)))</f>
        <v/>
      </c>
      <c r="D3497" s="271"/>
      <c r="E3497" s="272"/>
      <c r="F3497" s="272"/>
      <c r="G3497" s="272"/>
      <c r="H3497" s="272"/>
      <c r="I3497" s="272"/>
      <c r="J3497" s="272"/>
      <c r="K3497" s="272"/>
      <c r="L3497" s="272"/>
      <c r="M3497" s="272"/>
      <c r="N3497" s="273"/>
    </row>
    <row r="3498" spans="2:14" ht="15" customHeight="1" x14ac:dyDescent="0.25">
      <c r="B3498" s="278" t="str">
        <f>IF(D3498="","",D3498&amp;"-"&amp;(1+COUNTIF(D$11:D3497,D3498)))</f>
        <v/>
      </c>
      <c r="D3498" s="271"/>
      <c r="E3498" s="272"/>
      <c r="F3498" s="272"/>
      <c r="G3498" s="272"/>
      <c r="H3498" s="272"/>
      <c r="I3498" s="272"/>
      <c r="J3498" s="272"/>
      <c r="K3498" s="272"/>
      <c r="L3498" s="272"/>
      <c r="M3498" s="272"/>
      <c r="N3498" s="273"/>
    </row>
    <row r="3499" spans="2:14" x14ac:dyDescent="0.25">
      <c r="B3499" s="278" t="str">
        <f>IF(D3499="","",D3499&amp;"-"&amp;(1+COUNTIF(D$11:D3498,D3499)))</f>
        <v/>
      </c>
      <c r="D3499" s="271"/>
      <c r="E3499" s="272"/>
      <c r="F3499" s="272"/>
      <c r="G3499" s="272"/>
      <c r="H3499" s="272"/>
      <c r="I3499" s="272"/>
      <c r="J3499" s="272"/>
      <c r="K3499" s="272"/>
      <c r="L3499" s="272"/>
      <c r="M3499" s="272"/>
      <c r="N3499" s="273"/>
    </row>
    <row r="3500" spans="2:14" x14ac:dyDescent="0.25">
      <c r="B3500" s="278" t="str">
        <f>IF(D3500="","",D3500&amp;"-"&amp;(1+COUNTIF(D$11:D3499,D3500)))</f>
        <v/>
      </c>
      <c r="D3500" s="271"/>
      <c r="E3500" s="272"/>
      <c r="F3500" s="272"/>
      <c r="G3500" s="272"/>
      <c r="H3500" s="272"/>
      <c r="I3500" s="272"/>
      <c r="J3500" s="272"/>
      <c r="K3500" s="272"/>
      <c r="L3500" s="272"/>
      <c r="M3500" s="272"/>
      <c r="N3500" s="273"/>
    </row>
    <row r="3501" spans="2:14" x14ac:dyDescent="0.25">
      <c r="B3501" s="278" t="str">
        <f>IF(D3501="","",D3501&amp;"-"&amp;(1+COUNTIF(D$11:D3500,D3501)))</f>
        <v/>
      </c>
      <c r="D3501" s="271"/>
      <c r="E3501" s="272"/>
      <c r="F3501" s="272"/>
      <c r="G3501" s="272"/>
      <c r="H3501" s="272"/>
      <c r="I3501" s="272"/>
      <c r="J3501" s="272"/>
      <c r="K3501" s="272"/>
      <c r="L3501" s="272"/>
      <c r="M3501" s="272"/>
      <c r="N3501" s="273"/>
    </row>
    <row r="3502" spans="2:14" x14ac:dyDescent="0.25">
      <c r="B3502" s="278" t="str">
        <f>IF(D3502="","",D3502&amp;"-"&amp;(1+COUNTIF(D$11:D3501,D3502)))</f>
        <v/>
      </c>
      <c r="D3502" s="271"/>
      <c r="E3502" s="272"/>
      <c r="F3502" s="272"/>
      <c r="G3502" s="272"/>
      <c r="H3502" s="272"/>
      <c r="I3502" s="272"/>
      <c r="J3502" s="272"/>
      <c r="K3502" s="272"/>
      <c r="L3502" s="272"/>
      <c r="M3502" s="272"/>
      <c r="N3502" s="273"/>
    </row>
    <row r="3503" spans="2:14" x14ac:dyDescent="0.25">
      <c r="B3503" s="278" t="str">
        <f>IF(D3503="","",D3503&amp;"-"&amp;(1+COUNTIF(D$11:D3502,D3503)))</f>
        <v/>
      </c>
      <c r="D3503" s="271"/>
      <c r="E3503" s="272"/>
      <c r="F3503" s="272"/>
      <c r="G3503" s="272"/>
      <c r="H3503" s="272"/>
      <c r="I3503" s="272"/>
      <c r="J3503" s="272"/>
      <c r="K3503" s="272"/>
      <c r="L3503" s="272"/>
      <c r="M3503" s="272"/>
      <c r="N3503" s="273"/>
    </row>
    <row r="3504" spans="2:14" x14ac:dyDescent="0.25">
      <c r="B3504" s="278" t="str">
        <f>IF(D3504="","",D3504&amp;"-"&amp;(1+COUNTIF(D$11:D3503,D3504)))</f>
        <v/>
      </c>
      <c r="D3504" s="271"/>
      <c r="E3504" s="272"/>
      <c r="F3504" s="272"/>
      <c r="G3504" s="272"/>
      <c r="H3504" s="272"/>
      <c r="I3504" s="272"/>
      <c r="J3504" s="272"/>
      <c r="K3504" s="272"/>
      <c r="L3504" s="272"/>
      <c r="M3504" s="272"/>
      <c r="N3504" s="273"/>
    </row>
    <row r="3505" spans="2:14" ht="15" customHeight="1" x14ac:dyDescent="0.25">
      <c r="B3505" s="278" t="str">
        <f>IF(D3505="","",D3505&amp;"-"&amp;(1+COUNTIF(D$11:D3504,D3505)))</f>
        <v/>
      </c>
      <c r="D3505" s="271"/>
      <c r="E3505" s="272"/>
      <c r="F3505" s="272"/>
      <c r="G3505" s="272"/>
      <c r="H3505" s="272"/>
      <c r="I3505" s="272"/>
      <c r="J3505" s="272"/>
      <c r="K3505" s="272"/>
      <c r="L3505" s="272"/>
      <c r="M3505" s="272"/>
      <c r="N3505" s="273"/>
    </row>
    <row r="3506" spans="2:14" x14ac:dyDescent="0.25">
      <c r="B3506" s="278" t="str">
        <f>IF(D3506="","",D3506&amp;"-"&amp;(1+COUNTIF(D$11:D3505,D3506)))</f>
        <v/>
      </c>
      <c r="D3506" s="271"/>
      <c r="E3506" s="272"/>
      <c r="F3506" s="272"/>
      <c r="G3506" s="272"/>
      <c r="H3506" s="272"/>
      <c r="I3506" s="272"/>
      <c r="J3506" s="272"/>
      <c r="K3506" s="272"/>
      <c r="L3506" s="272"/>
      <c r="M3506" s="272"/>
      <c r="N3506" s="273"/>
    </row>
    <row r="3507" spans="2:14" x14ac:dyDescent="0.25">
      <c r="B3507" s="278" t="str">
        <f>IF(D3507="","",D3507&amp;"-"&amp;(1+COUNTIF(D$11:D3506,D3507)))</f>
        <v/>
      </c>
      <c r="D3507" s="271"/>
      <c r="E3507" s="272"/>
      <c r="F3507" s="272"/>
      <c r="G3507" s="272"/>
      <c r="H3507" s="272"/>
      <c r="I3507" s="272"/>
      <c r="J3507" s="272"/>
      <c r="K3507" s="272"/>
      <c r="L3507" s="272"/>
      <c r="M3507" s="272"/>
      <c r="N3507" s="273"/>
    </row>
    <row r="3508" spans="2:14" x14ac:dyDescent="0.25">
      <c r="B3508" s="278" t="str">
        <f>IF(D3508="","",D3508&amp;"-"&amp;(1+COUNTIF(D$11:D3507,D3508)))</f>
        <v/>
      </c>
      <c r="D3508" s="271"/>
      <c r="E3508" s="272"/>
      <c r="F3508" s="272"/>
      <c r="G3508" s="272"/>
      <c r="H3508" s="272"/>
      <c r="I3508" s="272"/>
      <c r="J3508" s="272"/>
      <c r="K3508" s="272"/>
      <c r="L3508" s="272"/>
      <c r="M3508" s="272"/>
      <c r="N3508" s="273"/>
    </row>
    <row r="3509" spans="2:14" x14ac:dyDescent="0.25">
      <c r="B3509" s="278" t="str">
        <f>IF(D3509="","",D3509&amp;"-"&amp;(1+COUNTIF(D$11:D3508,D3509)))</f>
        <v/>
      </c>
      <c r="D3509" s="271"/>
      <c r="E3509" s="272"/>
      <c r="F3509" s="272"/>
      <c r="G3509" s="272"/>
      <c r="H3509" s="272"/>
      <c r="I3509" s="272"/>
      <c r="J3509" s="272"/>
      <c r="K3509" s="272"/>
      <c r="L3509" s="272"/>
      <c r="M3509" s="272"/>
      <c r="N3509" s="273"/>
    </row>
    <row r="3510" spans="2:14" x14ac:dyDescent="0.25">
      <c r="B3510" s="278" t="str">
        <f>IF(D3510="","",D3510&amp;"-"&amp;(1+COUNTIF(D$11:D3509,D3510)))</f>
        <v/>
      </c>
      <c r="D3510" s="271"/>
      <c r="E3510" s="272"/>
      <c r="F3510" s="272"/>
      <c r="G3510" s="272"/>
      <c r="H3510" s="272"/>
      <c r="I3510" s="272"/>
      <c r="J3510" s="272"/>
      <c r="K3510" s="272"/>
      <c r="L3510" s="272"/>
      <c r="M3510" s="272"/>
      <c r="N3510" s="273"/>
    </row>
    <row r="3511" spans="2:14" x14ac:dyDescent="0.25">
      <c r="B3511" s="278" t="str">
        <f>IF(D3511="","",D3511&amp;"-"&amp;(1+COUNTIF(D$11:D3510,D3511)))</f>
        <v/>
      </c>
      <c r="D3511" s="271"/>
      <c r="E3511" s="272"/>
      <c r="F3511" s="272"/>
      <c r="G3511" s="272"/>
      <c r="H3511" s="272"/>
      <c r="I3511" s="272"/>
      <c r="J3511" s="272"/>
      <c r="K3511" s="272"/>
      <c r="L3511" s="272"/>
      <c r="M3511" s="272"/>
      <c r="N3511" s="273"/>
    </row>
    <row r="3512" spans="2:14" ht="15" customHeight="1" x14ac:dyDescent="0.25">
      <c r="B3512" s="278" t="str">
        <f>IF(D3512="","",D3512&amp;"-"&amp;(1+COUNTIF(D$11:D3511,D3512)))</f>
        <v/>
      </c>
      <c r="D3512" s="271"/>
      <c r="E3512" s="272"/>
      <c r="F3512" s="272"/>
      <c r="G3512" s="272"/>
      <c r="H3512" s="272"/>
      <c r="I3512" s="272"/>
      <c r="J3512" s="272"/>
      <c r="K3512" s="272"/>
      <c r="L3512" s="272"/>
      <c r="M3512" s="272"/>
      <c r="N3512" s="273"/>
    </row>
    <row r="3513" spans="2:14" x14ac:dyDescent="0.25">
      <c r="B3513" s="278" t="str">
        <f>IF(D3513="","",D3513&amp;"-"&amp;(1+COUNTIF(D$11:D3512,D3513)))</f>
        <v/>
      </c>
      <c r="D3513" s="271"/>
      <c r="E3513" s="272"/>
      <c r="F3513" s="272"/>
      <c r="G3513" s="272"/>
      <c r="H3513" s="272"/>
      <c r="I3513" s="272"/>
      <c r="J3513" s="272"/>
      <c r="K3513" s="272"/>
      <c r="L3513" s="272"/>
      <c r="M3513" s="272"/>
      <c r="N3513" s="273"/>
    </row>
    <row r="3514" spans="2:14" x14ac:dyDescent="0.25">
      <c r="B3514" s="278" t="str">
        <f>IF(D3514="","",D3514&amp;"-"&amp;(1+COUNTIF(D$11:D3513,D3514)))</f>
        <v/>
      </c>
      <c r="D3514" s="271"/>
      <c r="E3514" s="272"/>
      <c r="F3514" s="272"/>
      <c r="G3514" s="272"/>
      <c r="H3514" s="272"/>
      <c r="I3514" s="272"/>
      <c r="J3514" s="272"/>
      <c r="K3514" s="272"/>
      <c r="L3514" s="272"/>
      <c r="M3514" s="272"/>
      <c r="N3514" s="273"/>
    </row>
    <row r="3515" spans="2:14" x14ac:dyDescent="0.25">
      <c r="B3515" s="278" t="str">
        <f>IF(D3515="","",D3515&amp;"-"&amp;(1+COUNTIF(D$11:D3514,D3515)))</f>
        <v/>
      </c>
      <c r="D3515" s="271"/>
      <c r="E3515" s="272"/>
      <c r="F3515" s="272"/>
      <c r="G3515" s="272"/>
      <c r="H3515" s="272"/>
      <c r="I3515" s="272"/>
      <c r="J3515" s="272"/>
      <c r="K3515" s="272"/>
      <c r="L3515" s="272"/>
      <c r="M3515" s="272"/>
      <c r="N3515" s="273"/>
    </row>
    <row r="3516" spans="2:14" x14ac:dyDescent="0.25">
      <c r="B3516" s="278" t="str">
        <f>IF(D3516="","",D3516&amp;"-"&amp;(1+COUNTIF(D$11:D3515,D3516)))</f>
        <v/>
      </c>
      <c r="D3516" s="271"/>
      <c r="E3516" s="272"/>
      <c r="F3516" s="272"/>
      <c r="G3516" s="272"/>
      <c r="H3516" s="272"/>
      <c r="I3516" s="272"/>
      <c r="J3516" s="272"/>
      <c r="K3516" s="272"/>
      <c r="L3516" s="272"/>
      <c r="M3516" s="272"/>
      <c r="N3516" s="273"/>
    </row>
    <row r="3517" spans="2:14" x14ac:dyDescent="0.25">
      <c r="B3517" s="278" t="str">
        <f>IF(D3517="","",D3517&amp;"-"&amp;(1+COUNTIF(D$11:D3516,D3517)))</f>
        <v/>
      </c>
      <c r="D3517" s="271"/>
      <c r="E3517" s="272"/>
      <c r="F3517" s="272"/>
      <c r="G3517" s="272"/>
      <c r="H3517" s="272"/>
      <c r="I3517" s="272"/>
      <c r="J3517" s="272"/>
      <c r="K3517" s="272"/>
      <c r="L3517" s="272"/>
      <c r="M3517" s="272"/>
      <c r="N3517" s="273"/>
    </row>
    <row r="3518" spans="2:14" x14ac:dyDescent="0.25">
      <c r="B3518" s="278" t="str">
        <f>IF(D3518="","",D3518&amp;"-"&amp;(1+COUNTIF(D$11:D3517,D3518)))</f>
        <v/>
      </c>
      <c r="D3518" s="271"/>
      <c r="E3518" s="272"/>
      <c r="F3518" s="272"/>
      <c r="G3518" s="272"/>
      <c r="H3518" s="272"/>
      <c r="I3518" s="272"/>
      <c r="J3518" s="272"/>
      <c r="K3518" s="272"/>
      <c r="L3518" s="272"/>
      <c r="M3518" s="272"/>
      <c r="N3518" s="273"/>
    </row>
    <row r="3519" spans="2:14" ht="15" customHeight="1" x14ac:dyDescent="0.25">
      <c r="B3519" s="278" t="str">
        <f>IF(D3519="","",D3519&amp;"-"&amp;(1+COUNTIF(D$11:D3518,D3519)))</f>
        <v/>
      </c>
      <c r="D3519" s="271"/>
      <c r="E3519" s="272"/>
      <c r="F3519" s="272"/>
      <c r="G3519" s="272"/>
      <c r="H3519" s="272"/>
      <c r="I3519" s="272"/>
      <c r="J3519" s="272"/>
      <c r="K3519" s="272"/>
      <c r="L3519" s="272"/>
      <c r="M3519" s="272"/>
      <c r="N3519" s="273"/>
    </row>
    <row r="3520" spans="2:14" x14ac:dyDescent="0.25">
      <c r="B3520" s="278" t="str">
        <f>IF(D3520="","",D3520&amp;"-"&amp;(1+COUNTIF(D$11:D3519,D3520)))</f>
        <v/>
      </c>
      <c r="D3520" s="271"/>
      <c r="E3520" s="272"/>
      <c r="F3520" s="272"/>
      <c r="G3520" s="272"/>
      <c r="H3520" s="272"/>
      <c r="I3520" s="272"/>
      <c r="J3520" s="272"/>
      <c r="K3520" s="272"/>
      <c r="L3520" s="272"/>
      <c r="M3520" s="272"/>
      <c r="N3520" s="273"/>
    </row>
    <row r="3521" spans="2:14" x14ac:dyDescent="0.25">
      <c r="B3521" s="278" t="str">
        <f>IF(D3521="","",D3521&amp;"-"&amp;(1+COUNTIF(D$11:D3520,D3521)))</f>
        <v/>
      </c>
      <c r="D3521" s="271"/>
      <c r="E3521" s="272"/>
      <c r="F3521" s="272"/>
      <c r="G3521" s="272"/>
      <c r="H3521" s="272"/>
      <c r="I3521" s="272"/>
      <c r="J3521" s="272"/>
      <c r="K3521" s="272"/>
      <c r="L3521" s="272"/>
      <c r="M3521" s="272"/>
      <c r="N3521" s="273"/>
    </row>
    <row r="3522" spans="2:14" x14ac:dyDescent="0.25">
      <c r="B3522" s="278" t="str">
        <f>IF(D3522="","",D3522&amp;"-"&amp;(1+COUNTIF(D$11:D3521,D3522)))</f>
        <v/>
      </c>
      <c r="D3522" s="271"/>
      <c r="E3522" s="272"/>
      <c r="F3522" s="272"/>
      <c r="G3522" s="272"/>
      <c r="H3522" s="272"/>
      <c r="I3522" s="272"/>
      <c r="J3522" s="272"/>
      <c r="K3522" s="272"/>
      <c r="L3522" s="272"/>
      <c r="M3522" s="272"/>
      <c r="N3522" s="273"/>
    </row>
    <row r="3523" spans="2:14" x14ac:dyDescent="0.25">
      <c r="B3523" s="278" t="str">
        <f>IF(D3523="","",D3523&amp;"-"&amp;(1+COUNTIF(D$11:D3522,D3523)))</f>
        <v/>
      </c>
      <c r="D3523" s="271"/>
      <c r="E3523" s="272"/>
      <c r="F3523" s="272"/>
      <c r="G3523" s="272"/>
      <c r="H3523" s="272"/>
      <c r="I3523" s="272"/>
      <c r="J3523" s="272"/>
      <c r="K3523" s="272"/>
      <c r="L3523" s="272"/>
      <c r="M3523" s="272"/>
      <c r="N3523" s="273"/>
    </row>
    <row r="3524" spans="2:14" x14ac:dyDescent="0.25">
      <c r="B3524" s="278" t="str">
        <f>IF(D3524="","",D3524&amp;"-"&amp;(1+COUNTIF(D$11:D3523,D3524)))</f>
        <v/>
      </c>
      <c r="D3524" s="271"/>
      <c r="E3524" s="272"/>
      <c r="F3524" s="272"/>
      <c r="G3524" s="272"/>
      <c r="H3524" s="272"/>
      <c r="I3524" s="272"/>
      <c r="J3524" s="272"/>
      <c r="K3524" s="272"/>
      <c r="L3524" s="272"/>
      <c r="M3524" s="272"/>
      <c r="N3524" s="273"/>
    </row>
    <row r="3525" spans="2:14" x14ac:dyDescent="0.25">
      <c r="B3525" s="278" t="str">
        <f>IF(D3525="","",D3525&amp;"-"&amp;(1+COUNTIF(D$11:D3524,D3525)))</f>
        <v/>
      </c>
      <c r="D3525" s="271"/>
      <c r="E3525" s="272"/>
      <c r="F3525" s="272"/>
      <c r="G3525" s="272"/>
      <c r="H3525" s="272"/>
      <c r="I3525" s="272"/>
      <c r="J3525" s="272"/>
      <c r="K3525" s="272"/>
      <c r="L3525" s="272"/>
      <c r="M3525" s="272"/>
      <c r="N3525" s="273"/>
    </row>
    <row r="3526" spans="2:14" ht="15" customHeight="1" x14ac:dyDescent="0.25">
      <c r="B3526" s="278" t="str">
        <f>IF(D3526="","",D3526&amp;"-"&amp;(1+COUNTIF(D$11:D3525,D3526)))</f>
        <v/>
      </c>
      <c r="D3526" s="271"/>
      <c r="E3526" s="272"/>
      <c r="F3526" s="272"/>
      <c r="G3526" s="272"/>
      <c r="H3526" s="272"/>
      <c r="I3526" s="272"/>
      <c r="J3526" s="272"/>
      <c r="K3526" s="272"/>
      <c r="L3526" s="272"/>
      <c r="M3526" s="272"/>
      <c r="N3526" s="273"/>
    </row>
    <row r="3527" spans="2:14" x14ac:dyDescent="0.25">
      <c r="B3527" s="278" t="str">
        <f>IF(D3527="","",D3527&amp;"-"&amp;(1+COUNTIF(D$11:D3526,D3527)))</f>
        <v/>
      </c>
      <c r="D3527" s="271"/>
      <c r="E3527" s="272"/>
      <c r="F3527" s="272"/>
      <c r="G3527" s="272"/>
      <c r="H3527" s="272"/>
      <c r="I3527" s="272"/>
      <c r="J3527" s="272"/>
      <c r="K3527" s="272"/>
      <c r="L3527" s="272"/>
      <c r="M3527" s="272"/>
      <c r="N3527" s="273"/>
    </row>
    <row r="3528" spans="2:14" x14ac:dyDescent="0.25">
      <c r="B3528" s="278" t="str">
        <f>IF(D3528="","",D3528&amp;"-"&amp;(1+COUNTIF(D$11:D3527,D3528)))</f>
        <v/>
      </c>
      <c r="D3528" s="271"/>
      <c r="E3528" s="272"/>
      <c r="F3528" s="272"/>
      <c r="G3528" s="272"/>
      <c r="H3528" s="272"/>
      <c r="I3528" s="272"/>
      <c r="J3528" s="272"/>
      <c r="K3528" s="272"/>
      <c r="L3528" s="272"/>
      <c r="M3528" s="272"/>
      <c r="N3528" s="273"/>
    </row>
    <row r="3529" spans="2:14" x14ac:dyDescent="0.25">
      <c r="B3529" s="278" t="str">
        <f>IF(D3529="","",D3529&amp;"-"&amp;(1+COUNTIF(D$11:D3528,D3529)))</f>
        <v/>
      </c>
      <c r="D3529" s="271"/>
      <c r="E3529" s="272"/>
      <c r="F3529" s="272"/>
      <c r="G3529" s="272"/>
      <c r="H3529" s="272"/>
      <c r="I3529" s="272"/>
      <c r="J3529" s="272"/>
      <c r="K3529" s="272"/>
      <c r="L3529" s="272"/>
      <c r="M3529" s="272"/>
      <c r="N3529" s="273"/>
    </row>
    <row r="3530" spans="2:14" x14ac:dyDescent="0.25">
      <c r="B3530" s="278" t="str">
        <f>IF(D3530="","",D3530&amp;"-"&amp;(1+COUNTIF(D$11:D3529,D3530)))</f>
        <v/>
      </c>
      <c r="D3530" s="271"/>
      <c r="E3530" s="272"/>
      <c r="F3530" s="272"/>
      <c r="G3530" s="272"/>
      <c r="H3530" s="272"/>
      <c r="I3530" s="272"/>
      <c r="J3530" s="272"/>
      <c r="K3530" s="272"/>
      <c r="L3530" s="272"/>
      <c r="M3530" s="272"/>
      <c r="N3530" s="273"/>
    </row>
    <row r="3531" spans="2:14" x14ac:dyDescent="0.25">
      <c r="B3531" s="278" t="str">
        <f>IF(D3531="","",D3531&amp;"-"&amp;(1+COUNTIF(D$11:D3530,D3531)))</f>
        <v/>
      </c>
      <c r="D3531" s="271"/>
      <c r="E3531" s="272"/>
      <c r="F3531" s="272"/>
      <c r="G3531" s="272"/>
      <c r="H3531" s="272"/>
      <c r="I3531" s="272"/>
      <c r="J3531" s="272"/>
      <c r="K3531" s="272"/>
      <c r="L3531" s="272"/>
      <c r="M3531" s="272"/>
      <c r="N3531" s="273"/>
    </row>
    <row r="3532" spans="2:14" x14ac:dyDescent="0.25">
      <c r="B3532" s="278" t="str">
        <f>IF(D3532="","",D3532&amp;"-"&amp;(1+COUNTIF(D$11:D3531,D3532)))</f>
        <v/>
      </c>
      <c r="D3532" s="271"/>
      <c r="E3532" s="272"/>
      <c r="F3532" s="272"/>
      <c r="G3532" s="272"/>
      <c r="H3532" s="272"/>
      <c r="I3532" s="272"/>
      <c r="J3532" s="272"/>
      <c r="K3532" s="272"/>
      <c r="L3532" s="272"/>
      <c r="M3532" s="272"/>
      <c r="N3532" s="273"/>
    </row>
    <row r="3533" spans="2:14" ht="15" customHeight="1" x14ac:dyDescent="0.25">
      <c r="B3533" s="278" t="str">
        <f>IF(D3533="","",D3533&amp;"-"&amp;(1+COUNTIF(D$11:D3532,D3533)))</f>
        <v/>
      </c>
      <c r="D3533" s="271"/>
      <c r="E3533" s="272"/>
      <c r="F3533" s="272"/>
      <c r="G3533" s="272"/>
      <c r="H3533" s="272"/>
      <c r="I3533" s="272"/>
      <c r="J3533" s="272"/>
      <c r="K3533" s="272"/>
      <c r="L3533" s="272"/>
      <c r="M3533" s="272"/>
      <c r="N3533" s="273"/>
    </row>
    <row r="3534" spans="2:14" x14ac:dyDescent="0.25">
      <c r="B3534" s="278" t="str">
        <f>IF(D3534="","",D3534&amp;"-"&amp;(1+COUNTIF(D$11:D3533,D3534)))</f>
        <v/>
      </c>
      <c r="D3534" s="271"/>
      <c r="E3534" s="272"/>
      <c r="F3534" s="272"/>
      <c r="G3534" s="272"/>
      <c r="H3534" s="272"/>
      <c r="I3534" s="272"/>
      <c r="J3534" s="272"/>
      <c r="K3534" s="272"/>
      <c r="L3534" s="272"/>
      <c r="M3534" s="272"/>
      <c r="N3534" s="273"/>
    </row>
    <row r="3535" spans="2:14" x14ac:dyDescent="0.25">
      <c r="B3535" s="278" t="str">
        <f>IF(D3535="","",D3535&amp;"-"&amp;(1+COUNTIF(D$11:D3534,D3535)))</f>
        <v/>
      </c>
      <c r="D3535" s="271"/>
      <c r="E3535" s="272"/>
      <c r="F3535" s="272"/>
      <c r="G3535" s="272"/>
      <c r="H3535" s="272"/>
      <c r="I3535" s="272"/>
      <c r="J3535" s="272"/>
      <c r="K3535" s="272"/>
      <c r="L3535" s="272"/>
      <c r="M3535" s="272"/>
      <c r="N3535" s="273"/>
    </row>
    <row r="3536" spans="2:14" x14ac:dyDescent="0.25">
      <c r="B3536" s="278" t="str">
        <f>IF(D3536="","",D3536&amp;"-"&amp;(1+COUNTIF(D$11:D3535,D3536)))</f>
        <v/>
      </c>
      <c r="D3536" s="271"/>
      <c r="E3536" s="272"/>
      <c r="F3536" s="272"/>
      <c r="G3536" s="272"/>
      <c r="H3536" s="272"/>
      <c r="I3536" s="272"/>
      <c r="J3536" s="272"/>
      <c r="K3536" s="272"/>
      <c r="L3536" s="272"/>
      <c r="M3536" s="272"/>
      <c r="N3536" s="273"/>
    </row>
    <row r="3537" spans="2:14" x14ac:dyDescent="0.25">
      <c r="B3537" s="278" t="str">
        <f>IF(D3537="","",D3537&amp;"-"&amp;(1+COUNTIF(D$11:D3536,D3537)))</f>
        <v/>
      </c>
      <c r="D3537" s="271"/>
      <c r="E3537" s="272"/>
      <c r="F3537" s="272"/>
      <c r="G3537" s="272"/>
      <c r="H3537" s="272"/>
      <c r="I3537" s="272"/>
      <c r="J3537" s="272"/>
      <c r="K3537" s="272"/>
      <c r="L3537" s="272"/>
      <c r="M3537" s="272"/>
      <c r="N3537" s="273"/>
    </row>
    <row r="3538" spans="2:14" x14ac:dyDescent="0.25">
      <c r="B3538" s="278" t="str">
        <f>IF(D3538="","",D3538&amp;"-"&amp;(1+COUNTIF(D$11:D3537,D3538)))</f>
        <v/>
      </c>
      <c r="D3538" s="271"/>
      <c r="E3538" s="272"/>
      <c r="F3538" s="272"/>
      <c r="G3538" s="272"/>
      <c r="H3538" s="272"/>
      <c r="I3538" s="272"/>
      <c r="J3538" s="272"/>
      <c r="K3538" s="272"/>
      <c r="L3538" s="272"/>
      <c r="M3538" s="272"/>
      <c r="N3538" s="273"/>
    </row>
    <row r="3539" spans="2:14" x14ac:dyDescent="0.25">
      <c r="B3539" s="278" t="str">
        <f>IF(D3539="","",D3539&amp;"-"&amp;(1+COUNTIF(D$11:D3538,D3539)))</f>
        <v/>
      </c>
      <c r="D3539" s="271"/>
      <c r="E3539" s="272"/>
      <c r="F3539" s="272"/>
      <c r="G3539" s="272"/>
      <c r="H3539" s="272"/>
      <c r="I3539" s="272"/>
      <c r="J3539" s="272"/>
      <c r="K3539" s="272"/>
      <c r="L3539" s="272"/>
      <c r="M3539" s="272"/>
      <c r="N3539" s="273"/>
    </row>
    <row r="3540" spans="2:14" ht="15" customHeight="1" x14ac:dyDescent="0.25">
      <c r="B3540" s="278" t="str">
        <f>IF(D3540="","",D3540&amp;"-"&amp;(1+COUNTIF(D$11:D3539,D3540)))</f>
        <v/>
      </c>
      <c r="D3540" s="271"/>
      <c r="E3540" s="272"/>
      <c r="F3540" s="272"/>
      <c r="G3540" s="272"/>
      <c r="H3540" s="272"/>
      <c r="I3540" s="272"/>
      <c r="J3540" s="272"/>
      <c r="K3540" s="272"/>
      <c r="L3540" s="272"/>
      <c r="M3540" s="272"/>
      <c r="N3540" s="273"/>
    </row>
    <row r="3541" spans="2:14" x14ac:dyDescent="0.25">
      <c r="B3541" s="278" t="str">
        <f>IF(D3541="","",D3541&amp;"-"&amp;(1+COUNTIF(D$11:D3540,D3541)))</f>
        <v/>
      </c>
      <c r="D3541" s="271"/>
      <c r="E3541" s="272"/>
      <c r="F3541" s="272"/>
      <c r="G3541" s="272"/>
      <c r="H3541" s="272"/>
      <c r="I3541" s="272"/>
      <c r="J3541" s="272"/>
      <c r="K3541" s="272"/>
      <c r="L3541" s="272"/>
      <c r="M3541" s="272"/>
      <c r="N3541" s="273"/>
    </row>
    <row r="3542" spans="2:14" x14ac:dyDescent="0.25">
      <c r="B3542" s="278" t="str">
        <f>IF(D3542="","",D3542&amp;"-"&amp;(1+COUNTIF(D$11:D3541,D3542)))</f>
        <v/>
      </c>
      <c r="D3542" s="271"/>
      <c r="E3542" s="272"/>
      <c r="F3542" s="272"/>
      <c r="G3542" s="272"/>
      <c r="H3542" s="272"/>
      <c r="I3542" s="272"/>
      <c r="J3542" s="272"/>
      <c r="K3542" s="272"/>
      <c r="L3542" s="272"/>
      <c r="M3542" s="272"/>
      <c r="N3542" s="273"/>
    </row>
    <row r="3543" spans="2:14" x14ac:dyDescent="0.25">
      <c r="B3543" s="278" t="str">
        <f>IF(D3543="","",D3543&amp;"-"&amp;(1+COUNTIF(D$11:D3542,D3543)))</f>
        <v/>
      </c>
      <c r="D3543" s="271"/>
      <c r="E3543" s="272"/>
      <c r="F3543" s="272"/>
      <c r="G3543" s="272"/>
      <c r="H3543" s="272"/>
      <c r="I3543" s="272"/>
      <c r="J3543" s="272"/>
      <c r="K3543" s="272"/>
      <c r="L3543" s="272"/>
      <c r="M3543" s="272"/>
      <c r="N3543" s="273"/>
    </row>
    <row r="3544" spans="2:14" x14ac:dyDescent="0.25">
      <c r="B3544" s="278" t="str">
        <f>IF(D3544="","",D3544&amp;"-"&amp;(1+COUNTIF(D$11:D3543,D3544)))</f>
        <v/>
      </c>
      <c r="D3544" s="271"/>
      <c r="E3544" s="272"/>
      <c r="F3544" s="272"/>
      <c r="G3544" s="272"/>
      <c r="H3544" s="272"/>
      <c r="I3544" s="272"/>
      <c r="J3544" s="272"/>
      <c r="K3544" s="272"/>
      <c r="L3544" s="272"/>
      <c r="M3544" s="272"/>
      <c r="N3544" s="273"/>
    </row>
    <row r="3545" spans="2:14" x14ac:dyDescent="0.25">
      <c r="B3545" s="278" t="str">
        <f>IF(D3545="","",D3545&amp;"-"&amp;(1+COUNTIF(D$11:D3544,D3545)))</f>
        <v/>
      </c>
      <c r="D3545" s="271"/>
      <c r="E3545" s="272"/>
      <c r="F3545" s="272"/>
      <c r="G3545" s="272"/>
      <c r="H3545" s="272"/>
      <c r="I3545" s="272"/>
      <c r="J3545" s="272"/>
      <c r="K3545" s="272"/>
      <c r="L3545" s="272"/>
      <c r="M3545" s="272"/>
      <c r="N3545" s="273"/>
    </row>
    <row r="3546" spans="2:14" x14ac:dyDescent="0.25">
      <c r="B3546" s="278" t="str">
        <f>IF(D3546="","",D3546&amp;"-"&amp;(1+COUNTIF(D$11:D3545,D3546)))</f>
        <v/>
      </c>
      <c r="D3546" s="271"/>
      <c r="E3546" s="272"/>
      <c r="F3546" s="272"/>
      <c r="G3546" s="272"/>
      <c r="H3546" s="272"/>
      <c r="I3546" s="272"/>
      <c r="J3546" s="272"/>
      <c r="K3546" s="272"/>
      <c r="L3546" s="272"/>
      <c r="M3546" s="272"/>
      <c r="N3546" s="273"/>
    </row>
    <row r="3547" spans="2:14" ht="15" customHeight="1" x14ac:dyDescent="0.25">
      <c r="B3547" s="278" t="str">
        <f>IF(D3547="","",D3547&amp;"-"&amp;(1+COUNTIF(D$11:D3546,D3547)))</f>
        <v/>
      </c>
      <c r="D3547" s="271"/>
      <c r="E3547" s="272"/>
      <c r="F3547" s="272"/>
      <c r="G3547" s="272"/>
      <c r="H3547" s="272"/>
      <c r="I3547" s="272"/>
      <c r="J3547" s="272"/>
      <c r="K3547" s="272"/>
      <c r="L3547" s="272"/>
      <c r="M3547" s="272"/>
      <c r="N3547" s="273"/>
    </row>
    <row r="3548" spans="2:14" x14ac:dyDescent="0.25">
      <c r="B3548" s="278" t="str">
        <f>IF(D3548="","",D3548&amp;"-"&amp;(1+COUNTIF(D$11:D3547,D3548)))</f>
        <v/>
      </c>
      <c r="D3548" s="271"/>
      <c r="E3548" s="272"/>
      <c r="F3548" s="272"/>
      <c r="G3548" s="272"/>
      <c r="H3548" s="272"/>
      <c r="I3548" s="272"/>
      <c r="J3548" s="272"/>
      <c r="K3548" s="272"/>
      <c r="L3548" s="272"/>
      <c r="M3548" s="272"/>
      <c r="N3548" s="273"/>
    </row>
    <row r="3549" spans="2:14" x14ac:dyDescent="0.25">
      <c r="B3549" s="278" t="str">
        <f>IF(D3549="","",D3549&amp;"-"&amp;(1+COUNTIF(D$11:D3548,D3549)))</f>
        <v/>
      </c>
      <c r="D3549" s="271"/>
      <c r="E3549" s="272"/>
      <c r="F3549" s="272"/>
      <c r="G3549" s="272"/>
      <c r="H3549" s="272"/>
      <c r="I3549" s="272"/>
      <c r="J3549" s="272"/>
      <c r="K3549" s="272"/>
      <c r="L3549" s="272"/>
      <c r="M3549" s="272"/>
      <c r="N3549" s="273"/>
    </row>
    <row r="3550" spans="2:14" x14ac:dyDescent="0.25">
      <c r="B3550" s="278" t="str">
        <f>IF(D3550="","",D3550&amp;"-"&amp;(1+COUNTIF(D$11:D3549,D3550)))</f>
        <v/>
      </c>
      <c r="D3550" s="271"/>
      <c r="E3550" s="272"/>
      <c r="F3550" s="272"/>
      <c r="G3550" s="272"/>
      <c r="H3550" s="272"/>
      <c r="I3550" s="272"/>
      <c r="J3550" s="272"/>
      <c r="K3550" s="272"/>
      <c r="L3550" s="272"/>
      <c r="M3550" s="272"/>
      <c r="N3550" s="273"/>
    </row>
    <row r="3551" spans="2:14" x14ac:dyDescent="0.25">
      <c r="B3551" s="278" t="str">
        <f>IF(D3551="","",D3551&amp;"-"&amp;(1+COUNTIF(D$11:D3550,D3551)))</f>
        <v/>
      </c>
      <c r="D3551" s="271"/>
      <c r="E3551" s="272"/>
      <c r="F3551" s="272"/>
      <c r="G3551" s="272"/>
      <c r="H3551" s="272"/>
      <c r="I3551" s="272"/>
      <c r="J3551" s="272"/>
      <c r="K3551" s="272"/>
      <c r="L3551" s="272"/>
      <c r="M3551" s="272"/>
      <c r="N3551" s="273"/>
    </row>
    <row r="3552" spans="2:14" x14ac:dyDescent="0.25">
      <c r="B3552" s="278" t="str">
        <f>IF(D3552="","",D3552&amp;"-"&amp;(1+COUNTIF(D$11:D3551,D3552)))</f>
        <v/>
      </c>
      <c r="D3552" s="271"/>
      <c r="E3552" s="272"/>
      <c r="F3552" s="272"/>
      <c r="G3552" s="272"/>
      <c r="H3552" s="272"/>
      <c r="I3552" s="272"/>
      <c r="J3552" s="272"/>
      <c r="K3552" s="272"/>
      <c r="L3552" s="272"/>
      <c r="M3552" s="272"/>
      <c r="N3552" s="273"/>
    </row>
    <row r="3553" spans="2:14" x14ac:dyDescent="0.25">
      <c r="B3553" s="278" t="str">
        <f>IF(D3553="","",D3553&amp;"-"&amp;(1+COUNTIF(D$11:D3552,D3553)))</f>
        <v/>
      </c>
      <c r="D3553" s="271"/>
      <c r="E3553" s="272"/>
      <c r="F3553" s="272"/>
      <c r="G3553" s="272"/>
      <c r="H3553" s="272"/>
      <c r="I3553" s="272"/>
      <c r="J3553" s="272"/>
      <c r="K3553" s="272"/>
      <c r="L3553" s="272"/>
      <c r="M3553" s="272"/>
      <c r="N3553" s="273"/>
    </row>
    <row r="3554" spans="2:14" ht="15" customHeight="1" x14ac:dyDescent="0.25">
      <c r="B3554" s="278" t="str">
        <f>IF(D3554="","",D3554&amp;"-"&amp;(1+COUNTIF(D$11:D3553,D3554)))</f>
        <v/>
      </c>
      <c r="D3554" s="271"/>
      <c r="E3554" s="272"/>
      <c r="F3554" s="272"/>
      <c r="G3554" s="272"/>
      <c r="H3554" s="272"/>
      <c r="I3554" s="272"/>
      <c r="J3554" s="272"/>
      <c r="K3554" s="272"/>
      <c r="L3554" s="272"/>
      <c r="M3554" s="272"/>
      <c r="N3554" s="273"/>
    </row>
    <row r="3555" spans="2:14" x14ac:dyDescent="0.25">
      <c r="B3555" s="278" t="str">
        <f>IF(D3555="","",D3555&amp;"-"&amp;(1+COUNTIF(D$11:D3554,D3555)))</f>
        <v/>
      </c>
      <c r="D3555" s="271"/>
      <c r="E3555" s="272"/>
      <c r="F3555" s="272"/>
      <c r="G3555" s="272"/>
      <c r="H3555" s="272"/>
      <c r="I3555" s="272"/>
      <c r="J3555" s="272"/>
      <c r="K3555" s="272"/>
      <c r="L3555" s="272"/>
      <c r="M3555" s="272"/>
      <c r="N3555" s="273"/>
    </row>
    <row r="3556" spans="2:14" x14ac:dyDescent="0.25">
      <c r="B3556" s="278" t="str">
        <f>IF(D3556="","",D3556&amp;"-"&amp;(1+COUNTIF(D$11:D3555,D3556)))</f>
        <v/>
      </c>
      <c r="D3556" s="271"/>
      <c r="E3556" s="272"/>
      <c r="F3556" s="272"/>
      <c r="G3556" s="272"/>
      <c r="H3556" s="272"/>
      <c r="I3556" s="272"/>
      <c r="J3556" s="272"/>
      <c r="K3556" s="272"/>
      <c r="L3556" s="272"/>
      <c r="M3556" s="272"/>
      <c r="N3556" s="273"/>
    </row>
    <row r="3557" spans="2:14" x14ac:dyDescent="0.25">
      <c r="B3557" s="278" t="str">
        <f>IF(D3557="","",D3557&amp;"-"&amp;(1+COUNTIF(D$11:D3556,D3557)))</f>
        <v/>
      </c>
      <c r="D3557" s="271"/>
      <c r="E3557" s="272"/>
      <c r="F3557" s="272"/>
      <c r="G3557" s="272"/>
      <c r="H3557" s="272"/>
      <c r="I3557" s="272"/>
      <c r="J3557" s="272"/>
      <c r="K3557" s="272"/>
      <c r="L3557" s="272"/>
      <c r="M3557" s="272"/>
      <c r="N3557" s="273"/>
    </row>
    <row r="3558" spans="2:14" x14ac:dyDescent="0.25">
      <c r="B3558" s="278" t="str">
        <f>IF(D3558="","",D3558&amp;"-"&amp;(1+COUNTIF(D$11:D3557,D3558)))</f>
        <v/>
      </c>
      <c r="D3558" s="271"/>
      <c r="E3558" s="272"/>
      <c r="F3558" s="272"/>
      <c r="G3558" s="272"/>
      <c r="H3558" s="272"/>
      <c r="I3558" s="272"/>
      <c r="J3558" s="272"/>
      <c r="K3558" s="272"/>
      <c r="L3558" s="272"/>
      <c r="M3558" s="272"/>
      <c r="N3558" s="273"/>
    </row>
    <row r="3559" spans="2:14" x14ac:dyDescent="0.25">
      <c r="B3559" s="278" t="str">
        <f>IF(D3559="","",D3559&amp;"-"&amp;(1+COUNTIF(D$11:D3558,D3559)))</f>
        <v/>
      </c>
      <c r="D3559" s="271"/>
      <c r="E3559" s="272"/>
      <c r="F3559" s="272"/>
      <c r="G3559" s="272"/>
      <c r="H3559" s="272"/>
      <c r="I3559" s="272"/>
      <c r="J3559" s="272"/>
      <c r="K3559" s="272"/>
      <c r="L3559" s="272"/>
      <c r="M3559" s="272"/>
      <c r="N3559" s="273"/>
    </row>
    <row r="3560" spans="2:14" x14ac:dyDescent="0.25">
      <c r="B3560" s="278" t="str">
        <f>IF(D3560="","",D3560&amp;"-"&amp;(1+COUNTIF(D$11:D3559,D3560)))</f>
        <v/>
      </c>
      <c r="D3560" s="271"/>
      <c r="E3560" s="272"/>
      <c r="F3560" s="272"/>
      <c r="G3560" s="272"/>
      <c r="H3560" s="272"/>
      <c r="I3560" s="272"/>
      <c r="J3560" s="272"/>
      <c r="K3560" s="272"/>
      <c r="L3560" s="272"/>
      <c r="M3560" s="272"/>
      <c r="N3560" s="273"/>
    </row>
    <row r="3561" spans="2:14" ht="15" customHeight="1" x14ac:dyDescent="0.25">
      <c r="B3561" s="278" t="str">
        <f>IF(D3561="","",D3561&amp;"-"&amp;(1+COUNTIF(D$11:D3560,D3561)))</f>
        <v/>
      </c>
      <c r="D3561" s="271"/>
      <c r="E3561" s="272"/>
      <c r="F3561" s="272"/>
      <c r="G3561" s="272"/>
      <c r="H3561" s="272"/>
      <c r="I3561" s="272"/>
      <c r="J3561" s="272"/>
      <c r="K3561" s="272"/>
      <c r="L3561" s="272"/>
      <c r="M3561" s="272"/>
      <c r="N3561" s="273"/>
    </row>
    <row r="3562" spans="2:14" x14ac:dyDescent="0.25">
      <c r="B3562" s="278" t="str">
        <f>IF(D3562="","",D3562&amp;"-"&amp;(1+COUNTIF(D$11:D3561,D3562)))</f>
        <v/>
      </c>
      <c r="D3562" s="271"/>
      <c r="E3562" s="272"/>
      <c r="F3562" s="272"/>
      <c r="G3562" s="272"/>
      <c r="H3562" s="272"/>
      <c r="I3562" s="272"/>
      <c r="J3562" s="272"/>
      <c r="K3562" s="272"/>
      <c r="L3562" s="272"/>
      <c r="M3562" s="272"/>
      <c r="N3562" s="273"/>
    </row>
    <row r="3563" spans="2:14" x14ac:dyDescent="0.25">
      <c r="B3563" s="278" t="str">
        <f>IF(D3563="","",D3563&amp;"-"&amp;(1+COUNTIF(D$11:D3562,D3563)))</f>
        <v/>
      </c>
      <c r="D3563" s="271"/>
      <c r="E3563" s="272"/>
      <c r="F3563" s="272"/>
      <c r="G3563" s="272"/>
      <c r="H3563" s="272"/>
      <c r="I3563" s="272"/>
      <c r="J3563" s="272"/>
      <c r="K3563" s="272"/>
      <c r="L3563" s="272"/>
      <c r="M3563" s="272"/>
      <c r="N3563" s="273"/>
    </row>
    <row r="3564" spans="2:14" x14ac:dyDescent="0.25">
      <c r="B3564" s="278" t="str">
        <f>IF(D3564="","",D3564&amp;"-"&amp;(1+COUNTIF(D$11:D3563,D3564)))</f>
        <v/>
      </c>
      <c r="D3564" s="271"/>
      <c r="E3564" s="272"/>
      <c r="F3564" s="272"/>
      <c r="G3564" s="272"/>
      <c r="H3564" s="272"/>
      <c r="I3564" s="272"/>
      <c r="J3564" s="272"/>
      <c r="K3564" s="272"/>
      <c r="L3564" s="272"/>
      <c r="M3564" s="272"/>
      <c r="N3564" s="273"/>
    </row>
    <row r="3565" spans="2:14" x14ac:dyDescent="0.25">
      <c r="B3565" s="278" t="str">
        <f>IF(D3565="","",D3565&amp;"-"&amp;(1+COUNTIF(D$11:D3564,D3565)))</f>
        <v/>
      </c>
      <c r="D3565" s="271"/>
      <c r="E3565" s="272"/>
      <c r="F3565" s="272"/>
      <c r="G3565" s="272"/>
      <c r="H3565" s="272"/>
      <c r="I3565" s="272"/>
      <c r="J3565" s="272"/>
      <c r="K3565" s="272"/>
      <c r="L3565" s="272"/>
      <c r="M3565" s="272"/>
      <c r="N3565" s="273"/>
    </row>
    <row r="3566" spans="2:14" x14ac:dyDescent="0.25">
      <c r="B3566" s="278" t="str">
        <f>IF(D3566="","",D3566&amp;"-"&amp;(1+COUNTIF(D$11:D3565,D3566)))</f>
        <v/>
      </c>
      <c r="D3566" s="271"/>
      <c r="E3566" s="272"/>
      <c r="F3566" s="272"/>
      <c r="G3566" s="272"/>
      <c r="H3566" s="272"/>
      <c r="I3566" s="272"/>
      <c r="J3566" s="272"/>
      <c r="K3566" s="272"/>
      <c r="L3566" s="272"/>
      <c r="M3566" s="272"/>
      <c r="N3566" s="273"/>
    </row>
    <row r="3567" spans="2:14" x14ac:dyDescent="0.25">
      <c r="B3567" s="278" t="str">
        <f>IF(D3567="","",D3567&amp;"-"&amp;(1+COUNTIF(D$11:D3566,D3567)))</f>
        <v/>
      </c>
      <c r="D3567" s="271"/>
      <c r="E3567" s="272"/>
      <c r="F3567" s="272"/>
      <c r="G3567" s="272"/>
      <c r="H3567" s="272"/>
      <c r="I3567" s="272"/>
      <c r="J3567" s="272"/>
      <c r="K3567" s="272"/>
      <c r="L3567" s="272"/>
      <c r="M3567" s="272"/>
      <c r="N3567" s="273"/>
    </row>
    <row r="3568" spans="2:14" ht="15" customHeight="1" x14ac:dyDescent="0.25">
      <c r="B3568" s="278" t="str">
        <f>IF(D3568="","",D3568&amp;"-"&amp;(1+COUNTIF(D$11:D3567,D3568)))</f>
        <v/>
      </c>
      <c r="D3568" s="271"/>
      <c r="E3568" s="272"/>
      <c r="F3568" s="272"/>
      <c r="G3568" s="272"/>
      <c r="H3568" s="272"/>
      <c r="I3568" s="272"/>
      <c r="J3568" s="272"/>
      <c r="K3568" s="272"/>
      <c r="L3568" s="272"/>
      <c r="M3568" s="272"/>
      <c r="N3568" s="273"/>
    </row>
    <row r="3569" spans="2:14" x14ac:dyDescent="0.25">
      <c r="B3569" s="278" t="str">
        <f>IF(D3569="","",D3569&amp;"-"&amp;(1+COUNTIF(D$11:D3568,D3569)))</f>
        <v/>
      </c>
      <c r="D3569" s="271"/>
      <c r="E3569" s="272"/>
      <c r="F3569" s="272"/>
      <c r="G3569" s="272"/>
      <c r="H3569" s="272"/>
      <c r="I3569" s="272"/>
      <c r="J3569" s="272"/>
      <c r="K3569" s="272"/>
      <c r="L3569" s="272"/>
      <c r="M3569" s="272"/>
      <c r="N3569" s="273"/>
    </row>
    <row r="3570" spans="2:14" x14ac:dyDescent="0.25">
      <c r="B3570" s="278" t="str">
        <f>IF(D3570="","",D3570&amp;"-"&amp;(1+COUNTIF(D$11:D3569,D3570)))</f>
        <v/>
      </c>
      <c r="D3570" s="271"/>
      <c r="E3570" s="272"/>
      <c r="F3570" s="272"/>
      <c r="G3570" s="272"/>
      <c r="H3570" s="272"/>
      <c r="I3570" s="272"/>
      <c r="J3570" s="272"/>
      <c r="K3570" s="272"/>
      <c r="L3570" s="272"/>
      <c r="M3570" s="272"/>
      <c r="N3570" s="273"/>
    </row>
    <row r="3571" spans="2:14" x14ac:dyDescent="0.25">
      <c r="B3571" s="278" t="str">
        <f>IF(D3571="","",D3571&amp;"-"&amp;(1+COUNTIF(D$11:D3570,D3571)))</f>
        <v/>
      </c>
      <c r="D3571" s="271"/>
      <c r="E3571" s="272"/>
      <c r="F3571" s="272"/>
      <c r="G3571" s="272"/>
      <c r="H3571" s="272"/>
      <c r="I3571" s="272"/>
      <c r="J3571" s="272"/>
      <c r="K3571" s="272"/>
      <c r="L3571" s="272"/>
      <c r="M3571" s="272"/>
      <c r="N3571" s="273"/>
    </row>
    <row r="3572" spans="2:14" x14ac:dyDescent="0.25">
      <c r="B3572" s="278" t="str">
        <f>IF(D3572="","",D3572&amp;"-"&amp;(1+COUNTIF(D$11:D3571,D3572)))</f>
        <v/>
      </c>
      <c r="D3572" s="271"/>
      <c r="E3572" s="272"/>
      <c r="F3572" s="272"/>
      <c r="G3572" s="272"/>
      <c r="H3572" s="272"/>
      <c r="I3572" s="272"/>
      <c r="J3572" s="272"/>
      <c r="K3572" s="272"/>
      <c r="L3572" s="272"/>
      <c r="M3572" s="272"/>
      <c r="N3572" s="273"/>
    </row>
    <row r="3573" spans="2:14" x14ac:dyDescent="0.25">
      <c r="B3573" s="278" t="str">
        <f>IF(D3573="","",D3573&amp;"-"&amp;(1+COUNTIF(D$11:D3572,D3573)))</f>
        <v/>
      </c>
      <c r="D3573" s="271"/>
      <c r="E3573" s="272"/>
      <c r="F3573" s="272"/>
      <c r="G3573" s="272"/>
      <c r="H3573" s="272"/>
      <c r="I3573" s="272"/>
      <c r="J3573" s="272"/>
      <c r="K3573" s="272"/>
      <c r="L3573" s="272"/>
      <c r="M3573" s="272"/>
      <c r="N3573" s="273"/>
    </row>
    <row r="3574" spans="2:14" x14ac:dyDescent="0.25">
      <c r="B3574" s="278" t="str">
        <f>IF(D3574="","",D3574&amp;"-"&amp;(1+COUNTIF(D$11:D3573,D3574)))</f>
        <v/>
      </c>
      <c r="D3574" s="271"/>
      <c r="E3574" s="272"/>
      <c r="F3574" s="272"/>
      <c r="G3574" s="272"/>
      <c r="H3574" s="272"/>
      <c r="I3574" s="272"/>
      <c r="J3574" s="272"/>
      <c r="K3574" s="272"/>
      <c r="L3574" s="272"/>
      <c r="M3574" s="272"/>
      <c r="N3574" s="273"/>
    </row>
    <row r="3575" spans="2:14" ht="15" customHeight="1" x14ac:dyDescent="0.25">
      <c r="B3575" s="278" t="str">
        <f>IF(D3575="","",D3575&amp;"-"&amp;(1+COUNTIF(D$11:D3574,D3575)))</f>
        <v/>
      </c>
      <c r="D3575" s="271"/>
      <c r="E3575" s="272"/>
      <c r="F3575" s="272"/>
      <c r="G3575" s="272"/>
      <c r="H3575" s="272"/>
      <c r="I3575" s="272"/>
      <c r="J3575" s="272"/>
      <c r="K3575" s="272"/>
      <c r="L3575" s="272"/>
      <c r="M3575" s="272"/>
      <c r="N3575" s="273"/>
    </row>
    <row r="3576" spans="2:14" x14ac:dyDescent="0.25">
      <c r="B3576" s="278" t="str">
        <f>IF(D3576="","",D3576&amp;"-"&amp;(1+COUNTIF(D$11:D3575,D3576)))</f>
        <v/>
      </c>
      <c r="D3576" s="271"/>
      <c r="E3576" s="272"/>
      <c r="F3576" s="272"/>
      <c r="G3576" s="272"/>
      <c r="H3576" s="272"/>
      <c r="I3576" s="272"/>
      <c r="J3576" s="272"/>
      <c r="K3576" s="272"/>
      <c r="L3576" s="272"/>
      <c r="M3576" s="272"/>
      <c r="N3576" s="273"/>
    </row>
    <row r="3577" spans="2:14" x14ac:dyDescent="0.25">
      <c r="B3577" s="278" t="str">
        <f>IF(D3577="","",D3577&amp;"-"&amp;(1+COUNTIF(D$11:D3576,D3577)))</f>
        <v/>
      </c>
      <c r="D3577" s="271"/>
      <c r="E3577" s="272"/>
      <c r="F3577" s="272"/>
      <c r="G3577" s="272"/>
      <c r="H3577" s="272"/>
      <c r="I3577" s="272"/>
      <c r="J3577" s="272"/>
      <c r="K3577" s="272"/>
      <c r="L3577" s="272"/>
      <c r="M3577" s="272"/>
      <c r="N3577" s="273"/>
    </row>
    <row r="3578" spans="2:14" x14ac:dyDescent="0.25">
      <c r="B3578" s="278" t="str">
        <f>IF(D3578="","",D3578&amp;"-"&amp;(1+COUNTIF(D$11:D3577,D3578)))</f>
        <v/>
      </c>
      <c r="D3578" s="271"/>
      <c r="E3578" s="272"/>
      <c r="F3578" s="272"/>
      <c r="G3578" s="272"/>
      <c r="H3578" s="272"/>
      <c r="I3578" s="272"/>
      <c r="J3578" s="272"/>
      <c r="K3578" s="272"/>
      <c r="L3578" s="272"/>
      <c r="M3578" s="272"/>
      <c r="N3578" s="273"/>
    </row>
    <row r="3579" spans="2:14" x14ac:dyDescent="0.25">
      <c r="B3579" s="278" t="str">
        <f>IF(D3579="","",D3579&amp;"-"&amp;(1+COUNTIF(D$11:D3578,D3579)))</f>
        <v/>
      </c>
      <c r="D3579" s="271"/>
      <c r="E3579" s="272"/>
      <c r="F3579" s="272"/>
      <c r="G3579" s="272"/>
      <c r="H3579" s="272"/>
      <c r="I3579" s="272"/>
      <c r="J3579" s="272"/>
      <c r="K3579" s="272"/>
      <c r="L3579" s="272"/>
      <c r="M3579" s="272"/>
      <c r="N3579" s="273"/>
    </row>
    <row r="3580" spans="2:14" x14ac:dyDescent="0.25">
      <c r="B3580" s="278" t="str">
        <f>IF(D3580="","",D3580&amp;"-"&amp;(1+COUNTIF(D$11:D3579,D3580)))</f>
        <v/>
      </c>
      <c r="D3580" s="271"/>
      <c r="E3580" s="272"/>
      <c r="F3580" s="272"/>
      <c r="G3580" s="272"/>
      <c r="H3580" s="272"/>
      <c r="I3580" s="272"/>
      <c r="J3580" s="272"/>
      <c r="K3580" s="272"/>
      <c r="L3580" s="272"/>
      <c r="M3580" s="272"/>
      <c r="N3580" s="273"/>
    </row>
    <row r="3581" spans="2:14" x14ac:dyDescent="0.25">
      <c r="B3581" s="278" t="str">
        <f>IF(D3581="","",D3581&amp;"-"&amp;(1+COUNTIF(D$11:D3580,D3581)))</f>
        <v/>
      </c>
      <c r="D3581" s="271"/>
      <c r="E3581" s="272"/>
      <c r="F3581" s="272"/>
      <c r="G3581" s="272"/>
      <c r="H3581" s="272"/>
      <c r="I3581" s="272"/>
      <c r="J3581" s="272"/>
      <c r="K3581" s="272"/>
      <c r="L3581" s="272"/>
      <c r="M3581" s="272"/>
      <c r="N3581" s="273"/>
    </row>
    <row r="3582" spans="2:14" ht="15" customHeight="1" x14ac:dyDescent="0.25">
      <c r="B3582" s="278" t="str">
        <f>IF(D3582="","",D3582&amp;"-"&amp;(1+COUNTIF(D$11:D3581,D3582)))</f>
        <v/>
      </c>
      <c r="D3582" s="271"/>
      <c r="E3582" s="272"/>
      <c r="F3582" s="272"/>
      <c r="G3582" s="272"/>
      <c r="H3582" s="272"/>
      <c r="I3582" s="272"/>
      <c r="J3582" s="272"/>
      <c r="K3582" s="272"/>
      <c r="L3582" s="272"/>
      <c r="M3582" s="272"/>
      <c r="N3582" s="273"/>
    </row>
    <row r="3583" spans="2:14" x14ac:dyDescent="0.25">
      <c r="B3583" s="278" t="str">
        <f>IF(D3583="","",D3583&amp;"-"&amp;(1+COUNTIF(D$11:D3582,D3583)))</f>
        <v/>
      </c>
      <c r="D3583" s="271"/>
      <c r="E3583" s="272"/>
      <c r="F3583" s="272"/>
      <c r="G3583" s="272"/>
      <c r="H3583" s="272"/>
      <c r="I3583" s="272"/>
      <c r="J3583" s="272"/>
      <c r="K3583" s="272"/>
      <c r="L3583" s="272"/>
      <c r="M3583" s="272"/>
      <c r="N3583" s="273"/>
    </row>
    <row r="3584" spans="2:14" x14ac:dyDescent="0.25">
      <c r="B3584" s="278" t="str">
        <f>IF(D3584="","",D3584&amp;"-"&amp;(1+COUNTIF(D$11:D3583,D3584)))</f>
        <v/>
      </c>
      <c r="D3584" s="271"/>
      <c r="E3584" s="272"/>
      <c r="F3584" s="272"/>
      <c r="G3584" s="272"/>
      <c r="H3584" s="272"/>
      <c r="I3584" s="272"/>
      <c r="J3584" s="272"/>
      <c r="K3584" s="272"/>
      <c r="L3584" s="272"/>
      <c r="M3584" s="272"/>
      <c r="N3584" s="273"/>
    </row>
    <row r="3585" spans="2:14" x14ac:dyDescent="0.25">
      <c r="B3585" s="278" t="str">
        <f>IF(D3585="","",D3585&amp;"-"&amp;(1+COUNTIF(D$11:D3584,D3585)))</f>
        <v/>
      </c>
      <c r="D3585" s="271"/>
      <c r="E3585" s="272"/>
      <c r="F3585" s="272"/>
      <c r="G3585" s="272"/>
      <c r="H3585" s="272"/>
      <c r="I3585" s="272"/>
      <c r="J3585" s="272"/>
      <c r="K3585" s="272"/>
      <c r="L3585" s="272"/>
      <c r="M3585" s="272"/>
      <c r="N3585" s="273"/>
    </row>
    <row r="3586" spans="2:14" x14ac:dyDescent="0.25">
      <c r="B3586" s="278" t="str">
        <f>IF(D3586="","",D3586&amp;"-"&amp;(1+COUNTIF(D$11:D3585,D3586)))</f>
        <v/>
      </c>
      <c r="D3586" s="271"/>
      <c r="E3586" s="272"/>
      <c r="F3586" s="272"/>
      <c r="G3586" s="272"/>
      <c r="H3586" s="272"/>
      <c r="I3586" s="272"/>
      <c r="J3586" s="272"/>
      <c r="K3586" s="272"/>
      <c r="L3586" s="272"/>
      <c r="M3586" s="272"/>
      <c r="N3586" s="273"/>
    </row>
    <row r="3587" spans="2:14" x14ac:dyDescent="0.25">
      <c r="B3587" s="278" t="str">
        <f>IF(D3587="","",D3587&amp;"-"&amp;(1+COUNTIF(D$11:D3586,D3587)))</f>
        <v/>
      </c>
      <c r="D3587" s="271"/>
      <c r="E3587" s="272"/>
      <c r="F3587" s="272"/>
      <c r="G3587" s="272"/>
      <c r="H3587" s="272"/>
      <c r="I3587" s="272"/>
      <c r="J3587" s="272"/>
      <c r="K3587" s="272"/>
      <c r="L3587" s="272"/>
      <c r="M3587" s="272"/>
      <c r="N3587" s="273"/>
    </row>
    <row r="3588" spans="2:14" x14ac:dyDescent="0.25">
      <c r="B3588" s="278" t="str">
        <f>IF(D3588="","",D3588&amp;"-"&amp;(1+COUNTIF(D$11:D3587,D3588)))</f>
        <v/>
      </c>
      <c r="D3588" s="271"/>
      <c r="E3588" s="272"/>
      <c r="F3588" s="272"/>
      <c r="G3588" s="272"/>
      <c r="H3588" s="272"/>
      <c r="I3588" s="272"/>
      <c r="J3588" s="272"/>
      <c r="K3588" s="272"/>
      <c r="L3588" s="272"/>
      <c r="M3588" s="272"/>
      <c r="N3588" s="273"/>
    </row>
    <row r="3589" spans="2:14" ht="15" customHeight="1" x14ac:dyDescent="0.25">
      <c r="B3589" s="278" t="str">
        <f>IF(D3589="","",D3589&amp;"-"&amp;(1+COUNTIF(D$11:D3588,D3589)))</f>
        <v/>
      </c>
      <c r="D3589" s="271"/>
      <c r="E3589" s="272"/>
      <c r="F3589" s="272"/>
      <c r="G3589" s="272"/>
      <c r="H3589" s="272"/>
      <c r="I3589" s="272"/>
      <c r="J3589" s="272"/>
      <c r="K3589" s="272"/>
      <c r="L3589" s="272"/>
      <c r="M3589" s="272"/>
      <c r="N3589" s="273"/>
    </row>
    <row r="3590" spans="2:14" x14ac:dyDescent="0.25">
      <c r="B3590" s="278" t="str">
        <f>IF(D3590="","",D3590&amp;"-"&amp;(1+COUNTIF(D$11:D3589,D3590)))</f>
        <v/>
      </c>
      <c r="D3590" s="271"/>
      <c r="E3590" s="272"/>
      <c r="F3590" s="272"/>
      <c r="G3590" s="272"/>
      <c r="H3590" s="272"/>
      <c r="I3590" s="272"/>
      <c r="J3590" s="272"/>
      <c r="K3590" s="272"/>
      <c r="L3590" s="272"/>
      <c r="M3590" s="272"/>
      <c r="N3590" s="273"/>
    </row>
    <row r="3591" spans="2:14" x14ac:dyDescent="0.25">
      <c r="B3591" s="278" t="str">
        <f>IF(D3591="","",D3591&amp;"-"&amp;(1+COUNTIF(D$11:D3590,D3591)))</f>
        <v/>
      </c>
      <c r="D3591" s="271"/>
      <c r="E3591" s="272"/>
      <c r="F3591" s="272"/>
      <c r="G3591" s="272"/>
      <c r="H3591" s="272"/>
      <c r="I3591" s="272"/>
      <c r="J3591" s="272"/>
      <c r="K3591" s="272"/>
      <c r="L3591" s="272"/>
      <c r="M3591" s="272"/>
      <c r="N3591" s="273"/>
    </row>
    <row r="3592" spans="2:14" x14ac:dyDescent="0.25">
      <c r="B3592" s="278" t="str">
        <f>IF(D3592="","",D3592&amp;"-"&amp;(1+COUNTIF(D$11:D3591,D3592)))</f>
        <v/>
      </c>
      <c r="D3592" s="271"/>
      <c r="E3592" s="272"/>
      <c r="F3592" s="272"/>
      <c r="G3592" s="272"/>
      <c r="H3592" s="272"/>
      <c r="I3592" s="272"/>
      <c r="J3592" s="272"/>
      <c r="K3592" s="272"/>
      <c r="L3592" s="272"/>
      <c r="M3592" s="272"/>
      <c r="N3592" s="273"/>
    </row>
    <row r="3593" spans="2:14" x14ac:dyDescent="0.25">
      <c r="B3593" s="278" t="str">
        <f>IF(D3593="","",D3593&amp;"-"&amp;(1+COUNTIF(D$11:D3592,D3593)))</f>
        <v/>
      </c>
      <c r="D3593" s="271"/>
      <c r="E3593" s="272"/>
      <c r="F3593" s="272"/>
      <c r="G3593" s="272"/>
      <c r="H3593" s="272"/>
      <c r="I3593" s="272"/>
      <c r="J3593" s="272"/>
      <c r="K3593" s="272"/>
      <c r="L3593" s="272"/>
      <c r="M3593" s="272"/>
      <c r="N3593" s="273"/>
    </row>
    <row r="3594" spans="2:14" x14ac:dyDescent="0.25">
      <c r="B3594" s="278" t="str">
        <f>IF(D3594="","",D3594&amp;"-"&amp;(1+COUNTIF(D$11:D3593,D3594)))</f>
        <v/>
      </c>
      <c r="D3594" s="271"/>
      <c r="E3594" s="272"/>
      <c r="F3594" s="272"/>
      <c r="G3594" s="272"/>
      <c r="H3594" s="272"/>
      <c r="I3594" s="272"/>
      <c r="J3594" s="272"/>
      <c r="K3594" s="272"/>
      <c r="L3594" s="272"/>
      <c r="M3594" s="272"/>
      <c r="N3594" s="273"/>
    </row>
    <row r="3595" spans="2:14" x14ac:dyDescent="0.25">
      <c r="B3595" s="278" t="str">
        <f>IF(D3595="","",D3595&amp;"-"&amp;(1+COUNTIF(D$11:D3594,D3595)))</f>
        <v/>
      </c>
      <c r="D3595" s="271"/>
      <c r="E3595" s="272"/>
      <c r="F3595" s="272"/>
      <c r="G3595" s="272"/>
      <c r="H3595" s="272"/>
      <c r="I3595" s="272"/>
      <c r="J3595" s="272"/>
      <c r="K3595" s="272"/>
      <c r="L3595" s="272"/>
      <c r="M3595" s="272"/>
      <c r="N3595" s="273"/>
    </row>
    <row r="3596" spans="2:14" ht="15" customHeight="1" x14ac:dyDescent="0.25">
      <c r="B3596" s="278" t="str">
        <f>IF(D3596="","",D3596&amp;"-"&amp;(1+COUNTIF(D$11:D3595,D3596)))</f>
        <v/>
      </c>
      <c r="D3596" s="271"/>
      <c r="E3596" s="272"/>
      <c r="F3596" s="272"/>
      <c r="G3596" s="272"/>
      <c r="H3596" s="272"/>
      <c r="I3596" s="272"/>
      <c r="J3596" s="272"/>
      <c r="K3596" s="272"/>
      <c r="L3596" s="272"/>
      <c r="M3596" s="272"/>
      <c r="N3596" s="273"/>
    </row>
    <row r="3597" spans="2:14" x14ac:dyDescent="0.25">
      <c r="B3597" s="278" t="str">
        <f>IF(D3597="","",D3597&amp;"-"&amp;(1+COUNTIF(D$11:D3596,D3597)))</f>
        <v/>
      </c>
      <c r="D3597" s="271"/>
      <c r="E3597" s="272"/>
      <c r="F3597" s="272"/>
      <c r="G3597" s="272"/>
      <c r="H3597" s="272"/>
      <c r="I3597" s="272"/>
      <c r="J3597" s="272"/>
      <c r="K3597" s="272"/>
      <c r="L3597" s="272"/>
      <c r="M3597" s="272"/>
      <c r="N3597" s="273"/>
    </row>
    <row r="3598" spans="2:14" x14ac:dyDescent="0.25">
      <c r="B3598" s="278" t="str">
        <f>IF(D3598="","",D3598&amp;"-"&amp;(1+COUNTIF(D$11:D3597,D3598)))</f>
        <v/>
      </c>
      <c r="D3598" s="271"/>
      <c r="E3598" s="272"/>
      <c r="F3598" s="272"/>
      <c r="G3598" s="272"/>
      <c r="H3598" s="272"/>
      <c r="I3598" s="272"/>
      <c r="J3598" s="272"/>
      <c r="K3598" s="272"/>
      <c r="L3598" s="272"/>
      <c r="M3598" s="272"/>
      <c r="N3598" s="273"/>
    </row>
    <row r="3599" spans="2:14" x14ac:dyDescent="0.25">
      <c r="B3599" s="278" t="str">
        <f>IF(D3599="","",D3599&amp;"-"&amp;(1+COUNTIF(D$11:D3598,D3599)))</f>
        <v/>
      </c>
      <c r="D3599" s="271"/>
      <c r="E3599" s="272"/>
      <c r="F3599" s="272"/>
      <c r="G3599" s="272"/>
      <c r="H3599" s="272"/>
      <c r="I3599" s="272"/>
      <c r="J3599" s="272"/>
      <c r="K3599" s="272"/>
      <c r="L3599" s="272"/>
      <c r="M3599" s="272"/>
      <c r="N3599" s="273"/>
    </row>
    <row r="3600" spans="2:14" x14ac:dyDescent="0.25">
      <c r="B3600" s="278" t="str">
        <f>IF(D3600="","",D3600&amp;"-"&amp;(1+COUNTIF(D$11:D3599,D3600)))</f>
        <v/>
      </c>
      <c r="D3600" s="271"/>
      <c r="E3600" s="272"/>
      <c r="F3600" s="272"/>
      <c r="G3600" s="272"/>
      <c r="H3600" s="272"/>
      <c r="I3600" s="272"/>
      <c r="J3600" s="272"/>
      <c r="K3600" s="272"/>
      <c r="L3600" s="272"/>
      <c r="M3600" s="272"/>
      <c r="N3600" s="273"/>
    </row>
    <row r="3601" spans="2:14" x14ac:dyDescent="0.25">
      <c r="B3601" s="278" t="str">
        <f>IF(D3601="","",D3601&amp;"-"&amp;(1+COUNTIF(D$11:D3600,D3601)))</f>
        <v/>
      </c>
      <c r="D3601" s="271"/>
      <c r="E3601" s="272"/>
      <c r="F3601" s="272"/>
      <c r="G3601" s="272"/>
      <c r="H3601" s="272"/>
      <c r="I3601" s="272"/>
      <c r="J3601" s="272"/>
      <c r="K3601" s="272"/>
      <c r="L3601" s="272"/>
      <c r="M3601" s="272"/>
      <c r="N3601" s="273"/>
    </row>
    <row r="3602" spans="2:14" x14ac:dyDescent="0.25">
      <c r="B3602" s="278" t="str">
        <f>IF(D3602="","",D3602&amp;"-"&amp;(1+COUNTIF(D$11:D3601,D3602)))</f>
        <v/>
      </c>
      <c r="D3602" s="271"/>
      <c r="E3602" s="272"/>
      <c r="F3602" s="272"/>
      <c r="G3602" s="272"/>
      <c r="H3602" s="272"/>
      <c r="I3602" s="272"/>
      <c r="J3602" s="272"/>
      <c r="K3602" s="272"/>
      <c r="L3602" s="272"/>
      <c r="M3602" s="272"/>
      <c r="N3602" s="273"/>
    </row>
    <row r="3603" spans="2:14" ht="15" customHeight="1" x14ac:dyDescent="0.25">
      <c r="B3603" s="278" t="str">
        <f>IF(D3603="","",D3603&amp;"-"&amp;(1+COUNTIF(D$11:D3602,D3603)))</f>
        <v/>
      </c>
      <c r="D3603" s="271"/>
      <c r="E3603" s="272"/>
      <c r="F3603" s="272"/>
      <c r="G3603" s="272"/>
      <c r="H3603" s="272"/>
      <c r="I3603" s="272"/>
      <c r="J3603" s="272"/>
      <c r="K3603" s="272"/>
      <c r="L3603" s="272"/>
      <c r="M3603" s="272"/>
      <c r="N3603" s="273"/>
    </row>
    <row r="3604" spans="2:14" x14ac:dyDescent="0.25">
      <c r="B3604" s="278" t="str">
        <f>IF(D3604="","",D3604&amp;"-"&amp;(1+COUNTIF(D$11:D3603,D3604)))</f>
        <v/>
      </c>
      <c r="D3604" s="271"/>
      <c r="E3604" s="272"/>
      <c r="F3604" s="272"/>
      <c r="G3604" s="272"/>
      <c r="H3604" s="272"/>
      <c r="I3604" s="272"/>
      <c r="J3604" s="272"/>
      <c r="K3604" s="272"/>
      <c r="L3604" s="272"/>
      <c r="M3604" s="272"/>
      <c r="N3604" s="273"/>
    </row>
    <row r="3605" spans="2:14" x14ac:dyDescent="0.25">
      <c r="B3605" s="278" t="str">
        <f>IF(D3605="","",D3605&amp;"-"&amp;(1+COUNTIF(D$11:D3604,D3605)))</f>
        <v/>
      </c>
      <c r="D3605" s="271"/>
      <c r="E3605" s="272"/>
      <c r="F3605" s="272"/>
      <c r="G3605" s="272"/>
      <c r="H3605" s="272"/>
      <c r="I3605" s="272"/>
      <c r="J3605" s="272"/>
      <c r="K3605" s="272"/>
      <c r="L3605" s="272"/>
      <c r="M3605" s="272"/>
      <c r="N3605" s="273"/>
    </row>
    <row r="3606" spans="2:14" x14ac:dyDescent="0.25">
      <c r="B3606" s="278" t="str">
        <f>IF(D3606="","",D3606&amp;"-"&amp;(1+COUNTIF(D$11:D3605,D3606)))</f>
        <v/>
      </c>
      <c r="D3606" s="271"/>
      <c r="E3606" s="272"/>
      <c r="F3606" s="272"/>
      <c r="G3606" s="272"/>
      <c r="H3606" s="272"/>
      <c r="I3606" s="272"/>
      <c r="J3606" s="272"/>
      <c r="K3606" s="272"/>
      <c r="L3606" s="272"/>
      <c r="M3606" s="272"/>
      <c r="N3606" s="273"/>
    </row>
    <row r="3607" spans="2:14" x14ac:dyDescent="0.25">
      <c r="B3607" s="278" t="str">
        <f>IF(D3607="","",D3607&amp;"-"&amp;(1+COUNTIF(D$11:D3606,D3607)))</f>
        <v/>
      </c>
      <c r="D3607" s="271"/>
      <c r="E3607" s="272"/>
      <c r="F3607" s="272"/>
      <c r="G3607" s="272"/>
      <c r="H3607" s="272"/>
      <c r="I3607" s="272"/>
      <c r="J3607" s="272"/>
      <c r="K3607" s="272"/>
      <c r="L3607" s="272"/>
      <c r="M3607" s="272"/>
      <c r="N3607" s="273"/>
    </row>
    <row r="3608" spans="2:14" x14ac:dyDescent="0.25">
      <c r="B3608" s="278" t="str">
        <f>IF(D3608="","",D3608&amp;"-"&amp;(1+COUNTIF(D$11:D3607,D3608)))</f>
        <v/>
      </c>
      <c r="D3608" s="271"/>
      <c r="E3608" s="272"/>
      <c r="F3608" s="272"/>
      <c r="G3608" s="272"/>
      <c r="H3608" s="272"/>
      <c r="I3608" s="272"/>
      <c r="J3608" s="272"/>
      <c r="K3608" s="272"/>
      <c r="L3608" s="272"/>
      <c r="M3608" s="272"/>
      <c r="N3608" s="273"/>
    </row>
    <row r="3609" spans="2:14" x14ac:dyDescent="0.25">
      <c r="B3609" s="278" t="str">
        <f>IF(D3609="","",D3609&amp;"-"&amp;(1+COUNTIF(D$11:D3608,D3609)))</f>
        <v/>
      </c>
      <c r="D3609" s="271"/>
      <c r="E3609" s="272"/>
      <c r="F3609" s="272"/>
      <c r="G3609" s="272"/>
      <c r="H3609" s="272"/>
      <c r="I3609" s="272"/>
      <c r="J3609" s="272"/>
      <c r="K3609" s="272"/>
      <c r="L3609" s="272"/>
      <c r="M3609" s="272"/>
      <c r="N3609" s="273"/>
    </row>
    <row r="3610" spans="2:14" ht="15" customHeight="1" x14ac:dyDescent="0.25">
      <c r="B3610" s="278" t="str">
        <f>IF(D3610="","",D3610&amp;"-"&amp;(1+COUNTIF(D$11:D3609,D3610)))</f>
        <v/>
      </c>
      <c r="D3610" s="271"/>
      <c r="E3610" s="272"/>
      <c r="F3610" s="272"/>
      <c r="G3610" s="272"/>
      <c r="H3610" s="272"/>
      <c r="I3610" s="272"/>
      <c r="J3610" s="272"/>
      <c r="K3610" s="272"/>
      <c r="L3610" s="272"/>
      <c r="M3610" s="272"/>
      <c r="N3610" s="273"/>
    </row>
    <row r="3611" spans="2:14" x14ac:dyDescent="0.25">
      <c r="B3611" s="278" t="str">
        <f>IF(D3611="","",D3611&amp;"-"&amp;(1+COUNTIF(D$11:D3610,D3611)))</f>
        <v/>
      </c>
      <c r="D3611" s="271"/>
      <c r="E3611" s="272"/>
      <c r="F3611" s="272"/>
      <c r="G3611" s="272"/>
      <c r="H3611" s="272"/>
      <c r="I3611" s="272"/>
      <c r="J3611" s="272"/>
      <c r="K3611" s="272"/>
      <c r="L3611" s="272"/>
      <c r="M3611" s="272"/>
      <c r="N3611" s="273"/>
    </row>
    <row r="3612" spans="2:14" x14ac:dyDescent="0.25">
      <c r="B3612" s="278" t="str">
        <f>IF(D3612="","",D3612&amp;"-"&amp;(1+COUNTIF(D$11:D3611,D3612)))</f>
        <v/>
      </c>
      <c r="D3612" s="271"/>
      <c r="E3612" s="272"/>
      <c r="F3612" s="272"/>
      <c r="G3612" s="272"/>
      <c r="H3612" s="272"/>
      <c r="I3612" s="272"/>
      <c r="J3612" s="272"/>
      <c r="K3612" s="272"/>
      <c r="L3612" s="272"/>
      <c r="M3612" s="272"/>
      <c r="N3612" s="273"/>
    </row>
    <row r="3613" spans="2:14" x14ac:dyDescent="0.25">
      <c r="B3613" s="278" t="str">
        <f>IF(D3613="","",D3613&amp;"-"&amp;(1+COUNTIF(D$11:D3612,D3613)))</f>
        <v/>
      </c>
      <c r="D3613" s="271"/>
      <c r="E3613" s="272"/>
      <c r="F3613" s="272"/>
      <c r="G3613" s="272"/>
      <c r="H3613" s="272"/>
      <c r="I3613" s="272"/>
      <c r="J3613" s="272"/>
      <c r="K3613" s="272"/>
      <c r="L3613" s="272"/>
      <c r="M3613" s="272"/>
      <c r="N3613" s="273"/>
    </row>
    <row r="3614" spans="2:14" x14ac:dyDescent="0.25">
      <c r="B3614" s="278" t="str">
        <f>IF(D3614="","",D3614&amp;"-"&amp;(1+COUNTIF(D$11:D3613,D3614)))</f>
        <v/>
      </c>
      <c r="D3614" s="271"/>
      <c r="E3614" s="272"/>
      <c r="F3614" s="272"/>
      <c r="G3614" s="272"/>
      <c r="H3614" s="272"/>
      <c r="I3614" s="272"/>
      <c r="J3614" s="272"/>
      <c r="K3614" s="272"/>
      <c r="L3614" s="272"/>
      <c r="M3614" s="272"/>
      <c r="N3614" s="273"/>
    </row>
    <row r="3615" spans="2:14" x14ac:dyDescent="0.25">
      <c r="B3615" s="278" t="str">
        <f>IF(D3615="","",D3615&amp;"-"&amp;(1+COUNTIF(D$11:D3614,D3615)))</f>
        <v/>
      </c>
      <c r="D3615" s="271"/>
      <c r="E3615" s="272"/>
      <c r="F3615" s="272"/>
      <c r="G3615" s="272"/>
      <c r="H3615" s="272"/>
      <c r="I3615" s="272"/>
      <c r="J3615" s="272"/>
      <c r="K3615" s="272"/>
      <c r="L3615" s="272"/>
      <c r="M3615" s="272"/>
      <c r="N3615" s="273"/>
    </row>
    <row r="3616" spans="2:14" x14ac:dyDescent="0.25">
      <c r="B3616" s="278" t="str">
        <f>IF(D3616="","",D3616&amp;"-"&amp;(1+COUNTIF(D$11:D3615,D3616)))</f>
        <v/>
      </c>
      <c r="D3616" s="271"/>
      <c r="E3616" s="272"/>
      <c r="F3616" s="272"/>
      <c r="G3616" s="272"/>
      <c r="H3616" s="272"/>
      <c r="I3616" s="272"/>
      <c r="J3616" s="272"/>
      <c r="K3616" s="272"/>
      <c r="L3616" s="272"/>
      <c r="M3616" s="272"/>
      <c r="N3616" s="273"/>
    </row>
    <row r="3617" spans="2:14" ht="15" customHeight="1" x14ac:dyDescent="0.25">
      <c r="B3617" s="278" t="str">
        <f>IF(D3617="","",D3617&amp;"-"&amp;(1+COUNTIF(D$11:D3616,D3617)))</f>
        <v/>
      </c>
      <c r="D3617" s="271"/>
      <c r="E3617" s="272"/>
      <c r="F3617" s="272"/>
      <c r="G3617" s="272"/>
      <c r="H3617" s="272"/>
      <c r="I3617" s="272"/>
      <c r="J3617" s="272"/>
      <c r="K3617" s="272"/>
      <c r="L3617" s="272"/>
      <c r="M3617" s="272"/>
      <c r="N3617" s="273"/>
    </row>
    <row r="3618" spans="2:14" x14ac:dyDescent="0.25">
      <c r="B3618" s="278" t="str">
        <f>IF(D3618="","",D3618&amp;"-"&amp;(1+COUNTIF(D$11:D3617,D3618)))</f>
        <v/>
      </c>
      <c r="D3618" s="271"/>
      <c r="E3618" s="272"/>
      <c r="F3618" s="272"/>
      <c r="G3618" s="272"/>
      <c r="H3618" s="272"/>
      <c r="I3618" s="272"/>
      <c r="J3618" s="272"/>
      <c r="K3618" s="272"/>
      <c r="L3618" s="272"/>
      <c r="M3618" s="272"/>
      <c r="N3618" s="273"/>
    </row>
    <row r="3619" spans="2:14" x14ac:dyDescent="0.25">
      <c r="B3619" s="278" t="str">
        <f>IF(D3619="","",D3619&amp;"-"&amp;(1+COUNTIF(D$11:D3618,D3619)))</f>
        <v/>
      </c>
      <c r="D3619" s="271"/>
      <c r="E3619" s="272"/>
      <c r="F3619" s="272"/>
      <c r="G3619" s="272"/>
      <c r="H3619" s="272"/>
      <c r="I3619" s="272"/>
      <c r="J3619" s="272"/>
      <c r="K3619" s="272"/>
      <c r="L3619" s="272"/>
      <c r="M3619" s="272"/>
      <c r="N3619" s="273"/>
    </row>
    <row r="3620" spans="2:14" x14ac:dyDescent="0.25">
      <c r="B3620" s="278" t="str">
        <f>IF(D3620="","",D3620&amp;"-"&amp;(1+COUNTIF(D$11:D3619,D3620)))</f>
        <v/>
      </c>
      <c r="D3620" s="271"/>
      <c r="E3620" s="272"/>
      <c r="F3620" s="272"/>
      <c r="G3620" s="272"/>
      <c r="H3620" s="272"/>
      <c r="I3620" s="272"/>
      <c r="J3620" s="272"/>
      <c r="K3620" s="272"/>
      <c r="L3620" s="272"/>
      <c r="M3620" s="272"/>
      <c r="N3620" s="273"/>
    </row>
    <row r="3621" spans="2:14" x14ac:dyDescent="0.25">
      <c r="B3621" s="278" t="str">
        <f>IF(D3621="","",D3621&amp;"-"&amp;(1+COUNTIF(D$11:D3620,D3621)))</f>
        <v/>
      </c>
      <c r="D3621" s="271"/>
      <c r="E3621" s="272"/>
      <c r="F3621" s="272"/>
      <c r="G3621" s="272"/>
      <c r="H3621" s="272"/>
      <c r="I3621" s="272"/>
      <c r="J3621" s="272"/>
      <c r="K3621" s="272"/>
      <c r="L3621" s="272"/>
      <c r="M3621" s="272"/>
      <c r="N3621" s="273"/>
    </row>
    <row r="3622" spans="2:14" x14ac:dyDescent="0.25">
      <c r="B3622" s="278" t="str">
        <f>IF(D3622="","",D3622&amp;"-"&amp;(1+COUNTIF(D$11:D3621,D3622)))</f>
        <v/>
      </c>
      <c r="D3622" s="271"/>
      <c r="E3622" s="272"/>
      <c r="F3622" s="272"/>
      <c r="G3622" s="272"/>
      <c r="H3622" s="272"/>
      <c r="I3622" s="272"/>
      <c r="J3622" s="272"/>
      <c r="K3622" s="272"/>
      <c r="L3622" s="272"/>
      <c r="M3622" s="272"/>
      <c r="N3622" s="273"/>
    </row>
    <row r="3623" spans="2:14" x14ac:dyDescent="0.25">
      <c r="B3623" s="278" t="str">
        <f>IF(D3623="","",D3623&amp;"-"&amp;(1+COUNTIF(D$11:D3622,D3623)))</f>
        <v/>
      </c>
      <c r="D3623" s="271"/>
      <c r="E3623" s="272"/>
      <c r="F3623" s="272"/>
      <c r="G3623" s="272"/>
      <c r="H3623" s="272"/>
      <c r="I3623" s="272"/>
      <c r="J3623" s="272"/>
      <c r="K3623" s="272"/>
      <c r="L3623" s="272"/>
      <c r="M3623" s="272"/>
      <c r="N3623" s="273"/>
    </row>
    <row r="3624" spans="2:14" ht="15" customHeight="1" x14ac:dyDescent="0.25">
      <c r="B3624" s="278" t="str">
        <f>IF(D3624="","",D3624&amp;"-"&amp;(1+COUNTIF(D$11:D3623,D3624)))</f>
        <v/>
      </c>
      <c r="D3624" s="271"/>
      <c r="E3624" s="272"/>
      <c r="F3624" s="272"/>
      <c r="G3624" s="272"/>
      <c r="H3624" s="272"/>
      <c r="I3624" s="272"/>
      <c r="J3624" s="272"/>
      <c r="K3624" s="272"/>
      <c r="L3624" s="272"/>
      <c r="M3624" s="272"/>
      <c r="N3624" s="273"/>
    </row>
    <row r="3625" spans="2:14" x14ac:dyDescent="0.25">
      <c r="B3625" s="278" t="str">
        <f>IF(D3625="","",D3625&amp;"-"&amp;(1+COUNTIF(D$11:D3624,D3625)))</f>
        <v/>
      </c>
      <c r="D3625" s="271"/>
      <c r="E3625" s="272"/>
      <c r="F3625" s="272"/>
      <c r="G3625" s="272"/>
      <c r="H3625" s="272"/>
      <c r="I3625" s="272"/>
      <c r="J3625" s="272"/>
      <c r="K3625" s="272"/>
      <c r="L3625" s="272"/>
      <c r="M3625" s="272"/>
      <c r="N3625" s="273"/>
    </row>
    <row r="3626" spans="2:14" x14ac:dyDescent="0.25">
      <c r="B3626" s="278" t="str">
        <f>IF(D3626="","",D3626&amp;"-"&amp;(1+COUNTIF(D$11:D3625,D3626)))</f>
        <v/>
      </c>
      <c r="D3626" s="271"/>
      <c r="E3626" s="272"/>
      <c r="F3626" s="272"/>
      <c r="G3626" s="272"/>
      <c r="H3626" s="272"/>
      <c r="I3626" s="272"/>
      <c r="J3626" s="272"/>
      <c r="K3626" s="272"/>
      <c r="L3626" s="272"/>
      <c r="M3626" s="272"/>
      <c r="N3626" s="273"/>
    </row>
    <row r="3627" spans="2:14" x14ac:dyDescent="0.25">
      <c r="B3627" s="278" t="str">
        <f>IF(D3627="","",D3627&amp;"-"&amp;(1+COUNTIF(D$11:D3626,D3627)))</f>
        <v/>
      </c>
      <c r="D3627" s="271"/>
      <c r="E3627" s="272"/>
      <c r="F3627" s="272"/>
      <c r="G3627" s="272"/>
      <c r="H3627" s="272"/>
      <c r="I3627" s="272"/>
      <c r="J3627" s="272"/>
      <c r="K3627" s="272"/>
      <c r="L3627" s="272"/>
      <c r="M3627" s="272"/>
      <c r="N3627" s="273"/>
    </row>
    <row r="3628" spans="2:14" x14ac:dyDescent="0.25">
      <c r="B3628" s="278" t="str">
        <f>IF(D3628="","",D3628&amp;"-"&amp;(1+COUNTIF(D$11:D3627,D3628)))</f>
        <v/>
      </c>
      <c r="D3628" s="271"/>
      <c r="E3628" s="272"/>
      <c r="F3628" s="272"/>
      <c r="G3628" s="272"/>
      <c r="H3628" s="272"/>
      <c r="I3628" s="272"/>
      <c r="J3628" s="272"/>
      <c r="K3628" s="272"/>
      <c r="L3628" s="272"/>
      <c r="M3628" s="272"/>
      <c r="N3628" s="273"/>
    </row>
    <row r="3629" spans="2:14" x14ac:dyDescent="0.25">
      <c r="B3629" s="278" t="str">
        <f>IF(D3629="","",D3629&amp;"-"&amp;(1+COUNTIF(D$11:D3628,D3629)))</f>
        <v/>
      </c>
      <c r="D3629" s="271"/>
      <c r="E3629" s="272"/>
      <c r="F3629" s="272"/>
      <c r="G3629" s="272"/>
      <c r="H3629" s="272"/>
      <c r="I3629" s="272"/>
      <c r="J3629" s="272"/>
      <c r="K3629" s="272"/>
      <c r="L3629" s="272"/>
      <c r="M3629" s="272"/>
      <c r="N3629" s="273"/>
    </row>
    <row r="3630" spans="2:14" x14ac:dyDescent="0.25">
      <c r="B3630" s="278" t="str">
        <f>IF(D3630="","",D3630&amp;"-"&amp;(1+COUNTIF(D$11:D3629,D3630)))</f>
        <v/>
      </c>
      <c r="D3630" s="271"/>
      <c r="E3630" s="272"/>
      <c r="F3630" s="272"/>
      <c r="G3630" s="272"/>
      <c r="H3630" s="272"/>
      <c r="I3630" s="272"/>
      <c r="J3630" s="272"/>
      <c r="K3630" s="272"/>
      <c r="L3630" s="272"/>
      <c r="M3630" s="272"/>
      <c r="N3630" s="273"/>
    </row>
    <row r="3631" spans="2:14" ht="15" customHeight="1" x14ac:dyDescent="0.25">
      <c r="B3631" s="278" t="str">
        <f>IF(D3631="","",D3631&amp;"-"&amp;(1+COUNTIF(D$11:D3630,D3631)))</f>
        <v/>
      </c>
      <c r="D3631" s="271"/>
      <c r="E3631" s="272"/>
      <c r="F3631" s="272"/>
      <c r="G3631" s="272"/>
      <c r="H3631" s="272"/>
      <c r="I3631" s="272"/>
      <c r="J3631" s="272"/>
      <c r="K3631" s="272"/>
      <c r="L3631" s="272"/>
      <c r="M3631" s="272"/>
      <c r="N3631" s="273"/>
    </row>
    <row r="3632" spans="2:14" x14ac:dyDescent="0.25">
      <c r="B3632" s="278" t="str">
        <f>IF(D3632="","",D3632&amp;"-"&amp;(1+COUNTIF(D$11:D3631,D3632)))</f>
        <v/>
      </c>
      <c r="D3632" s="271"/>
      <c r="E3632" s="272"/>
      <c r="F3632" s="272"/>
      <c r="G3632" s="272"/>
      <c r="H3632" s="272"/>
      <c r="I3632" s="272"/>
      <c r="J3632" s="272"/>
      <c r="K3632" s="272"/>
      <c r="L3632" s="272"/>
      <c r="M3632" s="272"/>
      <c r="N3632" s="273"/>
    </row>
    <row r="3633" spans="2:14" x14ac:dyDescent="0.25">
      <c r="B3633" s="278" t="str">
        <f>IF(D3633="","",D3633&amp;"-"&amp;(1+COUNTIF(D$11:D3632,D3633)))</f>
        <v/>
      </c>
      <c r="D3633" s="271"/>
      <c r="E3633" s="272"/>
      <c r="F3633" s="272"/>
      <c r="G3633" s="272"/>
      <c r="H3633" s="272"/>
      <c r="I3633" s="272"/>
      <c r="J3633" s="272"/>
      <c r="K3633" s="272"/>
      <c r="L3633" s="272"/>
      <c r="M3633" s="272"/>
      <c r="N3633" s="273"/>
    </row>
    <row r="3634" spans="2:14" x14ac:dyDescent="0.25">
      <c r="B3634" s="278" t="str">
        <f>IF(D3634="","",D3634&amp;"-"&amp;(1+COUNTIF(D$11:D3633,D3634)))</f>
        <v/>
      </c>
      <c r="D3634" s="271"/>
      <c r="E3634" s="272"/>
      <c r="F3634" s="272"/>
      <c r="G3634" s="272"/>
      <c r="H3634" s="272"/>
      <c r="I3634" s="272"/>
      <c r="J3634" s="272"/>
      <c r="K3634" s="272"/>
      <c r="L3634" s="272"/>
      <c r="M3634" s="272"/>
      <c r="N3634" s="273"/>
    </row>
    <row r="3635" spans="2:14" x14ac:dyDescent="0.25">
      <c r="B3635" s="278" t="str">
        <f>IF(D3635="","",D3635&amp;"-"&amp;(1+COUNTIF(D$11:D3634,D3635)))</f>
        <v/>
      </c>
      <c r="D3635" s="271"/>
      <c r="E3635" s="272"/>
      <c r="F3635" s="272"/>
      <c r="G3635" s="272"/>
      <c r="H3635" s="272"/>
      <c r="I3635" s="272"/>
      <c r="J3635" s="272"/>
      <c r="K3635" s="272"/>
      <c r="L3635" s="272"/>
      <c r="M3635" s="272"/>
      <c r="N3635" s="273"/>
    </row>
    <row r="3636" spans="2:14" x14ac:dyDescent="0.25">
      <c r="B3636" s="278" t="str">
        <f>IF(D3636="","",D3636&amp;"-"&amp;(1+COUNTIF(D$11:D3635,D3636)))</f>
        <v/>
      </c>
      <c r="D3636" s="271"/>
      <c r="E3636" s="272"/>
      <c r="F3636" s="272"/>
      <c r="G3636" s="272"/>
      <c r="H3636" s="272"/>
      <c r="I3636" s="272"/>
      <c r="J3636" s="272"/>
      <c r="K3636" s="272"/>
      <c r="L3636" s="272"/>
      <c r="M3636" s="272"/>
      <c r="N3636" s="273"/>
    </row>
    <row r="3637" spans="2:14" x14ac:dyDescent="0.25">
      <c r="B3637" s="278" t="str">
        <f>IF(D3637="","",D3637&amp;"-"&amp;(1+COUNTIF(D$11:D3636,D3637)))</f>
        <v/>
      </c>
      <c r="D3637" s="271"/>
      <c r="E3637" s="272"/>
      <c r="F3637" s="272"/>
      <c r="G3637" s="272"/>
      <c r="H3637" s="272"/>
      <c r="I3637" s="272"/>
      <c r="J3637" s="272"/>
      <c r="K3637" s="272"/>
      <c r="L3637" s="272"/>
      <c r="M3637" s="272"/>
      <c r="N3637" s="273"/>
    </row>
    <row r="3638" spans="2:14" ht="15" customHeight="1" x14ac:dyDescent="0.25">
      <c r="B3638" s="278" t="str">
        <f>IF(D3638="","",D3638&amp;"-"&amp;(1+COUNTIF(D$11:D3637,D3638)))</f>
        <v/>
      </c>
      <c r="D3638" s="271"/>
      <c r="E3638" s="272"/>
      <c r="F3638" s="272"/>
      <c r="G3638" s="272"/>
      <c r="H3638" s="272"/>
      <c r="I3638" s="272"/>
      <c r="J3638" s="272"/>
      <c r="K3638" s="272"/>
      <c r="L3638" s="272"/>
      <c r="M3638" s="272"/>
      <c r="N3638" s="273"/>
    </row>
    <row r="3639" spans="2:14" x14ac:dyDescent="0.25">
      <c r="B3639" s="278" t="str">
        <f>IF(D3639="","",D3639&amp;"-"&amp;(1+COUNTIF(D$11:D3638,D3639)))</f>
        <v/>
      </c>
      <c r="D3639" s="271"/>
      <c r="E3639" s="272"/>
      <c r="F3639" s="272"/>
      <c r="G3639" s="272"/>
      <c r="H3639" s="272"/>
      <c r="I3639" s="272"/>
      <c r="J3639" s="272"/>
      <c r="K3639" s="272"/>
      <c r="L3639" s="272"/>
      <c r="M3639" s="272"/>
      <c r="N3639" s="273"/>
    </row>
    <row r="3640" spans="2:14" x14ac:dyDescent="0.25">
      <c r="B3640" s="278" t="str">
        <f>IF(D3640="","",D3640&amp;"-"&amp;(1+COUNTIF(D$11:D3639,D3640)))</f>
        <v/>
      </c>
      <c r="D3640" s="271"/>
      <c r="E3640" s="272"/>
      <c r="F3640" s="272"/>
      <c r="G3640" s="272"/>
      <c r="H3640" s="272"/>
      <c r="I3640" s="272"/>
      <c r="J3640" s="272"/>
      <c r="K3640" s="272"/>
      <c r="L3640" s="272"/>
      <c r="M3640" s="272"/>
      <c r="N3640" s="273"/>
    </row>
    <row r="3641" spans="2:14" x14ac:dyDescent="0.25">
      <c r="B3641" s="278" t="str">
        <f>IF(D3641="","",D3641&amp;"-"&amp;(1+COUNTIF(D$11:D3640,D3641)))</f>
        <v/>
      </c>
      <c r="D3641" s="271"/>
      <c r="E3641" s="272"/>
      <c r="F3641" s="272"/>
      <c r="G3641" s="272"/>
      <c r="H3641" s="272"/>
      <c r="I3641" s="272"/>
      <c r="J3641" s="272"/>
      <c r="K3641" s="272"/>
      <c r="L3641" s="272"/>
      <c r="M3641" s="272"/>
      <c r="N3641" s="273"/>
    </row>
    <row r="3642" spans="2:14" x14ac:dyDescent="0.25">
      <c r="B3642" s="278" t="str">
        <f>IF(D3642="","",D3642&amp;"-"&amp;(1+COUNTIF(D$11:D3641,D3642)))</f>
        <v/>
      </c>
      <c r="D3642" s="271"/>
      <c r="E3642" s="272"/>
      <c r="F3642" s="272"/>
      <c r="G3642" s="272"/>
      <c r="H3642" s="272"/>
      <c r="I3642" s="272"/>
      <c r="J3642" s="272"/>
      <c r="K3642" s="272"/>
      <c r="L3642" s="272"/>
      <c r="M3642" s="272"/>
      <c r="N3642" s="273"/>
    </row>
    <row r="3643" spans="2:14" x14ac:dyDescent="0.25">
      <c r="B3643" s="278" t="str">
        <f>IF(D3643="","",D3643&amp;"-"&amp;(1+COUNTIF(D$11:D3642,D3643)))</f>
        <v/>
      </c>
      <c r="D3643" s="271"/>
      <c r="E3643" s="272"/>
      <c r="F3643" s="272"/>
      <c r="G3643" s="272"/>
      <c r="H3643" s="272"/>
      <c r="I3643" s="272"/>
      <c r="J3643" s="272"/>
      <c r="K3643" s="272"/>
      <c r="L3643" s="272"/>
      <c r="M3643" s="272"/>
      <c r="N3643" s="273"/>
    </row>
    <row r="3644" spans="2:14" x14ac:dyDescent="0.25">
      <c r="B3644" s="278" t="str">
        <f>IF(D3644="","",D3644&amp;"-"&amp;(1+COUNTIF(D$11:D3643,D3644)))</f>
        <v/>
      </c>
      <c r="D3644" s="271"/>
      <c r="E3644" s="272"/>
      <c r="F3644" s="272"/>
      <c r="G3644" s="272"/>
      <c r="H3644" s="272"/>
      <c r="I3644" s="272"/>
      <c r="J3644" s="272"/>
      <c r="K3644" s="272"/>
      <c r="L3644" s="272"/>
      <c r="M3644" s="272"/>
      <c r="N3644" s="273"/>
    </row>
    <row r="3645" spans="2:14" ht="15" customHeight="1" x14ac:dyDescent="0.25">
      <c r="B3645" s="278" t="str">
        <f>IF(D3645="","",D3645&amp;"-"&amp;(1+COUNTIF(D$11:D3644,D3645)))</f>
        <v/>
      </c>
      <c r="D3645" s="271"/>
      <c r="E3645" s="272"/>
      <c r="F3645" s="272"/>
      <c r="G3645" s="272"/>
      <c r="H3645" s="272"/>
      <c r="I3645" s="272"/>
      <c r="J3645" s="272"/>
      <c r="K3645" s="272"/>
      <c r="L3645" s="272"/>
      <c r="M3645" s="272"/>
      <c r="N3645" s="273"/>
    </row>
    <row r="3646" spans="2:14" x14ac:dyDescent="0.25">
      <c r="B3646" s="278" t="str">
        <f>IF(D3646="","",D3646&amp;"-"&amp;(1+COUNTIF(D$11:D3645,D3646)))</f>
        <v/>
      </c>
      <c r="D3646" s="271"/>
      <c r="E3646" s="272"/>
      <c r="F3646" s="272"/>
      <c r="G3646" s="272"/>
      <c r="H3646" s="272"/>
      <c r="I3646" s="272"/>
      <c r="J3646" s="272"/>
      <c r="K3646" s="272"/>
      <c r="L3646" s="272"/>
      <c r="M3646" s="272"/>
      <c r="N3646" s="273"/>
    </row>
    <row r="3647" spans="2:14" x14ac:dyDescent="0.25">
      <c r="B3647" s="278" t="str">
        <f>IF(D3647="","",D3647&amp;"-"&amp;(1+COUNTIF(D$11:D3646,D3647)))</f>
        <v/>
      </c>
      <c r="D3647" s="271"/>
      <c r="E3647" s="272"/>
      <c r="F3647" s="272"/>
      <c r="G3647" s="272"/>
      <c r="H3647" s="272"/>
      <c r="I3647" s="272"/>
      <c r="J3647" s="272"/>
      <c r="K3647" s="272"/>
      <c r="L3647" s="272"/>
      <c r="M3647" s="272"/>
      <c r="N3647" s="273"/>
    </row>
    <row r="3648" spans="2:14" x14ac:dyDescent="0.25">
      <c r="B3648" s="278" t="str">
        <f>IF(D3648="","",D3648&amp;"-"&amp;(1+COUNTIF(D$11:D3647,D3648)))</f>
        <v/>
      </c>
      <c r="D3648" s="271"/>
      <c r="E3648" s="272"/>
      <c r="F3648" s="272"/>
      <c r="G3648" s="272"/>
      <c r="H3648" s="272"/>
      <c r="I3648" s="272"/>
      <c r="J3648" s="272"/>
      <c r="K3648" s="272"/>
      <c r="L3648" s="272"/>
      <c r="M3648" s="272"/>
      <c r="N3648" s="273"/>
    </row>
    <row r="3649" spans="2:14" x14ac:dyDescent="0.25">
      <c r="B3649" s="278" t="str">
        <f>IF(D3649="","",D3649&amp;"-"&amp;(1+COUNTIF(D$11:D3648,D3649)))</f>
        <v/>
      </c>
      <c r="D3649" s="271"/>
      <c r="E3649" s="272"/>
      <c r="F3649" s="272"/>
      <c r="G3649" s="272"/>
      <c r="H3649" s="272"/>
      <c r="I3649" s="272"/>
      <c r="J3649" s="272"/>
      <c r="K3649" s="272"/>
      <c r="L3649" s="272"/>
      <c r="M3649" s="272"/>
      <c r="N3649" s="273"/>
    </row>
    <row r="3650" spans="2:14" x14ac:dyDescent="0.25">
      <c r="B3650" s="278" t="str">
        <f>IF(D3650="","",D3650&amp;"-"&amp;(1+COUNTIF(D$11:D3649,D3650)))</f>
        <v/>
      </c>
      <c r="D3650" s="271"/>
      <c r="E3650" s="272"/>
      <c r="F3650" s="272"/>
      <c r="G3650" s="272"/>
      <c r="H3650" s="272"/>
      <c r="I3650" s="272"/>
      <c r="J3650" s="272"/>
      <c r="K3650" s="272"/>
      <c r="L3650" s="272"/>
      <c r="M3650" s="272"/>
      <c r="N3650" s="273"/>
    </row>
    <row r="3651" spans="2:14" x14ac:dyDescent="0.25">
      <c r="B3651" s="278" t="str">
        <f>IF(D3651="","",D3651&amp;"-"&amp;(1+COUNTIF(D$11:D3650,D3651)))</f>
        <v/>
      </c>
      <c r="D3651" s="271"/>
      <c r="E3651" s="272"/>
      <c r="F3651" s="272"/>
      <c r="G3651" s="272"/>
      <c r="H3651" s="272"/>
      <c r="I3651" s="272"/>
      <c r="J3651" s="272"/>
      <c r="K3651" s="272"/>
      <c r="L3651" s="272"/>
      <c r="M3651" s="272"/>
      <c r="N3651" s="273"/>
    </row>
    <row r="3652" spans="2:14" ht="15" customHeight="1" x14ac:dyDescent="0.25">
      <c r="B3652" s="278" t="str">
        <f>IF(D3652="","",D3652&amp;"-"&amp;(1+COUNTIF(D$11:D3651,D3652)))</f>
        <v/>
      </c>
      <c r="D3652" s="271"/>
      <c r="E3652" s="272"/>
      <c r="F3652" s="272"/>
      <c r="G3652" s="272"/>
      <c r="H3652" s="272"/>
      <c r="I3652" s="272"/>
      <c r="J3652" s="272"/>
      <c r="K3652" s="272"/>
      <c r="L3652" s="272"/>
      <c r="M3652" s="272"/>
      <c r="N3652" s="273"/>
    </row>
    <row r="3653" spans="2:14" x14ac:dyDescent="0.25">
      <c r="B3653" s="278" t="str">
        <f>IF(D3653="","",D3653&amp;"-"&amp;(1+COUNTIF(D$11:D3652,D3653)))</f>
        <v/>
      </c>
      <c r="D3653" s="271"/>
      <c r="E3653" s="272"/>
      <c r="F3653" s="272"/>
      <c r="G3653" s="272"/>
      <c r="H3653" s="272"/>
      <c r="I3653" s="272"/>
      <c r="J3653" s="272"/>
      <c r="K3653" s="272"/>
      <c r="L3653" s="272"/>
      <c r="M3653" s="272"/>
      <c r="N3653" s="273"/>
    </row>
    <row r="3654" spans="2:14" x14ac:dyDescent="0.25">
      <c r="B3654" s="278" t="str">
        <f>IF(D3654="","",D3654&amp;"-"&amp;(1+COUNTIF(D$11:D3653,D3654)))</f>
        <v/>
      </c>
      <c r="D3654" s="271"/>
      <c r="E3654" s="272"/>
      <c r="F3654" s="272"/>
      <c r="G3654" s="272"/>
      <c r="H3654" s="272"/>
      <c r="I3654" s="272"/>
      <c r="J3654" s="272"/>
      <c r="K3654" s="272"/>
      <c r="L3654" s="272"/>
      <c r="M3654" s="272"/>
      <c r="N3654" s="273"/>
    </row>
    <row r="3655" spans="2:14" x14ac:dyDescent="0.25">
      <c r="B3655" s="278" t="str">
        <f>IF(D3655="","",D3655&amp;"-"&amp;(1+COUNTIF(D$11:D3654,D3655)))</f>
        <v/>
      </c>
      <c r="D3655" s="271"/>
      <c r="E3655" s="272"/>
      <c r="F3655" s="272"/>
      <c r="G3655" s="272"/>
      <c r="H3655" s="272"/>
      <c r="I3655" s="272"/>
      <c r="J3655" s="272"/>
      <c r="K3655" s="272"/>
      <c r="L3655" s="272"/>
      <c r="M3655" s="272"/>
      <c r="N3655" s="273"/>
    </row>
    <row r="3656" spans="2:14" x14ac:dyDescent="0.25">
      <c r="B3656" s="278" t="str">
        <f>IF(D3656="","",D3656&amp;"-"&amp;(1+COUNTIF(D$11:D3655,D3656)))</f>
        <v/>
      </c>
      <c r="D3656" s="271"/>
      <c r="E3656" s="272"/>
      <c r="F3656" s="272"/>
      <c r="G3656" s="272"/>
      <c r="H3656" s="272"/>
      <c r="I3656" s="272"/>
      <c r="J3656" s="272"/>
      <c r="K3656" s="272"/>
      <c r="L3656" s="272"/>
      <c r="M3656" s="272"/>
      <c r="N3656" s="273"/>
    </row>
    <row r="3657" spans="2:14" x14ac:dyDescent="0.25">
      <c r="B3657" s="278" t="str">
        <f>IF(D3657="","",D3657&amp;"-"&amp;(1+COUNTIF(D$11:D3656,D3657)))</f>
        <v/>
      </c>
      <c r="D3657" s="271"/>
      <c r="E3657" s="272"/>
      <c r="F3657" s="272"/>
      <c r="G3657" s="272"/>
      <c r="H3657" s="272"/>
      <c r="I3657" s="272"/>
      <c r="J3657" s="272"/>
      <c r="K3657" s="272"/>
      <c r="L3657" s="272"/>
      <c r="M3657" s="272"/>
      <c r="N3657" s="273"/>
    </row>
    <row r="3658" spans="2:14" x14ac:dyDescent="0.25">
      <c r="B3658" s="278" t="str">
        <f>IF(D3658="","",D3658&amp;"-"&amp;(1+COUNTIF(D$11:D3657,D3658)))</f>
        <v/>
      </c>
      <c r="D3658" s="271"/>
      <c r="E3658" s="272"/>
      <c r="F3658" s="272"/>
      <c r="G3658" s="272"/>
      <c r="H3658" s="272"/>
      <c r="I3658" s="272"/>
      <c r="J3658" s="272"/>
      <c r="K3658" s="272"/>
      <c r="L3658" s="272"/>
      <c r="M3658" s="272"/>
      <c r="N3658" s="273"/>
    </row>
    <row r="3659" spans="2:14" ht="15" customHeight="1" x14ac:dyDescent="0.25">
      <c r="B3659" s="278" t="str">
        <f>IF(D3659="","",D3659&amp;"-"&amp;(1+COUNTIF(D$11:D3658,D3659)))</f>
        <v/>
      </c>
      <c r="D3659" s="271"/>
      <c r="E3659" s="272"/>
      <c r="F3659" s="272"/>
      <c r="G3659" s="272"/>
      <c r="H3659" s="272"/>
      <c r="I3659" s="272"/>
      <c r="J3659" s="272"/>
      <c r="K3659" s="272"/>
      <c r="L3659" s="272"/>
      <c r="M3659" s="272"/>
      <c r="N3659" s="273"/>
    </row>
    <row r="3660" spans="2:14" x14ac:dyDescent="0.25">
      <c r="B3660" s="278" t="str">
        <f>IF(D3660="","",D3660&amp;"-"&amp;(1+COUNTIF(D$11:D3659,D3660)))</f>
        <v/>
      </c>
      <c r="D3660" s="271"/>
      <c r="E3660" s="272"/>
      <c r="F3660" s="272"/>
      <c r="G3660" s="272"/>
      <c r="H3660" s="272"/>
      <c r="I3660" s="272"/>
      <c r="J3660" s="272"/>
      <c r="K3660" s="272"/>
      <c r="L3660" s="272"/>
      <c r="M3660" s="272"/>
      <c r="N3660" s="273"/>
    </row>
    <row r="3661" spans="2:14" x14ac:dyDescent="0.25">
      <c r="B3661" s="278" t="str">
        <f>IF(D3661="","",D3661&amp;"-"&amp;(1+COUNTIF(D$11:D3660,D3661)))</f>
        <v/>
      </c>
      <c r="D3661" s="271"/>
      <c r="E3661" s="272"/>
      <c r="F3661" s="272"/>
      <c r="G3661" s="272"/>
      <c r="H3661" s="272"/>
      <c r="I3661" s="272"/>
      <c r="J3661" s="272"/>
      <c r="K3661" s="272"/>
      <c r="L3661" s="272"/>
      <c r="M3661" s="272"/>
      <c r="N3661" s="273"/>
    </row>
    <row r="3662" spans="2:14" x14ac:dyDescent="0.25">
      <c r="B3662" s="278" t="str">
        <f>IF(D3662="","",D3662&amp;"-"&amp;(1+COUNTIF(D$11:D3661,D3662)))</f>
        <v/>
      </c>
      <c r="D3662" s="271"/>
      <c r="E3662" s="272"/>
      <c r="F3662" s="272"/>
      <c r="G3662" s="272"/>
      <c r="H3662" s="272"/>
      <c r="I3662" s="272"/>
      <c r="J3662" s="272"/>
      <c r="K3662" s="272"/>
      <c r="L3662" s="272"/>
      <c r="M3662" s="272"/>
      <c r="N3662" s="273"/>
    </row>
    <row r="3663" spans="2:14" x14ac:dyDescent="0.25">
      <c r="B3663" s="278" t="str">
        <f>IF(D3663="","",D3663&amp;"-"&amp;(1+COUNTIF(D$11:D3662,D3663)))</f>
        <v/>
      </c>
      <c r="D3663" s="271"/>
      <c r="E3663" s="272"/>
      <c r="F3663" s="272"/>
      <c r="G3663" s="272"/>
      <c r="H3663" s="272"/>
      <c r="I3663" s="272"/>
      <c r="J3663" s="272"/>
      <c r="K3663" s="272"/>
      <c r="L3663" s="272"/>
      <c r="M3663" s="272"/>
      <c r="N3663" s="273"/>
    </row>
    <row r="3664" spans="2:14" x14ac:dyDescent="0.25">
      <c r="B3664" s="278" t="str">
        <f>IF(D3664="","",D3664&amp;"-"&amp;(1+COUNTIF(D$11:D3663,D3664)))</f>
        <v/>
      </c>
      <c r="D3664" s="271"/>
      <c r="E3664" s="272"/>
      <c r="F3664" s="272"/>
      <c r="G3664" s="272"/>
      <c r="H3664" s="272"/>
      <c r="I3664" s="272"/>
      <c r="J3664" s="272"/>
      <c r="K3664" s="272"/>
      <c r="L3664" s="272"/>
      <c r="M3664" s="272"/>
      <c r="N3664" s="273"/>
    </row>
    <row r="3665" spans="2:14" x14ac:dyDescent="0.25">
      <c r="B3665" s="278" t="str">
        <f>IF(D3665="","",D3665&amp;"-"&amp;(1+COUNTIF(D$11:D3664,D3665)))</f>
        <v/>
      </c>
      <c r="D3665" s="271"/>
      <c r="E3665" s="272"/>
      <c r="F3665" s="272"/>
      <c r="G3665" s="272"/>
      <c r="H3665" s="272"/>
      <c r="I3665" s="272"/>
      <c r="J3665" s="272"/>
      <c r="K3665" s="272"/>
      <c r="L3665" s="272"/>
      <c r="M3665" s="272"/>
      <c r="N3665" s="273"/>
    </row>
    <row r="3666" spans="2:14" ht="15" customHeight="1" x14ac:dyDescent="0.25">
      <c r="B3666" s="278" t="str">
        <f>IF(D3666="","",D3666&amp;"-"&amp;(1+COUNTIF(D$11:D3665,D3666)))</f>
        <v/>
      </c>
      <c r="D3666" s="271"/>
      <c r="E3666" s="272"/>
      <c r="F3666" s="272"/>
      <c r="G3666" s="272"/>
      <c r="H3666" s="272"/>
      <c r="I3666" s="272"/>
      <c r="J3666" s="272"/>
      <c r="K3666" s="272"/>
      <c r="L3666" s="272"/>
      <c r="M3666" s="272"/>
      <c r="N3666" s="273"/>
    </row>
    <row r="3667" spans="2:14" x14ac:dyDescent="0.25">
      <c r="B3667" s="278" t="str">
        <f>IF(D3667="","",D3667&amp;"-"&amp;(1+COUNTIF(D$11:D3666,D3667)))</f>
        <v/>
      </c>
      <c r="D3667" s="271"/>
      <c r="E3667" s="272"/>
      <c r="F3667" s="272"/>
      <c r="G3667" s="272"/>
      <c r="H3667" s="272"/>
      <c r="I3667" s="272"/>
      <c r="J3667" s="272"/>
      <c r="K3667" s="272"/>
      <c r="L3667" s="272"/>
      <c r="M3667" s="272"/>
      <c r="N3667" s="273"/>
    </row>
    <row r="3668" spans="2:14" x14ac:dyDescent="0.25">
      <c r="B3668" s="278" t="str">
        <f>IF(D3668="","",D3668&amp;"-"&amp;(1+COUNTIF(D$11:D3667,D3668)))</f>
        <v/>
      </c>
      <c r="D3668" s="271"/>
      <c r="E3668" s="272"/>
      <c r="F3668" s="272"/>
      <c r="G3668" s="272"/>
      <c r="H3668" s="272"/>
      <c r="I3668" s="272"/>
      <c r="J3668" s="272"/>
      <c r="K3668" s="272"/>
      <c r="L3668" s="272"/>
      <c r="M3668" s="272"/>
      <c r="N3668" s="273"/>
    </row>
    <row r="3669" spans="2:14" x14ac:dyDescent="0.25">
      <c r="B3669" s="278" t="str">
        <f>IF(D3669="","",D3669&amp;"-"&amp;(1+COUNTIF(D$11:D3668,D3669)))</f>
        <v/>
      </c>
      <c r="D3669" s="271"/>
      <c r="E3669" s="272"/>
      <c r="F3669" s="272"/>
      <c r="G3669" s="272"/>
      <c r="H3669" s="272"/>
      <c r="I3669" s="272"/>
      <c r="J3669" s="272"/>
      <c r="K3669" s="272"/>
      <c r="L3669" s="272"/>
      <c r="M3669" s="272"/>
      <c r="N3669" s="273"/>
    </row>
    <row r="3670" spans="2:14" x14ac:dyDescent="0.25">
      <c r="B3670" s="278" t="str">
        <f>IF(D3670="","",D3670&amp;"-"&amp;(1+COUNTIF(D$11:D3669,D3670)))</f>
        <v/>
      </c>
      <c r="D3670" s="271"/>
      <c r="E3670" s="272"/>
      <c r="F3670" s="272"/>
      <c r="G3670" s="272"/>
      <c r="H3670" s="272"/>
      <c r="I3670" s="272"/>
      <c r="J3670" s="272"/>
      <c r="K3670" s="272"/>
      <c r="L3670" s="272"/>
      <c r="M3670" s="272"/>
      <c r="N3670" s="273"/>
    </row>
    <row r="3671" spans="2:14" x14ac:dyDescent="0.25">
      <c r="B3671" s="278" t="str">
        <f>IF(D3671="","",D3671&amp;"-"&amp;(1+COUNTIF(D$11:D3670,D3671)))</f>
        <v/>
      </c>
      <c r="D3671" s="271"/>
      <c r="E3671" s="272"/>
      <c r="F3671" s="272"/>
      <c r="G3671" s="272"/>
      <c r="H3671" s="272"/>
      <c r="I3671" s="272"/>
      <c r="J3671" s="272"/>
      <c r="K3671" s="272"/>
      <c r="L3671" s="272"/>
      <c r="M3671" s="272"/>
      <c r="N3671" s="273"/>
    </row>
    <row r="3672" spans="2:14" x14ac:dyDescent="0.25">
      <c r="B3672" s="278" t="str">
        <f>IF(D3672="","",D3672&amp;"-"&amp;(1+COUNTIF(D$11:D3671,D3672)))</f>
        <v/>
      </c>
      <c r="D3672" s="271"/>
      <c r="E3672" s="272"/>
      <c r="F3672" s="272"/>
      <c r="G3672" s="272"/>
      <c r="H3672" s="272"/>
      <c r="I3672" s="272"/>
      <c r="J3672" s="272"/>
      <c r="K3672" s="272"/>
      <c r="L3672" s="272"/>
      <c r="M3672" s="272"/>
      <c r="N3672" s="273"/>
    </row>
    <row r="3673" spans="2:14" ht="15" customHeight="1" x14ac:dyDescent="0.25">
      <c r="B3673" s="278" t="str">
        <f>IF(D3673="","",D3673&amp;"-"&amp;(1+COUNTIF(D$11:D3672,D3673)))</f>
        <v/>
      </c>
      <c r="D3673" s="271"/>
      <c r="E3673" s="272"/>
      <c r="F3673" s="272"/>
      <c r="G3673" s="272"/>
      <c r="H3673" s="272"/>
      <c r="I3673" s="272"/>
      <c r="J3673" s="272"/>
      <c r="K3673" s="272"/>
      <c r="L3673" s="272"/>
      <c r="M3673" s="272"/>
      <c r="N3673" s="273"/>
    </row>
    <row r="3674" spans="2:14" x14ac:dyDescent="0.25">
      <c r="B3674" s="278" t="str">
        <f>IF(D3674="","",D3674&amp;"-"&amp;(1+COUNTIF(D$11:D3673,D3674)))</f>
        <v/>
      </c>
      <c r="D3674" s="271"/>
      <c r="E3674" s="272"/>
      <c r="F3674" s="272"/>
      <c r="G3674" s="272"/>
      <c r="H3674" s="272"/>
      <c r="I3674" s="272"/>
      <c r="J3674" s="272"/>
      <c r="K3674" s="272"/>
      <c r="L3674" s="272"/>
      <c r="M3674" s="272"/>
      <c r="N3674" s="273"/>
    </row>
    <row r="3675" spans="2:14" x14ac:dyDescent="0.25">
      <c r="B3675" s="278" t="str">
        <f>IF(D3675="","",D3675&amp;"-"&amp;(1+COUNTIF(D$11:D3674,D3675)))</f>
        <v/>
      </c>
      <c r="D3675" s="271"/>
      <c r="E3675" s="272"/>
      <c r="F3675" s="272"/>
      <c r="G3675" s="272"/>
      <c r="H3675" s="272"/>
      <c r="I3675" s="272"/>
      <c r="J3675" s="272"/>
      <c r="K3675" s="272"/>
      <c r="L3675" s="272"/>
      <c r="M3675" s="272"/>
      <c r="N3675" s="273"/>
    </row>
    <row r="3676" spans="2:14" x14ac:dyDescent="0.25">
      <c r="B3676" s="278" t="str">
        <f>IF(D3676="","",D3676&amp;"-"&amp;(1+COUNTIF(D$11:D3675,D3676)))</f>
        <v/>
      </c>
      <c r="D3676" s="271"/>
      <c r="E3676" s="272"/>
      <c r="F3676" s="272"/>
      <c r="G3676" s="272"/>
      <c r="H3676" s="272"/>
      <c r="I3676" s="272"/>
      <c r="J3676" s="272"/>
      <c r="K3676" s="272"/>
      <c r="L3676" s="272"/>
      <c r="M3676" s="272"/>
      <c r="N3676" s="273"/>
    </row>
    <row r="3677" spans="2:14" x14ac:dyDescent="0.25">
      <c r="B3677" s="278" t="str">
        <f>IF(D3677="","",D3677&amp;"-"&amp;(1+COUNTIF(D$11:D3676,D3677)))</f>
        <v/>
      </c>
      <c r="D3677" s="271"/>
      <c r="E3677" s="272"/>
      <c r="F3677" s="272"/>
      <c r="G3677" s="272"/>
      <c r="H3677" s="272"/>
      <c r="I3677" s="272"/>
      <c r="J3677" s="272"/>
      <c r="K3677" s="272"/>
      <c r="L3677" s="272"/>
      <c r="M3677" s="272"/>
      <c r="N3677" s="273"/>
    </row>
    <row r="3678" spans="2:14" x14ac:dyDescent="0.25">
      <c r="B3678" s="278" t="str">
        <f>IF(D3678="","",D3678&amp;"-"&amp;(1+COUNTIF(D$11:D3677,D3678)))</f>
        <v/>
      </c>
      <c r="D3678" s="271"/>
      <c r="E3678" s="272"/>
      <c r="F3678" s="272"/>
      <c r="G3678" s="272"/>
      <c r="H3678" s="272"/>
      <c r="I3678" s="272"/>
      <c r="J3678" s="272"/>
      <c r="K3678" s="272"/>
      <c r="L3678" s="272"/>
      <c r="M3678" s="272"/>
      <c r="N3678" s="273"/>
    </row>
    <row r="3679" spans="2:14" x14ac:dyDescent="0.25">
      <c r="B3679" s="278" t="str">
        <f>IF(D3679="","",D3679&amp;"-"&amp;(1+COUNTIF(D$11:D3678,D3679)))</f>
        <v/>
      </c>
      <c r="D3679" s="271"/>
      <c r="E3679" s="272"/>
      <c r="F3679" s="272"/>
      <c r="G3679" s="272"/>
      <c r="H3679" s="272"/>
      <c r="I3679" s="272"/>
      <c r="J3679" s="272"/>
      <c r="K3679" s="272"/>
      <c r="L3679" s="272"/>
      <c r="M3679" s="272"/>
      <c r="N3679" s="273"/>
    </row>
    <row r="3680" spans="2:14" ht="15" customHeight="1" x14ac:dyDescent="0.25">
      <c r="B3680" s="278" t="str">
        <f>IF(D3680="","",D3680&amp;"-"&amp;(1+COUNTIF(D$11:D3679,D3680)))</f>
        <v/>
      </c>
      <c r="D3680" s="271"/>
      <c r="E3680" s="272"/>
      <c r="F3680" s="272"/>
      <c r="G3680" s="272"/>
      <c r="H3680" s="272"/>
      <c r="I3680" s="272"/>
      <c r="J3680" s="272"/>
      <c r="K3680" s="272"/>
      <c r="L3680" s="272"/>
      <c r="M3680" s="272"/>
      <c r="N3680" s="273"/>
    </row>
    <row r="3681" spans="2:14" x14ac:dyDescent="0.25">
      <c r="B3681" s="278" t="str">
        <f>IF(D3681="","",D3681&amp;"-"&amp;(1+COUNTIF(D$11:D3680,D3681)))</f>
        <v/>
      </c>
      <c r="D3681" s="271"/>
      <c r="E3681" s="272"/>
      <c r="F3681" s="272"/>
      <c r="G3681" s="272"/>
      <c r="H3681" s="272"/>
      <c r="I3681" s="272"/>
      <c r="J3681" s="272"/>
      <c r="K3681" s="272"/>
      <c r="L3681" s="272"/>
      <c r="M3681" s="272"/>
      <c r="N3681" s="273"/>
    </row>
    <row r="3682" spans="2:14" x14ac:dyDescent="0.25">
      <c r="B3682" s="278" t="str">
        <f>IF(D3682="","",D3682&amp;"-"&amp;(1+COUNTIF(D$11:D3681,D3682)))</f>
        <v/>
      </c>
      <c r="D3682" s="271"/>
      <c r="E3682" s="272"/>
      <c r="F3682" s="272"/>
      <c r="G3682" s="272"/>
      <c r="H3682" s="272"/>
      <c r="I3682" s="272"/>
      <c r="J3682" s="272"/>
      <c r="K3682" s="272"/>
      <c r="L3682" s="272"/>
      <c r="M3682" s="272"/>
      <c r="N3682" s="273"/>
    </row>
    <row r="3683" spans="2:14" x14ac:dyDescent="0.25">
      <c r="B3683" s="278" t="str">
        <f>IF(D3683="","",D3683&amp;"-"&amp;(1+COUNTIF(D$11:D3682,D3683)))</f>
        <v/>
      </c>
      <c r="D3683" s="271"/>
      <c r="E3683" s="272"/>
      <c r="F3683" s="272"/>
      <c r="G3683" s="272"/>
      <c r="H3683" s="272"/>
      <c r="I3683" s="272"/>
      <c r="J3683" s="272"/>
      <c r="K3683" s="272"/>
      <c r="L3683" s="272"/>
      <c r="M3683" s="272"/>
      <c r="N3683" s="273"/>
    </row>
    <row r="3684" spans="2:14" x14ac:dyDescent="0.25">
      <c r="B3684" s="278" t="str">
        <f>IF(D3684="","",D3684&amp;"-"&amp;(1+COUNTIF(D$11:D3683,D3684)))</f>
        <v/>
      </c>
      <c r="D3684" s="271"/>
      <c r="E3684" s="272"/>
      <c r="F3684" s="272"/>
      <c r="G3684" s="272"/>
      <c r="H3684" s="272"/>
      <c r="I3684" s="272"/>
      <c r="J3684" s="272"/>
      <c r="K3684" s="272"/>
      <c r="L3684" s="272"/>
      <c r="M3684" s="272"/>
      <c r="N3684" s="273"/>
    </row>
    <row r="3685" spans="2:14" x14ac:dyDescent="0.25">
      <c r="B3685" s="278" t="str">
        <f>IF(D3685="","",D3685&amp;"-"&amp;(1+COUNTIF(D$11:D3684,D3685)))</f>
        <v/>
      </c>
      <c r="D3685" s="271"/>
      <c r="E3685" s="272"/>
      <c r="F3685" s="272"/>
      <c r="G3685" s="272"/>
      <c r="H3685" s="272"/>
      <c r="I3685" s="272"/>
      <c r="J3685" s="272"/>
      <c r="K3685" s="272"/>
      <c r="L3685" s="272"/>
      <c r="M3685" s="272"/>
      <c r="N3685" s="273"/>
    </row>
    <row r="3686" spans="2:14" x14ac:dyDescent="0.25">
      <c r="B3686" s="278" t="str">
        <f>IF(D3686="","",D3686&amp;"-"&amp;(1+COUNTIF(D$11:D3685,D3686)))</f>
        <v/>
      </c>
      <c r="D3686" s="271"/>
      <c r="E3686" s="272"/>
      <c r="F3686" s="272"/>
      <c r="G3686" s="272"/>
      <c r="H3686" s="272"/>
      <c r="I3686" s="272"/>
      <c r="J3686" s="272"/>
      <c r="K3686" s="272"/>
      <c r="L3686" s="272"/>
      <c r="M3686" s="272"/>
      <c r="N3686" s="273"/>
    </row>
    <row r="3687" spans="2:14" ht="15" customHeight="1" x14ac:dyDescent="0.25">
      <c r="B3687" s="278" t="str">
        <f>IF(D3687="","",D3687&amp;"-"&amp;(1+COUNTIF(D$11:D3686,D3687)))</f>
        <v/>
      </c>
      <c r="D3687" s="271"/>
      <c r="E3687" s="272"/>
      <c r="F3687" s="272"/>
      <c r="G3687" s="272"/>
      <c r="H3687" s="272"/>
      <c r="I3687" s="272"/>
      <c r="J3687" s="272"/>
      <c r="K3687" s="272"/>
      <c r="L3687" s="272"/>
      <c r="M3687" s="272"/>
      <c r="N3687" s="273"/>
    </row>
    <row r="3688" spans="2:14" x14ac:dyDescent="0.25">
      <c r="B3688" s="278" t="str">
        <f>IF(D3688="","",D3688&amp;"-"&amp;(1+COUNTIF(D$11:D3687,D3688)))</f>
        <v/>
      </c>
      <c r="D3688" s="271"/>
      <c r="E3688" s="272"/>
      <c r="F3688" s="272"/>
      <c r="G3688" s="272"/>
      <c r="H3688" s="272"/>
      <c r="I3688" s="272"/>
      <c r="J3688" s="272"/>
      <c r="K3688" s="272"/>
      <c r="L3688" s="272"/>
      <c r="M3688" s="272"/>
      <c r="N3688" s="273"/>
    </row>
    <row r="3689" spans="2:14" x14ac:dyDescent="0.25">
      <c r="B3689" s="278" t="str">
        <f>IF(D3689="","",D3689&amp;"-"&amp;(1+COUNTIF(D$11:D3688,D3689)))</f>
        <v/>
      </c>
      <c r="D3689" s="271"/>
      <c r="E3689" s="272"/>
      <c r="F3689" s="272"/>
      <c r="G3689" s="272"/>
      <c r="H3689" s="272"/>
      <c r="I3689" s="272"/>
      <c r="J3689" s="272"/>
      <c r="K3689" s="272"/>
      <c r="L3689" s="272"/>
      <c r="M3689" s="272"/>
      <c r="N3689" s="273"/>
    </row>
    <row r="3690" spans="2:14" x14ac:dyDescent="0.25">
      <c r="B3690" s="278" t="str">
        <f>IF(D3690="","",D3690&amp;"-"&amp;(1+COUNTIF(D$11:D3689,D3690)))</f>
        <v/>
      </c>
      <c r="D3690" s="271"/>
      <c r="E3690" s="272"/>
      <c r="F3690" s="272"/>
      <c r="G3690" s="272"/>
      <c r="H3690" s="272"/>
      <c r="I3690" s="272"/>
      <c r="J3690" s="272"/>
      <c r="K3690" s="272"/>
      <c r="L3690" s="272"/>
      <c r="M3690" s="272"/>
      <c r="N3690" s="273"/>
    </row>
    <row r="3691" spans="2:14" x14ac:dyDescent="0.25">
      <c r="B3691" s="278" t="str">
        <f>IF(D3691="","",D3691&amp;"-"&amp;(1+COUNTIF(D$11:D3690,D3691)))</f>
        <v/>
      </c>
      <c r="D3691" s="271"/>
      <c r="E3691" s="272"/>
      <c r="F3691" s="272"/>
      <c r="G3691" s="272"/>
      <c r="H3691" s="272"/>
      <c r="I3691" s="272"/>
      <c r="J3691" s="272"/>
      <c r="K3691" s="272"/>
      <c r="L3691" s="272"/>
      <c r="M3691" s="272"/>
      <c r="N3691" s="273"/>
    </row>
    <row r="3692" spans="2:14" x14ac:dyDescent="0.25">
      <c r="B3692" s="278" t="str">
        <f>IF(D3692="","",D3692&amp;"-"&amp;(1+COUNTIF(D$11:D3691,D3692)))</f>
        <v/>
      </c>
      <c r="D3692" s="271"/>
      <c r="E3692" s="272"/>
      <c r="F3692" s="272"/>
      <c r="G3692" s="272"/>
      <c r="H3692" s="272"/>
      <c r="I3692" s="272"/>
      <c r="J3692" s="272"/>
      <c r="K3692" s="272"/>
      <c r="L3692" s="272"/>
      <c r="M3692" s="272"/>
      <c r="N3692" s="273"/>
    </row>
    <row r="3693" spans="2:14" x14ac:dyDescent="0.25">
      <c r="B3693" s="278" t="str">
        <f>IF(D3693="","",D3693&amp;"-"&amp;(1+COUNTIF(D$11:D3692,D3693)))</f>
        <v/>
      </c>
      <c r="D3693" s="271"/>
      <c r="E3693" s="272"/>
      <c r="F3693" s="272"/>
      <c r="G3693" s="272"/>
      <c r="H3693" s="272"/>
      <c r="I3693" s="272"/>
      <c r="J3693" s="272"/>
      <c r="K3693" s="272"/>
      <c r="L3693" s="272"/>
      <c r="M3693" s="272"/>
      <c r="N3693" s="273"/>
    </row>
    <row r="3694" spans="2:14" ht="15" customHeight="1" x14ac:dyDescent="0.25">
      <c r="B3694" s="278" t="str">
        <f>IF(D3694="","",D3694&amp;"-"&amp;(1+COUNTIF(D$11:D3693,D3694)))</f>
        <v/>
      </c>
      <c r="D3694" s="271"/>
      <c r="E3694" s="272"/>
      <c r="F3694" s="272"/>
      <c r="G3694" s="272"/>
      <c r="H3694" s="272"/>
      <c r="I3694" s="272"/>
      <c r="J3694" s="272"/>
      <c r="K3694" s="272"/>
      <c r="L3694" s="272"/>
      <c r="M3694" s="272"/>
      <c r="N3694" s="273"/>
    </row>
    <row r="3695" spans="2:14" x14ac:dyDescent="0.25">
      <c r="B3695" s="278" t="str">
        <f>IF(D3695="","",D3695&amp;"-"&amp;(1+COUNTIF(D$11:D3694,D3695)))</f>
        <v/>
      </c>
      <c r="D3695" s="271"/>
      <c r="E3695" s="272"/>
      <c r="F3695" s="272"/>
      <c r="G3695" s="272"/>
      <c r="H3695" s="272"/>
      <c r="I3695" s="272"/>
      <c r="J3695" s="272"/>
      <c r="K3695" s="272"/>
      <c r="L3695" s="272"/>
      <c r="M3695" s="272"/>
      <c r="N3695" s="273"/>
    </row>
    <row r="3696" spans="2:14" x14ac:dyDescent="0.25">
      <c r="B3696" s="278" t="str">
        <f>IF(D3696="","",D3696&amp;"-"&amp;(1+COUNTIF(D$11:D3695,D3696)))</f>
        <v/>
      </c>
      <c r="D3696" s="271"/>
      <c r="E3696" s="272"/>
      <c r="F3696" s="272"/>
      <c r="G3696" s="272"/>
      <c r="H3696" s="272"/>
      <c r="I3696" s="272"/>
      <c r="J3696" s="272"/>
      <c r="K3696" s="272"/>
      <c r="L3696" s="272"/>
      <c r="M3696" s="272"/>
      <c r="N3696" s="273"/>
    </row>
    <row r="3697" spans="2:14" x14ac:dyDescent="0.25">
      <c r="B3697" s="278" t="str">
        <f>IF(D3697="","",D3697&amp;"-"&amp;(1+COUNTIF(D$11:D3696,D3697)))</f>
        <v/>
      </c>
      <c r="D3697" s="271"/>
      <c r="E3697" s="272"/>
      <c r="F3697" s="272"/>
      <c r="G3697" s="272"/>
      <c r="H3697" s="272"/>
      <c r="I3697" s="272"/>
      <c r="J3697" s="272"/>
      <c r="K3697" s="272"/>
      <c r="L3697" s="272"/>
      <c r="M3697" s="272"/>
      <c r="N3697" s="273"/>
    </row>
    <row r="3698" spans="2:14" x14ac:dyDescent="0.25">
      <c r="B3698" s="278" t="str">
        <f>IF(D3698="","",D3698&amp;"-"&amp;(1+COUNTIF(D$11:D3697,D3698)))</f>
        <v/>
      </c>
      <c r="D3698" s="271"/>
      <c r="E3698" s="272"/>
      <c r="F3698" s="272"/>
      <c r="G3698" s="272"/>
      <c r="H3698" s="272"/>
      <c r="I3698" s="272"/>
      <c r="J3698" s="272"/>
      <c r="K3698" s="272"/>
      <c r="L3698" s="272"/>
      <c r="M3698" s="272"/>
      <c r="N3698" s="273"/>
    </row>
    <row r="3699" spans="2:14" x14ac:dyDescent="0.25">
      <c r="B3699" s="278" t="str">
        <f>IF(D3699="","",D3699&amp;"-"&amp;(1+COUNTIF(D$11:D3698,D3699)))</f>
        <v/>
      </c>
      <c r="D3699" s="271"/>
      <c r="E3699" s="272"/>
      <c r="F3699" s="272"/>
      <c r="G3699" s="272"/>
      <c r="H3699" s="272"/>
      <c r="I3699" s="272"/>
      <c r="J3699" s="272"/>
      <c r="K3699" s="272"/>
      <c r="L3699" s="272"/>
      <c r="M3699" s="272"/>
      <c r="N3699" s="273"/>
    </row>
    <row r="3700" spans="2:14" x14ac:dyDescent="0.25">
      <c r="B3700" s="278" t="str">
        <f>IF(D3700="","",D3700&amp;"-"&amp;(1+COUNTIF(D$11:D3699,D3700)))</f>
        <v/>
      </c>
      <c r="D3700" s="271"/>
      <c r="E3700" s="272"/>
      <c r="F3700" s="272"/>
      <c r="G3700" s="272"/>
      <c r="H3700" s="272"/>
      <c r="I3700" s="272"/>
      <c r="J3700" s="272"/>
      <c r="K3700" s="272"/>
      <c r="L3700" s="272"/>
      <c r="M3700" s="272"/>
      <c r="N3700" s="273"/>
    </row>
    <row r="3701" spans="2:14" ht="15" customHeight="1" x14ac:dyDescent="0.25">
      <c r="B3701" s="278" t="str">
        <f>IF(D3701="","",D3701&amp;"-"&amp;(1+COUNTIF(D$11:D3700,D3701)))</f>
        <v/>
      </c>
      <c r="D3701" s="271"/>
      <c r="E3701" s="272"/>
      <c r="F3701" s="272"/>
      <c r="G3701" s="272"/>
      <c r="H3701" s="272"/>
      <c r="I3701" s="272"/>
      <c r="J3701" s="272"/>
      <c r="K3701" s="272"/>
      <c r="L3701" s="272"/>
      <c r="M3701" s="272"/>
      <c r="N3701" s="273"/>
    </row>
    <row r="3702" spans="2:14" x14ac:dyDescent="0.25">
      <c r="B3702" s="278" t="str">
        <f>IF(D3702="","",D3702&amp;"-"&amp;(1+COUNTIF(D$11:D3701,D3702)))</f>
        <v/>
      </c>
      <c r="D3702" s="271"/>
      <c r="E3702" s="272"/>
      <c r="F3702" s="272"/>
      <c r="G3702" s="272"/>
      <c r="H3702" s="272"/>
      <c r="I3702" s="272"/>
      <c r="J3702" s="272"/>
      <c r="K3702" s="272"/>
      <c r="L3702" s="272"/>
      <c r="M3702" s="272"/>
      <c r="N3702" s="273"/>
    </row>
    <row r="3703" spans="2:14" x14ac:dyDescent="0.25">
      <c r="B3703" s="278" t="str">
        <f>IF(D3703="","",D3703&amp;"-"&amp;(1+COUNTIF(D$11:D3702,D3703)))</f>
        <v/>
      </c>
      <c r="D3703" s="271"/>
      <c r="E3703" s="272"/>
      <c r="F3703" s="272"/>
      <c r="G3703" s="272"/>
      <c r="H3703" s="272"/>
      <c r="I3703" s="272"/>
      <c r="J3703" s="272"/>
      <c r="K3703" s="272"/>
      <c r="L3703" s="272"/>
      <c r="M3703" s="272"/>
      <c r="N3703" s="273"/>
    </row>
    <row r="3704" spans="2:14" x14ac:dyDescent="0.25">
      <c r="B3704" s="278" t="str">
        <f>IF(D3704="","",D3704&amp;"-"&amp;(1+COUNTIF(D$11:D3703,D3704)))</f>
        <v/>
      </c>
      <c r="D3704" s="271"/>
      <c r="E3704" s="272"/>
      <c r="F3704" s="272"/>
      <c r="G3704" s="272"/>
      <c r="H3704" s="272"/>
      <c r="I3704" s="272"/>
      <c r="J3704" s="272"/>
      <c r="K3704" s="272"/>
      <c r="L3704" s="272"/>
      <c r="M3704" s="272"/>
      <c r="N3704" s="273"/>
    </row>
    <row r="3705" spans="2:14" x14ac:dyDescent="0.25">
      <c r="B3705" s="278" t="str">
        <f>IF(D3705="","",D3705&amp;"-"&amp;(1+COUNTIF(D$11:D3704,D3705)))</f>
        <v/>
      </c>
      <c r="D3705" s="271"/>
      <c r="E3705" s="272"/>
      <c r="F3705" s="272"/>
      <c r="G3705" s="272"/>
      <c r="H3705" s="272"/>
      <c r="I3705" s="272"/>
      <c r="J3705" s="272"/>
      <c r="K3705" s="272"/>
      <c r="L3705" s="272"/>
      <c r="M3705" s="272"/>
      <c r="N3705" s="273"/>
    </row>
    <row r="3706" spans="2:14" x14ac:dyDescent="0.25">
      <c r="B3706" s="278" t="str">
        <f>IF(D3706="","",D3706&amp;"-"&amp;(1+COUNTIF(D$11:D3705,D3706)))</f>
        <v/>
      </c>
      <c r="D3706" s="271"/>
      <c r="E3706" s="272"/>
      <c r="F3706" s="272"/>
      <c r="G3706" s="272"/>
      <c r="H3706" s="272"/>
      <c r="I3706" s="272"/>
      <c r="J3706" s="272"/>
      <c r="K3706" s="272"/>
      <c r="L3706" s="272"/>
      <c r="M3706" s="272"/>
      <c r="N3706" s="273"/>
    </row>
    <row r="3707" spans="2:14" x14ac:dyDescent="0.25">
      <c r="B3707" s="278" t="str">
        <f>IF(D3707="","",D3707&amp;"-"&amp;(1+COUNTIF(D$11:D3706,D3707)))</f>
        <v/>
      </c>
      <c r="D3707" s="271"/>
      <c r="E3707" s="272"/>
      <c r="F3707" s="272"/>
      <c r="G3707" s="272"/>
      <c r="H3707" s="272"/>
      <c r="I3707" s="272"/>
      <c r="J3707" s="272"/>
      <c r="K3707" s="272"/>
      <c r="L3707" s="272"/>
      <c r="M3707" s="272"/>
      <c r="N3707" s="273"/>
    </row>
    <row r="3708" spans="2:14" ht="15" customHeight="1" x14ac:dyDescent="0.25">
      <c r="B3708" s="278" t="str">
        <f>IF(D3708="","",D3708&amp;"-"&amp;(1+COUNTIF(D$11:D3707,D3708)))</f>
        <v/>
      </c>
      <c r="D3708" s="271"/>
      <c r="E3708" s="272"/>
      <c r="F3708" s="272"/>
      <c r="G3708" s="272"/>
      <c r="H3708" s="272"/>
      <c r="I3708" s="272"/>
      <c r="J3708" s="272"/>
      <c r="K3708" s="272"/>
      <c r="L3708" s="272"/>
      <c r="M3708" s="272"/>
      <c r="N3708" s="273"/>
    </row>
    <row r="3709" spans="2:14" x14ac:dyDescent="0.25">
      <c r="B3709" s="278" t="str">
        <f>IF(D3709="","",D3709&amp;"-"&amp;(1+COUNTIF(D$11:D3708,D3709)))</f>
        <v/>
      </c>
      <c r="D3709" s="271"/>
      <c r="E3709" s="272"/>
      <c r="F3709" s="272"/>
      <c r="G3709" s="272"/>
      <c r="H3709" s="272"/>
      <c r="I3709" s="272"/>
      <c r="J3709" s="272"/>
      <c r="K3709" s="272"/>
      <c r="L3709" s="272"/>
      <c r="M3709" s="272"/>
      <c r="N3709" s="273"/>
    </row>
    <row r="3710" spans="2:14" x14ac:dyDescent="0.25">
      <c r="B3710" s="278" t="str">
        <f>IF(D3710="","",D3710&amp;"-"&amp;(1+COUNTIF(D$11:D3709,D3710)))</f>
        <v/>
      </c>
      <c r="D3710" s="271"/>
      <c r="E3710" s="272"/>
      <c r="F3710" s="272"/>
      <c r="G3710" s="272"/>
      <c r="H3710" s="272"/>
      <c r="I3710" s="272"/>
      <c r="J3710" s="272"/>
      <c r="K3710" s="272"/>
      <c r="L3710" s="272"/>
      <c r="M3710" s="272"/>
      <c r="N3710" s="273"/>
    </row>
    <row r="3711" spans="2:14" x14ac:dyDescent="0.25">
      <c r="B3711" s="278" t="str">
        <f>IF(D3711="","",D3711&amp;"-"&amp;(1+COUNTIF(D$11:D3710,D3711)))</f>
        <v/>
      </c>
      <c r="D3711" s="271"/>
      <c r="E3711" s="272"/>
      <c r="F3711" s="272"/>
      <c r="G3711" s="272"/>
      <c r="H3711" s="272"/>
      <c r="I3711" s="272"/>
      <c r="J3711" s="272"/>
      <c r="K3711" s="272"/>
      <c r="L3711" s="272"/>
      <c r="M3711" s="272"/>
      <c r="N3711" s="273"/>
    </row>
    <row r="3712" spans="2:14" x14ac:dyDescent="0.25">
      <c r="B3712" s="278" t="str">
        <f>IF(D3712="","",D3712&amp;"-"&amp;(1+COUNTIF(D$11:D3711,D3712)))</f>
        <v/>
      </c>
      <c r="D3712" s="271"/>
      <c r="E3712" s="272"/>
      <c r="F3712" s="272"/>
      <c r="G3712" s="272"/>
      <c r="H3712" s="272"/>
      <c r="I3712" s="272"/>
      <c r="J3712" s="272"/>
      <c r="K3712" s="272"/>
      <c r="L3712" s="272"/>
      <c r="M3712" s="272"/>
      <c r="N3712" s="273"/>
    </row>
    <row r="3713" spans="2:14" x14ac:dyDescent="0.25">
      <c r="B3713" s="278" t="str">
        <f>IF(D3713="","",D3713&amp;"-"&amp;(1+COUNTIF(D$11:D3712,D3713)))</f>
        <v/>
      </c>
      <c r="D3713" s="271"/>
      <c r="E3713" s="272"/>
      <c r="F3713" s="272"/>
      <c r="G3713" s="272"/>
      <c r="H3713" s="272"/>
      <c r="I3713" s="272"/>
      <c r="J3713" s="272"/>
      <c r="K3713" s="272"/>
      <c r="L3713" s="272"/>
      <c r="M3713" s="272"/>
      <c r="N3713" s="273"/>
    </row>
    <row r="3714" spans="2:14" x14ac:dyDescent="0.25">
      <c r="B3714" s="278" t="str">
        <f>IF(D3714="","",D3714&amp;"-"&amp;(1+COUNTIF(D$11:D3713,D3714)))</f>
        <v/>
      </c>
      <c r="D3714" s="271"/>
      <c r="E3714" s="272"/>
      <c r="F3714" s="272"/>
      <c r="G3714" s="272"/>
      <c r="H3714" s="272"/>
      <c r="I3714" s="272"/>
      <c r="J3714" s="272"/>
      <c r="K3714" s="272"/>
      <c r="L3714" s="272"/>
      <c r="M3714" s="272"/>
      <c r="N3714" s="273"/>
    </row>
    <row r="3715" spans="2:14" ht="15" customHeight="1" x14ac:dyDescent="0.25">
      <c r="B3715" s="278" t="str">
        <f>IF(D3715="","",D3715&amp;"-"&amp;(1+COUNTIF(D$11:D3714,D3715)))</f>
        <v/>
      </c>
      <c r="D3715" s="271"/>
      <c r="E3715" s="272"/>
      <c r="F3715" s="272"/>
      <c r="G3715" s="272"/>
      <c r="H3715" s="272"/>
      <c r="I3715" s="272"/>
      <c r="J3715" s="272"/>
      <c r="K3715" s="272"/>
      <c r="L3715" s="272"/>
      <c r="M3715" s="272"/>
      <c r="N3715" s="273"/>
    </row>
    <row r="3716" spans="2:14" x14ac:dyDescent="0.25">
      <c r="B3716" s="278" t="str">
        <f>IF(D3716="","",D3716&amp;"-"&amp;(1+COUNTIF(D$11:D3715,D3716)))</f>
        <v/>
      </c>
      <c r="D3716" s="271"/>
      <c r="E3716" s="272"/>
      <c r="F3716" s="272"/>
      <c r="G3716" s="272"/>
      <c r="H3716" s="272"/>
      <c r="I3716" s="272"/>
      <c r="J3716" s="272"/>
      <c r="K3716" s="272"/>
      <c r="L3716" s="272"/>
      <c r="M3716" s="272"/>
      <c r="N3716" s="273"/>
    </row>
    <row r="3717" spans="2:14" x14ac:dyDescent="0.25">
      <c r="B3717" s="278" t="str">
        <f>IF(D3717="","",D3717&amp;"-"&amp;(1+COUNTIF(D$11:D3716,D3717)))</f>
        <v/>
      </c>
      <c r="D3717" s="271"/>
      <c r="E3717" s="272"/>
      <c r="F3717" s="272"/>
      <c r="G3717" s="272"/>
      <c r="H3717" s="272"/>
      <c r="I3717" s="272"/>
      <c r="J3717" s="272"/>
      <c r="K3717" s="272"/>
      <c r="L3717" s="272"/>
      <c r="M3717" s="272"/>
      <c r="N3717" s="273"/>
    </row>
    <row r="3718" spans="2:14" x14ac:dyDescent="0.25">
      <c r="B3718" s="278" t="str">
        <f>IF(D3718="","",D3718&amp;"-"&amp;(1+COUNTIF(D$11:D3717,D3718)))</f>
        <v/>
      </c>
      <c r="D3718" s="271"/>
      <c r="E3718" s="272"/>
      <c r="F3718" s="272"/>
      <c r="G3718" s="272"/>
      <c r="H3718" s="272"/>
      <c r="I3718" s="272"/>
      <c r="J3718" s="272"/>
      <c r="K3718" s="272"/>
      <c r="L3718" s="272"/>
      <c r="M3718" s="272"/>
      <c r="N3718" s="273"/>
    </row>
    <row r="3719" spans="2:14" x14ac:dyDescent="0.25">
      <c r="B3719" s="278" t="str">
        <f>IF(D3719="","",D3719&amp;"-"&amp;(1+COUNTIF(D$11:D3718,D3719)))</f>
        <v/>
      </c>
      <c r="D3719" s="271"/>
      <c r="E3719" s="272"/>
      <c r="F3719" s="272"/>
      <c r="G3719" s="272"/>
      <c r="H3719" s="272"/>
      <c r="I3719" s="272"/>
      <c r="J3719" s="272"/>
      <c r="K3719" s="272"/>
      <c r="L3719" s="272"/>
      <c r="M3719" s="272"/>
      <c r="N3719" s="273"/>
    </row>
    <row r="3720" spans="2:14" x14ac:dyDescent="0.25">
      <c r="B3720" s="278" t="str">
        <f>IF(D3720="","",D3720&amp;"-"&amp;(1+COUNTIF(D$11:D3719,D3720)))</f>
        <v/>
      </c>
      <c r="D3720" s="271"/>
      <c r="E3720" s="272"/>
      <c r="F3720" s="272"/>
      <c r="G3720" s="272"/>
      <c r="H3720" s="272"/>
      <c r="I3720" s="272"/>
      <c r="J3720" s="272"/>
      <c r="K3720" s="272"/>
      <c r="L3720" s="272"/>
      <c r="M3720" s="272"/>
      <c r="N3720" s="273"/>
    </row>
    <row r="3721" spans="2:14" x14ac:dyDescent="0.25">
      <c r="B3721" s="278" t="str">
        <f>IF(D3721="","",D3721&amp;"-"&amp;(1+COUNTIF(D$11:D3720,D3721)))</f>
        <v/>
      </c>
      <c r="D3721" s="271"/>
      <c r="E3721" s="272"/>
      <c r="F3721" s="272"/>
      <c r="G3721" s="272"/>
      <c r="H3721" s="272"/>
      <c r="I3721" s="272"/>
      <c r="J3721" s="272"/>
      <c r="K3721" s="272"/>
      <c r="L3721" s="272"/>
      <c r="M3721" s="272"/>
      <c r="N3721" s="273"/>
    </row>
    <row r="3722" spans="2:14" ht="15" customHeight="1" x14ac:dyDescent="0.25">
      <c r="B3722" s="278" t="str">
        <f>IF(D3722="","",D3722&amp;"-"&amp;(1+COUNTIF(D$11:D3721,D3722)))</f>
        <v/>
      </c>
      <c r="D3722" s="271"/>
      <c r="E3722" s="272"/>
      <c r="F3722" s="272"/>
      <c r="G3722" s="272"/>
      <c r="H3722" s="272"/>
      <c r="I3722" s="272"/>
      <c r="J3722" s="272"/>
      <c r="K3722" s="272"/>
      <c r="L3722" s="272"/>
      <c r="M3722" s="272"/>
      <c r="N3722" s="273"/>
    </row>
    <row r="3723" spans="2:14" x14ac:dyDescent="0.25">
      <c r="B3723" s="278" t="str">
        <f>IF(D3723="","",D3723&amp;"-"&amp;(1+COUNTIF(D$11:D3722,D3723)))</f>
        <v/>
      </c>
      <c r="D3723" s="271"/>
      <c r="E3723" s="272"/>
      <c r="F3723" s="272"/>
      <c r="G3723" s="272"/>
      <c r="H3723" s="272"/>
      <c r="I3723" s="272"/>
      <c r="J3723" s="272"/>
      <c r="K3723" s="272"/>
      <c r="L3723" s="272"/>
      <c r="M3723" s="272"/>
      <c r="N3723" s="273"/>
    </row>
    <row r="3724" spans="2:14" x14ac:dyDescent="0.25">
      <c r="B3724" s="278" t="str">
        <f>IF(D3724="","",D3724&amp;"-"&amp;(1+COUNTIF(D$11:D3723,D3724)))</f>
        <v/>
      </c>
      <c r="D3724" s="271"/>
      <c r="E3724" s="272"/>
      <c r="F3724" s="272"/>
      <c r="G3724" s="272"/>
      <c r="H3724" s="272"/>
      <c r="I3724" s="272"/>
      <c r="J3724" s="272"/>
      <c r="K3724" s="272"/>
      <c r="L3724" s="272"/>
      <c r="M3724" s="272"/>
      <c r="N3724" s="273"/>
    </row>
    <row r="3725" spans="2:14" x14ac:dyDescent="0.25">
      <c r="B3725" s="278" t="str">
        <f>IF(D3725="","",D3725&amp;"-"&amp;(1+COUNTIF(D$11:D3724,D3725)))</f>
        <v/>
      </c>
      <c r="D3725" s="271"/>
      <c r="E3725" s="272"/>
      <c r="F3725" s="272"/>
      <c r="G3725" s="272"/>
      <c r="H3725" s="272"/>
      <c r="I3725" s="272"/>
      <c r="J3725" s="272"/>
      <c r="K3725" s="272"/>
      <c r="L3725" s="272"/>
      <c r="M3725" s="272"/>
      <c r="N3725" s="273"/>
    </row>
    <row r="3726" spans="2:14" x14ac:dyDescent="0.25">
      <c r="B3726" s="278" t="str">
        <f>IF(D3726="","",D3726&amp;"-"&amp;(1+COUNTIF(D$11:D3725,D3726)))</f>
        <v/>
      </c>
      <c r="D3726" s="271"/>
      <c r="E3726" s="272"/>
      <c r="F3726" s="272"/>
      <c r="G3726" s="272"/>
      <c r="H3726" s="272"/>
      <c r="I3726" s="272"/>
      <c r="J3726" s="272"/>
      <c r="K3726" s="272"/>
      <c r="L3726" s="272"/>
      <c r="M3726" s="272"/>
      <c r="N3726" s="273"/>
    </row>
    <row r="3727" spans="2:14" x14ac:dyDescent="0.25">
      <c r="B3727" s="278" t="str">
        <f>IF(D3727="","",D3727&amp;"-"&amp;(1+COUNTIF(D$11:D3726,D3727)))</f>
        <v/>
      </c>
      <c r="D3727" s="271"/>
      <c r="E3727" s="272"/>
      <c r="F3727" s="272"/>
      <c r="G3727" s="272"/>
      <c r="H3727" s="272"/>
      <c r="I3727" s="272"/>
      <c r="J3727" s="272"/>
      <c r="K3727" s="272"/>
      <c r="L3727" s="272"/>
      <c r="M3727" s="272"/>
      <c r="N3727" s="273"/>
    </row>
    <row r="3728" spans="2:14" x14ac:dyDescent="0.25">
      <c r="B3728" s="278" t="str">
        <f>IF(D3728="","",D3728&amp;"-"&amp;(1+COUNTIF(D$11:D3727,D3728)))</f>
        <v/>
      </c>
      <c r="D3728" s="271"/>
      <c r="E3728" s="272"/>
      <c r="F3728" s="272"/>
      <c r="G3728" s="272"/>
      <c r="H3728" s="272"/>
      <c r="I3728" s="272"/>
      <c r="J3728" s="272"/>
      <c r="K3728" s="272"/>
      <c r="L3728" s="272"/>
      <c r="M3728" s="272"/>
      <c r="N3728" s="273"/>
    </row>
    <row r="3729" spans="2:14" ht="15" customHeight="1" x14ac:dyDescent="0.25">
      <c r="B3729" s="278" t="str">
        <f>IF(D3729="","",D3729&amp;"-"&amp;(1+COUNTIF(D$11:D3728,D3729)))</f>
        <v/>
      </c>
      <c r="D3729" s="271"/>
      <c r="E3729" s="272"/>
      <c r="F3729" s="272"/>
      <c r="G3729" s="272"/>
      <c r="H3729" s="272"/>
      <c r="I3729" s="272"/>
      <c r="J3729" s="272"/>
      <c r="K3729" s="272"/>
      <c r="L3729" s="272"/>
      <c r="M3729" s="272"/>
      <c r="N3729" s="273"/>
    </row>
    <row r="3730" spans="2:14" x14ac:dyDescent="0.25">
      <c r="B3730" s="278" t="str">
        <f>IF(D3730="","",D3730&amp;"-"&amp;(1+COUNTIF(D$11:D3729,D3730)))</f>
        <v/>
      </c>
      <c r="D3730" s="271"/>
      <c r="E3730" s="272"/>
      <c r="F3730" s="272"/>
      <c r="G3730" s="272"/>
      <c r="H3730" s="272"/>
      <c r="I3730" s="272"/>
      <c r="J3730" s="272"/>
      <c r="K3730" s="272"/>
      <c r="L3730" s="272"/>
      <c r="M3730" s="272"/>
      <c r="N3730" s="273"/>
    </row>
    <row r="3731" spans="2:14" x14ac:dyDescent="0.25">
      <c r="B3731" s="278" t="str">
        <f>IF(D3731="","",D3731&amp;"-"&amp;(1+COUNTIF(D$11:D3730,D3731)))</f>
        <v/>
      </c>
      <c r="D3731" s="271"/>
      <c r="E3731" s="272"/>
      <c r="F3731" s="272"/>
      <c r="G3731" s="272"/>
      <c r="H3731" s="272"/>
      <c r="I3731" s="272"/>
      <c r="J3731" s="272"/>
      <c r="K3731" s="272"/>
      <c r="L3731" s="272"/>
      <c r="M3731" s="272"/>
      <c r="N3731" s="273"/>
    </row>
    <row r="3732" spans="2:14" x14ac:dyDescent="0.25">
      <c r="B3732" s="278" t="str">
        <f>IF(D3732="","",D3732&amp;"-"&amp;(1+COUNTIF(D$11:D3731,D3732)))</f>
        <v/>
      </c>
      <c r="D3732" s="271"/>
      <c r="E3732" s="272"/>
      <c r="F3732" s="272"/>
      <c r="G3732" s="272"/>
      <c r="H3732" s="272"/>
      <c r="I3732" s="272"/>
      <c r="J3732" s="272"/>
      <c r="K3732" s="272"/>
      <c r="L3732" s="272"/>
      <c r="M3732" s="272"/>
      <c r="N3732" s="273"/>
    </row>
    <row r="3733" spans="2:14" x14ac:dyDescent="0.25">
      <c r="B3733" s="278" t="str">
        <f>IF(D3733="","",D3733&amp;"-"&amp;(1+COUNTIF(D$11:D3732,D3733)))</f>
        <v/>
      </c>
      <c r="D3733" s="271"/>
      <c r="E3733" s="272"/>
      <c r="F3733" s="272"/>
      <c r="G3733" s="272"/>
      <c r="H3733" s="272"/>
      <c r="I3733" s="272"/>
      <c r="J3733" s="272"/>
      <c r="K3733" s="272"/>
      <c r="L3733" s="272"/>
      <c r="M3733" s="272"/>
      <c r="N3733" s="273"/>
    </row>
    <row r="3734" spans="2:14" x14ac:dyDescent="0.25">
      <c r="B3734" s="278" t="str">
        <f>IF(D3734="","",D3734&amp;"-"&amp;(1+COUNTIF(D$11:D3733,D3734)))</f>
        <v/>
      </c>
      <c r="D3734" s="271"/>
      <c r="E3734" s="272"/>
      <c r="F3734" s="272"/>
      <c r="G3734" s="272"/>
      <c r="H3734" s="272"/>
      <c r="I3734" s="272"/>
      <c r="J3734" s="272"/>
      <c r="K3734" s="272"/>
      <c r="L3734" s="272"/>
      <c r="M3734" s="272"/>
      <c r="N3734" s="273"/>
    </row>
    <row r="3735" spans="2:14" x14ac:dyDescent="0.25">
      <c r="B3735" s="278" t="str">
        <f>IF(D3735="","",D3735&amp;"-"&amp;(1+COUNTIF(D$11:D3734,D3735)))</f>
        <v/>
      </c>
      <c r="D3735" s="271"/>
      <c r="E3735" s="272"/>
      <c r="F3735" s="272"/>
      <c r="G3735" s="272"/>
      <c r="H3735" s="272"/>
      <c r="I3735" s="272"/>
      <c r="J3735" s="272"/>
      <c r="K3735" s="272"/>
      <c r="L3735" s="272"/>
      <c r="M3735" s="272"/>
      <c r="N3735" s="273"/>
    </row>
    <row r="3736" spans="2:14" ht="15" customHeight="1" x14ac:dyDescent="0.25">
      <c r="B3736" s="278" t="str">
        <f>IF(D3736="","",D3736&amp;"-"&amp;(1+COUNTIF(D$11:D3735,D3736)))</f>
        <v/>
      </c>
      <c r="D3736" s="271"/>
      <c r="E3736" s="272"/>
      <c r="F3736" s="272"/>
      <c r="G3736" s="272"/>
      <c r="H3736" s="272"/>
      <c r="I3736" s="272"/>
      <c r="J3736" s="272"/>
      <c r="K3736" s="272"/>
      <c r="L3736" s="272"/>
      <c r="M3736" s="272"/>
      <c r="N3736" s="273"/>
    </row>
    <row r="3737" spans="2:14" x14ac:dyDescent="0.25">
      <c r="B3737" s="278" t="str">
        <f>IF(D3737="","",D3737&amp;"-"&amp;(1+COUNTIF(D$11:D3736,D3737)))</f>
        <v/>
      </c>
      <c r="D3737" s="271"/>
      <c r="E3737" s="272"/>
      <c r="F3737" s="272"/>
      <c r="G3737" s="272"/>
      <c r="H3737" s="272"/>
      <c r="I3737" s="272"/>
      <c r="J3737" s="272"/>
      <c r="K3737" s="272"/>
      <c r="L3737" s="272"/>
      <c r="M3737" s="272"/>
      <c r="N3737" s="273"/>
    </row>
    <row r="3738" spans="2:14" x14ac:dyDescent="0.25">
      <c r="B3738" s="278" t="str">
        <f>IF(D3738="","",D3738&amp;"-"&amp;(1+COUNTIF(D$11:D3737,D3738)))</f>
        <v/>
      </c>
      <c r="D3738" s="271"/>
      <c r="E3738" s="272"/>
      <c r="F3738" s="272"/>
      <c r="G3738" s="272"/>
      <c r="H3738" s="272"/>
      <c r="I3738" s="272"/>
      <c r="J3738" s="272"/>
      <c r="K3738" s="272"/>
      <c r="L3738" s="272"/>
      <c r="M3738" s="272"/>
      <c r="N3738" s="273"/>
    </row>
    <row r="3739" spans="2:14" x14ac:dyDescent="0.25">
      <c r="B3739" s="278" t="str">
        <f>IF(D3739="","",D3739&amp;"-"&amp;(1+COUNTIF(D$11:D3738,D3739)))</f>
        <v/>
      </c>
      <c r="D3739" s="271"/>
      <c r="E3739" s="272"/>
      <c r="F3739" s="272"/>
      <c r="G3739" s="272"/>
      <c r="H3739" s="272"/>
      <c r="I3739" s="272"/>
      <c r="J3739" s="272"/>
      <c r="K3739" s="272"/>
      <c r="L3739" s="272"/>
      <c r="M3739" s="272"/>
      <c r="N3739" s="273"/>
    </row>
    <row r="3740" spans="2:14" x14ac:dyDescent="0.25">
      <c r="B3740" s="278" t="str">
        <f>IF(D3740="","",D3740&amp;"-"&amp;(1+COUNTIF(D$11:D3739,D3740)))</f>
        <v/>
      </c>
      <c r="D3740" s="271"/>
      <c r="E3740" s="272"/>
      <c r="F3740" s="272"/>
      <c r="G3740" s="272"/>
      <c r="H3740" s="272"/>
      <c r="I3740" s="272"/>
      <c r="J3740" s="272"/>
      <c r="K3740" s="272"/>
      <c r="L3740" s="272"/>
      <c r="M3740" s="272"/>
      <c r="N3740" s="273"/>
    </row>
    <row r="3741" spans="2:14" x14ac:dyDescent="0.25">
      <c r="B3741" s="278" t="str">
        <f>IF(D3741="","",D3741&amp;"-"&amp;(1+COUNTIF(D$11:D3740,D3741)))</f>
        <v/>
      </c>
      <c r="D3741" s="271"/>
      <c r="E3741" s="272"/>
      <c r="F3741" s="272"/>
      <c r="G3741" s="272"/>
      <c r="H3741" s="272"/>
      <c r="I3741" s="272"/>
      <c r="J3741" s="272"/>
      <c r="K3741" s="272"/>
      <c r="L3741" s="272"/>
      <c r="M3741" s="272"/>
      <c r="N3741" s="273"/>
    </row>
    <row r="3742" spans="2:14" x14ac:dyDescent="0.25">
      <c r="B3742" s="278" t="str">
        <f>IF(D3742="","",D3742&amp;"-"&amp;(1+COUNTIF(D$11:D3741,D3742)))</f>
        <v/>
      </c>
      <c r="D3742" s="271"/>
      <c r="E3742" s="272"/>
      <c r="F3742" s="272"/>
      <c r="G3742" s="272"/>
      <c r="H3742" s="272"/>
      <c r="I3742" s="272"/>
      <c r="J3742" s="272"/>
      <c r="K3742" s="272"/>
      <c r="L3742" s="272"/>
      <c r="M3742" s="272"/>
      <c r="N3742" s="273"/>
    </row>
    <row r="3743" spans="2:14" ht="15" customHeight="1" x14ac:dyDescent="0.25">
      <c r="B3743" s="278" t="str">
        <f>IF(D3743="","",D3743&amp;"-"&amp;(1+COUNTIF(D$11:D3742,D3743)))</f>
        <v/>
      </c>
      <c r="D3743" s="271"/>
      <c r="E3743" s="272"/>
      <c r="F3743" s="272"/>
      <c r="G3743" s="272"/>
      <c r="H3743" s="272"/>
      <c r="I3743" s="272"/>
      <c r="J3743" s="272"/>
      <c r="K3743" s="272"/>
      <c r="L3743" s="272"/>
      <c r="M3743" s="272"/>
      <c r="N3743" s="273"/>
    </row>
    <row r="3744" spans="2:14" x14ac:dyDescent="0.25">
      <c r="B3744" s="278" t="str">
        <f>IF(D3744="","",D3744&amp;"-"&amp;(1+COUNTIF(D$11:D3743,D3744)))</f>
        <v/>
      </c>
      <c r="D3744" s="271"/>
      <c r="E3744" s="272"/>
      <c r="F3744" s="272"/>
      <c r="G3744" s="272"/>
      <c r="H3744" s="272"/>
      <c r="I3744" s="272"/>
      <c r="J3744" s="272"/>
      <c r="K3744" s="272"/>
      <c r="L3744" s="272"/>
      <c r="M3744" s="272"/>
      <c r="N3744" s="273"/>
    </row>
    <row r="3745" spans="2:14" x14ac:dyDescent="0.25">
      <c r="B3745" s="278" t="str">
        <f>IF(D3745="","",D3745&amp;"-"&amp;(1+COUNTIF(D$11:D3744,D3745)))</f>
        <v/>
      </c>
      <c r="D3745" s="271"/>
      <c r="E3745" s="272"/>
      <c r="F3745" s="272"/>
      <c r="G3745" s="272"/>
      <c r="H3745" s="272"/>
      <c r="I3745" s="272"/>
      <c r="J3745" s="272"/>
      <c r="K3745" s="272"/>
      <c r="L3745" s="272"/>
      <c r="M3745" s="272"/>
      <c r="N3745" s="273"/>
    </row>
    <row r="3746" spans="2:14" x14ac:dyDescent="0.25">
      <c r="B3746" s="278" t="str">
        <f>IF(D3746="","",D3746&amp;"-"&amp;(1+COUNTIF(D$11:D3745,D3746)))</f>
        <v/>
      </c>
      <c r="D3746" s="271"/>
      <c r="E3746" s="272"/>
      <c r="F3746" s="272"/>
      <c r="G3746" s="272"/>
      <c r="H3746" s="272"/>
      <c r="I3746" s="272"/>
      <c r="J3746" s="272"/>
      <c r="K3746" s="272"/>
      <c r="L3746" s="272"/>
      <c r="M3746" s="272"/>
      <c r="N3746" s="273"/>
    </row>
    <row r="3747" spans="2:14" x14ac:dyDescent="0.25">
      <c r="B3747" s="278" t="str">
        <f>IF(D3747="","",D3747&amp;"-"&amp;(1+COUNTIF(D$11:D3746,D3747)))</f>
        <v/>
      </c>
      <c r="D3747" s="271"/>
      <c r="E3747" s="272"/>
      <c r="F3747" s="272"/>
      <c r="G3747" s="272"/>
      <c r="H3747" s="272"/>
      <c r="I3747" s="272"/>
      <c r="J3747" s="272"/>
      <c r="K3747" s="272"/>
      <c r="L3747" s="272"/>
      <c r="M3747" s="272"/>
      <c r="N3747" s="273"/>
    </row>
    <row r="3748" spans="2:14" x14ac:dyDescent="0.25">
      <c r="B3748" s="278" t="str">
        <f>IF(D3748="","",D3748&amp;"-"&amp;(1+COUNTIF(D$11:D3747,D3748)))</f>
        <v/>
      </c>
      <c r="D3748" s="271"/>
      <c r="E3748" s="272"/>
      <c r="F3748" s="272"/>
      <c r="G3748" s="272"/>
      <c r="H3748" s="272"/>
      <c r="I3748" s="272"/>
      <c r="J3748" s="272"/>
      <c r="K3748" s="272"/>
      <c r="L3748" s="272"/>
      <c r="M3748" s="272"/>
      <c r="N3748" s="273"/>
    </row>
    <row r="3749" spans="2:14" x14ac:dyDescent="0.25">
      <c r="B3749" s="278" t="str">
        <f>IF(D3749="","",D3749&amp;"-"&amp;(1+COUNTIF(D$11:D3748,D3749)))</f>
        <v/>
      </c>
      <c r="D3749" s="271"/>
      <c r="E3749" s="272"/>
      <c r="F3749" s="272"/>
      <c r="G3749" s="272"/>
      <c r="H3749" s="272"/>
      <c r="I3749" s="272"/>
      <c r="J3749" s="272"/>
      <c r="K3749" s="272"/>
      <c r="L3749" s="272"/>
      <c r="M3749" s="272"/>
      <c r="N3749" s="273"/>
    </row>
    <row r="3750" spans="2:14" ht="15" customHeight="1" x14ac:dyDescent="0.25">
      <c r="B3750" s="278" t="str">
        <f>IF(D3750="","",D3750&amp;"-"&amp;(1+COUNTIF(D$11:D3749,D3750)))</f>
        <v/>
      </c>
      <c r="D3750" s="271"/>
      <c r="E3750" s="272"/>
      <c r="F3750" s="272"/>
      <c r="G3750" s="272"/>
      <c r="H3750" s="272"/>
      <c r="I3750" s="272"/>
      <c r="J3750" s="272"/>
      <c r="K3750" s="272"/>
      <c r="L3750" s="272"/>
      <c r="M3750" s="272"/>
      <c r="N3750" s="273"/>
    </row>
    <row r="3751" spans="2:14" x14ac:dyDescent="0.25">
      <c r="B3751" s="278" t="str">
        <f>IF(D3751="","",D3751&amp;"-"&amp;(1+COUNTIF(D$11:D3750,D3751)))</f>
        <v/>
      </c>
      <c r="D3751" s="271"/>
      <c r="E3751" s="272"/>
      <c r="F3751" s="272"/>
      <c r="G3751" s="272"/>
      <c r="H3751" s="272"/>
      <c r="I3751" s="272"/>
      <c r="J3751" s="272"/>
      <c r="K3751" s="272"/>
      <c r="L3751" s="272"/>
      <c r="M3751" s="272"/>
      <c r="N3751" s="273"/>
    </row>
    <row r="3752" spans="2:14" x14ac:dyDescent="0.25">
      <c r="B3752" s="278" t="str">
        <f>IF(D3752="","",D3752&amp;"-"&amp;(1+COUNTIF(D$11:D3751,D3752)))</f>
        <v/>
      </c>
      <c r="D3752" s="271"/>
      <c r="E3752" s="272"/>
      <c r="F3752" s="272"/>
      <c r="G3752" s="272"/>
      <c r="H3752" s="272"/>
      <c r="I3752" s="272"/>
      <c r="J3752" s="272"/>
      <c r="K3752" s="272"/>
      <c r="L3752" s="272"/>
      <c r="M3752" s="272"/>
      <c r="N3752" s="273"/>
    </row>
    <row r="3753" spans="2:14" x14ac:dyDescent="0.25">
      <c r="B3753" s="278" t="str">
        <f>IF(D3753="","",D3753&amp;"-"&amp;(1+COUNTIF(D$11:D3752,D3753)))</f>
        <v/>
      </c>
      <c r="D3753" s="271"/>
      <c r="E3753" s="272"/>
      <c r="F3753" s="272"/>
      <c r="G3753" s="272"/>
      <c r="H3753" s="272"/>
      <c r="I3753" s="272"/>
      <c r="J3753" s="272"/>
      <c r="K3753" s="272"/>
      <c r="L3753" s="272"/>
      <c r="M3753" s="272"/>
      <c r="N3753" s="273"/>
    </row>
    <row r="3754" spans="2:14" x14ac:dyDescent="0.25">
      <c r="B3754" s="278" t="str">
        <f>IF(D3754="","",D3754&amp;"-"&amp;(1+COUNTIF(D$11:D3753,D3754)))</f>
        <v/>
      </c>
      <c r="D3754" s="271"/>
      <c r="E3754" s="272"/>
      <c r="F3754" s="272"/>
      <c r="G3754" s="272"/>
      <c r="H3754" s="272"/>
      <c r="I3754" s="272"/>
      <c r="J3754" s="272"/>
      <c r="K3754" s="272"/>
      <c r="L3754" s="272"/>
      <c r="M3754" s="272"/>
      <c r="N3754" s="273"/>
    </row>
    <row r="3755" spans="2:14" x14ac:dyDescent="0.25">
      <c r="B3755" s="278" t="str">
        <f>IF(D3755="","",D3755&amp;"-"&amp;(1+COUNTIF(D$11:D3754,D3755)))</f>
        <v/>
      </c>
      <c r="D3755" s="271"/>
      <c r="E3755" s="272"/>
      <c r="F3755" s="272"/>
      <c r="G3755" s="272"/>
      <c r="H3755" s="272"/>
      <c r="I3755" s="272"/>
      <c r="J3755" s="272"/>
      <c r="K3755" s="272"/>
      <c r="L3755" s="272"/>
      <c r="M3755" s="272"/>
      <c r="N3755" s="273"/>
    </row>
    <row r="3756" spans="2:14" x14ac:dyDescent="0.25">
      <c r="B3756" s="278" t="str">
        <f>IF(D3756="","",D3756&amp;"-"&amp;(1+COUNTIF(D$11:D3755,D3756)))</f>
        <v/>
      </c>
      <c r="D3756" s="271"/>
      <c r="E3756" s="272"/>
      <c r="F3756" s="272"/>
      <c r="G3756" s="272"/>
      <c r="H3756" s="272"/>
      <c r="I3756" s="272"/>
      <c r="J3756" s="272"/>
      <c r="K3756" s="272"/>
      <c r="L3756" s="272"/>
      <c r="M3756" s="272"/>
      <c r="N3756" s="273"/>
    </row>
    <row r="3757" spans="2:14" ht="15" customHeight="1" x14ac:dyDescent="0.25">
      <c r="B3757" s="278" t="str">
        <f>IF(D3757="","",D3757&amp;"-"&amp;(1+COUNTIF(D$11:D3756,D3757)))</f>
        <v/>
      </c>
      <c r="D3757" s="271"/>
      <c r="E3757" s="272"/>
      <c r="F3757" s="272"/>
      <c r="G3757" s="272"/>
      <c r="H3757" s="272"/>
      <c r="I3757" s="272"/>
      <c r="J3757" s="272"/>
      <c r="K3757" s="272"/>
      <c r="L3757" s="272"/>
      <c r="M3757" s="272"/>
      <c r="N3757" s="273"/>
    </row>
    <row r="3758" spans="2:14" x14ac:dyDescent="0.25">
      <c r="B3758" s="278" t="str">
        <f>IF(D3758="","",D3758&amp;"-"&amp;(1+COUNTIF(D$11:D3757,D3758)))</f>
        <v/>
      </c>
      <c r="D3758" s="271"/>
      <c r="E3758" s="272"/>
      <c r="F3758" s="272"/>
      <c r="G3758" s="272"/>
      <c r="H3758" s="272"/>
      <c r="I3758" s="272"/>
      <c r="J3758" s="272"/>
      <c r="K3758" s="272"/>
      <c r="L3758" s="272"/>
      <c r="M3758" s="272"/>
      <c r="N3758" s="273"/>
    </row>
    <row r="3759" spans="2:14" x14ac:dyDescent="0.25">
      <c r="B3759" s="278" t="str">
        <f>IF(D3759="","",D3759&amp;"-"&amp;(1+COUNTIF(D$11:D3758,D3759)))</f>
        <v/>
      </c>
      <c r="D3759" s="271"/>
      <c r="E3759" s="272"/>
      <c r="F3759" s="272"/>
      <c r="G3759" s="272"/>
      <c r="H3759" s="272"/>
      <c r="I3759" s="272"/>
      <c r="J3759" s="272"/>
      <c r="K3759" s="272"/>
      <c r="L3759" s="272"/>
      <c r="M3759" s="272"/>
      <c r="N3759" s="273"/>
    </row>
    <row r="3760" spans="2:14" x14ac:dyDescent="0.25">
      <c r="B3760" s="278" t="str">
        <f>IF(D3760="","",D3760&amp;"-"&amp;(1+COUNTIF(D$11:D3759,D3760)))</f>
        <v/>
      </c>
      <c r="D3760" s="271"/>
      <c r="E3760" s="272"/>
      <c r="F3760" s="272"/>
      <c r="G3760" s="272"/>
      <c r="H3760" s="272"/>
      <c r="I3760" s="272"/>
      <c r="J3760" s="272"/>
      <c r="K3760" s="272"/>
      <c r="L3760" s="272"/>
      <c r="M3760" s="272"/>
      <c r="N3760" s="273"/>
    </row>
    <row r="3761" spans="2:14" x14ac:dyDescent="0.25">
      <c r="B3761" s="278" t="str">
        <f>IF(D3761="","",D3761&amp;"-"&amp;(1+COUNTIF(D$11:D3760,D3761)))</f>
        <v/>
      </c>
      <c r="D3761" s="271"/>
      <c r="E3761" s="272"/>
      <c r="F3761" s="272"/>
      <c r="G3761" s="272"/>
      <c r="H3761" s="272"/>
      <c r="I3761" s="272"/>
      <c r="J3761" s="272"/>
      <c r="K3761" s="272"/>
      <c r="L3761" s="272"/>
      <c r="M3761" s="272"/>
      <c r="N3761" s="273"/>
    </row>
    <row r="3762" spans="2:14" x14ac:dyDescent="0.25">
      <c r="B3762" s="278" t="str">
        <f>IF(D3762="","",D3762&amp;"-"&amp;(1+COUNTIF(D$11:D3761,D3762)))</f>
        <v/>
      </c>
      <c r="D3762" s="271"/>
      <c r="E3762" s="272"/>
      <c r="F3762" s="272"/>
      <c r="G3762" s="272"/>
      <c r="H3762" s="272"/>
      <c r="I3762" s="272"/>
      <c r="J3762" s="272"/>
      <c r="K3762" s="272"/>
      <c r="L3762" s="272"/>
      <c r="M3762" s="272"/>
      <c r="N3762" s="273"/>
    </row>
    <row r="3763" spans="2:14" x14ac:dyDescent="0.25">
      <c r="B3763" s="278" t="str">
        <f>IF(D3763="","",D3763&amp;"-"&amp;(1+COUNTIF(D$11:D3762,D3763)))</f>
        <v/>
      </c>
      <c r="D3763" s="271"/>
      <c r="E3763" s="272"/>
      <c r="F3763" s="272"/>
      <c r="G3763" s="272"/>
      <c r="H3763" s="272"/>
      <c r="I3763" s="272"/>
      <c r="J3763" s="272"/>
      <c r="K3763" s="272"/>
      <c r="L3763" s="272"/>
      <c r="M3763" s="272"/>
      <c r="N3763" s="273"/>
    </row>
    <row r="3764" spans="2:14" ht="15" customHeight="1" x14ac:dyDescent="0.25">
      <c r="B3764" s="278" t="str">
        <f>IF(D3764="","",D3764&amp;"-"&amp;(1+COUNTIF(D$11:D3763,D3764)))</f>
        <v/>
      </c>
      <c r="D3764" s="271"/>
      <c r="E3764" s="272"/>
      <c r="F3764" s="272"/>
      <c r="G3764" s="272"/>
      <c r="H3764" s="272"/>
      <c r="I3764" s="272"/>
      <c r="J3764" s="272"/>
      <c r="K3764" s="272"/>
      <c r="L3764" s="272"/>
      <c r="M3764" s="272"/>
      <c r="N3764" s="273"/>
    </row>
    <row r="3765" spans="2:14" x14ac:dyDescent="0.25">
      <c r="B3765" s="278" t="str">
        <f>IF(D3765="","",D3765&amp;"-"&amp;(1+COUNTIF(D$11:D3764,D3765)))</f>
        <v/>
      </c>
      <c r="D3765" s="271"/>
      <c r="E3765" s="272"/>
      <c r="F3765" s="272"/>
      <c r="G3765" s="272"/>
      <c r="H3765" s="272"/>
      <c r="I3765" s="272"/>
      <c r="J3765" s="272"/>
      <c r="K3765" s="272"/>
      <c r="L3765" s="272"/>
      <c r="M3765" s="272"/>
      <c r="N3765" s="273"/>
    </row>
    <row r="3766" spans="2:14" x14ac:dyDescent="0.25">
      <c r="B3766" s="278" t="str">
        <f>IF(D3766="","",D3766&amp;"-"&amp;(1+COUNTIF(D$11:D3765,D3766)))</f>
        <v/>
      </c>
      <c r="D3766" s="271"/>
      <c r="E3766" s="272"/>
      <c r="F3766" s="272"/>
      <c r="G3766" s="272"/>
      <c r="H3766" s="272"/>
      <c r="I3766" s="272"/>
      <c r="J3766" s="272"/>
      <c r="K3766" s="272"/>
      <c r="L3766" s="272"/>
      <c r="M3766" s="272"/>
      <c r="N3766" s="273"/>
    </row>
    <row r="3767" spans="2:14" x14ac:dyDescent="0.25">
      <c r="B3767" s="278" t="str">
        <f>IF(D3767="","",D3767&amp;"-"&amp;(1+COUNTIF(D$11:D3766,D3767)))</f>
        <v/>
      </c>
      <c r="D3767" s="271"/>
      <c r="E3767" s="272"/>
      <c r="F3767" s="272"/>
      <c r="G3767" s="272"/>
      <c r="H3767" s="272"/>
      <c r="I3767" s="272"/>
      <c r="J3767" s="272"/>
      <c r="K3767" s="272"/>
      <c r="L3767" s="272"/>
      <c r="M3767" s="272"/>
      <c r="N3767" s="273"/>
    </row>
    <row r="3768" spans="2:14" x14ac:dyDescent="0.25">
      <c r="B3768" s="278" t="str">
        <f>IF(D3768="","",D3768&amp;"-"&amp;(1+COUNTIF(D$11:D3767,D3768)))</f>
        <v/>
      </c>
      <c r="D3768" s="271"/>
      <c r="E3768" s="272"/>
      <c r="F3768" s="272"/>
      <c r="G3768" s="272"/>
      <c r="H3768" s="272"/>
      <c r="I3768" s="272"/>
      <c r="J3768" s="272"/>
      <c r="K3768" s="272"/>
      <c r="L3768" s="272"/>
      <c r="M3768" s="272"/>
      <c r="N3768" s="273"/>
    </row>
    <row r="3769" spans="2:14" x14ac:dyDescent="0.25">
      <c r="B3769" s="278" t="str">
        <f>IF(D3769="","",D3769&amp;"-"&amp;(1+COUNTIF(D$11:D3768,D3769)))</f>
        <v/>
      </c>
      <c r="D3769" s="271"/>
      <c r="E3769" s="272"/>
      <c r="F3769" s="272"/>
      <c r="G3769" s="272"/>
      <c r="H3769" s="272"/>
      <c r="I3769" s="272"/>
      <c r="J3769" s="272"/>
      <c r="K3769" s="272"/>
      <c r="L3769" s="272"/>
      <c r="M3769" s="272"/>
      <c r="N3769" s="273"/>
    </row>
    <row r="3770" spans="2:14" x14ac:dyDescent="0.25">
      <c r="B3770" s="278" t="str">
        <f>IF(D3770="","",D3770&amp;"-"&amp;(1+COUNTIF(D$11:D3769,D3770)))</f>
        <v/>
      </c>
      <c r="D3770" s="271"/>
      <c r="E3770" s="272"/>
      <c r="F3770" s="272"/>
      <c r="G3770" s="272"/>
      <c r="H3770" s="272"/>
      <c r="I3770" s="272"/>
      <c r="J3770" s="272"/>
      <c r="K3770" s="272"/>
      <c r="L3770" s="272"/>
      <c r="M3770" s="272"/>
      <c r="N3770" s="273"/>
    </row>
    <row r="3771" spans="2:14" ht="15" customHeight="1" x14ac:dyDescent="0.25">
      <c r="B3771" s="278" t="str">
        <f>IF(D3771="","",D3771&amp;"-"&amp;(1+COUNTIF(D$11:D3770,D3771)))</f>
        <v/>
      </c>
      <c r="D3771" s="271"/>
      <c r="E3771" s="272"/>
      <c r="F3771" s="272"/>
      <c r="G3771" s="272"/>
      <c r="H3771" s="272"/>
      <c r="I3771" s="272"/>
      <c r="J3771" s="272"/>
      <c r="K3771" s="272"/>
      <c r="L3771" s="272"/>
      <c r="M3771" s="272"/>
      <c r="N3771" s="273"/>
    </row>
    <row r="3772" spans="2:14" x14ac:dyDescent="0.25">
      <c r="B3772" s="278" t="str">
        <f>IF(D3772="","",D3772&amp;"-"&amp;(1+COUNTIF(D$11:D3771,D3772)))</f>
        <v/>
      </c>
      <c r="D3772" s="271"/>
      <c r="E3772" s="272"/>
      <c r="F3772" s="272"/>
      <c r="G3772" s="272"/>
      <c r="H3772" s="272"/>
      <c r="I3772" s="272"/>
      <c r="J3772" s="272"/>
      <c r="K3772" s="272"/>
      <c r="L3772" s="272"/>
      <c r="M3772" s="272"/>
      <c r="N3772" s="273"/>
    </row>
    <row r="3773" spans="2:14" x14ac:dyDescent="0.25">
      <c r="B3773" s="278" t="str">
        <f>IF(D3773="","",D3773&amp;"-"&amp;(1+COUNTIF(D$11:D3772,D3773)))</f>
        <v/>
      </c>
      <c r="D3773" s="271"/>
      <c r="E3773" s="272"/>
      <c r="F3773" s="272"/>
      <c r="G3773" s="272"/>
      <c r="H3773" s="272"/>
      <c r="I3773" s="272"/>
      <c r="J3773" s="272"/>
      <c r="K3773" s="272"/>
      <c r="L3773" s="272"/>
      <c r="M3773" s="272"/>
      <c r="N3773" s="273"/>
    </row>
    <row r="3774" spans="2:14" x14ac:dyDescent="0.25">
      <c r="B3774" s="278" t="str">
        <f>IF(D3774="","",D3774&amp;"-"&amp;(1+COUNTIF(D$11:D3773,D3774)))</f>
        <v/>
      </c>
      <c r="D3774" s="271"/>
      <c r="E3774" s="272"/>
      <c r="F3774" s="272"/>
      <c r="G3774" s="272"/>
      <c r="H3774" s="272"/>
      <c r="I3774" s="272"/>
      <c r="J3774" s="272"/>
      <c r="K3774" s="272"/>
      <c r="L3774" s="272"/>
      <c r="M3774" s="272"/>
      <c r="N3774" s="273"/>
    </row>
    <row r="3775" spans="2:14" x14ac:dyDescent="0.25">
      <c r="B3775" s="278" t="str">
        <f>IF(D3775="","",D3775&amp;"-"&amp;(1+COUNTIF(D$11:D3774,D3775)))</f>
        <v/>
      </c>
      <c r="D3775" s="271"/>
      <c r="E3775" s="272"/>
      <c r="F3775" s="272"/>
      <c r="G3775" s="272"/>
      <c r="H3775" s="272"/>
      <c r="I3775" s="272"/>
      <c r="J3775" s="272"/>
      <c r="K3775" s="272"/>
      <c r="L3775" s="272"/>
      <c r="M3775" s="272"/>
      <c r="N3775" s="273"/>
    </row>
    <row r="3776" spans="2:14" x14ac:dyDescent="0.25">
      <c r="B3776" s="278" t="str">
        <f>IF(D3776="","",D3776&amp;"-"&amp;(1+COUNTIF(D$11:D3775,D3776)))</f>
        <v/>
      </c>
      <c r="D3776" s="271"/>
      <c r="E3776" s="272"/>
      <c r="F3776" s="272"/>
      <c r="G3776" s="272"/>
      <c r="H3776" s="272"/>
      <c r="I3776" s="272"/>
      <c r="J3776" s="272"/>
      <c r="K3776" s="272"/>
      <c r="L3776" s="272"/>
      <c r="M3776" s="272"/>
      <c r="N3776" s="273"/>
    </row>
    <row r="3777" spans="2:14" x14ac:dyDescent="0.25">
      <c r="B3777" s="278" t="str">
        <f>IF(D3777="","",D3777&amp;"-"&amp;(1+COUNTIF(D$11:D3776,D3777)))</f>
        <v/>
      </c>
      <c r="D3777" s="271"/>
      <c r="E3777" s="272"/>
      <c r="F3777" s="272"/>
      <c r="G3777" s="272"/>
      <c r="H3777" s="272"/>
      <c r="I3777" s="272"/>
      <c r="J3777" s="272"/>
      <c r="K3777" s="272"/>
      <c r="L3777" s="272"/>
      <c r="M3777" s="272"/>
      <c r="N3777" s="273"/>
    </row>
    <row r="3778" spans="2:14" ht="15" customHeight="1" x14ac:dyDescent="0.25">
      <c r="B3778" s="278" t="str">
        <f>IF(D3778="","",D3778&amp;"-"&amp;(1+COUNTIF(D$11:D3777,D3778)))</f>
        <v/>
      </c>
      <c r="D3778" s="271"/>
      <c r="E3778" s="272"/>
      <c r="F3778" s="272"/>
      <c r="G3778" s="272"/>
      <c r="H3778" s="272"/>
      <c r="I3778" s="272"/>
      <c r="J3778" s="272"/>
      <c r="K3778" s="272"/>
      <c r="L3778" s="272"/>
      <c r="M3778" s="272"/>
      <c r="N3778" s="273"/>
    </row>
    <row r="3779" spans="2:14" x14ac:dyDescent="0.25">
      <c r="B3779" s="278" t="str">
        <f>IF(D3779="","",D3779&amp;"-"&amp;(1+COUNTIF(D$11:D3778,D3779)))</f>
        <v/>
      </c>
      <c r="D3779" s="271"/>
      <c r="E3779" s="272"/>
      <c r="F3779" s="272"/>
      <c r="G3779" s="272"/>
      <c r="H3779" s="272"/>
      <c r="I3779" s="272"/>
      <c r="J3779" s="272"/>
      <c r="K3779" s="272"/>
      <c r="L3779" s="272"/>
      <c r="M3779" s="272"/>
      <c r="N3779" s="273"/>
    </row>
    <row r="3780" spans="2:14" x14ac:dyDescent="0.25">
      <c r="B3780" s="278" t="str">
        <f>IF(D3780="","",D3780&amp;"-"&amp;(1+COUNTIF(D$11:D3779,D3780)))</f>
        <v/>
      </c>
      <c r="D3780" s="271"/>
      <c r="E3780" s="272"/>
      <c r="F3780" s="272"/>
      <c r="G3780" s="272"/>
      <c r="H3780" s="272"/>
      <c r="I3780" s="272"/>
      <c r="J3780" s="272"/>
      <c r="K3780" s="272"/>
      <c r="L3780" s="272"/>
      <c r="M3780" s="272"/>
      <c r="N3780" s="273"/>
    </row>
    <row r="3781" spans="2:14" x14ac:dyDescent="0.25">
      <c r="B3781" s="278" t="str">
        <f>IF(D3781="","",D3781&amp;"-"&amp;(1+COUNTIF(D$11:D3780,D3781)))</f>
        <v/>
      </c>
      <c r="D3781" s="271"/>
      <c r="E3781" s="272"/>
      <c r="F3781" s="272"/>
      <c r="G3781" s="272"/>
      <c r="H3781" s="272"/>
      <c r="I3781" s="272"/>
      <c r="J3781" s="272"/>
      <c r="K3781" s="272"/>
      <c r="L3781" s="272"/>
      <c r="M3781" s="272"/>
      <c r="N3781" s="273"/>
    </row>
    <row r="3782" spans="2:14" x14ac:dyDescent="0.25">
      <c r="B3782" s="278" t="str">
        <f>IF(D3782="","",D3782&amp;"-"&amp;(1+COUNTIF(D$11:D3781,D3782)))</f>
        <v/>
      </c>
      <c r="D3782" s="271"/>
      <c r="E3782" s="272"/>
      <c r="F3782" s="272"/>
      <c r="G3782" s="272"/>
      <c r="H3782" s="272"/>
      <c r="I3782" s="272"/>
      <c r="J3782" s="272"/>
      <c r="K3782" s="272"/>
      <c r="L3782" s="272"/>
      <c r="M3782" s="272"/>
      <c r="N3782" s="273"/>
    </row>
    <row r="3783" spans="2:14" x14ac:dyDescent="0.25">
      <c r="B3783" s="278" t="str">
        <f>IF(D3783="","",D3783&amp;"-"&amp;(1+COUNTIF(D$11:D3782,D3783)))</f>
        <v/>
      </c>
      <c r="D3783" s="271"/>
      <c r="E3783" s="272"/>
      <c r="F3783" s="272"/>
      <c r="G3783" s="272"/>
      <c r="H3783" s="272"/>
      <c r="I3783" s="272"/>
      <c r="J3783" s="272"/>
      <c r="K3783" s="272"/>
      <c r="L3783" s="272"/>
      <c r="M3783" s="272"/>
      <c r="N3783" s="273"/>
    </row>
    <row r="3784" spans="2:14" x14ac:dyDescent="0.25">
      <c r="B3784" s="278" t="str">
        <f>IF(D3784="","",D3784&amp;"-"&amp;(1+COUNTIF(D$11:D3783,D3784)))</f>
        <v/>
      </c>
      <c r="D3784" s="271"/>
      <c r="E3784" s="272"/>
      <c r="F3784" s="272"/>
      <c r="G3784" s="272"/>
      <c r="H3784" s="272"/>
      <c r="I3784" s="272"/>
      <c r="J3784" s="272"/>
      <c r="K3784" s="272"/>
      <c r="L3784" s="272"/>
      <c r="M3784" s="272"/>
      <c r="N3784" s="273"/>
    </row>
    <row r="3785" spans="2:14" ht="15" customHeight="1" x14ac:dyDescent="0.25">
      <c r="B3785" s="278" t="str">
        <f>IF(D3785="","",D3785&amp;"-"&amp;(1+COUNTIF(D$11:D3784,D3785)))</f>
        <v/>
      </c>
      <c r="D3785" s="271"/>
      <c r="E3785" s="272"/>
      <c r="F3785" s="272"/>
      <c r="G3785" s="272"/>
      <c r="H3785" s="272"/>
      <c r="I3785" s="272"/>
      <c r="J3785" s="272"/>
      <c r="K3785" s="272"/>
      <c r="L3785" s="272"/>
      <c r="M3785" s="272"/>
      <c r="N3785" s="273"/>
    </row>
    <row r="3786" spans="2:14" x14ac:dyDescent="0.25">
      <c r="B3786" s="278" t="str">
        <f>IF(D3786="","",D3786&amp;"-"&amp;(1+COUNTIF(D$11:D3785,D3786)))</f>
        <v/>
      </c>
      <c r="D3786" s="271"/>
      <c r="E3786" s="272"/>
      <c r="F3786" s="272"/>
      <c r="G3786" s="272"/>
      <c r="H3786" s="272"/>
      <c r="I3786" s="272"/>
      <c r="J3786" s="272"/>
      <c r="K3786" s="272"/>
      <c r="L3786" s="272"/>
      <c r="M3786" s="272"/>
      <c r="N3786" s="273"/>
    </row>
    <row r="3787" spans="2:14" x14ac:dyDescent="0.25">
      <c r="B3787" s="278" t="str">
        <f>IF(D3787="","",D3787&amp;"-"&amp;(1+COUNTIF(D$11:D3786,D3787)))</f>
        <v/>
      </c>
      <c r="D3787" s="271"/>
      <c r="E3787" s="272"/>
      <c r="F3787" s="272"/>
      <c r="G3787" s="272"/>
      <c r="H3787" s="272"/>
      <c r="I3787" s="272"/>
      <c r="J3787" s="272"/>
      <c r="K3787" s="272"/>
      <c r="L3787" s="272"/>
      <c r="M3787" s="272"/>
      <c r="N3787" s="273"/>
    </row>
    <row r="3788" spans="2:14" x14ac:dyDescent="0.25">
      <c r="B3788" s="278" t="str">
        <f>IF(D3788="","",D3788&amp;"-"&amp;(1+COUNTIF(D$11:D3787,D3788)))</f>
        <v/>
      </c>
      <c r="D3788" s="271"/>
      <c r="E3788" s="272"/>
      <c r="F3788" s="272"/>
      <c r="G3788" s="272"/>
      <c r="H3788" s="272"/>
      <c r="I3788" s="272"/>
      <c r="J3788" s="272"/>
      <c r="K3788" s="272"/>
      <c r="L3788" s="272"/>
      <c r="M3788" s="272"/>
      <c r="N3788" s="273"/>
    </row>
    <row r="3789" spans="2:14" x14ac:dyDescent="0.25">
      <c r="B3789" s="278" t="str">
        <f>IF(D3789="","",D3789&amp;"-"&amp;(1+COUNTIF(D$11:D3788,D3789)))</f>
        <v/>
      </c>
      <c r="D3789" s="271"/>
      <c r="E3789" s="272"/>
      <c r="F3789" s="272"/>
      <c r="G3789" s="272"/>
      <c r="H3789" s="272"/>
      <c r="I3789" s="272"/>
      <c r="J3789" s="272"/>
      <c r="K3789" s="272"/>
      <c r="L3789" s="272"/>
      <c r="M3789" s="272"/>
      <c r="N3789" s="273"/>
    </row>
    <row r="3790" spans="2:14" x14ac:dyDescent="0.25">
      <c r="B3790" s="278" t="str">
        <f>IF(D3790="","",D3790&amp;"-"&amp;(1+COUNTIF(D$11:D3789,D3790)))</f>
        <v/>
      </c>
      <c r="D3790" s="271"/>
      <c r="E3790" s="272"/>
      <c r="F3790" s="272"/>
      <c r="G3790" s="272"/>
      <c r="H3790" s="272"/>
      <c r="I3790" s="272"/>
      <c r="J3790" s="272"/>
      <c r="K3790" s="272"/>
      <c r="L3790" s="272"/>
      <c r="M3790" s="272"/>
      <c r="N3790" s="273"/>
    </row>
    <row r="3791" spans="2:14" x14ac:dyDescent="0.25">
      <c r="B3791" s="278" t="str">
        <f>IF(D3791="","",D3791&amp;"-"&amp;(1+COUNTIF(D$11:D3790,D3791)))</f>
        <v/>
      </c>
      <c r="D3791" s="271"/>
      <c r="E3791" s="272"/>
      <c r="F3791" s="272"/>
      <c r="G3791" s="272"/>
      <c r="H3791" s="272"/>
      <c r="I3791" s="272"/>
      <c r="J3791" s="272"/>
      <c r="K3791" s="272"/>
      <c r="L3791" s="272"/>
      <c r="M3791" s="272"/>
      <c r="N3791" s="273"/>
    </row>
    <row r="3792" spans="2:14" ht="15" customHeight="1" x14ac:dyDescent="0.25">
      <c r="B3792" s="278" t="str">
        <f>IF(D3792="","",D3792&amp;"-"&amp;(1+COUNTIF(D$11:D3791,D3792)))</f>
        <v/>
      </c>
      <c r="D3792" s="271"/>
      <c r="E3792" s="272"/>
      <c r="F3792" s="272"/>
      <c r="G3792" s="272"/>
      <c r="H3792" s="272"/>
      <c r="I3792" s="272"/>
      <c r="J3792" s="272"/>
      <c r="K3792" s="272"/>
      <c r="L3792" s="272"/>
      <c r="M3792" s="272"/>
      <c r="N3792" s="273"/>
    </row>
    <row r="3793" spans="2:14" x14ac:dyDescent="0.25">
      <c r="B3793" s="278" t="str">
        <f>IF(D3793="","",D3793&amp;"-"&amp;(1+COUNTIF(D$11:D3792,D3793)))</f>
        <v/>
      </c>
      <c r="D3793" s="271"/>
      <c r="E3793" s="272"/>
      <c r="F3793" s="272"/>
      <c r="G3793" s="272"/>
      <c r="H3793" s="272"/>
      <c r="I3793" s="272"/>
      <c r="J3793" s="272"/>
      <c r="K3793" s="272"/>
      <c r="L3793" s="272"/>
      <c r="M3793" s="272"/>
      <c r="N3793" s="273"/>
    </row>
    <row r="3794" spans="2:14" x14ac:dyDescent="0.25">
      <c r="B3794" s="278" t="str">
        <f>IF(D3794="","",D3794&amp;"-"&amp;(1+COUNTIF(D$11:D3793,D3794)))</f>
        <v/>
      </c>
      <c r="D3794" s="271"/>
      <c r="E3794" s="272"/>
      <c r="F3794" s="272"/>
      <c r="G3794" s="272"/>
      <c r="H3794" s="272"/>
      <c r="I3794" s="272"/>
      <c r="J3794" s="272"/>
      <c r="K3794" s="272"/>
      <c r="L3794" s="272"/>
      <c r="M3794" s="272"/>
      <c r="N3794" s="273"/>
    </row>
    <row r="3795" spans="2:14" x14ac:dyDescent="0.25">
      <c r="B3795" s="278" t="str">
        <f>IF(D3795="","",D3795&amp;"-"&amp;(1+COUNTIF(D$11:D3794,D3795)))</f>
        <v/>
      </c>
      <c r="D3795" s="271"/>
      <c r="E3795" s="272"/>
      <c r="F3795" s="272"/>
      <c r="G3795" s="272"/>
      <c r="H3795" s="272"/>
      <c r="I3795" s="272"/>
      <c r="J3795" s="272"/>
      <c r="K3795" s="272"/>
      <c r="L3795" s="272"/>
      <c r="M3795" s="272"/>
      <c r="N3795" s="273"/>
    </row>
    <row r="3796" spans="2:14" x14ac:dyDescent="0.25">
      <c r="B3796" s="278" t="str">
        <f>IF(D3796="","",D3796&amp;"-"&amp;(1+COUNTIF(D$11:D3795,D3796)))</f>
        <v/>
      </c>
      <c r="D3796" s="271"/>
      <c r="E3796" s="272"/>
      <c r="F3796" s="272"/>
      <c r="G3796" s="272"/>
      <c r="H3796" s="272"/>
      <c r="I3796" s="272"/>
      <c r="J3796" s="272"/>
      <c r="K3796" s="272"/>
      <c r="L3796" s="272"/>
      <c r="M3796" s="272"/>
      <c r="N3796" s="273"/>
    </row>
    <row r="3797" spans="2:14" x14ac:dyDescent="0.25">
      <c r="B3797" s="278" t="str">
        <f>IF(D3797="","",D3797&amp;"-"&amp;(1+COUNTIF(D$11:D3796,D3797)))</f>
        <v/>
      </c>
      <c r="D3797" s="271"/>
      <c r="E3797" s="272"/>
      <c r="F3797" s="272"/>
      <c r="G3797" s="272"/>
      <c r="H3797" s="272"/>
      <c r="I3797" s="272"/>
      <c r="J3797" s="272"/>
      <c r="K3797" s="272"/>
      <c r="L3797" s="272"/>
      <c r="M3797" s="272"/>
      <c r="N3797" s="273"/>
    </row>
    <row r="3798" spans="2:14" x14ac:dyDescent="0.25">
      <c r="B3798" s="278" t="str">
        <f>IF(D3798="","",D3798&amp;"-"&amp;(1+COUNTIF(D$11:D3797,D3798)))</f>
        <v/>
      </c>
      <c r="D3798" s="271"/>
      <c r="E3798" s="272"/>
      <c r="F3798" s="272"/>
      <c r="G3798" s="272"/>
      <c r="H3798" s="272"/>
      <c r="I3798" s="272"/>
      <c r="J3798" s="272"/>
      <c r="K3798" s="272"/>
      <c r="L3798" s="272"/>
      <c r="M3798" s="272"/>
      <c r="N3798" s="273"/>
    </row>
    <row r="3799" spans="2:14" ht="15" customHeight="1" x14ac:dyDescent="0.25">
      <c r="B3799" s="278" t="str">
        <f>IF(D3799="","",D3799&amp;"-"&amp;(1+COUNTIF(D$11:D3798,D3799)))</f>
        <v/>
      </c>
      <c r="D3799" s="271"/>
      <c r="E3799" s="272"/>
      <c r="F3799" s="272"/>
      <c r="G3799" s="272"/>
      <c r="H3799" s="272"/>
      <c r="I3799" s="272"/>
      <c r="J3799" s="272"/>
      <c r="K3799" s="272"/>
      <c r="L3799" s="272"/>
      <c r="M3799" s="272"/>
      <c r="N3799" s="273"/>
    </row>
    <row r="3800" spans="2:14" x14ac:dyDescent="0.25">
      <c r="B3800" s="278" t="str">
        <f>IF(D3800="","",D3800&amp;"-"&amp;(1+COUNTIF(D$11:D3799,D3800)))</f>
        <v/>
      </c>
      <c r="D3800" s="271"/>
      <c r="E3800" s="272"/>
      <c r="F3800" s="272"/>
      <c r="G3800" s="272"/>
      <c r="H3800" s="272"/>
      <c r="I3800" s="272"/>
      <c r="J3800" s="272"/>
      <c r="K3800" s="272"/>
      <c r="L3800" s="272"/>
      <c r="M3800" s="272"/>
      <c r="N3800" s="273"/>
    </row>
    <row r="3801" spans="2:14" x14ac:dyDescent="0.25">
      <c r="B3801" s="278" t="str">
        <f>IF(D3801="","",D3801&amp;"-"&amp;(1+COUNTIF(D$11:D3800,D3801)))</f>
        <v/>
      </c>
      <c r="D3801" s="271"/>
      <c r="E3801" s="272"/>
      <c r="F3801" s="272"/>
      <c r="G3801" s="272"/>
      <c r="H3801" s="272"/>
      <c r="I3801" s="272"/>
      <c r="J3801" s="272"/>
      <c r="K3801" s="272"/>
      <c r="L3801" s="272"/>
      <c r="M3801" s="272"/>
      <c r="N3801" s="273"/>
    </row>
    <row r="3802" spans="2:14" x14ac:dyDescent="0.25">
      <c r="B3802" s="278" t="str">
        <f>IF(D3802="","",D3802&amp;"-"&amp;(1+COUNTIF(D$11:D3801,D3802)))</f>
        <v/>
      </c>
      <c r="D3802" s="271"/>
      <c r="E3802" s="272"/>
      <c r="F3802" s="272"/>
      <c r="G3802" s="272"/>
      <c r="H3802" s="272"/>
      <c r="I3802" s="272"/>
      <c r="J3802" s="272"/>
      <c r="K3802" s="272"/>
      <c r="L3802" s="272"/>
      <c r="M3802" s="272"/>
      <c r="N3802" s="273"/>
    </row>
    <row r="3803" spans="2:14" x14ac:dyDescent="0.25">
      <c r="B3803" s="278" t="str">
        <f>IF(D3803="","",D3803&amp;"-"&amp;(1+COUNTIF(D$11:D3802,D3803)))</f>
        <v/>
      </c>
      <c r="D3803" s="271"/>
      <c r="E3803" s="272"/>
      <c r="F3803" s="272"/>
      <c r="G3803" s="272"/>
      <c r="H3803" s="272"/>
      <c r="I3803" s="272"/>
      <c r="J3803" s="272"/>
      <c r="K3803" s="272"/>
      <c r="L3803" s="272"/>
      <c r="M3803" s="272"/>
      <c r="N3803" s="273"/>
    </row>
    <row r="3804" spans="2:14" x14ac:dyDescent="0.25">
      <c r="B3804" s="278" t="str">
        <f>IF(D3804="","",D3804&amp;"-"&amp;(1+COUNTIF(D$11:D3803,D3804)))</f>
        <v/>
      </c>
      <c r="D3804" s="271"/>
      <c r="E3804" s="272"/>
      <c r="F3804" s="272"/>
      <c r="G3804" s="272"/>
      <c r="H3804" s="272"/>
      <c r="I3804" s="272"/>
      <c r="J3804" s="272"/>
      <c r="K3804" s="272"/>
      <c r="L3804" s="272"/>
      <c r="M3804" s="272"/>
      <c r="N3804" s="273"/>
    </row>
    <row r="3805" spans="2:14" x14ac:dyDescent="0.25">
      <c r="B3805" s="278" t="str">
        <f>IF(D3805="","",D3805&amp;"-"&amp;(1+COUNTIF(D$11:D3804,D3805)))</f>
        <v/>
      </c>
      <c r="D3805" s="271"/>
      <c r="E3805" s="272"/>
      <c r="F3805" s="272"/>
      <c r="G3805" s="272"/>
      <c r="H3805" s="272"/>
      <c r="I3805" s="272"/>
      <c r="J3805" s="272"/>
      <c r="K3805" s="272"/>
      <c r="L3805" s="272"/>
      <c r="M3805" s="272"/>
      <c r="N3805" s="273"/>
    </row>
    <row r="3806" spans="2:14" ht="15" customHeight="1" x14ac:dyDescent="0.25">
      <c r="B3806" s="278" t="str">
        <f>IF(D3806="","",D3806&amp;"-"&amp;(1+COUNTIF(D$11:D3805,D3806)))</f>
        <v/>
      </c>
      <c r="D3806" s="271"/>
      <c r="E3806" s="272"/>
      <c r="F3806" s="272"/>
      <c r="G3806" s="272"/>
      <c r="H3806" s="272"/>
      <c r="I3806" s="272"/>
      <c r="J3806" s="272"/>
      <c r="K3806" s="272"/>
      <c r="L3806" s="272"/>
      <c r="M3806" s="272"/>
      <c r="N3806" s="273"/>
    </row>
    <row r="3807" spans="2:14" x14ac:dyDescent="0.25">
      <c r="B3807" s="278" t="str">
        <f>IF(D3807="","",D3807&amp;"-"&amp;(1+COUNTIF(D$11:D3806,D3807)))</f>
        <v/>
      </c>
      <c r="D3807" s="271"/>
      <c r="E3807" s="272"/>
      <c r="F3807" s="272"/>
      <c r="G3807" s="272"/>
      <c r="H3807" s="272"/>
      <c r="I3807" s="272"/>
      <c r="J3807" s="272"/>
      <c r="K3807" s="272"/>
      <c r="L3807" s="272"/>
      <c r="M3807" s="272"/>
      <c r="N3807" s="273"/>
    </row>
    <row r="3808" spans="2:14" x14ac:dyDescent="0.25">
      <c r="B3808" s="278" t="str">
        <f>IF(D3808="","",D3808&amp;"-"&amp;(1+COUNTIF(D$11:D3807,D3808)))</f>
        <v/>
      </c>
      <c r="D3808" s="271"/>
      <c r="E3808" s="272"/>
      <c r="F3808" s="272"/>
      <c r="G3808" s="272"/>
      <c r="H3808" s="272"/>
      <c r="I3808" s="272"/>
      <c r="J3808" s="272"/>
      <c r="K3808" s="272"/>
      <c r="L3808" s="272"/>
      <c r="M3808" s="272"/>
      <c r="N3808" s="273"/>
    </row>
    <row r="3809" spans="2:14" x14ac:dyDescent="0.25">
      <c r="B3809" s="278" t="str">
        <f>IF(D3809="","",D3809&amp;"-"&amp;(1+COUNTIF(D$11:D3808,D3809)))</f>
        <v/>
      </c>
      <c r="D3809" s="271"/>
      <c r="E3809" s="272"/>
      <c r="F3809" s="272"/>
      <c r="G3809" s="272"/>
      <c r="H3809" s="272"/>
      <c r="I3809" s="272"/>
      <c r="J3809" s="272"/>
      <c r="K3809" s="272"/>
      <c r="L3809" s="272"/>
      <c r="M3809" s="272"/>
      <c r="N3809" s="273"/>
    </row>
    <row r="3810" spans="2:14" x14ac:dyDescent="0.25">
      <c r="B3810" s="278" t="str">
        <f>IF(D3810="","",D3810&amp;"-"&amp;(1+COUNTIF(D$11:D3809,D3810)))</f>
        <v/>
      </c>
      <c r="D3810" s="271"/>
      <c r="E3810" s="272"/>
      <c r="F3810" s="272"/>
      <c r="G3810" s="272"/>
      <c r="H3810" s="272"/>
      <c r="I3810" s="272"/>
      <c r="J3810" s="272"/>
      <c r="K3810" s="272"/>
      <c r="L3810" s="272"/>
      <c r="M3810" s="272"/>
      <c r="N3810" s="273"/>
    </row>
    <row r="3811" spans="2:14" x14ac:dyDescent="0.25">
      <c r="B3811" s="278" t="str">
        <f>IF(D3811="","",D3811&amp;"-"&amp;(1+COUNTIF(D$11:D3810,D3811)))</f>
        <v/>
      </c>
      <c r="D3811" s="271"/>
      <c r="E3811" s="272"/>
      <c r="F3811" s="272"/>
      <c r="G3811" s="272"/>
      <c r="H3811" s="272"/>
      <c r="I3811" s="272"/>
      <c r="J3811" s="272"/>
      <c r="K3811" s="272"/>
      <c r="L3811" s="272"/>
      <c r="M3811" s="272"/>
      <c r="N3811" s="273"/>
    </row>
    <row r="3812" spans="2:14" x14ac:dyDescent="0.25">
      <c r="B3812" s="278" t="str">
        <f>IF(D3812="","",D3812&amp;"-"&amp;(1+COUNTIF(D$11:D3811,D3812)))</f>
        <v/>
      </c>
      <c r="D3812" s="271"/>
      <c r="E3812" s="272"/>
      <c r="F3812" s="272"/>
      <c r="G3812" s="272"/>
      <c r="H3812" s="272"/>
      <c r="I3812" s="272"/>
      <c r="J3812" s="272"/>
      <c r="K3812" s="272"/>
      <c r="L3812" s="272"/>
      <c r="M3812" s="272"/>
      <c r="N3812" s="273"/>
    </row>
    <row r="3813" spans="2:14" ht="15" customHeight="1" x14ac:dyDescent="0.25">
      <c r="B3813" s="278" t="str">
        <f>IF(D3813="","",D3813&amp;"-"&amp;(1+COUNTIF(D$11:D3812,D3813)))</f>
        <v/>
      </c>
      <c r="D3813" s="271"/>
      <c r="E3813" s="272"/>
      <c r="F3813" s="272"/>
      <c r="G3813" s="272"/>
      <c r="H3813" s="272"/>
      <c r="I3813" s="272"/>
      <c r="J3813" s="272"/>
      <c r="K3813" s="272"/>
      <c r="L3813" s="272"/>
      <c r="M3813" s="272"/>
      <c r="N3813" s="273"/>
    </row>
    <row r="3814" spans="2:14" x14ac:dyDescent="0.25">
      <c r="B3814" s="278" t="str">
        <f>IF(D3814="","",D3814&amp;"-"&amp;(1+COUNTIF(D$11:D3813,D3814)))</f>
        <v/>
      </c>
      <c r="D3814" s="271"/>
      <c r="E3814" s="272"/>
      <c r="F3814" s="272"/>
      <c r="G3814" s="272"/>
      <c r="H3814" s="272"/>
      <c r="I3814" s="272"/>
      <c r="J3814" s="272"/>
      <c r="K3814" s="272"/>
      <c r="L3814" s="272"/>
      <c r="M3814" s="272"/>
      <c r="N3814" s="273"/>
    </row>
    <row r="3815" spans="2:14" x14ac:dyDescent="0.25">
      <c r="B3815" s="278" t="str">
        <f>IF(D3815="","",D3815&amp;"-"&amp;(1+COUNTIF(D$11:D3814,D3815)))</f>
        <v/>
      </c>
      <c r="D3815" s="271"/>
      <c r="E3815" s="272"/>
      <c r="F3815" s="272"/>
      <c r="G3815" s="272"/>
      <c r="H3815" s="272"/>
      <c r="I3815" s="272"/>
      <c r="J3815" s="272"/>
      <c r="K3815" s="272"/>
      <c r="L3815" s="272"/>
      <c r="M3815" s="272"/>
      <c r="N3815" s="273"/>
    </row>
    <row r="3816" spans="2:14" x14ac:dyDescent="0.25">
      <c r="B3816" s="278" t="str">
        <f>IF(D3816="","",D3816&amp;"-"&amp;(1+COUNTIF(D$11:D3815,D3816)))</f>
        <v/>
      </c>
      <c r="D3816" s="271"/>
      <c r="E3816" s="272"/>
      <c r="F3816" s="272"/>
      <c r="G3816" s="272"/>
      <c r="H3816" s="272"/>
      <c r="I3816" s="272"/>
      <c r="J3816" s="272"/>
      <c r="K3816" s="272"/>
      <c r="L3816" s="272"/>
      <c r="M3816" s="272"/>
      <c r="N3816" s="273"/>
    </row>
    <row r="3817" spans="2:14" x14ac:dyDescent="0.25">
      <c r="B3817" s="278" t="str">
        <f>IF(D3817="","",D3817&amp;"-"&amp;(1+COUNTIF(D$11:D3816,D3817)))</f>
        <v/>
      </c>
      <c r="D3817" s="271"/>
      <c r="E3817" s="272"/>
      <c r="F3817" s="272"/>
      <c r="G3817" s="272"/>
      <c r="H3817" s="272"/>
      <c r="I3817" s="272"/>
      <c r="J3817" s="272"/>
      <c r="K3817" s="272"/>
      <c r="L3817" s="272"/>
      <c r="M3817" s="272"/>
      <c r="N3817" s="273"/>
    </row>
    <row r="3818" spans="2:14" x14ac:dyDescent="0.25">
      <c r="B3818" s="278" t="str">
        <f>IF(D3818="","",D3818&amp;"-"&amp;(1+COUNTIF(D$11:D3817,D3818)))</f>
        <v/>
      </c>
      <c r="D3818" s="271"/>
      <c r="E3818" s="272"/>
      <c r="F3818" s="272"/>
      <c r="G3818" s="272"/>
      <c r="H3818" s="272"/>
      <c r="I3818" s="272"/>
      <c r="J3818" s="272"/>
      <c r="K3818" s="272"/>
      <c r="L3818" s="272"/>
      <c r="M3818" s="272"/>
      <c r="N3818" s="273"/>
    </row>
    <row r="3819" spans="2:14" x14ac:dyDescent="0.25">
      <c r="B3819" s="278" t="str">
        <f>IF(D3819="","",D3819&amp;"-"&amp;(1+COUNTIF(D$11:D3818,D3819)))</f>
        <v/>
      </c>
      <c r="D3819" s="271"/>
      <c r="E3819" s="272"/>
      <c r="F3819" s="272"/>
      <c r="G3819" s="272"/>
      <c r="H3819" s="272"/>
      <c r="I3819" s="272"/>
      <c r="J3819" s="272"/>
      <c r="K3819" s="272"/>
      <c r="L3819" s="272"/>
      <c r="M3819" s="272"/>
      <c r="N3819" s="273"/>
    </row>
    <row r="3820" spans="2:14" ht="15" customHeight="1" x14ac:dyDescent="0.25">
      <c r="B3820" s="278" t="str">
        <f>IF(D3820="","",D3820&amp;"-"&amp;(1+COUNTIF(D$11:D3819,D3820)))</f>
        <v/>
      </c>
      <c r="D3820" s="271"/>
      <c r="E3820" s="272"/>
      <c r="F3820" s="272"/>
      <c r="G3820" s="272"/>
      <c r="H3820" s="272"/>
      <c r="I3820" s="272"/>
      <c r="J3820" s="272"/>
      <c r="K3820" s="272"/>
      <c r="L3820" s="272"/>
      <c r="M3820" s="272"/>
      <c r="N3820" s="273"/>
    </row>
    <row r="3821" spans="2:14" x14ac:dyDescent="0.25">
      <c r="B3821" s="278" t="str">
        <f>IF(D3821="","",D3821&amp;"-"&amp;(1+COUNTIF(D$11:D3820,D3821)))</f>
        <v/>
      </c>
      <c r="D3821" s="271"/>
      <c r="E3821" s="272"/>
      <c r="F3821" s="272"/>
      <c r="G3821" s="272"/>
      <c r="H3821" s="272"/>
      <c r="I3821" s="272"/>
      <c r="J3821" s="272"/>
      <c r="K3821" s="272"/>
      <c r="L3821" s="272"/>
      <c r="M3821" s="272"/>
      <c r="N3821" s="273"/>
    </row>
    <row r="3822" spans="2:14" x14ac:dyDescent="0.25">
      <c r="B3822" s="278" t="str">
        <f>IF(D3822="","",D3822&amp;"-"&amp;(1+COUNTIF(D$11:D3821,D3822)))</f>
        <v/>
      </c>
      <c r="D3822" s="271"/>
      <c r="E3822" s="272"/>
      <c r="F3822" s="272"/>
      <c r="G3822" s="272"/>
      <c r="H3822" s="272"/>
      <c r="I3822" s="272"/>
      <c r="J3822" s="272"/>
      <c r="K3822" s="272"/>
      <c r="L3822" s="272"/>
      <c r="M3822" s="272"/>
      <c r="N3822" s="273"/>
    </row>
    <row r="3823" spans="2:14" x14ac:dyDescent="0.25">
      <c r="B3823" s="278" t="str">
        <f>IF(D3823="","",D3823&amp;"-"&amp;(1+COUNTIF(D$11:D3822,D3823)))</f>
        <v/>
      </c>
      <c r="D3823" s="271"/>
      <c r="E3823" s="272"/>
      <c r="F3823" s="272"/>
      <c r="G3823" s="272"/>
      <c r="H3823" s="272"/>
      <c r="I3823" s="272"/>
      <c r="J3823" s="272"/>
      <c r="K3823" s="272"/>
      <c r="L3823" s="272"/>
      <c r="M3823" s="272"/>
      <c r="N3823" s="273"/>
    </row>
    <row r="3824" spans="2:14" x14ac:dyDescent="0.25">
      <c r="B3824" s="278" t="str">
        <f>IF(D3824="","",D3824&amp;"-"&amp;(1+COUNTIF(D$11:D3823,D3824)))</f>
        <v/>
      </c>
      <c r="D3824" s="271"/>
      <c r="E3824" s="272"/>
      <c r="F3824" s="272"/>
      <c r="G3824" s="272"/>
      <c r="H3824" s="272"/>
      <c r="I3824" s="272"/>
      <c r="J3824" s="272"/>
      <c r="K3824" s="272"/>
      <c r="L3824" s="272"/>
      <c r="M3824" s="272"/>
      <c r="N3824" s="273"/>
    </row>
    <row r="3825" spans="2:14" x14ac:dyDescent="0.25">
      <c r="B3825" s="278" t="str">
        <f>IF(D3825="","",D3825&amp;"-"&amp;(1+COUNTIF(D$11:D3824,D3825)))</f>
        <v/>
      </c>
      <c r="D3825" s="271"/>
      <c r="E3825" s="272"/>
      <c r="F3825" s="272"/>
      <c r="G3825" s="272"/>
      <c r="H3825" s="272"/>
      <c r="I3825" s="272"/>
      <c r="J3825" s="272"/>
      <c r="K3825" s="272"/>
      <c r="L3825" s="272"/>
      <c r="M3825" s="272"/>
      <c r="N3825" s="273"/>
    </row>
    <row r="3826" spans="2:14" x14ac:dyDescent="0.25">
      <c r="B3826" s="278" t="str">
        <f>IF(D3826="","",D3826&amp;"-"&amp;(1+COUNTIF(D$11:D3825,D3826)))</f>
        <v/>
      </c>
      <c r="D3826" s="271"/>
      <c r="E3826" s="272"/>
      <c r="F3826" s="272"/>
      <c r="G3826" s="272"/>
      <c r="H3826" s="272"/>
      <c r="I3826" s="272"/>
      <c r="J3826" s="272"/>
      <c r="K3826" s="272"/>
      <c r="L3826" s="272"/>
      <c r="M3826" s="272"/>
      <c r="N3826" s="273"/>
    </row>
    <row r="3827" spans="2:14" ht="15" customHeight="1" x14ac:dyDescent="0.25">
      <c r="B3827" s="278" t="str">
        <f>IF(D3827="","",D3827&amp;"-"&amp;(1+COUNTIF(D$11:D3826,D3827)))</f>
        <v/>
      </c>
      <c r="D3827" s="271"/>
      <c r="E3827" s="272"/>
      <c r="F3827" s="272"/>
      <c r="G3827" s="272"/>
      <c r="H3827" s="272"/>
      <c r="I3827" s="272"/>
      <c r="J3827" s="272"/>
      <c r="K3827" s="272"/>
      <c r="L3827" s="272"/>
      <c r="M3827" s="272"/>
      <c r="N3827" s="273"/>
    </row>
    <row r="3828" spans="2:14" x14ac:dyDescent="0.25">
      <c r="B3828" s="278" t="str">
        <f>IF(D3828="","",D3828&amp;"-"&amp;(1+COUNTIF(D$11:D3827,D3828)))</f>
        <v/>
      </c>
      <c r="D3828" s="271"/>
      <c r="E3828" s="272"/>
      <c r="F3828" s="272"/>
      <c r="G3828" s="272"/>
      <c r="H3828" s="272"/>
      <c r="I3828" s="272"/>
      <c r="J3828" s="272"/>
      <c r="K3828" s="272"/>
      <c r="L3828" s="272"/>
      <c r="M3828" s="272"/>
      <c r="N3828" s="273"/>
    </row>
    <row r="3829" spans="2:14" x14ac:dyDescent="0.25">
      <c r="B3829" s="278" t="str">
        <f>IF(D3829="","",D3829&amp;"-"&amp;(1+COUNTIF(D$11:D3828,D3829)))</f>
        <v/>
      </c>
      <c r="D3829" s="271"/>
      <c r="E3829" s="272"/>
      <c r="F3829" s="272"/>
      <c r="G3829" s="272"/>
      <c r="H3829" s="272"/>
      <c r="I3829" s="272"/>
      <c r="J3829" s="272"/>
      <c r="K3829" s="272"/>
      <c r="L3829" s="272"/>
      <c r="M3829" s="272"/>
      <c r="N3829" s="273"/>
    </row>
    <row r="3830" spans="2:14" x14ac:dyDescent="0.25">
      <c r="B3830" s="278" t="str">
        <f>IF(D3830="","",D3830&amp;"-"&amp;(1+COUNTIF(D$11:D3829,D3830)))</f>
        <v/>
      </c>
      <c r="D3830" s="271"/>
      <c r="E3830" s="272"/>
      <c r="F3830" s="272"/>
      <c r="G3830" s="272"/>
      <c r="H3830" s="272"/>
      <c r="I3830" s="272"/>
      <c r="J3830" s="272"/>
      <c r="K3830" s="272"/>
      <c r="L3830" s="272"/>
      <c r="M3830" s="272"/>
      <c r="N3830" s="273"/>
    </row>
    <row r="3831" spans="2:14" x14ac:dyDescent="0.25">
      <c r="B3831" s="278" t="str">
        <f>IF(D3831="","",D3831&amp;"-"&amp;(1+COUNTIF(D$11:D3830,D3831)))</f>
        <v/>
      </c>
      <c r="D3831" s="271"/>
      <c r="E3831" s="272"/>
      <c r="F3831" s="272"/>
      <c r="G3831" s="272"/>
      <c r="H3831" s="272"/>
      <c r="I3831" s="272"/>
      <c r="J3831" s="272"/>
      <c r="K3831" s="272"/>
      <c r="L3831" s="272"/>
      <c r="M3831" s="272"/>
      <c r="N3831" s="273"/>
    </row>
    <row r="3832" spans="2:14" x14ac:dyDescent="0.25">
      <c r="B3832" s="278" t="str">
        <f>IF(D3832="","",D3832&amp;"-"&amp;(1+COUNTIF(D$11:D3831,D3832)))</f>
        <v/>
      </c>
      <c r="D3832" s="271"/>
      <c r="E3832" s="272"/>
      <c r="F3832" s="272"/>
      <c r="G3832" s="272"/>
      <c r="H3832" s="272"/>
      <c r="I3832" s="272"/>
      <c r="J3832" s="272"/>
      <c r="K3832" s="272"/>
      <c r="L3832" s="272"/>
      <c r="M3832" s="272"/>
      <c r="N3832" s="273"/>
    </row>
    <row r="3833" spans="2:14" x14ac:dyDescent="0.25">
      <c r="B3833" s="278" t="str">
        <f>IF(D3833="","",D3833&amp;"-"&amp;(1+COUNTIF(D$11:D3832,D3833)))</f>
        <v/>
      </c>
      <c r="D3833" s="271"/>
      <c r="E3833" s="272"/>
      <c r="F3833" s="272"/>
      <c r="G3833" s="272"/>
      <c r="H3833" s="272"/>
      <c r="I3833" s="272"/>
      <c r="J3833" s="272"/>
      <c r="K3833" s="272"/>
      <c r="L3833" s="272"/>
      <c r="M3833" s="272"/>
      <c r="N3833" s="273"/>
    </row>
    <row r="3834" spans="2:14" ht="15" customHeight="1" x14ac:dyDescent="0.25">
      <c r="B3834" s="278" t="str">
        <f>IF(D3834="","",D3834&amp;"-"&amp;(1+COUNTIF(D$11:D3833,D3834)))</f>
        <v/>
      </c>
      <c r="D3834" s="271"/>
      <c r="E3834" s="272"/>
      <c r="F3834" s="272"/>
      <c r="G3834" s="272"/>
      <c r="H3834" s="272"/>
      <c r="I3834" s="272"/>
      <c r="J3834" s="272"/>
      <c r="K3834" s="272"/>
      <c r="L3834" s="272"/>
      <c r="M3834" s="272"/>
      <c r="N3834" s="273"/>
    </row>
    <row r="3835" spans="2:14" x14ac:dyDescent="0.25">
      <c r="B3835" s="278" t="str">
        <f>IF(D3835="","",D3835&amp;"-"&amp;(1+COUNTIF(D$11:D3834,D3835)))</f>
        <v/>
      </c>
      <c r="D3835" s="271"/>
      <c r="E3835" s="272"/>
      <c r="F3835" s="272"/>
      <c r="G3835" s="272"/>
      <c r="H3835" s="272"/>
      <c r="I3835" s="272"/>
      <c r="J3835" s="272"/>
      <c r="K3835" s="272"/>
      <c r="L3835" s="272"/>
      <c r="M3835" s="272"/>
      <c r="N3835" s="273"/>
    </row>
    <row r="3836" spans="2:14" x14ac:dyDescent="0.25">
      <c r="B3836" s="278" t="str">
        <f>IF(D3836="","",D3836&amp;"-"&amp;(1+COUNTIF(D$11:D3835,D3836)))</f>
        <v/>
      </c>
      <c r="D3836" s="271"/>
      <c r="E3836" s="272"/>
      <c r="F3836" s="272"/>
      <c r="G3836" s="272"/>
      <c r="H3836" s="272"/>
      <c r="I3836" s="272"/>
      <c r="J3836" s="272"/>
      <c r="K3836" s="272"/>
      <c r="L3836" s="272"/>
      <c r="M3836" s="272"/>
      <c r="N3836" s="273"/>
    </row>
    <row r="3837" spans="2:14" x14ac:dyDescent="0.25">
      <c r="B3837" s="278" t="str">
        <f>IF(D3837="","",D3837&amp;"-"&amp;(1+COUNTIF(D$11:D3836,D3837)))</f>
        <v/>
      </c>
      <c r="D3837" s="271"/>
      <c r="E3837" s="272"/>
      <c r="F3837" s="272"/>
      <c r="G3837" s="272"/>
      <c r="H3837" s="272"/>
      <c r="I3837" s="272"/>
      <c r="J3837" s="272"/>
      <c r="K3837" s="272"/>
      <c r="L3837" s="272"/>
      <c r="M3837" s="272"/>
      <c r="N3837" s="273"/>
    </row>
    <row r="3838" spans="2:14" x14ac:dyDescent="0.25">
      <c r="B3838" s="278" t="str">
        <f>IF(D3838="","",D3838&amp;"-"&amp;(1+COUNTIF(D$11:D3837,D3838)))</f>
        <v/>
      </c>
      <c r="D3838" s="271"/>
      <c r="E3838" s="272"/>
      <c r="F3838" s="272"/>
      <c r="G3838" s="272"/>
      <c r="H3838" s="272"/>
      <c r="I3838" s="272"/>
      <c r="J3838" s="272"/>
      <c r="K3838" s="272"/>
      <c r="L3838" s="272"/>
      <c r="M3838" s="272"/>
      <c r="N3838" s="273"/>
    </row>
    <row r="3839" spans="2:14" x14ac:dyDescent="0.25">
      <c r="B3839" s="278" t="str">
        <f>IF(D3839="","",D3839&amp;"-"&amp;(1+COUNTIF(D$11:D3838,D3839)))</f>
        <v/>
      </c>
      <c r="D3839" s="271"/>
      <c r="E3839" s="272"/>
      <c r="F3839" s="272"/>
      <c r="G3839" s="272"/>
      <c r="H3839" s="272"/>
      <c r="I3839" s="272"/>
      <c r="J3839" s="272"/>
      <c r="K3839" s="272"/>
      <c r="L3839" s="272"/>
      <c r="M3839" s="272"/>
      <c r="N3839" s="273"/>
    </row>
    <row r="3840" spans="2:14" x14ac:dyDescent="0.25">
      <c r="B3840" s="278" t="str">
        <f>IF(D3840="","",D3840&amp;"-"&amp;(1+COUNTIF(D$11:D3839,D3840)))</f>
        <v/>
      </c>
      <c r="D3840" s="271"/>
      <c r="E3840" s="272"/>
      <c r="F3840" s="272"/>
      <c r="G3840" s="272"/>
      <c r="H3840" s="272"/>
      <c r="I3840" s="272"/>
      <c r="J3840" s="272"/>
      <c r="K3840" s="272"/>
      <c r="L3840" s="272"/>
      <c r="M3840" s="272"/>
      <c r="N3840" s="273"/>
    </row>
    <row r="3841" spans="2:14" ht="15" customHeight="1" x14ac:dyDescent="0.25">
      <c r="B3841" s="278" t="str">
        <f>IF(D3841="","",D3841&amp;"-"&amp;(1+COUNTIF(D$11:D3840,D3841)))</f>
        <v/>
      </c>
      <c r="D3841" s="271"/>
      <c r="E3841" s="272"/>
      <c r="F3841" s="272"/>
      <c r="G3841" s="272"/>
      <c r="H3841" s="272"/>
      <c r="I3841" s="272"/>
      <c r="J3841" s="272"/>
      <c r="K3841" s="272"/>
      <c r="L3841" s="272"/>
      <c r="M3841" s="272"/>
      <c r="N3841" s="273"/>
    </row>
    <row r="3842" spans="2:14" x14ac:dyDescent="0.25">
      <c r="B3842" s="278" t="str">
        <f>IF(D3842="","",D3842&amp;"-"&amp;(1+COUNTIF(D$11:D3841,D3842)))</f>
        <v/>
      </c>
      <c r="D3842" s="271"/>
      <c r="E3842" s="272"/>
      <c r="F3842" s="272"/>
      <c r="G3842" s="272"/>
      <c r="H3842" s="272"/>
      <c r="I3842" s="272"/>
      <c r="J3842" s="272"/>
      <c r="K3842" s="272"/>
      <c r="L3842" s="272"/>
      <c r="M3842" s="272"/>
      <c r="N3842" s="273"/>
    </row>
    <row r="3843" spans="2:14" x14ac:dyDescent="0.25">
      <c r="B3843" s="278" t="str">
        <f>IF(D3843="","",D3843&amp;"-"&amp;(1+COUNTIF(D$11:D3842,D3843)))</f>
        <v/>
      </c>
      <c r="D3843" s="271"/>
      <c r="E3843" s="272"/>
      <c r="F3843" s="272"/>
      <c r="G3843" s="272"/>
      <c r="H3843" s="272"/>
      <c r="I3843" s="272"/>
      <c r="J3843" s="272"/>
      <c r="K3843" s="272"/>
      <c r="L3843" s="272"/>
      <c r="M3843" s="272"/>
      <c r="N3843" s="273"/>
    </row>
    <row r="3844" spans="2:14" x14ac:dyDescent="0.25">
      <c r="B3844" s="278" t="str">
        <f>IF(D3844="","",D3844&amp;"-"&amp;(1+COUNTIF(D$11:D3843,D3844)))</f>
        <v/>
      </c>
      <c r="D3844" s="271"/>
      <c r="E3844" s="272"/>
      <c r="F3844" s="272"/>
      <c r="G3844" s="272"/>
      <c r="H3844" s="272"/>
      <c r="I3844" s="272"/>
      <c r="J3844" s="272"/>
      <c r="K3844" s="272"/>
      <c r="L3844" s="272"/>
      <c r="M3844" s="272"/>
      <c r="N3844" s="273"/>
    </row>
    <row r="3845" spans="2:14" x14ac:dyDescent="0.25">
      <c r="B3845" s="278" t="str">
        <f>IF(D3845="","",D3845&amp;"-"&amp;(1+COUNTIF(D$11:D3844,D3845)))</f>
        <v/>
      </c>
      <c r="D3845" s="271"/>
      <c r="E3845" s="272"/>
      <c r="F3845" s="272"/>
      <c r="G3845" s="272"/>
      <c r="H3845" s="272"/>
      <c r="I3845" s="272"/>
      <c r="J3845" s="272"/>
      <c r="K3845" s="272"/>
      <c r="L3845" s="272"/>
      <c r="M3845" s="272"/>
      <c r="N3845" s="273"/>
    </row>
    <row r="3846" spans="2:14" x14ac:dyDescent="0.25">
      <c r="B3846" s="278" t="str">
        <f>IF(D3846="","",D3846&amp;"-"&amp;(1+COUNTIF(D$11:D3845,D3846)))</f>
        <v/>
      </c>
      <c r="D3846" s="271"/>
      <c r="E3846" s="272"/>
      <c r="F3846" s="272"/>
      <c r="G3846" s="272"/>
      <c r="H3846" s="272"/>
      <c r="I3846" s="272"/>
      <c r="J3846" s="272"/>
      <c r="K3846" s="272"/>
      <c r="L3846" s="272"/>
      <c r="M3846" s="272"/>
      <c r="N3846" s="273"/>
    </row>
    <row r="3847" spans="2:14" x14ac:dyDescent="0.25">
      <c r="B3847" s="278" t="str">
        <f>IF(D3847="","",D3847&amp;"-"&amp;(1+COUNTIF(D$11:D3846,D3847)))</f>
        <v/>
      </c>
      <c r="D3847" s="271"/>
      <c r="E3847" s="272"/>
      <c r="F3847" s="272"/>
      <c r="G3847" s="272"/>
      <c r="H3847" s="272"/>
      <c r="I3847" s="272"/>
      <c r="J3847" s="272"/>
      <c r="K3847" s="272"/>
      <c r="L3847" s="272"/>
      <c r="M3847" s="272"/>
      <c r="N3847" s="273"/>
    </row>
    <row r="3848" spans="2:14" ht="15" customHeight="1" x14ac:dyDescent="0.25">
      <c r="B3848" s="278" t="str">
        <f>IF(D3848="","",D3848&amp;"-"&amp;(1+COUNTIF(D$11:D3847,D3848)))</f>
        <v/>
      </c>
      <c r="D3848" s="271"/>
      <c r="E3848" s="272"/>
      <c r="F3848" s="272"/>
      <c r="G3848" s="272"/>
      <c r="H3848" s="272"/>
      <c r="I3848" s="272"/>
      <c r="J3848" s="272"/>
      <c r="K3848" s="272"/>
      <c r="L3848" s="272"/>
      <c r="M3848" s="272"/>
      <c r="N3848" s="273"/>
    </row>
    <row r="3849" spans="2:14" x14ac:dyDescent="0.25">
      <c r="B3849" s="278" t="str">
        <f>IF(D3849="","",D3849&amp;"-"&amp;(1+COUNTIF(D$11:D3848,D3849)))</f>
        <v/>
      </c>
      <c r="D3849" s="271"/>
      <c r="E3849" s="272"/>
      <c r="F3849" s="272"/>
      <c r="G3849" s="272"/>
      <c r="H3849" s="272"/>
      <c r="I3849" s="272"/>
      <c r="J3849" s="272"/>
      <c r="K3849" s="272"/>
      <c r="L3849" s="272"/>
      <c r="M3849" s="272"/>
      <c r="N3849" s="273"/>
    </row>
    <row r="3850" spans="2:14" x14ac:dyDescent="0.25">
      <c r="B3850" s="278" t="str">
        <f>IF(D3850="","",D3850&amp;"-"&amp;(1+COUNTIF(D$11:D3849,D3850)))</f>
        <v/>
      </c>
      <c r="D3850" s="271"/>
      <c r="E3850" s="272"/>
      <c r="F3850" s="272"/>
      <c r="G3850" s="272"/>
      <c r="H3850" s="272"/>
      <c r="I3850" s="272"/>
      <c r="J3850" s="272"/>
      <c r="K3850" s="272"/>
      <c r="L3850" s="272"/>
      <c r="M3850" s="272"/>
      <c r="N3850" s="273"/>
    </row>
    <row r="3851" spans="2:14" x14ac:dyDescent="0.25">
      <c r="B3851" s="278" t="str">
        <f>IF(D3851="","",D3851&amp;"-"&amp;(1+COUNTIF(D$11:D3850,D3851)))</f>
        <v/>
      </c>
      <c r="D3851" s="271"/>
      <c r="E3851" s="272"/>
      <c r="F3851" s="272"/>
      <c r="G3851" s="272"/>
      <c r="H3851" s="272"/>
      <c r="I3851" s="272"/>
      <c r="J3851" s="272"/>
      <c r="K3851" s="272"/>
      <c r="L3851" s="272"/>
      <c r="M3851" s="272"/>
      <c r="N3851" s="273"/>
    </row>
    <row r="3852" spans="2:14" x14ac:dyDescent="0.25">
      <c r="B3852" s="278" t="str">
        <f>IF(D3852="","",D3852&amp;"-"&amp;(1+COUNTIF(D$11:D3851,D3852)))</f>
        <v/>
      </c>
      <c r="D3852" s="271"/>
      <c r="E3852" s="272"/>
      <c r="F3852" s="272"/>
      <c r="G3852" s="272"/>
      <c r="H3852" s="272"/>
      <c r="I3852" s="272"/>
      <c r="J3852" s="272"/>
      <c r="K3852" s="272"/>
      <c r="L3852" s="272"/>
      <c r="M3852" s="272"/>
      <c r="N3852" s="273"/>
    </row>
    <row r="3853" spans="2:14" x14ac:dyDescent="0.25">
      <c r="B3853" s="278" t="str">
        <f>IF(D3853="","",D3853&amp;"-"&amp;(1+COUNTIF(D$11:D3852,D3853)))</f>
        <v/>
      </c>
      <c r="D3853" s="271"/>
      <c r="E3853" s="272"/>
      <c r="F3853" s="272"/>
      <c r="G3853" s="272"/>
      <c r="H3853" s="272"/>
      <c r="I3853" s="272"/>
      <c r="J3853" s="272"/>
      <c r="K3853" s="272"/>
      <c r="L3853" s="272"/>
      <c r="M3853" s="272"/>
      <c r="N3853" s="273"/>
    </row>
    <row r="3854" spans="2:14" x14ac:dyDescent="0.25">
      <c r="B3854" s="278" t="str">
        <f>IF(D3854="","",D3854&amp;"-"&amp;(1+COUNTIF(D$11:D3853,D3854)))</f>
        <v/>
      </c>
      <c r="D3854" s="271"/>
      <c r="E3854" s="272"/>
      <c r="F3854" s="272"/>
      <c r="G3854" s="272"/>
      <c r="H3854" s="272"/>
      <c r="I3854" s="272"/>
      <c r="J3854" s="272"/>
      <c r="K3854" s="272"/>
      <c r="L3854" s="272"/>
      <c r="M3854" s="272"/>
      <c r="N3854" s="273"/>
    </row>
    <row r="3855" spans="2:14" ht="15" customHeight="1" x14ac:dyDescent="0.25">
      <c r="B3855" s="278" t="str">
        <f>IF(D3855="","",D3855&amp;"-"&amp;(1+COUNTIF(D$11:D3854,D3855)))</f>
        <v/>
      </c>
      <c r="D3855" s="271"/>
      <c r="E3855" s="272"/>
      <c r="F3855" s="272"/>
      <c r="G3855" s="272"/>
      <c r="H3855" s="272"/>
      <c r="I3855" s="272"/>
      <c r="J3855" s="272"/>
      <c r="K3855" s="272"/>
      <c r="L3855" s="272"/>
      <c r="M3855" s="272"/>
      <c r="N3855" s="273"/>
    </row>
    <row r="3856" spans="2:14" x14ac:dyDescent="0.25">
      <c r="B3856" s="278" t="str">
        <f>IF(D3856="","",D3856&amp;"-"&amp;(1+COUNTIF(D$11:D3855,D3856)))</f>
        <v/>
      </c>
      <c r="D3856" s="271"/>
      <c r="E3856" s="272"/>
      <c r="F3856" s="272"/>
      <c r="G3856" s="272"/>
      <c r="H3856" s="272"/>
      <c r="I3856" s="272"/>
      <c r="J3856" s="272"/>
      <c r="K3856" s="272"/>
      <c r="L3856" s="272"/>
      <c r="M3856" s="272"/>
      <c r="N3856" s="273"/>
    </row>
    <row r="3857" spans="2:14" x14ac:dyDescent="0.25">
      <c r="B3857" s="278" t="str">
        <f>IF(D3857="","",D3857&amp;"-"&amp;(1+COUNTIF(D$11:D3856,D3857)))</f>
        <v/>
      </c>
      <c r="D3857" s="271"/>
      <c r="E3857" s="272"/>
      <c r="F3857" s="272"/>
      <c r="G3857" s="272"/>
      <c r="H3857" s="272"/>
      <c r="I3857" s="272"/>
      <c r="J3857" s="272"/>
      <c r="K3857" s="272"/>
      <c r="L3857" s="272"/>
      <c r="M3857" s="272"/>
      <c r="N3857" s="273"/>
    </row>
    <row r="3858" spans="2:14" x14ac:dyDescent="0.25">
      <c r="B3858" s="278" t="str">
        <f>IF(D3858="","",D3858&amp;"-"&amp;(1+COUNTIF(D$11:D3857,D3858)))</f>
        <v/>
      </c>
      <c r="D3858" s="271"/>
      <c r="E3858" s="272"/>
      <c r="F3858" s="272"/>
      <c r="G3858" s="272"/>
      <c r="H3858" s="272"/>
      <c r="I3858" s="272"/>
      <c r="J3858" s="272"/>
      <c r="K3858" s="272"/>
      <c r="L3858" s="272"/>
      <c r="M3858" s="272"/>
      <c r="N3858" s="273"/>
    </row>
    <row r="3859" spans="2:14" x14ac:dyDescent="0.25">
      <c r="B3859" s="278" t="str">
        <f>IF(D3859="","",D3859&amp;"-"&amp;(1+COUNTIF(D$11:D3858,D3859)))</f>
        <v/>
      </c>
      <c r="D3859" s="271"/>
      <c r="E3859" s="272"/>
      <c r="F3859" s="272"/>
      <c r="G3859" s="272"/>
      <c r="H3859" s="272"/>
      <c r="I3859" s="272"/>
      <c r="J3859" s="272"/>
      <c r="K3859" s="272"/>
      <c r="L3859" s="272"/>
      <c r="M3859" s="272"/>
      <c r="N3859" s="273"/>
    </row>
    <row r="3860" spans="2:14" x14ac:dyDescent="0.25">
      <c r="B3860" s="278" t="str">
        <f>IF(D3860="","",D3860&amp;"-"&amp;(1+COUNTIF(D$11:D3859,D3860)))</f>
        <v/>
      </c>
      <c r="D3860" s="271"/>
      <c r="E3860" s="272"/>
      <c r="F3860" s="272"/>
      <c r="G3860" s="272"/>
      <c r="H3860" s="272"/>
      <c r="I3860" s="272"/>
      <c r="J3860" s="272"/>
      <c r="K3860" s="272"/>
      <c r="L3860" s="272"/>
      <c r="M3860" s="272"/>
      <c r="N3860" s="273"/>
    </row>
    <row r="3861" spans="2:14" x14ac:dyDescent="0.25">
      <c r="B3861" s="278" t="str">
        <f>IF(D3861="","",D3861&amp;"-"&amp;(1+COUNTIF(D$11:D3860,D3861)))</f>
        <v/>
      </c>
      <c r="D3861" s="271"/>
      <c r="E3861" s="272"/>
      <c r="F3861" s="272"/>
      <c r="G3861" s="272"/>
      <c r="H3861" s="272"/>
      <c r="I3861" s="272"/>
      <c r="J3861" s="272"/>
      <c r="K3861" s="272"/>
      <c r="L3861" s="272"/>
      <c r="M3861" s="272"/>
      <c r="N3861" s="273"/>
    </row>
    <row r="3862" spans="2:14" ht="15" customHeight="1" x14ac:dyDescent="0.25">
      <c r="B3862" s="278" t="str">
        <f>IF(D3862="","",D3862&amp;"-"&amp;(1+COUNTIF(D$11:D3861,D3862)))</f>
        <v/>
      </c>
      <c r="D3862" s="271"/>
      <c r="E3862" s="272"/>
      <c r="F3862" s="272"/>
      <c r="G3862" s="272"/>
      <c r="H3862" s="272"/>
      <c r="I3862" s="272"/>
      <c r="J3862" s="272"/>
      <c r="K3862" s="272"/>
      <c r="L3862" s="272"/>
      <c r="M3862" s="272"/>
      <c r="N3862" s="273"/>
    </row>
    <row r="3863" spans="2:14" x14ac:dyDescent="0.25">
      <c r="B3863" s="278" t="str">
        <f>IF(D3863="","",D3863&amp;"-"&amp;(1+COUNTIF(D$11:D3862,D3863)))</f>
        <v/>
      </c>
      <c r="D3863" s="271"/>
      <c r="E3863" s="272"/>
      <c r="F3863" s="272"/>
      <c r="G3863" s="272"/>
      <c r="H3863" s="272"/>
      <c r="I3863" s="272"/>
      <c r="J3863" s="272"/>
      <c r="K3863" s="272"/>
      <c r="L3863" s="272"/>
      <c r="M3863" s="272"/>
      <c r="N3863" s="273"/>
    </row>
    <row r="3864" spans="2:14" x14ac:dyDescent="0.25">
      <c r="B3864" s="278" t="str">
        <f>IF(D3864="","",D3864&amp;"-"&amp;(1+COUNTIF(D$11:D3863,D3864)))</f>
        <v/>
      </c>
      <c r="D3864" s="271"/>
      <c r="E3864" s="272"/>
      <c r="F3864" s="272"/>
      <c r="G3864" s="272"/>
      <c r="H3864" s="272"/>
      <c r="I3864" s="272"/>
      <c r="J3864" s="272"/>
      <c r="K3864" s="272"/>
      <c r="L3864" s="272"/>
      <c r="M3864" s="272"/>
      <c r="N3864" s="273"/>
    </row>
    <row r="3865" spans="2:14" x14ac:dyDescent="0.25">
      <c r="B3865" s="278" t="str">
        <f>IF(D3865="","",D3865&amp;"-"&amp;(1+COUNTIF(D$11:D3864,D3865)))</f>
        <v/>
      </c>
      <c r="D3865" s="271"/>
      <c r="E3865" s="272"/>
      <c r="F3865" s="272"/>
      <c r="G3865" s="272"/>
      <c r="H3865" s="272"/>
      <c r="I3865" s="272"/>
      <c r="J3865" s="272"/>
      <c r="K3865" s="272"/>
      <c r="L3865" s="272"/>
      <c r="M3865" s="272"/>
      <c r="N3865" s="273"/>
    </row>
    <row r="3866" spans="2:14" x14ac:dyDescent="0.25">
      <c r="B3866" s="278" t="str">
        <f>IF(D3866="","",D3866&amp;"-"&amp;(1+COUNTIF(D$11:D3865,D3866)))</f>
        <v/>
      </c>
      <c r="D3866" s="271"/>
      <c r="E3866" s="272"/>
      <c r="F3866" s="272"/>
      <c r="G3866" s="272"/>
      <c r="H3866" s="272"/>
      <c r="I3866" s="272"/>
      <c r="J3866" s="272"/>
      <c r="K3866" s="272"/>
      <c r="L3866" s="272"/>
      <c r="M3866" s="272"/>
      <c r="N3866" s="273"/>
    </row>
    <row r="3867" spans="2:14" x14ac:dyDescent="0.25">
      <c r="B3867" s="278" t="str">
        <f>IF(D3867="","",D3867&amp;"-"&amp;(1+COUNTIF(D$11:D3866,D3867)))</f>
        <v/>
      </c>
      <c r="D3867" s="271"/>
      <c r="E3867" s="272"/>
      <c r="F3867" s="272"/>
      <c r="G3867" s="272"/>
      <c r="H3867" s="272"/>
      <c r="I3867" s="272"/>
      <c r="J3867" s="272"/>
      <c r="K3867" s="272"/>
      <c r="L3867" s="272"/>
      <c r="M3867" s="272"/>
      <c r="N3867" s="273"/>
    </row>
    <row r="3868" spans="2:14" x14ac:dyDescent="0.25">
      <c r="B3868" s="278" t="str">
        <f>IF(D3868="","",D3868&amp;"-"&amp;(1+COUNTIF(D$11:D3867,D3868)))</f>
        <v/>
      </c>
      <c r="D3868" s="271"/>
      <c r="E3868" s="272"/>
      <c r="F3868" s="272"/>
      <c r="G3868" s="272"/>
      <c r="H3868" s="272"/>
      <c r="I3868" s="272"/>
      <c r="J3868" s="272"/>
      <c r="K3868" s="272"/>
      <c r="L3868" s="272"/>
      <c r="M3868" s="272"/>
      <c r="N3868" s="273"/>
    </row>
    <row r="3869" spans="2:14" ht="15" customHeight="1" x14ac:dyDescent="0.25">
      <c r="B3869" s="278" t="str">
        <f>IF(D3869="","",D3869&amp;"-"&amp;(1+COUNTIF(D$11:D3868,D3869)))</f>
        <v/>
      </c>
      <c r="D3869" s="271"/>
      <c r="E3869" s="272"/>
      <c r="F3869" s="272"/>
      <c r="G3869" s="272"/>
      <c r="H3869" s="272"/>
      <c r="I3869" s="272"/>
      <c r="J3869" s="272"/>
      <c r="K3869" s="272"/>
      <c r="L3869" s="272"/>
      <c r="M3869" s="272"/>
      <c r="N3869" s="273"/>
    </row>
    <row r="3870" spans="2:14" x14ac:dyDescent="0.25">
      <c r="B3870" s="278" t="str">
        <f>IF(D3870="","",D3870&amp;"-"&amp;(1+COUNTIF(D$11:D3869,D3870)))</f>
        <v/>
      </c>
      <c r="D3870" s="271"/>
      <c r="E3870" s="272"/>
      <c r="F3870" s="272"/>
      <c r="G3870" s="272"/>
      <c r="H3870" s="272"/>
      <c r="I3870" s="272"/>
      <c r="J3870" s="272"/>
      <c r="K3870" s="272"/>
      <c r="L3870" s="272"/>
      <c r="M3870" s="272"/>
      <c r="N3870" s="273"/>
    </row>
    <row r="3871" spans="2:14" x14ac:dyDescent="0.25">
      <c r="B3871" s="278" t="str">
        <f>IF(D3871="","",D3871&amp;"-"&amp;(1+COUNTIF(D$11:D3870,D3871)))</f>
        <v/>
      </c>
      <c r="D3871" s="271"/>
      <c r="E3871" s="272"/>
      <c r="F3871" s="272"/>
      <c r="G3871" s="272"/>
      <c r="H3871" s="272"/>
      <c r="I3871" s="272"/>
      <c r="J3871" s="272"/>
      <c r="K3871" s="272"/>
      <c r="L3871" s="272"/>
      <c r="M3871" s="272"/>
      <c r="N3871" s="273"/>
    </row>
    <row r="3872" spans="2:14" x14ac:dyDescent="0.25">
      <c r="B3872" s="278" t="str">
        <f>IF(D3872="","",D3872&amp;"-"&amp;(1+COUNTIF(D$11:D3871,D3872)))</f>
        <v/>
      </c>
      <c r="D3872" s="271"/>
      <c r="E3872" s="272"/>
      <c r="F3872" s="272"/>
      <c r="G3872" s="272"/>
      <c r="H3872" s="272"/>
      <c r="I3872" s="272"/>
      <c r="J3872" s="272"/>
      <c r="K3872" s="272"/>
      <c r="L3872" s="272"/>
      <c r="M3872" s="272"/>
      <c r="N3872" s="273"/>
    </row>
    <row r="3873" spans="2:14" x14ac:dyDescent="0.25">
      <c r="B3873" s="278" t="str">
        <f>IF(D3873="","",D3873&amp;"-"&amp;(1+COUNTIF(D$11:D3872,D3873)))</f>
        <v/>
      </c>
      <c r="D3873" s="271"/>
      <c r="E3873" s="272"/>
      <c r="F3873" s="272"/>
      <c r="G3873" s="272"/>
      <c r="H3873" s="272"/>
      <c r="I3873" s="272"/>
      <c r="J3873" s="272"/>
      <c r="K3873" s="272"/>
      <c r="L3873" s="272"/>
      <c r="M3873" s="272"/>
      <c r="N3873" s="273"/>
    </row>
    <row r="3874" spans="2:14" x14ac:dyDescent="0.25">
      <c r="B3874" s="278" t="str">
        <f>IF(D3874="","",D3874&amp;"-"&amp;(1+COUNTIF(D$11:D3873,D3874)))</f>
        <v/>
      </c>
      <c r="D3874" s="271"/>
      <c r="E3874" s="272"/>
      <c r="F3874" s="272"/>
      <c r="G3874" s="272"/>
      <c r="H3874" s="272"/>
      <c r="I3874" s="272"/>
      <c r="J3874" s="272"/>
      <c r="K3874" s="272"/>
      <c r="L3874" s="272"/>
      <c r="M3874" s="272"/>
      <c r="N3874" s="273"/>
    </row>
    <row r="3875" spans="2:14" x14ac:dyDescent="0.25">
      <c r="B3875" s="278" t="str">
        <f>IF(D3875="","",D3875&amp;"-"&amp;(1+COUNTIF(D$11:D3874,D3875)))</f>
        <v/>
      </c>
      <c r="D3875" s="271"/>
      <c r="E3875" s="272"/>
      <c r="F3875" s="272"/>
      <c r="G3875" s="272"/>
      <c r="H3875" s="272"/>
      <c r="I3875" s="272"/>
      <c r="J3875" s="272"/>
      <c r="K3875" s="272"/>
      <c r="L3875" s="272"/>
      <c r="M3875" s="272"/>
      <c r="N3875" s="273"/>
    </row>
    <row r="3876" spans="2:14" ht="15" customHeight="1" x14ac:dyDescent="0.25">
      <c r="B3876" s="278" t="str">
        <f>IF(D3876="","",D3876&amp;"-"&amp;(1+COUNTIF(D$11:D3875,D3876)))</f>
        <v/>
      </c>
      <c r="D3876" s="271"/>
      <c r="E3876" s="272"/>
      <c r="F3876" s="272"/>
      <c r="G3876" s="272"/>
      <c r="H3876" s="272"/>
      <c r="I3876" s="272"/>
      <c r="J3876" s="272"/>
      <c r="K3876" s="272"/>
      <c r="L3876" s="272"/>
      <c r="M3876" s="272"/>
      <c r="N3876" s="273"/>
    </row>
    <row r="3877" spans="2:14" x14ac:dyDescent="0.25">
      <c r="B3877" s="278" t="str">
        <f>IF(D3877="","",D3877&amp;"-"&amp;(1+COUNTIF(D$11:D3876,D3877)))</f>
        <v/>
      </c>
      <c r="D3877" s="271"/>
      <c r="E3877" s="272"/>
      <c r="F3877" s="272"/>
      <c r="G3877" s="272"/>
      <c r="H3877" s="272"/>
      <c r="I3877" s="272"/>
      <c r="J3877" s="272"/>
      <c r="K3877" s="272"/>
      <c r="L3877" s="272"/>
      <c r="M3877" s="272"/>
      <c r="N3877" s="273"/>
    </row>
    <row r="3878" spans="2:14" x14ac:dyDescent="0.25">
      <c r="B3878" s="278" t="str">
        <f>IF(D3878="","",D3878&amp;"-"&amp;(1+COUNTIF(D$11:D3877,D3878)))</f>
        <v/>
      </c>
      <c r="D3878" s="271"/>
      <c r="E3878" s="272"/>
      <c r="F3878" s="272"/>
      <c r="G3878" s="272"/>
      <c r="H3878" s="272"/>
      <c r="I3878" s="272"/>
      <c r="J3878" s="272"/>
      <c r="K3878" s="272"/>
      <c r="L3878" s="272"/>
      <c r="M3878" s="272"/>
      <c r="N3878" s="273"/>
    </row>
    <row r="3879" spans="2:14" x14ac:dyDescent="0.25">
      <c r="B3879" s="278" t="str">
        <f>IF(D3879="","",D3879&amp;"-"&amp;(1+COUNTIF(D$11:D3878,D3879)))</f>
        <v/>
      </c>
      <c r="D3879" s="271"/>
      <c r="E3879" s="272"/>
      <c r="F3879" s="272"/>
      <c r="G3879" s="272"/>
      <c r="H3879" s="272"/>
      <c r="I3879" s="272"/>
      <c r="J3879" s="272"/>
      <c r="K3879" s="272"/>
      <c r="L3879" s="272"/>
      <c r="M3879" s="272"/>
      <c r="N3879" s="273"/>
    </row>
    <row r="3880" spans="2:14" x14ac:dyDescent="0.25">
      <c r="B3880" s="278" t="str">
        <f>IF(D3880="","",D3880&amp;"-"&amp;(1+COUNTIF(D$11:D3879,D3880)))</f>
        <v/>
      </c>
      <c r="D3880" s="271"/>
      <c r="E3880" s="272"/>
      <c r="F3880" s="272"/>
      <c r="G3880" s="272"/>
      <c r="H3880" s="272"/>
      <c r="I3880" s="272"/>
      <c r="J3880" s="272"/>
      <c r="K3880" s="272"/>
      <c r="L3880" s="272"/>
      <c r="M3880" s="272"/>
      <c r="N3880" s="273"/>
    </row>
    <row r="3881" spans="2:14" x14ac:dyDescent="0.25">
      <c r="B3881" s="278" t="str">
        <f>IF(D3881="","",D3881&amp;"-"&amp;(1+COUNTIF(D$11:D3880,D3881)))</f>
        <v/>
      </c>
      <c r="D3881" s="271"/>
      <c r="E3881" s="272"/>
      <c r="F3881" s="272"/>
      <c r="G3881" s="272"/>
      <c r="H3881" s="272"/>
      <c r="I3881" s="272"/>
      <c r="J3881" s="272"/>
      <c r="K3881" s="272"/>
      <c r="L3881" s="272"/>
      <c r="M3881" s="272"/>
      <c r="N3881" s="273"/>
    </row>
    <row r="3882" spans="2:14" x14ac:dyDescent="0.25">
      <c r="B3882" s="278" t="str">
        <f>IF(D3882="","",D3882&amp;"-"&amp;(1+COUNTIF(D$11:D3881,D3882)))</f>
        <v/>
      </c>
      <c r="D3882" s="271"/>
      <c r="E3882" s="272"/>
      <c r="F3882" s="272"/>
      <c r="G3882" s="272"/>
      <c r="H3882" s="272"/>
      <c r="I3882" s="272"/>
      <c r="J3882" s="272"/>
      <c r="K3882" s="272"/>
      <c r="L3882" s="272"/>
      <c r="M3882" s="272"/>
      <c r="N3882" s="273"/>
    </row>
    <row r="3883" spans="2:14" ht="15" customHeight="1" x14ac:dyDescent="0.25">
      <c r="B3883" s="278" t="str">
        <f>IF(D3883="","",D3883&amp;"-"&amp;(1+COUNTIF(D$11:D3882,D3883)))</f>
        <v/>
      </c>
      <c r="D3883" s="271"/>
      <c r="E3883" s="272"/>
      <c r="F3883" s="272"/>
      <c r="G3883" s="272"/>
      <c r="H3883" s="272"/>
      <c r="I3883" s="272"/>
      <c r="J3883" s="272"/>
      <c r="K3883" s="272"/>
      <c r="L3883" s="272"/>
      <c r="M3883" s="272"/>
      <c r="N3883" s="273"/>
    </row>
    <row r="3884" spans="2:14" x14ac:dyDescent="0.25">
      <c r="B3884" s="278" t="str">
        <f>IF(D3884="","",D3884&amp;"-"&amp;(1+COUNTIF(D$11:D3883,D3884)))</f>
        <v/>
      </c>
      <c r="D3884" s="271"/>
      <c r="E3884" s="272"/>
      <c r="F3884" s="272"/>
      <c r="G3884" s="272"/>
      <c r="H3884" s="272"/>
      <c r="I3884" s="272"/>
      <c r="J3884" s="272"/>
      <c r="K3884" s="272"/>
      <c r="L3884" s="272"/>
      <c r="M3884" s="272"/>
      <c r="N3884" s="273"/>
    </row>
    <row r="3885" spans="2:14" x14ac:dyDescent="0.25">
      <c r="B3885" s="278" t="str">
        <f>IF(D3885="","",D3885&amp;"-"&amp;(1+COUNTIF(D$11:D3884,D3885)))</f>
        <v/>
      </c>
      <c r="D3885" s="271"/>
      <c r="E3885" s="272"/>
      <c r="F3885" s="272"/>
      <c r="G3885" s="272"/>
      <c r="H3885" s="272"/>
      <c r="I3885" s="272"/>
      <c r="J3885" s="272"/>
      <c r="K3885" s="272"/>
      <c r="L3885" s="272"/>
      <c r="M3885" s="272"/>
      <c r="N3885" s="273"/>
    </row>
    <row r="3886" spans="2:14" x14ac:dyDescent="0.25">
      <c r="B3886" s="278" t="str">
        <f>IF(D3886="","",D3886&amp;"-"&amp;(1+COUNTIF(D$11:D3885,D3886)))</f>
        <v/>
      </c>
      <c r="D3886" s="271"/>
      <c r="E3886" s="272"/>
      <c r="F3886" s="272"/>
      <c r="G3886" s="272"/>
      <c r="H3886" s="272"/>
      <c r="I3886" s="272"/>
      <c r="J3886" s="272"/>
      <c r="K3886" s="272"/>
      <c r="L3886" s="272"/>
      <c r="M3886" s="272"/>
      <c r="N3886" s="273"/>
    </row>
    <row r="3887" spans="2:14" x14ac:dyDescent="0.25">
      <c r="B3887" s="278" t="str">
        <f>IF(D3887="","",D3887&amp;"-"&amp;(1+COUNTIF(D$11:D3886,D3887)))</f>
        <v/>
      </c>
      <c r="D3887" s="271"/>
      <c r="E3887" s="272"/>
      <c r="F3887" s="272"/>
      <c r="G3887" s="272"/>
      <c r="H3887" s="272"/>
      <c r="I3887" s="272"/>
      <c r="J3887" s="272"/>
      <c r="K3887" s="272"/>
      <c r="L3887" s="272"/>
      <c r="M3887" s="272"/>
      <c r="N3887" s="273"/>
    </row>
    <row r="3888" spans="2:14" x14ac:dyDescent="0.25">
      <c r="B3888" s="278" t="str">
        <f>IF(D3888="","",D3888&amp;"-"&amp;(1+COUNTIF(D$11:D3887,D3888)))</f>
        <v/>
      </c>
      <c r="D3888" s="271"/>
      <c r="E3888" s="272"/>
      <c r="F3888" s="272"/>
      <c r="G3888" s="272"/>
      <c r="H3888" s="272"/>
      <c r="I3888" s="272"/>
      <c r="J3888" s="272"/>
      <c r="K3888" s="272"/>
      <c r="L3888" s="272"/>
      <c r="M3888" s="272"/>
      <c r="N3888" s="273"/>
    </row>
    <row r="3889" spans="2:14" x14ac:dyDescent="0.25">
      <c r="B3889" s="278" t="str">
        <f>IF(D3889="","",D3889&amp;"-"&amp;(1+COUNTIF(D$11:D3888,D3889)))</f>
        <v/>
      </c>
      <c r="D3889" s="271"/>
      <c r="E3889" s="272"/>
      <c r="F3889" s="272"/>
      <c r="G3889" s="272"/>
      <c r="H3889" s="272"/>
      <c r="I3889" s="272"/>
      <c r="J3889" s="272"/>
      <c r="K3889" s="272"/>
      <c r="L3889" s="272"/>
      <c r="M3889" s="272"/>
      <c r="N3889" s="273"/>
    </row>
    <row r="3890" spans="2:14" ht="15" customHeight="1" x14ac:dyDescent="0.25">
      <c r="B3890" s="278" t="str">
        <f>IF(D3890="","",D3890&amp;"-"&amp;(1+COUNTIF(D$11:D3889,D3890)))</f>
        <v/>
      </c>
      <c r="D3890" s="271"/>
      <c r="E3890" s="272"/>
      <c r="F3890" s="272"/>
      <c r="G3890" s="272"/>
      <c r="H3890" s="272"/>
      <c r="I3890" s="272"/>
      <c r="J3890" s="272"/>
      <c r="K3890" s="272"/>
      <c r="L3890" s="272"/>
      <c r="M3890" s="272"/>
      <c r="N3890" s="273"/>
    </row>
    <row r="3891" spans="2:14" x14ac:dyDescent="0.25">
      <c r="B3891" s="278" t="str">
        <f>IF(D3891="","",D3891&amp;"-"&amp;(1+COUNTIF(D$11:D3890,D3891)))</f>
        <v/>
      </c>
      <c r="D3891" s="271"/>
      <c r="E3891" s="272"/>
      <c r="F3891" s="272"/>
      <c r="G3891" s="272"/>
      <c r="H3891" s="272"/>
      <c r="I3891" s="272"/>
      <c r="J3891" s="272"/>
      <c r="K3891" s="272"/>
      <c r="L3891" s="272"/>
      <c r="M3891" s="272"/>
      <c r="N3891" s="273"/>
    </row>
    <row r="3892" spans="2:14" x14ac:dyDescent="0.25">
      <c r="B3892" s="278" t="str">
        <f>IF(D3892="","",D3892&amp;"-"&amp;(1+COUNTIF(D$11:D3891,D3892)))</f>
        <v/>
      </c>
      <c r="D3892" s="271"/>
      <c r="E3892" s="272"/>
      <c r="F3892" s="272"/>
      <c r="G3892" s="272"/>
      <c r="H3892" s="272"/>
      <c r="I3892" s="272"/>
      <c r="J3892" s="272"/>
      <c r="K3892" s="272"/>
      <c r="L3892" s="272"/>
      <c r="M3892" s="272"/>
      <c r="N3892" s="273"/>
    </row>
    <row r="3893" spans="2:14" x14ac:dyDescent="0.25">
      <c r="B3893" s="278" t="str">
        <f>IF(D3893="","",D3893&amp;"-"&amp;(1+COUNTIF(D$11:D3892,D3893)))</f>
        <v/>
      </c>
      <c r="D3893" s="271"/>
      <c r="E3893" s="272"/>
      <c r="F3893" s="272"/>
      <c r="G3893" s="272"/>
      <c r="H3893" s="272"/>
      <c r="I3893" s="272"/>
      <c r="J3893" s="272"/>
      <c r="K3893" s="272"/>
      <c r="L3893" s="272"/>
      <c r="M3893" s="272"/>
      <c r="N3893" s="273"/>
    </row>
    <row r="3894" spans="2:14" x14ac:dyDescent="0.25">
      <c r="B3894" s="278" t="str">
        <f>IF(D3894="","",D3894&amp;"-"&amp;(1+COUNTIF(D$11:D3893,D3894)))</f>
        <v/>
      </c>
      <c r="D3894" s="271"/>
      <c r="E3894" s="272"/>
      <c r="F3894" s="272"/>
      <c r="G3894" s="272"/>
      <c r="H3894" s="272"/>
      <c r="I3894" s="272"/>
      <c r="J3894" s="272"/>
      <c r="K3894" s="272"/>
      <c r="L3894" s="272"/>
      <c r="M3894" s="272"/>
      <c r="N3894" s="273"/>
    </row>
    <row r="3895" spans="2:14" x14ac:dyDescent="0.25">
      <c r="B3895" s="278" t="str">
        <f>IF(D3895="","",D3895&amp;"-"&amp;(1+COUNTIF(D$11:D3894,D3895)))</f>
        <v/>
      </c>
      <c r="D3895" s="271"/>
      <c r="E3895" s="272"/>
      <c r="F3895" s="272"/>
      <c r="G3895" s="272"/>
      <c r="H3895" s="272"/>
      <c r="I3895" s="272"/>
      <c r="J3895" s="272"/>
      <c r="K3895" s="272"/>
      <c r="L3895" s="272"/>
      <c r="M3895" s="272"/>
      <c r="N3895" s="273"/>
    </row>
    <row r="3896" spans="2:14" x14ac:dyDescent="0.25">
      <c r="B3896" s="278" t="str">
        <f>IF(D3896="","",D3896&amp;"-"&amp;(1+COUNTIF(D$11:D3895,D3896)))</f>
        <v/>
      </c>
      <c r="D3896" s="271"/>
      <c r="E3896" s="272"/>
      <c r="F3896" s="272"/>
      <c r="G3896" s="272"/>
      <c r="H3896" s="272"/>
      <c r="I3896" s="272"/>
      <c r="J3896" s="272"/>
      <c r="K3896" s="272"/>
      <c r="L3896" s="272"/>
      <c r="M3896" s="272"/>
      <c r="N3896" s="273"/>
    </row>
    <row r="3897" spans="2:14" ht="15" customHeight="1" x14ac:dyDescent="0.25">
      <c r="B3897" s="278" t="str">
        <f>IF(D3897="","",D3897&amp;"-"&amp;(1+COUNTIF(D$11:D3896,D3897)))</f>
        <v/>
      </c>
      <c r="D3897" s="271"/>
      <c r="E3897" s="272"/>
      <c r="F3897" s="272"/>
      <c r="G3897" s="272"/>
      <c r="H3897" s="272"/>
      <c r="I3897" s="272"/>
      <c r="J3897" s="272"/>
      <c r="K3897" s="272"/>
      <c r="L3897" s="272"/>
      <c r="M3897" s="272"/>
      <c r="N3897" s="273"/>
    </row>
    <row r="3898" spans="2:14" x14ac:dyDescent="0.25">
      <c r="B3898" s="278" t="str">
        <f>IF(D3898="","",D3898&amp;"-"&amp;(1+COUNTIF(D$11:D3897,D3898)))</f>
        <v/>
      </c>
      <c r="D3898" s="271"/>
      <c r="E3898" s="272"/>
      <c r="F3898" s="272"/>
      <c r="G3898" s="272"/>
      <c r="H3898" s="272"/>
      <c r="I3898" s="272"/>
      <c r="J3898" s="272"/>
      <c r="K3898" s="272"/>
      <c r="L3898" s="272"/>
      <c r="M3898" s="272"/>
      <c r="N3898" s="273"/>
    </row>
    <row r="3899" spans="2:14" x14ac:dyDescent="0.25">
      <c r="B3899" s="278" t="str">
        <f>IF(D3899="","",D3899&amp;"-"&amp;(1+COUNTIF(D$11:D3898,D3899)))</f>
        <v/>
      </c>
      <c r="D3899" s="271"/>
      <c r="E3899" s="272"/>
      <c r="F3899" s="272"/>
      <c r="G3899" s="272"/>
      <c r="H3899" s="272"/>
      <c r="I3899" s="272"/>
      <c r="J3899" s="272"/>
      <c r="K3899" s="272"/>
      <c r="L3899" s="272"/>
      <c r="M3899" s="272"/>
      <c r="N3899" s="273"/>
    </row>
    <row r="3900" spans="2:14" x14ac:dyDescent="0.25">
      <c r="B3900" s="278" t="str">
        <f>IF(D3900="","",D3900&amp;"-"&amp;(1+COUNTIF(D$11:D3899,D3900)))</f>
        <v/>
      </c>
      <c r="D3900" s="271"/>
      <c r="E3900" s="272"/>
      <c r="F3900" s="272"/>
      <c r="G3900" s="272"/>
      <c r="H3900" s="272"/>
      <c r="I3900" s="272"/>
      <c r="J3900" s="272"/>
      <c r="K3900" s="272"/>
      <c r="L3900" s="272"/>
      <c r="M3900" s="272"/>
      <c r="N3900" s="273"/>
    </row>
    <row r="3901" spans="2:14" x14ac:dyDescent="0.25">
      <c r="B3901" s="278" t="str">
        <f>IF(D3901="","",D3901&amp;"-"&amp;(1+COUNTIF(D$11:D3900,D3901)))</f>
        <v/>
      </c>
      <c r="D3901" s="271"/>
      <c r="E3901" s="272"/>
      <c r="F3901" s="272"/>
      <c r="G3901" s="272"/>
      <c r="H3901" s="272"/>
      <c r="I3901" s="272"/>
      <c r="J3901" s="272"/>
      <c r="K3901" s="272"/>
      <c r="L3901" s="272"/>
      <c r="M3901" s="272"/>
      <c r="N3901" s="273"/>
    </row>
    <row r="3902" spans="2:14" x14ac:dyDescent="0.25">
      <c r="B3902" s="278" t="str">
        <f>IF(D3902="","",D3902&amp;"-"&amp;(1+COUNTIF(D$11:D3901,D3902)))</f>
        <v/>
      </c>
      <c r="D3902" s="271"/>
      <c r="E3902" s="272"/>
      <c r="F3902" s="272"/>
      <c r="G3902" s="272"/>
      <c r="H3902" s="272"/>
      <c r="I3902" s="272"/>
      <c r="J3902" s="272"/>
      <c r="K3902" s="272"/>
      <c r="L3902" s="272"/>
      <c r="M3902" s="272"/>
      <c r="N3902" s="273"/>
    </row>
    <row r="3903" spans="2:14" x14ac:dyDescent="0.25">
      <c r="B3903" s="278" t="str">
        <f>IF(D3903="","",D3903&amp;"-"&amp;(1+COUNTIF(D$11:D3902,D3903)))</f>
        <v/>
      </c>
      <c r="D3903" s="271"/>
      <c r="E3903" s="272"/>
      <c r="F3903" s="272"/>
      <c r="G3903" s="272"/>
      <c r="H3903" s="272"/>
      <c r="I3903" s="272"/>
      <c r="J3903" s="272"/>
      <c r="K3903" s="272"/>
      <c r="L3903" s="272"/>
      <c r="M3903" s="272"/>
      <c r="N3903" s="273"/>
    </row>
    <row r="3904" spans="2:14" ht="15" customHeight="1" x14ac:dyDescent="0.25">
      <c r="B3904" s="278" t="str">
        <f>IF(D3904="","",D3904&amp;"-"&amp;(1+COUNTIF(D$11:D3903,D3904)))</f>
        <v/>
      </c>
      <c r="D3904" s="271"/>
      <c r="E3904" s="272"/>
      <c r="F3904" s="272"/>
      <c r="G3904" s="272"/>
      <c r="H3904" s="272"/>
      <c r="I3904" s="272"/>
      <c r="J3904" s="272"/>
      <c r="K3904" s="272"/>
      <c r="L3904" s="272"/>
      <c r="M3904" s="272"/>
      <c r="N3904" s="273"/>
    </row>
    <row r="3905" spans="2:14" x14ac:dyDescent="0.25">
      <c r="B3905" s="278" t="str">
        <f>IF(D3905="","",D3905&amp;"-"&amp;(1+COUNTIF(D$11:D3904,D3905)))</f>
        <v/>
      </c>
      <c r="D3905" s="271"/>
      <c r="E3905" s="272"/>
      <c r="F3905" s="272"/>
      <c r="G3905" s="272"/>
      <c r="H3905" s="272"/>
      <c r="I3905" s="272"/>
      <c r="J3905" s="272"/>
      <c r="K3905" s="272"/>
      <c r="L3905" s="272"/>
      <c r="M3905" s="272"/>
      <c r="N3905" s="273"/>
    </row>
    <row r="3906" spans="2:14" x14ac:dyDescent="0.25">
      <c r="B3906" s="278" t="str">
        <f>IF(D3906="","",D3906&amp;"-"&amp;(1+COUNTIF(D$11:D3905,D3906)))</f>
        <v/>
      </c>
      <c r="D3906" s="271"/>
      <c r="E3906" s="272"/>
      <c r="F3906" s="272"/>
      <c r="G3906" s="272"/>
      <c r="H3906" s="272"/>
      <c r="I3906" s="272"/>
      <c r="J3906" s="272"/>
      <c r="K3906" s="272"/>
      <c r="L3906" s="272"/>
      <c r="M3906" s="272"/>
      <c r="N3906" s="273"/>
    </row>
    <row r="3907" spans="2:14" x14ac:dyDescent="0.25">
      <c r="B3907" s="278" t="str">
        <f>IF(D3907="","",D3907&amp;"-"&amp;(1+COUNTIF(D$11:D3906,D3907)))</f>
        <v/>
      </c>
      <c r="D3907" s="271"/>
      <c r="E3907" s="272"/>
      <c r="F3907" s="272"/>
      <c r="G3907" s="272"/>
      <c r="H3907" s="272"/>
      <c r="I3907" s="272"/>
      <c r="J3907" s="272"/>
      <c r="K3907" s="272"/>
      <c r="L3907" s="272"/>
      <c r="M3907" s="272"/>
      <c r="N3907" s="273"/>
    </row>
    <row r="3908" spans="2:14" x14ac:dyDescent="0.25">
      <c r="B3908" s="278" t="str">
        <f>IF(D3908="","",D3908&amp;"-"&amp;(1+COUNTIF(D$11:D3907,D3908)))</f>
        <v/>
      </c>
      <c r="D3908" s="271"/>
      <c r="E3908" s="272"/>
      <c r="F3908" s="272"/>
      <c r="G3908" s="272"/>
      <c r="H3908" s="272"/>
      <c r="I3908" s="272"/>
      <c r="J3908" s="272"/>
      <c r="K3908" s="272"/>
      <c r="L3908" s="272"/>
      <c r="M3908" s="272"/>
      <c r="N3908" s="273"/>
    </row>
    <row r="3909" spans="2:14" x14ac:dyDescent="0.25">
      <c r="B3909" s="278" t="str">
        <f>IF(D3909="","",D3909&amp;"-"&amp;(1+COUNTIF(D$11:D3908,D3909)))</f>
        <v/>
      </c>
      <c r="D3909" s="271"/>
      <c r="E3909" s="272"/>
      <c r="F3909" s="272"/>
      <c r="G3909" s="272"/>
      <c r="H3909" s="272"/>
      <c r="I3909" s="272"/>
      <c r="J3909" s="272"/>
      <c r="K3909" s="272"/>
      <c r="L3909" s="272"/>
      <c r="M3909" s="272"/>
      <c r="N3909" s="273"/>
    </row>
    <row r="3910" spans="2:14" x14ac:dyDescent="0.25">
      <c r="B3910" s="278" t="str">
        <f>IF(D3910="","",D3910&amp;"-"&amp;(1+COUNTIF(D$11:D3909,D3910)))</f>
        <v/>
      </c>
      <c r="D3910" s="271"/>
      <c r="E3910" s="272"/>
      <c r="F3910" s="272"/>
      <c r="G3910" s="272"/>
      <c r="H3910" s="272"/>
      <c r="I3910" s="272"/>
      <c r="J3910" s="272"/>
      <c r="K3910" s="272"/>
      <c r="L3910" s="272"/>
      <c r="M3910" s="272"/>
      <c r="N3910" s="273"/>
    </row>
    <row r="3911" spans="2:14" ht="15" customHeight="1" x14ac:dyDescent="0.25">
      <c r="B3911" s="278" t="str">
        <f>IF(D3911="","",D3911&amp;"-"&amp;(1+COUNTIF(D$11:D3910,D3911)))</f>
        <v/>
      </c>
      <c r="D3911" s="271"/>
      <c r="E3911" s="272"/>
      <c r="F3911" s="272"/>
      <c r="G3911" s="272"/>
      <c r="H3911" s="272"/>
      <c r="I3911" s="272"/>
      <c r="J3911" s="272"/>
      <c r="K3911" s="272"/>
      <c r="L3911" s="272"/>
      <c r="M3911" s="272"/>
      <c r="N3911" s="273"/>
    </row>
    <row r="3912" spans="2:14" x14ac:dyDescent="0.25">
      <c r="B3912" s="278" t="str">
        <f>IF(D3912="","",D3912&amp;"-"&amp;(1+COUNTIF(D$11:D3911,D3912)))</f>
        <v/>
      </c>
      <c r="D3912" s="271"/>
      <c r="E3912" s="272"/>
      <c r="F3912" s="272"/>
      <c r="G3912" s="272"/>
      <c r="H3912" s="272"/>
      <c r="I3912" s="272"/>
      <c r="J3912" s="272"/>
      <c r="K3912" s="272"/>
      <c r="L3912" s="272"/>
      <c r="M3912" s="272"/>
      <c r="N3912" s="273"/>
    </row>
    <row r="3913" spans="2:14" x14ac:dyDescent="0.25">
      <c r="B3913" s="278" t="str">
        <f>IF(D3913="","",D3913&amp;"-"&amp;(1+COUNTIF(D$11:D3912,D3913)))</f>
        <v/>
      </c>
      <c r="D3913" s="271"/>
      <c r="E3913" s="272"/>
      <c r="F3913" s="272"/>
      <c r="G3913" s="272"/>
      <c r="H3913" s="272"/>
      <c r="I3913" s="272"/>
      <c r="J3913" s="272"/>
      <c r="K3913" s="272"/>
      <c r="L3913" s="272"/>
      <c r="M3913" s="272"/>
      <c r="N3913" s="273"/>
    </row>
    <row r="3914" spans="2:14" x14ac:dyDescent="0.25">
      <c r="B3914" s="278" t="str">
        <f>IF(D3914="","",D3914&amp;"-"&amp;(1+COUNTIF(D$11:D3913,D3914)))</f>
        <v/>
      </c>
      <c r="D3914" s="271"/>
      <c r="E3914" s="272"/>
      <c r="F3914" s="272"/>
      <c r="G3914" s="272"/>
      <c r="H3914" s="272"/>
      <c r="I3914" s="272"/>
      <c r="J3914" s="272"/>
      <c r="K3914" s="272"/>
      <c r="L3914" s="272"/>
      <c r="M3914" s="272"/>
      <c r="N3914" s="273"/>
    </row>
    <row r="3915" spans="2:14" x14ac:dyDescent="0.25">
      <c r="B3915" s="278" t="str">
        <f>IF(D3915="","",D3915&amp;"-"&amp;(1+COUNTIF(D$11:D3914,D3915)))</f>
        <v/>
      </c>
      <c r="D3915" s="271"/>
      <c r="E3915" s="272"/>
      <c r="F3915" s="272"/>
      <c r="G3915" s="272"/>
      <c r="H3915" s="272"/>
      <c r="I3915" s="272"/>
      <c r="J3915" s="272"/>
      <c r="K3915" s="272"/>
      <c r="L3915" s="272"/>
      <c r="M3915" s="272"/>
      <c r="N3915" s="273"/>
    </row>
    <row r="3916" spans="2:14" x14ac:dyDescent="0.25">
      <c r="B3916" s="278" t="str">
        <f>IF(D3916="","",D3916&amp;"-"&amp;(1+COUNTIF(D$11:D3915,D3916)))</f>
        <v/>
      </c>
      <c r="D3916" s="271"/>
      <c r="E3916" s="272"/>
      <c r="F3916" s="272"/>
      <c r="G3916" s="272"/>
      <c r="H3916" s="272"/>
      <c r="I3916" s="272"/>
      <c r="J3916" s="272"/>
      <c r="K3916" s="272"/>
      <c r="L3916" s="272"/>
      <c r="M3916" s="272"/>
      <c r="N3916" s="273"/>
    </row>
    <row r="3917" spans="2:14" x14ac:dyDescent="0.25">
      <c r="B3917" s="278" t="str">
        <f>IF(D3917="","",D3917&amp;"-"&amp;(1+COUNTIF(D$11:D3916,D3917)))</f>
        <v/>
      </c>
      <c r="D3917" s="271"/>
      <c r="E3917" s="272"/>
      <c r="F3917" s="272"/>
      <c r="G3917" s="272"/>
      <c r="H3917" s="272"/>
      <c r="I3917" s="272"/>
      <c r="J3917" s="272"/>
      <c r="K3917" s="272"/>
      <c r="L3917" s="272"/>
      <c r="M3917" s="272"/>
      <c r="N3917" s="273"/>
    </row>
    <row r="3918" spans="2:14" ht="15" customHeight="1" x14ac:dyDescent="0.25">
      <c r="B3918" s="278" t="str">
        <f>IF(D3918="","",D3918&amp;"-"&amp;(1+COUNTIF(D$11:D3917,D3918)))</f>
        <v/>
      </c>
      <c r="D3918" s="271"/>
      <c r="E3918" s="272"/>
      <c r="F3918" s="272"/>
      <c r="G3918" s="272"/>
      <c r="H3918" s="272"/>
      <c r="I3918" s="272"/>
      <c r="J3918" s="272"/>
      <c r="K3918" s="272"/>
      <c r="L3918" s="272"/>
      <c r="M3918" s="272"/>
      <c r="N3918" s="273"/>
    </row>
    <row r="3919" spans="2:14" x14ac:dyDescent="0.25">
      <c r="B3919" s="278" t="str">
        <f>IF(D3919="","",D3919&amp;"-"&amp;(1+COUNTIF(D$11:D3918,D3919)))</f>
        <v/>
      </c>
      <c r="D3919" s="271"/>
      <c r="E3919" s="272"/>
      <c r="F3919" s="272"/>
      <c r="G3919" s="272"/>
      <c r="H3919" s="272"/>
      <c r="I3919" s="272"/>
      <c r="J3919" s="272"/>
      <c r="K3919" s="272"/>
      <c r="L3919" s="272"/>
      <c r="M3919" s="272"/>
      <c r="N3919" s="273"/>
    </row>
    <row r="3920" spans="2:14" x14ac:dyDescent="0.25">
      <c r="B3920" s="278" t="str">
        <f>IF(D3920="","",D3920&amp;"-"&amp;(1+COUNTIF(D$11:D3919,D3920)))</f>
        <v/>
      </c>
      <c r="D3920" s="271"/>
      <c r="E3920" s="272"/>
      <c r="F3920" s="272"/>
      <c r="G3920" s="272"/>
      <c r="H3920" s="272"/>
      <c r="I3920" s="272"/>
      <c r="J3920" s="272"/>
      <c r="K3920" s="272"/>
      <c r="L3920" s="272"/>
      <c r="M3920" s="272"/>
      <c r="N3920" s="273"/>
    </row>
    <row r="3921" spans="2:14" x14ac:dyDescent="0.25">
      <c r="B3921" s="278" t="str">
        <f>IF(D3921="","",D3921&amp;"-"&amp;(1+COUNTIF(D$11:D3920,D3921)))</f>
        <v/>
      </c>
      <c r="D3921" s="271"/>
      <c r="E3921" s="272"/>
      <c r="F3921" s="272"/>
      <c r="G3921" s="272"/>
      <c r="H3921" s="272"/>
      <c r="I3921" s="272"/>
      <c r="J3921" s="272"/>
      <c r="K3921" s="272"/>
      <c r="L3921" s="272"/>
      <c r="M3921" s="272"/>
      <c r="N3921" s="273"/>
    </row>
    <row r="3922" spans="2:14" x14ac:dyDescent="0.25">
      <c r="B3922" s="278" t="str">
        <f>IF(D3922="","",D3922&amp;"-"&amp;(1+COUNTIF(D$11:D3921,D3922)))</f>
        <v/>
      </c>
      <c r="D3922" s="271"/>
      <c r="E3922" s="272"/>
      <c r="F3922" s="272"/>
      <c r="G3922" s="272"/>
      <c r="H3922" s="272"/>
      <c r="I3922" s="272"/>
      <c r="J3922" s="272"/>
      <c r="K3922" s="272"/>
      <c r="L3922" s="272"/>
      <c r="M3922" s="272"/>
      <c r="N3922" s="273"/>
    </row>
    <row r="3923" spans="2:14" x14ac:dyDescent="0.25">
      <c r="B3923" s="278" t="str">
        <f>IF(D3923="","",D3923&amp;"-"&amp;(1+COUNTIF(D$11:D3922,D3923)))</f>
        <v/>
      </c>
      <c r="D3923" s="271"/>
      <c r="E3923" s="272"/>
      <c r="F3923" s="272"/>
      <c r="G3923" s="272"/>
      <c r="H3923" s="272"/>
      <c r="I3923" s="272"/>
      <c r="J3923" s="272"/>
      <c r="K3923" s="272"/>
      <c r="L3923" s="272"/>
      <c r="M3923" s="272"/>
      <c r="N3923" s="273"/>
    </row>
    <row r="3924" spans="2:14" x14ac:dyDescent="0.25">
      <c r="B3924" s="278" t="str">
        <f>IF(D3924="","",D3924&amp;"-"&amp;(1+COUNTIF(D$11:D3923,D3924)))</f>
        <v/>
      </c>
      <c r="D3924" s="271"/>
      <c r="E3924" s="272"/>
      <c r="F3924" s="272"/>
      <c r="G3924" s="272"/>
      <c r="H3924" s="272"/>
      <c r="I3924" s="272"/>
      <c r="J3924" s="272"/>
      <c r="K3924" s="272"/>
      <c r="L3924" s="272"/>
      <c r="M3924" s="272"/>
      <c r="N3924" s="273"/>
    </row>
    <row r="3925" spans="2:14" ht="15" customHeight="1" x14ac:dyDescent="0.25">
      <c r="B3925" s="278" t="str">
        <f>IF(D3925="","",D3925&amp;"-"&amp;(1+COUNTIF(D$11:D3924,D3925)))</f>
        <v/>
      </c>
      <c r="D3925" s="271"/>
      <c r="E3925" s="272"/>
      <c r="F3925" s="272"/>
      <c r="G3925" s="272"/>
      <c r="H3925" s="272"/>
      <c r="I3925" s="272"/>
      <c r="J3925" s="272"/>
      <c r="K3925" s="272"/>
      <c r="L3925" s="272"/>
      <c r="M3925" s="272"/>
      <c r="N3925" s="273"/>
    </row>
    <row r="3926" spans="2:14" x14ac:dyDescent="0.25">
      <c r="B3926" s="278" t="str">
        <f>IF(D3926="","",D3926&amp;"-"&amp;(1+COUNTIF(D$11:D3925,D3926)))</f>
        <v/>
      </c>
      <c r="D3926" s="271"/>
      <c r="E3926" s="272"/>
      <c r="F3926" s="272"/>
      <c r="G3926" s="272"/>
      <c r="H3926" s="272"/>
      <c r="I3926" s="272"/>
      <c r="J3926" s="272"/>
      <c r="K3926" s="272"/>
      <c r="L3926" s="272"/>
      <c r="M3926" s="272"/>
      <c r="N3926" s="273"/>
    </row>
    <row r="3927" spans="2:14" x14ac:dyDescent="0.25">
      <c r="B3927" s="278" t="str">
        <f>IF(D3927="","",D3927&amp;"-"&amp;(1+COUNTIF(D$11:D3926,D3927)))</f>
        <v/>
      </c>
      <c r="D3927" s="271"/>
      <c r="E3927" s="272"/>
      <c r="F3927" s="272"/>
      <c r="G3927" s="272"/>
      <c r="H3927" s="272"/>
      <c r="I3927" s="272"/>
      <c r="J3927" s="272"/>
      <c r="K3927" s="272"/>
      <c r="L3927" s="272"/>
      <c r="M3927" s="272"/>
      <c r="N3927" s="273"/>
    </row>
    <row r="3928" spans="2:14" x14ac:dyDescent="0.25">
      <c r="B3928" s="278" t="str">
        <f>IF(D3928="","",D3928&amp;"-"&amp;(1+COUNTIF(D$11:D3927,D3928)))</f>
        <v/>
      </c>
      <c r="D3928" s="271"/>
      <c r="E3928" s="272"/>
      <c r="F3928" s="272"/>
      <c r="G3928" s="272"/>
      <c r="H3928" s="272"/>
      <c r="I3928" s="272"/>
      <c r="J3928" s="272"/>
      <c r="K3928" s="272"/>
      <c r="L3928" s="272"/>
      <c r="M3928" s="272"/>
      <c r="N3928" s="273"/>
    </row>
    <row r="3929" spans="2:14" x14ac:dyDescent="0.25">
      <c r="B3929" s="278" t="str">
        <f>IF(D3929="","",D3929&amp;"-"&amp;(1+COUNTIF(D$11:D3928,D3929)))</f>
        <v/>
      </c>
      <c r="D3929" s="271"/>
      <c r="E3929" s="272"/>
      <c r="F3929" s="272"/>
      <c r="G3929" s="272"/>
      <c r="H3929" s="272"/>
      <c r="I3929" s="272"/>
      <c r="J3929" s="272"/>
      <c r="K3929" s="272"/>
      <c r="L3929" s="272"/>
      <c r="M3929" s="272"/>
      <c r="N3929" s="273"/>
    </row>
    <row r="3930" spans="2:14" x14ac:dyDescent="0.25">
      <c r="B3930" s="278" t="str">
        <f>IF(D3930="","",D3930&amp;"-"&amp;(1+COUNTIF(D$11:D3929,D3930)))</f>
        <v/>
      </c>
      <c r="D3930" s="271"/>
      <c r="E3930" s="272"/>
      <c r="F3930" s="272"/>
      <c r="G3930" s="272"/>
      <c r="H3930" s="272"/>
      <c r="I3930" s="272"/>
      <c r="J3930" s="272"/>
      <c r="K3930" s="272"/>
      <c r="L3930" s="272"/>
      <c r="M3930" s="272"/>
      <c r="N3930" s="273"/>
    </row>
    <row r="3931" spans="2:14" x14ac:dyDescent="0.25">
      <c r="B3931" s="278" t="str">
        <f>IF(D3931="","",D3931&amp;"-"&amp;(1+COUNTIF(D$11:D3930,D3931)))</f>
        <v/>
      </c>
      <c r="D3931" s="271"/>
      <c r="E3931" s="272"/>
      <c r="F3931" s="272"/>
      <c r="G3931" s="272"/>
      <c r="H3931" s="272"/>
      <c r="I3931" s="272"/>
      <c r="J3931" s="272"/>
      <c r="K3931" s="272"/>
      <c r="L3931" s="272"/>
      <c r="M3931" s="272"/>
      <c r="N3931" s="273"/>
    </row>
    <row r="3932" spans="2:14" ht="15" customHeight="1" x14ac:dyDescent="0.25">
      <c r="B3932" s="278" t="str">
        <f>IF(D3932="","",D3932&amp;"-"&amp;(1+COUNTIF(D$11:D3931,D3932)))</f>
        <v/>
      </c>
      <c r="D3932" s="271"/>
      <c r="E3932" s="272"/>
      <c r="F3932" s="272"/>
      <c r="G3932" s="272"/>
      <c r="H3932" s="272"/>
      <c r="I3932" s="272"/>
      <c r="J3932" s="272"/>
      <c r="K3932" s="272"/>
      <c r="L3932" s="272"/>
      <c r="M3932" s="272"/>
      <c r="N3932" s="273"/>
    </row>
    <row r="3933" spans="2:14" x14ac:dyDescent="0.25">
      <c r="B3933" s="278" t="str">
        <f>IF(D3933="","",D3933&amp;"-"&amp;(1+COUNTIF(D$11:D3932,D3933)))</f>
        <v/>
      </c>
      <c r="D3933" s="271"/>
      <c r="E3933" s="272"/>
      <c r="F3933" s="272"/>
      <c r="G3933" s="272"/>
      <c r="H3933" s="272"/>
      <c r="I3933" s="272"/>
      <c r="J3933" s="272"/>
      <c r="K3933" s="272"/>
      <c r="L3933" s="272"/>
      <c r="M3933" s="272"/>
      <c r="N3933" s="273"/>
    </row>
    <row r="3934" spans="2:14" x14ac:dyDescent="0.25">
      <c r="B3934" s="278" t="str">
        <f>IF(D3934="","",D3934&amp;"-"&amp;(1+COUNTIF(D$11:D3933,D3934)))</f>
        <v/>
      </c>
      <c r="D3934" s="271"/>
      <c r="E3934" s="272"/>
      <c r="F3934" s="272"/>
      <c r="G3934" s="272"/>
      <c r="H3934" s="272"/>
      <c r="I3934" s="272"/>
      <c r="J3934" s="272"/>
      <c r="K3934" s="272"/>
      <c r="L3934" s="272"/>
      <c r="M3934" s="272"/>
      <c r="N3934" s="273"/>
    </row>
    <row r="3935" spans="2:14" x14ac:dyDescent="0.25">
      <c r="B3935" s="278" t="str">
        <f>IF(D3935="","",D3935&amp;"-"&amp;(1+COUNTIF(D$11:D3934,D3935)))</f>
        <v/>
      </c>
      <c r="D3935" s="271"/>
      <c r="E3935" s="272"/>
      <c r="F3935" s="272"/>
      <c r="G3935" s="272"/>
      <c r="H3935" s="272"/>
      <c r="I3935" s="272"/>
      <c r="J3935" s="272"/>
      <c r="K3935" s="272"/>
      <c r="L3935" s="272"/>
      <c r="M3935" s="272"/>
      <c r="N3935" s="273"/>
    </row>
    <row r="3936" spans="2:14" x14ac:dyDescent="0.25">
      <c r="B3936" s="278" t="str">
        <f>IF(D3936="","",D3936&amp;"-"&amp;(1+COUNTIF(D$11:D3935,D3936)))</f>
        <v/>
      </c>
      <c r="D3936" s="271"/>
      <c r="E3936" s="272"/>
      <c r="F3936" s="272"/>
      <c r="G3936" s="272"/>
      <c r="H3936" s="272"/>
      <c r="I3936" s="272"/>
      <c r="J3936" s="272"/>
      <c r="K3936" s="272"/>
      <c r="L3936" s="272"/>
      <c r="M3936" s="272"/>
      <c r="N3936" s="273"/>
    </row>
    <row r="3937" spans="2:14" x14ac:dyDescent="0.25">
      <c r="B3937" s="278" t="str">
        <f>IF(D3937="","",D3937&amp;"-"&amp;(1+COUNTIF(D$11:D3936,D3937)))</f>
        <v/>
      </c>
      <c r="D3937" s="271"/>
      <c r="E3937" s="272"/>
      <c r="F3937" s="272"/>
      <c r="G3937" s="272"/>
      <c r="H3937" s="272"/>
      <c r="I3937" s="272"/>
      <c r="J3937" s="272"/>
      <c r="K3937" s="272"/>
      <c r="L3937" s="272"/>
      <c r="M3937" s="272"/>
      <c r="N3937" s="273"/>
    </row>
    <row r="3938" spans="2:14" x14ac:dyDescent="0.25">
      <c r="B3938" s="278" t="str">
        <f>IF(D3938="","",D3938&amp;"-"&amp;(1+COUNTIF(D$11:D3937,D3938)))</f>
        <v/>
      </c>
      <c r="D3938" s="271"/>
      <c r="E3938" s="272"/>
      <c r="F3938" s="272"/>
      <c r="G3938" s="272"/>
      <c r="H3938" s="272"/>
      <c r="I3938" s="272"/>
      <c r="J3938" s="272"/>
      <c r="K3938" s="272"/>
      <c r="L3938" s="272"/>
      <c r="M3938" s="272"/>
      <c r="N3938" s="273"/>
    </row>
    <row r="3939" spans="2:14" ht="15" customHeight="1" x14ac:dyDescent="0.25">
      <c r="B3939" s="278" t="str">
        <f>IF(D3939="","",D3939&amp;"-"&amp;(1+COUNTIF(D$11:D3938,D3939)))</f>
        <v/>
      </c>
      <c r="D3939" s="271"/>
      <c r="E3939" s="272"/>
      <c r="F3939" s="272"/>
      <c r="G3939" s="272"/>
      <c r="H3939" s="272"/>
      <c r="I3939" s="272"/>
      <c r="J3939" s="272"/>
      <c r="K3939" s="272"/>
      <c r="L3939" s="272"/>
      <c r="M3939" s="272"/>
      <c r="N3939" s="273"/>
    </row>
    <row r="3940" spans="2:14" x14ac:dyDescent="0.25">
      <c r="B3940" s="278" t="str">
        <f>IF(D3940="","",D3940&amp;"-"&amp;(1+COUNTIF(D$11:D3939,D3940)))</f>
        <v/>
      </c>
      <c r="D3940" s="271"/>
      <c r="E3940" s="272"/>
      <c r="F3940" s="272"/>
      <c r="G3940" s="272"/>
      <c r="H3940" s="272"/>
      <c r="I3940" s="272"/>
      <c r="J3940" s="272"/>
      <c r="K3940" s="272"/>
      <c r="L3940" s="272"/>
      <c r="M3940" s="272"/>
      <c r="N3940" s="273"/>
    </row>
    <row r="3941" spans="2:14" x14ac:dyDescent="0.25">
      <c r="B3941" s="278" t="str">
        <f>IF(D3941="","",D3941&amp;"-"&amp;(1+COUNTIF(D$11:D3940,D3941)))</f>
        <v/>
      </c>
      <c r="D3941" s="271"/>
      <c r="E3941" s="272"/>
      <c r="F3941" s="272"/>
      <c r="G3941" s="272"/>
      <c r="H3941" s="272"/>
      <c r="I3941" s="272"/>
      <c r="J3941" s="272"/>
      <c r="K3941" s="272"/>
      <c r="L3941" s="272"/>
      <c r="M3941" s="272"/>
      <c r="N3941" s="273"/>
    </row>
    <row r="3942" spans="2:14" x14ac:dyDescent="0.25">
      <c r="B3942" s="278" t="str">
        <f>IF(D3942="","",D3942&amp;"-"&amp;(1+COUNTIF(D$11:D3941,D3942)))</f>
        <v/>
      </c>
      <c r="D3942" s="271"/>
      <c r="E3942" s="272"/>
      <c r="F3942" s="272"/>
      <c r="G3942" s="272"/>
      <c r="H3942" s="272"/>
      <c r="I3942" s="272"/>
      <c r="J3942" s="272"/>
      <c r="K3942" s="272"/>
      <c r="L3942" s="272"/>
      <c r="M3942" s="272"/>
      <c r="N3942" s="273"/>
    </row>
    <row r="3943" spans="2:14" x14ac:dyDescent="0.25">
      <c r="B3943" s="278" t="str">
        <f>IF(D3943="","",D3943&amp;"-"&amp;(1+COUNTIF(D$11:D3942,D3943)))</f>
        <v/>
      </c>
      <c r="D3943" s="271"/>
      <c r="E3943" s="272"/>
      <c r="F3943" s="272"/>
      <c r="G3943" s="272"/>
      <c r="H3943" s="272"/>
      <c r="I3943" s="272"/>
      <c r="J3943" s="272"/>
      <c r="K3943" s="272"/>
      <c r="L3943" s="272"/>
      <c r="M3943" s="272"/>
      <c r="N3943" s="273"/>
    </row>
    <row r="3944" spans="2:14" x14ac:dyDescent="0.25">
      <c r="B3944" s="278" t="str">
        <f>IF(D3944="","",D3944&amp;"-"&amp;(1+COUNTIF(D$11:D3943,D3944)))</f>
        <v/>
      </c>
      <c r="D3944" s="271"/>
      <c r="E3944" s="272"/>
      <c r="F3944" s="272"/>
      <c r="G3944" s="272"/>
      <c r="H3944" s="272"/>
      <c r="I3944" s="272"/>
      <c r="J3944" s="272"/>
      <c r="K3944" s="272"/>
      <c r="L3944" s="272"/>
      <c r="M3944" s="272"/>
      <c r="N3944" s="273"/>
    </row>
    <row r="3945" spans="2:14" x14ac:dyDescent="0.25">
      <c r="B3945" s="278" t="str">
        <f>IF(D3945="","",D3945&amp;"-"&amp;(1+COUNTIF(D$11:D3944,D3945)))</f>
        <v/>
      </c>
      <c r="D3945" s="271"/>
      <c r="E3945" s="272"/>
      <c r="F3945" s="272"/>
      <c r="G3945" s="272"/>
      <c r="H3945" s="272"/>
      <c r="I3945" s="272"/>
      <c r="J3945" s="272"/>
      <c r="K3945" s="272"/>
      <c r="L3945" s="272"/>
      <c r="M3945" s="272"/>
      <c r="N3945" s="273"/>
    </row>
    <row r="3946" spans="2:14" ht="15" customHeight="1" x14ac:dyDescent="0.25">
      <c r="B3946" s="278" t="str">
        <f>IF(D3946="","",D3946&amp;"-"&amp;(1+COUNTIF(D$11:D3945,D3946)))</f>
        <v/>
      </c>
      <c r="D3946" s="271"/>
      <c r="E3946" s="272"/>
      <c r="F3946" s="272"/>
      <c r="G3946" s="272"/>
      <c r="H3946" s="272"/>
      <c r="I3946" s="272"/>
      <c r="J3946" s="272"/>
      <c r="K3946" s="272"/>
      <c r="L3946" s="272"/>
      <c r="M3946" s="272"/>
      <c r="N3946" s="273"/>
    </row>
    <row r="3947" spans="2:14" x14ac:dyDescent="0.25">
      <c r="B3947" s="278" t="str">
        <f>IF(D3947="","",D3947&amp;"-"&amp;(1+COUNTIF(D$11:D3946,D3947)))</f>
        <v/>
      </c>
      <c r="D3947" s="271"/>
      <c r="E3947" s="272"/>
      <c r="F3947" s="272"/>
      <c r="G3947" s="272"/>
      <c r="H3947" s="272"/>
      <c r="I3947" s="272"/>
      <c r="J3947" s="272"/>
      <c r="K3947" s="272"/>
      <c r="L3947" s="272"/>
      <c r="M3947" s="272"/>
      <c r="N3947" s="273"/>
    </row>
    <row r="3948" spans="2:14" x14ac:dyDescent="0.25">
      <c r="B3948" s="278" t="str">
        <f>IF(D3948="","",D3948&amp;"-"&amp;(1+COUNTIF(D$11:D3947,D3948)))</f>
        <v/>
      </c>
      <c r="D3948" s="271"/>
      <c r="E3948" s="272"/>
      <c r="F3948" s="272"/>
      <c r="G3948" s="272"/>
      <c r="H3948" s="272"/>
      <c r="I3948" s="272"/>
      <c r="J3948" s="272"/>
      <c r="K3948" s="272"/>
      <c r="L3948" s="272"/>
      <c r="M3948" s="272"/>
      <c r="N3948" s="273"/>
    </row>
    <row r="3949" spans="2:14" x14ac:dyDescent="0.25">
      <c r="B3949" s="278" t="str">
        <f>IF(D3949="","",D3949&amp;"-"&amp;(1+COUNTIF(D$11:D3948,D3949)))</f>
        <v/>
      </c>
      <c r="D3949" s="271"/>
      <c r="E3949" s="272"/>
      <c r="F3949" s="272"/>
      <c r="G3949" s="272"/>
      <c r="H3949" s="272"/>
      <c r="I3949" s="272"/>
      <c r="J3949" s="272"/>
      <c r="K3949" s="272"/>
      <c r="L3949" s="272"/>
      <c r="M3949" s="272"/>
      <c r="N3949" s="273"/>
    </row>
    <row r="3950" spans="2:14" x14ac:dyDescent="0.25">
      <c r="B3950" s="278" t="str">
        <f>IF(D3950="","",D3950&amp;"-"&amp;(1+COUNTIF(D$11:D3949,D3950)))</f>
        <v/>
      </c>
      <c r="D3950" s="271"/>
      <c r="E3950" s="272"/>
      <c r="F3950" s="272"/>
      <c r="G3950" s="272"/>
      <c r="H3950" s="272"/>
      <c r="I3950" s="272"/>
      <c r="J3950" s="272"/>
      <c r="K3950" s="272"/>
      <c r="L3950" s="272"/>
      <c r="M3950" s="272"/>
      <c r="N3950" s="273"/>
    </row>
    <row r="3951" spans="2:14" x14ac:dyDescent="0.25">
      <c r="B3951" s="278" t="str">
        <f>IF(D3951="","",D3951&amp;"-"&amp;(1+COUNTIF(D$11:D3950,D3951)))</f>
        <v/>
      </c>
      <c r="D3951" s="271"/>
      <c r="E3951" s="272"/>
      <c r="F3951" s="272"/>
      <c r="G3951" s="272"/>
      <c r="H3951" s="272"/>
      <c r="I3951" s="272"/>
      <c r="J3951" s="272"/>
      <c r="K3951" s="272"/>
      <c r="L3951" s="272"/>
      <c r="M3951" s="272"/>
      <c r="N3951" s="273"/>
    </row>
    <row r="3952" spans="2:14" x14ac:dyDescent="0.25">
      <c r="B3952" s="278" t="str">
        <f>IF(D3952="","",D3952&amp;"-"&amp;(1+COUNTIF(D$11:D3951,D3952)))</f>
        <v/>
      </c>
      <c r="D3952" s="271"/>
      <c r="E3952" s="272"/>
      <c r="F3952" s="272"/>
      <c r="G3952" s="272"/>
      <c r="H3952" s="272"/>
      <c r="I3952" s="272"/>
      <c r="J3952" s="272"/>
      <c r="K3952" s="272"/>
      <c r="L3952" s="272"/>
      <c r="M3952" s="272"/>
      <c r="N3952" s="273"/>
    </row>
    <row r="3953" spans="2:14" ht="15" customHeight="1" x14ac:dyDescent="0.25">
      <c r="B3953" s="278" t="str">
        <f>IF(D3953="","",D3953&amp;"-"&amp;(1+COUNTIF(D$11:D3952,D3953)))</f>
        <v/>
      </c>
      <c r="D3953" s="271"/>
      <c r="E3953" s="272"/>
      <c r="F3953" s="272"/>
      <c r="G3953" s="272"/>
      <c r="H3953" s="272"/>
      <c r="I3953" s="272"/>
      <c r="J3953" s="272"/>
      <c r="K3953" s="272"/>
      <c r="L3953" s="272"/>
      <c r="M3953" s="272"/>
      <c r="N3953" s="273"/>
    </row>
    <row r="3954" spans="2:14" x14ac:dyDescent="0.25">
      <c r="B3954" s="278" t="str">
        <f>IF(D3954="","",D3954&amp;"-"&amp;(1+COUNTIF(D$11:D3953,D3954)))</f>
        <v/>
      </c>
      <c r="D3954" s="271"/>
      <c r="E3954" s="272"/>
      <c r="F3954" s="272"/>
      <c r="G3954" s="272"/>
      <c r="H3954" s="272"/>
      <c r="I3954" s="272"/>
      <c r="J3954" s="272"/>
      <c r="K3954" s="272"/>
      <c r="L3954" s="272"/>
      <c r="M3954" s="272"/>
      <c r="N3954" s="273"/>
    </row>
    <row r="3955" spans="2:14" x14ac:dyDescent="0.25">
      <c r="B3955" s="278" t="str">
        <f>IF(D3955="","",D3955&amp;"-"&amp;(1+COUNTIF(D$11:D3954,D3955)))</f>
        <v/>
      </c>
      <c r="D3955" s="271"/>
      <c r="E3955" s="272"/>
      <c r="F3955" s="272"/>
      <c r="G3955" s="272"/>
      <c r="H3955" s="272"/>
      <c r="I3955" s="272"/>
      <c r="J3955" s="272"/>
      <c r="K3955" s="272"/>
      <c r="L3955" s="272"/>
      <c r="M3955" s="272"/>
      <c r="N3955" s="273"/>
    </row>
    <row r="3956" spans="2:14" x14ac:dyDescent="0.25">
      <c r="B3956" s="278" t="str">
        <f>IF(D3956="","",D3956&amp;"-"&amp;(1+COUNTIF(D$11:D3955,D3956)))</f>
        <v/>
      </c>
      <c r="D3956" s="271"/>
      <c r="E3956" s="272"/>
      <c r="F3956" s="272"/>
      <c r="G3956" s="272"/>
      <c r="H3956" s="272"/>
      <c r="I3956" s="272"/>
      <c r="J3956" s="272"/>
      <c r="K3956" s="272"/>
      <c r="L3956" s="272"/>
      <c r="M3956" s="272"/>
      <c r="N3956" s="273"/>
    </row>
    <row r="3957" spans="2:14" x14ac:dyDescent="0.25">
      <c r="B3957" s="278" t="str">
        <f>IF(D3957="","",D3957&amp;"-"&amp;(1+COUNTIF(D$11:D3956,D3957)))</f>
        <v/>
      </c>
      <c r="D3957" s="271"/>
      <c r="E3957" s="272"/>
      <c r="F3957" s="272"/>
      <c r="G3957" s="272"/>
      <c r="H3957" s="272"/>
      <c r="I3957" s="272"/>
      <c r="J3957" s="272"/>
      <c r="K3957" s="272"/>
      <c r="L3957" s="272"/>
      <c r="M3957" s="272"/>
      <c r="N3957" s="273"/>
    </row>
    <row r="3958" spans="2:14" x14ac:dyDescent="0.25">
      <c r="B3958" s="278" t="str">
        <f>IF(D3958="","",D3958&amp;"-"&amp;(1+COUNTIF(D$11:D3957,D3958)))</f>
        <v/>
      </c>
      <c r="D3958" s="271"/>
      <c r="E3958" s="272"/>
      <c r="F3958" s="272"/>
      <c r="G3958" s="272"/>
      <c r="H3958" s="272"/>
      <c r="I3958" s="272"/>
      <c r="J3958" s="272"/>
      <c r="K3958" s="272"/>
      <c r="L3958" s="272"/>
      <c r="M3958" s="272"/>
      <c r="N3958" s="273"/>
    </row>
    <row r="3959" spans="2:14" x14ac:dyDescent="0.25">
      <c r="B3959" s="278" t="str">
        <f>IF(D3959="","",D3959&amp;"-"&amp;(1+COUNTIF(D$11:D3958,D3959)))</f>
        <v/>
      </c>
      <c r="D3959" s="271"/>
      <c r="E3959" s="272"/>
      <c r="F3959" s="272"/>
      <c r="G3959" s="272"/>
      <c r="H3959" s="272"/>
      <c r="I3959" s="272"/>
      <c r="J3959" s="272"/>
      <c r="K3959" s="272"/>
      <c r="L3959" s="272"/>
      <c r="M3959" s="272"/>
      <c r="N3959" s="273"/>
    </row>
    <row r="3960" spans="2:14" ht="15" customHeight="1" x14ac:dyDescent="0.25">
      <c r="B3960" s="278" t="str">
        <f>IF(D3960="","",D3960&amp;"-"&amp;(1+COUNTIF(D$11:D3959,D3960)))</f>
        <v/>
      </c>
      <c r="D3960" s="271"/>
      <c r="E3960" s="272"/>
      <c r="F3960" s="272"/>
      <c r="G3960" s="272"/>
      <c r="H3960" s="272"/>
      <c r="I3960" s="272"/>
      <c r="J3960" s="272"/>
      <c r="K3960" s="272"/>
      <c r="L3960" s="272"/>
      <c r="M3960" s="272"/>
      <c r="N3960" s="273"/>
    </row>
    <row r="3961" spans="2:14" x14ac:dyDescent="0.25">
      <c r="B3961" s="278" t="str">
        <f>IF(D3961="","",D3961&amp;"-"&amp;(1+COUNTIF(D$11:D3960,D3961)))</f>
        <v/>
      </c>
      <c r="D3961" s="271"/>
      <c r="E3961" s="272"/>
      <c r="F3961" s="272"/>
      <c r="G3961" s="272"/>
      <c r="H3961" s="272"/>
      <c r="I3961" s="272"/>
      <c r="J3961" s="272"/>
      <c r="K3961" s="272"/>
      <c r="L3961" s="272"/>
      <c r="M3961" s="272"/>
      <c r="N3961" s="273"/>
    </row>
    <row r="3962" spans="2:14" x14ac:dyDescent="0.25">
      <c r="B3962" s="278" t="str">
        <f>IF(D3962="","",D3962&amp;"-"&amp;(1+COUNTIF(D$11:D3961,D3962)))</f>
        <v/>
      </c>
      <c r="D3962" s="271"/>
      <c r="E3962" s="272"/>
      <c r="F3962" s="272"/>
      <c r="G3962" s="272"/>
      <c r="H3962" s="272"/>
      <c r="I3962" s="272"/>
      <c r="J3962" s="272"/>
      <c r="K3962" s="272"/>
      <c r="L3962" s="272"/>
      <c r="M3962" s="272"/>
      <c r="N3962" s="273"/>
    </row>
    <row r="3963" spans="2:14" x14ac:dyDescent="0.25">
      <c r="B3963" s="278" t="str">
        <f>IF(D3963="","",D3963&amp;"-"&amp;(1+COUNTIF(D$11:D3962,D3963)))</f>
        <v/>
      </c>
      <c r="D3963" s="271"/>
      <c r="E3963" s="272"/>
      <c r="F3963" s="272"/>
      <c r="G3963" s="272"/>
      <c r="H3963" s="272"/>
      <c r="I3963" s="272"/>
      <c r="J3963" s="272"/>
      <c r="K3963" s="272"/>
      <c r="L3963" s="272"/>
      <c r="M3963" s="272"/>
      <c r="N3963" s="273"/>
    </row>
    <row r="3964" spans="2:14" x14ac:dyDescent="0.25">
      <c r="B3964" s="278" t="str">
        <f>IF(D3964="","",D3964&amp;"-"&amp;(1+COUNTIF(D$11:D3963,D3964)))</f>
        <v/>
      </c>
      <c r="D3964" s="271"/>
      <c r="E3964" s="272"/>
      <c r="F3964" s="272"/>
      <c r="G3964" s="272"/>
      <c r="H3964" s="272"/>
      <c r="I3964" s="272"/>
      <c r="J3964" s="272"/>
      <c r="K3964" s="272"/>
      <c r="L3964" s="272"/>
      <c r="M3964" s="272"/>
      <c r="N3964" s="273"/>
    </row>
    <row r="3965" spans="2:14" x14ac:dyDescent="0.25">
      <c r="B3965" s="278" t="str">
        <f>IF(D3965="","",D3965&amp;"-"&amp;(1+COUNTIF(D$11:D3964,D3965)))</f>
        <v/>
      </c>
      <c r="D3965" s="271"/>
      <c r="E3965" s="272"/>
      <c r="F3965" s="272"/>
      <c r="G3965" s="272"/>
      <c r="H3965" s="272"/>
      <c r="I3965" s="272"/>
      <c r="J3965" s="272"/>
      <c r="K3965" s="272"/>
      <c r="L3965" s="272"/>
      <c r="M3965" s="272"/>
      <c r="N3965" s="273"/>
    </row>
    <row r="3966" spans="2:14" x14ac:dyDescent="0.25">
      <c r="B3966" s="278" t="str">
        <f>IF(D3966="","",D3966&amp;"-"&amp;(1+COUNTIF(D$11:D3965,D3966)))</f>
        <v/>
      </c>
      <c r="D3966" s="271"/>
      <c r="E3966" s="272"/>
      <c r="F3966" s="272"/>
      <c r="G3966" s="272"/>
      <c r="H3966" s="272"/>
      <c r="I3966" s="272"/>
      <c r="J3966" s="272"/>
      <c r="K3966" s="272"/>
      <c r="L3966" s="272"/>
      <c r="M3966" s="272"/>
      <c r="N3966" s="273"/>
    </row>
    <row r="3967" spans="2:14" ht="15" customHeight="1" x14ac:dyDescent="0.25">
      <c r="B3967" s="278" t="str">
        <f>IF(D3967="","",D3967&amp;"-"&amp;(1+COUNTIF(D$11:D3966,D3967)))</f>
        <v/>
      </c>
      <c r="D3967" s="271"/>
      <c r="E3967" s="272"/>
      <c r="F3967" s="272"/>
      <c r="G3967" s="272"/>
      <c r="H3967" s="272"/>
      <c r="I3967" s="272"/>
      <c r="J3967" s="272"/>
      <c r="K3967" s="272"/>
      <c r="L3967" s="272"/>
      <c r="M3967" s="272"/>
      <c r="N3967" s="273"/>
    </row>
    <row r="3968" spans="2:14" x14ac:dyDescent="0.25">
      <c r="B3968" s="278" t="str">
        <f>IF(D3968="","",D3968&amp;"-"&amp;(1+COUNTIF(D$11:D3967,D3968)))</f>
        <v/>
      </c>
      <c r="D3968" s="271"/>
      <c r="E3968" s="272"/>
      <c r="F3968" s="272"/>
      <c r="G3968" s="272"/>
      <c r="H3968" s="272"/>
      <c r="I3968" s="272"/>
      <c r="J3968" s="272"/>
      <c r="K3968" s="272"/>
      <c r="L3968" s="272"/>
      <c r="M3968" s="272"/>
      <c r="N3968" s="273"/>
    </row>
    <row r="3969" spans="2:14" x14ac:dyDescent="0.25">
      <c r="B3969" s="278" t="str">
        <f>IF(D3969="","",D3969&amp;"-"&amp;(1+COUNTIF(D$11:D3968,D3969)))</f>
        <v/>
      </c>
      <c r="D3969" s="271"/>
      <c r="E3969" s="272"/>
      <c r="F3969" s="272"/>
      <c r="G3969" s="272"/>
      <c r="H3969" s="272"/>
      <c r="I3969" s="272"/>
      <c r="J3969" s="272"/>
      <c r="K3969" s="272"/>
      <c r="L3969" s="272"/>
      <c r="M3969" s="272"/>
      <c r="N3969" s="273"/>
    </row>
    <row r="3970" spans="2:14" x14ac:dyDescent="0.25">
      <c r="B3970" s="278" t="str">
        <f>IF(D3970="","",D3970&amp;"-"&amp;(1+COUNTIF(D$11:D3969,D3970)))</f>
        <v/>
      </c>
      <c r="D3970" s="271"/>
      <c r="E3970" s="272"/>
      <c r="F3970" s="272"/>
      <c r="G3970" s="272"/>
      <c r="H3970" s="272"/>
      <c r="I3970" s="272"/>
      <c r="J3970" s="272"/>
      <c r="K3970" s="272"/>
      <c r="L3970" s="272"/>
      <c r="M3970" s="272"/>
      <c r="N3970" s="273"/>
    </row>
    <row r="3971" spans="2:14" x14ac:dyDescent="0.25">
      <c r="B3971" s="278" t="str">
        <f>IF(D3971="","",D3971&amp;"-"&amp;(1+COUNTIF(D$11:D3970,D3971)))</f>
        <v/>
      </c>
      <c r="D3971" s="271"/>
      <c r="E3971" s="272"/>
      <c r="F3971" s="272"/>
      <c r="G3971" s="272"/>
      <c r="H3971" s="272"/>
      <c r="I3971" s="272"/>
      <c r="J3971" s="272"/>
      <c r="K3971" s="272"/>
      <c r="L3971" s="272"/>
      <c r="M3971" s="272"/>
      <c r="N3971" s="273"/>
    </row>
    <row r="3972" spans="2:14" x14ac:dyDescent="0.25">
      <c r="B3972" s="278" t="str">
        <f>IF(D3972="","",D3972&amp;"-"&amp;(1+COUNTIF(D$11:D3971,D3972)))</f>
        <v/>
      </c>
      <c r="D3972" s="271"/>
      <c r="E3972" s="272"/>
      <c r="F3972" s="272"/>
      <c r="G3972" s="272"/>
      <c r="H3972" s="272"/>
      <c r="I3972" s="272"/>
      <c r="J3972" s="272"/>
      <c r="K3972" s="272"/>
      <c r="L3972" s="272"/>
      <c r="M3972" s="272"/>
      <c r="N3972" s="273"/>
    </row>
    <row r="3973" spans="2:14" x14ac:dyDescent="0.25">
      <c r="B3973" s="278" t="str">
        <f>IF(D3973="","",D3973&amp;"-"&amp;(1+COUNTIF(D$11:D3972,D3973)))</f>
        <v/>
      </c>
      <c r="D3973" s="271"/>
      <c r="E3973" s="272"/>
      <c r="F3973" s="272"/>
      <c r="G3973" s="272"/>
      <c r="H3973" s="272"/>
      <c r="I3973" s="272"/>
      <c r="J3973" s="272"/>
      <c r="K3973" s="272"/>
      <c r="L3973" s="272"/>
      <c r="M3973" s="272"/>
      <c r="N3973" s="273"/>
    </row>
    <row r="3974" spans="2:14" ht="15" customHeight="1" x14ac:dyDescent="0.25">
      <c r="B3974" s="278" t="str">
        <f>IF(D3974="","",D3974&amp;"-"&amp;(1+COUNTIF(D$11:D3973,D3974)))</f>
        <v/>
      </c>
      <c r="D3974" s="271"/>
      <c r="E3974" s="272"/>
      <c r="F3974" s="272"/>
      <c r="G3974" s="272"/>
      <c r="H3974" s="272"/>
      <c r="I3974" s="272"/>
      <c r="J3974" s="272"/>
      <c r="K3974" s="272"/>
      <c r="L3974" s="272"/>
      <c r="M3974" s="272"/>
      <c r="N3974" s="273"/>
    </row>
    <row r="3975" spans="2:14" x14ac:dyDescent="0.25">
      <c r="B3975" s="278" t="str">
        <f>IF(D3975="","",D3975&amp;"-"&amp;(1+COUNTIF(D$11:D3974,D3975)))</f>
        <v/>
      </c>
      <c r="D3975" s="271"/>
      <c r="E3975" s="272"/>
      <c r="F3975" s="272"/>
      <c r="G3975" s="272"/>
      <c r="H3975" s="272"/>
      <c r="I3975" s="272"/>
      <c r="J3975" s="272"/>
      <c r="K3975" s="272"/>
      <c r="L3975" s="272"/>
      <c r="M3975" s="272"/>
      <c r="N3975" s="273"/>
    </row>
    <row r="3976" spans="2:14" x14ac:dyDescent="0.25">
      <c r="B3976" s="278" t="str">
        <f>IF(D3976="","",D3976&amp;"-"&amp;(1+COUNTIF(D$11:D3975,D3976)))</f>
        <v/>
      </c>
      <c r="D3976" s="271"/>
      <c r="E3976" s="272"/>
      <c r="F3976" s="272"/>
      <c r="G3976" s="272"/>
      <c r="H3976" s="272"/>
      <c r="I3976" s="272"/>
      <c r="J3976" s="272"/>
      <c r="K3976" s="272"/>
      <c r="L3976" s="272"/>
      <c r="M3976" s="272"/>
      <c r="N3976" s="273"/>
    </row>
    <row r="3977" spans="2:14" x14ac:dyDescent="0.25">
      <c r="B3977" s="278" t="str">
        <f>IF(D3977="","",D3977&amp;"-"&amp;(1+COUNTIF(D$11:D3976,D3977)))</f>
        <v/>
      </c>
      <c r="D3977" s="271"/>
      <c r="E3977" s="272"/>
      <c r="F3977" s="272"/>
      <c r="G3977" s="272"/>
      <c r="H3977" s="272"/>
      <c r="I3977" s="272"/>
      <c r="J3977" s="272"/>
      <c r="K3977" s="272"/>
      <c r="L3977" s="272"/>
      <c r="M3977" s="272"/>
      <c r="N3977" s="273"/>
    </row>
    <row r="3978" spans="2:14" x14ac:dyDescent="0.25">
      <c r="B3978" s="278" t="str">
        <f>IF(D3978="","",D3978&amp;"-"&amp;(1+COUNTIF(D$11:D3977,D3978)))</f>
        <v/>
      </c>
      <c r="D3978" s="271"/>
      <c r="E3978" s="272"/>
      <c r="F3978" s="272"/>
      <c r="G3978" s="272"/>
      <c r="H3978" s="272"/>
      <c r="I3978" s="272"/>
      <c r="J3978" s="272"/>
      <c r="K3978" s="272"/>
      <c r="L3978" s="272"/>
      <c r="M3978" s="272"/>
      <c r="N3978" s="273"/>
    </row>
    <row r="3979" spans="2:14" x14ac:dyDescent="0.25">
      <c r="B3979" s="278" t="str">
        <f>IF(D3979="","",D3979&amp;"-"&amp;(1+COUNTIF(D$11:D3978,D3979)))</f>
        <v/>
      </c>
      <c r="D3979" s="271"/>
      <c r="E3979" s="272"/>
      <c r="F3979" s="272"/>
      <c r="G3979" s="272"/>
      <c r="H3979" s="272"/>
      <c r="I3979" s="272"/>
      <c r="J3979" s="272"/>
      <c r="K3979" s="272"/>
      <c r="L3979" s="272"/>
      <c r="M3979" s="272"/>
      <c r="N3979" s="273"/>
    </row>
    <row r="3980" spans="2:14" x14ac:dyDescent="0.25">
      <c r="B3980" s="278" t="str">
        <f>IF(D3980="","",D3980&amp;"-"&amp;(1+COUNTIF(D$11:D3979,D3980)))</f>
        <v/>
      </c>
      <c r="D3980" s="271"/>
      <c r="E3980" s="272"/>
      <c r="F3980" s="272"/>
      <c r="G3980" s="272"/>
      <c r="H3980" s="272"/>
      <c r="I3980" s="272"/>
      <c r="J3980" s="272"/>
      <c r="K3980" s="272"/>
      <c r="L3980" s="272"/>
      <c r="M3980" s="272"/>
      <c r="N3980" s="273"/>
    </row>
    <row r="3981" spans="2:14" ht="15" customHeight="1" x14ac:dyDescent="0.25">
      <c r="B3981" s="278" t="str">
        <f>IF(D3981="","",D3981&amp;"-"&amp;(1+COUNTIF(D$11:D3980,D3981)))</f>
        <v/>
      </c>
      <c r="D3981" s="271"/>
      <c r="E3981" s="272"/>
      <c r="F3981" s="272"/>
      <c r="G3981" s="272"/>
      <c r="H3981" s="272"/>
      <c r="I3981" s="272"/>
      <c r="J3981" s="272"/>
      <c r="K3981" s="272"/>
      <c r="L3981" s="272"/>
      <c r="M3981" s="272"/>
      <c r="N3981" s="273"/>
    </row>
    <row r="3982" spans="2:14" x14ac:dyDescent="0.25">
      <c r="B3982" s="278" t="str">
        <f>IF(D3982="","",D3982&amp;"-"&amp;(1+COUNTIF(D$11:D3981,D3982)))</f>
        <v/>
      </c>
      <c r="D3982" s="271"/>
      <c r="E3982" s="272"/>
      <c r="F3982" s="272"/>
      <c r="G3982" s="272"/>
      <c r="H3982" s="272"/>
      <c r="I3982" s="272"/>
      <c r="J3982" s="272"/>
      <c r="K3982" s="272"/>
      <c r="L3982" s="272"/>
      <c r="M3982" s="272"/>
      <c r="N3982" s="273"/>
    </row>
    <row r="3983" spans="2:14" x14ac:dyDescent="0.25">
      <c r="B3983" s="278" t="str">
        <f>IF(D3983="","",D3983&amp;"-"&amp;(1+COUNTIF(D$11:D3982,D3983)))</f>
        <v/>
      </c>
      <c r="D3983" s="271"/>
      <c r="E3983" s="272"/>
      <c r="F3983" s="272"/>
      <c r="G3983" s="272"/>
      <c r="H3983" s="272"/>
      <c r="I3983" s="272"/>
      <c r="J3983" s="272"/>
      <c r="K3983" s="272"/>
      <c r="L3983" s="272"/>
      <c r="M3983" s="272"/>
      <c r="N3983" s="273"/>
    </row>
    <row r="3984" spans="2:14" x14ac:dyDescent="0.25">
      <c r="B3984" s="278" t="str">
        <f>IF(D3984="","",D3984&amp;"-"&amp;(1+COUNTIF(D$11:D3983,D3984)))</f>
        <v/>
      </c>
      <c r="D3984" s="271"/>
      <c r="E3984" s="272"/>
      <c r="F3984" s="272"/>
      <c r="G3984" s="272"/>
      <c r="H3984" s="272"/>
      <c r="I3984" s="272"/>
      <c r="J3984" s="272"/>
      <c r="K3984" s="272"/>
      <c r="L3984" s="272"/>
      <c r="M3984" s="272"/>
      <c r="N3984" s="273"/>
    </row>
    <row r="3985" spans="2:14" x14ac:dyDescent="0.25">
      <c r="B3985" s="278" t="str">
        <f>IF(D3985="","",D3985&amp;"-"&amp;(1+COUNTIF(D$11:D3984,D3985)))</f>
        <v/>
      </c>
      <c r="D3985" s="271"/>
      <c r="E3985" s="272"/>
      <c r="F3985" s="272"/>
      <c r="G3985" s="272"/>
      <c r="H3985" s="272"/>
      <c r="I3985" s="272"/>
      <c r="J3985" s="272"/>
      <c r="K3985" s="272"/>
      <c r="L3985" s="272"/>
      <c r="M3985" s="272"/>
      <c r="N3985" s="273"/>
    </row>
    <row r="3986" spans="2:14" x14ac:dyDescent="0.25">
      <c r="B3986" s="278" t="str">
        <f>IF(D3986="","",D3986&amp;"-"&amp;(1+COUNTIF(D$11:D3985,D3986)))</f>
        <v/>
      </c>
      <c r="D3986" s="271"/>
      <c r="E3986" s="272"/>
      <c r="F3986" s="272"/>
      <c r="G3986" s="272"/>
      <c r="H3986" s="272"/>
      <c r="I3986" s="272"/>
      <c r="J3986" s="272"/>
      <c r="K3986" s="272"/>
      <c r="L3986" s="272"/>
      <c r="M3986" s="272"/>
      <c r="N3986" s="273"/>
    </row>
    <row r="3987" spans="2:14" x14ac:dyDescent="0.25">
      <c r="B3987" s="278" t="str">
        <f>IF(D3987="","",D3987&amp;"-"&amp;(1+COUNTIF(D$11:D3986,D3987)))</f>
        <v/>
      </c>
      <c r="D3987" s="271"/>
      <c r="E3987" s="272"/>
      <c r="F3987" s="272"/>
      <c r="G3987" s="272"/>
      <c r="H3987" s="272"/>
      <c r="I3987" s="272"/>
      <c r="J3987" s="272"/>
      <c r="K3987" s="272"/>
      <c r="L3987" s="272"/>
      <c r="M3987" s="272"/>
      <c r="N3987" s="273"/>
    </row>
    <row r="3988" spans="2:14" ht="15" customHeight="1" x14ac:dyDescent="0.25">
      <c r="B3988" s="278" t="str">
        <f>IF(D3988="","",D3988&amp;"-"&amp;(1+COUNTIF(D$11:D3987,D3988)))</f>
        <v/>
      </c>
      <c r="D3988" s="271"/>
      <c r="E3988" s="272"/>
      <c r="F3988" s="272"/>
      <c r="G3988" s="272"/>
      <c r="H3988" s="272"/>
      <c r="I3988" s="272"/>
      <c r="J3988" s="272"/>
      <c r="K3988" s="272"/>
      <c r="L3988" s="272"/>
      <c r="M3988" s="272"/>
      <c r="N3988" s="273"/>
    </row>
    <row r="3989" spans="2:14" x14ac:dyDescent="0.25">
      <c r="B3989" s="278" t="str">
        <f>IF(D3989="","",D3989&amp;"-"&amp;(1+COUNTIF(D$11:D3988,D3989)))</f>
        <v/>
      </c>
      <c r="D3989" s="271"/>
      <c r="E3989" s="272"/>
      <c r="F3989" s="272"/>
      <c r="G3989" s="272"/>
      <c r="H3989" s="272"/>
      <c r="I3989" s="272"/>
      <c r="J3989" s="272"/>
      <c r="K3989" s="272"/>
      <c r="L3989" s="272"/>
      <c r="M3989" s="272"/>
      <c r="N3989" s="273"/>
    </row>
    <row r="3990" spans="2:14" x14ac:dyDescent="0.25">
      <c r="B3990" s="278" t="str">
        <f>IF(D3990="","",D3990&amp;"-"&amp;(1+COUNTIF(D$11:D3989,D3990)))</f>
        <v/>
      </c>
      <c r="D3990" s="271"/>
      <c r="E3990" s="272"/>
      <c r="F3990" s="272"/>
      <c r="G3990" s="272"/>
      <c r="H3990" s="272"/>
      <c r="I3990" s="272"/>
      <c r="J3990" s="272"/>
      <c r="K3990" s="272"/>
      <c r="L3990" s="272"/>
      <c r="M3990" s="272"/>
      <c r="N3990" s="273"/>
    </row>
    <row r="3991" spans="2:14" x14ac:dyDescent="0.25">
      <c r="B3991" s="278" t="str">
        <f>IF(D3991="","",D3991&amp;"-"&amp;(1+COUNTIF(D$11:D3990,D3991)))</f>
        <v/>
      </c>
      <c r="D3991" s="271"/>
      <c r="E3991" s="272"/>
      <c r="F3991" s="272"/>
      <c r="G3991" s="272"/>
      <c r="H3991" s="272"/>
      <c r="I3991" s="272"/>
      <c r="J3991" s="272"/>
      <c r="K3991" s="272"/>
      <c r="L3991" s="272"/>
      <c r="M3991" s="272"/>
      <c r="N3991" s="273"/>
    </row>
    <row r="3992" spans="2:14" x14ac:dyDescent="0.25">
      <c r="B3992" s="278" t="str">
        <f>IF(D3992="","",D3992&amp;"-"&amp;(1+COUNTIF(D$11:D3991,D3992)))</f>
        <v/>
      </c>
      <c r="D3992" s="271"/>
      <c r="E3992" s="272"/>
      <c r="F3992" s="272"/>
      <c r="G3992" s="272"/>
      <c r="H3992" s="272"/>
      <c r="I3992" s="272"/>
      <c r="J3992" s="272"/>
      <c r="K3992" s="272"/>
      <c r="L3992" s="272"/>
      <c r="M3992" s="272"/>
      <c r="N3992" s="273"/>
    </row>
    <row r="3993" spans="2:14" x14ac:dyDescent="0.25">
      <c r="B3993" s="278" t="str">
        <f>IF(D3993="","",D3993&amp;"-"&amp;(1+COUNTIF(D$11:D3992,D3993)))</f>
        <v/>
      </c>
      <c r="D3993" s="271"/>
      <c r="E3993" s="272"/>
      <c r="F3993" s="272"/>
      <c r="G3993" s="272"/>
      <c r="H3993" s="272"/>
      <c r="I3993" s="272"/>
      <c r="J3993" s="272"/>
      <c r="K3993" s="272"/>
      <c r="L3993" s="272"/>
      <c r="M3993" s="272"/>
      <c r="N3993" s="273"/>
    </row>
    <row r="3994" spans="2:14" x14ac:dyDescent="0.25">
      <c r="B3994" s="278" t="str">
        <f>IF(D3994="","",D3994&amp;"-"&amp;(1+COUNTIF(D$11:D3993,D3994)))</f>
        <v/>
      </c>
      <c r="D3994" s="271"/>
      <c r="E3994" s="272"/>
      <c r="F3994" s="272"/>
      <c r="G3994" s="272"/>
      <c r="H3994" s="272"/>
      <c r="I3994" s="272"/>
      <c r="J3994" s="272"/>
      <c r="K3994" s="272"/>
      <c r="L3994" s="272"/>
      <c r="M3994" s="272"/>
      <c r="N3994" s="273"/>
    </row>
    <row r="3995" spans="2:14" ht="15" customHeight="1" x14ac:dyDescent="0.25">
      <c r="B3995" s="278" t="str">
        <f>IF(D3995="","",D3995&amp;"-"&amp;(1+COUNTIF(D$11:D3994,D3995)))</f>
        <v/>
      </c>
      <c r="D3995" s="271"/>
      <c r="E3995" s="272"/>
      <c r="F3995" s="272"/>
      <c r="G3995" s="272"/>
      <c r="H3995" s="272"/>
      <c r="I3995" s="272"/>
      <c r="J3995" s="272"/>
      <c r="K3995" s="272"/>
      <c r="L3995" s="272"/>
      <c r="M3995" s="272"/>
      <c r="N3995" s="273"/>
    </row>
    <row r="3996" spans="2:14" x14ac:dyDescent="0.25">
      <c r="B3996" s="278" t="str">
        <f>IF(D3996="","",D3996&amp;"-"&amp;(1+COUNTIF(D$11:D3995,D3996)))</f>
        <v/>
      </c>
      <c r="D3996" s="271"/>
      <c r="E3996" s="272"/>
      <c r="F3996" s="272"/>
      <c r="G3996" s="272"/>
      <c r="H3996" s="272"/>
      <c r="I3996" s="272"/>
      <c r="J3996" s="272"/>
      <c r="K3996" s="272"/>
      <c r="L3996" s="272"/>
      <c r="M3996" s="272"/>
      <c r="N3996" s="273"/>
    </row>
    <row r="3997" spans="2:14" x14ac:dyDescent="0.25">
      <c r="B3997" s="278" t="str">
        <f>IF(D3997="","",D3997&amp;"-"&amp;(1+COUNTIF(D$11:D3996,D3997)))</f>
        <v/>
      </c>
      <c r="D3997" s="271"/>
      <c r="E3997" s="272"/>
      <c r="F3997" s="272"/>
      <c r="G3997" s="272"/>
      <c r="H3997" s="272"/>
      <c r="I3997" s="272"/>
      <c r="J3997" s="272"/>
      <c r="K3997" s="272"/>
      <c r="L3997" s="272"/>
      <c r="M3997" s="272"/>
      <c r="N3997" s="273"/>
    </row>
    <row r="3998" spans="2:14" x14ac:dyDescent="0.25">
      <c r="B3998" s="278" t="str">
        <f>IF(D3998="","",D3998&amp;"-"&amp;(1+COUNTIF(D$11:D3997,D3998)))</f>
        <v/>
      </c>
      <c r="D3998" s="271"/>
      <c r="E3998" s="272"/>
      <c r="F3998" s="272"/>
      <c r="G3998" s="272"/>
      <c r="H3998" s="272"/>
      <c r="I3998" s="272"/>
      <c r="J3998" s="272"/>
      <c r="K3998" s="272"/>
      <c r="L3998" s="272"/>
      <c r="M3998" s="272"/>
      <c r="N3998" s="273"/>
    </row>
    <row r="3999" spans="2:14" x14ac:dyDescent="0.25">
      <c r="B3999" s="278" t="str">
        <f>IF(D3999="","",D3999&amp;"-"&amp;(1+COUNTIF(D$11:D3998,D3999)))</f>
        <v/>
      </c>
      <c r="D3999" s="271"/>
      <c r="E3999" s="272"/>
      <c r="F3999" s="272"/>
      <c r="G3999" s="272"/>
      <c r="H3999" s="272"/>
      <c r="I3999" s="272"/>
      <c r="J3999" s="272"/>
      <c r="K3999" s="272"/>
      <c r="L3999" s="272"/>
      <c r="M3999" s="272"/>
      <c r="N3999" s="273"/>
    </row>
    <row r="4000" spans="2:14" x14ac:dyDescent="0.25">
      <c r="B4000" s="278" t="str">
        <f>IF(D4000="","",D4000&amp;"-"&amp;(1+COUNTIF(D$11:D3999,D4000)))</f>
        <v/>
      </c>
      <c r="D4000" s="271"/>
      <c r="E4000" s="272"/>
      <c r="F4000" s="272"/>
      <c r="G4000" s="272"/>
      <c r="H4000" s="272"/>
      <c r="I4000" s="272"/>
      <c r="J4000" s="272"/>
      <c r="K4000" s="272"/>
      <c r="L4000" s="272"/>
      <c r="M4000" s="272"/>
      <c r="N4000" s="273"/>
    </row>
    <row r="4001" spans="2:14" x14ac:dyDescent="0.25">
      <c r="B4001" s="278" t="str">
        <f>IF(D4001="","",D4001&amp;"-"&amp;(1+COUNTIF(D$11:D4000,D4001)))</f>
        <v/>
      </c>
      <c r="D4001" s="271"/>
      <c r="E4001" s="272"/>
      <c r="F4001" s="272"/>
      <c r="G4001" s="272"/>
      <c r="H4001" s="272"/>
      <c r="I4001" s="272"/>
      <c r="J4001" s="272"/>
      <c r="K4001" s="272"/>
      <c r="L4001" s="272"/>
      <c r="M4001" s="272"/>
      <c r="N4001" s="273"/>
    </row>
    <row r="4002" spans="2:14" ht="15" customHeight="1" x14ac:dyDescent="0.25">
      <c r="B4002" s="278" t="str">
        <f>IF(D4002="","",D4002&amp;"-"&amp;(1+COUNTIF(D$11:D4001,D4002)))</f>
        <v/>
      </c>
      <c r="D4002" s="271"/>
      <c r="E4002" s="272"/>
      <c r="F4002" s="272"/>
      <c r="G4002" s="272"/>
      <c r="H4002" s="272"/>
      <c r="I4002" s="272"/>
      <c r="J4002" s="272"/>
      <c r="K4002" s="272"/>
      <c r="L4002" s="272"/>
      <c r="M4002" s="272"/>
      <c r="N4002" s="273"/>
    </row>
    <row r="4003" spans="2:14" x14ac:dyDescent="0.25">
      <c r="B4003" s="278" t="str">
        <f>IF(D4003="","",D4003&amp;"-"&amp;(1+COUNTIF(D$11:D4002,D4003)))</f>
        <v/>
      </c>
      <c r="D4003" s="271"/>
      <c r="E4003" s="272"/>
      <c r="F4003" s="272"/>
      <c r="G4003" s="272"/>
      <c r="H4003" s="272"/>
      <c r="I4003" s="272"/>
      <c r="J4003" s="272"/>
      <c r="K4003" s="272"/>
      <c r="L4003" s="272"/>
      <c r="M4003" s="272"/>
      <c r="N4003" s="273"/>
    </row>
    <row r="4004" spans="2:14" x14ac:dyDescent="0.25">
      <c r="B4004" s="278" t="str">
        <f>IF(D4004="","",D4004&amp;"-"&amp;(1+COUNTIF(D$11:D4003,D4004)))</f>
        <v/>
      </c>
      <c r="D4004" s="271"/>
      <c r="E4004" s="272"/>
      <c r="F4004" s="272"/>
      <c r="G4004" s="272"/>
      <c r="H4004" s="272"/>
      <c r="I4004" s="272"/>
      <c r="J4004" s="272"/>
      <c r="K4004" s="272"/>
      <c r="L4004" s="272"/>
      <c r="M4004" s="272"/>
      <c r="N4004" s="273"/>
    </row>
    <row r="4005" spans="2:14" x14ac:dyDescent="0.25">
      <c r="B4005" s="278" t="str">
        <f>IF(D4005="","",D4005&amp;"-"&amp;(1+COUNTIF(D$11:D4004,D4005)))</f>
        <v/>
      </c>
      <c r="D4005" s="271"/>
      <c r="E4005" s="272"/>
      <c r="F4005" s="272"/>
      <c r="G4005" s="272"/>
      <c r="H4005" s="272"/>
      <c r="I4005" s="272"/>
      <c r="J4005" s="272"/>
      <c r="K4005" s="272"/>
      <c r="L4005" s="272"/>
      <c r="M4005" s="272"/>
      <c r="N4005" s="273"/>
    </row>
    <row r="4006" spans="2:14" x14ac:dyDescent="0.25">
      <c r="B4006" s="278" t="str">
        <f>IF(D4006="","",D4006&amp;"-"&amp;(1+COUNTIF(D$11:D4005,D4006)))</f>
        <v/>
      </c>
      <c r="D4006" s="271"/>
      <c r="E4006" s="272"/>
      <c r="F4006" s="272"/>
      <c r="G4006" s="272"/>
      <c r="H4006" s="272"/>
      <c r="I4006" s="272"/>
      <c r="J4006" s="272"/>
      <c r="K4006" s="272"/>
      <c r="L4006" s="272"/>
      <c r="M4006" s="272"/>
      <c r="N4006" s="273"/>
    </row>
    <row r="4007" spans="2:14" x14ac:dyDescent="0.25">
      <c r="B4007" s="278" t="str">
        <f>IF(D4007="","",D4007&amp;"-"&amp;(1+COUNTIF(D$11:D4006,D4007)))</f>
        <v/>
      </c>
      <c r="D4007" s="271"/>
      <c r="E4007" s="272"/>
      <c r="F4007" s="272"/>
      <c r="G4007" s="272"/>
      <c r="H4007" s="272"/>
      <c r="I4007" s="272"/>
      <c r="J4007" s="272"/>
      <c r="K4007" s="272"/>
      <c r="L4007" s="272"/>
      <c r="M4007" s="272"/>
      <c r="N4007" s="273"/>
    </row>
    <row r="4008" spans="2:14" x14ac:dyDescent="0.25">
      <c r="B4008" s="278" t="str">
        <f>IF(D4008="","",D4008&amp;"-"&amp;(1+COUNTIF(D$11:D4007,D4008)))</f>
        <v/>
      </c>
      <c r="D4008" s="271"/>
      <c r="E4008" s="272"/>
      <c r="F4008" s="272"/>
      <c r="G4008" s="272"/>
      <c r="H4008" s="272"/>
      <c r="I4008" s="272"/>
      <c r="J4008" s="272"/>
      <c r="K4008" s="272"/>
      <c r="L4008" s="272"/>
      <c r="M4008" s="272"/>
      <c r="N4008" s="273"/>
    </row>
    <row r="4009" spans="2:14" ht="15" customHeight="1" x14ac:dyDescent="0.25">
      <c r="B4009" s="278" t="str">
        <f>IF(D4009="","",D4009&amp;"-"&amp;(1+COUNTIF(D$11:D4008,D4009)))</f>
        <v/>
      </c>
      <c r="D4009" s="271"/>
      <c r="E4009" s="272"/>
      <c r="F4009" s="272"/>
      <c r="G4009" s="272"/>
      <c r="H4009" s="272"/>
      <c r="I4009" s="272"/>
      <c r="J4009" s="272"/>
      <c r="K4009" s="272"/>
      <c r="L4009" s="272"/>
      <c r="M4009" s="272"/>
      <c r="N4009" s="273"/>
    </row>
    <row r="4010" spans="2:14" x14ac:dyDescent="0.25">
      <c r="B4010" s="278" t="str">
        <f>IF(D4010="","",D4010&amp;"-"&amp;(1+COUNTIF(D$11:D4009,D4010)))</f>
        <v/>
      </c>
      <c r="D4010" s="271"/>
      <c r="E4010" s="272"/>
      <c r="F4010" s="272"/>
      <c r="G4010" s="272"/>
      <c r="H4010" s="272"/>
      <c r="I4010" s="272"/>
      <c r="J4010" s="272"/>
      <c r="K4010" s="272"/>
      <c r="L4010" s="272"/>
      <c r="M4010" s="272"/>
      <c r="N4010" s="273"/>
    </row>
    <row r="4011" spans="2:14" x14ac:dyDescent="0.25">
      <c r="B4011" s="278" t="str">
        <f>IF(D4011="","",D4011&amp;"-"&amp;(1+COUNTIF(D$11:D4010,D4011)))</f>
        <v/>
      </c>
      <c r="D4011" s="271"/>
      <c r="E4011" s="272"/>
      <c r="F4011" s="272"/>
      <c r="G4011" s="272"/>
      <c r="H4011" s="272"/>
      <c r="I4011" s="272"/>
      <c r="J4011" s="272"/>
      <c r="K4011" s="272"/>
      <c r="L4011" s="272"/>
      <c r="M4011" s="272"/>
      <c r="N4011" s="273"/>
    </row>
    <row r="4012" spans="2:14" x14ac:dyDescent="0.25">
      <c r="B4012" s="278" t="str">
        <f>IF(D4012="","",D4012&amp;"-"&amp;(1+COUNTIF(D$11:D4011,D4012)))</f>
        <v/>
      </c>
      <c r="D4012" s="271"/>
      <c r="E4012" s="272"/>
      <c r="F4012" s="272"/>
      <c r="G4012" s="272"/>
      <c r="H4012" s="272"/>
      <c r="I4012" s="272"/>
      <c r="J4012" s="272"/>
      <c r="K4012" s="272"/>
      <c r="L4012" s="272"/>
      <c r="M4012" s="272"/>
      <c r="N4012" s="273"/>
    </row>
    <row r="4013" spans="2:14" x14ac:dyDescent="0.25">
      <c r="B4013" s="278" t="str">
        <f>IF(D4013="","",D4013&amp;"-"&amp;(1+COUNTIF(D$11:D4012,D4013)))</f>
        <v/>
      </c>
      <c r="D4013" s="271"/>
      <c r="E4013" s="272"/>
      <c r="F4013" s="272"/>
      <c r="G4013" s="272"/>
      <c r="H4013" s="272"/>
      <c r="I4013" s="272"/>
      <c r="J4013" s="272"/>
      <c r="K4013" s="272"/>
      <c r="L4013" s="272"/>
      <c r="M4013" s="272"/>
      <c r="N4013" s="273"/>
    </row>
    <row r="4014" spans="2:14" x14ac:dyDescent="0.25">
      <c r="B4014" s="278" t="str">
        <f>IF(D4014="","",D4014&amp;"-"&amp;(1+COUNTIF(D$11:D4013,D4014)))</f>
        <v/>
      </c>
      <c r="D4014" s="271"/>
      <c r="E4014" s="272"/>
      <c r="F4014" s="272"/>
      <c r="G4014" s="272"/>
      <c r="H4014" s="272"/>
      <c r="I4014" s="272"/>
      <c r="J4014" s="272"/>
      <c r="K4014" s="272"/>
      <c r="L4014" s="272"/>
      <c r="M4014" s="272"/>
      <c r="N4014" s="273"/>
    </row>
    <row r="4015" spans="2:14" x14ac:dyDescent="0.25">
      <c r="B4015" s="278" t="str">
        <f>IF(D4015="","",D4015&amp;"-"&amp;(1+COUNTIF(D$11:D4014,D4015)))</f>
        <v/>
      </c>
      <c r="D4015" s="271"/>
      <c r="E4015" s="272"/>
      <c r="F4015" s="272"/>
      <c r="G4015" s="272"/>
      <c r="H4015" s="272"/>
      <c r="I4015" s="272"/>
      <c r="J4015" s="272"/>
      <c r="K4015" s="272"/>
      <c r="L4015" s="272"/>
      <c r="M4015" s="272"/>
      <c r="N4015" s="273"/>
    </row>
    <row r="4016" spans="2:14" ht="15" customHeight="1" x14ac:dyDescent="0.25">
      <c r="B4016" s="278" t="str">
        <f>IF(D4016="","",D4016&amp;"-"&amp;(1+COUNTIF(D$11:D4015,D4016)))</f>
        <v/>
      </c>
      <c r="D4016" s="271"/>
      <c r="E4016" s="272"/>
      <c r="F4016" s="272"/>
      <c r="G4016" s="272"/>
      <c r="H4016" s="272"/>
      <c r="I4016" s="272"/>
      <c r="J4016" s="272"/>
      <c r="K4016" s="272"/>
      <c r="L4016" s="272"/>
      <c r="M4016" s="272"/>
      <c r="N4016" s="273"/>
    </row>
    <row r="4017" spans="2:14" x14ac:dyDescent="0.25">
      <c r="B4017" s="278" t="str">
        <f>IF(D4017="","",D4017&amp;"-"&amp;(1+COUNTIF(D$11:D4016,D4017)))</f>
        <v/>
      </c>
      <c r="D4017" s="271"/>
      <c r="E4017" s="272"/>
      <c r="F4017" s="272"/>
      <c r="G4017" s="272"/>
      <c r="H4017" s="272"/>
      <c r="I4017" s="272"/>
      <c r="J4017" s="272"/>
      <c r="K4017" s="272"/>
      <c r="L4017" s="272"/>
      <c r="M4017" s="272"/>
      <c r="N4017" s="273"/>
    </row>
    <row r="4018" spans="2:14" x14ac:dyDescent="0.25">
      <c r="B4018" s="278" t="str">
        <f>IF(D4018="","",D4018&amp;"-"&amp;(1+COUNTIF(D$11:D4017,D4018)))</f>
        <v/>
      </c>
      <c r="D4018" s="271"/>
      <c r="E4018" s="272"/>
      <c r="F4018" s="272"/>
      <c r="G4018" s="272"/>
      <c r="H4018" s="272"/>
      <c r="I4018" s="272"/>
      <c r="J4018" s="272"/>
      <c r="K4018" s="272"/>
      <c r="L4018" s="272"/>
      <c r="M4018" s="272"/>
      <c r="N4018" s="273"/>
    </row>
    <row r="4019" spans="2:14" x14ac:dyDescent="0.25">
      <c r="B4019" s="278" t="str">
        <f>IF(D4019="","",D4019&amp;"-"&amp;(1+COUNTIF(D$11:D4018,D4019)))</f>
        <v/>
      </c>
      <c r="D4019" s="271"/>
      <c r="E4019" s="272"/>
      <c r="F4019" s="272"/>
      <c r="G4019" s="272"/>
      <c r="H4019" s="272"/>
      <c r="I4019" s="272"/>
      <c r="J4019" s="272"/>
      <c r="K4019" s="272"/>
      <c r="L4019" s="272"/>
      <c r="M4019" s="272"/>
      <c r="N4019" s="273"/>
    </row>
    <row r="4020" spans="2:14" x14ac:dyDescent="0.25">
      <c r="B4020" s="278" t="str">
        <f>IF(D4020="","",D4020&amp;"-"&amp;(1+COUNTIF(D$11:D4019,D4020)))</f>
        <v/>
      </c>
      <c r="D4020" s="271"/>
      <c r="E4020" s="272"/>
      <c r="F4020" s="272"/>
      <c r="G4020" s="272"/>
      <c r="H4020" s="272"/>
      <c r="I4020" s="272"/>
      <c r="J4020" s="272"/>
      <c r="K4020" s="272"/>
      <c r="L4020" s="272"/>
      <c r="M4020" s="272"/>
      <c r="N4020" s="273"/>
    </row>
    <row r="4021" spans="2:14" x14ac:dyDescent="0.25">
      <c r="B4021" s="278" t="str">
        <f>IF(D4021="","",D4021&amp;"-"&amp;(1+COUNTIF(D$11:D4020,D4021)))</f>
        <v/>
      </c>
      <c r="D4021" s="271"/>
      <c r="E4021" s="272"/>
      <c r="F4021" s="272"/>
      <c r="G4021" s="272"/>
      <c r="H4021" s="272"/>
      <c r="I4021" s="272"/>
      <c r="J4021" s="272"/>
      <c r="K4021" s="272"/>
      <c r="L4021" s="272"/>
      <c r="M4021" s="272"/>
      <c r="N4021" s="273"/>
    </row>
    <row r="4022" spans="2:14" x14ac:dyDescent="0.25">
      <c r="B4022" s="278" t="str">
        <f>IF(D4022="","",D4022&amp;"-"&amp;(1+COUNTIF(D$11:D4021,D4022)))</f>
        <v/>
      </c>
      <c r="D4022" s="271"/>
      <c r="E4022" s="272"/>
      <c r="F4022" s="272"/>
      <c r="G4022" s="272"/>
      <c r="H4022" s="272"/>
      <c r="I4022" s="272"/>
      <c r="J4022" s="272"/>
      <c r="K4022" s="272"/>
      <c r="L4022" s="272"/>
      <c r="M4022" s="272"/>
      <c r="N4022" s="273"/>
    </row>
    <row r="4023" spans="2:14" ht="15" customHeight="1" x14ac:dyDescent="0.25">
      <c r="B4023" s="278" t="str">
        <f>IF(D4023="","",D4023&amp;"-"&amp;(1+COUNTIF(D$11:D4022,D4023)))</f>
        <v/>
      </c>
      <c r="D4023" s="271"/>
      <c r="E4023" s="272"/>
      <c r="F4023" s="272"/>
      <c r="G4023" s="272"/>
      <c r="H4023" s="272"/>
      <c r="I4023" s="272"/>
      <c r="J4023" s="272"/>
      <c r="K4023" s="272"/>
      <c r="L4023" s="272"/>
      <c r="M4023" s="272"/>
      <c r="N4023" s="273"/>
    </row>
    <row r="4024" spans="2:14" x14ac:dyDescent="0.25">
      <c r="B4024" s="278" t="str">
        <f>IF(D4024="","",D4024&amp;"-"&amp;(1+COUNTIF(D$11:D4023,D4024)))</f>
        <v/>
      </c>
      <c r="D4024" s="271"/>
      <c r="E4024" s="272"/>
      <c r="F4024" s="272"/>
      <c r="G4024" s="272"/>
      <c r="H4024" s="272"/>
      <c r="I4024" s="272"/>
      <c r="J4024" s="272"/>
      <c r="K4024" s="272"/>
      <c r="L4024" s="272"/>
      <c r="M4024" s="272"/>
      <c r="N4024" s="273"/>
    </row>
    <row r="4025" spans="2:14" x14ac:dyDescent="0.25">
      <c r="B4025" s="278" t="str">
        <f>IF(D4025="","",D4025&amp;"-"&amp;(1+COUNTIF(D$11:D4024,D4025)))</f>
        <v/>
      </c>
      <c r="D4025" s="271"/>
      <c r="E4025" s="272"/>
      <c r="F4025" s="272"/>
      <c r="G4025" s="272"/>
      <c r="H4025" s="272"/>
      <c r="I4025" s="272"/>
      <c r="J4025" s="272"/>
      <c r="K4025" s="272"/>
      <c r="L4025" s="272"/>
      <c r="M4025" s="272"/>
      <c r="N4025" s="273"/>
    </row>
    <row r="4026" spans="2:14" x14ac:dyDescent="0.25">
      <c r="B4026" s="278" t="str">
        <f>IF(D4026="","",D4026&amp;"-"&amp;(1+COUNTIF(D$11:D4025,D4026)))</f>
        <v/>
      </c>
      <c r="D4026" s="271"/>
      <c r="E4026" s="272"/>
      <c r="F4026" s="272"/>
      <c r="G4026" s="272"/>
      <c r="H4026" s="272"/>
      <c r="I4026" s="272"/>
      <c r="J4026" s="272"/>
      <c r="K4026" s="272"/>
      <c r="L4026" s="272"/>
      <c r="M4026" s="272"/>
      <c r="N4026" s="273"/>
    </row>
    <row r="4027" spans="2:14" x14ac:dyDescent="0.25">
      <c r="B4027" s="278" t="str">
        <f>IF(D4027="","",D4027&amp;"-"&amp;(1+COUNTIF(D$11:D4026,D4027)))</f>
        <v/>
      </c>
      <c r="D4027" s="271"/>
      <c r="E4027" s="272"/>
      <c r="F4027" s="272"/>
      <c r="G4027" s="272"/>
      <c r="H4027" s="272"/>
      <c r="I4027" s="272"/>
      <c r="J4027" s="272"/>
      <c r="K4027" s="272"/>
      <c r="L4027" s="272"/>
      <c r="M4027" s="272"/>
      <c r="N4027" s="273"/>
    </row>
    <row r="4028" spans="2:14" x14ac:dyDescent="0.25">
      <c r="B4028" s="278" t="str">
        <f>IF(D4028="","",D4028&amp;"-"&amp;(1+COUNTIF(D$11:D4027,D4028)))</f>
        <v/>
      </c>
      <c r="D4028" s="271"/>
      <c r="E4028" s="272"/>
      <c r="F4028" s="272"/>
      <c r="G4028" s="272"/>
      <c r="H4028" s="272"/>
      <c r="I4028" s="272"/>
      <c r="J4028" s="272"/>
      <c r="K4028" s="272"/>
      <c r="L4028" s="272"/>
      <c r="M4028" s="272"/>
      <c r="N4028" s="273"/>
    </row>
    <row r="4029" spans="2:14" x14ac:dyDescent="0.25">
      <c r="B4029" s="278" t="str">
        <f>IF(D4029="","",D4029&amp;"-"&amp;(1+COUNTIF(D$11:D4028,D4029)))</f>
        <v/>
      </c>
      <c r="D4029" s="271"/>
      <c r="E4029" s="272"/>
      <c r="F4029" s="272"/>
      <c r="G4029" s="272"/>
      <c r="H4029" s="272"/>
      <c r="I4029" s="272"/>
      <c r="J4029" s="272"/>
      <c r="K4029" s="272"/>
      <c r="L4029" s="272"/>
      <c r="M4029" s="272"/>
      <c r="N4029" s="273"/>
    </row>
    <row r="4030" spans="2:14" ht="15" customHeight="1" x14ac:dyDescent="0.25">
      <c r="B4030" s="278" t="str">
        <f>IF(D4030="","",D4030&amp;"-"&amp;(1+COUNTIF(D$11:D4029,D4030)))</f>
        <v/>
      </c>
      <c r="D4030" s="271"/>
      <c r="E4030" s="272"/>
      <c r="F4030" s="272"/>
      <c r="G4030" s="272"/>
      <c r="H4030" s="272"/>
      <c r="I4030" s="272"/>
      <c r="J4030" s="272"/>
      <c r="K4030" s="272"/>
      <c r="L4030" s="272"/>
      <c r="M4030" s="272"/>
      <c r="N4030" s="273"/>
    </row>
    <row r="4031" spans="2:14" x14ac:dyDescent="0.25">
      <c r="B4031" s="278" t="str">
        <f>IF(D4031="","",D4031&amp;"-"&amp;(1+COUNTIF(D$11:D4030,D4031)))</f>
        <v/>
      </c>
      <c r="D4031" s="271"/>
      <c r="E4031" s="272"/>
      <c r="F4031" s="272"/>
      <c r="G4031" s="272"/>
      <c r="H4031" s="272"/>
      <c r="I4031" s="272"/>
      <c r="J4031" s="272"/>
      <c r="K4031" s="272"/>
      <c r="L4031" s="272"/>
      <c r="M4031" s="272"/>
      <c r="N4031" s="273"/>
    </row>
    <row r="4032" spans="2:14" x14ac:dyDescent="0.25">
      <c r="B4032" s="278" t="str">
        <f>IF(D4032="","",D4032&amp;"-"&amp;(1+COUNTIF(D$11:D4031,D4032)))</f>
        <v/>
      </c>
      <c r="D4032" s="271"/>
      <c r="E4032" s="272"/>
      <c r="F4032" s="272"/>
      <c r="G4032" s="272"/>
      <c r="H4032" s="272"/>
      <c r="I4032" s="272"/>
      <c r="J4032" s="272"/>
      <c r="K4032" s="272"/>
      <c r="L4032" s="272"/>
      <c r="M4032" s="272"/>
      <c r="N4032" s="273"/>
    </row>
    <row r="4033" spans="2:14" x14ac:dyDescent="0.25">
      <c r="B4033" s="278" t="str">
        <f>IF(D4033="","",D4033&amp;"-"&amp;(1+COUNTIF(D$11:D4032,D4033)))</f>
        <v/>
      </c>
      <c r="D4033" s="271"/>
      <c r="E4033" s="272"/>
      <c r="F4033" s="272"/>
      <c r="G4033" s="272"/>
      <c r="H4033" s="272"/>
      <c r="I4033" s="272"/>
      <c r="J4033" s="272"/>
      <c r="K4033" s="272"/>
      <c r="L4033" s="272"/>
      <c r="M4033" s="272"/>
      <c r="N4033" s="273"/>
    </row>
    <row r="4034" spans="2:14" x14ac:dyDescent="0.25">
      <c r="B4034" s="278" t="str">
        <f>IF(D4034="","",D4034&amp;"-"&amp;(1+COUNTIF(D$11:D4033,D4034)))</f>
        <v/>
      </c>
      <c r="D4034" s="271"/>
      <c r="E4034" s="272"/>
      <c r="F4034" s="272"/>
      <c r="G4034" s="272"/>
      <c r="H4034" s="272"/>
      <c r="I4034" s="272"/>
      <c r="J4034" s="272"/>
      <c r="K4034" s="272"/>
      <c r="L4034" s="272"/>
      <c r="M4034" s="272"/>
      <c r="N4034" s="273"/>
    </row>
    <row r="4035" spans="2:14" x14ac:dyDescent="0.25">
      <c r="B4035" s="278" t="str">
        <f>IF(D4035="","",D4035&amp;"-"&amp;(1+COUNTIF(D$11:D4034,D4035)))</f>
        <v/>
      </c>
      <c r="D4035" s="271"/>
      <c r="E4035" s="272"/>
      <c r="F4035" s="272"/>
      <c r="G4035" s="272"/>
      <c r="H4035" s="272"/>
      <c r="I4035" s="272"/>
      <c r="J4035" s="272"/>
      <c r="K4035" s="272"/>
      <c r="L4035" s="272"/>
      <c r="M4035" s="272"/>
      <c r="N4035" s="273"/>
    </row>
    <row r="4036" spans="2:14" x14ac:dyDescent="0.25">
      <c r="B4036" s="278" t="str">
        <f>IF(D4036="","",D4036&amp;"-"&amp;(1+COUNTIF(D$11:D4035,D4036)))</f>
        <v/>
      </c>
      <c r="D4036" s="271"/>
      <c r="E4036" s="272"/>
      <c r="F4036" s="272"/>
      <c r="G4036" s="272"/>
      <c r="H4036" s="272"/>
      <c r="I4036" s="272"/>
      <c r="J4036" s="272"/>
      <c r="K4036" s="272"/>
      <c r="L4036" s="272"/>
      <c r="M4036" s="272"/>
      <c r="N4036" s="273"/>
    </row>
    <row r="4037" spans="2:14" ht="15" customHeight="1" x14ac:dyDescent="0.25">
      <c r="B4037" s="278" t="str">
        <f>IF(D4037="","",D4037&amp;"-"&amp;(1+COUNTIF(D$11:D4036,D4037)))</f>
        <v/>
      </c>
      <c r="D4037" s="271"/>
      <c r="E4037" s="272"/>
      <c r="F4037" s="272"/>
      <c r="G4037" s="272"/>
      <c r="H4037" s="272"/>
      <c r="I4037" s="272"/>
      <c r="J4037" s="272"/>
      <c r="K4037" s="272"/>
      <c r="L4037" s="272"/>
      <c r="M4037" s="272"/>
      <c r="N4037" s="273"/>
    </row>
    <row r="4038" spans="2:14" x14ac:dyDescent="0.25">
      <c r="B4038" s="278" t="str">
        <f>IF(D4038="","",D4038&amp;"-"&amp;(1+COUNTIF(D$11:D4037,D4038)))</f>
        <v/>
      </c>
      <c r="D4038" s="271"/>
      <c r="E4038" s="272"/>
      <c r="F4038" s="272"/>
      <c r="G4038" s="272"/>
      <c r="H4038" s="272"/>
      <c r="I4038" s="272"/>
      <c r="J4038" s="272"/>
      <c r="K4038" s="272"/>
      <c r="L4038" s="272"/>
      <c r="M4038" s="272"/>
      <c r="N4038" s="273"/>
    </row>
    <row r="4039" spans="2:14" x14ac:dyDescent="0.25">
      <c r="B4039" s="278" t="str">
        <f>IF(D4039="","",D4039&amp;"-"&amp;(1+COUNTIF(D$11:D4038,D4039)))</f>
        <v/>
      </c>
      <c r="D4039" s="271"/>
      <c r="E4039" s="272"/>
      <c r="F4039" s="272"/>
      <c r="G4039" s="272"/>
      <c r="H4039" s="272"/>
      <c r="I4039" s="272"/>
      <c r="J4039" s="272"/>
      <c r="K4039" s="272"/>
      <c r="L4039" s="272"/>
      <c r="M4039" s="272"/>
      <c r="N4039" s="273"/>
    </row>
    <row r="4040" spans="2:14" x14ac:dyDescent="0.25">
      <c r="B4040" s="278" t="str">
        <f>IF(D4040="","",D4040&amp;"-"&amp;(1+COUNTIF(D$11:D4039,D4040)))</f>
        <v/>
      </c>
      <c r="D4040" s="271"/>
      <c r="E4040" s="272"/>
      <c r="F4040" s="272"/>
      <c r="G4040" s="272"/>
      <c r="H4040" s="272"/>
      <c r="I4040" s="272"/>
      <c r="J4040" s="272"/>
      <c r="K4040" s="272"/>
      <c r="L4040" s="272"/>
      <c r="M4040" s="272"/>
      <c r="N4040" s="273"/>
    </row>
    <row r="4041" spans="2:14" x14ac:dyDescent="0.25">
      <c r="B4041" s="278" t="str">
        <f>IF(D4041="","",D4041&amp;"-"&amp;(1+COUNTIF(D$11:D4040,D4041)))</f>
        <v/>
      </c>
      <c r="D4041" s="271"/>
      <c r="E4041" s="272"/>
      <c r="F4041" s="272"/>
      <c r="G4041" s="272"/>
      <c r="H4041" s="272"/>
      <c r="I4041" s="272"/>
      <c r="J4041" s="272"/>
      <c r="K4041" s="272"/>
      <c r="L4041" s="272"/>
      <c r="M4041" s="272"/>
      <c r="N4041" s="273"/>
    </row>
    <row r="4042" spans="2:14" x14ac:dyDescent="0.25">
      <c r="B4042" s="278" t="str">
        <f>IF(D4042="","",D4042&amp;"-"&amp;(1+COUNTIF(D$11:D4041,D4042)))</f>
        <v/>
      </c>
      <c r="D4042" s="271"/>
      <c r="E4042" s="272"/>
      <c r="F4042" s="272"/>
      <c r="G4042" s="272"/>
      <c r="H4042" s="272"/>
      <c r="I4042" s="272"/>
      <c r="J4042" s="272"/>
      <c r="K4042" s="272"/>
      <c r="L4042" s="272"/>
      <c r="M4042" s="272"/>
      <c r="N4042" s="273"/>
    </row>
    <row r="4043" spans="2:14" x14ac:dyDescent="0.25">
      <c r="B4043" s="278" t="str">
        <f>IF(D4043="","",D4043&amp;"-"&amp;(1+COUNTIF(D$11:D4042,D4043)))</f>
        <v/>
      </c>
      <c r="D4043" s="271"/>
      <c r="E4043" s="272"/>
      <c r="F4043" s="272"/>
      <c r="G4043" s="272"/>
      <c r="H4043" s="272"/>
      <c r="I4043" s="272"/>
      <c r="J4043" s="272"/>
      <c r="K4043" s="272"/>
      <c r="L4043" s="272"/>
      <c r="M4043" s="272"/>
      <c r="N4043" s="273"/>
    </row>
    <row r="4044" spans="2:14" ht="15" customHeight="1" x14ac:dyDescent="0.25">
      <c r="B4044" s="278" t="str">
        <f>IF(D4044="","",D4044&amp;"-"&amp;(1+COUNTIF(D$11:D4043,D4044)))</f>
        <v/>
      </c>
      <c r="D4044" s="271"/>
      <c r="E4044" s="272"/>
      <c r="F4044" s="272"/>
      <c r="G4044" s="272"/>
      <c r="H4044" s="272"/>
      <c r="I4044" s="272"/>
      <c r="J4044" s="272"/>
      <c r="K4044" s="272"/>
      <c r="L4044" s="272"/>
      <c r="M4044" s="272"/>
      <c r="N4044" s="273"/>
    </row>
    <row r="4045" spans="2:14" x14ac:dyDescent="0.25">
      <c r="B4045" s="278" t="str">
        <f>IF(D4045="","",D4045&amp;"-"&amp;(1+COUNTIF(D$11:D4044,D4045)))</f>
        <v/>
      </c>
      <c r="D4045" s="271"/>
      <c r="E4045" s="272"/>
      <c r="F4045" s="272"/>
      <c r="G4045" s="272"/>
      <c r="H4045" s="272"/>
      <c r="I4045" s="272"/>
      <c r="J4045" s="272"/>
      <c r="K4045" s="272"/>
      <c r="L4045" s="272"/>
      <c r="M4045" s="272"/>
      <c r="N4045" s="273"/>
    </row>
    <row r="4046" spans="2:14" x14ac:dyDescent="0.25">
      <c r="B4046" s="278" t="str">
        <f>IF(D4046="","",D4046&amp;"-"&amp;(1+COUNTIF(D$11:D4045,D4046)))</f>
        <v/>
      </c>
      <c r="D4046" s="271"/>
      <c r="E4046" s="272"/>
      <c r="F4046" s="272"/>
      <c r="G4046" s="272"/>
      <c r="H4046" s="272"/>
      <c r="I4046" s="272"/>
      <c r="J4046" s="272"/>
      <c r="K4046" s="272"/>
      <c r="L4046" s="272"/>
      <c r="M4046" s="272"/>
      <c r="N4046" s="273"/>
    </row>
    <row r="4047" spans="2:14" x14ac:dyDescent="0.25">
      <c r="B4047" s="278" t="str">
        <f>IF(D4047="","",D4047&amp;"-"&amp;(1+COUNTIF(D$11:D4046,D4047)))</f>
        <v/>
      </c>
      <c r="D4047" s="271"/>
      <c r="E4047" s="272"/>
      <c r="F4047" s="272"/>
      <c r="G4047" s="272"/>
      <c r="H4047" s="272"/>
      <c r="I4047" s="272"/>
      <c r="J4047" s="272"/>
      <c r="K4047" s="272"/>
      <c r="L4047" s="272"/>
      <c r="M4047" s="272"/>
      <c r="N4047" s="273"/>
    </row>
    <row r="4048" spans="2:14" x14ac:dyDescent="0.25">
      <c r="B4048" s="278" t="str">
        <f>IF(D4048="","",D4048&amp;"-"&amp;(1+COUNTIF(D$11:D4047,D4048)))</f>
        <v/>
      </c>
      <c r="D4048" s="271"/>
      <c r="E4048" s="272"/>
      <c r="F4048" s="272"/>
      <c r="G4048" s="272"/>
      <c r="H4048" s="272"/>
      <c r="I4048" s="272"/>
      <c r="J4048" s="272"/>
      <c r="K4048" s="272"/>
      <c r="L4048" s="272"/>
      <c r="M4048" s="272"/>
      <c r="N4048" s="273"/>
    </row>
    <row r="4049" spans="2:14" x14ac:dyDescent="0.25">
      <c r="B4049" s="278" t="str">
        <f>IF(D4049="","",D4049&amp;"-"&amp;(1+COUNTIF(D$11:D4048,D4049)))</f>
        <v/>
      </c>
      <c r="D4049" s="271"/>
      <c r="E4049" s="272"/>
      <c r="F4049" s="272"/>
      <c r="G4049" s="272"/>
      <c r="H4049" s="272"/>
      <c r="I4049" s="272"/>
      <c r="J4049" s="272"/>
      <c r="K4049" s="272"/>
      <c r="L4049" s="272"/>
      <c r="M4049" s="272"/>
      <c r="N4049" s="273"/>
    </row>
    <row r="4050" spans="2:14" x14ac:dyDescent="0.25">
      <c r="B4050" s="278" t="str">
        <f>IF(D4050="","",D4050&amp;"-"&amp;(1+COUNTIF(D$11:D4049,D4050)))</f>
        <v/>
      </c>
      <c r="D4050" s="271"/>
      <c r="E4050" s="272"/>
      <c r="F4050" s="272"/>
      <c r="G4050" s="272"/>
      <c r="H4050" s="272"/>
      <c r="I4050" s="272"/>
      <c r="J4050" s="272"/>
      <c r="K4050" s="272"/>
      <c r="L4050" s="272"/>
      <c r="M4050" s="272"/>
      <c r="N4050" s="273"/>
    </row>
    <row r="4051" spans="2:14" ht="15" customHeight="1" x14ac:dyDescent="0.25">
      <c r="B4051" s="278" t="str">
        <f>IF(D4051="","",D4051&amp;"-"&amp;(1+COUNTIF(D$11:D4050,D4051)))</f>
        <v/>
      </c>
      <c r="D4051" s="271"/>
      <c r="E4051" s="272"/>
      <c r="F4051" s="272"/>
      <c r="G4051" s="272"/>
      <c r="H4051" s="272"/>
      <c r="I4051" s="272"/>
      <c r="J4051" s="272"/>
      <c r="K4051" s="272"/>
      <c r="L4051" s="272"/>
      <c r="M4051" s="272"/>
      <c r="N4051" s="273"/>
    </row>
    <row r="4052" spans="2:14" x14ac:dyDescent="0.25">
      <c r="B4052" s="278" t="str">
        <f>IF(D4052="","",D4052&amp;"-"&amp;(1+COUNTIF(D$11:D4051,D4052)))</f>
        <v/>
      </c>
      <c r="D4052" s="271"/>
      <c r="E4052" s="272"/>
      <c r="F4052" s="272"/>
      <c r="G4052" s="272"/>
      <c r="H4052" s="272"/>
      <c r="I4052" s="272"/>
      <c r="J4052" s="272"/>
      <c r="K4052" s="272"/>
      <c r="L4052" s="272"/>
      <c r="M4052" s="272"/>
      <c r="N4052" s="273"/>
    </row>
    <row r="4053" spans="2:14" x14ac:dyDescent="0.25">
      <c r="B4053" s="278" t="str">
        <f>IF(D4053="","",D4053&amp;"-"&amp;(1+COUNTIF(D$11:D4052,D4053)))</f>
        <v/>
      </c>
      <c r="D4053" s="271"/>
      <c r="E4053" s="272"/>
      <c r="F4053" s="272"/>
      <c r="G4053" s="272"/>
      <c r="H4053" s="272"/>
      <c r="I4053" s="272"/>
      <c r="J4053" s="272"/>
      <c r="K4053" s="272"/>
      <c r="L4053" s="272"/>
      <c r="M4053" s="272"/>
      <c r="N4053" s="273"/>
    </row>
    <row r="4054" spans="2:14" x14ac:dyDescent="0.25">
      <c r="B4054" s="278" t="str">
        <f>IF(D4054="","",D4054&amp;"-"&amp;(1+COUNTIF(D$11:D4053,D4054)))</f>
        <v/>
      </c>
      <c r="D4054" s="271"/>
      <c r="E4054" s="272"/>
      <c r="F4054" s="272"/>
      <c r="G4054" s="272"/>
      <c r="H4054" s="272"/>
      <c r="I4054" s="272"/>
      <c r="J4054" s="272"/>
      <c r="K4054" s="272"/>
      <c r="L4054" s="272"/>
      <c r="M4054" s="272"/>
      <c r="N4054" s="273"/>
    </row>
    <row r="4055" spans="2:14" x14ac:dyDescent="0.25">
      <c r="B4055" s="278" t="str">
        <f>IF(D4055="","",D4055&amp;"-"&amp;(1+COUNTIF(D$11:D4054,D4055)))</f>
        <v/>
      </c>
      <c r="D4055" s="271"/>
      <c r="E4055" s="272"/>
      <c r="F4055" s="272"/>
      <c r="G4055" s="272"/>
      <c r="H4055" s="272"/>
      <c r="I4055" s="272"/>
      <c r="J4055" s="272"/>
      <c r="K4055" s="272"/>
      <c r="L4055" s="272"/>
      <c r="M4055" s="272"/>
      <c r="N4055" s="273"/>
    </row>
    <row r="4056" spans="2:14" x14ac:dyDescent="0.25">
      <c r="B4056" s="278" t="str">
        <f>IF(D4056="","",D4056&amp;"-"&amp;(1+COUNTIF(D$11:D4055,D4056)))</f>
        <v/>
      </c>
      <c r="D4056" s="271"/>
      <c r="E4056" s="272"/>
      <c r="F4056" s="272"/>
      <c r="G4056" s="272"/>
      <c r="H4056" s="272"/>
      <c r="I4056" s="272"/>
      <c r="J4056" s="272"/>
      <c r="K4056" s="272"/>
      <c r="L4056" s="272"/>
      <c r="M4056" s="272"/>
      <c r="N4056" s="273"/>
    </row>
    <row r="4057" spans="2:14" x14ac:dyDescent="0.25">
      <c r="B4057" s="278" t="str">
        <f>IF(D4057="","",D4057&amp;"-"&amp;(1+COUNTIF(D$11:D4056,D4057)))</f>
        <v/>
      </c>
      <c r="D4057" s="271"/>
      <c r="E4057" s="272"/>
      <c r="F4057" s="272"/>
      <c r="G4057" s="272"/>
      <c r="H4057" s="272"/>
      <c r="I4057" s="272"/>
      <c r="J4057" s="272"/>
      <c r="K4057" s="272"/>
      <c r="L4057" s="272"/>
      <c r="M4057" s="272"/>
      <c r="N4057" s="273"/>
    </row>
    <row r="4058" spans="2:14" ht="15" customHeight="1" x14ac:dyDescent="0.25">
      <c r="B4058" s="278" t="str">
        <f>IF(D4058="","",D4058&amp;"-"&amp;(1+COUNTIF(D$11:D4057,D4058)))</f>
        <v/>
      </c>
      <c r="D4058" s="271"/>
      <c r="E4058" s="272"/>
      <c r="F4058" s="272"/>
      <c r="G4058" s="272"/>
      <c r="H4058" s="272"/>
      <c r="I4058" s="272"/>
      <c r="J4058" s="272"/>
      <c r="K4058" s="272"/>
      <c r="L4058" s="272"/>
      <c r="M4058" s="272"/>
      <c r="N4058" s="273"/>
    </row>
    <row r="4059" spans="2:14" x14ac:dyDescent="0.25">
      <c r="B4059" s="278" t="str">
        <f>IF(D4059="","",D4059&amp;"-"&amp;(1+COUNTIF(D$11:D4058,D4059)))</f>
        <v/>
      </c>
      <c r="D4059" s="271"/>
      <c r="E4059" s="272"/>
      <c r="F4059" s="272"/>
      <c r="G4059" s="272"/>
      <c r="H4059" s="272"/>
      <c r="I4059" s="272"/>
      <c r="J4059" s="272"/>
      <c r="K4059" s="272"/>
      <c r="L4059" s="272"/>
      <c r="M4059" s="272"/>
      <c r="N4059" s="273"/>
    </row>
    <row r="4060" spans="2:14" x14ac:dyDescent="0.25">
      <c r="B4060" s="278" t="str">
        <f>IF(D4060="","",D4060&amp;"-"&amp;(1+COUNTIF(D$11:D4059,D4060)))</f>
        <v/>
      </c>
      <c r="D4060" s="271"/>
      <c r="E4060" s="272"/>
      <c r="F4060" s="272"/>
      <c r="G4060" s="272"/>
      <c r="H4060" s="272"/>
      <c r="I4060" s="272"/>
      <c r="J4060" s="272"/>
      <c r="K4060" s="272"/>
      <c r="L4060" s="272"/>
      <c r="M4060" s="272"/>
      <c r="N4060" s="273"/>
    </row>
    <row r="4061" spans="2:14" x14ac:dyDescent="0.25">
      <c r="B4061" s="278" t="str">
        <f>IF(D4061="","",D4061&amp;"-"&amp;(1+COUNTIF(D$11:D4060,D4061)))</f>
        <v/>
      </c>
      <c r="D4061" s="271"/>
      <c r="E4061" s="272"/>
      <c r="F4061" s="272"/>
      <c r="G4061" s="272"/>
      <c r="H4061" s="272"/>
      <c r="I4061" s="272"/>
      <c r="J4061" s="272"/>
      <c r="K4061" s="272"/>
      <c r="L4061" s="272"/>
      <c r="M4061" s="272"/>
      <c r="N4061" s="273"/>
    </row>
    <row r="4062" spans="2:14" x14ac:dyDescent="0.25">
      <c r="B4062" s="278" t="str">
        <f>IF(D4062="","",D4062&amp;"-"&amp;(1+COUNTIF(D$11:D4061,D4062)))</f>
        <v/>
      </c>
      <c r="D4062" s="271"/>
      <c r="E4062" s="272"/>
      <c r="F4062" s="272"/>
      <c r="G4062" s="272"/>
      <c r="H4062" s="272"/>
      <c r="I4062" s="272"/>
      <c r="J4062" s="272"/>
      <c r="K4062" s="272"/>
      <c r="L4062" s="272"/>
      <c r="M4062" s="272"/>
      <c r="N4062" s="273"/>
    </row>
    <row r="4063" spans="2:14" x14ac:dyDescent="0.25">
      <c r="B4063" s="278" t="str">
        <f>IF(D4063="","",D4063&amp;"-"&amp;(1+COUNTIF(D$11:D4062,D4063)))</f>
        <v/>
      </c>
      <c r="D4063" s="271"/>
      <c r="E4063" s="272"/>
      <c r="F4063" s="272"/>
      <c r="G4063" s="272"/>
      <c r="H4063" s="272"/>
      <c r="I4063" s="272"/>
      <c r="J4063" s="272"/>
      <c r="K4063" s="272"/>
      <c r="L4063" s="272"/>
      <c r="M4063" s="272"/>
      <c r="N4063" s="273"/>
    </row>
    <row r="4064" spans="2:14" x14ac:dyDescent="0.25">
      <c r="B4064" s="278" t="str">
        <f>IF(D4064="","",D4064&amp;"-"&amp;(1+COUNTIF(D$11:D4063,D4064)))</f>
        <v/>
      </c>
      <c r="D4064" s="271"/>
      <c r="E4064" s="272"/>
      <c r="F4064" s="272"/>
      <c r="G4064" s="272"/>
      <c r="H4064" s="272"/>
      <c r="I4064" s="272"/>
      <c r="J4064" s="272"/>
      <c r="K4064" s="272"/>
      <c r="L4064" s="272"/>
      <c r="M4064" s="272"/>
      <c r="N4064" s="273"/>
    </row>
    <row r="4065" spans="2:14" ht="15" customHeight="1" x14ac:dyDescent="0.25">
      <c r="B4065" s="278" t="str">
        <f>IF(D4065="","",D4065&amp;"-"&amp;(1+COUNTIF(D$11:D4064,D4065)))</f>
        <v/>
      </c>
      <c r="D4065" s="271"/>
      <c r="E4065" s="272"/>
      <c r="F4065" s="272"/>
      <c r="G4065" s="272"/>
      <c r="H4065" s="272"/>
      <c r="I4065" s="272"/>
      <c r="J4065" s="272"/>
      <c r="K4065" s="272"/>
      <c r="L4065" s="272"/>
      <c r="M4065" s="272"/>
      <c r="N4065" s="273"/>
    </row>
    <row r="4066" spans="2:14" x14ac:dyDescent="0.25">
      <c r="B4066" s="278" t="str">
        <f>IF(D4066="","",D4066&amp;"-"&amp;(1+COUNTIF(D$11:D4065,D4066)))</f>
        <v/>
      </c>
      <c r="D4066" s="271"/>
      <c r="E4066" s="272"/>
      <c r="F4066" s="272"/>
      <c r="G4066" s="272"/>
      <c r="H4066" s="272"/>
      <c r="I4066" s="272"/>
      <c r="J4066" s="272"/>
      <c r="K4066" s="272"/>
      <c r="L4066" s="272"/>
      <c r="M4066" s="272"/>
      <c r="N4066" s="273"/>
    </row>
    <row r="4067" spans="2:14" x14ac:dyDescent="0.25">
      <c r="B4067" s="278" t="str">
        <f>IF(D4067="","",D4067&amp;"-"&amp;(1+COUNTIF(D$11:D4066,D4067)))</f>
        <v/>
      </c>
      <c r="D4067" s="271"/>
      <c r="E4067" s="272"/>
      <c r="F4067" s="272"/>
      <c r="G4067" s="272"/>
      <c r="H4067" s="272"/>
      <c r="I4067" s="272"/>
      <c r="J4067" s="272"/>
      <c r="K4067" s="272"/>
      <c r="L4067" s="272"/>
      <c r="M4067" s="272"/>
      <c r="N4067" s="273"/>
    </row>
    <row r="4068" spans="2:14" x14ac:dyDescent="0.25">
      <c r="B4068" s="278" t="str">
        <f>IF(D4068="","",D4068&amp;"-"&amp;(1+COUNTIF(D$11:D4067,D4068)))</f>
        <v/>
      </c>
      <c r="D4068" s="271"/>
      <c r="E4068" s="272"/>
      <c r="F4068" s="272"/>
      <c r="G4068" s="272"/>
      <c r="H4068" s="272"/>
      <c r="I4068" s="272"/>
      <c r="J4068" s="272"/>
      <c r="K4068" s="272"/>
      <c r="L4068" s="272"/>
      <c r="M4068" s="272"/>
      <c r="N4068" s="273"/>
    </row>
    <row r="4069" spans="2:14" x14ac:dyDescent="0.25">
      <c r="B4069" s="278" t="str">
        <f>IF(D4069="","",D4069&amp;"-"&amp;(1+COUNTIF(D$11:D4068,D4069)))</f>
        <v/>
      </c>
      <c r="D4069" s="271"/>
      <c r="E4069" s="272"/>
      <c r="F4069" s="272"/>
      <c r="G4069" s="272"/>
      <c r="H4069" s="272"/>
      <c r="I4069" s="272"/>
      <c r="J4069" s="272"/>
      <c r="K4069" s="272"/>
      <c r="L4069" s="272"/>
      <c r="M4069" s="272"/>
      <c r="N4069" s="273"/>
    </row>
    <row r="4070" spans="2:14" x14ac:dyDescent="0.25">
      <c r="B4070" s="278" t="str">
        <f>IF(D4070="","",D4070&amp;"-"&amp;(1+COUNTIF(D$11:D4069,D4070)))</f>
        <v/>
      </c>
      <c r="D4070" s="271"/>
      <c r="E4070" s="272"/>
      <c r="F4070" s="272"/>
      <c r="G4070" s="272"/>
      <c r="H4070" s="272"/>
      <c r="I4070" s="272"/>
      <c r="J4070" s="272"/>
      <c r="K4070" s="272"/>
      <c r="L4070" s="272"/>
      <c r="M4070" s="272"/>
      <c r="N4070" s="273"/>
    </row>
    <row r="4071" spans="2:14" x14ac:dyDescent="0.25">
      <c r="B4071" s="278" t="str">
        <f>IF(D4071="","",D4071&amp;"-"&amp;(1+COUNTIF(D$11:D4070,D4071)))</f>
        <v/>
      </c>
      <c r="D4071" s="271"/>
      <c r="E4071" s="272"/>
      <c r="F4071" s="272"/>
      <c r="G4071" s="272"/>
      <c r="H4071" s="272"/>
      <c r="I4071" s="272"/>
      <c r="J4071" s="272"/>
      <c r="K4071" s="272"/>
      <c r="L4071" s="272"/>
      <c r="M4071" s="272"/>
      <c r="N4071" s="273"/>
    </row>
    <row r="4072" spans="2:14" ht="15" customHeight="1" x14ac:dyDescent="0.25">
      <c r="B4072" s="278" t="str">
        <f>IF(D4072="","",D4072&amp;"-"&amp;(1+COUNTIF(D$11:D4071,D4072)))</f>
        <v/>
      </c>
      <c r="D4072" s="271"/>
      <c r="E4072" s="272"/>
      <c r="F4072" s="272"/>
      <c r="G4072" s="272"/>
      <c r="H4072" s="272"/>
      <c r="I4072" s="272"/>
      <c r="J4072" s="272"/>
      <c r="K4072" s="272"/>
      <c r="L4072" s="272"/>
      <c r="M4072" s="272"/>
      <c r="N4072" s="273"/>
    </row>
    <row r="4073" spans="2:14" x14ac:dyDescent="0.25">
      <c r="B4073" s="278" t="str">
        <f>IF(D4073="","",D4073&amp;"-"&amp;(1+COUNTIF(D$11:D4072,D4073)))</f>
        <v/>
      </c>
      <c r="D4073" s="271"/>
      <c r="E4073" s="272"/>
      <c r="F4073" s="272"/>
      <c r="G4073" s="272"/>
      <c r="H4073" s="272"/>
      <c r="I4073" s="272"/>
      <c r="J4073" s="272"/>
      <c r="K4073" s="272"/>
      <c r="L4073" s="272"/>
      <c r="M4073" s="272"/>
      <c r="N4073" s="273"/>
    </row>
    <row r="4074" spans="2:14" x14ac:dyDescent="0.25">
      <c r="B4074" s="278" t="str">
        <f>IF(D4074="","",D4074&amp;"-"&amp;(1+COUNTIF(D$11:D4073,D4074)))</f>
        <v/>
      </c>
      <c r="D4074" s="271"/>
      <c r="E4074" s="272"/>
      <c r="F4074" s="272"/>
      <c r="G4074" s="272"/>
      <c r="H4074" s="272"/>
      <c r="I4074" s="272"/>
      <c r="J4074" s="272"/>
      <c r="K4074" s="272"/>
      <c r="L4074" s="272"/>
      <c r="M4074" s="272"/>
      <c r="N4074" s="273"/>
    </row>
    <row r="4075" spans="2:14" x14ac:dyDescent="0.25">
      <c r="B4075" s="278" t="str">
        <f>IF(D4075="","",D4075&amp;"-"&amp;(1+COUNTIF(D$11:D4074,D4075)))</f>
        <v/>
      </c>
      <c r="D4075" s="271"/>
      <c r="E4075" s="272"/>
      <c r="F4075" s="272"/>
      <c r="G4075" s="272"/>
      <c r="H4075" s="272"/>
      <c r="I4075" s="272"/>
      <c r="J4075" s="272"/>
      <c r="K4075" s="272"/>
      <c r="L4075" s="272"/>
      <c r="M4075" s="272"/>
      <c r="N4075" s="273"/>
    </row>
    <row r="4076" spans="2:14" x14ac:dyDescent="0.25">
      <c r="B4076" s="278" t="str">
        <f>IF(D4076="","",D4076&amp;"-"&amp;(1+COUNTIF(D$11:D4075,D4076)))</f>
        <v/>
      </c>
      <c r="D4076" s="271"/>
      <c r="E4076" s="272"/>
      <c r="F4076" s="272"/>
      <c r="G4076" s="272"/>
      <c r="H4076" s="272"/>
      <c r="I4076" s="272"/>
      <c r="J4076" s="272"/>
      <c r="K4076" s="272"/>
      <c r="L4076" s="272"/>
      <c r="M4076" s="272"/>
      <c r="N4076" s="273"/>
    </row>
    <row r="4077" spans="2:14" x14ac:dyDescent="0.25">
      <c r="B4077" s="278" t="str">
        <f>IF(D4077="","",D4077&amp;"-"&amp;(1+COUNTIF(D$11:D4076,D4077)))</f>
        <v/>
      </c>
      <c r="D4077" s="271"/>
      <c r="E4077" s="272"/>
      <c r="F4077" s="272"/>
      <c r="G4077" s="272"/>
      <c r="H4077" s="272"/>
      <c r="I4077" s="272"/>
      <c r="J4077" s="272"/>
      <c r="K4077" s="272"/>
      <c r="L4077" s="272"/>
      <c r="M4077" s="272"/>
      <c r="N4077" s="273"/>
    </row>
    <row r="4078" spans="2:14" x14ac:dyDescent="0.25">
      <c r="B4078" s="278" t="str">
        <f>IF(D4078="","",D4078&amp;"-"&amp;(1+COUNTIF(D$11:D4077,D4078)))</f>
        <v/>
      </c>
      <c r="D4078" s="271"/>
      <c r="E4078" s="272"/>
      <c r="F4078" s="272"/>
      <c r="G4078" s="272"/>
      <c r="H4078" s="272"/>
      <c r="I4078" s="272"/>
      <c r="J4078" s="272"/>
      <c r="K4078" s="272"/>
      <c r="L4078" s="272"/>
      <c r="M4078" s="272"/>
      <c r="N4078" s="273"/>
    </row>
    <row r="4079" spans="2:14" ht="15" customHeight="1" x14ac:dyDescent="0.25">
      <c r="B4079" s="278" t="str">
        <f>IF(D4079="","",D4079&amp;"-"&amp;(1+COUNTIF(D$11:D4078,D4079)))</f>
        <v/>
      </c>
      <c r="D4079" s="271"/>
      <c r="E4079" s="272"/>
      <c r="F4079" s="272"/>
      <c r="G4079" s="272"/>
      <c r="H4079" s="272"/>
      <c r="I4079" s="272"/>
      <c r="J4079" s="272"/>
      <c r="K4079" s="272"/>
      <c r="L4079" s="272"/>
      <c r="M4079" s="272"/>
      <c r="N4079" s="273"/>
    </row>
    <row r="4080" spans="2:14" x14ac:dyDescent="0.25">
      <c r="B4080" s="278" t="str">
        <f>IF(D4080="","",D4080&amp;"-"&amp;(1+COUNTIF(D$11:D4079,D4080)))</f>
        <v/>
      </c>
      <c r="D4080" s="271"/>
      <c r="E4080" s="272"/>
      <c r="F4080" s="272"/>
      <c r="G4080" s="272"/>
      <c r="H4080" s="272"/>
      <c r="I4080" s="272"/>
      <c r="J4080" s="272"/>
      <c r="K4080" s="272"/>
      <c r="L4080" s="272"/>
      <c r="M4080" s="272"/>
      <c r="N4080" s="273"/>
    </row>
    <row r="4081" spans="2:14" x14ac:dyDescent="0.25">
      <c r="B4081" s="278" t="str">
        <f>IF(D4081="","",D4081&amp;"-"&amp;(1+COUNTIF(D$11:D4080,D4081)))</f>
        <v/>
      </c>
      <c r="D4081" s="271"/>
      <c r="E4081" s="272"/>
      <c r="F4081" s="272"/>
      <c r="G4081" s="272"/>
      <c r="H4081" s="272"/>
      <c r="I4081" s="272"/>
      <c r="J4081" s="272"/>
      <c r="K4081" s="272"/>
      <c r="L4081" s="272"/>
      <c r="M4081" s="272"/>
      <c r="N4081" s="273"/>
    </row>
    <row r="4082" spans="2:14" x14ac:dyDescent="0.25">
      <c r="B4082" s="278" t="str">
        <f>IF(D4082="","",D4082&amp;"-"&amp;(1+COUNTIF(D$11:D4081,D4082)))</f>
        <v/>
      </c>
      <c r="D4082" s="271"/>
      <c r="E4082" s="272"/>
      <c r="F4082" s="272"/>
      <c r="G4082" s="272"/>
      <c r="H4082" s="272"/>
      <c r="I4082" s="272"/>
      <c r="J4082" s="272"/>
      <c r="K4082" s="272"/>
      <c r="L4082" s="272"/>
      <c r="M4082" s="272"/>
      <c r="N4082" s="273"/>
    </row>
    <row r="4083" spans="2:14" x14ac:dyDescent="0.25">
      <c r="B4083" s="278" t="str">
        <f>IF(D4083="","",D4083&amp;"-"&amp;(1+COUNTIF(D$11:D4082,D4083)))</f>
        <v/>
      </c>
      <c r="D4083" s="271"/>
      <c r="E4083" s="272"/>
      <c r="F4083" s="272"/>
      <c r="G4083" s="272"/>
      <c r="H4083" s="272"/>
      <c r="I4083" s="272"/>
      <c r="J4083" s="272"/>
      <c r="K4083" s="272"/>
      <c r="L4083" s="272"/>
      <c r="M4083" s="272"/>
      <c r="N4083" s="273"/>
    </row>
    <row r="4084" spans="2:14" x14ac:dyDescent="0.25">
      <c r="B4084" s="278" t="str">
        <f>IF(D4084="","",D4084&amp;"-"&amp;(1+COUNTIF(D$11:D4083,D4084)))</f>
        <v/>
      </c>
      <c r="D4084" s="271"/>
      <c r="E4084" s="272"/>
      <c r="F4084" s="272"/>
      <c r="G4084" s="272"/>
      <c r="H4084" s="272"/>
      <c r="I4084" s="272"/>
      <c r="J4084" s="272"/>
      <c r="K4084" s="272"/>
      <c r="L4084" s="272"/>
      <c r="M4084" s="272"/>
      <c r="N4084" s="273"/>
    </row>
    <row r="4085" spans="2:14" x14ac:dyDescent="0.25">
      <c r="B4085" s="278" t="str">
        <f>IF(D4085="","",D4085&amp;"-"&amp;(1+COUNTIF(D$11:D4084,D4085)))</f>
        <v/>
      </c>
      <c r="D4085" s="271"/>
      <c r="E4085" s="272"/>
      <c r="F4085" s="272"/>
      <c r="G4085" s="272"/>
      <c r="H4085" s="272"/>
      <c r="I4085" s="272"/>
      <c r="J4085" s="272"/>
      <c r="K4085" s="272"/>
      <c r="L4085" s="272"/>
      <c r="M4085" s="272"/>
      <c r="N4085" s="273"/>
    </row>
    <row r="4086" spans="2:14" ht="15" customHeight="1" x14ac:dyDescent="0.25">
      <c r="B4086" s="278" t="str">
        <f>IF(D4086="","",D4086&amp;"-"&amp;(1+COUNTIF(D$11:D4085,D4086)))</f>
        <v/>
      </c>
      <c r="D4086" s="271"/>
      <c r="E4086" s="272"/>
      <c r="F4086" s="272"/>
      <c r="G4086" s="272"/>
      <c r="H4086" s="272"/>
      <c r="I4086" s="272"/>
      <c r="J4086" s="272"/>
      <c r="K4086" s="272"/>
      <c r="L4086" s="272"/>
      <c r="M4086" s="272"/>
      <c r="N4086" s="273"/>
    </row>
    <row r="4087" spans="2:14" x14ac:dyDescent="0.25">
      <c r="B4087" s="278" t="str">
        <f>IF(D4087="","",D4087&amp;"-"&amp;(1+COUNTIF(D$11:D4086,D4087)))</f>
        <v/>
      </c>
      <c r="D4087" s="271"/>
      <c r="E4087" s="272"/>
      <c r="F4087" s="272"/>
      <c r="G4087" s="272"/>
      <c r="H4087" s="272"/>
      <c r="I4087" s="272"/>
      <c r="J4087" s="272"/>
      <c r="K4087" s="272"/>
      <c r="L4087" s="272"/>
      <c r="M4087" s="272"/>
      <c r="N4087" s="273"/>
    </row>
    <row r="4088" spans="2:14" x14ac:dyDescent="0.25">
      <c r="B4088" s="278" t="str">
        <f>IF(D4088="","",D4088&amp;"-"&amp;(1+COUNTIF(D$11:D4087,D4088)))</f>
        <v/>
      </c>
      <c r="D4088" s="271"/>
      <c r="E4088" s="272"/>
      <c r="F4088" s="272"/>
      <c r="G4088" s="272"/>
      <c r="H4088" s="272"/>
      <c r="I4088" s="272"/>
      <c r="J4088" s="272"/>
      <c r="K4088" s="272"/>
      <c r="L4088" s="272"/>
      <c r="M4088" s="272"/>
      <c r="N4088" s="273"/>
    </row>
    <row r="4089" spans="2:14" x14ac:dyDescent="0.25">
      <c r="B4089" s="278" t="str">
        <f>IF(D4089="","",D4089&amp;"-"&amp;(1+COUNTIF(D$11:D4088,D4089)))</f>
        <v/>
      </c>
      <c r="D4089" s="271"/>
      <c r="E4089" s="272"/>
      <c r="F4089" s="272"/>
      <c r="G4089" s="272"/>
      <c r="H4089" s="272"/>
      <c r="I4089" s="272"/>
      <c r="J4089" s="272"/>
      <c r="K4089" s="272"/>
      <c r="L4089" s="272"/>
      <c r="M4089" s="272"/>
      <c r="N4089" s="273"/>
    </row>
    <row r="4090" spans="2:14" x14ac:dyDescent="0.25">
      <c r="B4090" s="278" t="str">
        <f>IF(D4090="","",D4090&amp;"-"&amp;(1+COUNTIF(D$11:D4089,D4090)))</f>
        <v/>
      </c>
      <c r="D4090" s="271"/>
      <c r="E4090" s="272"/>
      <c r="F4090" s="272"/>
      <c r="G4090" s="272"/>
      <c r="H4090" s="272"/>
      <c r="I4090" s="272"/>
      <c r="J4090" s="272"/>
      <c r="K4090" s="272"/>
      <c r="L4090" s="272"/>
      <c r="M4090" s="272"/>
      <c r="N4090" s="273"/>
    </row>
    <row r="4091" spans="2:14" x14ac:dyDescent="0.25">
      <c r="B4091" s="278" t="str">
        <f>IF(D4091="","",D4091&amp;"-"&amp;(1+COUNTIF(D$11:D4090,D4091)))</f>
        <v/>
      </c>
      <c r="D4091" s="271"/>
      <c r="E4091" s="272"/>
      <c r="F4091" s="272"/>
      <c r="G4091" s="272"/>
      <c r="H4091" s="272"/>
      <c r="I4091" s="272"/>
      <c r="J4091" s="272"/>
      <c r="K4091" s="272"/>
      <c r="L4091" s="272"/>
      <c r="M4091" s="272"/>
      <c r="N4091" s="273"/>
    </row>
    <row r="4092" spans="2:14" x14ac:dyDescent="0.25">
      <c r="B4092" s="278" t="str">
        <f>IF(D4092="","",D4092&amp;"-"&amp;(1+COUNTIF(D$11:D4091,D4092)))</f>
        <v/>
      </c>
      <c r="D4092" s="271"/>
      <c r="E4092" s="272"/>
      <c r="F4092" s="272"/>
      <c r="G4092" s="272"/>
      <c r="H4092" s="272"/>
      <c r="I4092" s="272"/>
      <c r="J4092" s="272"/>
      <c r="K4092" s="272"/>
      <c r="L4092" s="272"/>
      <c r="M4092" s="272"/>
      <c r="N4092" s="273"/>
    </row>
    <row r="4093" spans="2:14" ht="15" customHeight="1" x14ac:dyDescent="0.25">
      <c r="B4093" s="278" t="str">
        <f>IF(D4093="","",D4093&amp;"-"&amp;(1+COUNTIF(D$11:D4092,D4093)))</f>
        <v/>
      </c>
      <c r="D4093" s="271"/>
      <c r="E4093" s="272"/>
      <c r="F4093" s="272"/>
      <c r="G4093" s="272"/>
      <c r="H4093" s="272"/>
      <c r="I4093" s="272"/>
      <c r="J4093" s="272"/>
      <c r="K4093" s="272"/>
      <c r="L4093" s="272"/>
      <c r="M4093" s="272"/>
      <c r="N4093" s="273"/>
    </row>
    <row r="4094" spans="2:14" x14ac:dyDescent="0.25">
      <c r="B4094" s="278" t="str">
        <f>IF(D4094="","",D4094&amp;"-"&amp;(1+COUNTIF(D$11:D4093,D4094)))</f>
        <v/>
      </c>
      <c r="D4094" s="271"/>
      <c r="E4094" s="272"/>
      <c r="F4094" s="272"/>
      <c r="G4094" s="272"/>
      <c r="H4094" s="272"/>
      <c r="I4094" s="272"/>
      <c r="J4094" s="272"/>
      <c r="K4094" s="272"/>
      <c r="L4094" s="272"/>
      <c r="M4094" s="272"/>
      <c r="N4094" s="273"/>
    </row>
    <row r="4095" spans="2:14" x14ac:dyDescent="0.25">
      <c r="B4095" s="278" t="str">
        <f>IF(D4095="","",D4095&amp;"-"&amp;(1+COUNTIF(D$11:D4094,D4095)))</f>
        <v/>
      </c>
      <c r="D4095" s="271"/>
      <c r="E4095" s="272"/>
      <c r="F4095" s="272"/>
      <c r="G4095" s="272"/>
      <c r="H4095" s="272"/>
      <c r="I4095" s="272"/>
      <c r="J4095" s="272"/>
      <c r="K4095" s="272"/>
      <c r="L4095" s="272"/>
      <c r="M4095" s="272"/>
      <c r="N4095" s="273"/>
    </row>
    <row r="4096" spans="2:14" x14ac:dyDescent="0.25">
      <c r="B4096" s="278" t="str">
        <f>IF(D4096="","",D4096&amp;"-"&amp;(1+COUNTIF(D$11:D4095,D4096)))</f>
        <v/>
      </c>
      <c r="D4096" s="271"/>
      <c r="E4096" s="272"/>
      <c r="F4096" s="272"/>
      <c r="G4096" s="272"/>
      <c r="H4096" s="272"/>
      <c r="I4096" s="272"/>
      <c r="J4096" s="272"/>
      <c r="K4096" s="272"/>
      <c r="L4096" s="272"/>
      <c r="M4096" s="272"/>
      <c r="N4096" s="273"/>
    </row>
    <row r="4097" spans="2:14" x14ac:dyDescent="0.25">
      <c r="B4097" s="278" t="str">
        <f>IF(D4097="","",D4097&amp;"-"&amp;(1+COUNTIF(D$11:D4096,D4097)))</f>
        <v/>
      </c>
      <c r="D4097" s="271"/>
      <c r="E4097" s="272"/>
      <c r="F4097" s="272"/>
      <c r="G4097" s="272"/>
      <c r="H4097" s="272"/>
      <c r="I4097" s="272"/>
      <c r="J4097" s="272"/>
      <c r="K4097" s="272"/>
      <c r="L4097" s="272"/>
      <c r="M4097" s="272"/>
      <c r="N4097" s="273"/>
    </row>
    <row r="4098" spans="2:14" x14ac:dyDescent="0.25">
      <c r="B4098" s="278" t="str">
        <f>IF(D4098="","",D4098&amp;"-"&amp;(1+COUNTIF(D$11:D4097,D4098)))</f>
        <v/>
      </c>
      <c r="D4098" s="271"/>
      <c r="E4098" s="272"/>
      <c r="F4098" s="272"/>
      <c r="G4098" s="272"/>
      <c r="H4098" s="272"/>
      <c r="I4098" s="272"/>
      <c r="J4098" s="272"/>
      <c r="K4098" s="272"/>
      <c r="L4098" s="272"/>
      <c r="M4098" s="272"/>
      <c r="N4098" s="273"/>
    </row>
    <row r="4099" spans="2:14" x14ac:dyDescent="0.25">
      <c r="B4099" s="278" t="str">
        <f>IF(D4099="","",D4099&amp;"-"&amp;(1+COUNTIF(D$11:D4098,D4099)))</f>
        <v/>
      </c>
      <c r="D4099" s="271"/>
      <c r="E4099" s="272"/>
      <c r="F4099" s="272"/>
      <c r="G4099" s="272"/>
      <c r="H4099" s="272"/>
      <c r="I4099" s="272"/>
      <c r="J4099" s="272"/>
      <c r="K4099" s="272"/>
      <c r="L4099" s="272"/>
      <c r="M4099" s="272"/>
      <c r="N4099" s="273"/>
    </row>
    <row r="4100" spans="2:14" ht="15" customHeight="1" x14ac:dyDescent="0.25">
      <c r="B4100" s="278" t="str">
        <f>IF(D4100="","",D4100&amp;"-"&amp;(1+COUNTIF(D$11:D4099,D4100)))</f>
        <v/>
      </c>
      <c r="D4100" s="271"/>
      <c r="E4100" s="272"/>
      <c r="F4100" s="272"/>
      <c r="G4100" s="272"/>
      <c r="H4100" s="272"/>
      <c r="I4100" s="272"/>
      <c r="J4100" s="272"/>
      <c r="K4100" s="272"/>
      <c r="L4100" s="272"/>
      <c r="M4100" s="272"/>
      <c r="N4100" s="273"/>
    </row>
    <row r="4101" spans="2:14" x14ac:dyDescent="0.25">
      <c r="B4101" s="278" t="str">
        <f>IF(D4101="","",D4101&amp;"-"&amp;(1+COUNTIF(D$11:D4100,D4101)))</f>
        <v/>
      </c>
      <c r="D4101" s="271"/>
      <c r="E4101" s="272"/>
      <c r="F4101" s="272"/>
      <c r="G4101" s="272"/>
      <c r="H4101" s="272"/>
      <c r="I4101" s="272"/>
      <c r="J4101" s="272"/>
      <c r="K4101" s="272"/>
      <c r="L4101" s="272"/>
      <c r="M4101" s="272"/>
      <c r="N4101" s="273"/>
    </row>
    <row r="4102" spans="2:14" x14ac:dyDescent="0.25">
      <c r="B4102" s="278" t="str">
        <f>IF(D4102="","",D4102&amp;"-"&amp;(1+COUNTIF(D$11:D4101,D4102)))</f>
        <v/>
      </c>
      <c r="D4102" s="271"/>
      <c r="E4102" s="272"/>
      <c r="F4102" s="272"/>
      <c r="G4102" s="272"/>
      <c r="H4102" s="272"/>
      <c r="I4102" s="272"/>
      <c r="J4102" s="272"/>
      <c r="K4102" s="272"/>
      <c r="L4102" s="272"/>
      <c r="M4102" s="272"/>
      <c r="N4102" s="273"/>
    </row>
    <row r="4103" spans="2:14" x14ac:dyDescent="0.25">
      <c r="B4103" s="278" t="str">
        <f>IF(D4103="","",D4103&amp;"-"&amp;(1+COUNTIF(D$11:D4102,D4103)))</f>
        <v/>
      </c>
      <c r="D4103" s="271"/>
      <c r="E4103" s="272"/>
      <c r="F4103" s="272"/>
      <c r="G4103" s="272"/>
      <c r="H4103" s="272"/>
      <c r="I4103" s="272"/>
      <c r="J4103" s="272"/>
      <c r="K4103" s="272"/>
      <c r="L4103" s="272"/>
      <c r="M4103" s="272"/>
      <c r="N4103" s="273"/>
    </row>
    <row r="4104" spans="2:14" x14ac:dyDescent="0.25">
      <c r="B4104" s="278" t="str">
        <f>IF(D4104="","",D4104&amp;"-"&amp;(1+COUNTIF(D$11:D4103,D4104)))</f>
        <v/>
      </c>
      <c r="D4104" s="271"/>
      <c r="E4104" s="272"/>
      <c r="F4104" s="272"/>
      <c r="G4104" s="272"/>
      <c r="H4104" s="272"/>
      <c r="I4104" s="272"/>
      <c r="J4104" s="272"/>
      <c r="K4104" s="272"/>
      <c r="L4104" s="272"/>
      <c r="M4104" s="272"/>
      <c r="N4104" s="273"/>
    </row>
    <row r="4105" spans="2:14" x14ac:dyDescent="0.25">
      <c r="B4105" s="278" t="str">
        <f>IF(D4105="","",D4105&amp;"-"&amp;(1+COUNTIF(D$11:D4104,D4105)))</f>
        <v/>
      </c>
      <c r="D4105" s="271"/>
      <c r="E4105" s="272"/>
      <c r="F4105" s="272"/>
      <c r="G4105" s="272"/>
      <c r="H4105" s="272"/>
      <c r="I4105" s="272"/>
      <c r="J4105" s="272"/>
      <c r="K4105" s="272"/>
      <c r="L4105" s="272"/>
      <c r="M4105" s="272"/>
      <c r="N4105" s="273"/>
    </row>
    <row r="4106" spans="2:14" x14ac:dyDescent="0.25">
      <c r="B4106" s="278" t="str">
        <f>IF(D4106="","",D4106&amp;"-"&amp;(1+COUNTIF(D$11:D4105,D4106)))</f>
        <v/>
      </c>
      <c r="D4106" s="271"/>
      <c r="E4106" s="272"/>
      <c r="F4106" s="272"/>
      <c r="G4106" s="272"/>
      <c r="H4106" s="272"/>
      <c r="I4106" s="272"/>
      <c r="J4106" s="272"/>
      <c r="K4106" s="272"/>
      <c r="L4106" s="272"/>
      <c r="M4106" s="272"/>
      <c r="N4106" s="273"/>
    </row>
    <row r="4107" spans="2:14" ht="15" customHeight="1" x14ac:dyDescent="0.25">
      <c r="B4107" s="278" t="str">
        <f>IF(D4107="","",D4107&amp;"-"&amp;(1+COUNTIF(D$11:D4106,D4107)))</f>
        <v/>
      </c>
      <c r="D4107" s="271"/>
      <c r="E4107" s="272"/>
      <c r="F4107" s="272"/>
      <c r="G4107" s="272"/>
      <c r="H4107" s="272"/>
      <c r="I4107" s="272"/>
      <c r="J4107" s="272"/>
      <c r="K4107" s="272"/>
      <c r="L4107" s="272"/>
      <c r="M4107" s="272"/>
      <c r="N4107" s="273"/>
    </row>
    <row r="4108" spans="2:14" x14ac:dyDescent="0.25">
      <c r="B4108" s="278" t="str">
        <f>IF(D4108="","",D4108&amp;"-"&amp;(1+COUNTIF(D$11:D4107,D4108)))</f>
        <v/>
      </c>
      <c r="D4108" s="271"/>
      <c r="E4108" s="272"/>
      <c r="F4108" s="272"/>
      <c r="G4108" s="272"/>
      <c r="H4108" s="272"/>
      <c r="I4108" s="272"/>
      <c r="J4108" s="272"/>
      <c r="K4108" s="272"/>
      <c r="L4108" s="272"/>
      <c r="M4108" s="272"/>
      <c r="N4108" s="273"/>
    </row>
    <row r="4109" spans="2:14" x14ac:dyDescent="0.25">
      <c r="B4109" s="278" t="str">
        <f>IF(D4109="","",D4109&amp;"-"&amp;(1+COUNTIF(D$11:D4108,D4109)))</f>
        <v/>
      </c>
      <c r="D4109" s="271"/>
      <c r="E4109" s="272"/>
      <c r="F4109" s="272"/>
      <c r="G4109" s="272"/>
      <c r="H4109" s="272"/>
      <c r="I4109" s="272"/>
      <c r="J4109" s="272"/>
      <c r="K4109" s="272"/>
      <c r="L4109" s="272"/>
      <c r="M4109" s="272"/>
      <c r="N4109" s="273"/>
    </row>
    <row r="4110" spans="2:14" x14ac:dyDescent="0.25">
      <c r="B4110" s="278" t="str">
        <f>IF(D4110="","",D4110&amp;"-"&amp;(1+COUNTIF(D$11:D4109,D4110)))</f>
        <v/>
      </c>
      <c r="D4110" s="271"/>
      <c r="E4110" s="272"/>
      <c r="F4110" s="272"/>
      <c r="G4110" s="272"/>
      <c r="H4110" s="272"/>
      <c r="I4110" s="272"/>
      <c r="J4110" s="272"/>
      <c r="K4110" s="272"/>
      <c r="L4110" s="272"/>
      <c r="M4110" s="272"/>
      <c r="N4110" s="273"/>
    </row>
    <row r="4111" spans="2:14" x14ac:dyDescent="0.25">
      <c r="B4111" s="278" t="str">
        <f>IF(D4111="","",D4111&amp;"-"&amp;(1+COUNTIF(D$11:D4110,D4111)))</f>
        <v/>
      </c>
      <c r="D4111" s="271"/>
      <c r="E4111" s="272"/>
      <c r="F4111" s="272"/>
      <c r="G4111" s="272"/>
      <c r="H4111" s="272"/>
      <c r="I4111" s="272"/>
      <c r="J4111" s="272"/>
      <c r="K4111" s="272"/>
      <c r="L4111" s="272"/>
      <c r="M4111" s="272"/>
      <c r="N4111" s="273"/>
    </row>
    <row r="4112" spans="2:14" x14ac:dyDescent="0.25">
      <c r="B4112" s="278" t="str">
        <f>IF(D4112="","",D4112&amp;"-"&amp;(1+COUNTIF(D$11:D4111,D4112)))</f>
        <v/>
      </c>
      <c r="D4112" s="271"/>
      <c r="E4112" s="272"/>
      <c r="F4112" s="272"/>
      <c r="G4112" s="272"/>
      <c r="H4112" s="272"/>
      <c r="I4112" s="272"/>
      <c r="J4112" s="272"/>
      <c r="K4112" s="272"/>
      <c r="L4112" s="272"/>
      <c r="M4112" s="272"/>
      <c r="N4112" s="273"/>
    </row>
    <row r="4113" spans="2:14" x14ac:dyDescent="0.25">
      <c r="B4113" s="278" t="str">
        <f>IF(D4113="","",D4113&amp;"-"&amp;(1+COUNTIF(D$11:D4112,D4113)))</f>
        <v/>
      </c>
      <c r="D4113" s="271"/>
      <c r="E4113" s="272"/>
      <c r="F4113" s="272"/>
      <c r="G4113" s="272"/>
      <c r="H4113" s="272"/>
      <c r="I4113" s="272"/>
      <c r="J4113" s="272"/>
      <c r="K4113" s="272"/>
      <c r="L4113" s="272"/>
      <c r="M4113" s="272"/>
      <c r="N4113" s="273"/>
    </row>
    <row r="4114" spans="2:14" ht="15" customHeight="1" x14ac:dyDescent="0.25">
      <c r="B4114" s="278" t="str">
        <f>IF(D4114="","",D4114&amp;"-"&amp;(1+COUNTIF(D$11:D4113,D4114)))</f>
        <v/>
      </c>
      <c r="D4114" s="271"/>
      <c r="E4114" s="272"/>
      <c r="F4114" s="272"/>
      <c r="G4114" s="272"/>
      <c r="H4114" s="272"/>
      <c r="I4114" s="272"/>
      <c r="J4114" s="272"/>
      <c r="K4114" s="272"/>
      <c r="L4114" s="272"/>
      <c r="M4114" s="272"/>
      <c r="N4114" s="273"/>
    </row>
    <row r="4115" spans="2:14" x14ac:dyDescent="0.25">
      <c r="B4115" s="278" t="str">
        <f>IF(D4115="","",D4115&amp;"-"&amp;(1+COUNTIF(D$11:D4114,D4115)))</f>
        <v/>
      </c>
      <c r="D4115" s="271"/>
      <c r="E4115" s="272"/>
      <c r="F4115" s="272"/>
      <c r="G4115" s="272"/>
      <c r="H4115" s="272"/>
      <c r="I4115" s="272"/>
      <c r="J4115" s="272"/>
      <c r="K4115" s="272"/>
      <c r="L4115" s="272"/>
      <c r="M4115" s="272"/>
      <c r="N4115" s="273"/>
    </row>
    <row r="4116" spans="2:14" x14ac:dyDescent="0.25">
      <c r="B4116" s="278" t="str">
        <f>IF(D4116="","",D4116&amp;"-"&amp;(1+COUNTIF(D$11:D4115,D4116)))</f>
        <v/>
      </c>
      <c r="D4116" s="271"/>
      <c r="E4116" s="272"/>
      <c r="F4116" s="272"/>
      <c r="G4116" s="272"/>
      <c r="H4116" s="272"/>
      <c r="I4116" s="272"/>
      <c r="J4116" s="272"/>
      <c r="K4116" s="272"/>
      <c r="L4116" s="272"/>
      <c r="M4116" s="272"/>
      <c r="N4116" s="273"/>
    </row>
    <row r="4117" spans="2:14" x14ac:dyDescent="0.25">
      <c r="B4117" s="278" t="str">
        <f>IF(D4117="","",D4117&amp;"-"&amp;(1+COUNTIF(D$11:D4116,D4117)))</f>
        <v/>
      </c>
      <c r="D4117" s="271"/>
      <c r="E4117" s="272"/>
      <c r="F4117" s="272"/>
      <c r="G4117" s="272"/>
      <c r="H4117" s="272"/>
      <c r="I4117" s="272"/>
      <c r="J4117" s="272"/>
      <c r="K4117" s="272"/>
      <c r="L4117" s="272"/>
      <c r="M4117" s="272"/>
      <c r="N4117" s="273"/>
    </row>
    <row r="4118" spans="2:14" x14ac:dyDescent="0.25">
      <c r="B4118" s="278" t="str">
        <f>IF(D4118="","",D4118&amp;"-"&amp;(1+COUNTIF(D$11:D4117,D4118)))</f>
        <v/>
      </c>
      <c r="D4118" s="271"/>
      <c r="E4118" s="272"/>
      <c r="F4118" s="272"/>
      <c r="G4118" s="272"/>
      <c r="H4118" s="272"/>
      <c r="I4118" s="272"/>
      <c r="J4118" s="272"/>
      <c r="K4118" s="272"/>
      <c r="L4118" s="272"/>
      <c r="M4118" s="272"/>
      <c r="N4118" s="273"/>
    </row>
    <row r="4119" spans="2:14" x14ac:dyDescent="0.25">
      <c r="B4119" s="278" t="str">
        <f>IF(D4119="","",D4119&amp;"-"&amp;(1+COUNTIF(D$11:D4118,D4119)))</f>
        <v/>
      </c>
      <c r="D4119" s="271"/>
      <c r="E4119" s="272"/>
      <c r="F4119" s="272"/>
      <c r="G4119" s="272"/>
      <c r="H4119" s="272"/>
      <c r="I4119" s="272"/>
      <c r="J4119" s="272"/>
      <c r="K4119" s="272"/>
      <c r="L4119" s="272"/>
      <c r="M4119" s="272"/>
      <c r="N4119" s="273"/>
    </row>
    <row r="4120" spans="2:14" x14ac:dyDescent="0.25">
      <c r="B4120" s="278" t="str">
        <f>IF(D4120="","",D4120&amp;"-"&amp;(1+COUNTIF(D$11:D4119,D4120)))</f>
        <v/>
      </c>
      <c r="D4120" s="271"/>
      <c r="E4120" s="272"/>
      <c r="F4120" s="272"/>
      <c r="G4120" s="272"/>
      <c r="H4120" s="272"/>
      <c r="I4120" s="272"/>
      <c r="J4120" s="272"/>
      <c r="K4120" s="272"/>
      <c r="L4120" s="272"/>
      <c r="M4120" s="272"/>
      <c r="N4120" s="273"/>
    </row>
    <row r="4121" spans="2:14" ht="15" customHeight="1" x14ac:dyDescent="0.25">
      <c r="B4121" s="278" t="str">
        <f>IF(D4121="","",D4121&amp;"-"&amp;(1+COUNTIF(D$11:D4120,D4121)))</f>
        <v/>
      </c>
      <c r="D4121" s="271"/>
      <c r="E4121" s="272"/>
      <c r="F4121" s="272"/>
      <c r="G4121" s="272"/>
      <c r="H4121" s="272"/>
      <c r="I4121" s="272"/>
      <c r="J4121" s="272"/>
      <c r="K4121" s="272"/>
      <c r="L4121" s="272"/>
      <c r="M4121" s="272"/>
      <c r="N4121" s="273"/>
    </row>
    <row r="4122" spans="2:14" x14ac:dyDescent="0.25">
      <c r="B4122" s="278" t="str">
        <f>IF(D4122="","",D4122&amp;"-"&amp;(1+COUNTIF(D$11:D4121,D4122)))</f>
        <v/>
      </c>
      <c r="D4122" s="271"/>
      <c r="E4122" s="272"/>
      <c r="F4122" s="272"/>
      <c r="G4122" s="272"/>
      <c r="H4122" s="272"/>
      <c r="I4122" s="272"/>
      <c r="J4122" s="272"/>
      <c r="K4122" s="272"/>
      <c r="L4122" s="272"/>
      <c r="M4122" s="272"/>
      <c r="N4122" s="273"/>
    </row>
    <row r="4123" spans="2:14" x14ac:dyDescent="0.25">
      <c r="B4123" s="278" t="str">
        <f>IF(D4123="","",D4123&amp;"-"&amp;(1+COUNTIF(D$11:D4122,D4123)))</f>
        <v/>
      </c>
      <c r="D4123" s="271"/>
      <c r="E4123" s="272"/>
      <c r="F4123" s="272"/>
      <c r="G4123" s="272"/>
      <c r="H4123" s="272"/>
      <c r="I4123" s="272"/>
      <c r="J4123" s="272"/>
      <c r="K4123" s="272"/>
      <c r="L4123" s="272"/>
      <c r="M4123" s="272"/>
      <c r="N4123" s="273"/>
    </row>
    <row r="4124" spans="2:14" x14ac:dyDescent="0.25">
      <c r="B4124" s="278" t="str">
        <f>IF(D4124="","",D4124&amp;"-"&amp;(1+COUNTIF(D$11:D4123,D4124)))</f>
        <v/>
      </c>
      <c r="D4124" s="271"/>
      <c r="E4124" s="272"/>
      <c r="F4124" s="272"/>
      <c r="G4124" s="272"/>
      <c r="H4124" s="272"/>
      <c r="I4124" s="272"/>
      <c r="J4124" s="272"/>
      <c r="K4124" s="272"/>
      <c r="L4124" s="272"/>
      <c r="M4124" s="272"/>
      <c r="N4124" s="273"/>
    </row>
    <row r="4125" spans="2:14" x14ac:dyDescent="0.25">
      <c r="B4125" s="278" t="str">
        <f>IF(D4125="","",D4125&amp;"-"&amp;(1+COUNTIF(D$11:D4124,D4125)))</f>
        <v/>
      </c>
      <c r="D4125" s="271"/>
      <c r="E4125" s="272"/>
      <c r="F4125" s="272"/>
      <c r="G4125" s="272"/>
      <c r="H4125" s="272"/>
      <c r="I4125" s="272"/>
      <c r="J4125" s="272"/>
      <c r="K4125" s="272"/>
      <c r="L4125" s="272"/>
      <c r="M4125" s="272"/>
      <c r="N4125" s="273"/>
    </row>
    <row r="4126" spans="2:14" x14ac:dyDescent="0.25">
      <c r="B4126" s="278" t="str">
        <f>IF(D4126="","",D4126&amp;"-"&amp;(1+COUNTIF(D$11:D4125,D4126)))</f>
        <v/>
      </c>
      <c r="D4126" s="271"/>
      <c r="E4126" s="272"/>
      <c r="F4126" s="272"/>
      <c r="G4126" s="272"/>
      <c r="H4126" s="272"/>
      <c r="I4126" s="272"/>
      <c r="J4126" s="272"/>
      <c r="K4126" s="272"/>
      <c r="L4126" s="272"/>
      <c r="M4126" s="272"/>
      <c r="N4126" s="273"/>
    </row>
    <row r="4127" spans="2:14" x14ac:dyDescent="0.25">
      <c r="B4127" s="278" t="str">
        <f>IF(D4127="","",D4127&amp;"-"&amp;(1+COUNTIF(D$11:D4126,D4127)))</f>
        <v/>
      </c>
      <c r="D4127" s="271"/>
      <c r="E4127" s="272"/>
      <c r="F4127" s="272"/>
      <c r="G4127" s="272"/>
      <c r="H4127" s="272"/>
      <c r="I4127" s="272"/>
      <c r="J4127" s="272"/>
      <c r="K4127" s="272"/>
      <c r="L4127" s="272"/>
      <c r="M4127" s="272"/>
      <c r="N4127" s="273"/>
    </row>
    <row r="4128" spans="2:14" ht="15" customHeight="1" x14ac:dyDescent="0.25">
      <c r="B4128" s="278" t="str">
        <f>IF(D4128="","",D4128&amp;"-"&amp;(1+COUNTIF(D$11:D4127,D4128)))</f>
        <v/>
      </c>
      <c r="D4128" s="271"/>
      <c r="E4128" s="272"/>
      <c r="F4128" s="272"/>
      <c r="G4128" s="272"/>
      <c r="H4128" s="272"/>
      <c r="I4128" s="272"/>
      <c r="J4128" s="272"/>
      <c r="K4128" s="272"/>
      <c r="L4128" s="272"/>
      <c r="M4128" s="272"/>
      <c r="N4128" s="273"/>
    </row>
    <row r="4129" spans="2:14" x14ac:dyDescent="0.25">
      <c r="B4129" s="278" t="str">
        <f>IF(D4129="","",D4129&amp;"-"&amp;(1+COUNTIF(D$11:D4128,D4129)))</f>
        <v/>
      </c>
      <c r="D4129" s="271"/>
      <c r="E4129" s="272"/>
      <c r="F4129" s="272"/>
      <c r="G4129" s="272"/>
      <c r="H4129" s="272"/>
      <c r="I4129" s="272"/>
      <c r="J4129" s="272"/>
      <c r="K4129" s="272"/>
      <c r="L4129" s="272"/>
      <c r="M4129" s="272"/>
      <c r="N4129" s="273"/>
    </row>
    <row r="4130" spans="2:14" x14ac:dyDescent="0.25">
      <c r="B4130" s="278" t="str">
        <f>IF(D4130="","",D4130&amp;"-"&amp;(1+COUNTIF(D$11:D4129,D4130)))</f>
        <v/>
      </c>
      <c r="D4130" s="271"/>
      <c r="E4130" s="272"/>
      <c r="F4130" s="272"/>
      <c r="G4130" s="272"/>
      <c r="H4130" s="272"/>
      <c r="I4130" s="272"/>
      <c r="J4130" s="272"/>
      <c r="K4130" s="272"/>
      <c r="L4130" s="272"/>
      <c r="M4130" s="272"/>
      <c r="N4130" s="273"/>
    </row>
    <row r="4131" spans="2:14" x14ac:dyDescent="0.25">
      <c r="B4131" s="278" t="str">
        <f>IF(D4131="","",D4131&amp;"-"&amp;(1+COUNTIF(D$11:D4130,D4131)))</f>
        <v/>
      </c>
      <c r="D4131" s="271"/>
      <c r="E4131" s="272"/>
      <c r="F4131" s="272"/>
      <c r="G4131" s="272"/>
      <c r="H4131" s="272"/>
      <c r="I4131" s="272"/>
      <c r="J4131" s="272"/>
      <c r="K4131" s="272"/>
      <c r="L4131" s="272"/>
      <c r="M4131" s="272"/>
      <c r="N4131" s="273"/>
    </row>
    <row r="4132" spans="2:14" x14ac:dyDescent="0.25">
      <c r="B4132" s="278" t="str">
        <f>IF(D4132="","",D4132&amp;"-"&amp;(1+COUNTIF(D$11:D4131,D4132)))</f>
        <v/>
      </c>
      <c r="D4132" s="271"/>
      <c r="E4132" s="272"/>
      <c r="F4132" s="272"/>
      <c r="G4132" s="272"/>
      <c r="H4132" s="272"/>
      <c r="I4132" s="272"/>
      <c r="J4132" s="272"/>
      <c r="K4132" s="272"/>
      <c r="L4132" s="272"/>
      <c r="M4132" s="272"/>
      <c r="N4132" s="273"/>
    </row>
    <row r="4133" spans="2:14" x14ac:dyDescent="0.25">
      <c r="B4133" s="278" t="str">
        <f>IF(D4133="","",D4133&amp;"-"&amp;(1+COUNTIF(D$11:D4132,D4133)))</f>
        <v/>
      </c>
      <c r="D4133" s="271"/>
      <c r="E4133" s="272"/>
      <c r="F4133" s="272"/>
      <c r="G4133" s="272"/>
      <c r="H4133" s="272"/>
      <c r="I4133" s="272"/>
      <c r="J4133" s="272"/>
      <c r="K4133" s="272"/>
      <c r="L4133" s="272"/>
      <c r="M4133" s="272"/>
      <c r="N4133" s="273"/>
    </row>
    <row r="4134" spans="2:14" x14ac:dyDescent="0.25">
      <c r="B4134" s="278" t="str">
        <f>IF(D4134="","",D4134&amp;"-"&amp;(1+COUNTIF(D$11:D4133,D4134)))</f>
        <v/>
      </c>
      <c r="D4134" s="271"/>
      <c r="E4134" s="272"/>
      <c r="F4134" s="272"/>
      <c r="G4134" s="272"/>
      <c r="H4134" s="272"/>
      <c r="I4134" s="272"/>
      <c r="J4134" s="272"/>
      <c r="K4134" s="272"/>
      <c r="L4134" s="272"/>
      <c r="M4134" s="272"/>
      <c r="N4134" s="273"/>
    </row>
    <row r="4135" spans="2:14" ht="15" customHeight="1" x14ac:dyDescent="0.25">
      <c r="B4135" s="278" t="str">
        <f>IF(D4135="","",D4135&amp;"-"&amp;(1+COUNTIF(D$11:D4134,D4135)))</f>
        <v/>
      </c>
      <c r="D4135" s="271"/>
      <c r="E4135" s="272"/>
      <c r="F4135" s="272"/>
      <c r="G4135" s="272"/>
      <c r="H4135" s="272"/>
      <c r="I4135" s="272"/>
      <c r="J4135" s="272"/>
      <c r="K4135" s="272"/>
      <c r="L4135" s="272"/>
      <c r="M4135" s="272"/>
      <c r="N4135" s="273"/>
    </row>
    <row r="4136" spans="2:14" x14ac:dyDescent="0.25">
      <c r="B4136" s="278" t="str">
        <f>IF(D4136="","",D4136&amp;"-"&amp;(1+COUNTIF(D$11:D4135,D4136)))</f>
        <v/>
      </c>
      <c r="D4136" s="271"/>
      <c r="E4136" s="272"/>
      <c r="F4136" s="272"/>
      <c r="G4136" s="272"/>
      <c r="H4136" s="272"/>
      <c r="I4136" s="272"/>
      <c r="J4136" s="272"/>
      <c r="K4136" s="272"/>
      <c r="L4136" s="272"/>
      <c r="M4136" s="272"/>
      <c r="N4136" s="273"/>
    </row>
    <row r="4137" spans="2:14" x14ac:dyDescent="0.25">
      <c r="B4137" s="278" t="str">
        <f>IF(D4137="","",D4137&amp;"-"&amp;(1+COUNTIF(D$11:D4136,D4137)))</f>
        <v/>
      </c>
      <c r="D4137" s="271"/>
      <c r="E4137" s="272"/>
      <c r="F4137" s="272"/>
      <c r="G4137" s="272"/>
      <c r="H4137" s="272"/>
      <c r="I4137" s="272"/>
      <c r="J4137" s="272"/>
      <c r="K4137" s="272"/>
      <c r="L4137" s="272"/>
      <c r="M4137" s="272"/>
      <c r="N4137" s="273"/>
    </row>
    <row r="4138" spans="2:14" x14ac:dyDescent="0.25">
      <c r="B4138" s="278" t="str">
        <f>IF(D4138="","",D4138&amp;"-"&amp;(1+COUNTIF(D$11:D4137,D4138)))</f>
        <v/>
      </c>
      <c r="D4138" s="271"/>
      <c r="E4138" s="272"/>
      <c r="F4138" s="272"/>
      <c r="G4138" s="272"/>
      <c r="H4138" s="272"/>
      <c r="I4138" s="272"/>
      <c r="J4138" s="272"/>
      <c r="K4138" s="272"/>
      <c r="L4138" s="272"/>
      <c r="M4138" s="272"/>
      <c r="N4138" s="273"/>
    </row>
    <row r="4139" spans="2:14" x14ac:dyDescent="0.25">
      <c r="B4139" s="278" t="str">
        <f>IF(D4139="","",D4139&amp;"-"&amp;(1+COUNTIF(D$11:D4138,D4139)))</f>
        <v/>
      </c>
      <c r="D4139" s="271"/>
      <c r="E4139" s="272"/>
      <c r="F4139" s="272"/>
      <c r="G4139" s="272"/>
      <c r="H4139" s="272"/>
      <c r="I4139" s="272"/>
      <c r="J4139" s="272"/>
      <c r="K4139" s="272"/>
      <c r="L4139" s="272"/>
      <c r="M4139" s="272"/>
      <c r="N4139" s="273"/>
    </row>
    <row r="4140" spans="2:14" x14ac:dyDescent="0.25">
      <c r="B4140" s="278" t="str">
        <f>IF(D4140="","",D4140&amp;"-"&amp;(1+COUNTIF(D$11:D4139,D4140)))</f>
        <v/>
      </c>
      <c r="D4140" s="271"/>
      <c r="E4140" s="272"/>
      <c r="F4140" s="272"/>
      <c r="G4140" s="272"/>
      <c r="H4140" s="272"/>
      <c r="I4140" s="272"/>
      <c r="J4140" s="272"/>
      <c r="K4140" s="272"/>
      <c r="L4140" s="272"/>
      <c r="M4140" s="272"/>
      <c r="N4140" s="273"/>
    </row>
    <row r="4141" spans="2:14" x14ac:dyDescent="0.25">
      <c r="B4141" s="278" t="str">
        <f>IF(D4141="","",D4141&amp;"-"&amp;(1+COUNTIF(D$11:D4140,D4141)))</f>
        <v/>
      </c>
      <c r="D4141" s="271"/>
      <c r="E4141" s="272"/>
      <c r="F4141" s="272"/>
      <c r="G4141" s="272"/>
      <c r="H4141" s="272"/>
      <c r="I4141" s="272"/>
      <c r="J4141" s="272"/>
      <c r="K4141" s="272"/>
      <c r="L4141" s="272"/>
      <c r="M4141" s="272"/>
      <c r="N4141" s="273"/>
    </row>
    <row r="4142" spans="2:14" ht="15" customHeight="1" x14ac:dyDescent="0.25">
      <c r="B4142" s="278" t="str">
        <f>IF(D4142="","",D4142&amp;"-"&amp;(1+COUNTIF(D$11:D4141,D4142)))</f>
        <v/>
      </c>
      <c r="D4142" s="271"/>
      <c r="E4142" s="272"/>
      <c r="F4142" s="272"/>
      <c r="G4142" s="272"/>
      <c r="H4142" s="272"/>
      <c r="I4142" s="272"/>
      <c r="J4142" s="272"/>
      <c r="K4142" s="272"/>
      <c r="L4142" s="272"/>
      <c r="M4142" s="272"/>
      <c r="N4142" s="273"/>
    </row>
    <row r="4143" spans="2:14" x14ac:dyDescent="0.25">
      <c r="B4143" s="278" t="str">
        <f>IF(D4143="","",D4143&amp;"-"&amp;(1+COUNTIF(D$11:D4142,D4143)))</f>
        <v/>
      </c>
      <c r="D4143" s="271"/>
      <c r="E4143" s="272"/>
      <c r="F4143" s="272"/>
      <c r="G4143" s="272"/>
      <c r="H4143" s="272"/>
      <c r="I4143" s="272"/>
      <c r="J4143" s="272"/>
      <c r="K4143" s="272"/>
      <c r="L4143" s="272"/>
      <c r="M4143" s="272"/>
      <c r="N4143" s="273"/>
    </row>
    <row r="4144" spans="2:14" x14ac:dyDescent="0.25">
      <c r="B4144" s="278" t="str">
        <f>IF(D4144="","",D4144&amp;"-"&amp;(1+COUNTIF(D$11:D4143,D4144)))</f>
        <v/>
      </c>
      <c r="D4144" s="271"/>
      <c r="E4144" s="272"/>
      <c r="F4144" s="272"/>
      <c r="G4144" s="272"/>
      <c r="H4144" s="272"/>
      <c r="I4144" s="272"/>
      <c r="J4144" s="272"/>
      <c r="K4144" s="272"/>
      <c r="L4144" s="272"/>
      <c r="M4144" s="272"/>
      <c r="N4144" s="273"/>
    </row>
    <row r="4145" spans="2:14" x14ac:dyDescent="0.25">
      <c r="B4145" s="278" t="str">
        <f>IF(D4145="","",D4145&amp;"-"&amp;(1+COUNTIF(D$11:D4144,D4145)))</f>
        <v/>
      </c>
      <c r="D4145" s="271"/>
      <c r="E4145" s="272"/>
      <c r="F4145" s="272"/>
      <c r="G4145" s="272"/>
      <c r="H4145" s="272"/>
      <c r="I4145" s="272"/>
      <c r="J4145" s="272"/>
      <c r="K4145" s="272"/>
      <c r="L4145" s="272"/>
      <c r="M4145" s="272"/>
      <c r="N4145" s="273"/>
    </row>
    <row r="4146" spans="2:14" x14ac:dyDescent="0.25">
      <c r="B4146" s="278" t="str">
        <f>IF(D4146="","",D4146&amp;"-"&amp;(1+COUNTIF(D$11:D4145,D4146)))</f>
        <v/>
      </c>
      <c r="D4146" s="271"/>
      <c r="E4146" s="272"/>
      <c r="F4146" s="272"/>
      <c r="G4146" s="272"/>
      <c r="H4146" s="272"/>
      <c r="I4146" s="272"/>
      <c r="J4146" s="272"/>
      <c r="K4146" s="272"/>
      <c r="L4146" s="272"/>
      <c r="M4146" s="272"/>
      <c r="N4146" s="273"/>
    </row>
    <row r="4147" spans="2:14" x14ac:dyDescent="0.25">
      <c r="B4147" s="278" t="str">
        <f>IF(D4147="","",D4147&amp;"-"&amp;(1+COUNTIF(D$11:D4146,D4147)))</f>
        <v/>
      </c>
      <c r="D4147" s="271"/>
      <c r="E4147" s="272"/>
      <c r="F4147" s="272"/>
      <c r="G4147" s="272"/>
      <c r="H4147" s="272"/>
      <c r="I4147" s="272"/>
      <c r="J4147" s="272"/>
      <c r="K4147" s="272"/>
      <c r="L4147" s="272"/>
      <c r="M4147" s="272"/>
      <c r="N4147" s="273"/>
    </row>
    <row r="4148" spans="2:14" x14ac:dyDescent="0.25">
      <c r="B4148" s="278" t="str">
        <f>IF(D4148="","",D4148&amp;"-"&amp;(1+COUNTIF(D$11:D4147,D4148)))</f>
        <v/>
      </c>
      <c r="D4148" s="271"/>
      <c r="E4148" s="272"/>
      <c r="F4148" s="272"/>
      <c r="G4148" s="272"/>
      <c r="H4148" s="272"/>
      <c r="I4148" s="272"/>
      <c r="J4148" s="272"/>
      <c r="K4148" s="272"/>
      <c r="L4148" s="272"/>
      <c r="M4148" s="272"/>
      <c r="N4148" s="273"/>
    </row>
    <row r="4149" spans="2:14" ht="15" customHeight="1" x14ac:dyDescent="0.25">
      <c r="B4149" s="278" t="str">
        <f>IF(D4149="","",D4149&amp;"-"&amp;(1+COUNTIF(D$11:D4148,D4149)))</f>
        <v/>
      </c>
      <c r="D4149" s="271"/>
      <c r="E4149" s="272"/>
      <c r="F4149" s="272"/>
      <c r="G4149" s="272"/>
      <c r="H4149" s="272"/>
      <c r="I4149" s="272"/>
      <c r="J4149" s="272"/>
      <c r="K4149" s="272"/>
      <c r="L4149" s="272"/>
      <c r="M4149" s="272"/>
      <c r="N4149" s="273"/>
    </row>
    <row r="4150" spans="2:14" x14ac:dyDescent="0.25">
      <c r="B4150" s="278" t="str">
        <f>IF(D4150="","",D4150&amp;"-"&amp;(1+COUNTIF(D$11:D4149,D4150)))</f>
        <v/>
      </c>
      <c r="D4150" s="271"/>
      <c r="E4150" s="272"/>
      <c r="F4150" s="272"/>
      <c r="G4150" s="272"/>
      <c r="H4150" s="272"/>
      <c r="I4150" s="272"/>
      <c r="J4150" s="272"/>
      <c r="K4150" s="272"/>
      <c r="L4150" s="272"/>
      <c r="M4150" s="272"/>
      <c r="N4150" s="273"/>
    </row>
    <row r="4151" spans="2:14" x14ac:dyDescent="0.25">
      <c r="B4151" s="278" t="str">
        <f>IF(D4151="","",D4151&amp;"-"&amp;(1+COUNTIF(D$11:D4150,D4151)))</f>
        <v/>
      </c>
      <c r="D4151" s="271"/>
      <c r="E4151" s="272"/>
      <c r="F4151" s="272"/>
      <c r="G4151" s="272"/>
      <c r="H4151" s="272"/>
      <c r="I4151" s="272"/>
      <c r="J4151" s="272"/>
      <c r="K4151" s="272"/>
      <c r="L4151" s="272"/>
      <c r="M4151" s="272"/>
      <c r="N4151" s="273"/>
    </row>
    <row r="4152" spans="2:14" x14ac:dyDescent="0.25">
      <c r="B4152" s="278" t="str">
        <f>IF(D4152="","",D4152&amp;"-"&amp;(1+COUNTIF(D$11:D4151,D4152)))</f>
        <v/>
      </c>
      <c r="D4152" s="271"/>
      <c r="E4152" s="272"/>
      <c r="F4152" s="272"/>
      <c r="G4152" s="272"/>
      <c r="H4152" s="272"/>
      <c r="I4152" s="272"/>
      <c r="J4152" s="272"/>
      <c r="K4152" s="272"/>
      <c r="L4152" s="272"/>
      <c r="M4152" s="272"/>
      <c r="N4152" s="273"/>
    </row>
    <row r="4153" spans="2:14" x14ac:dyDescent="0.25">
      <c r="B4153" s="278" t="str">
        <f>IF(D4153="","",D4153&amp;"-"&amp;(1+COUNTIF(D$11:D4152,D4153)))</f>
        <v/>
      </c>
      <c r="D4153" s="271"/>
      <c r="E4153" s="272"/>
      <c r="F4153" s="272"/>
      <c r="G4153" s="272"/>
      <c r="H4153" s="272"/>
      <c r="I4153" s="272"/>
      <c r="J4153" s="272"/>
      <c r="K4153" s="272"/>
      <c r="L4153" s="272"/>
      <c r="M4153" s="272"/>
      <c r="N4153" s="273"/>
    </row>
    <row r="4154" spans="2:14" x14ac:dyDescent="0.25">
      <c r="B4154" s="278" t="str">
        <f>IF(D4154="","",D4154&amp;"-"&amp;(1+COUNTIF(D$11:D4153,D4154)))</f>
        <v/>
      </c>
      <c r="D4154" s="271"/>
      <c r="E4154" s="272"/>
      <c r="F4154" s="272"/>
      <c r="G4154" s="272"/>
      <c r="H4154" s="272"/>
      <c r="I4154" s="272"/>
      <c r="J4154" s="272"/>
      <c r="K4154" s="272"/>
      <c r="L4154" s="272"/>
      <c r="M4154" s="272"/>
      <c r="N4154" s="273"/>
    </row>
    <row r="4155" spans="2:14" x14ac:dyDescent="0.25">
      <c r="B4155" s="278" t="str">
        <f>IF(D4155="","",D4155&amp;"-"&amp;(1+COUNTIF(D$11:D4154,D4155)))</f>
        <v/>
      </c>
      <c r="D4155" s="271"/>
      <c r="E4155" s="272"/>
      <c r="F4155" s="272"/>
      <c r="G4155" s="272"/>
      <c r="H4155" s="272"/>
      <c r="I4155" s="272"/>
      <c r="J4155" s="272"/>
      <c r="K4155" s="272"/>
      <c r="L4155" s="272"/>
      <c r="M4155" s="272"/>
      <c r="N4155" s="273"/>
    </row>
    <row r="4156" spans="2:14" ht="15" customHeight="1" x14ac:dyDescent="0.25">
      <c r="B4156" s="278" t="str">
        <f>IF(D4156="","",D4156&amp;"-"&amp;(1+COUNTIF(D$11:D4155,D4156)))</f>
        <v/>
      </c>
      <c r="D4156" s="271"/>
      <c r="E4156" s="272"/>
      <c r="F4156" s="272"/>
      <c r="G4156" s="272"/>
      <c r="H4156" s="272"/>
      <c r="I4156" s="272"/>
      <c r="J4156" s="272"/>
      <c r="K4156" s="272"/>
      <c r="L4156" s="272"/>
      <c r="M4156" s="272"/>
      <c r="N4156" s="273"/>
    </row>
    <row r="4157" spans="2:14" x14ac:dyDescent="0.25">
      <c r="B4157" s="278" t="str">
        <f>IF(D4157="","",D4157&amp;"-"&amp;(1+COUNTIF(D$11:D4156,D4157)))</f>
        <v/>
      </c>
      <c r="D4157" s="271"/>
      <c r="E4157" s="272"/>
      <c r="F4157" s="272"/>
      <c r="G4157" s="272"/>
      <c r="H4157" s="272"/>
      <c r="I4157" s="272"/>
      <c r="J4157" s="272"/>
      <c r="K4157" s="272"/>
      <c r="L4157" s="272"/>
      <c r="M4157" s="272"/>
      <c r="N4157" s="273"/>
    </row>
    <row r="4158" spans="2:14" x14ac:dyDescent="0.25">
      <c r="B4158" s="278" t="str">
        <f>IF(D4158="","",D4158&amp;"-"&amp;(1+COUNTIF(D$11:D4157,D4158)))</f>
        <v/>
      </c>
      <c r="D4158" s="271"/>
      <c r="E4158" s="272"/>
      <c r="F4158" s="272"/>
      <c r="G4158" s="272"/>
      <c r="H4158" s="272"/>
      <c r="I4158" s="272"/>
      <c r="J4158" s="272"/>
      <c r="K4158" s="272"/>
      <c r="L4158" s="272"/>
      <c r="M4158" s="272"/>
      <c r="N4158" s="273"/>
    </row>
    <row r="4159" spans="2:14" x14ac:dyDescent="0.25">
      <c r="B4159" s="278" t="str">
        <f>IF(D4159="","",D4159&amp;"-"&amp;(1+COUNTIF(D$11:D4158,D4159)))</f>
        <v/>
      </c>
      <c r="D4159" s="271"/>
      <c r="E4159" s="272"/>
      <c r="F4159" s="272"/>
      <c r="G4159" s="272"/>
      <c r="H4159" s="272"/>
      <c r="I4159" s="272"/>
      <c r="J4159" s="272"/>
      <c r="K4159" s="272"/>
      <c r="L4159" s="272"/>
      <c r="M4159" s="272"/>
      <c r="N4159" s="273"/>
    </row>
    <row r="4160" spans="2:14" x14ac:dyDescent="0.25">
      <c r="B4160" s="278" t="str">
        <f>IF(D4160="","",D4160&amp;"-"&amp;(1+COUNTIF(D$11:D4159,D4160)))</f>
        <v/>
      </c>
      <c r="D4160" s="271"/>
      <c r="E4160" s="272"/>
      <c r="F4160" s="272"/>
      <c r="G4160" s="272"/>
      <c r="H4160" s="272"/>
      <c r="I4160" s="272"/>
      <c r="J4160" s="272"/>
      <c r="K4160" s="272"/>
      <c r="L4160" s="272"/>
      <c r="M4160" s="272"/>
      <c r="N4160" s="273"/>
    </row>
    <row r="4161" spans="2:14" x14ac:dyDescent="0.25">
      <c r="B4161" s="278" t="str">
        <f>IF(D4161="","",D4161&amp;"-"&amp;(1+COUNTIF(D$11:D4160,D4161)))</f>
        <v/>
      </c>
      <c r="D4161" s="271"/>
      <c r="E4161" s="272"/>
      <c r="F4161" s="272"/>
      <c r="G4161" s="272"/>
      <c r="H4161" s="272"/>
      <c r="I4161" s="272"/>
      <c r="J4161" s="272"/>
      <c r="K4161" s="272"/>
      <c r="L4161" s="272"/>
      <c r="M4161" s="272"/>
      <c r="N4161" s="273"/>
    </row>
    <row r="4162" spans="2:14" x14ac:dyDescent="0.25">
      <c r="B4162" s="278" t="str">
        <f>IF(D4162="","",D4162&amp;"-"&amp;(1+COUNTIF(D$11:D4161,D4162)))</f>
        <v/>
      </c>
      <c r="D4162" s="271"/>
      <c r="E4162" s="272"/>
      <c r="F4162" s="272"/>
      <c r="G4162" s="272"/>
      <c r="H4162" s="272"/>
      <c r="I4162" s="272"/>
      <c r="J4162" s="272"/>
      <c r="K4162" s="272"/>
      <c r="L4162" s="272"/>
      <c r="M4162" s="272"/>
      <c r="N4162" s="273"/>
    </row>
    <row r="4163" spans="2:14" ht="15" customHeight="1" x14ac:dyDescent="0.25">
      <c r="B4163" s="278" t="str">
        <f>IF(D4163="","",D4163&amp;"-"&amp;(1+COUNTIF(D$11:D4162,D4163)))</f>
        <v/>
      </c>
      <c r="D4163" s="271"/>
      <c r="E4163" s="272"/>
      <c r="F4163" s="272"/>
      <c r="G4163" s="272"/>
      <c r="H4163" s="272"/>
      <c r="I4163" s="272"/>
      <c r="J4163" s="272"/>
      <c r="K4163" s="272"/>
      <c r="L4163" s="272"/>
      <c r="M4163" s="272"/>
      <c r="N4163" s="273"/>
    </row>
    <row r="4164" spans="2:14" x14ac:dyDescent="0.25">
      <c r="B4164" s="278" t="str">
        <f>IF(D4164="","",D4164&amp;"-"&amp;(1+COUNTIF(D$11:D4163,D4164)))</f>
        <v/>
      </c>
      <c r="D4164" s="271"/>
      <c r="E4164" s="272"/>
      <c r="F4164" s="272"/>
      <c r="G4164" s="272"/>
      <c r="H4164" s="272"/>
      <c r="I4164" s="272"/>
      <c r="J4164" s="272"/>
      <c r="K4164" s="272"/>
      <c r="L4164" s="272"/>
      <c r="M4164" s="272"/>
      <c r="N4164" s="273"/>
    </row>
    <row r="4165" spans="2:14" x14ac:dyDescent="0.25">
      <c r="B4165" s="278" t="str">
        <f>IF(D4165="","",D4165&amp;"-"&amp;(1+COUNTIF(D$11:D4164,D4165)))</f>
        <v/>
      </c>
      <c r="D4165" s="271"/>
      <c r="E4165" s="272"/>
      <c r="F4165" s="272"/>
      <c r="G4165" s="272"/>
      <c r="H4165" s="272"/>
      <c r="I4165" s="272"/>
      <c r="J4165" s="272"/>
      <c r="K4165" s="272"/>
      <c r="L4165" s="272"/>
      <c r="M4165" s="272"/>
      <c r="N4165" s="273"/>
    </row>
    <row r="4166" spans="2:14" x14ac:dyDescent="0.25">
      <c r="B4166" s="278" t="str">
        <f>IF(D4166="","",D4166&amp;"-"&amp;(1+COUNTIF(D$11:D4165,D4166)))</f>
        <v/>
      </c>
      <c r="D4166" s="271"/>
      <c r="E4166" s="272"/>
      <c r="F4166" s="272"/>
      <c r="G4166" s="272"/>
      <c r="H4166" s="272"/>
      <c r="I4166" s="272"/>
      <c r="J4166" s="272"/>
      <c r="K4166" s="272"/>
      <c r="L4166" s="272"/>
      <c r="M4166" s="272"/>
      <c r="N4166" s="273"/>
    </row>
    <row r="4167" spans="2:14" x14ac:dyDescent="0.25">
      <c r="B4167" s="278" t="str">
        <f>IF(D4167="","",D4167&amp;"-"&amp;(1+COUNTIF(D$11:D4166,D4167)))</f>
        <v/>
      </c>
      <c r="D4167" s="271"/>
      <c r="E4167" s="272"/>
      <c r="F4167" s="272"/>
      <c r="G4167" s="272"/>
      <c r="H4167" s="272"/>
      <c r="I4167" s="272"/>
      <c r="J4167" s="272"/>
      <c r="K4167" s="272"/>
      <c r="L4167" s="272"/>
      <c r="M4167" s="272"/>
      <c r="N4167" s="273"/>
    </row>
    <row r="4168" spans="2:14" x14ac:dyDescent="0.25">
      <c r="B4168" s="278" t="str">
        <f>IF(D4168="","",D4168&amp;"-"&amp;(1+COUNTIF(D$11:D4167,D4168)))</f>
        <v/>
      </c>
      <c r="D4168" s="271"/>
      <c r="E4168" s="272"/>
      <c r="F4168" s="272"/>
      <c r="G4168" s="272"/>
      <c r="H4168" s="272"/>
      <c r="I4168" s="272"/>
      <c r="J4168" s="272"/>
      <c r="K4168" s="272"/>
      <c r="L4168" s="272"/>
      <c r="M4168" s="272"/>
      <c r="N4168" s="273"/>
    </row>
    <row r="4169" spans="2:14" x14ac:dyDescent="0.25">
      <c r="B4169" s="278" t="str">
        <f>IF(D4169="","",D4169&amp;"-"&amp;(1+COUNTIF(D$11:D4168,D4169)))</f>
        <v/>
      </c>
      <c r="D4169" s="271"/>
      <c r="E4169" s="272"/>
      <c r="F4169" s="272"/>
      <c r="G4169" s="272"/>
      <c r="H4169" s="272"/>
      <c r="I4169" s="272"/>
      <c r="J4169" s="272"/>
      <c r="K4169" s="272"/>
      <c r="L4169" s="272"/>
      <c r="M4169" s="272"/>
      <c r="N4169" s="273"/>
    </row>
    <row r="4170" spans="2:14" ht="15" customHeight="1" x14ac:dyDescent="0.25">
      <c r="B4170" s="278" t="str">
        <f>IF(D4170="","",D4170&amp;"-"&amp;(1+COUNTIF(D$11:D4169,D4170)))</f>
        <v/>
      </c>
      <c r="D4170" s="271"/>
      <c r="E4170" s="272"/>
      <c r="F4170" s="272"/>
      <c r="G4170" s="272"/>
      <c r="H4170" s="272"/>
      <c r="I4170" s="272"/>
      <c r="J4170" s="272"/>
      <c r="K4170" s="272"/>
      <c r="L4170" s="272"/>
      <c r="M4170" s="272"/>
      <c r="N4170" s="273"/>
    </row>
    <row r="4171" spans="2:14" x14ac:dyDescent="0.25">
      <c r="B4171" s="278" t="str">
        <f>IF(D4171="","",D4171&amp;"-"&amp;(1+COUNTIF(D$11:D4170,D4171)))</f>
        <v/>
      </c>
      <c r="D4171" s="271"/>
      <c r="E4171" s="272"/>
      <c r="F4171" s="272"/>
      <c r="G4171" s="272"/>
      <c r="H4171" s="272"/>
      <c r="I4171" s="272"/>
      <c r="J4171" s="272"/>
      <c r="K4171" s="272"/>
      <c r="L4171" s="272"/>
      <c r="M4171" s="272"/>
      <c r="N4171" s="273"/>
    </row>
    <row r="4172" spans="2:14" x14ac:dyDescent="0.25">
      <c r="B4172" s="278" t="str">
        <f>IF(D4172="","",D4172&amp;"-"&amp;(1+COUNTIF(D$11:D4171,D4172)))</f>
        <v/>
      </c>
      <c r="D4172" s="271"/>
      <c r="E4172" s="272"/>
      <c r="F4172" s="272"/>
      <c r="G4172" s="272"/>
      <c r="H4172" s="272"/>
      <c r="I4172" s="272"/>
      <c r="J4172" s="272"/>
      <c r="K4172" s="272"/>
      <c r="L4172" s="272"/>
      <c r="M4172" s="272"/>
      <c r="N4172" s="273"/>
    </row>
    <row r="4173" spans="2:14" x14ac:dyDescent="0.25">
      <c r="B4173" s="278" t="str">
        <f>IF(D4173="","",D4173&amp;"-"&amp;(1+COUNTIF(D$11:D4172,D4173)))</f>
        <v/>
      </c>
      <c r="D4173" s="271"/>
      <c r="E4173" s="272"/>
      <c r="F4173" s="272"/>
      <c r="G4173" s="272"/>
      <c r="H4173" s="272"/>
      <c r="I4173" s="272"/>
      <c r="J4173" s="272"/>
      <c r="K4173" s="272"/>
      <c r="L4173" s="272"/>
      <c r="M4173" s="272"/>
      <c r="N4173" s="273"/>
    </row>
    <row r="4174" spans="2:14" x14ac:dyDescent="0.25">
      <c r="B4174" s="278" t="str">
        <f>IF(D4174="","",D4174&amp;"-"&amp;(1+COUNTIF(D$11:D4173,D4174)))</f>
        <v/>
      </c>
      <c r="D4174" s="271"/>
      <c r="E4174" s="272"/>
      <c r="F4174" s="272"/>
      <c r="G4174" s="272"/>
      <c r="H4174" s="272"/>
      <c r="I4174" s="272"/>
      <c r="J4174" s="272"/>
      <c r="K4174" s="272"/>
      <c r="L4174" s="272"/>
      <c r="M4174" s="272"/>
      <c r="N4174" s="273"/>
    </row>
    <row r="4175" spans="2:14" x14ac:dyDescent="0.25">
      <c r="B4175" s="278" t="str">
        <f>IF(D4175="","",D4175&amp;"-"&amp;(1+COUNTIF(D$11:D4174,D4175)))</f>
        <v/>
      </c>
      <c r="D4175" s="271"/>
      <c r="E4175" s="272"/>
      <c r="F4175" s="272"/>
      <c r="G4175" s="272"/>
      <c r="H4175" s="272"/>
      <c r="I4175" s="272"/>
      <c r="J4175" s="272"/>
      <c r="K4175" s="272"/>
      <c r="L4175" s="272"/>
      <c r="M4175" s="272"/>
      <c r="N4175" s="273"/>
    </row>
    <row r="4176" spans="2:14" x14ac:dyDescent="0.25">
      <c r="B4176" s="278" t="str">
        <f>IF(D4176="","",D4176&amp;"-"&amp;(1+COUNTIF(D$11:D4175,D4176)))</f>
        <v/>
      </c>
      <c r="D4176" s="271"/>
      <c r="E4176" s="272"/>
      <c r="F4176" s="272"/>
      <c r="G4176" s="272"/>
      <c r="H4176" s="272"/>
      <c r="I4176" s="272"/>
      <c r="J4176" s="272"/>
      <c r="K4176" s="272"/>
      <c r="L4176" s="272"/>
      <c r="M4176" s="272"/>
      <c r="N4176" s="273"/>
    </row>
    <row r="4177" spans="2:14" ht="15" customHeight="1" x14ac:dyDescent="0.25">
      <c r="B4177" s="278" t="str">
        <f>IF(D4177="","",D4177&amp;"-"&amp;(1+COUNTIF(D$11:D4176,D4177)))</f>
        <v/>
      </c>
      <c r="D4177" s="271"/>
      <c r="E4177" s="272"/>
      <c r="F4177" s="272"/>
      <c r="G4177" s="272"/>
      <c r="H4177" s="272"/>
      <c r="I4177" s="272"/>
      <c r="J4177" s="272"/>
      <c r="K4177" s="272"/>
      <c r="L4177" s="272"/>
      <c r="M4177" s="272"/>
      <c r="N4177" s="273"/>
    </row>
    <row r="4178" spans="2:14" x14ac:dyDescent="0.25">
      <c r="B4178" s="278" t="str">
        <f>IF(D4178="","",D4178&amp;"-"&amp;(1+COUNTIF(D$11:D4177,D4178)))</f>
        <v/>
      </c>
      <c r="D4178" s="271"/>
      <c r="E4178" s="272"/>
      <c r="F4178" s="272"/>
      <c r="G4178" s="272"/>
      <c r="H4178" s="272"/>
      <c r="I4178" s="272"/>
      <c r="J4178" s="272"/>
      <c r="K4178" s="272"/>
      <c r="L4178" s="272"/>
      <c r="M4178" s="272"/>
      <c r="N4178" s="273"/>
    </row>
    <row r="4179" spans="2:14" x14ac:dyDescent="0.25">
      <c r="B4179" s="278" t="str">
        <f>IF(D4179="","",D4179&amp;"-"&amp;(1+COUNTIF(D$11:D4178,D4179)))</f>
        <v/>
      </c>
      <c r="D4179" s="271"/>
      <c r="E4179" s="272"/>
      <c r="F4179" s="272"/>
      <c r="G4179" s="272"/>
      <c r="H4179" s="272"/>
      <c r="I4179" s="272"/>
      <c r="J4179" s="272"/>
      <c r="K4179" s="272"/>
      <c r="L4179" s="272"/>
      <c r="M4179" s="272"/>
      <c r="N4179" s="273"/>
    </row>
    <row r="4180" spans="2:14" x14ac:dyDescent="0.25">
      <c r="B4180" s="278" t="str">
        <f>IF(D4180="","",D4180&amp;"-"&amp;(1+COUNTIF(D$11:D4179,D4180)))</f>
        <v/>
      </c>
      <c r="D4180" s="271"/>
      <c r="E4180" s="272"/>
      <c r="F4180" s="272"/>
      <c r="G4180" s="272"/>
      <c r="H4180" s="272"/>
      <c r="I4180" s="272"/>
      <c r="J4180" s="272"/>
      <c r="K4180" s="272"/>
      <c r="L4180" s="272"/>
      <c r="M4180" s="272"/>
      <c r="N4180" s="273"/>
    </row>
    <row r="4181" spans="2:14" x14ac:dyDescent="0.25">
      <c r="B4181" s="278" t="str">
        <f>IF(D4181="","",D4181&amp;"-"&amp;(1+COUNTIF(D$11:D4180,D4181)))</f>
        <v/>
      </c>
      <c r="D4181" s="271"/>
      <c r="E4181" s="272"/>
      <c r="F4181" s="272"/>
      <c r="G4181" s="272"/>
      <c r="H4181" s="272"/>
      <c r="I4181" s="272"/>
      <c r="J4181" s="272"/>
      <c r="K4181" s="272"/>
      <c r="L4181" s="272"/>
      <c r="M4181" s="272"/>
      <c r="N4181" s="273"/>
    </row>
    <row r="4182" spans="2:14" x14ac:dyDescent="0.25">
      <c r="B4182" s="278" t="str">
        <f>IF(D4182="","",D4182&amp;"-"&amp;(1+COUNTIF(D$11:D4181,D4182)))</f>
        <v/>
      </c>
      <c r="D4182" s="271"/>
      <c r="E4182" s="272"/>
      <c r="F4182" s="272"/>
      <c r="G4182" s="272"/>
      <c r="H4182" s="272"/>
      <c r="I4182" s="272"/>
      <c r="J4182" s="272"/>
      <c r="K4182" s="272"/>
      <c r="L4182" s="272"/>
      <c r="M4182" s="272"/>
      <c r="N4182" s="273"/>
    </row>
    <row r="4183" spans="2:14" x14ac:dyDescent="0.25">
      <c r="B4183" s="278" t="str">
        <f>IF(D4183="","",D4183&amp;"-"&amp;(1+COUNTIF(D$11:D4182,D4183)))</f>
        <v/>
      </c>
      <c r="D4183" s="271"/>
      <c r="E4183" s="272"/>
      <c r="F4183" s="272"/>
      <c r="G4183" s="272"/>
      <c r="H4183" s="272"/>
      <c r="I4183" s="272"/>
      <c r="J4183" s="272"/>
      <c r="K4183" s="272"/>
      <c r="L4183" s="272"/>
      <c r="M4183" s="272"/>
      <c r="N4183" s="273"/>
    </row>
    <row r="4184" spans="2:14" ht="15" customHeight="1" x14ac:dyDescent="0.25">
      <c r="B4184" s="278" t="str">
        <f>IF(D4184="","",D4184&amp;"-"&amp;(1+COUNTIF(D$11:D4183,D4184)))</f>
        <v/>
      </c>
      <c r="D4184" s="271"/>
      <c r="E4184" s="272"/>
      <c r="F4184" s="272"/>
      <c r="G4184" s="272"/>
      <c r="H4184" s="272"/>
      <c r="I4184" s="272"/>
      <c r="J4184" s="272"/>
      <c r="K4184" s="272"/>
      <c r="L4184" s="272"/>
      <c r="M4184" s="272"/>
      <c r="N4184" s="273"/>
    </row>
    <row r="4185" spans="2:14" x14ac:dyDescent="0.25">
      <c r="B4185" s="278" t="str">
        <f>IF(D4185="","",D4185&amp;"-"&amp;(1+COUNTIF(D$11:D4184,D4185)))</f>
        <v/>
      </c>
      <c r="D4185" s="271"/>
      <c r="E4185" s="272"/>
      <c r="F4185" s="272"/>
      <c r="G4185" s="272"/>
      <c r="H4185" s="272"/>
      <c r="I4185" s="272"/>
      <c r="J4185" s="272"/>
      <c r="K4185" s="272"/>
      <c r="L4185" s="272"/>
      <c r="M4185" s="272"/>
      <c r="N4185" s="273"/>
    </row>
    <row r="4186" spans="2:14" x14ac:dyDescent="0.25">
      <c r="B4186" s="278" t="str">
        <f>IF(D4186="","",D4186&amp;"-"&amp;(1+COUNTIF(D$11:D4185,D4186)))</f>
        <v/>
      </c>
      <c r="D4186" s="271"/>
      <c r="E4186" s="272"/>
      <c r="F4186" s="272"/>
      <c r="G4186" s="272"/>
      <c r="H4186" s="272"/>
      <c r="I4186" s="272"/>
      <c r="J4186" s="272"/>
      <c r="K4186" s="272"/>
      <c r="L4186" s="272"/>
      <c r="M4186" s="272"/>
      <c r="N4186" s="273"/>
    </row>
    <row r="4187" spans="2:14" x14ac:dyDescent="0.25">
      <c r="B4187" s="278" t="str">
        <f>IF(D4187="","",D4187&amp;"-"&amp;(1+COUNTIF(D$11:D4186,D4187)))</f>
        <v/>
      </c>
      <c r="D4187" s="271"/>
      <c r="E4187" s="272"/>
      <c r="F4187" s="272"/>
      <c r="G4187" s="272"/>
      <c r="H4187" s="272"/>
      <c r="I4187" s="272"/>
      <c r="J4187" s="272"/>
      <c r="K4187" s="272"/>
      <c r="L4187" s="272"/>
      <c r="M4187" s="272"/>
      <c r="N4187" s="273"/>
    </row>
    <row r="4188" spans="2:14" x14ac:dyDescent="0.25">
      <c r="B4188" s="278" t="str">
        <f>IF(D4188="","",D4188&amp;"-"&amp;(1+COUNTIF(D$11:D4187,D4188)))</f>
        <v/>
      </c>
      <c r="D4188" s="271"/>
      <c r="E4188" s="272"/>
      <c r="F4188" s="272"/>
      <c r="G4188" s="272"/>
      <c r="H4188" s="272"/>
      <c r="I4188" s="272"/>
      <c r="J4188" s="272"/>
      <c r="K4188" s="272"/>
      <c r="L4188" s="272"/>
      <c r="M4188" s="272"/>
      <c r="N4188" s="273"/>
    </row>
    <row r="4189" spans="2:14" x14ac:dyDescent="0.25">
      <c r="B4189" s="278" t="str">
        <f>IF(D4189="","",D4189&amp;"-"&amp;(1+COUNTIF(D$11:D4188,D4189)))</f>
        <v/>
      </c>
      <c r="D4189" s="271"/>
      <c r="E4189" s="272"/>
      <c r="F4189" s="272"/>
      <c r="G4189" s="272"/>
      <c r="H4189" s="272"/>
      <c r="I4189" s="272"/>
      <c r="J4189" s="272"/>
      <c r="K4189" s="272"/>
      <c r="L4189" s="272"/>
      <c r="M4189" s="272"/>
      <c r="N4189" s="273"/>
    </row>
    <row r="4190" spans="2:14" x14ac:dyDescent="0.25">
      <c r="B4190" s="278" t="str">
        <f>IF(D4190="","",D4190&amp;"-"&amp;(1+COUNTIF(D$11:D4189,D4190)))</f>
        <v/>
      </c>
      <c r="D4190" s="271"/>
      <c r="E4190" s="272"/>
      <c r="F4190" s="272"/>
      <c r="G4190" s="272"/>
      <c r="H4190" s="272"/>
      <c r="I4190" s="272"/>
      <c r="J4190" s="272"/>
      <c r="K4190" s="272"/>
      <c r="L4190" s="272"/>
      <c r="M4190" s="272"/>
      <c r="N4190" s="273"/>
    </row>
    <row r="4191" spans="2:14" ht="15" customHeight="1" x14ac:dyDescent="0.25">
      <c r="B4191" s="278" t="str">
        <f>IF(D4191="","",D4191&amp;"-"&amp;(1+COUNTIF(D$11:D4190,D4191)))</f>
        <v/>
      </c>
      <c r="D4191" s="271"/>
      <c r="E4191" s="272"/>
      <c r="F4191" s="272"/>
      <c r="G4191" s="272"/>
      <c r="H4191" s="272"/>
      <c r="I4191" s="272"/>
      <c r="J4191" s="272"/>
      <c r="K4191" s="272"/>
      <c r="L4191" s="272"/>
      <c r="M4191" s="272"/>
      <c r="N4191" s="273"/>
    </row>
    <row r="4192" spans="2:14" x14ac:dyDescent="0.25">
      <c r="B4192" s="278" t="str">
        <f>IF(D4192="","",D4192&amp;"-"&amp;(1+COUNTIF(D$11:D4191,D4192)))</f>
        <v/>
      </c>
      <c r="D4192" s="271"/>
      <c r="E4192" s="272"/>
      <c r="F4192" s="272"/>
      <c r="G4192" s="272"/>
      <c r="H4192" s="272"/>
      <c r="I4192" s="272"/>
      <c r="J4192" s="272"/>
      <c r="K4192" s="272"/>
      <c r="L4192" s="272"/>
      <c r="M4192" s="272"/>
      <c r="N4192" s="273"/>
    </row>
    <row r="4193" spans="2:14" x14ac:dyDescent="0.25">
      <c r="B4193" s="278" t="str">
        <f>IF(D4193="","",D4193&amp;"-"&amp;(1+COUNTIF(D$11:D4192,D4193)))</f>
        <v/>
      </c>
      <c r="D4193" s="271"/>
      <c r="E4193" s="272"/>
      <c r="F4193" s="272"/>
      <c r="G4193" s="272"/>
      <c r="H4193" s="272"/>
      <c r="I4193" s="272"/>
      <c r="J4193" s="272"/>
      <c r="K4193" s="272"/>
      <c r="L4193" s="272"/>
      <c r="M4193" s="272"/>
      <c r="N4193" s="273"/>
    </row>
    <row r="4194" spans="2:14" x14ac:dyDescent="0.25">
      <c r="B4194" s="278" t="str">
        <f>IF(D4194="","",D4194&amp;"-"&amp;(1+COUNTIF(D$11:D4193,D4194)))</f>
        <v/>
      </c>
      <c r="D4194" s="271"/>
      <c r="E4194" s="272"/>
      <c r="F4194" s="272"/>
      <c r="G4194" s="272"/>
      <c r="H4194" s="272"/>
      <c r="I4194" s="272"/>
      <c r="J4194" s="272"/>
      <c r="K4194" s="272"/>
      <c r="L4194" s="272"/>
      <c r="M4194" s="272"/>
      <c r="N4194" s="273"/>
    </row>
    <row r="4195" spans="2:14" x14ac:dyDescent="0.25">
      <c r="B4195" s="278" t="str">
        <f>IF(D4195="","",D4195&amp;"-"&amp;(1+COUNTIF(D$11:D4194,D4195)))</f>
        <v/>
      </c>
      <c r="D4195" s="271"/>
      <c r="E4195" s="272"/>
      <c r="F4195" s="272"/>
      <c r="G4195" s="272"/>
      <c r="H4195" s="272"/>
      <c r="I4195" s="272"/>
      <c r="J4195" s="272"/>
      <c r="K4195" s="272"/>
      <c r="L4195" s="272"/>
      <c r="M4195" s="272"/>
      <c r="N4195" s="273"/>
    </row>
    <row r="4196" spans="2:14" x14ac:dyDescent="0.25">
      <c r="B4196" s="278" t="str">
        <f>IF(D4196="","",D4196&amp;"-"&amp;(1+COUNTIF(D$11:D4195,D4196)))</f>
        <v/>
      </c>
      <c r="D4196" s="271"/>
      <c r="E4196" s="272"/>
      <c r="F4196" s="272"/>
      <c r="G4196" s="272"/>
      <c r="H4196" s="272"/>
      <c r="I4196" s="272"/>
      <c r="J4196" s="272"/>
      <c r="K4196" s="272"/>
      <c r="L4196" s="272"/>
      <c r="M4196" s="272"/>
      <c r="N4196" s="273"/>
    </row>
    <row r="4197" spans="2:14" x14ac:dyDescent="0.25">
      <c r="B4197" s="278" t="str">
        <f>IF(D4197="","",D4197&amp;"-"&amp;(1+COUNTIF(D$11:D4196,D4197)))</f>
        <v/>
      </c>
      <c r="D4197" s="271"/>
      <c r="E4197" s="272"/>
      <c r="F4197" s="272"/>
      <c r="G4197" s="272"/>
      <c r="H4197" s="272"/>
      <c r="I4197" s="272"/>
      <c r="J4197" s="272"/>
      <c r="K4197" s="272"/>
      <c r="L4197" s="272"/>
      <c r="M4197" s="272"/>
      <c r="N4197" s="273"/>
    </row>
    <row r="4198" spans="2:14" ht="15" customHeight="1" x14ac:dyDescent="0.25">
      <c r="B4198" s="278" t="str">
        <f>IF(D4198="","",D4198&amp;"-"&amp;(1+COUNTIF(D$11:D4197,D4198)))</f>
        <v/>
      </c>
      <c r="D4198" s="271"/>
      <c r="E4198" s="272"/>
      <c r="F4198" s="272"/>
      <c r="G4198" s="272"/>
      <c r="H4198" s="272"/>
      <c r="I4198" s="272"/>
      <c r="J4198" s="272"/>
      <c r="K4198" s="272"/>
      <c r="L4198" s="272"/>
      <c r="M4198" s="272"/>
      <c r="N4198" s="273"/>
    </row>
    <row r="4199" spans="2:14" x14ac:dyDescent="0.25">
      <c r="B4199" s="278" t="str">
        <f>IF(D4199="","",D4199&amp;"-"&amp;(1+COUNTIF(D$11:D4198,D4199)))</f>
        <v/>
      </c>
      <c r="D4199" s="271"/>
      <c r="E4199" s="272"/>
      <c r="F4199" s="272"/>
      <c r="G4199" s="272"/>
      <c r="H4199" s="272"/>
      <c r="I4199" s="272"/>
      <c r="J4199" s="272"/>
      <c r="K4199" s="272"/>
      <c r="L4199" s="272"/>
      <c r="M4199" s="272"/>
      <c r="N4199" s="273"/>
    </row>
    <row r="4200" spans="2:14" x14ac:dyDescent="0.25">
      <c r="B4200" s="278" t="str">
        <f>IF(D4200="","",D4200&amp;"-"&amp;(1+COUNTIF(D$11:D4199,D4200)))</f>
        <v/>
      </c>
      <c r="D4200" s="271"/>
      <c r="E4200" s="272"/>
      <c r="F4200" s="272"/>
      <c r="G4200" s="272"/>
      <c r="H4200" s="272"/>
      <c r="I4200" s="272"/>
      <c r="J4200" s="272"/>
      <c r="K4200" s="272"/>
      <c r="L4200" s="272"/>
      <c r="M4200" s="272"/>
      <c r="N4200" s="273"/>
    </row>
    <row r="4201" spans="2:14" x14ac:dyDescent="0.25">
      <c r="B4201" s="278" t="str">
        <f>IF(D4201="","",D4201&amp;"-"&amp;(1+COUNTIF(D$11:D4200,D4201)))</f>
        <v/>
      </c>
      <c r="D4201" s="271"/>
      <c r="E4201" s="272"/>
      <c r="F4201" s="272"/>
      <c r="G4201" s="272"/>
      <c r="H4201" s="272"/>
      <c r="I4201" s="272"/>
      <c r="J4201" s="272"/>
      <c r="K4201" s="272"/>
      <c r="L4201" s="272"/>
      <c r="M4201" s="272"/>
      <c r="N4201" s="273"/>
    </row>
    <row r="4202" spans="2:14" x14ac:dyDescent="0.25">
      <c r="B4202" s="278" t="str">
        <f>IF(D4202="","",D4202&amp;"-"&amp;(1+COUNTIF(D$11:D4201,D4202)))</f>
        <v/>
      </c>
      <c r="D4202" s="271"/>
      <c r="E4202" s="272"/>
      <c r="F4202" s="272"/>
      <c r="G4202" s="272"/>
      <c r="H4202" s="272"/>
      <c r="I4202" s="272"/>
      <c r="J4202" s="272"/>
      <c r="K4202" s="272"/>
      <c r="L4202" s="272"/>
      <c r="M4202" s="272"/>
      <c r="N4202" s="273"/>
    </row>
    <row r="4203" spans="2:14" x14ac:dyDescent="0.25">
      <c r="B4203" s="278" t="str">
        <f>IF(D4203="","",D4203&amp;"-"&amp;(1+COUNTIF(D$11:D4202,D4203)))</f>
        <v/>
      </c>
      <c r="D4203" s="271"/>
      <c r="E4203" s="272"/>
      <c r="F4203" s="272"/>
      <c r="G4203" s="272"/>
      <c r="H4203" s="272"/>
      <c r="I4203" s="272"/>
      <c r="J4203" s="272"/>
      <c r="K4203" s="272"/>
      <c r="L4203" s="272"/>
      <c r="M4203" s="272"/>
      <c r="N4203" s="273"/>
    </row>
    <row r="4204" spans="2:14" x14ac:dyDescent="0.25">
      <c r="B4204" s="278" t="str">
        <f>IF(D4204="","",D4204&amp;"-"&amp;(1+COUNTIF(D$11:D4203,D4204)))</f>
        <v/>
      </c>
      <c r="D4204" s="271"/>
      <c r="E4204" s="272"/>
      <c r="F4204" s="272"/>
      <c r="G4204" s="272"/>
      <c r="H4204" s="272"/>
      <c r="I4204" s="272"/>
      <c r="J4204" s="272"/>
      <c r="K4204" s="272"/>
      <c r="L4204" s="272"/>
      <c r="M4204" s="272"/>
      <c r="N4204" s="273"/>
    </row>
    <row r="4205" spans="2:14" ht="15" customHeight="1" x14ac:dyDescent="0.25">
      <c r="B4205" s="278" t="str">
        <f>IF(D4205="","",D4205&amp;"-"&amp;(1+COUNTIF(D$11:D4204,D4205)))</f>
        <v/>
      </c>
      <c r="D4205" s="271"/>
      <c r="E4205" s="272"/>
      <c r="F4205" s="272"/>
      <c r="G4205" s="272"/>
      <c r="H4205" s="272"/>
      <c r="I4205" s="272"/>
      <c r="J4205" s="272"/>
      <c r="K4205" s="272"/>
      <c r="L4205" s="272"/>
      <c r="M4205" s="272"/>
      <c r="N4205" s="273"/>
    </row>
    <row r="4206" spans="2:14" x14ac:dyDescent="0.25">
      <c r="B4206" s="278" t="str">
        <f>IF(D4206="","",D4206&amp;"-"&amp;(1+COUNTIF(D$11:D4205,D4206)))</f>
        <v/>
      </c>
      <c r="D4206" s="271"/>
      <c r="E4206" s="272"/>
      <c r="F4206" s="272"/>
      <c r="G4206" s="272"/>
      <c r="H4206" s="272"/>
      <c r="I4206" s="272"/>
      <c r="J4206" s="272"/>
      <c r="K4206" s="272"/>
      <c r="L4206" s="272"/>
      <c r="M4206" s="272"/>
      <c r="N4206" s="273"/>
    </row>
    <row r="4207" spans="2:14" x14ac:dyDescent="0.25">
      <c r="B4207" s="278" t="str">
        <f>IF(D4207="","",D4207&amp;"-"&amp;(1+COUNTIF(D$11:D4206,D4207)))</f>
        <v/>
      </c>
      <c r="D4207" s="271"/>
      <c r="E4207" s="272"/>
      <c r="F4207" s="272"/>
      <c r="G4207" s="272"/>
      <c r="H4207" s="272"/>
      <c r="I4207" s="272"/>
      <c r="J4207" s="272"/>
      <c r="K4207" s="272"/>
      <c r="L4207" s="272"/>
      <c r="M4207" s="272"/>
      <c r="N4207" s="273"/>
    </row>
    <row r="4208" spans="2:14" x14ac:dyDescent="0.25">
      <c r="B4208" s="278" t="str">
        <f>IF(D4208="","",D4208&amp;"-"&amp;(1+COUNTIF(D$11:D4207,D4208)))</f>
        <v/>
      </c>
      <c r="D4208" s="271"/>
      <c r="E4208" s="272"/>
      <c r="F4208" s="272"/>
      <c r="G4208" s="272"/>
      <c r="H4208" s="272"/>
      <c r="I4208" s="272"/>
      <c r="J4208" s="272"/>
      <c r="K4208" s="272"/>
      <c r="L4208" s="272"/>
      <c r="M4208" s="272"/>
      <c r="N4208" s="273"/>
    </row>
    <row r="4209" spans="2:14" x14ac:dyDescent="0.25">
      <c r="B4209" s="278" t="str">
        <f>IF(D4209="","",D4209&amp;"-"&amp;(1+COUNTIF(D$11:D4208,D4209)))</f>
        <v/>
      </c>
      <c r="D4209" s="271"/>
      <c r="E4209" s="272"/>
      <c r="F4209" s="272"/>
      <c r="G4209" s="272"/>
      <c r="H4209" s="272"/>
      <c r="I4209" s="272"/>
      <c r="J4209" s="272"/>
      <c r="K4209" s="272"/>
      <c r="L4209" s="272"/>
      <c r="M4209" s="272"/>
      <c r="N4209" s="273"/>
    </row>
    <row r="4210" spans="2:14" x14ac:dyDescent="0.25">
      <c r="B4210" s="278" t="str">
        <f>IF(D4210="","",D4210&amp;"-"&amp;(1+COUNTIF(D$11:D4209,D4210)))</f>
        <v/>
      </c>
      <c r="D4210" s="271"/>
      <c r="E4210" s="272"/>
      <c r="F4210" s="272"/>
      <c r="G4210" s="272"/>
      <c r="H4210" s="272"/>
      <c r="I4210" s="272"/>
      <c r="J4210" s="272"/>
      <c r="K4210" s="272"/>
      <c r="L4210" s="272"/>
      <c r="M4210" s="272"/>
      <c r="N4210" s="273"/>
    </row>
    <row r="4211" spans="2:14" x14ac:dyDescent="0.25">
      <c r="B4211" s="278" t="str">
        <f>IF(D4211="","",D4211&amp;"-"&amp;(1+COUNTIF(D$11:D4210,D4211)))</f>
        <v/>
      </c>
      <c r="D4211" s="271"/>
      <c r="E4211" s="272"/>
      <c r="F4211" s="272"/>
      <c r="G4211" s="272"/>
      <c r="H4211" s="272"/>
      <c r="I4211" s="272"/>
      <c r="J4211" s="272"/>
      <c r="K4211" s="272"/>
      <c r="L4211" s="272"/>
      <c r="M4211" s="272"/>
      <c r="N4211" s="273"/>
    </row>
    <row r="4212" spans="2:14" ht="15" customHeight="1" x14ac:dyDescent="0.25">
      <c r="B4212" s="278" t="str">
        <f>IF(D4212="","",D4212&amp;"-"&amp;(1+COUNTIF(D$11:D4211,D4212)))</f>
        <v/>
      </c>
      <c r="D4212" s="271"/>
      <c r="E4212" s="272"/>
      <c r="F4212" s="272"/>
      <c r="G4212" s="272"/>
      <c r="H4212" s="272"/>
      <c r="I4212" s="272"/>
      <c r="J4212" s="272"/>
      <c r="K4212" s="272"/>
      <c r="L4212" s="272"/>
      <c r="M4212" s="272"/>
      <c r="N4212" s="273"/>
    </row>
    <row r="4213" spans="2:14" x14ac:dyDescent="0.25">
      <c r="B4213" s="278" t="str">
        <f>IF(D4213="","",D4213&amp;"-"&amp;(1+COUNTIF(D$11:D4212,D4213)))</f>
        <v/>
      </c>
      <c r="D4213" s="271"/>
      <c r="E4213" s="272"/>
      <c r="F4213" s="272"/>
      <c r="G4213" s="272"/>
      <c r="H4213" s="272"/>
      <c r="I4213" s="272"/>
      <c r="J4213" s="272"/>
      <c r="K4213" s="272"/>
      <c r="L4213" s="272"/>
      <c r="M4213" s="272"/>
      <c r="N4213" s="273"/>
    </row>
    <row r="4214" spans="2:14" x14ac:dyDescent="0.25">
      <c r="B4214" s="278" t="str">
        <f>IF(D4214="","",D4214&amp;"-"&amp;(1+COUNTIF(D$11:D4213,D4214)))</f>
        <v/>
      </c>
      <c r="D4214" s="271"/>
      <c r="E4214" s="272"/>
      <c r="F4214" s="272"/>
      <c r="G4214" s="272"/>
      <c r="H4214" s="272"/>
      <c r="I4214" s="272"/>
      <c r="J4214" s="272"/>
      <c r="K4214" s="272"/>
      <c r="L4214" s="272"/>
      <c r="M4214" s="272"/>
      <c r="N4214" s="273"/>
    </row>
    <row r="4215" spans="2:14" x14ac:dyDescent="0.25">
      <c r="B4215" s="278" t="str">
        <f>IF(D4215="","",D4215&amp;"-"&amp;(1+COUNTIF(D$11:D4214,D4215)))</f>
        <v/>
      </c>
      <c r="D4215" s="271"/>
      <c r="E4215" s="272"/>
      <c r="F4215" s="272"/>
      <c r="G4215" s="272"/>
      <c r="H4215" s="272"/>
      <c r="I4215" s="272"/>
      <c r="J4215" s="272"/>
      <c r="K4215" s="272"/>
      <c r="L4215" s="272"/>
      <c r="M4215" s="272"/>
      <c r="N4215" s="273"/>
    </row>
    <row r="4216" spans="2:14" x14ac:dyDescent="0.25">
      <c r="B4216" s="278" t="str">
        <f>IF(D4216="","",D4216&amp;"-"&amp;(1+COUNTIF(D$11:D4215,D4216)))</f>
        <v/>
      </c>
      <c r="D4216" s="271"/>
      <c r="E4216" s="272"/>
      <c r="F4216" s="272"/>
      <c r="G4216" s="272"/>
      <c r="H4216" s="272"/>
      <c r="I4216" s="272"/>
      <c r="J4216" s="272"/>
      <c r="K4216" s="272"/>
      <c r="L4216" s="272"/>
      <c r="M4216" s="272"/>
      <c r="N4216" s="273"/>
    </row>
    <row r="4217" spans="2:14" x14ac:dyDescent="0.25">
      <c r="B4217" s="278" t="str">
        <f>IF(D4217="","",D4217&amp;"-"&amp;(1+COUNTIF(D$11:D4216,D4217)))</f>
        <v/>
      </c>
      <c r="D4217" s="271"/>
      <c r="E4217" s="272"/>
      <c r="F4217" s="272"/>
      <c r="G4217" s="272"/>
      <c r="H4217" s="272"/>
      <c r="I4217" s="272"/>
      <c r="J4217" s="272"/>
      <c r="K4217" s="272"/>
      <c r="L4217" s="272"/>
      <c r="M4217" s="272"/>
      <c r="N4217" s="273"/>
    </row>
    <row r="4218" spans="2:14" x14ac:dyDescent="0.25">
      <c r="B4218" s="278" t="str">
        <f>IF(D4218="","",D4218&amp;"-"&amp;(1+COUNTIF(D$11:D4217,D4218)))</f>
        <v/>
      </c>
      <c r="D4218" s="271"/>
      <c r="E4218" s="272"/>
      <c r="F4218" s="272"/>
      <c r="G4218" s="272"/>
      <c r="H4218" s="272"/>
      <c r="I4218" s="272"/>
      <c r="J4218" s="272"/>
      <c r="K4218" s="272"/>
      <c r="L4218" s="272"/>
      <c r="M4218" s="272"/>
      <c r="N4218" s="273"/>
    </row>
    <row r="4219" spans="2:14" ht="15" customHeight="1" x14ac:dyDescent="0.25">
      <c r="B4219" s="278" t="str">
        <f>IF(D4219="","",D4219&amp;"-"&amp;(1+COUNTIF(D$11:D4218,D4219)))</f>
        <v/>
      </c>
      <c r="D4219" s="271"/>
      <c r="E4219" s="272"/>
      <c r="F4219" s="272"/>
      <c r="G4219" s="272"/>
      <c r="H4219" s="272"/>
      <c r="I4219" s="272"/>
      <c r="J4219" s="272"/>
      <c r="K4219" s="272"/>
      <c r="L4219" s="272"/>
      <c r="M4219" s="272"/>
      <c r="N4219" s="273"/>
    </row>
    <row r="4220" spans="2:14" x14ac:dyDescent="0.25">
      <c r="B4220" s="278" t="str">
        <f>IF(D4220="","",D4220&amp;"-"&amp;(1+COUNTIF(D$11:D4219,D4220)))</f>
        <v/>
      </c>
      <c r="D4220" s="271"/>
      <c r="E4220" s="272"/>
      <c r="F4220" s="272"/>
      <c r="G4220" s="272"/>
      <c r="H4220" s="272"/>
      <c r="I4220" s="272"/>
      <c r="J4220" s="272"/>
      <c r="K4220" s="272"/>
      <c r="L4220" s="272"/>
      <c r="M4220" s="272"/>
      <c r="N4220" s="273"/>
    </row>
    <row r="4221" spans="2:14" x14ac:dyDescent="0.25">
      <c r="B4221" s="278" t="str">
        <f>IF(D4221="","",D4221&amp;"-"&amp;(1+COUNTIF(D$11:D4220,D4221)))</f>
        <v/>
      </c>
      <c r="D4221" s="271"/>
      <c r="E4221" s="272"/>
      <c r="F4221" s="272"/>
      <c r="G4221" s="272"/>
      <c r="H4221" s="272"/>
      <c r="I4221" s="272"/>
      <c r="J4221" s="272"/>
      <c r="K4221" s="272"/>
      <c r="L4221" s="272"/>
      <c r="M4221" s="272"/>
      <c r="N4221" s="273"/>
    </row>
    <row r="4222" spans="2:14" x14ac:dyDescent="0.25">
      <c r="B4222" s="278" t="str">
        <f>IF(D4222="","",D4222&amp;"-"&amp;(1+COUNTIF(D$11:D4221,D4222)))</f>
        <v/>
      </c>
      <c r="D4222" s="271"/>
      <c r="E4222" s="272"/>
      <c r="F4222" s="272"/>
      <c r="G4222" s="272"/>
      <c r="H4222" s="272"/>
      <c r="I4222" s="272"/>
      <c r="J4222" s="272"/>
      <c r="K4222" s="272"/>
      <c r="L4222" s="272"/>
      <c r="M4222" s="272"/>
      <c r="N4222" s="273"/>
    </row>
    <row r="4223" spans="2:14" x14ac:dyDescent="0.25">
      <c r="B4223" s="278" t="str">
        <f>IF(D4223="","",D4223&amp;"-"&amp;(1+COUNTIF(D$11:D4222,D4223)))</f>
        <v/>
      </c>
      <c r="D4223" s="271"/>
      <c r="E4223" s="272"/>
      <c r="F4223" s="272"/>
      <c r="G4223" s="272"/>
      <c r="H4223" s="272"/>
      <c r="I4223" s="272"/>
      <c r="J4223" s="272"/>
      <c r="K4223" s="272"/>
      <c r="L4223" s="272"/>
      <c r="M4223" s="272"/>
      <c r="N4223" s="273"/>
    </row>
    <row r="4224" spans="2:14" x14ac:dyDescent="0.25">
      <c r="B4224" s="278" t="str">
        <f>IF(D4224="","",D4224&amp;"-"&amp;(1+COUNTIF(D$11:D4223,D4224)))</f>
        <v/>
      </c>
      <c r="D4224" s="271"/>
      <c r="E4224" s="272"/>
      <c r="F4224" s="272"/>
      <c r="G4224" s="272"/>
      <c r="H4224" s="272"/>
      <c r="I4224" s="272"/>
      <c r="J4224" s="272"/>
      <c r="K4224" s="272"/>
      <c r="L4224" s="272"/>
      <c r="M4224" s="272"/>
      <c r="N4224" s="273"/>
    </row>
    <row r="4225" spans="2:14" x14ac:dyDescent="0.25">
      <c r="B4225" s="278" t="str">
        <f>IF(D4225="","",D4225&amp;"-"&amp;(1+COUNTIF(D$11:D4224,D4225)))</f>
        <v/>
      </c>
      <c r="D4225" s="271"/>
      <c r="E4225" s="272"/>
      <c r="F4225" s="272"/>
      <c r="G4225" s="272"/>
      <c r="H4225" s="272"/>
      <c r="I4225" s="272"/>
      <c r="J4225" s="272"/>
      <c r="K4225" s="272"/>
      <c r="L4225" s="272"/>
      <c r="M4225" s="272"/>
      <c r="N4225" s="273"/>
    </row>
    <row r="4226" spans="2:14" ht="15" customHeight="1" x14ac:dyDescent="0.25">
      <c r="B4226" s="278" t="str">
        <f>IF(D4226="","",D4226&amp;"-"&amp;(1+COUNTIF(D$11:D4225,D4226)))</f>
        <v/>
      </c>
      <c r="D4226" s="271"/>
      <c r="E4226" s="272"/>
      <c r="F4226" s="272"/>
      <c r="G4226" s="272"/>
      <c r="H4226" s="272"/>
      <c r="I4226" s="272"/>
      <c r="J4226" s="272"/>
      <c r="K4226" s="272"/>
      <c r="L4226" s="272"/>
      <c r="M4226" s="272"/>
      <c r="N4226" s="273"/>
    </row>
    <row r="4227" spans="2:14" x14ac:dyDescent="0.25">
      <c r="B4227" s="278" t="str">
        <f>IF(D4227="","",D4227&amp;"-"&amp;(1+COUNTIF(D$11:D4226,D4227)))</f>
        <v/>
      </c>
      <c r="D4227" s="271"/>
      <c r="E4227" s="272"/>
      <c r="F4227" s="272"/>
      <c r="G4227" s="272"/>
      <c r="H4227" s="272"/>
      <c r="I4227" s="272"/>
      <c r="J4227" s="272"/>
      <c r="K4227" s="272"/>
      <c r="L4227" s="272"/>
      <c r="M4227" s="272"/>
      <c r="N4227" s="273"/>
    </row>
    <row r="4228" spans="2:14" x14ac:dyDescent="0.25">
      <c r="B4228" s="278" t="str">
        <f>IF(D4228="","",D4228&amp;"-"&amp;(1+COUNTIF(D$11:D4227,D4228)))</f>
        <v/>
      </c>
      <c r="D4228" s="271"/>
      <c r="E4228" s="272"/>
      <c r="F4228" s="272"/>
      <c r="G4228" s="272"/>
      <c r="H4228" s="272"/>
      <c r="I4228" s="272"/>
      <c r="J4228" s="272"/>
      <c r="K4228" s="272"/>
      <c r="L4228" s="272"/>
      <c r="M4228" s="272"/>
      <c r="N4228" s="273"/>
    </row>
    <row r="4229" spans="2:14" x14ac:dyDescent="0.25">
      <c r="B4229" s="278" t="str">
        <f>IF(D4229="","",D4229&amp;"-"&amp;(1+COUNTIF(D$11:D4228,D4229)))</f>
        <v/>
      </c>
      <c r="D4229" s="271"/>
      <c r="E4229" s="272"/>
      <c r="F4229" s="272"/>
      <c r="G4229" s="272"/>
      <c r="H4229" s="272"/>
      <c r="I4229" s="272"/>
      <c r="J4229" s="272"/>
      <c r="K4229" s="272"/>
      <c r="L4229" s="272"/>
      <c r="M4229" s="272"/>
      <c r="N4229" s="273"/>
    </row>
    <row r="4230" spans="2:14" x14ac:dyDescent="0.25">
      <c r="B4230" s="278" t="str">
        <f>IF(D4230="","",D4230&amp;"-"&amp;(1+COUNTIF(D$11:D4229,D4230)))</f>
        <v/>
      </c>
      <c r="D4230" s="271"/>
      <c r="E4230" s="272"/>
      <c r="F4230" s="272"/>
      <c r="G4230" s="272"/>
      <c r="H4230" s="272"/>
      <c r="I4230" s="272"/>
      <c r="J4230" s="272"/>
      <c r="K4230" s="272"/>
      <c r="L4230" s="272"/>
      <c r="M4230" s="272"/>
      <c r="N4230" s="273"/>
    </row>
    <row r="4231" spans="2:14" x14ac:dyDescent="0.25">
      <c r="B4231" s="278" t="str">
        <f>IF(D4231="","",D4231&amp;"-"&amp;(1+COUNTIF(D$11:D4230,D4231)))</f>
        <v/>
      </c>
      <c r="D4231" s="271"/>
      <c r="E4231" s="272"/>
      <c r="F4231" s="272"/>
      <c r="G4231" s="272"/>
      <c r="H4231" s="272"/>
      <c r="I4231" s="272"/>
      <c r="J4231" s="272"/>
      <c r="K4231" s="272"/>
      <c r="L4231" s="272"/>
      <c r="M4231" s="272"/>
      <c r="N4231" s="273"/>
    </row>
    <row r="4232" spans="2:14" x14ac:dyDescent="0.25">
      <c r="B4232" s="278" t="str">
        <f>IF(D4232="","",D4232&amp;"-"&amp;(1+COUNTIF(D$11:D4231,D4232)))</f>
        <v/>
      </c>
      <c r="D4232" s="271"/>
      <c r="E4232" s="272"/>
      <c r="F4232" s="272"/>
      <c r="G4232" s="272"/>
      <c r="H4232" s="272"/>
      <c r="I4232" s="272"/>
      <c r="J4232" s="272"/>
      <c r="K4232" s="272"/>
      <c r="L4232" s="272"/>
      <c r="M4232" s="272"/>
      <c r="N4232" s="273"/>
    </row>
    <row r="4233" spans="2:14" ht="15" customHeight="1" x14ac:dyDescent="0.25">
      <c r="B4233" s="278" t="str">
        <f>IF(D4233="","",D4233&amp;"-"&amp;(1+COUNTIF(D$11:D4232,D4233)))</f>
        <v/>
      </c>
      <c r="D4233" s="271"/>
      <c r="E4233" s="272"/>
      <c r="F4233" s="272"/>
      <c r="G4233" s="272"/>
      <c r="H4233" s="272"/>
      <c r="I4233" s="272"/>
      <c r="J4233" s="272"/>
      <c r="K4233" s="272"/>
      <c r="L4233" s="272"/>
      <c r="M4233" s="272"/>
      <c r="N4233" s="273"/>
    </row>
    <row r="4234" spans="2:14" x14ac:dyDescent="0.25">
      <c r="B4234" s="278" t="str">
        <f>IF(D4234="","",D4234&amp;"-"&amp;(1+COUNTIF(D$11:D4233,D4234)))</f>
        <v/>
      </c>
      <c r="D4234" s="271"/>
      <c r="E4234" s="272"/>
      <c r="F4234" s="272"/>
      <c r="G4234" s="272"/>
      <c r="H4234" s="272"/>
      <c r="I4234" s="272"/>
      <c r="J4234" s="272"/>
      <c r="K4234" s="272"/>
      <c r="L4234" s="272"/>
      <c r="M4234" s="272"/>
      <c r="N4234" s="273"/>
    </row>
    <row r="4235" spans="2:14" x14ac:dyDescent="0.25">
      <c r="B4235" s="278" t="str">
        <f>IF(D4235="","",D4235&amp;"-"&amp;(1+COUNTIF(D$11:D4234,D4235)))</f>
        <v/>
      </c>
      <c r="D4235" s="271"/>
      <c r="E4235" s="272"/>
      <c r="F4235" s="272"/>
      <c r="G4235" s="272"/>
      <c r="H4235" s="272"/>
      <c r="I4235" s="272"/>
      <c r="J4235" s="272"/>
      <c r="K4235" s="272"/>
      <c r="L4235" s="272"/>
      <c r="M4235" s="272"/>
      <c r="N4235" s="273"/>
    </row>
    <row r="4236" spans="2:14" x14ac:dyDescent="0.25">
      <c r="B4236" s="278" t="str">
        <f>IF(D4236="","",D4236&amp;"-"&amp;(1+COUNTIF(D$11:D4235,D4236)))</f>
        <v/>
      </c>
      <c r="D4236" s="271"/>
      <c r="E4236" s="272"/>
      <c r="F4236" s="272"/>
      <c r="G4236" s="272"/>
      <c r="H4236" s="272"/>
      <c r="I4236" s="272"/>
      <c r="J4236" s="272"/>
      <c r="K4236" s="272"/>
      <c r="L4236" s="272"/>
      <c r="M4236" s="272"/>
      <c r="N4236" s="273"/>
    </row>
    <row r="4237" spans="2:14" x14ac:dyDescent="0.25">
      <c r="B4237" s="278" t="str">
        <f>IF(D4237="","",D4237&amp;"-"&amp;(1+COUNTIF(D$11:D4236,D4237)))</f>
        <v/>
      </c>
      <c r="D4237" s="271"/>
      <c r="E4237" s="272"/>
      <c r="F4237" s="272"/>
      <c r="G4237" s="272"/>
      <c r="H4237" s="272"/>
      <c r="I4237" s="272"/>
      <c r="J4237" s="272"/>
      <c r="K4237" s="272"/>
      <c r="L4237" s="272"/>
      <c r="M4237" s="272"/>
      <c r="N4237" s="273"/>
    </row>
    <row r="4238" spans="2:14" x14ac:dyDescent="0.25">
      <c r="B4238" s="278" t="str">
        <f>IF(D4238="","",D4238&amp;"-"&amp;(1+COUNTIF(D$11:D4237,D4238)))</f>
        <v/>
      </c>
      <c r="D4238" s="271"/>
      <c r="E4238" s="272"/>
      <c r="F4238" s="272"/>
      <c r="G4238" s="272"/>
      <c r="H4238" s="272"/>
      <c r="I4238" s="272"/>
      <c r="J4238" s="272"/>
      <c r="K4238" s="272"/>
      <c r="L4238" s="272"/>
      <c r="M4238" s="272"/>
      <c r="N4238" s="273"/>
    </row>
    <row r="4239" spans="2:14" x14ac:dyDescent="0.25">
      <c r="B4239" s="278" t="str">
        <f>IF(D4239="","",D4239&amp;"-"&amp;(1+COUNTIF(D$11:D4238,D4239)))</f>
        <v/>
      </c>
      <c r="D4239" s="271"/>
      <c r="E4239" s="272"/>
      <c r="F4239" s="272"/>
      <c r="G4239" s="272"/>
      <c r="H4239" s="272"/>
      <c r="I4239" s="272"/>
      <c r="J4239" s="272"/>
      <c r="K4239" s="272"/>
      <c r="L4239" s="272"/>
      <c r="M4239" s="272"/>
      <c r="N4239" s="273"/>
    </row>
    <row r="4240" spans="2:14" ht="15" customHeight="1" x14ac:dyDescent="0.25">
      <c r="B4240" s="278" t="str">
        <f>IF(D4240="","",D4240&amp;"-"&amp;(1+COUNTIF(D$11:D4239,D4240)))</f>
        <v/>
      </c>
      <c r="D4240" s="271"/>
      <c r="E4240" s="272"/>
      <c r="F4240" s="272"/>
      <c r="G4240" s="272"/>
      <c r="H4240" s="272"/>
      <c r="I4240" s="272"/>
      <c r="J4240" s="272"/>
      <c r="K4240" s="272"/>
      <c r="L4240" s="272"/>
      <c r="M4240" s="272"/>
      <c r="N4240" s="273"/>
    </row>
    <row r="4241" spans="2:14" x14ac:dyDescent="0.25">
      <c r="B4241" s="278" t="str">
        <f>IF(D4241="","",D4241&amp;"-"&amp;(1+COUNTIF(D$11:D4240,D4241)))</f>
        <v/>
      </c>
      <c r="D4241" s="271"/>
      <c r="E4241" s="272"/>
      <c r="F4241" s="272"/>
      <c r="G4241" s="272"/>
      <c r="H4241" s="272"/>
      <c r="I4241" s="272"/>
      <c r="J4241" s="272"/>
      <c r="K4241" s="272"/>
      <c r="L4241" s="272"/>
      <c r="M4241" s="272"/>
      <c r="N4241" s="273"/>
    </row>
    <row r="4242" spans="2:14" x14ac:dyDescent="0.25">
      <c r="B4242" s="278" t="str">
        <f>IF(D4242="","",D4242&amp;"-"&amp;(1+COUNTIF(D$11:D4241,D4242)))</f>
        <v/>
      </c>
      <c r="D4242" s="271"/>
      <c r="E4242" s="272"/>
      <c r="F4242" s="272"/>
      <c r="G4242" s="272"/>
      <c r="H4242" s="272"/>
      <c r="I4242" s="272"/>
      <c r="J4242" s="272"/>
      <c r="K4242" s="272"/>
      <c r="L4242" s="272"/>
      <c r="M4242" s="272"/>
      <c r="N4242" s="273"/>
    </row>
    <row r="4243" spans="2:14" x14ac:dyDescent="0.25">
      <c r="B4243" s="278" t="str">
        <f>IF(D4243="","",D4243&amp;"-"&amp;(1+COUNTIF(D$11:D4242,D4243)))</f>
        <v/>
      </c>
      <c r="D4243" s="271"/>
      <c r="E4243" s="272"/>
      <c r="F4243" s="272"/>
      <c r="G4243" s="272"/>
      <c r="H4243" s="272"/>
      <c r="I4243" s="272"/>
      <c r="J4243" s="272"/>
      <c r="K4243" s="272"/>
      <c r="L4243" s="272"/>
      <c r="M4243" s="272"/>
      <c r="N4243" s="273"/>
    </row>
    <row r="4244" spans="2:14" x14ac:dyDescent="0.25">
      <c r="B4244" s="278" t="str">
        <f>IF(D4244="","",D4244&amp;"-"&amp;(1+COUNTIF(D$11:D4243,D4244)))</f>
        <v/>
      </c>
      <c r="D4244" s="271"/>
      <c r="E4244" s="272"/>
      <c r="F4244" s="272"/>
      <c r="G4244" s="272"/>
      <c r="H4244" s="272"/>
      <c r="I4244" s="272"/>
      <c r="J4244" s="272"/>
      <c r="K4244" s="272"/>
      <c r="L4244" s="272"/>
      <c r="M4244" s="272"/>
      <c r="N4244" s="273"/>
    </row>
    <row r="4245" spans="2:14" x14ac:dyDescent="0.25">
      <c r="B4245" s="278" t="str">
        <f>IF(D4245="","",D4245&amp;"-"&amp;(1+COUNTIF(D$11:D4244,D4245)))</f>
        <v/>
      </c>
      <c r="D4245" s="271"/>
      <c r="E4245" s="272"/>
      <c r="F4245" s="272"/>
      <c r="G4245" s="272"/>
      <c r="H4245" s="272"/>
      <c r="I4245" s="272"/>
      <c r="J4245" s="272"/>
      <c r="K4245" s="272"/>
      <c r="L4245" s="272"/>
      <c r="M4245" s="272"/>
      <c r="N4245" s="273"/>
    </row>
    <row r="4246" spans="2:14" x14ac:dyDescent="0.25">
      <c r="B4246" s="278" t="str">
        <f>IF(D4246="","",D4246&amp;"-"&amp;(1+COUNTIF(D$11:D4245,D4246)))</f>
        <v/>
      </c>
      <c r="D4246" s="271"/>
      <c r="E4246" s="272"/>
      <c r="F4246" s="272"/>
      <c r="G4246" s="272"/>
      <c r="H4246" s="272"/>
      <c r="I4246" s="272"/>
      <c r="J4246" s="272"/>
      <c r="K4246" s="272"/>
      <c r="L4246" s="272"/>
      <c r="M4246" s="272"/>
      <c r="N4246" s="273"/>
    </row>
    <row r="4247" spans="2:14" ht="15" customHeight="1" x14ac:dyDescent="0.25">
      <c r="B4247" s="278" t="str">
        <f>IF(D4247="","",D4247&amp;"-"&amp;(1+COUNTIF(D$11:D4246,D4247)))</f>
        <v/>
      </c>
      <c r="D4247" s="271"/>
      <c r="E4247" s="272"/>
      <c r="F4247" s="272"/>
      <c r="G4247" s="272"/>
      <c r="H4247" s="272"/>
      <c r="I4247" s="272"/>
      <c r="J4247" s="272"/>
      <c r="K4247" s="272"/>
      <c r="L4247" s="272"/>
      <c r="M4247" s="272"/>
      <c r="N4247" s="273"/>
    </row>
    <row r="4248" spans="2:14" x14ac:dyDescent="0.25">
      <c r="B4248" s="278" t="str">
        <f>IF(D4248="","",D4248&amp;"-"&amp;(1+COUNTIF(D$11:D4247,D4248)))</f>
        <v/>
      </c>
      <c r="D4248" s="271"/>
      <c r="E4248" s="272"/>
      <c r="F4248" s="272"/>
      <c r="G4248" s="272"/>
      <c r="H4248" s="272"/>
      <c r="I4248" s="272"/>
      <c r="J4248" s="272"/>
      <c r="K4248" s="272"/>
      <c r="L4248" s="272"/>
      <c r="M4248" s="272"/>
      <c r="N4248" s="273"/>
    </row>
    <row r="4249" spans="2:14" x14ac:dyDescent="0.25">
      <c r="B4249" s="278" t="str">
        <f>IF(D4249="","",D4249&amp;"-"&amp;(1+COUNTIF(D$11:D4248,D4249)))</f>
        <v/>
      </c>
      <c r="D4249" s="271"/>
      <c r="E4249" s="272"/>
      <c r="F4249" s="272"/>
      <c r="G4249" s="272"/>
      <c r="H4249" s="272"/>
      <c r="I4249" s="272"/>
      <c r="J4249" s="272"/>
      <c r="K4249" s="272"/>
      <c r="L4249" s="272"/>
      <c r="M4249" s="272"/>
      <c r="N4249" s="273"/>
    </row>
    <row r="4250" spans="2:14" x14ac:dyDescent="0.25">
      <c r="B4250" s="278" t="str">
        <f>IF(D4250="","",D4250&amp;"-"&amp;(1+COUNTIF(D$11:D4249,D4250)))</f>
        <v/>
      </c>
      <c r="D4250" s="271"/>
      <c r="E4250" s="272"/>
      <c r="F4250" s="272"/>
      <c r="G4250" s="272"/>
      <c r="H4250" s="272"/>
      <c r="I4250" s="272"/>
      <c r="J4250" s="272"/>
      <c r="K4250" s="272"/>
      <c r="L4250" s="272"/>
      <c r="M4250" s="272"/>
      <c r="N4250" s="273"/>
    </row>
    <row r="4251" spans="2:14" x14ac:dyDescent="0.25">
      <c r="B4251" s="278" t="str">
        <f>IF(D4251="","",D4251&amp;"-"&amp;(1+COUNTIF(D$11:D4250,D4251)))</f>
        <v/>
      </c>
      <c r="D4251" s="271"/>
      <c r="E4251" s="272"/>
      <c r="F4251" s="272"/>
      <c r="G4251" s="272"/>
      <c r="H4251" s="272"/>
      <c r="I4251" s="272"/>
      <c r="J4251" s="272"/>
      <c r="K4251" s="272"/>
      <c r="L4251" s="272"/>
      <c r="M4251" s="272"/>
      <c r="N4251" s="273"/>
    </row>
    <row r="4252" spans="2:14" x14ac:dyDescent="0.25">
      <c r="B4252" s="278" t="str">
        <f>IF(D4252="","",D4252&amp;"-"&amp;(1+COUNTIF(D$11:D4251,D4252)))</f>
        <v/>
      </c>
      <c r="D4252" s="271"/>
      <c r="E4252" s="272"/>
      <c r="F4252" s="272"/>
      <c r="G4252" s="272"/>
      <c r="H4252" s="272"/>
      <c r="I4252" s="272"/>
      <c r="J4252" s="272"/>
      <c r="K4252" s="272"/>
      <c r="L4252" s="272"/>
      <c r="M4252" s="272"/>
      <c r="N4252" s="273"/>
    </row>
    <row r="4253" spans="2:14" x14ac:dyDescent="0.25">
      <c r="B4253" s="278" t="str">
        <f>IF(D4253="","",D4253&amp;"-"&amp;(1+COUNTIF(D$11:D4252,D4253)))</f>
        <v/>
      </c>
      <c r="D4253" s="271"/>
      <c r="E4253" s="272"/>
      <c r="F4253" s="272"/>
      <c r="G4253" s="272"/>
      <c r="H4253" s="272"/>
      <c r="I4253" s="272"/>
      <c r="J4253" s="272"/>
      <c r="K4253" s="272"/>
      <c r="L4253" s="272"/>
      <c r="M4253" s="272"/>
      <c r="N4253" s="273"/>
    </row>
    <row r="4254" spans="2:14" ht="15" customHeight="1" x14ac:dyDescent="0.25">
      <c r="B4254" s="278" t="str">
        <f>IF(D4254="","",D4254&amp;"-"&amp;(1+COUNTIF(D$11:D4253,D4254)))</f>
        <v/>
      </c>
      <c r="D4254" s="271"/>
      <c r="E4254" s="272"/>
      <c r="F4254" s="272"/>
      <c r="G4254" s="272"/>
      <c r="H4254" s="272"/>
      <c r="I4254" s="272"/>
      <c r="J4254" s="272"/>
      <c r="K4254" s="272"/>
      <c r="L4254" s="272"/>
      <c r="M4254" s="272"/>
      <c r="N4254" s="273"/>
    </row>
    <row r="4255" spans="2:14" x14ac:dyDescent="0.25">
      <c r="B4255" s="278" t="str">
        <f>IF(D4255="","",D4255&amp;"-"&amp;(1+COUNTIF(D$11:D4254,D4255)))</f>
        <v/>
      </c>
      <c r="D4255" s="271"/>
      <c r="E4255" s="272"/>
      <c r="F4255" s="272"/>
      <c r="G4255" s="272"/>
      <c r="H4255" s="272"/>
      <c r="I4255" s="272"/>
      <c r="J4255" s="272"/>
      <c r="K4255" s="272"/>
      <c r="L4255" s="272"/>
      <c r="M4255" s="272"/>
      <c r="N4255" s="273"/>
    </row>
    <row r="4256" spans="2:14" x14ac:dyDescent="0.25">
      <c r="B4256" s="278" t="str">
        <f>IF(D4256="","",D4256&amp;"-"&amp;(1+COUNTIF(D$11:D4255,D4256)))</f>
        <v/>
      </c>
      <c r="D4256" s="271"/>
      <c r="E4256" s="272"/>
      <c r="F4256" s="272"/>
      <c r="G4256" s="272"/>
      <c r="H4256" s="272"/>
      <c r="I4256" s="272"/>
      <c r="J4256" s="272"/>
      <c r="K4256" s="272"/>
      <c r="L4256" s="272"/>
      <c r="M4256" s="272"/>
      <c r="N4256" s="273"/>
    </row>
    <row r="4257" spans="2:14" x14ac:dyDescent="0.25">
      <c r="B4257" s="278" t="str">
        <f>IF(D4257="","",D4257&amp;"-"&amp;(1+COUNTIF(D$11:D4256,D4257)))</f>
        <v/>
      </c>
      <c r="D4257" s="271"/>
      <c r="E4257" s="272"/>
      <c r="F4257" s="272"/>
      <c r="G4257" s="272"/>
      <c r="H4257" s="272"/>
      <c r="I4257" s="272"/>
      <c r="J4257" s="272"/>
      <c r="K4257" s="272"/>
      <c r="L4257" s="272"/>
      <c r="M4257" s="272"/>
      <c r="N4257" s="273"/>
    </row>
    <row r="4258" spans="2:14" x14ac:dyDescent="0.25">
      <c r="B4258" s="278" t="str">
        <f>IF(D4258="","",D4258&amp;"-"&amp;(1+COUNTIF(D$11:D4257,D4258)))</f>
        <v/>
      </c>
      <c r="D4258" s="271"/>
      <c r="E4258" s="272"/>
      <c r="F4258" s="272"/>
      <c r="G4258" s="272"/>
      <c r="H4258" s="272"/>
      <c r="I4258" s="272"/>
      <c r="J4258" s="272"/>
      <c r="K4258" s="272"/>
      <c r="L4258" s="272"/>
      <c r="M4258" s="272"/>
      <c r="N4258" s="273"/>
    </row>
    <row r="4259" spans="2:14" x14ac:dyDescent="0.25">
      <c r="B4259" s="278" t="str">
        <f>IF(D4259="","",D4259&amp;"-"&amp;(1+COUNTIF(D$11:D4258,D4259)))</f>
        <v/>
      </c>
      <c r="D4259" s="271"/>
      <c r="E4259" s="272"/>
      <c r="F4259" s="272"/>
      <c r="G4259" s="272"/>
      <c r="H4259" s="272"/>
      <c r="I4259" s="272"/>
      <c r="J4259" s="272"/>
      <c r="K4259" s="272"/>
      <c r="L4259" s="272"/>
      <c r="M4259" s="272"/>
      <c r="N4259" s="273"/>
    </row>
    <row r="4260" spans="2:14" x14ac:dyDescent="0.25">
      <c r="B4260" s="278" t="str">
        <f>IF(D4260="","",D4260&amp;"-"&amp;(1+COUNTIF(D$11:D4259,D4260)))</f>
        <v/>
      </c>
      <c r="D4260" s="271"/>
      <c r="E4260" s="272"/>
      <c r="F4260" s="272"/>
      <c r="G4260" s="272"/>
      <c r="H4260" s="272"/>
      <c r="I4260" s="272"/>
      <c r="J4260" s="272"/>
      <c r="K4260" s="272"/>
      <c r="L4260" s="272"/>
      <c r="M4260" s="272"/>
      <c r="N4260" s="273"/>
    </row>
    <row r="4261" spans="2:14" ht="15" customHeight="1" x14ac:dyDescent="0.25">
      <c r="B4261" s="278" t="str">
        <f>IF(D4261="","",D4261&amp;"-"&amp;(1+COUNTIF(D$11:D4260,D4261)))</f>
        <v/>
      </c>
      <c r="D4261" s="271"/>
      <c r="E4261" s="272"/>
      <c r="F4261" s="272"/>
      <c r="G4261" s="272"/>
      <c r="H4261" s="272"/>
      <c r="I4261" s="272"/>
      <c r="J4261" s="272"/>
      <c r="K4261" s="272"/>
      <c r="L4261" s="272"/>
      <c r="M4261" s="272"/>
      <c r="N4261" s="273"/>
    </row>
    <row r="4262" spans="2:14" x14ac:dyDescent="0.25">
      <c r="B4262" s="278" t="str">
        <f>IF(D4262="","",D4262&amp;"-"&amp;(1+COUNTIF(D$11:D4261,D4262)))</f>
        <v/>
      </c>
      <c r="D4262" s="271"/>
      <c r="E4262" s="272"/>
      <c r="F4262" s="272"/>
      <c r="G4262" s="272"/>
      <c r="H4262" s="272"/>
      <c r="I4262" s="272"/>
      <c r="J4262" s="272"/>
      <c r="K4262" s="272"/>
      <c r="L4262" s="272"/>
      <c r="M4262" s="272"/>
      <c r="N4262" s="273"/>
    </row>
    <row r="4263" spans="2:14" x14ac:dyDescent="0.25">
      <c r="B4263" s="278" t="str">
        <f>IF(D4263="","",D4263&amp;"-"&amp;(1+COUNTIF(D$11:D4262,D4263)))</f>
        <v/>
      </c>
      <c r="D4263" s="271"/>
      <c r="E4263" s="272"/>
      <c r="F4263" s="272"/>
      <c r="G4263" s="272"/>
      <c r="H4263" s="272"/>
      <c r="I4263" s="272"/>
      <c r="J4263" s="272"/>
      <c r="K4263" s="272"/>
      <c r="L4263" s="272"/>
      <c r="M4263" s="272"/>
      <c r="N4263" s="273"/>
    </row>
    <row r="4264" spans="2:14" x14ac:dyDescent="0.25">
      <c r="B4264" s="278" t="str">
        <f>IF(D4264="","",D4264&amp;"-"&amp;(1+COUNTIF(D$11:D4263,D4264)))</f>
        <v/>
      </c>
      <c r="D4264" s="271"/>
      <c r="E4264" s="272"/>
      <c r="F4264" s="272"/>
      <c r="G4264" s="272"/>
      <c r="H4264" s="272"/>
      <c r="I4264" s="272"/>
      <c r="J4264" s="272"/>
      <c r="K4264" s="272"/>
      <c r="L4264" s="272"/>
      <c r="M4264" s="272"/>
      <c r="N4264" s="273"/>
    </row>
    <row r="4265" spans="2:14" x14ac:dyDescent="0.25">
      <c r="B4265" s="278" t="str">
        <f>IF(D4265="","",D4265&amp;"-"&amp;(1+COUNTIF(D$11:D4264,D4265)))</f>
        <v/>
      </c>
      <c r="D4265" s="271"/>
      <c r="E4265" s="272"/>
      <c r="F4265" s="272"/>
      <c r="G4265" s="272"/>
      <c r="H4265" s="272"/>
      <c r="I4265" s="272"/>
      <c r="J4265" s="272"/>
      <c r="K4265" s="272"/>
      <c r="L4265" s="272"/>
      <c r="M4265" s="272"/>
      <c r="N4265" s="273"/>
    </row>
    <row r="4266" spans="2:14" x14ac:dyDescent="0.25">
      <c r="B4266" s="278" t="str">
        <f>IF(D4266="","",D4266&amp;"-"&amp;(1+COUNTIF(D$11:D4265,D4266)))</f>
        <v/>
      </c>
      <c r="D4266" s="271"/>
      <c r="E4266" s="272"/>
      <c r="F4266" s="272"/>
      <c r="G4266" s="272"/>
      <c r="H4266" s="272"/>
      <c r="I4266" s="272"/>
      <c r="J4266" s="272"/>
      <c r="K4266" s="272"/>
      <c r="L4266" s="272"/>
      <c r="M4266" s="272"/>
      <c r="N4266" s="273"/>
    </row>
    <row r="4267" spans="2:14" x14ac:dyDescent="0.25">
      <c r="B4267" s="278" t="str">
        <f>IF(D4267="","",D4267&amp;"-"&amp;(1+COUNTIF(D$11:D4266,D4267)))</f>
        <v/>
      </c>
      <c r="D4267" s="271"/>
      <c r="E4267" s="272"/>
      <c r="F4267" s="272"/>
      <c r="G4267" s="272"/>
      <c r="H4267" s="272"/>
      <c r="I4267" s="272"/>
      <c r="J4267" s="272"/>
      <c r="K4267" s="272"/>
      <c r="L4267" s="272"/>
      <c r="M4267" s="272"/>
      <c r="N4267" s="273"/>
    </row>
    <row r="4268" spans="2:14" ht="15" customHeight="1" x14ac:dyDescent="0.25">
      <c r="B4268" s="278" t="str">
        <f>IF(D4268="","",D4268&amp;"-"&amp;(1+COUNTIF(D$11:D4267,D4268)))</f>
        <v/>
      </c>
      <c r="D4268" s="271"/>
      <c r="E4268" s="272"/>
      <c r="F4268" s="272"/>
      <c r="G4268" s="272"/>
      <c r="H4268" s="272"/>
      <c r="I4268" s="272"/>
      <c r="J4268" s="272"/>
      <c r="K4268" s="272"/>
      <c r="L4268" s="272"/>
      <c r="M4268" s="272"/>
      <c r="N4268" s="273"/>
    </row>
    <row r="4269" spans="2:14" x14ac:dyDescent="0.25">
      <c r="B4269" s="278" t="str">
        <f>IF(D4269="","",D4269&amp;"-"&amp;(1+COUNTIF(D$11:D4268,D4269)))</f>
        <v/>
      </c>
      <c r="D4269" s="271"/>
      <c r="E4269" s="272"/>
      <c r="F4269" s="272"/>
      <c r="G4269" s="272"/>
      <c r="H4269" s="272"/>
      <c r="I4269" s="272"/>
      <c r="J4269" s="272"/>
      <c r="K4269" s="272"/>
      <c r="L4269" s="272"/>
      <c r="M4269" s="272"/>
      <c r="N4269" s="273"/>
    </row>
    <row r="4270" spans="2:14" x14ac:dyDescent="0.25">
      <c r="B4270" s="278" t="str">
        <f>IF(D4270="","",D4270&amp;"-"&amp;(1+COUNTIF(D$11:D4269,D4270)))</f>
        <v/>
      </c>
      <c r="D4270" s="271"/>
      <c r="E4270" s="272"/>
      <c r="F4270" s="272"/>
      <c r="G4270" s="272"/>
      <c r="H4270" s="272"/>
      <c r="I4270" s="272"/>
      <c r="J4270" s="272"/>
      <c r="K4270" s="272"/>
      <c r="L4270" s="272"/>
      <c r="M4270" s="272"/>
      <c r="N4270" s="273"/>
    </row>
    <row r="4271" spans="2:14" x14ac:dyDescent="0.25">
      <c r="B4271" s="278" t="str">
        <f>IF(D4271="","",D4271&amp;"-"&amp;(1+COUNTIF(D$11:D4270,D4271)))</f>
        <v/>
      </c>
      <c r="D4271" s="271"/>
      <c r="E4271" s="272"/>
      <c r="F4271" s="272"/>
      <c r="G4271" s="272"/>
      <c r="H4271" s="272"/>
      <c r="I4271" s="272"/>
      <c r="J4271" s="272"/>
      <c r="K4271" s="272"/>
      <c r="L4271" s="272"/>
      <c r="M4271" s="272"/>
      <c r="N4271" s="273"/>
    </row>
    <row r="4272" spans="2:14" x14ac:dyDescent="0.25">
      <c r="B4272" s="278" t="str">
        <f>IF(D4272="","",D4272&amp;"-"&amp;(1+COUNTIF(D$11:D4271,D4272)))</f>
        <v/>
      </c>
      <c r="D4272" s="271"/>
      <c r="E4272" s="272"/>
      <c r="F4272" s="272"/>
      <c r="G4272" s="272"/>
      <c r="H4272" s="272"/>
      <c r="I4272" s="272"/>
      <c r="J4272" s="272"/>
      <c r="K4272" s="272"/>
      <c r="L4272" s="272"/>
      <c r="M4272" s="272"/>
      <c r="N4272" s="273"/>
    </row>
    <row r="4273" spans="2:14" x14ac:dyDescent="0.25">
      <c r="B4273" s="278" t="str">
        <f>IF(D4273="","",D4273&amp;"-"&amp;(1+COUNTIF(D$11:D4272,D4273)))</f>
        <v/>
      </c>
      <c r="D4273" s="271"/>
      <c r="E4273" s="272"/>
      <c r="F4273" s="272"/>
      <c r="G4273" s="272"/>
      <c r="H4273" s="272"/>
      <c r="I4273" s="272"/>
      <c r="J4273" s="272"/>
      <c r="K4273" s="272"/>
      <c r="L4273" s="272"/>
      <c r="M4273" s="272"/>
      <c r="N4273" s="273"/>
    </row>
    <row r="4274" spans="2:14" x14ac:dyDescent="0.25">
      <c r="B4274" s="278" t="str">
        <f>IF(D4274="","",D4274&amp;"-"&amp;(1+COUNTIF(D$11:D4273,D4274)))</f>
        <v/>
      </c>
      <c r="D4274" s="271"/>
      <c r="E4274" s="272"/>
      <c r="F4274" s="272"/>
      <c r="G4274" s="272"/>
      <c r="H4274" s="272"/>
      <c r="I4274" s="272"/>
      <c r="J4274" s="272"/>
      <c r="K4274" s="272"/>
      <c r="L4274" s="272"/>
      <c r="M4274" s="272"/>
      <c r="N4274" s="273"/>
    </row>
    <row r="4275" spans="2:14" ht="15" customHeight="1" x14ac:dyDescent="0.25">
      <c r="B4275" s="278" t="str">
        <f>IF(D4275="","",D4275&amp;"-"&amp;(1+COUNTIF(D$11:D4274,D4275)))</f>
        <v/>
      </c>
      <c r="D4275" s="271"/>
      <c r="E4275" s="272"/>
      <c r="F4275" s="272"/>
      <c r="G4275" s="272"/>
      <c r="H4275" s="272"/>
      <c r="I4275" s="272"/>
      <c r="J4275" s="272"/>
      <c r="K4275" s="272"/>
      <c r="L4275" s="272"/>
      <c r="M4275" s="272"/>
      <c r="N4275" s="273"/>
    </row>
    <row r="4276" spans="2:14" x14ac:dyDescent="0.25">
      <c r="B4276" s="278" t="str">
        <f>IF(D4276="","",D4276&amp;"-"&amp;(1+COUNTIF(D$11:D4275,D4276)))</f>
        <v/>
      </c>
      <c r="D4276" s="271"/>
      <c r="E4276" s="272"/>
      <c r="F4276" s="272"/>
      <c r="G4276" s="272"/>
      <c r="H4276" s="272"/>
      <c r="I4276" s="272"/>
      <c r="J4276" s="272"/>
      <c r="K4276" s="272"/>
      <c r="L4276" s="272"/>
      <c r="M4276" s="272"/>
      <c r="N4276" s="273"/>
    </row>
    <row r="4277" spans="2:14" x14ac:dyDescent="0.25">
      <c r="B4277" s="278" t="str">
        <f>IF(D4277="","",D4277&amp;"-"&amp;(1+COUNTIF(D$11:D4276,D4277)))</f>
        <v/>
      </c>
      <c r="D4277" s="271"/>
      <c r="E4277" s="272"/>
      <c r="F4277" s="272"/>
      <c r="G4277" s="272"/>
      <c r="H4277" s="272"/>
      <c r="I4277" s="272"/>
      <c r="J4277" s="272"/>
      <c r="K4277" s="272"/>
      <c r="L4277" s="272"/>
      <c r="M4277" s="272"/>
      <c r="N4277" s="273"/>
    </row>
    <row r="4278" spans="2:14" x14ac:dyDescent="0.25">
      <c r="B4278" s="278" t="str">
        <f>IF(D4278="","",D4278&amp;"-"&amp;(1+COUNTIF(D$11:D4277,D4278)))</f>
        <v/>
      </c>
      <c r="D4278" s="271"/>
      <c r="E4278" s="272"/>
      <c r="F4278" s="272"/>
      <c r="G4278" s="272"/>
      <c r="H4278" s="272"/>
      <c r="I4278" s="272"/>
      <c r="J4278" s="272"/>
      <c r="K4278" s="272"/>
      <c r="L4278" s="272"/>
      <c r="M4278" s="272"/>
      <c r="N4278" s="273"/>
    </row>
    <row r="4279" spans="2:14" x14ac:dyDescent="0.25">
      <c r="B4279" s="278" t="str">
        <f>IF(D4279="","",D4279&amp;"-"&amp;(1+COUNTIF(D$11:D4278,D4279)))</f>
        <v/>
      </c>
      <c r="D4279" s="271"/>
      <c r="E4279" s="272"/>
      <c r="F4279" s="272"/>
      <c r="G4279" s="272"/>
      <c r="H4279" s="272"/>
      <c r="I4279" s="272"/>
      <c r="J4279" s="272"/>
      <c r="K4279" s="272"/>
      <c r="L4279" s="272"/>
      <c r="M4279" s="272"/>
      <c r="N4279" s="273"/>
    </row>
    <row r="4280" spans="2:14" x14ac:dyDescent="0.25">
      <c r="B4280" s="278" t="str">
        <f>IF(D4280="","",D4280&amp;"-"&amp;(1+COUNTIF(D$11:D4279,D4280)))</f>
        <v/>
      </c>
      <c r="D4280" s="271"/>
      <c r="E4280" s="272"/>
      <c r="F4280" s="272"/>
      <c r="G4280" s="272"/>
      <c r="H4280" s="272"/>
      <c r="I4280" s="272"/>
      <c r="J4280" s="272"/>
      <c r="K4280" s="272"/>
      <c r="L4280" s="272"/>
      <c r="M4280" s="272"/>
      <c r="N4280" s="273"/>
    </row>
    <row r="4281" spans="2:14" x14ac:dyDescent="0.25">
      <c r="B4281" s="278" t="str">
        <f>IF(D4281="","",D4281&amp;"-"&amp;(1+COUNTIF(D$11:D4280,D4281)))</f>
        <v/>
      </c>
      <c r="D4281" s="271"/>
      <c r="E4281" s="272"/>
      <c r="F4281" s="272"/>
      <c r="G4281" s="272"/>
      <c r="H4281" s="272"/>
      <c r="I4281" s="272"/>
      <c r="J4281" s="272"/>
      <c r="K4281" s="272"/>
      <c r="L4281" s="272"/>
      <c r="M4281" s="272"/>
      <c r="N4281" s="273"/>
    </row>
    <row r="4282" spans="2:14" ht="15" customHeight="1" x14ac:dyDescent="0.25">
      <c r="B4282" s="278" t="str">
        <f>IF(D4282="","",D4282&amp;"-"&amp;(1+COUNTIF(D$11:D4281,D4282)))</f>
        <v/>
      </c>
      <c r="D4282" s="271"/>
      <c r="E4282" s="272"/>
      <c r="F4282" s="272"/>
      <c r="G4282" s="272"/>
      <c r="H4282" s="272"/>
      <c r="I4282" s="272"/>
      <c r="J4282" s="272"/>
      <c r="K4282" s="272"/>
      <c r="L4282" s="272"/>
      <c r="M4282" s="272"/>
      <c r="N4282" s="273"/>
    </row>
    <row r="4283" spans="2:14" x14ac:dyDescent="0.25">
      <c r="B4283" s="278" t="str">
        <f>IF(D4283="","",D4283&amp;"-"&amp;(1+COUNTIF(D$11:D4282,D4283)))</f>
        <v/>
      </c>
      <c r="D4283" s="271"/>
      <c r="E4283" s="272"/>
      <c r="F4283" s="272"/>
      <c r="G4283" s="272"/>
      <c r="H4283" s="272"/>
      <c r="I4283" s="272"/>
      <c r="J4283" s="272"/>
      <c r="K4283" s="272"/>
      <c r="L4283" s="272"/>
      <c r="M4283" s="272"/>
      <c r="N4283" s="273"/>
    </row>
    <row r="4284" spans="2:14" x14ac:dyDescent="0.25">
      <c r="B4284" s="278" t="str">
        <f>IF(D4284="","",D4284&amp;"-"&amp;(1+COUNTIF(D$11:D4283,D4284)))</f>
        <v/>
      </c>
      <c r="D4284" s="271"/>
      <c r="E4284" s="272"/>
      <c r="F4284" s="272"/>
      <c r="G4284" s="272"/>
      <c r="H4284" s="272"/>
      <c r="I4284" s="272"/>
      <c r="J4284" s="272"/>
      <c r="K4284" s="272"/>
      <c r="L4284" s="272"/>
      <c r="M4284" s="272"/>
      <c r="N4284" s="273"/>
    </row>
    <row r="4285" spans="2:14" x14ac:dyDescent="0.25">
      <c r="B4285" s="278" t="str">
        <f>IF(D4285="","",D4285&amp;"-"&amp;(1+COUNTIF(D$11:D4284,D4285)))</f>
        <v/>
      </c>
      <c r="D4285" s="271"/>
      <c r="E4285" s="272"/>
      <c r="F4285" s="272"/>
      <c r="G4285" s="272"/>
      <c r="H4285" s="272"/>
      <c r="I4285" s="272"/>
      <c r="J4285" s="272"/>
      <c r="K4285" s="272"/>
      <c r="L4285" s="272"/>
      <c r="M4285" s="272"/>
      <c r="N4285" s="273"/>
    </row>
    <row r="4286" spans="2:14" x14ac:dyDescent="0.25">
      <c r="B4286" s="278" t="str">
        <f>IF(D4286="","",D4286&amp;"-"&amp;(1+COUNTIF(D$11:D4285,D4286)))</f>
        <v/>
      </c>
      <c r="D4286" s="271"/>
      <c r="E4286" s="272"/>
      <c r="F4286" s="272"/>
      <c r="G4286" s="272"/>
      <c r="H4286" s="272"/>
      <c r="I4286" s="272"/>
      <c r="J4286" s="272"/>
      <c r="K4286" s="272"/>
      <c r="L4286" s="272"/>
      <c r="M4286" s="272"/>
      <c r="N4286" s="273"/>
    </row>
    <row r="4287" spans="2:14" x14ac:dyDescent="0.25">
      <c r="B4287" s="278" t="str">
        <f>IF(D4287="","",D4287&amp;"-"&amp;(1+COUNTIF(D$11:D4286,D4287)))</f>
        <v/>
      </c>
      <c r="D4287" s="271"/>
      <c r="E4287" s="272"/>
      <c r="F4287" s="272"/>
      <c r="G4287" s="272"/>
      <c r="H4287" s="272"/>
      <c r="I4287" s="272"/>
      <c r="J4287" s="272"/>
      <c r="K4287" s="272"/>
      <c r="L4287" s="272"/>
      <c r="M4287" s="272"/>
      <c r="N4287" s="273"/>
    </row>
    <row r="4288" spans="2:14" x14ac:dyDescent="0.25">
      <c r="B4288" s="278" t="str">
        <f>IF(D4288="","",D4288&amp;"-"&amp;(1+COUNTIF(D$11:D4287,D4288)))</f>
        <v/>
      </c>
      <c r="D4288" s="271"/>
      <c r="E4288" s="272"/>
      <c r="F4288" s="272"/>
      <c r="G4288" s="272"/>
      <c r="H4288" s="272"/>
      <c r="I4288" s="272"/>
      <c r="J4288" s="272"/>
      <c r="K4288" s="272"/>
      <c r="L4288" s="272"/>
      <c r="M4288" s="272"/>
      <c r="N4288" s="273"/>
    </row>
    <row r="4289" spans="2:14" ht="15" customHeight="1" x14ac:dyDescent="0.25">
      <c r="B4289" s="278" t="str">
        <f>IF(D4289="","",D4289&amp;"-"&amp;(1+COUNTIF(D$11:D4288,D4289)))</f>
        <v/>
      </c>
      <c r="D4289" s="271"/>
      <c r="E4289" s="272"/>
      <c r="F4289" s="272"/>
      <c r="G4289" s="272"/>
      <c r="H4289" s="272"/>
      <c r="I4289" s="272"/>
      <c r="J4289" s="272"/>
      <c r="K4289" s="272"/>
      <c r="L4289" s="272"/>
      <c r="M4289" s="272"/>
      <c r="N4289" s="273"/>
    </row>
    <row r="4290" spans="2:14" x14ac:dyDescent="0.25">
      <c r="B4290" s="278" t="str">
        <f>IF(D4290="","",D4290&amp;"-"&amp;(1+COUNTIF(D$11:D4289,D4290)))</f>
        <v/>
      </c>
      <c r="D4290" s="271"/>
      <c r="E4290" s="272"/>
      <c r="F4290" s="272"/>
      <c r="G4290" s="272"/>
      <c r="H4290" s="272"/>
      <c r="I4290" s="272"/>
      <c r="J4290" s="272"/>
      <c r="K4290" s="272"/>
      <c r="L4290" s="272"/>
      <c r="M4290" s="272"/>
      <c r="N4290" s="273"/>
    </row>
    <row r="4291" spans="2:14" x14ac:dyDescent="0.25">
      <c r="B4291" s="278" t="str">
        <f>IF(D4291="","",D4291&amp;"-"&amp;(1+COUNTIF(D$11:D4290,D4291)))</f>
        <v/>
      </c>
      <c r="D4291" s="271"/>
      <c r="E4291" s="272"/>
      <c r="F4291" s="272"/>
      <c r="G4291" s="272"/>
      <c r="H4291" s="272"/>
      <c r="I4291" s="272"/>
      <c r="J4291" s="272"/>
      <c r="K4291" s="272"/>
      <c r="L4291" s="272"/>
      <c r="M4291" s="272"/>
      <c r="N4291" s="273"/>
    </row>
    <row r="4292" spans="2:14" x14ac:dyDescent="0.25">
      <c r="B4292" s="278" t="str">
        <f>IF(D4292="","",D4292&amp;"-"&amp;(1+COUNTIF(D$11:D4291,D4292)))</f>
        <v/>
      </c>
      <c r="D4292" s="271"/>
      <c r="E4292" s="272"/>
      <c r="F4292" s="272"/>
      <c r="G4292" s="272"/>
      <c r="H4292" s="272"/>
      <c r="I4292" s="272"/>
      <c r="J4292" s="272"/>
      <c r="K4292" s="272"/>
      <c r="L4292" s="272"/>
      <c r="M4292" s="272"/>
      <c r="N4292" s="273"/>
    </row>
    <row r="4293" spans="2:14" x14ac:dyDescent="0.25">
      <c r="B4293" s="278" t="str">
        <f>IF(D4293="","",D4293&amp;"-"&amp;(1+COUNTIF(D$11:D4292,D4293)))</f>
        <v/>
      </c>
      <c r="D4293" s="271"/>
      <c r="E4293" s="272"/>
      <c r="F4293" s="272"/>
      <c r="G4293" s="272"/>
      <c r="H4293" s="272"/>
      <c r="I4293" s="272"/>
      <c r="J4293" s="272"/>
      <c r="K4293" s="272"/>
      <c r="L4293" s="272"/>
      <c r="M4293" s="272"/>
      <c r="N4293" s="273"/>
    </row>
    <row r="4294" spans="2:14" x14ac:dyDescent="0.25">
      <c r="B4294" s="278" t="str">
        <f>IF(D4294="","",D4294&amp;"-"&amp;(1+COUNTIF(D$11:D4293,D4294)))</f>
        <v/>
      </c>
      <c r="D4294" s="271"/>
      <c r="E4294" s="272"/>
      <c r="F4294" s="272"/>
      <c r="G4294" s="272"/>
      <c r="H4294" s="272"/>
      <c r="I4294" s="272"/>
      <c r="J4294" s="272"/>
      <c r="K4294" s="272"/>
      <c r="L4294" s="272"/>
      <c r="M4294" s="272"/>
      <c r="N4294" s="273"/>
    </row>
    <row r="4295" spans="2:14" x14ac:dyDescent="0.25">
      <c r="B4295" s="278" t="str">
        <f>IF(D4295="","",D4295&amp;"-"&amp;(1+COUNTIF(D$11:D4294,D4295)))</f>
        <v/>
      </c>
      <c r="D4295" s="271"/>
      <c r="E4295" s="272"/>
      <c r="F4295" s="272"/>
      <c r="G4295" s="272"/>
      <c r="H4295" s="272"/>
      <c r="I4295" s="272"/>
      <c r="J4295" s="272"/>
      <c r="K4295" s="272"/>
      <c r="L4295" s="272"/>
      <c r="M4295" s="272"/>
      <c r="N4295" s="273"/>
    </row>
    <row r="4296" spans="2:14" ht="15" customHeight="1" x14ac:dyDescent="0.25">
      <c r="B4296" s="278" t="str">
        <f>IF(D4296="","",D4296&amp;"-"&amp;(1+COUNTIF(D$11:D4295,D4296)))</f>
        <v/>
      </c>
      <c r="D4296" s="271"/>
      <c r="E4296" s="272"/>
      <c r="F4296" s="272"/>
      <c r="G4296" s="272"/>
      <c r="H4296" s="272"/>
      <c r="I4296" s="272"/>
      <c r="J4296" s="272"/>
      <c r="K4296" s="272"/>
      <c r="L4296" s="272"/>
      <c r="M4296" s="272"/>
      <c r="N4296" s="273"/>
    </row>
    <row r="4297" spans="2:14" x14ac:dyDescent="0.25">
      <c r="B4297" s="278" t="str">
        <f>IF(D4297="","",D4297&amp;"-"&amp;(1+COUNTIF(D$11:D4296,D4297)))</f>
        <v/>
      </c>
      <c r="D4297" s="271"/>
      <c r="E4297" s="272"/>
      <c r="F4297" s="272"/>
      <c r="G4297" s="272"/>
      <c r="H4297" s="272"/>
      <c r="I4297" s="272"/>
      <c r="J4297" s="272"/>
      <c r="K4297" s="272"/>
      <c r="L4297" s="272"/>
      <c r="M4297" s="272"/>
      <c r="N4297" s="273"/>
    </row>
    <row r="4298" spans="2:14" x14ac:dyDescent="0.25">
      <c r="B4298" s="278" t="str">
        <f>IF(D4298="","",D4298&amp;"-"&amp;(1+COUNTIF(D$11:D4297,D4298)))</f>
        <v/>
      </c>
      <c r="D4298" s="271"/>
      <c r="E4298" s="272"/>
      <c r="F4298" s="272"/>
      <c r="G4298" s="272"/>
      <c r="H4298" s="272"/>
      <c r="I4298" s="272"/>
      <c r="J4298" s="272"/>
      <c r="K4298" s="272"/>
      <c r="L4298" s="272"/>
      <c r="M4298" s="272"/>
      <c r="N4298" s="273"/>
    </row>
    <row r="4299" spans="2:14" x14ac:dyDescent="0.25">
      <c r="B4299" s="278" t="str">
        <f>IF(D4299="","",D4299&amp;"-"&amp;(1+COUNTIF(D$11:D4298,D4299)))</f>
        <v/>
      </c>
      <c r="D4299" s="271"/>
      <c r="E4299" s="272"/>
      <c r="F4299" s="272"/>
      <c r="G4299" s="272"/>
      <c r="H4299" s="272"/>
      <c r="I4299" s="272"/>
      <c r="J4299" s="272"/>
      <c r="K4299" s="272"/>
      <c r="L4299" s="272"/>
      <c r="M4299" s="272"/>
      <c r="N4299" s="273"/>
    </row>
    <row r="4300" spans="2:14" x14ac:dyDescent="0.25">
      <c r="B4300" s="278" t="str">
        <f>IF(D4300="","",D4300&amp;"-"&amp;(1+COUNTIF(D$11:D4299,D4300)))</f>
        <v/>
      </c>
      <c r="D4300" s="271"/>
      <c r="E4300" s="272"/>
      <c r="F4300" s="272"/>
      <c r="G4300" s="272"/>
      <c r="H4300" s="272"/>
      <c r="I4300" s="272"/>
      <c r="J4300" s="272"/>
      <c r="K4300" s="272"/>
      <c r="L4300" s="272"/>
      <c r="M4300" s="272"/>
      <c r="N4300" s="273"/>
    </row>
    <row r="4301" spans="2:14" x14ac:dyDescent="0.25">
      <c r="B4301" s="278" t="str">
        <f>IF(D4301="","",D4301&amp;"-"&amp;(1+COUNTIF(D$11:D4300,D4301)))</f>
        <v/>
      </c>
      <c r="D4301" s="271"/>
      <c r="E4301" s="272"/>
      <c r="F4301" s="272"/>
      <c r="G4301" s="272"/>
      <c r="H4301" s="272"/>
      <c r="I4301" s="272"/>
      <c r="J4301" s="272"/>
      <c r="K4301" s="272"/>
      <c r="L4301" s="272"/>
      <c r="M4301" s="272"/>
      <c r="N4301" s="273"/>
    </row>
    <row r="4302" spans="2:14" x14ac:dyDescent="0.25">
      <c r="B4302" s="278" t="str">
        <f>IF(D4302="","",D4302&amp;"-"&amp;(1+COUNTIF(D$11:D4301,D4302)))</f>
        <v/>
      </c>
      <c r="D4302" s="271"/>
      <c r="E4302" s="272"/>
      <c r="F4302" s="272"/>
      <c r="G4302" s="272"/>
      <c r="H4302" s="272"/>
      <c r="I4302" s="272"/>
      <c r="J4302" s="272"/>
      <c r="K4302" s="272"/>
      <c r="L4302" s="272"/>
      <c r="M4302" s="272"/>
      <c r="N4302" s="273"/>
    </row>
    <row r="4303" spans="2:14" ht="15" customHeight="1" x14ac:dyDescent="0.25">
      <c r="B4303" s="278" t="str">
        <f>IF(D4303="","",D4303&amp;"-"&amp;(1+COUNTIF(D$11:D4302,D4303)))</f>
        <v/>
      </c>
      <c r="D4303" s="271"/>
      <c r="E4303" s="272"/>
      <c r="F4303" s="272"/>
      <c r="G4303" s="272"/>
      <c r="H4303" s="272"/>
      <c r="I4303" s="272"/>
      <c r="J4303" s="272"/>
      <c r="K4303" s="272"/>
      <c r="L4303" s="272"/>
      <c r="M4303" s="272"/>
      <c r="N4303" s="273"/>
    </row>
    <row r="4304" spans="2:14" x14ac:dyDescent="0.25">
      <c r="B4304" s="278" t="str">
        <f>IF(D4304="","",D4304&amp;"-"&amp;(1+COUNTIF(D$11:D4303,D4304)))</f>
        <v/>
      </c>
      <c r="D4304" s="271"/>
      <c r="E4304" s="272"/>
      <c r="F4304" s="272"/>
      <c r="G4304" s="272"/>
      <c r="H4304" s="272"/>
      <c r="I4304" s="272"/>
      <c r="J4304" s="272"/>
      <c r="K4304" s="272"/>
      <c r="L4304" s="272"/>
      <c r="M4304" s="272"/>
      <c r="N4304" s="273"/>
    </row>
    <row r="4305" spans="2:14" x14ac:dyDescent="0.25">
      <c r="B4305" s="278" t="str">
        <f>IF(D4305="","",D4305&amp;"-"&amp;(1+COUNTIF(D$11:D4304,D4305)))</f>
        <v/>
      </c>
      <c r="D4305" s="271"/>
      <c r="E4305" s="272"/>
      <c r="F4305" s="272"/>
      <c r="G4305" s="272"/>
      <c r="H4305" s="272"/>
      <c r="I4305" s="272"/>
      <c r="J4305" s="272"/>
      <c r="K4305" s="272"/>
      <c r="L4305" s="272"/>
      <c r="M4305" s="272"/>
      <c r="N4305" s="273"/>
    </row>
    <row r="4306" spans="2:14" x14ac:dyDescent="0.25">
      <c r="B4306" s="278" t="str">
        <f>IF(D4306="","",D4306&amp;"-"&amp;(1+COUNTIF(D$11:D4305,D4306)))</f>
        <v/>
      </c>
      <c r="D4306" s="271"/>
      <c r="E4306" s="272"/>
      <c r="F4306" s="272"/>
      <c r="G4306" s="272"/>
      <c r="H4306" s="272"/>
      <c r="I4306" s="272"/>
      <c r="J4306" s="272"/>
      <c r="K4306" s="272"/>
      <c r="L4306" s="272"/>
      <c r="M4306" s="272"/>
      <c r="N4306" s="273"/>
    </row>
    <row r="4307" spans="2:14" x14ac:dyDescent="0.25">
      <c r="B4307" s="278" t="str">
        <f>IF(D4307="","",D4307&amp;"-"&amp;(1+COUNTIF(D$11:D4306,D4307)))</f>
        <v/>
      </c>
      <c r="D4307" s="271"/>
      <c r="E4307" s="272"/>
      <c r="F4307" s="272"/>
      <c r="G4307" s="272"/>
      <c r="H4307" s="272"/>
      <c r="I4307" s="272"/>
      <c r="J4307" s="272"/>
      <c r="K4307" s="272"/>
      <c r="L4307" s="272"/>
      <c r="M4307" s="272"/>
      <c r="N4307" s="273"/>
    </row>
    <row r="4308" spans="2:14" x14ac:dyDescent="0.25">
      <c r="B4308" s="278" t="str">
        <f>IF(D4308="","",D4308&amp;"-"&amp;(1+COUNTIF(D$11:D4307,D4308)))</f>
        <v/>
      </c>
      <c r="D4308" s="271"/>
      <c r="E4308" s="272"/>
      <c r="F4308" s="272"/>
      <c r="G4308" s="272"/>
      <c r="H4308" s="272"/>
      <c r="I4308" s="272"/>
      <c r="J4308" s="272"/>
      <c r="K4308" s="272"/>
      <c r="L4308" s="272"/>
      <c r="M4308" s="272"/>
      <c r="N4308" s="273"/>
    </row>
    <row r="4309" spans="2:14" x14ac:dyDescent="0.25">
      <c r="B4309" s="278" t="str">
        <f>IF(D4309="","",D4309&amp;"-"&amp;(1+COUNTIF(D$11:D4308,D4309)))</f>
        <v/>
      </c>
      <c r="D4309" s="271"/>
      <c r="E4309" s="272"/>
      <c r="F4309" s="272"/>
      <c r="G4309" s="272"/>
      <c r="H4309" s="272"/>
      <c r="I4309" s="272"/>
      <c r="J4309" s="272"/>
      <c r="K4309" s="272"/>
      <c r="L4309" s="272"/>
      <c r="M4309" s="272"/>
      <c r="N4309" s="273"/>
    </row>
    <row r="4310" spans="2:14" ht="15" customHeight="1" x14ac:dyDescent="0.25">
      <c r="B4310" s="278" t="str">
        <f>IF(D4310="","",D4310&amp;"-"&amp;(1+COUNTIF(D$11:D4309,D4310)))</f>
        <v/>
      </c>
      <c r="D4310" s="271"/>
      <c r="E4310" s="272"/>
      <c r="F4310" s="272"/>
      <c r="G4310" s="272"/>
      <c r="H4310" s="272"/>
      <c r="I4310" s="272"/>
      <c r="J4310" s="272"/>
      <c r="K4310" s="272"/>
      <c r="L4310" s="272"/>
      <c r="M4310" s="272"/>
      <c r="N4310" s="273"/>
    </row>
    <row r="4311" spans="2:14" x14ac:dyDescent="0.25">
      <c r="B4311" s="278" t="str">
        <f>IF(D4311="","",D4311&amp;"-"&amp;(1+COUNTIF(D$11:D4310,D4311)))</f>
        <v/>
      </c>
      <c r="D4311" s="271"/>
      <c r="E4311" s="272"/>
      <c r="F4311" s="272"/>
      <c r="G4311" s="272"/>
      <c r="H4311" s="272"/>
      <c r="I4311" s="272"/>
      <c r="J4311" s="272"/>
      <c r="K4311" s="272"/>
      <c r="L4311" s="272"/>
      <c r="M4311" s="272"/>
      <c r="N4311" s="273"/>
    </row>
    <row r="4312" spans="2:14" x14ac:dyDescent="0.25">
      <c r="B4312" s="278" t="str">
        <f>IF(D4312="","",D4312&amp;"-"&amp;(1+COUNTIF(D$11:D4311,D4312)))</f>
        <v/>
      </c>
      <c r="D4312" s="271"/>
      <c r="E4312" s="272"/>
      <c r="F4312" s="272"/>
      <c r="G4312" s="272"/>
      <c r="H4312" s="272"/>
      <c r="I4312" s="272"/>
      <c r="J4312" s="272"/>
      <c r="K4312" s="272"/>
      <c r="L4312" s="272"/>
      <c r="M4312" s="272"/>
      <c r="N4312" s="273"/>
    </row>
    <row r="4313" spans="2:14" x14ac:dyDescent="0.25">
      <c r="B4313" s="278" t="str">
        <f>IF(D4313="","",D4313&amp;"-"&amp;(1+COUNTIF(D$11:D4312,D4313)))</f>
        <v/>
      </c>
      <c r="D4313" s="271"/>
      <c r="E4313" s="272"/>
      <c r="F4313" s="272"/>
      <c r="G4313" s="272"/>
      <c r="H4313" s="272"/>
      <c r="I4313" s="272"/>
      <c r="J4313" s="272"/>
      <c r="K4313" s="272"/>
      <c r="L4313" s="272"/>
      <c r="M4313" s="272"/>
      <c r="N4313" s="273"/>
    </row>
    <row r="4314" spans="2:14" x14ac:dyDescent="0.25">
      <c r="B4314" s="278" t="str">
        <f>IF(D4314="","",D4314&amp;"-"&amp;(1+COUNTIF(D$11:D4313,D4314)))</f>
        <v/>
      </c>
      <c r="D4314" s="271"/>
      <c r="E4314" s="272"/>
      <c r="F4314" s="272"/>
      <c r="G4314" s="272"/>
      <c r="H4314" s="272"/>
      <c r="I4314" s="272"/>
      <c r="J4314" s="272"/>
      <c r="K4314" s="272"/>
      <c r="L4314" s="272"/>
      <c r="M4314" s="272"/>
      <c r="N4314" s="273"/>
    </row>
    <row r="4315" spans="2:14" x14ac:dyDescent="0.25">
      <c r="B4315" s="278" t="str">
        <f>IF(D4315="","",D4315&amp;"-"&amp;(1+COUNTIF(D$11:D4314,D4315)))</f>
        <v/>
      </c>
      <c r="D4315" s="271"/>
      <c r="E4315" s="272"/>
      <c r="F4315" s="272"/>
      <c r="G4315" s="272"/>
      <c r="H4315" s="272"/>
      <c r="I4315" s="272"/>
      <c r="J4315" s="272"/>
      <c r="K4315" s="272"/>
      <c r="L4315" s="272"/>
      <c r="M4315" s="272"/>
      <c r="N4315" s="273"/>
    </row>
    <row r="4316" spans="2:14" x14ac:dyDescent="0.25">
      <c r="B4316" s="278" t="str">
        <f>IF(D4316="","",D4316&amp;"-"&amp;(1+COUNTIF(D$11:D4315,D4316)))</f>
        <v/>
      </c>
      <c r="D4316" s="271"/>
      <c r="E4316" s="272"/>
      <c r="F4316" s="272"/>
      <c r="G4316" s="272"/>
      <c r="H4316" s="272"/>
      <c r="I4316" s="272"/>
      <c r="J4316" s="272"/>
      <c r="K4316" s="272"/>
      <c r="L4316" s="272"/>
      <c r="M4316" s="272"/>
      <c r="N4316" s="273"/>
    </row>
    <row r="4317" spans="2:14" ht="15" customHeight="1" x14ac:dyDescent="0.25">
      <c r="B4317" s="278" t="str">
        <f>IF(D4317="","",D4317&amp;"-"&amp;(1+COUNTIF(D$11:D4316,D4317)))</f>
        <v/>
      </c>
      <c r="D4317" s="271"/>
      <c r="E4317" s="272"/>
      <c r="F4317" s="272"/>
      <c r="G4317" s="272"/>
      <c r="H4317" s="272"/>
      <c r="I4317" s="272"/>
      <c r="J4317" s="272"/>
      <c r="K4317" s="272"/>
      <c r="L4317" s="272"/>
      <c r="M4317" s="272"/>
      <c r="N4317" s="273"/>
    </row>
    <row r="4318" spans="2:14" x14ac:dyDescent="0.25">
      <c r="B4318" s="278" t="str">
        <f>IF(D4318="","",D4318&amp;"-"&amp;(1+COUNTIF(D$11:D4317,D4318)))</f>
        <v/>
      </c>
      <c r="D4318" s="271"/>
      <c r="E4318" s="272"/>
      <c r="F4318" s="272"/>
      <c r="G4318" s="272"/>
      <c r="H4318" s="272"/>
      <c r="I4318" s="272"/>
      <c r="J4318" s="272"/>
      <c r="K4318" s="272"/>
      <c r="L4318" s="272"/>
      <c r="M4318" s="272"/>
      <c r="N4318" s="273"/>
    </row>
    <row r="4319" spans="2:14" x14ac:dyDescent="0.25">
      <c r="B4319" s="278" t="str">
        <f>IF(D4319="","",D4319&amp;"-"&amp;(1+COUNTIF(D$11:D4318,D4319)))</f>
        <v/>
      </c>
      <c r="D4319" s="271"/>
      <c r="E4319" s="272"/>
      <c r="F4319" s="272"/>
      <c r="G4319" s="272"/>
      <c r="H4319" s="272"/>
      <c r="I4319" s="272"/>
      <c r="J4319" s="272"/>
      <c r="K4319" s="272"/>
      <c r="L4319" s="272"/>
      <c r="M4319" s="272"/>
      <c r="N4319" s="273"/>
    </row>
    <row r="4320" spans="2:14" x14ac:dyDescent="0.25">
      <c r="B4320" s="278" t="str">
        <f>IF(D4320="","",D4320&amp;"-"&amp;(1+COUNTIF(D$11:D4319,D4320)))</f>
        <v/>
      </c>
      <c r="D4320" s="271"/>
      <c r="E4320" s="272"/>
      <c r="F4320" s="272"/>
      <c r="G4320" s="272"/>
      <c r="H4320" s="272"/>
      <c r="I4320" s="272"/>
      <c r="J4320" s="272"/>
      <c r="K4320" s="272"/>
      <c r="L4320" s="272"/>
      <c r="M4320" s="272"/>
      <c r="N4320" s="273"/>
    </row>
    <row r="4321" spans="2:14" x14ac:dyDescent="0.25">
      <c r="B4321" s="278" t="str">
        <f>IF(D4321="","",D4321&amp;"-"&amp;(1+COUNTIF(D$11:D4320,D4321)))</f>
        <v/>
      </c>
      <c r="D4321" s="271"/>
      <c r="E4321" s="272"/>
      <c r="F4321" s="272"/>
      <c r="G4321" s="272"/>
      <c r="H4321" s="272"/>
      <c r="I4321" s="272"/>
      <c r="J4321" s="272"/>
      <c r="K4321" s="272"/>
      <c r="L4321" s="272"/>
      <c r="M4321" s="272"/>
      <c r="N4321" s="273"/>
    </row>
    <row r="4322" spans="2:14" x14ac:dyDescent="0.25">
      <c r="B4322" s="278" t="str">
        <f>IF(D4322="","",D4322&amp;"-"&amp;(1+COUNTIF(D$11:D4321,D4322)))</f>
        <v/>
      </c>
      <c r="D4322" s="271"/>
      <c r="E4322" s="272"/>
      <c r="F4322" s="272"/>
      <c r="G4322" s="272"/>
      <c r="H4322" s="272"/>
      <c r="I4322" s="272"/>
      <c r="J4322" s="272"/>
      <c r="K4322" s="272"/>
      <c r="L4322" s="272"/>
      <c r="M4322" s="272"/>
      <c r="N4322" s="273"/>
    </row>
    <row r="4323" spans="2:14" x14ac:dyDescent="0.25">
      <c r="B4323" s="278" t="str">
        <f>IF(D4323="","",D4323&amp;"-"&amp;(1+COUNTIF(D$11:D4322,D4323)))</f>
        <v/>
      </c>
      <c r="D4323" s="271"/>
      <c r="E4323" s="272"/>
      <c r="F4323" s="272"/>
      <c r="G4323" s="272"/>
      <c r="H4323" s="272"/>
      <c r="I4323" s="272"/>
      <c r="J4323" s="272"/>
      <c r="K4323" s="272"/>
      <c r="L4323" s="272"/>
      <c r="M4323" s="272"/>
      <c r="N4323" s="273"/>
    </row>
    <row r="4324" spans="2:14" ht="15" customHeight="1" x14ac:dyDescent="0.25">
      <c r="B4324" s="278" t="str">
        <f>IF(D4324="","",D4324&amp;"-"&amp;(1+COUNTIF(D$11:D4323,D4324)))</f>
        <v/>
      </c>
      <c r="D4324" s="271"/>
      <c r="E4324" s="272"/>
      <c r="F4324" s="272"/>
      <c r="G4324" s="272"/>
      <c r="H4324" s="272"/>
      <c r="I4324" s="272"/>
      <c r="J4324" s="272"/>
      <c r="K4324" s="272"/>
      <c r="L4324" s="272"/>
      <c r="M4324" s="272"/>
      <c r="N4324" s="273"/>
    </row>
    <row r="4325" spans="2:14" x14ac:dyDescent="0.25">
      <c r="B4325" s="278" t="str">
        <f>IF(D4325="","",D4325&amp;"-"&amp;(1+COUNTIF(D$11:D4324,D4325)))</f>
        <v/>
      </c>
      <c r="D4325" s="271"/>
      <c r="E4325" s="272"/>
      <c r="F4325" s="272"/>
      <c r="G4325" s="272"/>
      <c r="H4325" s="272"/>
      <c r="I4325" s="272"/>
      <c r="J4325" s="272"/>
      <c r="K4325" s="272"/>
      <c r="L4325" s="272"/>
      <c r="M4325" s="272"/>
      <c r="N4325" s="273"/>
    </row>
    <row r="4326" spans="2:14" x14ac:dyDescent="0.25">
      <c r="B4326" s="278" t="str">
        <f>IF(D4326="","",D4326&amp;"-"&amp;(1+COUNTIF(D$11:D4325,D4326)))</f>
        <v/>
      </c>
      <c r="D4326" s="271"/>
      <c r="E4326" s="272"/>
      <c r="F4326" s="272"/>
      <c r="G4326" s="272"/>
      <c r="H4326" s="272"/>
      <c r="I4326" s="272"/>
      <c r="J4326" s="272"/>
      <c r="K4326" s="272"/>
      <c r="L4326" s="272"/>
      <c r="M4326" s="272"/>
      <c r="N4326" s="273"/>
    </row>
    <row r="4327" spans="2:14" x14ac:dyDescent="0.25">
      <c r="B4327" s="278" t="str">
        <f>IF(D4327="","",D4327&amp;"-"&amp;(1+COUNTIF(D$11:D4326,D4327)))</f>
        <v/>
      </c>
      <c r="D4327" s="271"/>
      <c r="E4327" s="272"/>
      <c r="F4327" s="272"/>
      <c r="G4327" s="272"/>
      <c r="H4327" s="272"/>
      <c r="I4327" s="272"/>
      <c r="J4327" s="272"/>
      <c r="K4327" s="272"/>
      <c r="L4327" s="272"/>
      <c r="M4327" s="272"/>
      <c r="N4327" s="273"/>
    </row>
    <row r="4328" spans="2:14" x14ac:dyDescent="0.25">
      <c r="B4328" s="278" t="str">
        <f>IF(D4328="","",D4328&amp;"-"&amp;(1+COUNTIF(D$11:D4327,D4328)))</f>
        <v/>
      </c>
      <c r="D4328" s="271"/>
      <c r="E4328" s="272"/>
      <c r="F4328" s="272"/>
      <c r="G4328" s="272"/>
      <c r="H4328" s="272"/>
      <c r="I4328" s="272"/>
      <c r="J4328" s="272"/>
      <c r="K4328" s="272"/>
      <c r="L4328" s="272"/>
      <c r="M4328" s="272"/>
      <c r="N4328" s="273"/>
    </row>
    <row r="4329" spans="2:14" x14ac:dyDescent="0.25">
      <c r="B4329" s="278" t="str">
        <f>IF(D4329="","",D4329&amp;"-"&amp;(1+COUNTIF(D$11:D4328,D4329)))</f>
        <v/>
      </c>
      <c r="D4329" s="271"/>
      <c r="E4329" s="272"/>
      <c r="F4329" s="272"/>
      <c r="G4329" s="272"/>
      <c r="H4329" s="272"/>
      <c r="I4329" s="272"/>
      <c r="J4329" s="272"/>
      <c r="K4329" s="272"/>
      <c r="L4329" s="272"/>
      <c r="M4329" s="272"/>
      <c r="N4329" s="273"/>
    </row>
    <row r="4330" spans="2:14" x14ac:dyDescent="0.25">
      <c r="B4330" s="278" t="str">
        <f>IF(D4330="","",D4330&amp;"-"&amp;(1+COUNTIF(D$11:D4329,D4330)))</f>
        <v/>
      </c>
      <c r="D4330" s="271"/>
      <c r="E4330" s="272"/>
      <c r="F4330" s="272"/>
      <c r="G4330" s="272"/>
      <c r="H4330" s="272"/>
      <c r="I4330" s="272"/>
      <c r="J4330" s="272"/>
      <c r="K4330" s="272"/>
      <c r="L4330" s="272"/>
      <c r="M4330" s="272"/>
      <c r="N4330" s="273"/>
    </row>
    <row r="4331" spans="2:14" ht="15" customHeight="1" x14ac:dyDescent="0.25">
      <c r="B4331" s="278" t="str">
        <f>IF(D4331="","",D4331&amp;"-"&amp;(1+COUNTIF(D$11:D4330,D4331)))</f>
        <v/>
      </c>
      <c r="D4331" s="271"/>
      <c r="E4331" s="272"/>
      <c r="F4331" s="272"/>
      <c r="G4331" s="272"/>
      <c r="H4331" s="272"/>
      <c r="I4331" s="272"/>
      <c r="J4331" s="272"/>
      <c r="K4331" s="272"/>
      <c r="L4331" s="272"/>
      <c r="M4331" s="272"/>
      <c r="N4331" s="273"/>
    </row>
    <row r="4332" spans="2:14" x14ac:dyDescent="0.25">
      <c r="B4332" s="278" t="str">
        <f>IF(D4332="","",D4332&amp;"-"&amp;(1+COUNTIF(D$11:D4331,D4332)))</f>
        <v/>
      </c>
      <c r="D4332" s="271"/>
      <c r="E4332" s="272"/>
      <c r="F4332" s="272"/>
      <c r="G4332" s="272"/>
      <c r="H4332" s="272"/>
      <c r="I4332" s="272"/>
      <c r="J4332" s="272"/>
      <c r="K4332" s="272"/>
      <c r="L4332" s="272"/>
      <c r="M4332" s="272"/>
      <c r="N4332" s="273"/>
    </row>
    <row r="4333" spans="2:14" x14ac:dyDescent="0.25">
      <c r="B4333" s="278" t="str">
        <f>IF(D4333="","",D4333&amp;"-"&amp;(1+COUNTIF(D$11:D4332,D4333)))</f>
        <v/>
      </c>
      <c r="D4333" s="271"/>
      <c r="E4333" s="272"/>
      <c r="F4333" s="272"/>
      <c r="G4333" s="272"/>
      <c r="H4333" s="272"/>
      <c r="I4333" s="272"/>
      <c r="J4333" s="272"/>
      <c r="K4333" s="272"/>
      <c r="L4333" s="272"/>
      <c r="M4333" s="272"/>
      <c r="N4333" s="273"/>
    </row>
    <row r="4334" spans="2:14" x14ac:dyDescent="0.25">
      <c r="B4334" s="278" t="str">
        <f>IF(D4334="","",D4334&amp;"-"&amp;(1+COUNTIF(D$11:D4333,D4334)))</f>
        <v/>
      </c>
      <c r="D4334" s="271"/>
      <c r="E4334" s="272"/>
      <c r="F4334" s="272"/>
      <c r="G4334" s="272"/>
      <c r="H4334" s="272"/>
      <c r="I4334" s="272"/>
      <c r="J4334" s="272"/>
      <c r="K4334" s="272"/>
      <c r="L4334" s="272"/>
      <c r="M4334" s="272"/>
      <c r="N4334" s="273"/>
    </row>
    <row r="4335" spans="2:14" x14ac:dyDescent="0.25">
      <c r="B4335" s="278" t="str">
        <f>IF(D4335="","",D4335&amp;"-"&amp;(1+COUNTIF(D$11:D4334,D4335)))</f>
        <v/>
      </c>
      <c r="D4335" s="271"/>
      <c r="E4335" s="272"/>
      <c r="F4335" s="272"/>
      <c r="G4335" s="272"/>
      <c r="H4335" s="272"/>
      <c r="I4335" s="272"/>
      <c r="J4335" s="272"/>
      <c r="K4335" s="272"/>
      <c r="L4335" s="272"/>
      <c r="M4335" s="272"/>
      <c r="N4335" s="273"/>
    </row>
    <row r="4336" spans="2:14" x14ac:dyDescent="0.25">
      <c r="B4336" s="278" t="str">
        <f>IF(D4336="","",D4336&amp;"-"&amp;(1+COUNTIF(D$11:D4335,D4336)))</f>
        <v/>
      </c>
      <c r="D4336" s="271"/>
      <c r="E4336" s="272"/>
      <c r="F4336" s="272"/>
      <c r="G4336" s="272"/>
      <c r="H4336" s="272"/>
      <c r="I4336" s="272"/>
      <c r="J4336" s="272"/>
      <c r="K4336" s="272"/>
      <c r="L4336" s="272"/>
      <c r="M4336" s="272"/>
      <c r="N4336" s="273"/>
    </row>
    <row r="4337" spans="2:14" x14ac:dyDescent="0.25">
      <c r="B4337" s="278" t="str">
        <f>IF(D4337="","",D4337&amp;"-"&amp;(1+COUNTIF(D$11:D4336,D4337)))</f>
        <v/>
      </c>
      <c r="D4337" s="271"/>
      <c r="E4337" s="272"/>
      <c r="F4337" s="272"/>
      <c r="G4337" s="272"/>
      <c r="H4337" s="272"/>
      <c r="I4337" s="272"/>
      <c r="J4337" s="272"/>
      <c r="K4337" s="272"/>
      <c r="L4337" s="272"/>
      <c r="M4337" s="272"/>
      <c r="N4337" s="273"/>
    </row>
    <row r="4338" spans="2:14" ht="15" customHeight="1" x14ac:dyDescent="0.25">
      <c r="B4338" s="278" t="str">
        <f>IF(D4338="","",D4338&amp;"-"&amp;(1+COUNTIF(D$11:D4337,D4338)))</f>
        <v/>
      </c>
      <c r="D4338" s="271"/>
      <c r="E4338" s="272"/>
      <c r="F4338" s="272"/>
      <c r="G4338" s="272"/>
      <c r="H4338" s="272"/>
      <c r="I4338" s="272"/>
      <c r="J4338" s="272"/>
      <c r="K4338" s="272"/>
      <c r="L4338" s="272"/>
      <c r="M4338" s="272"/>
      <c r="N4338" s="273"/>
    </row>
    <row r="4339" spans="2:14" x14ac:dyDescent="0.25">
      <c r="B4339" s="278" t="str">
        <f>IF(D4339="","",D4339&amp;"-"&amp;(1+COUNTIF(D$11:D4338,D4339)))</f>
        <v/>
      </c>
      <c r="D4339" s="271"/>
      <c r="E4339" s="272"/>
      <c r="F4339" s="272"/>
      <c r="G4339" s="272"/>
      <c r="H4339" s="272"/>
      <c r="I4339" s="272"/>
      <c r="J4339" s="272"/>
      <c r="K4339" s="272"/>
      <c r="L4339" s="272"/>
      <c r="M4339" s="272"/>
      <c r="N4339" s="273"/>
    </row>
    <row r="4340" spans="2:14" x14ac:dyDescent="0.25">
      <c r="B4340" s="278" t="str">
        <f>IF(D4340="","",D4340&amp;"-"&amp;(1+COUNTIF(D$11:D4339,D4340)))</f>
        <v/>
      </c>
      <c r="D4340" s="271"/>
      <c r="E4340" s="272"/>
      <c r="F4340" s="272"/>
      <c r="G4340" s="272"/>
      <c r="H4340" s="272"/>
      <c r="I4340" s="272"/>
      <c r="J4340" s="272"/>
      <c r="K4340" s="272"/>
      <c r="L4340" s="272"/>
      <c r="M4340" s="272"/>
      <c r="N4340" s="273"/>
    </row>
    <row r="4341" spans="2:14" x14ac:dyDescent="0.25">
      <c r="B4341" s="278" t="str">
        <f>IF(D4341="","",D4341&amp;"-"&amp;(1+COUNTIF(D$11:D4340,D4341)))</f>
        <v/>
      </c>
      <c r="D4341" s="271"/>
      <c r="E4341" s="272"/>
      <c r="F4341" s="272"/>
      <c r="G4341" s="272"/>
      <c r="H4341" s="272"/>
      <c r="I4341" s="272"/>
      <c r="J4341" s="272"/>
      <c r="K4341" s="272"/>
      <c r="L4341" s="272"/>
      <c r="M4341" s="272"/>
      <c r="N4341" s="273"/>
    </row>
    <row r="4342" spans="2:14" x14ac:dyDescent="0.25">
      <c r="B4342" s="278" t="str">
        <f>IF(D4342="","",D4342&amp;"-"&amp;(1+COUNTIF(D$11:D4341,D4342)))</f>
        <v/>
      </c>
      <c r="D4342" s="271"/>
      <c r="E4342" s="272"/>
      <c r="F4342" s="272"/>
      <c r="G4342" s="272"/>
      <c r="H4342" s="272"/>
      <c r="I4342" s="272"/>
      <c r="J4342" s="272"/>
      <c r="K4342" s="272"/>
      <c r="L4342" s="272"/>
      <c r="M4342" s="272"/>
      <c r="N4342" s="273"/>
    </row>
    <row r="4343" spans="2:14" x14ac:dyDescent="0.25">
      <c r="B4343" s="278" t="str">
        <f>IF(D4343="","",D4343&amp;"-"&amp;(1+COUNTIF(D$11:D4342,D4343)))</f>
        <v/>
      </c>
      <c r="D4343" s="271"/>
      <c r="E4343" s="272"/>
      <c r="F4343" s="272"/>
      <c r="G4343" s="272"/>
      <c r="H4343" s="272"/>
      <c r="I4343" s="272"/>
      <c r="J4343" s="272"/>
      <c r="K4343" s="272"/>
      <c r="L4343" s="272"/>
      <c r="M4343" s="272"/>
      <c r="N4343" s="273"/>
    </row>
    <row r="4344" spans="2:14" x14ac:dyDescent="0.25">
      <c r="B4344" s="278" t="str">
        <f>IF(D4344="","",D4344&amp;"-"&amp;(1+COUNTIF(D$11:D4343,D4344)))</f>
        <v/>
      </c>
      <c r="D4344" s="271"/>
      <c r="E4344" s="272"/>
      <c r="F4344" s="272"/>
      <c r="G4344" s="272"/>
      <c r="H4344" s="272"/>
      <c r="I4344" s="272"/>
      <c r="J4344" s="272"/>
      <c r="K4344" s="272"/>
      <c r="L4344" s="272"/>
      <c r="M4344" s="272"/>
      <c r="N4344" s="273"/>
    </row>
    <row r="4345" spans="2:14" ht="15" customHeight="1" x14ac:dyDescent="0.25">
      <c r="B4345" s="278" t="str">
        <f>IF(D4345="","",D4345&amp;"-"&amp;(1+COUNTIF(D$11:D4344,D4345)))</f>
        <v/>
      </c>
      <c r="D4345" s="271"/>
      <c r="E4345" s="272"/>
      <c r="F4345" s="272"/>
      <c r="G4345" s="272"/>
      <c r="H4345" s="272"/>
      <c r="I4345" s="272"/>
      <c r="J4345" s="272"/>
      <c r="K4345" s="272"/>
      <c r="L4345" s="272"/>
      <c r="M4345" s="272"/>
      <c r="N4345" s="273"/>
    </row>
    <row r="4346" spans="2:14" x14ac:dyDescent="0.25">
      <c r="B4346" s="278" t="str">
        <f>IF(D4346="","",D4346&amp;"-"&amp;(1+COUNTIF(D$11:D4345,D4346)))</f>
        <v/>
      </c>
      <c r="D4346" s="271"/>
      <c r="E4346" s="272"/>
      <c r="F4346" s="272"/>
      <c r="G4346" s="272"/>
      <c r="H4346" s="272"/>
      <c r="I4346" s="272"/>
      <c r="J4346" s="272"/>
      <c r="K4346" s="272"/>
      <c r="L4346" s="272"/>
      <c r="M4346" s="272"/>
      <c r="N4346" s="273"/>
    </row>
    <row r="4347" spans="2:14" x14ac:dyDescent="0.25">
      <c r="B4347" s="278" t="str">
        <f>IF(D4347="","",D4347&amp;"-"&amp;(1+COUNTIF(D$11:D4346,D4347)))</f>
        <v/>
      </c>
      <c r="D4347" s="271"/>
      <c r="E4347" s="272"/>
      <c r="F4347" s="272"/>
      <c r="G4347" s="272"/>
      <c r="H4347" s="272"/>
      <c r="I4347" s="272"/>
      <c r="J4347" s="272"/>
      <c r="K4347" s="272"/>
      <c r="L4347" s="272"/>
      <c r="M4347" s="272"/>
      <c r="N4347" s="273"/>
    </row>
    <row r="4348" spans="2:14" x14ac:dyDescent="0.25">
      <c r="B4348" s="278" t="str">
        <f>IF(D4348="","",D4348&amp;"-"&amp;(1+COUNTIF(D$11:D4347,D4348)))</f>
        <v/>
      </c>
      <c r="D4348" s="271"/>
      <c r="E4348" s="272"/>
      <c r="F4348" s="272"/>
      <c r="G4348" s="272"/>
      <c r="H4348" s="272"/>
      <c r="I4348" s="272"/>
      <c r="J4348" s="272"/>
      <c r="K4348" s="272"/>
      <c r="L4348" s="272"/>
      <c r="M4348" s="272"/>
      <c r="N4348" s="273"/>
    </row>
    <row r="4349" spans="2:14" x14ac:dyDescent="0.25">
      <c r="B4349" s="278" t="str">
        <f>IF(D4349="","",D4349&amp;"-"&amp;(1+COUNTIF(D$11:D4348,D4349)))</f>
        <v/>
      </c>
      <c r="D4349" s="271"/>
      <c r="E4349" s="272"/>
      <c r="F4349" s="272"/>
      <c r="G4349" s="272"/>
      <c r="H4349" s="272"/>
      <c r="I4349" s="272"/>
      <c r="J4349" s="272"/>
      <c r="K4349" s="272"/>
      <c r="L4349" s="272"/>
      <c r="M4349" s="272"/>
      <c r="N4349" s="273"/>
    </row>
    <row r="4350" spans="2:14" x14ac:dyDescent="0.25">
      <c r="B4350" s="278" t="str">
        <f>IF(D4350="","",D4350&amp;"-"&amp;(1+COUNTIF(D$11:D4349,D4350)))</f>
        <v/>
      </c>
      <c r="D4350" s="271"/>
      <c r="E4350" s="272"/>
      <c r="F4350" s="272"/>
      <c r="G4350" s="272"/>
      <c r="H4350" s="272"/>
      <c r="I4350" s="272"/>
      <c r="J4350" s="272"/>
      <c r="K4350" s="272"/>
      <c r="L4350" s="272"/>
      <c r="M4350" s="272"/>
      <c r="N4350" s="273"/>
    </row>
    <row r="4351" spans="2:14" x14ac:dyDescent="0.25">
      <c r="B4351" s="278" t="str">
        <f>IF(D4351="","",D4351&amp;"-"&amp;(1+COUNTIF(D$11:D4350,D4351)))</f>
        <v/>
      </c>
      <c r="D4351" s="271"/>
      <c r="E4351" s="272"/>
      <c r="F4351" s="272"/>
      <c r="G4351" s="272"/>
      <c r="H4351" s="272"/>
      <c r="I4351" s="272"/>
      <c r="J4351" s="272"/>
      <c r="K4351" s="272"/>
      <c r="L4351" s="272"/>
      <c r="M4351" s="272"/>
      <c r="N4351" s="273"/>
    </row>
    <row r="4352" spans="2:14" ht="15" customHeight="1" x14ac:dyDescent="0.25">
      <c r="B4352" s="278" t="str">
        <f>IF(D4352="","",D4352&amp;"-"&amp;(1+COUNTIF(D$11:D4351,D4352)))</f>
        <v/>
      </c>
      <c r="D4352" s="271"/>
      <c r="E4352" s="272"/>
      <c r="F4352" s="272"/>
      <c r="G4352" s="272"/>
      <c r="H4352" s="272"/>
      <c r="I4352" s="272"/>
      <c r="J4352" s="272"/>
      <c r="K4352" s="272"/>
      <c r="L4352" s="272"/>
      <c r="M4352" s="272"/>
      <c r="N4352" s="273"/>
    </row>
    <row r="4353" spans="2:14" x14ac:dyDescent="0.25">
      <c r="B4353" s="278" t="str">
        <f>IF(D4353="","",D4353&amp;"-"&amp;(1+COUNTIF(D$11:D4352,D4353)))</f>
        <v/>
      </c>
      <c r="D4353" s="271"/>
      <c r="E4353" s="272"/>
      <c r="F4353" s="272"/>
      <c r="G4353" s="272"/>
      <c r="H4353" s="272"/>
      <c r="I4353" s="272"/>
      <c r="J4353" s="272"/>
      <c r="K4353" s="272"/>
      <c r="L4353" s="272"/>
      <c r="M4353" s="272"/>
      <c r="N4353" s="273"/>
    </row>
    <row r="4354" spans="2:14" x14ac:dyDescent="0.25">
      <c r="B4354" s="278" t="str">
        <f>IF(D4354="","",D4354&amp;"-"&amp;(1+COUNTIF(D$11:D4353,D4354)))</f>
        <v/>
      </c>
      <c r="D4354" s="271"/>
      <c r="E4354" s="272"/>
      <c r="F4354" s="272"/>
      <c r="G4354" s="272"/>
      <c r="H4354" s="272"/>
      <c r="I4354" s="272"/>
      <c r="J4354" s="272"/>
      <c r="K4354" s="272"/>
      <c r="L4354" s="272"/>
      <c r="M4354" s="272"/>
      <c r="N4354" s="273"/>
    </row>
    <row r="4355" spans="2:14" x14ac:dyDescent="0.25">
      <c r="B4355" s="278" t="str">
        <f>IF(D4355="","",D4355&amp;"-"&amp;(1+COUNTIF(D$11:D4354,D4355)))</f>
        <v/>
      </c>
      <c r="D4355" s="271"/>
      <c r="E4355" s="272"/>
      <c r="F4355" s="272"/>
      <c r="G4355" s="272"/>
      <c r="H4355" s="272"/>
      <c r="I4355" s="272"/>
      <c r="J4355" s="272"/>
      <c r="K4355" s="272"/>
      <c r="L4355" s="272"/>
      <c r="M4355" s="272"/>
      <c r="N4355" s="273"/>
    </row>
    <row r="4356" spans="2:14" x14ac:dyDescent="0.25">
      <c r="B4356" s="278" t="str">
        <f>IF(D4356="","",D4356&amp;"-"&amp;(1+COUNTIF(D$11:D4355,D4356)))</f>
        <v/>
      </c>
      <c r="D4356" s="271"/>
      <c r="E4356" s="272"/>
      <c r="F4356" s="272"/>
      <c r="G4356" s="272"/>
      <c r="H4356" s="272"/>
      <c r="I4356" s="272"/>
      <c r="J4356" s="272"/>
      <c r="K4356" s="272"/>
      <c r="L4356" s="272"/>
      <c r="M4356" s="272"/>
      <c r="N4356" s="273"/>
    </row>
    <row r="4357" spans="2:14" x14ac:dyDescent="0.25">
      <c r="B4357" s="278" t="str">
        <f>IF(D4357="","",D4357&amp;"-"&amp;(1+COUNTIF(D$11:D4356,D4357)))</f>
        <v/>
      </c>
      <c r="D4357" s="271"/>
      <c r="E4357" s="272"/>
      <c r="F4357" s="272"/>
      <c r="G4357" s="272"/>
      <c r="H4357" s="272"/>
      <c r="I4357" s="272"/>
      <c r="J4357" s="272"/>
      <c r="K4357" s="272"/>
      <c r="L4357" s="272"/>
      <c r="M4357" s="272"/>
      <c r="N4357" s="273"/>
    </row>
    <row r="4358" spans="2:14" x14ac:dyDescent="0.25">
      <c r="B4358" s="278" t="str">
        <f>IF(D4358="","",D4358&amp;"-"&amp;(1+COUNTIF(D$11:D4357,D4358)))</f>
        <v/>
      </c>
      <c r="D4358" s="271"/>
      <c r="E4358" s="272"/>
      <c r="F4358" s="272"/>
      <c r="G4358" s="272"/>
      <c r="H4358" s="272"/>
      <c r="I4358" s="272"/>
      <c r="J4358" s="272"/>
      <c r="K4358" s="272"/>
      <c r="L4358" s="272"/>
      <c r="M4358" s="272"/>
      <c r="N4358" s="273"/>
    </row>
    <row r="4359" spans="2:14" ht="15" customHeight="1" x14ac:dyDescent="0.25">
      <c r="B4359" s="278" t="str">
        <f>IF(D4359="","",D4359&amp;"-"&amp;(1+COUNTIF(D$11:D4358,D4359)))</f>
        <v/>
      </c>
      <c r="D4359" s="271"/>
      <c r="E4359" s="272"/>
      <c r="F4359" s="272"/>
      <c r="G4359" s="272"/>
      <c r="H4359" s="272"/>
      <c r="I4359" s="272"/>
      <c r="J4359" s="272"/>
      <c r="K4359" s="272"/>
      <c r="L4359" s="272"/>
      <c r="M4359" s="272"/>
      <c r="N4359" s="273"/>
    </row>
    <row r="4360" spans="2:14" x14ac:dyDescent="0.25">
      <c r="B4360" s="278" t="str">
        <f>IF(D4360="","",D4360&amp;"-"&amp;(1+COUNTIF(D$11:D4359,D4360)))</f>
        <v/>
      </c>
      <c r="D4360" s="271"/>
      <c r="E4360" s="272"/>
      <c r="F4360" s="272"/>
      <c r="G4360" s="272"/>
      <c r="H4360" s="272"/>
      <c r="I4360" s="272"/>
      <c r="J4360" s="272"/>
      <c r="K4360" s="272"/>
      <c r="L4360" s="272"/>
      <c r="M4360" s="272"/>
      <c r="N4360" s="273"/>
    </row>
    <row r="4361" spans="2:14" x14ac:dyDescent="0.25">
      <c r="B4361" s="278" t="str">
        <f>IF(D4361="","",D4361&amp;"-"&amp;(1+COUNTIF(D$11:D4360,D4361)))</f>
        <v/>
      </c>
      <c r="D4361" s="271"/>
      <c r="E4361" s="272"/>
      <c r="F4361" s="272"/>
      <c r="G4361" s="272"/>
      <c r="H4361" s="272"/>
      <c r="I4361" s="272"/>
      <c r="J4361" s="272"/>
      <c r="K4361" s="272"/>
      <c r="L4361" s="272"/>
      <c r="M4361" s="272"/>
      <c r="N4361" s="273"/>
    </row>
    <row r="4362" spans="2:14" x14ac:dyDescent="0.25">
      <c r="B4362" s="278" t="str">
        <f>IF(D4362="","",D4362&amp;"-"&amp;(1+COUNTIF(D$11:D4361,D4362)))</f>
        <v/>
      </c>
      <c r="D4362" s="271"/>
      <c r="E4362" s="272"/>
      <c r="F4362" s="272"/>
      <c r="G4362" s="272"/>
      <c r="H4362" s="272"/>
      <c r="I4362" s="272"/>
      <c r="J4362" s="272"/>
      <c r="K4362" s="272"/>
      <c r="L4362" s="272"/>
      <c r="M4362" s="272"/>
      <c r="N4362" s="273"/>
    </row>
    <row r="4363" spans="2:14" x14ac:dyDescent="0.25">
      <c r="B4363" s="278" t="str">
        <f>IF(D4363="","",D4363&amp;"-"&amp;(1+COUNTIF(D$11:D4362,D4363)))</f>
        <v/>
      </c>
      <c r="D4363" s="271"/>
      <c r="E4363" s="272"/>
      <c r="F4363" s="272"/>
      <c r="G4363" s="272"/>
      <c r="H4363" s="272"/>
      <c r="I4363" s="272"/>
      <c r="J4363" s="272"/>
      <c r="K4363" s="272"/>
      <c r="L4363" s="272"/>
      <c r="M4363" s="272"/>
      <c r="N4363" s="273"/>
    </row>
    <row r="4364" spans="2:14" x14ac:dyDescent="0.25">
      <c r="B4364" s="278" t="str">
        <f>IF(D4364="","",D4364&amp;"-"&amp;(1+COUNTIF(D$11:D4363,D4364)))</f>
        <v/>
      </c>
      <c r="D4364" s="271"/>
      <c r="E4364" s="272"/>
      <c r="F4364" s="272"/>
      <c r="G4364" s="272"/>
      <c r="H4364" s="272"/>
      <c r="I4364" s="272"/>
      <c r="J4364" s="272"/>
      <c r="K4364" s="272"/>
      <c r="L4364" s="272"/>
      <c r="M4364" s="272"/>
      <c r="N4364" s="273"/>
    </row>
    <row r="4365" spans="2:14" x14ac:dyDescent="0.25">
      <c r="B4365" s="278" t="str">
        <f>IF(D4365="","",D4365&amp;"-"&amp;(1+COUNTIF(D$11:D4364,D4365)))</f>
        <v/>
      </c>
      <c r="D4365" s="271"/>
      <c r="E4365" s="272"/>
      <c r="F4365" s="272"/>
      <c r="G4365" s="272"/>
      <c r="H4365" s="272"/>
      <c r="I4365" s="272"/>
      <c r="J4365" s="272"/>
      <c r="K4365" s="272"/>
      <c r="L4365" s="272"/>
      <c r="M4365" s="272"/>
      <c r="N4365" s="273"/>
    </row>
    <row r="4366" spans="2:14" ht="15" customHeight="1" x14ac:dyDescent="0.25">
      <c r="B4366" s="278" t="str">
        <f>IF(D4366="","",D4366&amp;"-"&amp;(1+COUNTIF(D$11:D4365,D4366)))</f>
        <v/>
      </c>
      <c r="D4366" s="271"/>
      <c r="E4366" s="272"/>
      <c r="F4366" s="272"/>
      <c r="G4366" s="272"/>
      <c r="H4366" s="272"/>
      <c r="I4366" s="272"/>
      <c r="J4366" s="272"/>
      <c r="K4366" s="272"/>
      <c r="L4366" s="272"/>
      <c r="M4366" s="272"/>
      <c r="N4366" s="273"/>
    </row>
    <row r="4367" spans="2:14" x14ac:dyDescent="0.25">
      <c r="B4367" s="278" t="str">
        <f>IF(D4367="","",D4367&amp;"-"&amp;(1+COUNTIF(D$11:D4366,D4367)))</f>
        <v/>
      </c>
      <c r="D4367" s="271"/>
      <c r="E4367" s="272"/>
      <c r="F4367" s="272"/>
      <c r="G4367" s="272"/>
      <c r="H4367" s="272"/>
      <c r="I4367" s="272"/>
      <c r="J4367" s="272"/>
      <c r="K4367" s="272"/>
      <c r="L4367" s="272"/>
      <c r="M4367" s="272"/>
      <c r="N4367" s="273"/>
    </row>
    <row r="4368" spans="2:14" x14ac:dyDescent="0.25">
      <c r="B4368" s="278" t="str">
        <f>IF(D4368="","",D4368&amp;"-"&amp;(1+COUNTIF(D$11:D4367,D4368)))</f>
        <v/>
      </c>
      <c r="D4368" s="271"/>
      <c r="E4368" s="272"/>
      <c r="F4368" s="272"/>
      <c r="G4368" s="272"/>
      <c r="H4368" s="272"/>
      <c r="I4368" s="272"/>
      <c r="J4368" s="272"/>
      <c r="K4368" s="272"/>
      <c r="L4368" s="272"/>
      <c r="M4368" s="272"/>
      <c r="N4368" s="273"/>
    </row>
    <row r="4369" spans="2:14" x14ac:dyDescent="0.25">
      <c r="B4369" s="278" t="str">
        <f>IF(D4369="","",D4369&amp;"-"&amp;(1+COUNTIF(D$11:D4368,D4369)))</f>
        <v/>
      </c>
      <c r="D4369" s="271"/>
      <c r="E4369" s="272"/>
      <c r="F4369" s="272"/>
      <c r="G4369" s="272"/>
      <c r="H4369" s="272"/>
      <c r="I4369" s="272"/>
      <c r="J4369" s="272"/>
      <c r="K4369" s="272"/>
      <c r="L4369" s="272"/>
      <c r="M4369" s="272"/>
      <c r="N4369" s="273"/>
    </row>
    <row r="4370" spans="2:14" x14ac:dyDescent="0.25">
      <c r="B4370" s="278" t="str">
        <f>IF(D4370="","",D4370&amp;"-"&amp;(1+COUNTIF(D$11:D4369,D4370)))</f>
        <v/>
      </c>
      <c r="D4370" s="271"/>
      <c r="E4370" s="272"/>
      <c r="F4370" s="272"/>
      <c r="G4370" s="272"/>
      <c r="H4370" s="272"/>
      <c r="I4370" s="272"/>
      <c r="J4370" s="272"/>
      <c r="K4370" s="272"/>
      <c r="L4370" s="272"/>
      <c r="M4370" s="272"/>
      <c r="N4370" s="273"/>
    </row>
    <row r="4371" spans="2:14" x14ac:dyDescent="0.25">
      <c r="B4371" s="278" t="str">
        <f>IF(D4371="","",D4371&amp;"-"&amp;(1+COUNTIF(D$11:D4370,D4371)))</f>
        <v/>
      </c>
      <c r="D4371" s="271"/>
      <c r="E4371" s="272"/>
      <c r="F4371" s="272"/>
      <c r="G4371" s="272"/>
      <c r="H4371" s="272"/>
      <c r="I4371" s="272"/>
      <c r="J4371" s="272"/>
      <c r="K4371" s="272"/>
      <c r="L4371" s="272"/>
      <c r="M4371" s="272"/>
      <c r="N4371" s="273"/>
    </row>
    <row r="4372" spans="2:14" x14ac:dyDescent="0.25">
      <c r="B4372" s="278" t="str">
        <f>IF(D4372="","",D4372&amp;"-"&amp;(1+COUNTIF(D$11:D4371,D4372)))</f>
        <v/>
      </c>
      <c r="D4372" s="271"/>
      <c r="E4372" s="272"/>
      <c r="F4372" s="272"/>
      <c r="G4372" s="272"/>
      <c r="H4372" s="272"/>
      <c r="I4372" s="272"/>
      <c r="J4372" s="272"/>
      <c r="K4372" s="272"/>
      <c r="L4372" s="272"/>
      <c r="M4372" s="272"/>
      <c r="N4372" s="273"/>
    </row>
    <row r="4373" spans="2:14" ht="15" customHeight="1" x14ac:dyDescent="0.25">
      <c r="B4373" s="278" t="str">
        <f>IF(D4373="","",D4373&amp;"-"&amp;(1+COUNTIF(D$11:D4372,D4373)))</f>
        <v/>
      </c>
      <c r="D4373" s="271"/>
      <c r="E4373" s="272"/>
      <c r="F4373" s="272"/>
      <c r="G4373" s="272"/>
      <c r="H4373" s="272"/>
      <c r="I4373" s="272"/>
      <c r="J4373" s="272"/>
      <c r="K4373" s="272"/>
      <c r="L4373" s="272"/>
      <c r="M4373" s="272"/>
      <c r="N4373" s="273"/>
    </row>
    <row r="4374" spans="2:14" x14ac:dyDescent="0.25">
      <c r="B4374" s="278" t="str">
        <f>IF(D4374="","",D4374&amp;"-"&amp;(1+COUNTIF(D$11:D4373,D4374)))</f>
        <v/>
      </c>
      <c r="D4374" s="271"/>
      <c r="E4374" s="272"/>
      <c r="F4374" s="272"/>
      <c r="G4374" s="272"/>
      <c r="H4374" s="272"/>
      <c r="I4374" s="272"/>
      <c r="J4374" s="272"/>
      <c r="K4374" s="272"/>
      <c r="L4374" s="272"/>
      <c r="M4374" s="272"/>
      <c r="N4374" s="273"/>
    </row>
    <row r="4375" spans="2:14" x14ac:dyDescent="0.25">
      <c r="B4375" s="278" t="str">
        <f>IF(D4375="","",D4375&amp;"-"&amp;(1+COUNTIF(D$11:D4374,D4375)))</f>
        <v/>
      </c>
      <c r="D4375" s="271"/>
      <c r="E4375" s="272"/>
      <c r="F4375" s="272"/>
      <c r="G4375" s="272"/>
      <c r="H4375" s="272"/>
      <c r="I4375" s="272"/>
      <c r="J4375" s="272"/>
      <c r="K4375" s="272"/>
      <c r="L4375" s="272"/>
      <c r="M4375" s="272"/>
      <c r="N4375" s="273"/>
    </row>
    <row r="4376" spans="2:14" x14ac:dyDescent="0.25">
      <c r="B4376" s="278" t="str">
        <f>IF(D4376="","",D4376&amp;"-"&amp;(1+COUNTIF(D$11:D4375,D4376)))</f>
        <v/>
      </c>
      <c r="D4376" s="271"/>
      <c r="E4376" s="272"/>
      <c r="F4376" s="272"/>
      <c r="G4376" s="272"/>
      <c r="H4376" s="272"/>
      <c r="I4376" s="272"/>
      <c r="J4376" s="272"/>
      <c r="K4376" s="272"/>
      <c r="L4376" s="272"/>
      <c r="M4376" s="272"/>
      <c r="N4376" s="273"/>
    </row>
    <row r="4377" spans="2:14" x14ac:dyDescent="0.25">
      <c r="B4377" s="278" t="str">
        <f>IF(D4377="","",D4377&amp;"-"&amp;(1+COUNTIF(D$11:D4376,D4377)))</f>
        <v/>
      </c>
      <c r="D4377" s="271"/>
      <c r="E4377" s="272"/>
      <c r="F4377" s="272"/>
      <c r="G4377" s="272"/>
      <c r="H4377" s="272"/>
      <c r="I4377" s="272"/>
      <c r="J4377" s="272"/>
      <c r="K4377" s="272"/>
      <c r="L4377" s="272"/>
      <c r="M4377" s="272"/>
      <c r="N4377" s="273"/>
    </row>
    <row r="4378" spans="2:14" x14ac:dyDescent="0.25">
      <c r="B4378" s="278" t="str">
        <f>IF(D4378="","",D4378&amp;"-"&amp;(1+COUNTIF(D$11:D4377,D4378)))</f>
        <v/>
      </c>
      <c r="D4378" s="271"/>
      <c r="E4378" s="272"/>
      <c r="F4378" s="272"/>
      <c r="G4378" s="272"/>
      <c r="H4378" s="272"/>
      <c r="I4378" s="272"/>
      <c r="J4378" s="272"/>
      <c r="K4378" s="272"/>
      <c r="L4378" s="272"/>
      <c r="M4378" s="272"/>
      <c r="N4378" s="273"/>
    </row>
    <row r="4379" spans="2:14" x14ac:dyDescent="0.25">
      <c r="B4379" s="278" t="str">
        <f>IF(D4379="","",D4379&amp;"-"&amp;(1+COUNTIF(D$11:D4378,D4379)))</f>
        <v/>
      </c>
      <c r="D4379" s="271"/>
      <c r="E4379" s="272"/>
      <c r="F4379" s="272"/>
      <c r="G4379" s="272"/>
      <c r="H4379" s="272"/>
      <c r="I4379" s="272"/>
      <c r="J4379" s="272"/>
      <c r="K4379" s="272"/>
      <c r="L4379" s="272"/>
      <c r="M4379" s="272"/>
      <c r="N4379" s="273"/>
    </row>
    <row r="4380" spans="2:14" ht="15" customHeight="1" x14ac:dyDescent="0.25">
      <c r="B4380" s="278" t="str">
        <f>IF(D4380="","",D4380&amp;"-"&amp;(1+COUNTIF(D$11:D4379,D4380)))</f>
        <v/>
      </c>
      <c r="D4380" s="271"/>
      <c r="E4380" s="272"/>
      <c r="F4380" s="272"/>
      <c r="G4380" s="272"/>
      <c r="H4380" s="272"/>
      <c r="I4380" s="272"/>
      <c r="J4380" s="272"/>
      <c r="K4380" s="272"/>
      <c r="L4380" s="272"/>
      <c r="M4380" s="272"/>
      <c r="N4380" s="273"/>
    </row>
    <row r="4381" spans="2:14" x14ac:dyDescent="0.25">
      <c r="B4381" s="278" t="str">
        <f>IF(D4381="","",D4381&amp;"-"&amp;(1+COUNTIF(D$11:D4380,D4381)))</f>
        <v/>
      </c>
      <c r="D4381" s="271"/>
      <c r="E4381" s="272"/>
      <c r="F4381" s="272"/>
      <c r="G4381" s="272"/>
      <c r="H4381" s="272"/>
      <c r="I4381" s="272"/>
      <c r="J4381" s="272"/>
      <c r="K4381" s="272"/>
      <c r="L4381" s="272"/>
      <c r="M4381" s="272"/>
      <c r="N4381" s="273"/>
    </row>
    <row r="4382" spans="2:14" x14ac:dyDescent="0.25">
      <c r="B4382" s="278" t="str">
        <f>IF(D4382="","",D4382&amp;"-"&amp;(1+COUNTIF(D$11:D4381,D4382)))</f>
        <v/>
      </c>
      <c r="D4382" s="271"/>
      <c r="E4382" s="272"/>
      <c r="F4382" s="272"/>
      <c r="G4382" s="272"/>
      <c r="H4382" s="272"/>
      <c r="I4382" s="272"/>
      <c r="J4382" s="272"/>
      <c r="K4382" s="272"/>
      <c r="L4382" s="272"/>
      <c r="M4382" s="272"/>
      <c r="N4382" s="273"/>
    </row>
    <row r="4383" spans="2:14" x14ac:dyDescent="0.25">
      <c r="B4383" s="278" t="str">
        <f>IF(D4383="","",D4383&amp;"-"&amp;(1+COUNTIF(D$11:D4382,D4383)))</f>
        <v/>
      </c>
      <c r="D4383" s="271"/>
      <c r="E4383" s="272"/>
      <c r="F4383" s="272"/>
      <c r="G4383" s="272"/>
      <c r="H4383" s="272"/>
      <c r="I4383" s="272"/>
      <c r="J4383" s="272"/>
      <c r="K4383" s="272"/>
      <c r="L4383" s="272"/>
      <c r="M4383" s="272"/>
      <c r="N4383" s="273"/>
    </row>
    <row r="4384" spans="2:14" x14ac:dyDescent="0.25">
      <c r="B4384" s="278" t="str">
        <f>IF(D4384="","",D4384&amp;"-"&amp;(1+COUNTIF(D$11:D4383,D4384)))</f>
        <v/>
      </c>
      <c r="D4384" s="271"/>
      <c r="E4384" s="272"/>
      <c r="F4384" s="272"/>
      <c r="G4384" s="272"/>
      <c r="H4384" s="272"/>
      <c r="I4384" s="272"/>
      <c r="J4384" s="272"/>
      <c r="K4384" s="272"/>
      <c r="L4384" s="272"/>
      <c r="M4384" s="272"/>
      <c r="N4384" s="273"/>
    </row>
    <row r="4385" spans="2:14" x14ac:dyDescent="0.25">
      <c r="B4385" s="278" t="str">
        <f>IF(D4385="","",D4385&amp;"-"&amp;(1+COUNTIF(D$11:D4384,D4385)))</f>
        <v/>
      </c>
      <c r="D4385" s="271"/>
      <c r="E4385" s="272"/>
      <c r="F4385" s="272"/>
      <c r="G4385" s="272"/>
      <c r="H4385" s="272"/>
      <c r="I4385" s="272"/>
      <c r="J4385" s="272"/>
      <c r="K4385" s="272"/>
      <c r="L4385" s="272"/>
      <c r="M4385" s="272"/>
      <c r="N4385" s="273"/>
    </row>
    <row r="4386" spans="2:14" x14ac:dyDescent="0.25">
      <c r="B4386" s="278" t="str">
        <f>IF(D4386="","",D4386&amp;"-"&amp;(1+COUNTIF(D$11:D4385,D4386)))</f>
        <v/>
      </c>
      <c r="D4386" s="271"/>
      <c r="E4386" s="272"/>
      <c r="F4386" s="272"/>
      <c r="G4386" s="272"/>
      <c r="H4386" s="272"/>
      <c r="I4386" s="272"/>
      <c r="J4386" s="272"/>
      <c r="K4386" s="272"/>
      <c r="L4386" s="272"/>
      <c r="M4386" s="272"/>
      <c r="N4386" s="273"/>
    </row>
    <row r="4387" spans="2:14" ht="15" customHeight="1" x14ac:dyDescent="0.25">
      <c r="B4387" s="278" t="str">
        <f>IF(D4387="","",D4387&amp;"-"&amp;(1+COUNTIF(D$11:D4386,D4387)))</f>
        <v/>
      </c>
      <c r="D4387" s="271"/>
      <c r="E4387" s="272"/>
      <c r="F4387" s="272"/>
      <c r="G4387" s="272"/>
      <c r="H4387" s="272"/>
      <c r="I4387" s="272"/>
      <c r="J4387" s="272"/>
      <c r="K4387" s="272"/>
      <c r="L4387" s="272"/>
      <c r="M4387" s="272"/>
      <c r="N4387" s="273"/>
    </row>
    <row r="4388" spans="2:14" x14ac:dyDescent="0.25">
      <c r="B4388" s="278" t="str">
        <f>IF(D4388="","",D4388&amp;"-"&amp;(1+COUNTIF(D$11:D4387,D4388)))</f>
        <v/>
      </c>
      <c r="D4388" s="271"/>
      <c r="E4388" s="272"/>
      <c r="F4388" s="272"/>
      <c r="G4388" s="272"/>
      <c r="H4388" s="272"/>
      <c r="I4388" s="272"/>
      <c r="J4388" s="272"/>
      <c r="K4388" s="272"/>
      <c r="L4388" s="272"/>
      <c r="M4388" s="272"/>
      <c r="N4388" s="273"/>
    </row>
    <row r="4389" spans="2:14" x14ac:dyDescent="0.25">
      <c r="B4389" s="278" t="str">
        <f>IF(D4389="","",D4389&amp;"-"&amp;(1+COUNTIF(D$11:D4388,D4389)))</f>
        <v/>
      </c>
      <c r="D4389" s="271"/>
      <c r="E4389" s="272"/>
      <c r="F4389" s="272"/>
      <c r="G4389" s="272"/>
      <c r="H4389" s="272"/>
      <c r="I4389" s="272"/>
      <c r="J4389" s="272"/>
      <c r="K4389" s="272"/>
      <c r="L4389" s="272"/>
      <c r="M4389" s="272"/>
      <c r="N4389" s="273"/>
    </row>
    <row r="4390" spans="2:14" x14ac:dyDescent="0.25">
      <c r="B4390" s="278" t="str">
        <f>IF(D4390="","",D4390&amp;"-"&amp;(1+COUNTIF(D$11:D4389,D4390)))</f>
        <v/>
      </c>
      <c r="D4390" s="271"/>
      <c r="E4390" s="272"/>
      <c r="F4390" s="272"/>
      <c r="G4390" s="272"/>
      <c r="H4390" s="272"/>
      <c r="I4390" s="272"/>
      <c r="J4390" s="272"/>
      <c r="K4390" s="272"/>
      <c r="L4390" s="272"/>
      <c r="M4390" s="272"/>
      <c r="N4390" s="273"/>
    </row>
    <row r="4391" spans="2:14" x14ac:dyDescent="0.25">
      <c r="B4391" s="278" t="str">
        <f>IF(D4391="","",D4391&amp;"-"&amp;(1+COUNTIF(D$11:D4390,D4391)))</f>
        <v/>
      </c>
      <c r="D4391" s="271"/>
      <c r="E4391" s="272"/>
      <c r="F4391" s="272"/>
      <c r="G4391" s="272"/>
      <c r="H4391" s="272"/>
      <c r="I4391" s="272"/>
      <c r="J4391" s="272"/>
      <c r="K4391" s="272"/>
      <c r="L4391" s="272"/>
      <c r="M4391" s="272"/>
      <c r="N4391" s="273"/>
    </row>
    <row r="4392" spans="2:14" x14ac:dyDescent="0.25">
      <c r="B4392" s="278" t="str">
        <f>IF(D4392="","",D4392&amp;"-"&amp;(1+COUNTIF(D$11:D4391,D4392)))</f>
        <v/>
      </c>
      <c r="D4392" s="271"/>
      <c r="E4392" s="272"/>
      <c r="F4392" s="272"/>
      <c r="G4392" s="272"/>
      <c r="H4392" s="272"/>
      <c r="I4392" s="272"/>
      <c r="J4392" s="272"/>
      <c r="K4392" s="272"/>
      <c r="L4392" s="272"/>
      <c r="M4392" s="272"/>
      <c r="N4392" s="273"/>
    </row>
    <row r="4393" spans="2:14" x14ac:dyDescent="0.25">
      <c r="B4393" s="278" t="str">
        <f>IF(D4393="","",D4393&amp;"-"&amp;(1+COUNTIF(D$11:D4392,D4393)))</f>
        <v/>
      </c>
      <c r="D4393" s="271"/>
      <c r="E4393" s="272"/>
      <c r="F4393" s="272"/>
      <c r="G4393" s="272"/>
      <c r="H4393" s="272"/>
      <c r="I4393" s="272"/>
      <c r="J4393" s="272"/>
      <c r="K4393" s="272"/>
      <c r="L4393" s="272"/>
      <c r="M4393" s="272"/>
      <c r="N4393" s="273"/>
    </row>
    <row r="4394" spans="2:14" ht="15" customHeight="1" x14ac:dyDescent="0.25">
      <c r="B4394" s="278" t="str">
        <f>IF(D4394="","",D4394&amp;"-"&amp;(1+COUNTIF(D$11:D4393,D4394)))</f>
        <v/>
      </c>
      <c r="D4394" s="271"/>
      <c r="E4394" s="272"/>
      <c r="F4394" s="272"/>
      <c r="G4394" s="272"/>
      <c r="H4394" s="272"/>
      <c r="I4394" s="272"/>
      <c r="J4394" s="272"/>
      <c r="K4394" s="272"/>
      <c r="L4394" s="272"/>
      <c r="M4394" s="272"/>
      <c r="N4394" s="273"/>
    </row>
    <row r="4395" spans="2:14" x14ac:dyDescent="0.25">
      <c r="B4395" s="278" t="str">
        <f>IF(D4395="","",D4395&amp;"-"&amp;(1+COUNTIF(D$11:D4394,D4395)))</f>
        <v/>
      </c>
      <c r="D4395" s="271"/>
      <c r="E4395" s="272"/>
      <c r="F4395" s="272"/>
      <c r="G4395" s="272"/>
      <c r="H4395" s="272"/>
      <c r="I4395" s="272"/>
      <c r="J4395" s="272"/>
      <c r="K4395" s="272"/>
      <c r="L4395" s="272"/>
      <c r="M4395" s="272"/>
      <c r="N4395" s="273"/>
    </row>
    <row r="4396" spans="2:14" x14ac:dyDescent="0.25">
      <c r="B4396" s="278" t="str">
        <f>IF(D4396="","",D4396&amp;"-"&amp;(1+COUNTIF(D$11:D4395,D4396)))</f>
        <v/>
      </c>
      <c r="D4396" s="271"/>
      <c r="E4396" s="272"/>
      <c r="F4396" s="272"/>
      <c r="G4396" s="272"/>
      <c r="H4396" s="272"/>
      <c r="I4396" s="272"/>
      <c r="J4396" s="272"/>
      <c r="K4396" s="272"/>
      <c r="L4396" s="272"/>
      <c r="M4396" s="272"/>
      <c r="N4396" s="273"/>
    </row>
    <row r="4397" spans="2:14" x14ac:dyDescent="0.25">
      <c r="B4397" s="278" t="str">
        <f>IF(D4397="","",D4397&amp;"-"&amp;(1+COUNTIF(D$11:D4396,D4397)))</f>
        <v/>
      </c>
      <c r="D4397" s="271"/>
      <c r="E4397" s="272"/>
      <c r="F4397" s="272"/>
      <c r="G4397" s="272"/>
      <c r="H4397" s="272"/>
      <c r="I4397" s="272"/>
      <c r="J4397" s="272"/>
      <c r="K4397" s="272"/>
      <c r="L4397" s="272"/>
      <c r="M4397" s="272"/>
      <c r="N4397" s="273"/>
    </row>
    <row r="4398" spans="2:14" x14ac:dyDescent="0.25">
      <c r="B4398" s="278" t="str">
        <f>IF(D4398="","",D4398&amp;"-"&amp;(1+COUNTIF(D$11:D4397,D4398)))</f>
        <v/>
      </c>
      <c r="D4398" s="271"/>
      <c r="E4398" s="272"/>
      <c r="F4398" s="272"/>
      <c r="G4398" s="272"/>
      <c r="H4398" s="272"/>
      <c r="I4398" s="272"/>
      <c r="J4398" s="272"/>
      <c r="K4398" s="272"/>
      <c r="L4398" s="272"/>
      <c r="M4398" s="272"/>
      <c r="N4398" s="273"/>
    </row>
    <row r="4399" spans="2:14" x14ac:dyDescent="0.25">
      <c r="B4399" s="278" t="str">
        <f>IF(D4399="","",D4399&amp;"-"&amp;(1+COUNTIF(D$11:D4398,D4399)))</f>
        <v/>
      </c>
      <c r="D4399" s="271"/>
      <c r="E4399" s="272"/>
      <c r="F4399" s="272"/>
      <c r="G4399" s="272"/>
      <c r="H4399" s="272"/>
      <c r="I4399" s="272"/>
      <c r="J4399" s="272"/>
      <c r="K4399" s="272"/>
      <c r="L4399" s="272"/>
      <c r="M4399" s="272"/>
      <c r="N4399" s="273"/>
    </row>
    <row r="4400" spans="2:14" x14ac:dyDescent="0.25">
      <c r="B4400" s="278" t="str">
        <f>IF(D4400="","",D4400&amp;"-"&amp;(1+COUNTIF(D$11:D4399,D4400)))</f>
        <v/>
      </c>
      <c r="D4400" s="271"/>
      <c r="E4400" s="272"/>
      <c r="F4400" s="272"/>
      <c r="G4400" s="272"/>
      <c r="H4400" s="272"/>
      <c r="I4400" s="272"/>
      <c r="J4400" s="272"/>
      <c r="K4400" s="272"/>
      <c r="L4400" s="272"/>
      <c r="M4400" s="272"/>
      <c r="N4400" s="273"/>
    </row>
    <row r="4401" spans="2:14" ht="15" customHeight="1" x14ac:dyDescent="0.25">
      <c r="B4401" s="278" t="str">
        <f>IF(D4401="","",D4401&amp;"-"&amp;(1+COUNTIF(D$11:D4400,D4401)))</f>
        <v/>
      </c>
      <c r="D4401" s="271"/>
      <c r="E4401" s="272"/>
      <c r="F4401" s="272"/>
      <c r="G4401" s="272"/>
      <c r="H4401" s="272"/>
      <c r="I4401" s="272"/>
      <c r="J4401" s="272"/>
      <c r="K4401" s="272"/>
      <c r="L4401" s="272"/>
      <c r="M4401" s="272"/>
      <c r="N4401" s="273"/>
    </row>
    <row r="4402" spans="2:14" x14ac:dyDescent="0.25">
      <c r="B4402" s="278" t="str">
        <f>IF(D4402="","",D4402&amp;"-"&amp;(1+COUNTIF(D$11:D4401,D4402)))</f>
        <v/>
      </c>
      <c r="D4402" s="271"/>
      <c r="E4402" s="272"/>
      <c r="F4402" s="272"/>
      <c r="G4402" s="272"/>
      <c r="H4402" s="272"/>
      <c r="I4402" s="272"/>
      <c r="J4402" s="272"/>
      <c r="K4402" s="272"/>
      <c r="L4402" s="272"/>
      <c r="M4402" s="272"/>
      <c r="N4402" s="273"/>
    </row>
    <row r="4403" spans="2:14" x14ac:dyDescent="0.25">
      <c r="B4403" s="278" t="str">
        <f>IF(D4403="","",D4403&amp;"-"&amp;(1+COUNTIF(D$11:D4402,D4403)))</f>
        <v/>
      </c>
      <c r="D4403" s="271"/>
      <c r="E4403" s="272"/>
      <c r="F4403" s="272"/>
      <c r="G4403" s="272"/>
      <c r="H4403" s="272"/>
      <c r="I4403" s="272"/>
      <c r="J4403" s="272"/>
      <c r="K4403" s="272"/>
      <c r="L4403" s="272"/>
      <c r="M4403" s="272"/>
      <c r="N4403" s="273"/>
    </row>
    <row r="4404" spans="2:14" x14ac:dyDescent="0.25">
      <c r="B4404" s="278" t="str">
        <f>IF(D4404="","",D4404&amp;"-"&amp;(1+COUNTIF(D$11:D4403,D4404)))</f>
        <v/>
      </c>
      <c r="D4404" s="271"/>
      <c r="E4404" s="272"/>
      <c r="F4404" s="272"/>
      <c r="G4404" s="272"/>
      <c r="H4404" s="272"/>
      <c r="I4404" s="272"/>
      <c r="J4404" s="272"/>
      <c r="K4404" s="272"/>
      <c r="L4404" s="272"/>
      <c r="M4404" s="272"/>
      <c r="N4404" s="273"/>
    </row>
    <row r="4405" spans="2:14" x14ac:dyDescent="0.25">
      <c r="B4405" s="278" t="str">
        <f>IF(D4405="","",D4405&amp;"-"&amp;(1+COUNTIF(D$11:D4404,D4405)))</f>
        <v/>
      </c>
      <c r="D4405" s="271"/>
      <c r="E4405" s="272"/>
      <c r="F4405" s="272"/>
      <c r="G4405" s="272"/>
      <c r="H4405" s="272"/>
      <c r="I4405" s="272"/>
      <c r="J4405" s="272"/>
      <c r="K4405" s="272"/>
      <c r="L4405" s="272"/>
      <c r="M4405" s="272"/>
      <c r="N4405" s="273"/>
    </row>
    <row r="4406" spans="2:14" x14ac:dyDescent="0.25">
      <c r="B4406" s="278" t="str">
        <f>IF(D4406="","",D4406&amp;"-"&amp;(1+COUNTIF(D$11:D4405,D4406)))</f>
        <v/>
      </c>
      <c r="D4406" s="271"/>
      <c r="E4406" s="272"/>
      <c r="F4406" s="272"/>
      <c r="G4406" s="272"/>
      <c r="H4406" s="272"/>
      <c r="I4406" s="272"/>
      <c r="J4406" s="272"/>
      <c r="K4406" s="272"/>
      <c r="L4406" s="272"/>
      <c r="M4406" s="272"/>
      <c r="N4406" s="273"/>
    </row>
    <row r="4407" spans="2:14" x14ac:dyDescent="0.25">
      <c r="B4407" s="278" t="str">
        <f>IF(D4407="","",D4407&amp;"-"&amp;(1+COUNTIF(D$11:D4406,D4407)))</f>
        <v/>
      </c>
      <c r="D4407" s="271"/>
      <c r="E4407" s="272"/>
      <c r="F4407" s="272"/>
      <c r="G4407" s="272"/>
      <c r="H4407" s="272"/>
      <c r="I4407" s="272"/>
      <c r="J4407" s="272"/>
      <c r="K4407" s="272"/>
      <c r="L4407" s="272"/>
      <c r="M4407" s="272"/>
      <c r="N4407" s="273"/>
    </row>
    <row r="4408" spans="2:14" ht="15" customHeight="1" x14ac:dyDescent="0.25">
      <c r="B4408" s="278" t="str">
        <f>IF(D4408="","",D4408&amp;"-"&amp;(1+COUNTIF(D$11:D4407,D4408)))</f>
        <v/>
      </c>
      <c r="D4408" s="271"/>
      <c r="E4408" s="272"/>
      <c r="F4408" s="272"/>
      <c r="G4408" s="272"/>
      <c r="H4408" s="272"/>
      <c r="I4408" s="272"/>
      <c r="J4408" s="272"/>
      <c r="K4408" s="272"/>
      <c r="L4408" s="272"/>
      <c r="M4408" s="272"/>
      <c r="N4408" s="273"/>
    </row>
    <row r="4409" spans="2:14" x14ac:dyDescent="0.25">
      <c r="B4409" s="278" t="str">
        <f>IF(D4409="","",D4409&amp;"-"&amp;(1+COUNTIF(D$11:D4408,D4409)))</f>
        <v/>
      </c>
      <c r="D4409" s="271"/>
      <c r="E4409" s="272"/>
      <c r="F4409" s="272"/>
      <c r="G4409" s="272"/>
      <c r="H4409" s="272"/>
      <c r="I4409" s="272"/>
      <c r="J4409" s="272"/>
      <c r="K4409" s="272"/>
      <c r="L4409" s="272"/>
      <c r="M4409" s="272"/>
      <c r="N4409" s="273"/>
    </row>
    <row r="4410" spans="2:14" x14ac:dyDescent="0.25">
      <c r="B4410" s="278" t="str">
        <f>IF(D4410="","",D4410&amp;"-"&amp;(1+COUNTIF(D$11:D4409,D4410)))</f>
        <v/>
      </c>
      <c r="D4410" s="271"/>
      <c r="E4410" s="272"/>
      <c r="F4410" s="272"/>
      <c r="G4410" s="272"/>
      <c r="H4410" s="272"/>
      <c r="I4410" s="272"/>
      <c r="J4410" s="272"/>
      <c r="K4410" s="272"/>
      <c r="L4410" s="272"/>
      <c r="M4410" s="272"/>
      <c r="N4410" s="273"/>
    </row>
    <row r="4411" spans="2:14" x14ac:dyDescent="0.25">
      <c r="B4411" s="278" t="str">
        <f>IF(D4411="","",D4411&amp;"-"&amp;(1+COUNTIF(D$11:D4410,D4411)))</f>
        <v/>
      </c>
      <c r="D4411" s="271"/>
      <c r="E4411" s="272"/>
      <c r="F4411" s="272"/>
      <c r="G4411" s="272"/>
      <c r="H4411" s="272"/>
      <c r="I4411" s="272"/>
      <c r="J4411" s="272"/>
      <c r="K4411" s="272"/>
      <c r="L4411" s="272"/>
      <c r="M4411" s="272"/>
      <c r="N4411" s="273"/>
    </row>
    <row r="4412" spans="2:14" x14ac:dyDescent="0.25">
      <c r="B4412" s="278" t="str">
        <f>IF(D4412="","",D4412&amp;"-"&amp;(1+COUNTIF(D$11:D4411,D4412)))</f>
        <v/>
      </c>
      <c r="D4412" s="271"/>
      <c r="E4412" s="272"/>
      <c r="F4412" s="272"/>
      <c r="G4412" s="272"/>
      <c r="H4412" s="272"/>
      <c r="I4412" s="272"/>
      <c r="J4412" s="272"/>
      <c r="K4412" s="272"/>
      <c r="L4412" s="272"/>
      <c r="M4412" s="272"/>
      <c r="N4412" s="273"/>
    </row>
    <row r="4413" spans="2:14" x14ac:dyDescent="0.25">
      <c r="B4413" s="278" t="str">
        <f>IF(D4413="","",D4413&amp;"-"&amp;(1+COUNTIF(D$11:D4412,D4413)))</f>
        <v/>
      </c>
      <c r="D4413" s="271"/>
      <c r="E4413" s="272"/>
      <c r="F4413" s="272"/>
      <c r="G4413" s="272"/>
      <c r="H4413" s="272"/>
      <c r="I4413" s="272"/>
      <c r="J4413" s="272"/>
      <c r="K4413" s="272"/>
      <c r="L4413" s="272"/>
      <c r="M4413" s="272"/>
      <c r="N4413" s="273"/>
    </row>
    <row r="4414" spans="2:14" x14ac:dyDescent="0.25">
      <c r="B4414" s="278" t="str">
        <f>IF(D4414="","",D4414&amp;"-"&amp;(1+COUNTIF(D$11:D4413,D4414)))</f>
        <v/>
      </c>
      <c r="D4414" s="271"/>
      <c r="E4414" s="272"/>
      <c r="F4414" s="272"/>
      <c r="G4414" s="272"/>
      <c r="H4414" s="272"/>
      <c r="I4414" s="272"/>
      <c r="J4414" s="272"/>
      <c r="K4414" s="272"/>
      <c r="L4414" s="272"/>
      <c r="M4414" s="272"/>
      <c r="N4414" s="273"/>
    </row>
    <row r="4415" spans="2:14" ht="15" customHeight="1" x14ac:dyDescent="0.25">
      <c r="B4415" s="278" t="str">
        <f>IF(D4415="","",D4415&amp;"-"&amp;(1+COUNTIF(D$11:D4414,D4415)))</f>
        <v/>
      </c>
      <c r="D4415" s="271"/>
      <c r="E4415" s="272"/>
      <c r="F4415" s="272"/>
      <c r="G4415" s="272"/>
      <c r="H4415" s="272"/>
      <c r="I4415" s="272"/>
      <c r="J4415" s="272"/>
      <c r="K4415" s="272"/>
      <c r="L4415" s="272"/>
      <c r="M4415" s="272"/>
      <c r="N4415" s="273"/>
    </row>
    <row r="4416" spans="2:14" x14ac:dyDescent="0.25">
      <c r="B4416" s="278" t="str">
        <f>IF(D4416="","",D4416&amp;"-"&amp;(1+COUNTIF(D$11:D4415,D4416)))</f>
        <v/>
      </c>
      <c r="D4416" s="271"/>
      <c r="E4416" s="272"/>
      <c r="F4416" s="272"/>
      <c r="G4416" s="272"/>
      <c r="H4416" s="272"/>
      <c r="I4416" s="272"/>
      <c r="J4416" s="272"/>
      <c r="K4416" s="272"/>
      <c r="L4416" s="272"/>
      <c r="M4416" s="272"/>
      <c r="N4416" s="273"/>
    </row>
    <row r="4417" spans="2:14" x14ac:dyDescent="0.25">
      <c r="B4417" s="278" t="str">
        <f>IF(D4417="","",D4417&amp;"-"&amp;(1+COUNTIF(D$11:D4416,D4417)))</f>
        <v/>
      </c>
      <c r="D4417" s="271"/>
      <c r="E4417" s="272"/>
      <c r="F4417" s="272"/>
      <c r="G4417" s="272"/>
      <c r="H4417" s="272"/>
      <c r="I4417" s="272"/>
      <c r="J4417" s="272"/>
      <c r="K4417" s="272"/>
      <c r="L4417" s="272"/>
      <c r="M4417" s="272"/>
      <c r="N4417" s="273"/>
    </row>
    <row r="4418" spans="2:14" x14ac:dyDescent="0.25">
      <c r="B4418" s="278" t="str">
        <f>IF(D4418="","",D4418&amp;"-"&amp;(1+COUNTIF(D$11:D4417,D4418)))</f>
        <v/>
      </c>
      <c r="D4418" s="271"/>
      <c r="E4418" s="272"/>
      <c r="F4418" s="272"/>
      <c r="G4418" s="272"/>
      <c r="H4418" s="272"/>
      <c r="I4418" s="272"/>
      <c r="J4418" s="272"/>
      <c r="K4418" s="272"/>
      <c r="L4418" s="272"/>
      <c r="M4418" s="272"/>
      <c r="N4418" s="273"/>
    </row>
    <row r="4419" spans="2:14" x14ac:dyDescent="0.25">
      <c r="B4419" s="278" t="str">
        <f>IF(D4419="","",D4419&amp;"-"&amp;(1+COUNTIF(D$11:D4418,D4419)))</f>
        <v/>
      </c>
      <c r="D4419" s="271"/>
      <c r="E4419" s="272"/>
      <c r="F4419" s="272"/>
      <c r="G4419" s="272"/>
      <c r="H4419" s="272"/>
      <c r="I4419" s="272"/>
      <c r="J4419" s="272"/>
      <c r="K4419" s="272"/>
      <c r="L4419" s="272"/>
      <c r="M4419" s="272"/>
      <c r="N4419" s="273"/>
    </row>
    <row r="4420" spans="2:14" x14ac:dyDescent="0.25">
      <c r="B4420" s="278" t="str">
        <f>IF(D4420="","",D4420&amp;"-"&amp;(1+COUNTIF(D$11:D4419,D4420)))</f>
        <v/>
      </c>
      <c r="D4420" s="271"/>
      <c r="E4420" s="272"/>
      <c r="F4420" s="272"/>
      <c r="G4420" s="272"/>
      <c r="H4420" s="272"/>
      <c r="I4420" s="272"/>
      <c r="J4420" s="272"/>
      <c r="K4420" s="272"/>
      <c r="L4420" s="272"/>
      <c r="M4420" s="272"/>
      <c r="N4420" s="273"/>
    </row>
    <row r="4421" spans="2:14" x14ac:dyDescent="0.25">
      <c r="B4421" s="278" t="str">
        <f>IF(D4421="","",D4421&amp;"-"&amp;(1+COUNTIF(D$11:D4420,D4421)))</f>
        <v/>
      </c>
      <c r="D4421" s="271"/>
      <c r="E4421" s="272"/>
      <c r="F4421" s="272"/>
      <c r="G4421" s="272"/>
      <c r="H4421" s="272"/>
      <c r="I4421" s="272"/>
      <c r="J4421" s="272"/>
      <c r="K4421" s="272"/>
      <c r="L4421" s="272"/>
      <c r="M4421" s="272"/>
      <c r="N4421" s="273"/>
    </row>
    <row r="4422" spans="2:14" ht="15" customHeight="1" x14ac:dyDescent="0.25">
      <c r="B4422" s="278" t="str">
        <f>IF(D4422="","",D4422&amp;"-"&amp;(1+COUNTIF(D$11:D4421,D4422)))</f>
        <v/>
      </c>
      <c r="D4422" s="271"/>
      <c r="E4422" s="272"/>
      <c r="F4422" s="272"/>
      <c r="G4422" s="272"/>
      <c r="H4422" s="272"/>
      <c r="I4422" s="272"/>
      <c r="J4422" s="272"/>
      <c r="K4422" s="272"/>
      <c r="L4422" s="272"/>
      <c r="M4422" s="272"/>
      <c r="N4422" s="273"/>
    </row>
    <row r="4423" spans="2:14" x14ac:dyDescent="0.25">
      <c r="B4423" s="278" t="str">
        <f>IF(D4423="","",D4423&amp;"-"&amp;(1+COUNTIF(D$11:D4422,D4423)))</f>
        <v/>
      </c>
      <c r="D4423" s="271"/>
      <c r="E4423" s="272"/>
      <c r="F4423" s="272"/>
      <c r="G4423" s="272"/>
      <c r="H4423" s="272"/>
      <c r="I4423" s="272"/>
      <c r="J4423" s="272"/>
      <c r="K4423" s="272"/>
      <c r="L4423" s="272"/>
      <c r="M4423" s="272"/>
      <c r="N4423" s="273"/>
    </row>
    <row r="4424" spans="2:14" x14ac:dyDescent="0.25">
      <c r="B4424" s="278" t="str">
        <f>IF(D4424="","",D4424&amp;"-"&amp;(1+COUNTIF(D$11:D4423,D4424)))</f>
        <v/>
      </c>
      <c r="D4424" s="271"/>
      <c r="E4424" s="272"/>
      <c r="F4424" s="272"/>
      <c r="G4424" s="272"/>
      <c r="H4424" s="272"/>
      <c r="I4424" s="272"/>
      <c r="J4424" s="272"/>
      <c r="K4424" s="272"/>
      <c r="L4424" s="272"/>
      <c r="M4424" s="272"/>
      <c r="N4424" s="273"/>
    </row>
    <row r="4425" spans="2:14" x14ac:dyDescent="0.25">
      <c r="B4425" s="278" t="str">
        <f>IF(D4425="","",D4425&amp;"-"&amp;(1+COUNTIF(D$11:D4424,D4425)))</f>
        <v/>
      </c>
      <c r="D4425" s="271"/>
      <c r="E4425" s="272"/>
      <c r="F4425" s="272"/>
      <c r="G4425" s="272"/>
      <c r="H4425" s="272"/>
      <c r="I4425" s="272"/>
      <c r="J4425" s="272"/>
      <c r="K4425" s="272"/>
      <c r="L4425" s="272"/>
      <c r="M4425" s="272"/>
      <c r="N4425" s="273"/>
    </row>
    <row r="4426" spans="2:14" x14ac:dyDescent="0.25">
      <c r="B4426" s="278" t="str">
        <f>IF(D4426="","",D4426&amp;"-"&amp;(1+COUNTIF(D$11:D4425,D4426)))</f>
        <v/>
      </c>
      <c r="D4426" s="271"/>
      <c r="E4426" s="272"/>
      <c r="F4426" s="272"/>
      <c r="G4426" s="272"/>
      <c r="H4426" s="272"/>
      <c r="I4426" s="272"/>
      <c r="J4426" s="272"/>
      <c r="K4426" s="272"/>
      <c r="L4426" s="272"/>
      <c r="M4426" s="272"/>
      <c r="N4426" s="273"/>
    </row>
    <row r="4427" spans="2:14" x14ac:dyDescent="0.25">
      <c r="B4427" s="278" t="str">
        <f>IF(D4427="","",D4427&amp;"-"&amp;(1+COUNTIF(D$11:D4426,D4427)))</f>
        <v/>
      </c>
      <c r="D4427" s="271"/>
      <c r="E4427" s="272"/>
      <c r="F4427" s="272"/>
      <c r="G4427" s="272"/>
      <c r="H4427" s="272"/>
      <c r="I4427" s="272"/>
      <c r="J4427" s="272"/>
      <c r="K4427" s="272"/>
      <c r="L4427" s="272"/>
      <c r="M4427" s="272"/>
      <c r="N4427" s="273"/>
    </row>
    <row r="4428" spans="2:14" x14ac:dyDescent="0.25">
      <c r="B4428" s="278" t="str">
        <f>IF(D4428="","",D4428&amp;"-"&amp;(1+COUNTIF(D$11:D4427,D4428)))</f>
        <v/>
      </c>
      <c r="D4428" s="271"/>
      <c r="E4428" s="272"/>
      <c r="F4428" s="272"/>
      <c r="G4428" s="272"/>
      <c r="H4428" s="272"/>
      <c r="I4428" s="272"/>
      <c r="J4428" s="272"/>
      <c r="K4428" s="272"/>
      <c r="L4428" s="272"/>
      <c r="M4428" s="272"/>
      <c r="N4428" s="273"/>
    </row>
    <row r="4429" spans="2:14" ht="15" customHeight="1" x14ac:dyDescent="0.25">
      <c r="B4429" s="278" t="str">
        <f>IF(D4429="","",D4429&amp;"-"&amp;(1+COUNTIF(D$11:D4428,D4429)))</f>
        <v/>
      </c>
      <c r="D4429" s="271"/>
      <c r="E4429" s="272"/>
      <c r="F4429" s="272"/>
      <c r="G4429" s="272"/>
      <c r="H4429" s="272"/>
      <c r="I4429" s="272"/>
      <c r="J4429" s="272"/>
      <c r="K4429" s="272"/>
      <c r="L4429" s="272"/>
      <c r="M4429" s="272"/>
      <c r="N4429" s="273"/>
    </row>
    <row r="4430" spans="2:14" x14ac:dyDescent="0.25">
      <c r="B4430" s="278" t="str">
        <f>IF(D4430="","",D4430&amp;"-"&amp;(1+COUNTIF(D$11:D4429,D4430)))</f>
        <v/>
      </c>
      <c r="D4430" s="271"/>
      <c r="E4430" s="272"/>
      <c r="F4430" s="272"/>
      <c r="G4430" s="272"/>
      <c r="H4430" s="272"/>
      <c r="I4430" s="272"/>
      <c r="J4430" s="272"/>
      <c r="K4430" s="272"/>
      <c r="L4430" s="272"/>
      <c r="M4430" s="272"/>
      <c r="N4430" s="273"/>
    </row>
    <row r="4431" spans="2:14" x14ac:dyDescent="0.25">
      <c r="B4431" s="278" t="str">
        <f>IF(D4431="","",D4431&amp;"-"&amp;(1+COUNTIF(D$11:D4430,D4431)))</f>
        <v/>
      </c>
      <c r="D4431" s="271"/>
      <c r="E4431" s="272"/>
      <c r="F4431" s="272"/>
      <c r="G4431" s="272"/>
      <c r="H4431" s="272"/>
      <c r="I4431" s="272"/>
      <c r="J4431" s="272"/>
      <c r="K4431" s="272"/>
      <c r="L4431" s="272"/>
      <c r="M4431" s="272"/>
      <c r="N4431" s="273"/>
    </row>
    <row r="4432" spans="2:14" x14ac:dyDescent="0.25">
      <c r="B4432" s="278" t="str">
        <f>IF(D4432="","",D4432&amp;"-"&amp;(1+COUNTIF(D$11:D4431,D4432)))</f>
        <v/>
      </c>
      <c r="D4432" s="271"/>
      <c r="E4432" s="272"/>
      <c r="F4432" s="272"/>
      <c r="G4432" s="272"/>
      <c r="H4432" s="272"/>
      <c r="I4432" s="272"/>
      <c r="J4432" s="272"/>
      <c r="K4432" s="272"/>
      <c r="L4432" s="272"/>
      <c r="M4432" s="272"/>
      <c r="N4432" s="273"/>
    </row>
    <row r="4433" spans="2:14" x14ac:dyDescent="0.25">
      <c r="B4433" s="278" t="str">
        <f>IF(D4433="","",D4433&amp;"-"&amp;(1+COUNTIF(D$11:D4432,D4433)))</f>
        <v/>
      </c>
      <c r="D4433" s="271"/>
      <c r="E4433" s="272"/>
      <c r="F4433" s="272"/>
      <c r="G4433" s="272"/>
      <c r="H4433" s="272"/>
      <c r="I4433" s="272"/>
      <c r="J4433" s="272"/>
      <c r="K4433" s="272"/>
      <c r="L4433" s="272"/>
      <c r="M4433" s="272"/>
      <c r="N4433" s="273"/>
    </row>
    <row r="4434" spans="2:14" x14ac:dyDescent="0.25">
      <c r="B4434" s="278" t="str">
        <f>IF(D4434="","",D4434&amp;"-"&amp;(1+COUNTIF(D$11:D4433,D4434)))</f>
        <v/>
      </c>
      <c r="D4434" s="271"/>
      <c r="E4434" s="272"/>
      <c r="F4434" s="272"/>
      <c r="G4434" s="272"/>
      <c r="H4434" s="272"/>
      <c r="I4434" s="272"/>
      <c r="J4434" s="272"/>
      <c r="K4434" s="272"/>
      <c r="L4434" s="272"/>
      <c r="M4434" s="272"/>
      <c r="N4434" s="273"/>
    </row>
    <row r="4435" spans="2:14" x14ac:dyDescent="0.25">
      <c r="B4435" s="278" t="str">
        <f>IF(D4435="","",D4435&amp;"-"&amp;(1+COUNTIF(D$11:D4434,D4435)))</f>
        <v/>
      </c>
      <c r="D4435" s="271"/>
      <c r="E4435" s="272"/>
      <c r="F4435" s="272"/>
      <c r="G4435" s="272"/>
      <c r="H4435" s="272"/>
      <c r="I4435" s="272"/>
      <c r="J4435" s="272"/>
      <c r="K4435" s="272"/>
      <c r="L4435" s="272"/>
      <c r="M4435" s="272"/>
      <c r="N4435" s="273"/>
    </row>
    <row r="4436" spans="2:14" ht="15" customHeight="1" x14ac:dyDescent="0.25">
      <c r="B4436" s="278" t="str">
        <f>IF(D4436="","",D4436&amp;"-"&amp;(1+COUNTIF(D$11:D4435,D4436)))</f>
        <v/>
      </c>
      <c r="D4436" s="271"/>
      <c r="E4436" s="272"/>
      <c r="F4436" s="272"/>
      <c r="G4436" s="272"/>
      <c r="H4436" s="272"/>
      <c r="I4436" s="272"/>
      <c r="J4436" s="272"/>
      <c r="K4436" s="272"/>
      <c r="L4436" s="272"/>
      <c r="M4436" s="272"/>
      <c r="N4436" s="273"/>
    </row>
    <row r="4437" spans="2:14" x14ac:dyDescent="0.25">
      <c r="B4437" s="278" t="str">
        <f>IF(D4437="","",D4437&amp;"-"&amp;(1+COUNTIF(D$11:D4436,D4437)))</f>
        <v/>
      </c>
      <c r="D4437" s="271"/>
      <c r="E4437" s="272"/>
      <c r="F4437" s="272"/>
      <c r="G4437" s="272"/>
      <c r="H4437" s="272"/>
      <c r="I4437" s="272"/>
      <c r="J4437" s="272"/>
      <c r="K4437" s="272"/>
      <c r="L4437" s="272"/>
      <c r="M4437" s="272"/>
      <c r="N4437" s="273"/>
    </row>
    <row r="4438" spans="2:14" x14ac:dyDescent="0.25">
      <c r="B4438" s="278" t="str">
        <f>IF(D4438="","",D4438&amp;"-"&amp;(1+COUNTIF(D$11:D4437,D4438)))</f>
        <v/>
      </c>
      <c r="D4438" s="271"/>
      <c r="E4438" s="272"/>
      <c r="F4438" s="272"/>
      <c r="G4438" s="272"/>
      <c r="H4438" s="272"/>
      <c r="I4438" s="272"/>
      <c r="J4438" s="272"/>
      <c r="K4438" s="272"/>
      <c r="L4438" s="272"/>
      <c r="M4438" s="272"/>
      <c r="N4438" s="273"/>
    </row>
    <row r="4439" spans="2:14" x14ac:dyDescent="0.25">
      <c r="B4439" s="278" t="str">
        <f>IF(D4439="","",D4439&amp;"-"&amp;(1+COUNTIF(D$11:D4438,D4439)))</f>
        <v/>
      </c>
      <c r="D4439" s="271"/>
      <c r="E4439" s="272"/>
      <c r="F4439" s="272"/>
      <c r="G4439" s="272"/>
      <c r="H4439" s="272"/>
      <c r="I4439" s="272"/>
      <c r="J4439" s="272"/>
      <c r="K4439" s="272"/>
      <c r="L4439" s="272"/>
      <c r="M4439" s="272"/>
      <c r="N4439" s="273"/>
    </row>
    <row r="4440" spans="2:14" x14ac:dyDescent="0.25">
      <c r="B4440" s="278" t="str">
        <f>IF(D4440="","",D4440&amp;"-"&amp;(1+COUNTIF(D$11:D4439,D4440)))</f>
        <v/>
      </c>
      <c r="D4440" s="271"/>
      <c r="E4440" s="272"/>
      <c r="F4440" s="272"/>
      <c r="G4440" s="272"/>
      <c r="H4440" s="272"/>
      <c r="I4440" s="272"/>
      <c r="J4440" s="272"/>
      <c r="K4440" s="272"/>
      <c r="L4440" s="272"/>
      <c r="M4440" s="272"/>
      <c r="N4440" s="273"/>
    </row>
    <row r="4441" spans="2:14" x14ac:dyDescent="0.25">
      <c r="B4441" s="278" t="str">
        <f>IF(D4441="","",D4441&amp;"-"&amp;(1+COUNTIF(D$11:D4440,D4441)))</f>
        <v/>
      </c>
      <c r="D4441" s="271"/>
      <c r="E4441" s="272"/>
      <c r="F4441" s="272"/>
      <c r="G4441" s="272"/>
      <c r="H4441" s="272"/>
      <c r="I4441" s="272"/>
      <c r="J4441" s="272"/>
      <c r="K4441" s="272"/>
      <c r="L4441" s="272"/>
      <c r="M4441" s="272"/>
      <c r="N4441" s="273"/>
    </row>
    <row r="4442" spans="2:14" x14ac:dyDescent="0.25">
      <c r="B4442" s="278" t="str">
        <f>IF(D4442="","",D4442&amp;"-"&amp;(1+COUNTIF(D$11:D4441,D4442)))</f>
        <v/>
      </c>
      <c r="D4442" s="271"/>
      <c r="E4442" s="272"/>
      <c r="F4442" s="272"/>
      <c r="G4442" s="272"/>
      <c r="H4442" s="272"/>
      <c r="I4442" s="272"/>
      <c r="J4442" s="272"/>
      <c r="K4442" s="272"/>
      <c r="L4442" s="272"/>
      <c r="M4442" s="272"/>
      <c r="N4442" s="273"/>
    </row>
    <row r="4443" spans="2:14" ht="15" customHeight="1" x14ac:dyDescent="0.25">
      <c r="B4443" s="278" t="str">
        <f>IF(D4443="","",D4443&amp;"-"&amp;(1+COUNTIF(D$11:D4442,D4443)))</f>
        <v/>
      </c>
      <c r="D4443" s="271"/>
      <c r="E4443" s="272"/>
      <c r="F4443" s="272"/>
      <c r="G4443" s="272"/>
      <c r="H4443" s="272"/>
      <c r="I4443" s="272"/>
      <c r="J4443" s="272"/>
      <c r="K4443" s="272"/>
      <c r="L4443" s="272"/>
      <c r="M4443" s="272"/>
      <c r="N4443" s="273"/>
    </row>
    <row r="4444" spans="2:14" x14ac:dyDescent="0.25">
      <c r="B4444" s="278" t="str">
        <f>IF(D4444="","",D4444&amp;"-"&amp;(1+COUNTIF(D$11:D4443,D4444)))</f>
        <v/>
      </c>
      <c r="D4444" s="271"/>
      <c r="E4444" s="272"/>
      <c r="F4444" s="272"/>
      <c r="G4444" s="272"/>
      <c r="H4444" s="272"/>
      <c r="I4444" s="272"/>
      <c r="J4444" s="272"/>
      <c r="K4444" s="272"/>
      <c r="L4444" s="272"/>
      <c r="M4444" s="272"/>
      <c r="N4444" s="273"/>
    </row>
    <row r="4445" spans="2:14" x14ac:dyDescent="0.25">
      <c r="B4445" s="278" t="str">
        <f>IF(D4445="","",D4445&amp;"-"&amp;(1+COUNTIF(D$11:D4444,D4445)))</f>
        <v/>
      </c>
      <c r="D4445" s="271"/>
      <c r="E4445" s="272"/>
      <c r="F4445" s="272"/>
      <c r="G4445" s="272"/>
      <c r="H4445" s="272"/>
      <c r="I4445" s="272"/>
      <c r="J4445" s="272"/>
      <c r="K4445" s="272"/>
      <c r="L4445" s="272"/>
      <c r="M4445" s="272"/>
      <c r="N4445" s="273"/>
    </row>
    <row r="4446" spans="2:14" x14ac:dyDescent="0.25">
      <c r="B4446" s="278" t="str">
        <f>IF(D4446="","",D4446&amp;"-"&amp;(1+COUNTIF(D$11:D4445,D4446)))</f>
        <v/>
      </c>
      <c r="D4446" s="271"/>
      <c r="E4446" s="272"/>
      <c r="F4446" s="272"/>
      <c r="G4446" s="272"/>
      <c r="H4446" s="272"/>
      <c r="I4446" s="272"/>
      <c r="J4446" s="272"/>
      <c r="K4446" s="272"/>
      <c r="L4446" s="272"/>
      <c r="M4446" s="272"/>
      <c r="N4446" s="273"/>
    </row>
    <row r="4447" spans="2:14" x14ac:dyDescent="0.25">
      <c r="B4447" s="278" t="str">
        <f>IF(D4447="","",D4447&amp;"-"&amp;(1+COUNTIF(D$11:D4446,D4447)))</f>
        <v/>
      </c>
      <c r="D4447" s="271"/>
      <c r="E4447" s="272"/>
      <c r="F4447" s="272"/>
      <c r="G4447" s="272"/>
      <c r="H4447" s="272"/>
      <c r="I4447" s="272"/>
      <c r="J4447" s="272"/>
      <c r="K4447" s="272"/>
      <c r="L4447" s="272"/>
      <c r="M4447" s="272"/>
      <c r="N4447" s="273"/>
    </row>
    <row r="4448" spans="2:14" x14ac:dyDescent="0.25">
      <c r="B4448" s="278" t="str">
        <f>IF(D4448="","",D4448&amp;"-"&amp;(1+COUNTIF(D$11:D4447,D4448)))</f>
        <v/>
      </c>
      <c r="D4448" s="271"/>
      <c r="E4448" s="272"/>
      <c r="F4448" s="272"/>
      <c r="G4448" s="272"/>
      <c r="H4448" s="272"/>
      <c r="I4448" s="272"/>
      <c r="J4448" s="272"/>
      <c r="K4448" s="272"/>
      <c r="L4448" s="272"/>
      <c r="M4448" s="272"/>
      <c r="N4448" s="273"/>
    </row>
    <row r="4449" spans="2:14" x14ac:dyDescent="0.25">
      <c r="B4449" s="278" t="str">
        <f>IF(D4449="","",D4449&amp;"-"&amp;(1+COUNTIF(D$11:D4448,D4449)))</f>
        <v/>
      </c>
      <c r="D4449" s="271"/>
      <c r="E4449" s="272"/>
      <c r="F4449" s="272"/>
      <c r="G4449" s="272"/>
      <c r="H4449" s="272"/>
      <c r="I4449" s="272"/>
      <c r="J4449" s="272"/>
      <c r="K4449" s="272"/>
      <c r="L4449" s="272"/>
      <c r="M4449" s="272"/>
      <c r="N4449" s="273"/>
    </row>
    <row r="4450" spans="2:14" ht="15" customHeight="1" x14ac:dyDescent="0.25">
      <c r="B4450" s="278" t="str">
        <f>IF(D4450="","",D4450&amp;"-"&amp;(1+COUNTIF(D$11:D4449,D4450)))</f>
        <v/>
      </c>
      <c r="D4450" s="271"/>
      <c r="E4450" s="272"/>
      <c r="F4450" s="272"/>
      <c r="G4450" s="272"/>
      <c r="H4450" s="272"/>
      <c r="I4450" s="272"/>
      <c r="J4450" s="272"/>
      <c r="K4450" s="272"/>
      <c r="L4450" s="272"/>
      <c r="M4450" s="272"/>
      <c r="N4450" s="273"/>
    </row>
    <row r="4451" spans="2:14" x14ac:dyDescent="0.25">
      <c r="B4451" s="278" t="str">
        <f>IF(D4451="","",D4451&amp;"-"&amp;(1+COUNTIF(D$11:D4450,D4451)))</f>
        <v/>
      </c>
      <c r="D4451" s="271"/>
      <c r="E4451" s="272"/>
      <c r="F4451" s="272"/>
      <c r="G4451" s="272"/>
      <c r="H4451" s="272"/>
      <c r="I4451" s="272"/>
      <c r="J4451" s="272"/>
      <c r="K4451" s="272"/>
      <c r="L4451" s="272"/>
      <c r="M4451" s="272"/>
      <c r="N4451" s="273"/>
    </row>
    <row r="4452" spans="2:14" x14ac:dyDescent="0.25">
      <c r="B4452" s="278" t="str">
        <f>IF(D4452="","",D4452&amp;"-"&amp;(1+COUNTIF(D$11:D4451,D4452)))</f>
        <v/>
      </c>
      <c r="D4452" s="271"/>
      <c r="E4452" s="272"/>
      <c r="F4452" s="272"/>
      <c r="G4452" s="272"/>
      <c r="H4452" s="272"/>
      <c r="I4452" s="272"/>
      <c r="J4452" s="272"/>
      <c r="K4452" s="272"/>
      <c r="L4452" s="272"/>
      <c r="M4452" s="272"/>
      <c r="N4452" s="273"/>
    </row>
    <row r="4453" spans="2:14" x14ac:dyDescent="0.25">
      <c r="B4453" s="278" t="str">
        <f>IF(D4453="","",D4453&amp;"-"&amp;(1+COUNTIF(D$11:D4452,D4453)))</f>
        <v/>
      </c>
      <c r="D4453" s="271"/>
      <c r="E4453" s="272"/>
      <c r="F4453" s="272"/>
      <c r="G4453" s="272"/>
      <c r="H4453" s="272"/>
      <c r="I4453" s="272"/>
      <c r="J4453" s="272"/>
      <c r="K4453" s="272"/>
      <c r="L4453" s="272"/>
      <c r="M4453" s="272"/>
      <c r="N4453" s="273"/>
    </row>
    <row r="4454" spans="2:14" x14ac:dyDescent="0.25">
      <c r="B4454" s="278" t="str">
        <f>IF(D4454="","",D4454&amp;"-"&amp;(1+COUNTIF(D$11:D4453,D4454)))</f>
        <v/>
      </c>
      <c r="D4454" s="271"/>
      <c r="E4454" s="272"/>
      <c r="F4454" s="272"/>
      <c r="G4454" s="272"/>
      <c r="H4454" s="272"/>
      <c r="I4454" s="272"/>
      <c r="J4454" s="272"/>
      <c r="K4454" s="272"/>
      <c r="L4454" s="272"/>
      <c r="M4454" s="272"/>
      <c r="N4454" s="273"/>
    </row>
    <row r="4455" spans="2:14" x14ac:dyDescent="0.25">
      <c r="B4455" s="278" t="str">
        <f>IF(D4455="","",D4455&amp;"-"&amp;(1+COUNTIF(D$11:D4454,D4455)))</f>
        <v/>
      </c>
      <c r="D4455" s="271"/>
      <c r="E4455" s="272"/>
      <c r="F4455" s="272"/>
      <c r="G4455" s="272"/>
      <c r="H4455" s="272"/>
      <c r="I4455" s="272"/>
      <c r="J4455" s="272"/>
      <c r="K4455" s="272"/>
      <c r="L4455" s="272"/>
      <c r="M4455" s="272"/>
      <c r="N4455" s="273"/>
    </row>
    <row r="4456" spans="2:14" x14ac:dyDescent="0.25">
      <c r="B4456" s="278" t="str">
        <f>IF(D4456="","",D4456&amp;"-"&amp;(1+COUNTIF(D$11:D4455,D4456)))</f>
        <v/>
      </c>
      <c r="D4456" s="271"/>
      <c r="E4456" s="272"/>
      <c r="F4456" s="272"/>
      <c r="G4456" s="272"/>
      <c r="H4456" s="272"/>
      <c r="I4456" s="272"/>
      <c r="J4456" s="272"/>
      <c r="K4456" s="272"/>
      <c r="L4456" s="272"/>
      <c r="M4456" s="272"/>
      <c r="N4456" s="273"/>
    </row>
    <row r="4457" spans="2:14" ht="15" customHeight="1" x14ac:dyDescent="0.25">
      <c r="B4457" s="278" t="str">
        <f>IF(D4457="","",D4457&amp;"-"&amp;(1+COUNTIF(D$11:D4456,D4457)))</f>
        <v/>
      </c>
      <c r="D4457" s="271"/>
      <c r="E4457" s="272"/>
      <c r="F4457" s="272"/>
      <c r="G4457" s="272"/>
      <c r="H4457" s="272"/>
      <c r="I4457" s="272"/>
      <c r="J4457" s="272"/>
      <c r="K4457" s="272"/>
      <c r="L4457" s="272"/>
      <c r="M4457" s="272"/>
      <c r="N4457" s="273"/>
    </row>
    <row r="4458" spans="2:14" x14ac:dyDescent="0.25">
      <c r="B4458" s="278" t="str">
        <f>IF(D4458="","",D4458&amp;"-"&amp;(1+COUNTIF(D$11:D4457,D4458)))</f>
        <v/>
      </c>
      <c r="D4458" s="271"/>
      <c r="E4458" s="272"/>
      <c r="F4458" s="272"/>
      <c r="G4458" s="272"/>
      <c r="H4458" s="272"/>
      <c r="I4458" s="272"/>
      <c r="J4458" s="272"/>
      <c r="K4458" s="272"/>
      <c r="L4458" s="272"/>
      <c r="M4458" s="272"/>
      <c r="N4458" s="273"/>
    </row>
    <row r="4459" spans="2:14" x14ac:dyDescent="0.25">
      <c r="B4459" s="278" t="str">
        <f>IF(D4459="","",D4459&amp;"-"&amp;(1+COUNTIF(D$11:D4458,D4459)))</f>
        <v/>
      </c>
      <c r="D4459" s="271"/>
      <c r="E4459" s="272"/>
      <c r="F4459" s="272"/>
      <c r="G4459" s="272"/>
      <c r="H4459" s="272"/>
      <c r="I4459" s="272"/>
      <c r="J4459" s="272"/>
      <c r="K4459" s="272"/>
      <c r="L4459" s="272"/>
      <c r="M4459" s="272"/>
      <c r="N4459" s="273"/>
    </row>
    <row r="4460" spans="2:14" x14ac:dyDescent="0.25">
      <c r="B4460" s="278" t="str">
        <f>IF(D4460="","",D4460&amp;"-"&amp;(1+COUNTIF(D$11:D4459,D4460)))</f>
        <v/>
      </c>
      <c r="D4460" s="271"/>
      <c r="E4460" s="272"/>
      <c r="F4460" s="272"/>
      <c r="G4460" s="272"/>
      <c r="H4460" s="272"/>
      <c r="I4460" s="272"/>
      <c r="J4460" s="272"/>
      <c r="K4460" s="272"/>
      <c r="L4460" s="272"/>
      <c r="M4460" s="272"/>
      <c r="N4460" s="273"/>
    </row>
    <row r="4461" spans="2:14" x14ac:dyDescent="0.25">
      <c r="B4461" s="278" t="str">
        <f>IF(D4461="","",D4461&amp;"-"&amp;(1+COUNTIF(D$11:D4460,D4461)))</f>
        <v/>
      </c>
      <c r="D4461" s="271"/>
      <c r="E4461" s="272"/>
      <c r="F4461" s="272"/>
      <c r="G4461" s="272"/>
      <c r="H4461" s="272"/>
      <c r="I4461" s="272"/>
      <c r="J4461" s="272"/>
      <c r="K4461" s="272"/>
      <c r="L4461" s="272"/>
      <c r="M4461" s="272"/>
      <c r="N4461" s="273"/>
    </row>
    <row r="4462" spans="2:14" x14ac:dyDescent="0.25">
      <c r="B4462" s="278" t="str">
        <f>IF(D4462="","",D4462&amp;"-"&amp;(1+COUNTIF(D$11:D4461,D4462)))</f>
        <v/>
      </c>
      <c r="D4462" s="271"/>
      <c r="E4462" s="272"/>
      <c r="F4462" s="272"/>
      <c r="G4462" s="272"/>
      <c r="H4462" s="272"/>
      <c r="I4462" s="272"/>
      <c r="J4462" s="272"/>
      <c r="K4462" s="272"/>
      <c r="L4462" s="272"/>
      <c r="M4462" s="272"/>
      <c r="N4462" s="273"/>
    </row>
    <row r="4463" spans="2:14" x14ac:dyDescent="0.25">
      <c r="B4463" s="278" t="str">
        <f>IF(D4463="","",D4463&amp;"-"&amp;(1+COUNTIF(D$11:D4462,D4463)))</f>
        <v/>
      </c>
      <c r="D4463" s="271"/>
      <c r="E4463" s="272"/>
      <c r="F4463" s="272"/>
      <c r="G4463" s="272"/>
      <c r="H4463" s="272"/>
      <c r="I4463" s="272"/>
      <c r="J4463" s="272"/>
      <c r="K4463" s="272"/>
      <c r="L4463" s="272"/>
      <c r="M4463" s="272"/>
      <c r="N4463" s="273"/>
    </row>
    <row r="4464" spans="2:14" ht="15" customHeight="1" x14ac:dyDescent="0.25">
      <c r="B4464" s="278" t="str">
        <f>IF(D4464="","",D4464&amp;"-"&amp;(1+COUNTIF(D$11:D4463,D4464)))</f>
        <v/>
      </c>
      <c r="D4464" s="271"/>
      <c r="E4464" s="272"/>
      <c r="F4464" s="272"/>
      <c r="G4464" s="272"/>
      <c r="H4464" s="272"/>
      <c r="I4464" s="272"/>
      <c r="J4464" s="272"/>
      <c r="K4464" s="272"/>
      <c r="L4464" s="272"/>
      <c r="M4464" s="272"/>
      <c r="N4464" s="273"/>
    </row>
    <row r="4465" spans="2:14" x14ac:dyDescent="0.25">
      <c r="B4465" s="278" t="str">
        <f>IF(D4465="","",D4465&amp;"-"&amp;(1+COUNTIF(D$11:D4464,D4465)))</f>
        <v/>
      </c>
      <c r="D4465" s="271"/>
      <c r="E4465" s="272"/>
      <c r="F4465" s="272"/>
      <c r="G4465" s="272"/>
      <c r="H4465" s="272"/>
      <c r="I4465" s="272"/>
      <c r="J4465" s="272"/>
      <c r="K4465" s="272"/>
      <c r="L4465" s="272"/>
      <c r="M4465" s="272"/>
      <c r="N4465" s="273"/>
    </row>
    <row r="4466" spans="2:14" x14ac:dyDescent="0.25">
      <c r="B4466" s="278" t="str">
        <f>IF(D4466="","",D4466&amp;"-"&amp;(1+COUNTIF(D$11:D4465,D4466)))</f>
        <v/>
      </c>
      <c r="D4466" s="271"/>
      <c r="E4466" s="272"/>
      <c r="F4466" s="272"/>
      <c r="G4466" s="272"/>
      <c r="H4466" s="272"/>
      <c r="I4466" s="272"/>
      <c r="J4466" s="272"/>
      <c r="K4466" s="272"/>
      <c r="L4466" s="272"/>
      <c r="M4466" s="272"/>
      <c r="N4466" s="273"/>
    </row>
    <row r="4467" spans="2:14" x14ac:dyDescent="0.25">
      <c r="B4467" s="278" t="str">
        <f>IF(D4467="","",D4467&amp;"-"&amp;(1+COUNTIF(D$11:D4466,D4467)))</f>
        <v/>
      </c>
      <c r="D4467" s="271"/>
      <c r="E4467" s="272"/>
      <c r="F4467" s="272"/>
      <c r="G4467" s="272"/>
      <c r="H4467" s="272"/>
      <c r="I4467" s="272"/>
      <c r="J4467" s="272"/>
      <c r="K4467" s="272"/>
      <c r="L4467" s="272"/>
      <c r="M4467" s="272"/>
      <c r="N4467" s="273"/>
    </row>
    <row r="4468" spans="2:14" x14ac:dyDescent="0.25">
      <c r="B4468" s="278" t="str">
        <f>IF(D4468="","",D4468&amp;"-"&amp;(1+COUNTIF(D$11:D4467,D4468)))</f>
        <v/>
      </c>
      <c r="D4468" s="271"/>
      <c r="E4468" s="272"/>
      <c r="F4468" s="272"/>
      <c r="G4468" s="272"/>
      <c r="H4468" s="272"/>
      <c r="I4468" s="272"/>
      <c r="J4468" s="272"/>
      <c r="K4468" s="272"/>
      <c r="L4468" s="272"/>
      <c r="M4468" s="272"/>
      <c r="N4468" s="273"/>
    </row>
    <row r="4469" spans="2:14" x14ac:dyDescent="0.25">
      <c r="B4469" s="278" t="str">
        <f>IF(D4469="","",D4469&amp;"-"&amp;(1+COUNTIF(D$11:D4468,D4469)))</f>
        <v/>
      </c>
      <c r="D4469" s="271"/>
      <c r="E4469" s="272"/>
      <c r="F4469" s="272"/>
      <c r="G4469" s="272"/>
      <c r="H4469" s="272"/>
      <c r="I4469" s="272"/>
      <c r="J4469" s="272"/>
      <c r="K4469" s="272"/>
      <c r="L4469" s="272"/>
      <c r="M4469" s="272"/>
      <c r="N4469" s="273"/>
    </row>
    <row r="4470" spans="2:14" x14ac:dyDescent="0.25">
      <c r="B4470" s="278" t="str">
        <f>IF(D4470="","",D4470&amp;"-"&amp;(1+COUNTIF(D$11:D4469,D4470)))</f>
        <v/>
      </c>
      <c r="D4470" s="271"/>
      <c r="E4470" s="272"/>
      <c r="F4470" s="272"/>
      <c r="G4470" s="272"/>
      <c r="H4470" s="272"/>
      <c r="I4470" s="272"/>
      <c r="J4470" s="272"/>
      <c r="K4470" s="272"/>
      <c r="L4470" s="272"/>
      <c r="M4470" s="272"/>
      <c r="N4470" s="273"/>
    </row>
    <row r="4471" spans="2:14" ht="15" customHeight="1" x14ac:dyDescent="0.25">
      <c r="B4471" s="278" t="str">
        <f>IF(D4471="","",D4471&amp;"-"&amp;(1+COUNTIF(D$11:D4470,D4471)))</f>
        <v/>
      </c>
      <c r="D4471" s="271"/>
      <c r="E4471" s="272"/>
      <c r="F4471" s="272"/>
      <c r="G4471" s="272"/>
      <c r="H4471" s="272"/>
      <c r="I4471" s="272"/>
      <c r="J4471" s="272"/>
      <c r="K4471" s="272"/>
      <c r="L4471" s="272"/>
      <c r="M4471" s="272"/>
      <c r="N4471" s="273"/>
    </row>
    <row r="4472" spans="2:14" x14ac:dyDescent="0.25">
      <c r="B4472" s="278" t="str">
        <f>IF(D4472="","",D4472&amp;"-"&amp;(1+COUNTIF(D$11:D4471,D4472)))</f>
        <v/>
      </c>
      <c r="D4472" s="271"/>
      <c r="E4472" s="272"/>
      <c r="F4472" s="272"/>
      <c r="G4472" s="272"/>
      <c r="H4472" s="272"/>
      <c r="I4472" s="272"/>
      <c r="J4472" s="272"/>
      <c r="K4472" s="272"/>
      <c r="L4472" s="272"/>
      <c r="M4472" s="272"/>
      <c r="N4472" s="273"/>
    </row>
    <row r="4473" spans="2:14" x14ac:dyDescent="0.25">
      <c r="B4473" s="278" t="str">
        <f>IF(D4473="","",D4473&amp;"-"&amp;(1+COUNTIF(D$11:D4472,D4473)))</f>
        <v/>
      </c>
      <c r="D4473" s="271"/>
      <c r="E4473" s="272"/>
      <c r="F4473" s="272"/>
      <c r="G4473" s="272"/>
      <c r="H4473" s="272"/>
      <c r="I4473" s="272"/>
      <c r="J4473" s="272"/>
      <c r="K4473" s="272"/>
      <c r="L4473" s="272"/>
      <c r="M4473" s="272"/>
      <c r="N4473" s="273"/>
    </row>
    <row r="4474" spans="2:14" x14ac:dyDescent="0.25">
      <c r="B4474" s="278" t="str">
        <f>IF(D4474="","",D4474&amp;"-"&amp;(1+COUNTIF(D$11:D4473,D4474)))</f>
        <v/>
      </c>
      <c r="D4474" s="271"/>
      <c r="E4474" s="272"/>
      <c r="F4474" s="272"/>
      <c r="G4474" s="272"/>
      <c r="H4474" s="272"/>
      <c r="I4474" s="272"/>
      <c r="J4474" s="272"/>
      <c r="K4474" s="272"/>
      <c r="L4474" s="272"/>
      <c r="M4474" s="272"/>
      <c r="N4474" s="273"/>
    </row>
    <row r="4475" spans="2:14" x14ac:dyDescent="0.25">
      <c r="B4475" s="278" t="str">
        <f>IF(D4475="","",D4475&amp;"-"&amp;(1+COUNTIF(D$11:D4474,D4475)))</f>
        <v/>
      </c>
      <c r="D4475" s="271"/>
      <c r="E4475" s="272"/>
      <c r="F4475" s="272"/>
      <c r="G4475" s="272"/>
      <c r="H4475" s="272"/>
      <c r="I4475" s="272"/>
      <c r="J4475" s="272"/>
      <c r="K4475" s="272"/>
      <c r="L4475" s="272"/>
      <c r="M4475" s="272"/>
      <c r="N4475" s="273"/>
    </row>
    <row r="4476" spans="2:14" x14ac:dyDescent="0.25">
      <c r="B4476" s="278" t="str">
        <f>IF(D4476="","",D4476&amp;"-"&amp;(1+COUNTIF(D$11:D4475,D4476)))</f>
        <v/>
      </c>
      <c r="D4476" s="271"/>
      <c r="E4476" s="272"/>
      <c r="F4476" s="272"/>
      <c r="G4476" s="272"/>
      <c r="H4476" s="272"/>
      <c r="I4476" s="272"/>
      <c r="J4476" s="272"/>
      <c r="K4476" s="272"/>
      <c r="L4476" s="272"/>
      <c r="M4476" s="272"/>
      <c r="N4476" s="273"/>
    </row>
    <row r="4477" spans="2:14" x14ac:dyDescent="0.25">
      <c r="B4477" s="278" t="str">
        <f>IF(D4477="","",D4477&amp;"-"&amp;(1+COUNTIF(D$11:D4476,D4477)))</f>
        <v/>
      </c>
      <c r="D4477" s="271"/>
      <c r="E4477" s="272"/>
      <c r="F4477" s="272"/>
      <c r="G4477" s="272"/>
      <c r="H4477" s="272"/>
      <c r="I4477" s="272"/>
      <c r="J4477" s="272"/>
      <c r="K4477" s="272"/>
      <c r="L4477" s="272"/>
      <c r="M4477" s="272"/>
      <c r="N4477" s="273"/>
    </row>
    <row r="4478" spans="2:14" ht="15" customHeight="1" x14ac:dyDescent="0.25">
      <c r="B4478" s="278" t="str">
        <f>IF(D4478="","",D4478&amp;"-"&amp;(1+COUNTIF(D$11:D4477,D4478)))</f>
        <v/>
      </c>
      <c r="D4478" s="271"/>
      <c r="E4478" s="272"/>
      <c r="F4478" s="272"/>
      <c r="G4478" s="272"/>
      <c r="H4478" s="272"/>
      <c r="I4478" s="272"/>
      <c r="J4478" s="272"/>
      <c r="K4478" s="272"/>
      <c r="L4478" s="272"/>
      <c r="M4478" s="272"/>
      <c r="N4478" s="273"/>
    </row>
    <row r="4479" spans="2:14" x14ac:dyDescent="0.25">
      <c r="B4479" s="278" t="str">
        <f>IF(D4479="","",D4479&amp;"-"&amp;(1+COUNTIF(D$11:D4478,D4479)))</f>
        <v/>
      </c>
      <c r="D4479" s="271"/>
      <c r="E4479" s="272"/>
      <c r="F4479" s="272"/>
      <c r="G4479" s="272"/>
      <c r="H4479" s="272"/>
      <c r="I4479" s="272"/>
      <c r="J4479" s="272"/>
      <c r="K4479" s="272"/>
      <c r="L4479" s="272"/>
      <c r="M4479" s="272"/>
      <c r="N4479" s="273"/>
    </row>
    <row r="4480" spans="2:14" x14ac:dyDescent="0.25">
      <c r="B4480" s="278" t="str">
        <f>IF(D4480="","",D4480&amp;"-"&amp;(1+COUNTIF(D$11:D4479,D4480)))</f>
        <v/>
      </c>
      <c r="D4480" s="271"/>
      <c r="E4480" s="272"/>
      <c r="F4480" s="272"/>
      <c r="G4480" s="272"/>
      <c r="H4480" s="272"/>
      <c r="I4480" s="272"/>
      <c r="J4480" s="272"/>
      <c r="K4480" s="272"/>
      <c r="L4480" s="272"/>
      <c r="M4480" s="272"/>
      <c r="N4480" s="273"/>
    </row>
    <row r="4481" spans="2:14" x14ac:dyDescent="0.25">
      <c r="B4481" s="278" t="str">
        <f>IF(D4481="","",D4481&amp;"-"&amp;(1+COUNTIF(D$11:D4480,D4481)))</f>
        <v/>
      </c>
      <c r="D4481" s="271"/>
      <c r="E4481" s="272"/>
      <c r="F4481" s="272"/>
      <c r="G4481" s="272"/>
      <c r="H4481" s="272"/>
      <c r="I4481" s="272"/>
      <c r="J4481" s="272"/>
      <c r="K4481" s="272"/>
      <c r="L4481" s="272"/>
      <c r="M4481" s="272"/>
      <c r="N4481" s="273"/>
    </row>
    <row r="4482" spans="2:14" x14ac:dyDescent="0.25">
      <c r="B4482" s="278" t="str">
        <f>IF(D4482="","",D4482&amp;"-"&amp;(1+COUNTIF(D$11:D4481,D4482)))</f>
        <v/>
      </c>
      <c r="D4482" s="271"/>
      <c r="E4482" s="272"/>
      <c r="F4482" s="272"/>
      <c r="G4482" s="272"/>
      <c r="H4482" s="272"/>
      <c r="I4482" s="272"/>
      <c r="J4482" s="272"/>
      <c r="K4482" s="272"/>
      <c r="L4482" s="272"/>
      <c r="M4482" s="272"/>
      <c r="N4482" s="273"/>
    </row>
    <row r="4483" spans="2:14" x14ac:dyDescent="0.25">
      <c r="B4483" s="278" t="str">
        <f>IF(D4483="","",D4483&amp;"-"&amp;(1+COUNTIF(D$11:D4482,D4483)))</f>
        <v/>
      </c>
      <c r="D4483" s="271"/>
      <c r="E4483" s="272"/>
      <c r="F4483" s="272"/>
      <c r="G4483" s="272"/>
      <c r="H4483" s="272"/>
      <c r="I4483" s="272"/>
      <c r="J4483" s="272"/>
      <c r="K4483" s="272"/>
      <c r="L4483" s="272"/>
      <c r="M4483" s="272"/>
      <c r="N4483" s="273"/>
    </row>
    <row r="4484" spans="2:14" x14ac:dyDescent="0.25">
      <c r="B4484" s="278" t="str">
        <f>IF(D4484="","",D4484&amp;"-"&amp;(1+COUNTIF(D$11:D4483,D4484)))</f>
        <v/>
      </c>
      <c r="D4484" s="271"/>
      <c r="E4484" s="272"/>
      <c r="F4484" s="272"/>
      <c r="G4484" s="272"/>
      <c r="H4484" s="272"/>
      <c r="I4484" s="272"/>
      <c r="J4484" s="272"/>
      <c r="K4484" s="272"/>
      <c r="L4484" s="272"/>
      <c r="M4484" s="272"/>
      <c r="N4484" s="273"/>
    </row>
    <row r="4485" spans="2:14" ht="15" customHeight="1" x14ac:dyDescent="0.25">
      <c r="B4485" s="278" t="str">
        <f>IF(D4485="","",D4485&amp;"-"&amp;(1+COUNTIF(D$11:D4484,D4485)))</f>
        <v/>
      </c>
      <c r="D4485" s="271"/>
      <c r="E4485" s="272"/>
      <c r="F4485" s="272"/>
      <c r="G4485" s="272"/>
      <c r="H4485" s="272"/>
      <c r="I4485" s="272"/>
      <c r="J4485" s="272"/>
      <c r="K4485" s="272"/>
      <c r="L4485" s="272"/>
      <c r="M4485" s="272"/>
      <c r="N4485" s="273"/>
    </row>
    <row r="4486" spans="2:14" x14ac:dyDescent="0.25">
      <c r="B4486" s="278" t="str">
        <f>IF(D4486="","",D4486&amp;"-"&amp;(1+COUNTIF(D$11:D4485,D4486)))</f>
        <v/>
      </c>
      <c r="D4486" s="271"/>
      <c r="E4486" s="272"/>
      <c r="F4486" s="272"/>
      <c r="G4486" s="272"/>
      <c r="H4486" s="272"/>
      <c r="I4486" s="272"/>
      <c r="J4486" s="272"/>
      <c r="K4486" s="272"/>
      <c r="L4486" s="272"/>
      <c r="M4486" s="272"/>
      <c r="N4486" s="273"/>
    </row>
    <row r="4487" spans="2:14" x14ac:dyDescent="0.25">
      <c r="B4487" s="278" t="str">
        <f>IF(D4487="","",D4487&amp;"-"&amp;(1+COUNTIF(D$11:D4486,D4487)))</f>
        <v/>
      </c>
      <c r="D4487" s="271"/>
      <c r="E4487" s="272"/>
      <c r="F4487" s="272"/>
      <c r="G4487" s="272"/>
      <c r="H4487" s="272"/>
      <c r="I4487" s="272"/>
      <c r="J4487" s="272"/>
      <c r="K4487" s="272"/>
      <c r="L4487" s="272"/>
      <c r="M4487" s="272"/>
      <c r="N4487" s="273"/>
    </row>
    <row r="4488" spans="2:14" x14ac:dyDescent="0.25">
      <c r="B4488" s="278" t="str">
        <f>IF(D4488="","",D4488&amp;"-"&amp;(1+COUNTIF(D$11:D4487,D4488)))</f>
        <v/>
      </c>
      <c r="D4488" s="271"/>
      <c r="E4488" s="272"/>
      <c r="F4488" s="272"/>
      <c r="G4488" s="272"/>
      <c r="H4488" s="272"/>
      <c r="I4488" s="272"/>
      <c r="J4488" s="272"/>
      <c r="K4488" s="272"/>
      <c r="L4488" s="272"/>
      <c r="M4488" s="272"/>
      <c r="N4488" s="273"/>
    </row>
    <row r="4489" spans="2:14" x14ac:dyDescent="0.25">
      <c r="B4489" s="278" t="str">
        <f>IF(D4489="","",D4489&amp;"-"&amp;(1+COUNTIF(D$11:D4488,D4489)))</f>
        <v/>
      </c>
      <c r="D4489" s="271"/>
      <c r="E4489" s="272"/>
      <c r="F4489" s="272"/>
      <c r="G4489" s="272"/>
      <c r="H4489" s="272"/>
      <c r="I4489" s="272"/>
      <c r="J4489" s="272"/>
      <c r="K4489" s="272"/>
      <c r="L4489" s="272"/>
      <c r="M4489" s="272"/>
      <c r="N4489" s="273"/>
    </row>
    <row r="4490" spans="2:14" x14ac:dyDescent="0.25">
      <c r="B4490" s="278" t="str">
        <f>IF(D4490="","",D4490&amp;"-"&amp;(1+COUNTIF(D$11:D4489,D4490)))</f>
        <v/>
      </c>
      <c r="D4490" s="271"/>
      <c r="E4490" s="272"/>
      <c r="F4490" s="272"/>
      <c r="G4490" s="272"/>
      <c r="H4490" s="272"/>
      <c r="I4490" s="272"/>
      <c r="J4490" s="272"/>
      <c r="K4490" s="272"/>
      <c r="L4490" s="272"/>
      <c r="M4490" s="272"/>
      <c r="N4490" s="273"/>
    </row>
    <row r="4491" spans="2:14" x14ac:dyDescent="0.25">
      <c r="B4491" s="278" t="str">
        <f>IF(D4491="","",D4491&amp;"-"&amp;(1+COUNTIF(D$11:D4490,D4491)))</f>
        <v/>
      </c>
      <c r="D4491" s="271"/>
      <c r="E4491" s="272"/>
      <c r="F4491" s="272"/>
      <c r="G4491" s="272"/>
      <c r="H4491" s="272"/>
      <c r="I4491" s="272"/>
      <c r="J4491" s="272"/>
      <c r="K4491" s="272"/>
      <c r="L4491" s="272"/>
      <c r="M4491" s="272"/>
      <c r="N4491" s="273"/>
    </row>
    <row r="4492" spans="2:14" ht="15" customHeight="1" x14ac:dyDescent="0.25">
      <c r="B4492" s="278" t="str">
        <f>IF(D4492="","",D4492&amp;"-"&amp;(1+COUNTIF(D$11:D4491,D4492)))</f>
        <v/>
      </c>
      <c r="D4492" s="271"/>
      <c r="E4492" s="272"/>
      <c r="F4492" s="272"/>
      <c r="G4492" s="272"/>
      <c r="H4492" s="272"/>
      <c r="I4492" s="272"/>
      <c r="J4492" s="272"/>
      <c r="K4492" s="272"/>
      <c r="L4492" s="272"/>
      <c r="M4492" s="272"/>
      <c r="N4492" s="273"/>
    </row>
    <row r="4493" spans="2:14" x14ac:dyDescent="0.25">
      <c r="B4493" s="278" t="str">
        <f>IF(D4493="","",D4493&amp;"-"&amp;(1+COUNTIF(D$11:D4492,D4493)))</f>
        <v/>
      </c>
      <c r="D4493" s="271"/>
      <c r="E4493" s="272"/>
      <c r="F4493" s="272"/>
      <c r="G4493" s="272"/>
      <c r="H4493" s="272"/>
      <c r="I4493" s="272"/>
      <c r="J4493" s="272"/>
      <c r="K4493" s="272"/>
      <c r="L4493" s="272"/>
      <c r="M4493" s="272"/>
      <c r="N4493" s="273"/>
    </row>
    <row r="4494" spans="2:14" x14ac:dyDescent="0.25">
      <c r="B4494" s="278" t="str">
        <f>IF(D4494="","",D4494&amp;"-"&amp;(1+COUNTIF(D$11:D4493,D4494)))</f>
        <v/>
      </c>
      <c r="D4494" s="271"/>
      <c r="E4494" s="272"/>
      <c r="F4494" s="272"/>
      <c r="G4494" s="272"/>
      <c r="H4494" s="272"/>
      <c r="I4494" s="272"/>
      <c r="J4494" s="272"/>
      <c r="K4494" s="272"/>
      <c r="L4494" s="272"/>
      <c r="M4494" s="272"/>
      <c r="N4494" s="273"/>
    </row>
    <row r="4495" spans="2:14" ht="15" customHeight="1" x14ac:dyDescent="0.25">
      <c r="B4495" s="278" t="str">
        <f>IF(D4495="","",D4495&amp;"-"&amp;(1+COUNTIF(D$11:D4494,D4495)))</f>
        <v/>
      </c>
      <c r="D4495" s="271"/>
      <c r="E4495" s="272"/>
      <c r="F4495" s="272"/>
      <c r="G4495" s="272"/>
      <c r="H4495" s="272"/>
      <c r="I4495" s="272"/>
      <c r="J4495" s="272"/>
      <c r="K4495" s="272"/>
      <c r="L4495" s="272"/>
      <c r="M4495" s="272"/>
      <c r="N4495" s="273"/>
    </row>
    <row r="4496" spans="2:14" x14ac:dyDescent="0.25">
      <c r="B4496" s="278" t="str">
        <f>IF(D4496="","",D4496&amp;"-"&amp;(1+COUNTIF(D$11:D4495,D4496)))</f>
        <v/>
      </c>
      <c r="D4496" s="271"/>
      <c r="E4496" s="272"/>
      <c r="F4496" s="272"/>
      <c r="G4496" s="272"/>
      <c r="H4496" s="272"/>
      <c r="I4496" s="272"/>
      <c r="J4496" s="272"/>
      <c r="K4496" s="272"/>
      <c r="L4496" s="272"/>
      <c r="M4496" s="272"/>
      <c r="N4496" s="273"/>
    </row>
    <row r="4497" spans="2:14" x14ac:dyDescent="0.25">
      <c r="B4497" s="278" t="str">
        <f>IF(D4497="","",D4497&amp;"-"&amp;(1+COUNTIF(D$11:D4496,D4497)))</f>
        <v/>
      </c>
      <c r="D4497" s="271"/>
      <c r="E4497" s="272"/>
      <c r="F4497" s="272"/>
      <c r="G4497" s="272"/>
      <c r="H4497" s="272"/>
      <c r="I4497" s="272"/>
      <c r="J4497" s="272"/>
      <c r="K4497" s="272"/>
      <c r="L4497" s="272"/>
      <c r="M4497" s="272"/>
      <c r="N4497" s="273"/>
    </row>
    <row r="4498" spans="2:14" x14ac:dyDescent="0.25">
      <c r="B4498" s="278" t="str">
        <f>IF(D4498="","",D4498&amp;"-"&amp;(1+COUNTIF(D$11:D4497,D4498)))</f>
        <v/>
      </c>
      <c r="D4498" s="271"/>
      <c r="E4498" s="272"/>
      <c r="F4498" s="272"/>
      <c r="G4498" s="272"/>
      <c r="H4498" s="272"/>
      <c r="I4498" s="272"/>
      <c r="J4498" s="272"/>
      <c r="K4498" s="272"/>
      <c r="L4498" s="272"/>
      <c r="M4498" s="272"/>
      <c r="N4498" s="273"/>
    </row>
    <row r="4499" spans="2:14" x14ac:dyDescent="0.25">
      <c r="B4499" s="278" t="str">
        <f>IF(D4499="","",D4499&amp;"-"&amp;(1+COUNTIF(D$11:D4498,D4499)))</f>
        <v/>
      </c>
      <c r="D4499" s="271"/>
      <c r="E4499" s="272"/>
      <c r="F4499" s="272"/>
      <c r="G4499" s="272"/>
      <c r="H4499" s="272"/>
      <c r="I4499" s="272"/>
      <c r="J4499" s="272"/>
      <c r="K4499" s="272"/>
      <c r="L4499" s="272"/>
      <c r="M4499" s="272"/>
      <c r="N4499" s="273"/>
    </row>
    <row r="4500" spans="2:14" x14ac:dyDescent="0.25">
      <c r="B4500" s="278" t="str">
        <f>IF(D4500="","",D4500&amp;"-"&amp;(1+COUNTIF(D$11:D4499,D4500)))</f>
        <v/>
      </c>
      <c r="D4500" s="271"/>
      <c r="E4500" s="272"/>
      <c r="F4500" s="272"/>
      <c r="G4500" s="272"/>
      <c r="H4500" s="272"/>
      <c r="I4500" s="272"/>
      <c r="J4500" s="272"/>
      <c r="K4500" s="272"/>
      <c r="L4500" s="272"/>
      <c r="M4500" s="272"/>
      <c r="N4500" s="273"/>
    </row>
    <row r="4501" spans="2:14" x14ac:dyDescent="0.25">
      <c r="B4501" s="278" t="str">
        <f>IF(D4501="","",D4501&amp;"-"&amp;(1+COUNTIF(D$11:D4500,D4501)))</f>
        <v/>
      </c>
      <c r="D4501" s="271"/>
      <c r="E4501" s="272"/>
      <c r="F4501" s="272"/>
      <c r="G4501" s="272"/>
      <c r="H4501" s="272"/>
      <c r="I4501" s="272"/>
      <c r="J4501" s="272"/>
      <c r="K4501" s="272"/>
      <c r="L4501" s="272"/>
      <c r="M4501" s="272"/>
      <c r="N4501" s="273"/>
    </row>
    <row r="4502" spans="2:14" ht="15" customHeight="1" x14ac:dyDescent="0.25">
      <c r="B4502" s="278" t="str">
        <f>IF(D4502="","",D4502&amp;"-"&amp;(1+COUNTIF(D$11:D4501,D4502)))</f>
        <v/>
      </c>
      <c r="D4502" s="271"/>
      <c r="E4502" s="272"/>
      <c r="F4502" s="272"/>
      <c r="G4502" s="272"/>
      <c r="H4502" s="272"/>
      <c r="I4502" s="272"/>
      <c r="J4502" s="272"/>
      <c r="K4502" s="272"/>
      <c r="L4502" s="272"/>
      <c r="M4502" s="272"/>
      <c r="N4502" s="273"/>
    </row>
    <row r="4503" spans="2:14" x14ac:dyDescent="0.25">
      <c r="B4503" s="278" t="str">
        <f>IF(D4503="","",D4503&amp;"-"&amp;(1+COUNTIF(D$11:D4502,D4503)))</f>
        <v/>
      </c>
      <c r="D4503" s="271"/>
      <c r="E4503" s="272"/>
      <c r="F4503" s="272"/>
      <c r="G4503" s="272"/>
      <c r="H4503" s="272"/>
      <c r="I4503" s="272"/>
      <c r="J4503" s="272"/>
      <c r="K4503" s="272"/>
      <c r="L4503" s="272"/>
      <c r="M4503" s="272"/>
      <c r="N4503" s="273"/>
    </row>
    <row r="4504" spans="2:14" x14ac:dyDescent="0.25">
      <c r="B4504" s="278" t="str">
        <f>IF(D4504="","",D4504&amp;"-"&amp;(1+COUNTIF(D$11:D4503,D4504)))</f>
        <v/>
      </c>
      <c r="D4504" s="271"/>
      <c r="E4504" s="272"/>
      <c r="F4504" s="272"/>
      <c r="G4504" s="272"/>
      <c r="H4504" s="272"/>
      <c r="I4504" s="272"/>
      <c r="J4504" s="272"/>
      <c r="K4504" s="272"/>
      <c r="L4504" s="272"/>
      <c r="M4504" s="272"/>
      <c r="N4504" s="273"/>
    </row>
    <row r="4505" spans="2:14" x14ac:dyDescent="0.25">
      <c r="B4505" s="278" t="str">
        <f>IF(D4505="","",D4505&amp;"-"&amp;(1+COUNTIF(D$11:D4504,D4505)))</f>
        <v/>
      </c>
      <c r="D4505" s="271"/>
      <c r="E4505" s="272"/>
      <c r="F4505" s="272"/>
      <c r="G4505" s="272"/>
      <c r="H4505" s="272"/>
      <c r="I4505" s="272"/>
      <c r="J4505" s="272"/>
      <c r="K4505" s="272"/>
      <c r="L4505" s="272"/>
      <c r="M4505" s="272"/>
      <c r="N4505" s="273"/>
    </row>
    <row r="4506" spans="2:14" x14ac:dyDescent="0.25">
      <c r="B4506" s="278" t="str">
        <f>IF(D4506="","",D4506&amp;"-"&amp;(1+COUNTIF(D$11:D4505,D4506)))</f>
        <v/>
      </c>
      <c r="D4506" s="271"/>
      <c r="E4506" s="272"/>
      <c r="F4506" s="272"/>
      <c r="G4506" s="272"/>
      <c r="H4506" s="272"/>
      <c r="I4506" s="272"/>
      <c r="J4506" s="272"/>
      <c r="K4506" s="272"/>
      <c r="L4506" s="272"/>
      <c r="M4506" s="272"/>
      <c r="N4506" s="273"/>
    </row>
    <row r="4507" spans="2:14" x14ac:dyDescent="0.25">
      <c r="B4507" s="278" t="str">
        <f>IF(D4507="","",D4507&amp;"-"&amp;(1+COUNTIF(D$11:D4506,D4507)))</f>
        <v/>
      </c>
      <c r="D4507" s="271"/>
      <c r="E4507" s="272"/>
      <c r="F4507" s="272"/>
      <c r="G4507" s="272"/>
      <c r="H4507" s="272"/>
      <c r="I4507" s="272"/>
      <c r="J4507" s="272"/>
      <c r="K4507" s="272"/>
      <c r="L4507" s="272"/>
      <c r="M4507" s="272"/>
      <c r="N4507" s="273"/>
    </row>
    <row r="4508" spans="2:14" x14ac:dyDescent="0.25">
      <c r="B4508" s="278" t="str">
        <f>IF(D4508="","",D4508&amp;"-"&amp;(1+COUNTIF(D$11:D4507,D4508)))</f>
        <v/>
      </c>
      <c r="D4508" s="271"/>
      <c r="E4508" s="272"/>
      <c r="F4508" s="272"/>
      <c r="G4508" s="272"/>
      <c r="H4508" s="272"/>
      <c r="I4508" s="272"/>
      <c r="J4508" s="272"/>
      <c r="K4508" s="272"/>
      <c r="L4508" s="272"/>
      <c r="M4508" s="272"/>
      <c r="N4508" s="273"/>
    </row>
    <row r="4509" spans="2:14" ht="15" customHeight="1" x14ac:dyDescent="0.25">
      <c r="B4509" s="278" t="str">
        <f>IF(D4509="","",D4509&amp;"-"&amp;(1+COUNTIF(D$11:D4508,D4509)))</f>
        <v/>
      </c>
      <c r="D4509" s="271"/>
      <c r="E4509" s="272"/>
      <c r="F4509" s="272"/>
      <c r="G4509" s="272"/>
      <c r="H4509" s="272"/>
      <c r="I4509" s="272"/>
      <c r="J4509" s="272"/>
      <c r="K4509" s="272"/>
      <c r="L4509" s="272"/>
      <c r="M4509" s="272"/>
      <c r="N4509" s="273"/>
    </row>
    <row r="4510" spans="2:14" x14ac:dyDescent="0.25">
      <c r="B4510" s="278" t="str">
        <f>IF(D4510="","",D4510&amp;"-"&amp;(1+COUNTIF(D$11:D4509,D4510)))</f>
        <v/>
      </c>
      <c r="D4510" s="271"/>
      <c r="E4510" s="272"/>
      <c r="F4510" s="272"/>
      <c r="G4510" s="272"/>
      <c r="H4510" s="272"/>
      <c r="I4510" s="272"/>
      <c r="J4510" s="272"/>
      <c r="K4510" s="272"/>
      <c r="L4510" s="272"/>
      <c r="M4510" s="272"/>
      <c r="N4510" s="273"/>
    </row>
    <row r="4511" spans="2:14" x14ac:dyDescent="0.25">
      <c r="B4511" s="278" t="str">
        <f>IF(D4511="","",D4511&amp;"-"&amp;(1+COUNTIF(D$11:D4510,D4511)))</f>
        <v/>
      </c>
      <c r="D4511" s="271"/>
      <c r="E4511" s="272"/>
      <c r="F4511" s="272"/>
      <c r="G4511" s="272"/>
      <c r="H4511" s="272"/>
      <c r="I4511" s="272"/>
      <c r="J4511" s="272"/>
      <c r="K4511" s="272"/>
      <c r="L4511" s="272"/>
      <c r="M4511" s="272"/>
      <c r="N4511" s="273"/>
    </row>
    <row r="4512" spans="2:14" x14ac:dyDescent="0.25">
      <c r="B4512" s="278" t="str">
        <f>IF(D4512="","",D4512&amp;"-"&amp;(1+COUNTIF(D$11:D4511,D4512)))</f>
        <v/>
      </c>
      <c r="D4512" s="271"/>
      <c r="E4512" s="272"/>
      <c r="F4512" s="272"/>
      <c r="G4512" s="272"/>
      <c r="H4512" s="272"/>
      <c r="I4512" s="272"/>
      <c r="J4512" s="272"/>
      <c r="K4512" s="272"/>
      <c r="L4512" s="272"/>
      <c r="M4512" s="272"/>
      <c r="N4512" s="273"/>
    </row>
    <row r="4513" spans="2:14" x14ac:dyDescent="0.25">
      <c r="B4513" s="278" t="str">
        <f>IF(D4513="","",D4513&amp;"-"&amp;(1+COUNTIF(D$11:D4512,D4513)))</f>
        <v/>
      </c>
      <c r="D4513" s="271"/>
      <c r="E4513" s="272"/>
      <c r="F4513" s="272"/>
      <c r="G4513" s="272"/>
      <c r="H4513" s="272"/>
      <c r="I4513" s="272"/>
      <c r="J4513" s="272"/>
      <c r="K4513" s="272"/>
      <c r="L4513" s="272"/>
      <c r="M4513" s="272"/>
      <c r="N4513" s="273"/>
    </row>
    <row r="4514" spans="2:14" x14ac:dyDescent="0.25">
      <c r="B4514" s="278" t="str">
        <f>IF(D4514="","",D4514&amp;"-"&amp;(1+COUNTIF(D$11:D4513,D4514)))</f>
        <v/>
      </c>
      <c r="D4514" s="271"/>
      <c r="E4514" s="272"/>
      <c r="F4514" s="272"/>
      <c r="G4514" s="272"/>
      <c r="H4514" s="272"/>
      <c r="I4514" s="272"/>
      <c r="J4514" s="272"/>
      <c r="K4514" s="272"/>
      <c r="L4514" s="272"/>
      <c r="M4514" s="272"/>
      <c r="N4514" s="273"/>
    </row>
    <row r="4515" spans="2:14" x14ac:dyDescent="0.25">
      <c r="B4515" s="278" t="str">
        <f>IF(D4515="","",D4515&amp;"-"&amp;(1+COUNTIF(D$11:D4514,D4515)))</f>
        <v/>
      </c>
      <c r="D4515" s="271"/>
      <c r="E4515" s="272"/>
      <c r="F4515" s="272"/>
      <c r="G4515" s="272"/>
      <c r="H4515" s="272"/>
      <c r="I4515" s="272"/>
      <c r="J4515" s="272"/>
      <c r="K4515" s="272"/>
      <c r="L4515" s="272"/>
      <c r="M4515" s="272"/>
      <c r="N4515" s="273"/>
    </row>
    <row r="4516" spans="2:14" ht="15" customHeight="1" x14ac:dyDescent="0.25">
      <c r="B4516" s="278" t="str">
        <f>IF(D4516="","",D4516&amp;"-"&amp;(1+COUNTIF(D$11:D4515,D4516)))</f>
        <v/>
      </c>
      <c r="D4516" s="271"/>
      <c r="E4516" s="272"/>
      <c r="F4516" s="272"/>
      <c r="G4516" s="272"/>
      <c r="H4516" s="272"/>
      <c r="I4516" s="272"/>
      <c r="J4516" s="272"/>
      <c r="K4516" s="272"/>
      <c r="L4516" s="272"/>
      <c r="M4516" s="272"/>
      <c r="N4516" s="273"/>
    </row>
    <row r="4517" spans="2:14" x14ac:dyDescent="0.25">
      <c r="B4517" s="278" t="str">
        <f>IF(D4517="","",D4517&amp;"-"&amp;(1+COUNTIF(D$11:D4516,D4517)))</f>
        <v/>
      </c>
      <c r="D4517" s="271"/>
      <c r="E4517" s="272"/>
      <c r="F4517" s="272"/>
      <c r="G4517" s="272"/>
      <c r="H4517" s="272"/>
      <c r="I4517" s="272"/>
      <c r="J4517" s="272"/>
      <c r="K4517" s="272"/>
      <c r="L4517" s="272"/>
      <c r="M4517" s="272"/>
      <c r="N4517" s="273"/>
    </row>
    <row r="4518" spans="2:14" x14ac:dyDescent="0.25">
      <c r="B4518" s="278" t="str">
        <f>IF(D4518="","",D4518&amp;"-"&amp;(1+COUNTIF(D$11:D4517,D4518)))</f>
        <v/>
      </c>
      <c r="D4518" s="271"/>
      <c r="E4518" s="272"/>
      <c r="F4518" s="272"/>
      <c r="G4518" s="272"/>
      <c r="H4518" s="272"/>
      <c r="I4518" s="272"/>
      <c r="J4518" s="272"/>
      <c r="K4518" s="272"/>
      <c r="L4518" s="272"/>
      <c r="M4518" s="272"/>
      <c r="N4518" s="273"/>
    </row>
    <row r="4519" spans="2:14" x14ac:dyDescent="0.25">
      <c r="B4519" s="278" t="str">
        <f>IF(D4519="","",D4519&amp;"-"&amp;(1+COUNTIF(D$11:D4518,D4519)))</f>
        <v/>
      </c>
      <c r="D4519" s="271"/>
      <c r="E4519" s="272"/>
      <c r="F4519" s="272"/>
      <c r="G4519" s="272"/>
      <c r="H4519" s="272"/>
      <c r="I4519" s="272"/>
      <c r="J4519" s="272"/>
      <c r="K4519" s="272"/>
      <c r="L4519" s="272"/>
      <c r="M4519" s="272"/>
      <c r="N4519" s="273"/>
    </row>
    <row r="4520" spans="2:14" x14ac:dyDescent="0.25">
      <c r="B4520" s="278" t="str">
        <f>IF(D4520="","",D4520&amp;"-"&amp;(1+COUNTIF(D$11:D4519,D4520)))</f>
        <v/>
      </c>
      <c r="D4520" s="271"/>
      <c r="E4520" s="272"/>
      <c r="F4520" s="272"/>
      <c r="G4520" s="272"/>
      <c r="H4520" s="272"/>
      <c r="I4520" s="272"/>
      <c r="J4520" s="272"/>
      <c r="K4520" s="272"/>
      <c r="L4520" s="272"/>
      <c r="M4520" s="272"/>
      <c r="N4520" s="273"/>
    </row>
    <row r="4521" spans="2:14" x14ac:dyDescent="0.25">
      <c r="B4521" s="278" t="str">
        <f>IF(D4521="","",D4521&amp;"-"&amp;(1+COUNTIF(D$11:D4520,D4521)))</f>
        <v/>
      </c>
      <c r="D4521" s="271"/>
      <c r="E4521" s="272"/>
      <c r="F4521" s="272"/>
      <c r="G4521" s="272"/>
      <c r="H4521" s="272"/>
      <c r="I4521" s="272"/>
      <c r="J4521" s="272"/>
      <c r="K4521" s="272"/>
      <c r="L4521" s="272"/>
      <c r="M4521" s="272"/>
      <c r="N4521" s="273"/>
    </row>
    <row r="4522" spans="2:14" x14ac:dyDescent="0.25">
      <c r="B4522" s="278" t="str">
        <f>IF(D4522="","",D4522&amp;"-"&amp;(1+COUNTIF(D$11:D4521,D4522)))</f>
        <v/>
      </c>
      <c r="D4522" s="271"/>
      <c r="E4522" s="272"/>
      <c r="F4522" s="272"/>
      <c r="G4522" s="272"/>
      <c r="H4522" s="272"/>
      <c r="I4522" s="272"/>
      <c r="J4522" s="272"/>
      <c r="K4522" s="272"/>
      <c r="L4522" s="272"/>
      <c r="M4522" s="272"/>
      <c r="N4522" s="273"/>
    </row>
    <row r="4523" spans="2:14" ht="15" customHeight="1" x14ac:dyDescent="0.25">
      <c r="B4523" s="278" t="str">
        <f>IF(D4523="","",D4523&amp;"-"&amp;(1+COUNTIF(D$11:D4522,D4523)))</f>
        <v/>
      </c>
      <c r="D4523" s="271"/>
      <c r="E4523" s="272"/>
      <c r="F4523" s="272"/>
      <c r="G4523" s="272"/>
      <c r="H4523" s="272"/>
      <c r="I4523" s="272"/>
      <c r="J4523" s="272"/>
      <c r="K4523" s="272"/>
      <c r="L4523" s="272"/>
      <c r="M4523" s="272"/>
      <c r="N4523" s="273"/>
    </row>
    <row r="4524" spans="2:14" x14ac:dyDescent="0.25">
      <c r="B4524" s="278" t="str">
        <f>IF(D4524="","",D4524&amp;"-"&amp;(1+COUNTIF(D$11:D4523,D4524)))</f>
        <v/>
      </c>
      <c r="D4524" s="271"/>
      <c r="E4524" s="272"/>
      <c r="F4524" s="272"/>
      <c r="G4524" s="272"/>
      <c r="H4524" s="272"/>
      <c r="I4524" s="272"/>
      <c r="J4524" s="272"/>
      <c r="K4524" s="272"/>
      <c r="L4524" s="272"/>
      <c r="M4524" s="272"/>
      <c r="N4524" s="273"/>
    </row>
    <row r="4525" spans="2:14" x14ac:dyDescent="0.25">
      <c r="B4525" s="278" t="str">
        <f>IF(D4525="","",D4525&amp;"-"&amp;(1+COUNTIF(D$11:D4524,D4525)))</f>
        <v/>
      </c>
      <c r="D4525" s="271"/>
      <c r="E4525" s="272"/>
      <c r="F4525" s="272"/>
      <c r="G4525" s="272"/>
      <c r="H4525" s="272"/>
      <c r="I4525" s="272"/>
      <c r="J4525" s="272"/>
      <c r="K4525" s="272"/>
      <c r="L4525" s="272"/>
      <c r="M4525" s="272"/>
      <c r="N4525" s="273"/>
    </row>
    <row r="4526" spans="2:14" x14ac:dyDescent="0.25">
      <c r="B4526" s="278" t="str">
        <f>IF(D4526="","",D4526&amp;"-"&amp;(1+COUNTIF(D$11:D4525,D4526)))</f>
        <v/>
      </c>
      <c r="D4526" s="271"/>
      <c r="E4526" s="272"/>
      <c r="F4526" s="272"/>
      <c r="G4526" s="272"/>
      <c r="H4526" s="272"/>
      <c r="I4526" s="272"/>
      <c r="J4526" s="272"/>
      <c r="K4526" s="272"/>
      <c r="L4526" s="272"/>
      <c r="M4526" s="272"/>
      <c r="N4526" s="273"/>
    </row>
    <row r="4527" spans="2:14" x14ac:dyDescent="0.25">
      <c r="B4527" s="278" t="str">
        <f>IF(D4527="","",D4527&amp;"-"&amp;(1+COUNTIF(D$11:D4526,D4527)))</f>
        <v/>
      </c>
      <c r="D4527" s="271"/>
      <c r="E4527" s="272"/>
      <c r="F4527" s="272"/>
      <c r="G4527" s="272"/>
      <c r="H4527" s="272"/>
      <c r="I4527" s="272"/>
      <c r="J4527" s="272"/>
      <c r="K4527" s="272"/>
      <c r="L4527" s="272"/>
      <c r="M4527" s="272"/>
      <c r="N4527" s="273"/>
    </row>
    <row r="4528" spans="2:14" x14ac:dyDescent="0.25">
      <c r="B4528" s="278" t="str">
        <f>IF(D4528="","",D4528&amp;"-"&amp;(1+COUNTIF(D$11:D4527,D4528)))</f>
        <v/>
      </c>
      <c r="D4528" s="271"/>
      <c r="E4528" s="272"/>
      <c r="F4528" s="272"/>
      <c r="G4528" s="272"/>
      <c r="H4528" s="272"/>
      <c r="I4528" s="272"/>
      <c r="J4528" s="272"/>
      <c r="K4528" s="272"/>
      <c r="L4528" s="272"/>
      <c r="M4528" s="272"/>
      <c r="N4528" s="273"/>
    </row>
    <row r="4529" spans="2:14" x14ac:dyDescent="0.25">
      <c r="B4529" s="278" t="str">
        <f>IF(D4529="","",D4529&amp;"-"&amp;(1+COUNTIF(D$11:D4528,D4529)))</f>
        <v/>
      </c>
      <c r="D4529" s="271"/>
      <c r="E4529" s="272"/>
      <c r="F4529" s="272"/>
      <c r="G4529" s="272"/>
      <c r="H4529" s="272"/>
      <c r="I4529" s="272"/>
      <c r="J4529" s="272"/>
      <c r="K4529" s="272"/>
      <c r="L4529" s="272"/>
      <c r="M4529" s="272"/>
      <c r="N4529" s="273"/>
    </row>
    <row r="4530" spans="2:14" ht="15" customHeight="1" x14ac:dyDescent="0.25">
      <c r="B4530" s="278" t="str">
        <f>IF(D4530="","",D4530&amp;"-"&amp;(1+COUNTIF(D$11:D4529,D4530)))</f>
        <v/>
      </c>
      <c r="D4530" s="271"/>
      <c r="E4530" s="272"/>
      <c r="F4530" s="272"/>
      <c r="G4530" s="272"/>
      <c r="H4530" s="272"/>
      <c r="I4530" s="272"/>
      <c r="J4530" s="272"/>
      <c r="K4530" s="272"/>
      <c r="L4530" s="272"/>
      <c r="M4530" s="272"/>
      <c r="N4530" s="273"/>
    </row>
    <row r="4531" spans="2:14" x14ac:dyDescent="0.25">
      <c r="B4531" s="278" t="str">
        <f>IF(D4531="","",D4531&amp;"-"&amp;(1+COUNTIF(D$11:D4530,D4531)))</f>
        <v/>
      </c>
      <c r="D4531" s="271"/>
      <c r="E4531" s="272"/>
      <c r="F4531" s="272"/>
      <c r="G4531" s="272"/>
      <c r="H4531" s="272"/>
      <c r="I4531" s="272"/>
      <c r="J4531" s="272"/>
      <c r="K4531" s="272"/>
      <c r="L4531" s="272"/>
      <c r="M4531" s="272"/>
      <c r="N4531" s="273"/>
    </row>
    <row r="4532" spans="2:14" x14ac:dyDescent="0.25">
      <c r="B4532" s="278" t="str">
        <f>IF(D4532="","",D4532&amp;"-"&amp;(1+COUNTIF(D$11:D4531,D4532)))</f>
        <v/>
      </c>
      <c r="D4532" s="271"/>
      <c r="E4532" s="272"/>
      <c r="F4532" s="272"/>
      <c r="G4532" s="272"/>
      <c r="H4532" s="272"/>
      <c r="I4532" s="272"/>
      <c r="J4532" s="272"/>
      <c r="K4532" s="272"/>
      <c r="L4532" s="272"/>
      <c r="M4532" s="272"/>
      <c r="N4532" s="273"/>
    </row>
    <row r="4533" spans="2:14" x14ac:dyDescent="0.25">
      <c r="B4533" s="278" t="str">
        <f>IF(D4533="","",D4533&amp;"-"&amp;(1+COUNTIF(D$11:D4532,D4533)))</f>
        <v/>
      </c>
      <c r="D4533" s="271"/>
      <c r="E4533" s="272"/>
      <c r="F4533" s="272"/>
      <c r="G4533" s="272"/>
      <c r="H4533" s="272"/>
      <c r="I4533" s="272"/>
      <c r="J4533" s="272"/>
      <c r="K4533" s="272"/>
      <c r="L4533" s="272"/>
      <c r="M4533" s="272"/>
      <c r="N4533" s="273"/>
    </row>
    <row r="4534" spans="2:14" x14ac:dyDescent="0.25">
      <c r="B4534" s="278" t="str">
        <f>IF(D4534="","",D4534&amp;"-"&amp;(1+COUNTIF(D$11:D4533,D4534)))</f>
        <v/>
      </c>
      <c r="D4534" s="271"/>
      <c r="E4534" s="272"/>
      <c r="F4534" s="272"/>
      <c r="G4534" s="272"/>
      <c r="H4534" s="272"/>
      <c r="I4534" s="272"/>
      <c r="J4534" s="272"/>
      <c r="K4534" s="272"/>
      <c r="L4534" s="272"/>
      <c r="M4534" s="272"/>
      <c r="N4534" s="273"/>
    </row>
    <row r="4535" spans="2:14" x14ac:dyDescent="0.25">
      <c r="B4535" s="278" t="str">
        <f>IF(D4535="","",D4535&amp;"-"&amp;(1+COUNTIF(D$11:D4534,D4535)))</f>
        <v/>
      </c>
      <c r="D4535" s="271"/>
      <c r="E4535" s="272"/>
      <c r="F4535" s="272"/>
      <c r="G4535" s="272"/>
      <c r="H4535" s="272"/>
      <c r="I4535" s="272"/>
      <c r="J4535" s="272"/>
      <c r="K4535" s="272"/>
      <c r="L4535" s="272"/>
      <c r="M4535" s="272"/>
      <c r="N4535" s="273"/>
    </row>
    <row r="4536" spans="2:14" x14ac:dyDescent="0.25">
      <c r="B4536" s="278" t="str">
        <f>IF(D4536="","",D4536&amp;"-"&amp;(1+COUNTIF(D$11:D4535,D4536)))</f>
        <v/>
      </c>
      <c r="D4536" s="271"/>
      <c r="E4536" s="272"/>
      <c r="F4536" s="272"/>
      <c r="G4536" s="272"/>
      <c r="H4536" s="272"/>
      <c r="I4536" s="272"/>
      <c r="J4536" s="272"/>
      <c r="K4536" s="272"/>
      <c r="L4536" s="272"/>
      <c r="M4536" s="272"/>
      <c r="N4536" s="273"/>
    </row>
    <row r="4537" spans="2:14" ht="15" customHeight="1" x14ac:dyDescent="0.25">
      <c r="B4537" s="278" t="str">
        <f>IF(D4537="","",D4537&amp;"-"&amp;(1+COUNTIF(D$11:D4536,D4537)))</f>
        <v/>
      </c>
      <c r="D4537" s="271"/>
      <c r="E4537" s="272"/>
      <c r="F4537" s="272"/>
      <c r="G4537" s="272"/>
      <c r="H4537" s="272"/>
      <c r="I4537" s="272"/>
      <c r="J4537" s="272"/>
      <c r="K4537" s="272"/>
      <c r="L4537" s="272"/>
      <c r="M4537" s="272"/>
      <c r="N4537" s="273"/>
    </row>
    <row r="4538" spans="2:14" x14ac:dyDescent="0.25">
      <c r="B4538" s="278" t="str">
        <f>IF(D4538="","",D4538&amp;"-"&amp;(1+COUNTIF(D$11:D4537,D4538)))</f>
        <v/>
      </c>
      <c r="D4538" s="271"/>
      <c r="E4538" s="272"/>
      <c r="F4538" s="272"/>
      <c r="G4538" s="272"/>
      <c r="H4538" s="272"/>
      <c r="I4538" s="272"/>
      <c r="J4538" s="272"/>
      <c r="K4538" s="272"/>
      <c r="L4538" s="272"/>
      <c r="M4538" s="272"/>
      <c r="N4538" s="273"/>
    </row>
    <row r="4539" spans="2:14" x14ac:dyDescent="0.25">
      <c r="B4539" s="278" t="str">
        <f>IF(D4539="","",D4539&amp;"-"&amp;(1+COUNTIF(D$11:D4538,D4539)))</f>
        <v/>
      </c>
      <c r="D4539" s="271"/>
      <c r="E4539" s="272"/>
      <c r="F4539" s="272"/>
      <c r="G4539" s="272"/>
      <c r="H4539" s="272"/>
      <c r="I4539" s="272"/>
      <c r="J4539" s="272"/>
      <c r="K4539" s="272"/>
      <c r="L4539" s="272"/>
      <c r="M4539" s="272"/>
      <c r="N4539" s="273"/>
    </row>
    <row r="4540" spans="2:14" x14ac:dyDescent="0.25">
      <c r="B4540" s="278" t="str">
        <f>IF(D4540="","",D4540&amp;"-"&amp;(1+COUNTIF(D$11:D4539,D4540)))</f>
        <v/>
      </c>
      <c r="D4540" s="271"/>
      <c r="E4540" s="272"/>
      <c r="F4540" s="272"/>
      <c r="G4540" s="272"/>
      <c r="H4540" s="272"/>
      <c r="I4540" s="272"/>
      <c r="J4540" s="272"/>
      <c r="K4540" s="272"/>
      <c r="L4540" s="272"/>
      <c r="M4540" s="272"/>
      <c r="N4540" s="273"/>
    </row>
    <row r="4541" spans="2:14" x14ac:dyDescent="0.25">
      <c r="B4541" s="278" t="str">
        <f>IF(D4541="","",D4541&amp;"-"&amp;(1+COUNTIF(D$11:D4540,D4541)))</f>
        <v/>
      </c>
      <c r="D4541" s="271"/>
      <c r="E4541" s="272"/>
      <c r="F4541" s="272"/>
      <c r="G4541" s="272"/>
      <c r="H4541" s="272"/>
      <c r="I4541" s="272"/>
      <c r="J4541" s="272"/>
      <c r="K4541" s="272"/>
      <c r="L4541" s="272"/>
      <c r="M4541" s="272"/>
      <c r="N4541" s="273"/>
    </row>
    <row r="4542" spans="2:14" x14ac:dyDescent="0.25">
      <c r="B4542" s="278" t="str">
        <f>IF(D4542="","",D4542&amp;"-"&amp;(1+COUNTIF(D$11:D4541,D4542)))</f>
        <v/>
      </c>
      <c r="D4542" s="271"/>
      <c r="E4542" s="272"/>
      <c r="F4542" s="272"/>
      <c r="G4542" s="272"/>
      <c r="H4542" s="272"/>
      <c r="I4542" s="272"/>
      <c r="J4542" s="272"/>
      <c r="K4542" s="272"/>
      <c r="L4542" s="272"/>
      <c r="M4542" s="272"/>
      <c r="N4542" s="273"/>
    </row>
    <row r="4543" spans="2:14" x14ac:dyDescent="0.25">
      <c r="B4543" s="278" t="str">
        <f>IF(D4543="","",D4543&amp;"-"&amp;(1+COUNTIF(D$11:D4542,D4543)))</f>
        <v/>
      </c>
      <c r="D4543" s="271"/>
      <c r="E4543" s="272"/>
      <c r="F4543" s="272"/>
      <c r="G4543" s="272"/>
      <c r="H4543" s="272"/>
      <c r="I4543" s="272"/>
      <c r="J4543" s="272"/>
      <c r="K4543" s="272"/>
      <c r="L4543" s="272"/>
      <c r="M4543" s="272"/>
      <c r="N4543" s="273"/>
    </row>
    <row r="4544" spans="2:14" ht="15" customHeight="1" x14ac:dyDescent="0.25">
      <c r="B4544" s="278" t="str">
        <f>IF(D4544="","",D4544&amp;"-"&amp;(1+COUNTIF(D$11:D4543,D4544)))</f>
        <v/>
      </c>
      <c r="D4544" s="271"/>
      <c r="E4544" s="272"/>
      <c r="F4544" s="272"/>
      <c r="G4544" s="272"/>
      <c r="H4544" s="272"/>
      <c r="I4544" s="272"/>
      <c r="J4544" s="272"/>
      <c r="K4544" s="272"/>
      <c r="L4544" s="272"/>
      <c r="M4544" s="272"/>
      <c r="N4544" s="273"/>
    </row>
    <row r="4545" spans="2:14" x14ac:dyDescent="0.25">
      <c r="B4545" s="278" t="str">
        <f>IF(D4545="","",D4545&amp;"-"&amp;(1+COUNTIF(D$11:D4544,D4545)))</f>
        <v/>
      </c>
      <c r="D4545" s="271"/>
      <c r="E4545" s="272"/>
      <c r="F4545" s="272"/>
      <c r="G4545" s="272"/>
      <c r="H4545" s="272"/>
      <c r="I4545" s="272"/>
      <c r="J4545" s="272"/>
      <c r="K4545" s="272"/>
      <c r="L4545" s="272"/>
      <c r="M4545" s="272"/>
      <c r="N4545" s="273"/>
    </row>
    <row r="4546" spans="2:14" x14ac:dyDescent="0.25">
      <c r="B4546" s="278" t="str">
        <f>IF(D4546="","",D4546&amp;"-"&amp;(1+COUNTIF(D$11:D4545,D4546)))</f>
        <v/>
      </c>
      <c r="D4546" s="271"/>
      <c r="E4546" s="272"/>
      <c r="F4546" s="272"/>
      <c r="G4546" s="272"/>
      <c r="H4546" s="272"/>
      <c r="I4546" s="272"/>
      <c r="J4546" s="272"/>
      <c r="K4546" s="272"/>
      <c r="L4546" s="272"/>
      <c r="M4546" s="272"/>
      <c r="N4546" s="273"/>
    </row>
    <row r="4547" spans="2:14" x14ac:dyDescent="0.25">
      <c r="B4547" s="278" t="str">
        <f>IF(D4547="","",D4547&amp;"-"&amp;(1+COUNTIF(D$11:D4546,D4547)))</f>
        <v/>
      </c>
      <c r="D4547" s="271"/>
      <c r="E4547" s="272"/>
      <c r="F4547" s="272"/>
      <c r="G4547" s="272"/>
      <c r="H4547" s="272"/>
      <c r="I4547" s="272"/>
      <c r="J4547" s="272"/>
      <c r="K4547" s="272"/>
      <c r="L4547" s="272"/>
      <c r="M4547" s="272"/>
      <c r="N4547" s="273"/>
    </row>
    <row r="4548" spans="2:14" x14ac:dyDescent="0.25">
      <c r="B4548" s="278" t="str">
        <f>IF(D4548="","",D4548&amp;"-"&amp;(1+COUNTIF(D$11:D4547,D4548)))</f>
        <v/>
      </c>
      <c r="D4548" s="271"/>
      <c r="E4548" s="272"/>
      <c r="F4548" s="272"/>
      <c r="G4548" s="272"/>
      <c r="H4548" s="272"/>
      <c r="I4548" s="272"/>
      <c r="J4548" s="272"/>
      <c r="K4548" s="272"/>
      <c r="L4548" s="272"/>
      <c r="M4548" s="272"/>
      <c r="N4548" s="273"/>
    </row>
    <row r="4549" spans="2:14" x14ac:dyDescent="0.25">
      <c r="B4549" s="278" t="str">
        <f>IF(D4549="","",D4549&amp;"-"&amp;(1+COUNTIF(D$11:D4548,D4549)))</f>
        <v/>
      </c>
      <c r="D4549" s="271"/>
      <c r="E4549" s="272"/>
      <c r="F4549" s="272"/>
      <c r="G4549" s="272"/>
      <c r="H4549" s="272"/>
      <c r="I4549" s="272"/>
      <c r="J4549" s="272"/>
      <c r="K4549" s="272"/>
      <c r="L4549" s="272"/>
      <c r="M4549" s="272"/>
      <c r="N4549" s="273"/>
    </row>
    <row r="4550" spans="2:14" x14ac:dyDescent="0.25">
      <c r="B4550" s="278" t="str">
        <f>IF(D4550="","",D4550&amp;"-"&amp;(1+COUNTIF(D$11:D4549,D4550)))</f>
        <v/>
      </c>
      <c r="D4550" s="271"/>
      <c r="E4550" s="272"/>
      <c r="F4550" s="272"/>
      <c r="G4550" s="272"/>
      <c r="H4550" s="272"/>
      <c r="I4550" s="272"/>
      <c r="J4550" s="272"/>
      <c r="K4550" s="272"/>
      <c r="L4550" s="272"/>
      <c r="M4550" s="272"/>
      <c r="N4550" s="273"/>
    </row>
    <row r="4551" spans="2:14" ht="15" customHeight="1" x14ac:dyDescent="0.25">
      <c r="B4551" s="278" t="str">
        <f>IF(D4551="","",D4551&amp;"-"&amp;(1+COUNTIF(D$11:D4550,D4551)))</f>
        <v/>
      </c>
      <c r="D4551" s="271"/>
      <c r="E4551" s="272"/>
      <c r="F4551" s="272"/>
      <c r="G4551" s="272"/>
      <c r="H4551" s="272"/>
      <c r="I4551" s="272"/>
      <c r="J4551" s="272"/>
      <c r="K4551" s="272"/>
      <c r="L4551" s="272"/>
      <c r="M4551" s="272"/>
      <c r="N4551" s="273"/>
    </row>
    <row r="4552" spans="2:14" x14ac:dyDescent="0.25">
      <c r="B4552" s="278" t="str">
        <f>IF(D4552="","",D4552&amp;"-"&amp;(1+COUNTIF(D$11:D4551,D4552)))</f>
        <v/>
      </c>
      <c r="D4552" s="271"/>
      <c r="E4552" s="272"/>
      <c r="F4552" s="272"/>
      <c r="G4552" s="272"/>
      <c r="H4552" s="272"/>
      <c r="I4552" s="272"/>
      <c r="J4552" s="272"/>
      <c r="K4552" s="272"/>
      <c r="L4552" s="272"/>
      <c r="M4552" s="272"/>
      <c r="N4552" s="273"/>
    </row>
    <row r="4553" spans="2:14" x14ac:dyDescent="0.25">
      <c r="B4553" s="278" t="str">
        <f>IF(D4553="","",D4553&amp;"-"&amp;(1+COUNTIF(D$11:D4552,D4553)))</f>
        <v/>
      </c>
      <c r="D4553" s="271"/>
      <c r="E4553" s="272"/>
      <c r="F4553" s="272"/>
      <c r="G4553" s="272"/>
      <c r="H4553" s="272"/>
      <c r="I4553" s="272"/>
      <c r="J4553" s="272"/>
      <c r="K4553" s="272"/>
      <c r="L4553" s="272"/>
      <c r="M4553" s="272"/>
      <c r="N4553" s="273"/>
    </row>
    <row r="4554" spans="2:14" x14ac:dyDescent="0.25">
      <c r="B4554" s="278" t="str">
        <f>IF(D4554="","",D4554&amp;"-"&amp;(1+COUNTIF(D$11:D4553,D4554)))</f>
        <v/>
      </c>
      <c r="D4554" s="271"/>
      <c r="E4554" s="272"/>
      <c r="F4554" s="272"/>
      <c r="G4554" s="272"/>
      <c r="H4554" s="272"/>
      <c r="I4554" s="272"/>
      <c r="J4554" s="272"/>
      <c r="K4554" s="272"/>
      <c r="L4554" s="272"/>
      <c r="M4554" s="272"/>
      <c r="N4554" s="273"/>
    </row>
    <row r="4555" spans="2:14" x14ac:dyDescent="0.25">
      <c r="B4555" s="278" t="str">
        <f>IF(D4555="","",D4555&amp;"-"&amp;(1+COUNTIF(D$11:D4554,D4555)))</f>
        <v/>
      </c>
      <c r="D4555" s="271"/>
      <c r="E4555" s="272"/>
      <c r="F4555" s="272"/>
      <c r="G4555" s="272"/>
      <c r="H4555" s="272"/>
      <c r="I4555" s="272"/>
      <c r="J4555" s="272"/>
      <c r="K4555" s="272"/>
      <c r="L4555" s="272"/>
      <c r="M4555" s="272"/>
      <c r="N4555" s="273"/>
    </row>
    <row r="4556" spans="2:14" x14ac:dyDescent="0.25">
      <c r="B4556" s="278" t="str">
        <f>IF(D4556="","",D4556&amp;"-"&amp;(1+COUNTIF(D$11:D4555,D4556)))</f>
        <v/>
      </c>
      <c r="D4556" s="271"/>
      <c r="E4556" s="272"/>
      <c r="F4556" s="272"/>
      <c r="G4556" s="272"/>
      <c r="H4556" s="272"/>
      <c r="I4556" s="272"/>
      <c r="J4556" s="272"/>
      <c r="K4556" s="272"/>
      <c r="L4556" s="272"/>
      <c r="M4556" s="272"/>
      <c r="N4556" s="273"/>
    </row>
    <row r="4557" spans="2:14" x14ac:dyDescent="0.25">
      <c r="B4557" s="278" t="str">
        <f>IF(D4557="","",D4557&amp;"-"&amp;(1+COUNTIF(D$11:D4556,D4557)))</f>
        <v/>
      </c>
      <c r="D4557" s="271"/>
      <c r="E4557" s="272"/>
      <c r="F4557" s="272"/>
      <c r="G4557" s="272"/>
      <c r="H4557" s="272"/>
      <c r="I4557" s="272"/>
      <c r="J4557" s="272"/>
      <c r="K4557" s="272"/>
      <c r="L4557" s="272"/>
      <c r="M4557" s="272"/>
      <c r="N4557" s="273"/>
    </row>
    <row r="4558" spans="2:14" ht="15" customHeight="1" x14ac:dyDescent="0.25">
      <c r="B4558" s="278" t="str">
        <f>IF(D4558="","",D4558&amp;"-"&amp;(1+COUNTIF(D$11:D4557,D4558)))</f>
        <v/>
      </c>
      <c r="D4558" s="271"/>
      <c r="E4558" s="272"/>
      <c r="F4558" s="272"/>
      <c r="G4558" s="272"/>
      <c r="H4558" s="272"/>
      <c r="I4558" s="272"/>
      <c r="J4558" s="272"/>
      <c r="K4558" s="272"/>
      <c r="L4558" s="272"/>
      <c r="M4558" s="272"/>
      <c r="N4558" s="273"/>
    </row>
    <row r="4559" spans="2:14" x14ac:dyDescent="0.25">
      <c r="B4559" s="278" t="str">
        <f>IF(D4559="","",D4559&amp;"-"&amp;(1+COUNTIF(D$11:D4558,D4559)))</f>
        <v/>
      </c>
      <c r="D4559" s="271"/>
      <c r="E4559" s="272"/>
      <c r="F4559" s="272"/>
      <c r="G4559" s="272"/>
      <c r="H4559" s="272"/>
      <c r="I4559" s="272"/>
      <c r="J4559" s="272"/>
      <c r="K4559" s="272"/>
      <c r="L4559" s="272"/>
      <c r="M4559" s="272"/>
      <c r="N4559" s="273"/>
    </row>
    <row r="4560" spans="2:14" x14ac:dyDescent="0.25">
      <c r="B4560" s="278" t="str">
        <f>IF(D4560="","",D4560&amp;"-"&amp;(1+COUNTIF(D$11:D4559,D4560)))</f>
        <v/>
      </c>
      <c r="D4560" s="271"/>
      <c r="E4560" s="272"/>
      <c r="F4560" s="272"/>
      <c r="G4560" s="272"/>
      <c r="H4560" s="272"/>
      <c r="I4560" s="272"/>
      <c r="J4560" s="272"/>
      <c r="K4560" s="272"/>
      <c r="L4560" s="272"/>
      <c r="M4560" s="272"/>
      <c r="N4560" s="273"/>
    </row>
    <row r="4561" spans="2:14" x14ac:dyDescent="0.25">
      <c r="B4561" s="278" t="str">
        <f>IF(D4561="","",D4561&amp;"-"&amp;(1+COUNTIF(D$11:D4560,D4561)))</f>
        <v/>
      </c>
      <c r="D4561" s="271"/>
      <c r="E4561" s="272"/>
      <c r="F4561" s="272"/>
      <c r="G4561" s="272"/>
      <c r="H4561" s="272"/>
      <c r="I4561" s="272"/>
      <c r="J4561" s="272"/>
      <c r="K4561" s="272"/>
      <c r="L4561" s="272"/>
      <c r="M4561" s="272"/>
      <c r="N4561" s="273"/>
    </row>
    <row r="4562" spans="2:14" x14ac:dyDescent="0.25">
      <c r="B4562" s="278" t="str">
        <f>IF(D4562="","",D4562&amp;"-"&amp;(1+COUNTIF(D$11:D4561,D4562)))</f>
        <v/>
      </c>
      <c r="D4562" s="271"/>
      <c r="E4562" s="272"/>
      <c r="F4562" s="272"/>
      <c r="G4562" s="272"/>
      <c r="H4562" s="272"/>
      <c r="I4562" s="272"/>
      <c r="J4562" s="272"/>
      <c r="K4562" s="272"/>
      <c r="L4562" s="272"/>
      <c r="M4562" s="272"/>
      <c r="N4562" s="273"/>
    </row>
    <row r="4563" spans="2:14" x14ac:dyDescent="0.25">
      <c r="B4563" s="278" t="str">
        <f>IF(D4563="","",D4563&amp;"-"&amp;(1+COUNTIF(D$11:D4562,D4563)))</f>
        <v/>
      </c>
      <c r="D4563" s="271"/>
      <c r="E4563" s="272"/>
      <c r="F4563" s="272"/>
      <c r="G4563" s="272"/>
      <c r="H4563" s="272"/>
      <c r="I4563" s="272"/>
      <c r="J4563" s="272"/>
      <c r="K4563" s="272"/>
      <c r="L4563" s="272"/>
      <c r="M4563" s="272"/>
      <c r="N4563" s="273"/>
    </row>
    <row r="4564" spans="2:14" x14ac:dyDescent="0.25">
      <c r="B4564" s="278" t="str">
        <f>IF(D4564="","",D4564&amp;"-"&amp;(1+COUNTIF(D$11:D4563,D4564)))</f>
        <v/>
      </c>
      <c r="D4564" s="271"/>
      <c r="E4564" s="272"/>
      <c r="F4564" s="272"/>
      <c r="G4564" s="272"/>
      <c r="H4564" s="272"/>
      <c r="I4564" s="272"/>
      <c r="J4564" s="272"/>
      <c r="K4564" s="272"/>
      <c r="L4564" s="272"/>
      <c r="M4564" s="272"/>
      <c r="N4564" s="273"/>
    </row>
    <row r="4565" spans="2:14" ht="15" customHeight="1" x14ac:dyDescent="0.25">
      <c r="B4565" s="278" t="str">
        <f>IF(D4565="","",D4565&amp;"-"&amp;(1+COUNTIF(D$11:D4564,D4565)))</f>
        <v/>
      </c>
      <c r="D4565" s="271"/>
      <c r="E4565" s="272"/>
      <c r="F4565" s="272"/>
      <c r="G4565" s="272"/>
      <c r="H4565" s="272"/>
      <c r="I4565" s="272"/>
      <c r="J4565" s="272"/>
      <c r="K4565" s="272"/>
      <c r="L4565" s="272"/>
      <c r="M4565" s="272"/>
      <c r="N4565" s="273"/>
    </row>
    <row r="4566" spans="2:14" x14ac:dyDescent="0.25">
      <c r="B4566" s="278" t="str">
        <f>IF(D4566="","",D4566&amp;"-"&amp;(1+COUNTIF(D$11:D4565,D4566)))</f>
        <v/>
      </c>
      <c r="D4566" s="271"/>
      <c r="E4566" s="272"/>
      <c r="F4566" s="272"/>
      <c r="G4566" s="272"/>
      <c r="H4566" s="272"/>
      <c r="I4566" s="272"/>
      <c r="J4566" s="272"/>
      <c r="K4566" s="272"/>
      <c r="L4566" s="272"/>
      <c r="M4566" s="272"/>
      <c r="N4566" s="273"/>
    </row>
    <row r="4567" spans="2:14" x14ac:dyDescent="0.25">
      <c r="B4567" s="278" t="str">
        <f>IF(D4567="","",D4567&amp;"-"&amp;(1+COUNTIF(D$11:D4566,D4567)))</f>
        <v/>
      </c>
      <c r="D4567" s="271"/>
      <c r="E4567" s="272"/>
      <c r="F4567" s="272"/>
      <c r="G4567" s="272"/>
      <c r="H4567" s="272"/>
      <c r="I4567" s="272"/>
      <c r="J4567" s="272"/>
      <c r="K4567" s="272"/>
      <c r="L4567" s="272"/>
      <c r="M4567" s="272"/>
      <c r="N4567" s="273"/>
    </row>
    <row r="4568" spans="2:14" x14ac:dyDescent="0.25">
      <c r="B4568" s="278" t="str">
        <f>IF(D4568="","",D4568&amp;"-"&amp;(1+COUNTIF(D$11:D4567,D4568)))</f>
        <v/>
      </c>
      <c r="D4568" s="271"/>
      <c r="E4568" s="272"/>
      <c r="F4568" s="272"/>
      <c r="G4568" s="272"/>
      <c r="H4568" s="272"/>
      <c r="I4568" s="272"/>
      <c r="J4568" s="272"/>
      <c r="K4568" s="272"/>
      <c r="L4568" s="272"/>
      <c r="M4568" s="272"/>
      <c r="N4568" s="273"/>
    </row>
    <row r="4569" spans="2:14" x14ac:dyDescent="0.25">
      <c r="B4569" s="278" t="str">
        <f>IF(D4569="","",D4569&amp;"-"&amp;(1+COUNTIF(D$11:D4568,D4569)))</f>
        <v/>
      </c>
      <c r="D4569" s="271"/>
      <c r="E4569" s="272"/>
      <c r="F4569" s="272"/>
      <c r="G4569" s="272"/>
      <c r="H4569" s="272"/>
      <c r="I4569" s="272"/>
      <c r="J4569" s="272"/>
      <c r="K4569" s="272"/>
      <c r="L4569" s="272"/>
      <c r="M4569" s="272"/>
      <c r="N4569" s="273"/>
    </row>
    <row r="4570" spans="2:14" x14ac:dyDescent="0.25">
      <c r="B4570" s="278" t="str">
        <f>IF(D4570="","",D4570&amp;"-"&amp;(1+COUNTIF(D$11:D4569,D4570)))</f>
        <v/>
      </c>
      <c r="D4570" s="271"/>
      <c r="E4570" s="272"/>
      <c r="F4570" s="272"/>
      <c r="G4570" s="272"/>
      <c r="H4570" s="272"/>
      <c r="I4570" s="272"/>
      <c r="J4570" s="272"/>
      <c r="K4570" s="272"/>
      <c r="L4570" s="272"/>
      <c r="M4570" s="272"/>
      <c r="N4570" s="273"/>
    </row>
    <row r="4571" spans="2:14" x14ac:dyDescent="0.25">
      <c r="B4571" s="278" t="str">
        <f>IF(D4571="","",D4571&amp;"-"&amp;(1+COUNTIF(D$11:D4570,D4571)))</f>
        <v/>
      </c>
      <c r="D4571" s="271"/>
      <c r="E4571" s="272"/>
      <c r="F4571" s="272"/>
      <c r="G4571" s="272"/>
      <c r="H4571" s="272"/>
      <c r="I4571" s="272"/>
      <c r="J4571" s="272"/>
      <c r="K4571" s="272"/>
      <c r="L4571" s="272"/>
      <c r="M4571" s="272"/>
      <c r="N4571" s="273"/>
    </row>
    <row r="4572" spans="2:14" ht="15" customHeight="1" x14ac:dyDescent="0.25">
      <c r="B4572" s="278" t="str">
        <f>IF(D4572="","",D4572&amp;"-"&amp;(1+COUNTIF(D$11:D4571,D4572)))</f>
        <v/>
      </c>
      <c r="D4572" s="271"/>
      <c r="E4572" s="272"/>
      <c r="F4572" s="272"/>
      <c r="G4572" s="272"/>
      <c r="H4572" s="272"/>
      <c r="I4572" s="272"/>
      <c r="J4572" s="272"/>
      <c r="K4572" s="272"/>
      <c r="L4572" s="272"/>
      <c r="M4572" s="272"/>
      <c r="N4572" s="273"/>
    </row>
    <row r="4573" spans="2:14" x14ac:dyDescent="0.25">
      <c r="B4573" s="278" t="str">
        <f>IF(D4573="","",D4573&amp;"-"&amp;(1+COUNTIF(D$11:D4572,D4573)))</f>
        <v/>
      </c>
      <c r="D4573" s="271"/>
      <c r="E4573" s="272"/>
      <c r="F4573" s="272"/>
      <c r="G4573" s="272"/>
      <c r="H4573" s="272"/>
      <c r="I4573" s="272"/>
      <c r="J4573" s="272"/>
      <c r="K4573" s="272"/>
      <c r="L4573" s="272"/>
      <c r="M4573" s="272"/>
      <c r="N4573" s="273"/>
    </row>
    <row r="4574" spans="2:14" x14ac:dyDescent="0.25">
      <c r="B4574" s="278" t="str">
        <f>IF(D4574="","",D4574&amp;"-"&amp;(1+COUNTIF(D$11:D4573,D4574)))</f>
        <v/>
      </c>
      <c r="D4574" s="271"/>
      <c r="E4574" s="272"/>
      <c r="F4574" s="272"/>
      <c r="G4574" s="272"/>
      <c r="H4574" s="272"/>
      <c r="I4574" s="272"/>
      <c r="J4574" s="272"/>
      <c r="K4574" s="272"/>
      <c r="L4574" s="272"/>
      <c r="M4574" s="272"/>
      <c r="N4574" s="273"/>
    </row>
    <row r="4575" spans="2:14" x14ac:dyDescent="0.25">
      <c r="B4575" s="278" t="str">
        <f>IF(D4575="","",D4575&amp;"-"&amp;(1+COUNTIF(D$11:D4574,D4575)))</f>
        <v/>
      </c>
      <c r="D4575" s="271"/>
      <c r="E4575" s="272"/>
      <c r="F4575" s="272"/>
      <c r="G4575" s="272"/>
      <c r="H4575" s="272"/>
      <c r="I4575" s="272"/>
      <c r="J4575" s="272"/>
      <c r="K4575" s="272"/>
      <c r="L4575" s="272"/>
      <c r="M4575" s="272"/>
      <c r="N4575" s="273"/>
    </row>
    <row r="4576" spans="2:14" x14ac:dyDescent="0.25">
      <c r="B4576" s="278" t="str">
        <f>IF(D4576="","",D4576&amp;"-"&amp;(1+COUNTIF(D$11:D4575,D4576)))</f>
        <v/>
      </c>
      <c r="D4576" s="271"/>
      <c r="E4576" s="272"/>
      <c r="F4576" s="272"/>
      <c r="G4576" s="272"/>
      <c r="H4576" s="272"/>
      <c r="I4576" s="272"/>
      <c r="J4576" s="272"/>
      <c r="K4576" s="272"/>
      <c r="L4576" s="272"/>
      <c r="M4576" s="272"/>
      <c r="N4576" s="273"/>
    </row>
    <row r="4577" spans="2:14" x14ac:dyDescent="0.25">
      <c r="B4577" s="278" t="str">
        <f>IF(D4577="","",D4577&amp;"-"&amp;(1+COUNTIF(D$11:D4576,D4577)))</f>
        <v/>
      </c>
      <c r="D4577" s="271"/>
      <c r="E4577" s="272"/>
      <c r="F4577" s="272"/>
      <c r="G4577" s="272"/>
      <c r="H4577" s="272"/>
      <c r="I4577" s="272"/>
      <c r="J4577" s="272"/>
      <c r="K4577" s="272"/>
      <c r="L4577" s="272"/>
      <c r="M4577" s="272"/>
      <c r="N4577" s="273"/>
    </row>
    <row r="4578" spans="2:14" x14ac:dyDescent="0.25">
      <c r="B4578" s="278" t="str">
        <f>IF(D4578="","",D4578&amp;"-"&amp;(1+COUNTIF(D$11:D4577,D4578)))</f>
        <v/>
      </c>
      <c r="D4578" s="271"/>
      <c r="E4578" s="272"/>
      <c r="F4578" s="272"/>
      <c r="G4578" s="272"/>
      <c r="H4578" s="272"/>
      <c r="I4578" s="272"/>
      <c r="J4578" s="272"/>
      <c r="K4578" s="272"/>
      <c r="L4578" s="272"/>
      <c r="M4578" s="272"/>
      <c r="N4578" s="273"/>
    </row>
    <row r="4579" spans="2:14" ht="15" customHeight="1" x14ac:dyDescent="0.25">
      <c r="B4579" s="278" t="str">
        <f>IF(D4579="","",D4579&amp;"-"&amp;(1+COUNTIF(D$11:D4578,D4579)))</f>
        <v/>
      </c>
      <c r="D4579" s="271"/>
      <c r="E4579" s="272"/>
      <c r="F4579" s="272"/>
      <c r="G4579" s="272"/>
      <c r="H4579" s="272"/>
      <c r="I4579" s="272"/>
      <c r="J4579" s="272"/>
      <c r="K4579" s="272"/>
      <c r="L4579" s="272"/>
      <c r="M4579" s="272"/>
      <c r="N4579" s="273"/>
    </row>
    <row r="4580" spans="2:14" x14ac:dyDescent="0.25">
      <c r="B4580" s="278" t="str">
        <f>IF(D4580="","",D4580&amp;"-"&amp;(1+COUNTIF(D$11:D4579,D4580)))</f>
        <v/>
      </c>
      <c r="D4580" s="271"/>
      <c r="E4580" s="272"/>
      <c r="F4580" s="272"/>
      <c r="G4580" s="272"/>
      <c r="H4580" s="272"/>
      <c r="I4580" s="272"/>
      <c r="J4580" s="272"/>
      <c r="K4580" s="272"/>
      <c r="L4580" s="272"/>
      <c r="M4580" s="272"/>
      <c r="N4580" s="273"/>
    </row>
    <row r="4581" spans="2:14" x14ac:dyDescent="0.25">
      <c r="B4581" s="278" t="str">
        <f>IF(D4581="","",D4581&amp;"-"&amp;(1+COUNTIF(D$11:D4580,D4581)))</f>
        <v/>
      </c>
      <c r="D4581" s="271"/>
      <c r="E4581" s="272"/>
      <c r="F4581" s="272"/>
      <c r="G4581" s="272"/>
      <c r="H4581" s="272"/>
      <c r="I4581" s="272"/>
      <c r="J4581" s="272"/>
      <c r="K4581" s="272"/>
      <c r="L4581" s="272"/>
      <c r="M4581" s="272"/>
      <c r="N4581" s="273"/>
    </row>
    <row r="4582" spans="2:14" x14ac:dyDescent="0.25">
      <c r="B4582" s="278" t="str">
        <f>IF(D4582="","",D4582&amp;"-"&amp;(1+COUNTIF(D$11:D4581,D4582)))</f>
        <v/>
      </c>
      <c r="D4582" s="271"/>
      <c r="E4582" s="272"/>
      <c r="F4582" s="272"/>
      <c r="G4582" s="272"/>
      <c r="H4582" s="272"/>
      <c r="I4582" s="272"/>
      <c r="J4582" s="272"/>
      <c r="K4582" s="272"/>
      <c r="L4582" s="272"/>
      <c r="M4582" s="272"/>
      <c r="N4582" s="273"/>
    </row>
    <row r="4583" spans="2:14" x14ac:dyDescent="0.25">
      <c r="B4583" s="278" t="str">
        <f>IF(D4583="","",D4583&amp;"-"&amp;(1+COUNTIF(D$11:D4582,D4583)))</f>
        <v/>
      </c>
      <c r="D4583" s="271"/>
      <c r="E4583" s="272"/>
      <c r="F4583" s="272"/>
      <c r="G4583" s="272"/>
      <c r="H4583" s="272"/>
      <c r="I4583" s="272"/>
      <c r="J4583" s="272"/>
      <c r="K4583" s="272"/>
      <c r="L4583" s="272"/>
      <c r="M4583" s="272"/>
      <c r="N4583" s="273"/>
    </row>
    <row r="4584" spans="2:14" x14ac:dyDescent="0.25">
      <c r="B4584" s="278" t="str">
        <f>IF(D4584="","",D4584&amp;"-"&amp;(1+COUNTIF(D$11:D4583,D4584)))</f>
        <v/>
      </c>
      <c r="D4584" s="271"/>
      <c r="E4584" s="272"/>
      <c r="F4584" s="272"/>
      <c r="G4584" s="272"/>
      <c r="H4584" s="272"/>
      <c r="I4584" s="272"/>
      <c r="J4584" s="272"/>
      <c r="K4584" s="272"/>
      <c r="L4584" s="272"/>
      <c r="M4584" s="272"/>
      <c r="N4584" s="273"/>
    </row>
    <row r="4585" spans="2:14" x14ac:dyDescent="0.25">
      <c r="B4585" s="278" t="str">
        <f>IF(D4585="","",D4585&amp;"-"&amp;(1+COUNTIF(D$11:D4584,D4585)))</f>
        <v/>
      </c>
      <c r="D4585" s="271"/>
      <c r="E4585" s="272"/>
      <c r="F4585" s="272"/>
      <c r="G4585" s="272"/>
      <c r="H4585" s="272"/>
      <c r="I4585" s="272"/>
      <c r="J4585" s="272"/>
      <c r="K4585" s="272"/>
      <c r="L4585" s="272"/>
      <c r="M4585" s="272"/>
      <c r="N4585" s="273"/>
    </row>
    <row r="4586" spans="2:14" ht="15" customHeight="1" x14ac:dyDescent="0.25">
      <c r="B4586" s="278" t="str">
        <f>IF(D4586="","",D4586&amp;"-"&amp;(1+COUNTIF(D$11:D4585,D4586)))</f>
        <v/>
      </c>
      <c r="D4586" s="271"/>
      <c r="E4586" s="272"/>
      <c r="F4586" s="272"/>
      <c r="G4586" s="272"/>
      <c r="H4586" s="272"/>
      <c r="I4586" s="272"/>
      <c r="J4586" s="272"/>
      <c r="K4586" s="272"/>
      <c r="L4586" s="272"/>
      <c r="M4586" s="272"/>
      <c r="N4586" s="273"/>
    </row>
    <row r="4587" spans="2:14" x14ac:dyDescent="0.25">
      <c r="B4587" s="278" t="str">
        <f>IF(D4587="","",D4587&amp;"-"&amp;(1+COUNTIF(D$11:D4586,D4587)))</f>
        <v/>
      </c>
      <c r="D4587" s="271"/>
      <c r="E4587" s="272"/>
      <c r="F4587" s="272"/>
      <c r="G4587" s="272"/>
      <c r="H4587" s="272"/>
      <c r="I4587" s="272"/>
      <c r="J4587" s="272"/>
      <c r="K4587" s="272"/>
      <c r="L4587" s="272"/>
      <c r="M4587" s="272"/>
      <c r="N4587" s="273"/>
    </row>
    <row r="4588" spans="2:14" x14ac:dyDescent="0.25">
      <c r="B4588" s="278" t="str">
        <f>IF(D4588="","",D4588&amp;"-"&amp;(1+COUNTIF(D$11:D4587,D4588)))</f>
        <v/>
      </c>
      <c r="D4588" s="271"/>
      <c r="E4588" s="272"/>
      <c r="F4588" s="272"/>
      <c r="G4588" s="272"/>
      <c r="H4588" s="272"/>
      <c r="I4588" s="272"/>
      <c r="J4588" s="272"/>
      <c r="K4588" s="272"/>
      <c r="L4588" s="272"/>
      <c r="M4588" s="272"/>
      <c r="N4588" s="273"/>
    </row>
    <row r="4589" spans="2:14" x14ac:dyDescent="0.25">
      <c r="B4589" s="278" t="str">
        <f>IF(D4589="","",D4589&amp;"-"&amp;(1+COUNTIF(D$11:D4588,D4589)))</f>
        <v/>
      </c>
      <c r="D4589" s="271"/>
      <c r="E4589" s="272"/>
      <c r="F4589" s="272"/>
      <c r="G4589" s="272"/>
      <c r="H4589" s="272"/>
      <c r="I4589" s="272"/>
      <c r="J4589" s="272"/>
      <c r="K4589" s="272"/>
      <c r="L4589" s="272"/>
      <c r="M4589" s="272"/>
      <c r="N4589" s="273"/>
    </row>
    <row r="4590" spans="2:14" x14ac:dyDescent="0.25">
      <c r="B4590" s="278" t="str">
        <f>IF(D4590="","",D4590&amp;"-"&amp;(1+COUNTIF(D$11:D4589,D4590)))</f>
        <v/>
      </c>
      <c r="D4590" s="271"/>
      <c r="E4590" s="272"/>
      <c r="F4590" s="272"/>
      <c r="G4590" s="272"/>
      <c r="H4590" s="272"/>
      <c r="I4590" s="272"/>
      <c r="J4590" s="272"/>
      <c r="K4590" s="272"/>
      <c r="L4590" s="272"/>
      <c r="M4590" s="272"/>
      <c r="N4590" s="273"/>
    </row>
    <row r="4591" spans="2:14" x14ac:dyDescent="0.25">
      <c r="B4591" s="278" t="str">
        <f>IF(D4591="","",D4591&amp;"-"&amp;(1+COUNTIF(D$11:D4590,D4591)))</f>
        <v/>
      </c>
      <c r="D4591" s="271"/>
      <c r="E4591" s="272"/>
      <c r="F4591" s="272"/>
      <c r="G4591" s="272"/>
      <c r="H4591" s="272"/>
      <c r="I4591" s="272"/>
      <c r="J4591" s="272"/>
      <c r="K4591" s="272"/>
      <c r="L4591" s="272"/>
      <c r="M4591" s="272"/>
      <c r="N4591" s="273"/>
    </row>
    <row r="4592" spans="2:14" x14ac:dyDescent="0.25">
      <c r="B4592" s="278" t="str">
        <f>IF(D4592="","",D4592&amp;"-"&amp;(1+COUNTIF(D$11:D4591,D4592)))</f>
        <v/>
      </c>
      <c r="D4592" s="271"/>
      <c r="E4592" s="272"/>
      <c r="F4592" s="272"/>
      <c r="G4592" s="272"/>
      <c r="H4592" s="272"/>
      <c r="I4592" s="272"/>
      <c r="J4592" s="272"/>
      <c r="K4592" s="272"/>
      <c r="L4592" s="272"/>
      <c r="M4592" s="272"/>
      <c r="N4592" s="273"/>
    </row>
    <row r="4593" spans="2:14" ht="15" customHeight="1" x14ac:dyDescent="0.25">
      <c r="B4593" s="278" t="str">
        <f>IF(D4593="","",D4593&amp;"-"&amp;(1+COUNTIF(D$11:D4592,D4593)))</f>
        <v/>
      </c>
      <c r="D4593" s="271"/>
      <c r="E4593" s="272"/>
      <c r="F4593" s="272"/>
      <c r="G4593" s="272"/>
      <c r="H4593" s="272"/>
      <c r="I4593" s="272"/>
      <c r="J4593" s="272"/>
      <c r="K4593" s="272"/>
      <c r="L4593" s="272"/>
      <c r="M4593" s="272"/>
      <c r="N4593" s="273"/>
    </row>
    <row r="4594" spans="2:14" x14ac:dyDescent="0.25">
      <c r="B4594" s="278" t="str">
        <f>IF(D4594="","",D4594&amp;"-"&amp;(1+COUNTIF(D$11:D4593,D4594)))</f>
        <v/>
      </c>
      <c r="D4594" s="271"/>
      <c r="E4594" s="272"/>
      <c r="F4594" s="272"/>
      <c r="G4594" s="272"/>
      <c r="H4594" s="272"/>
      <c r="I4594" s="272"/>
      <c r="J4594" s="272"/>
      <c r="K4594" s="272"/>
      <c r="L4594" s="272"/>
      <c r="M4594" s="272"/>
      <c r="N4594" s="273"/>
    </row>
    <row r="4595" spans="2:14" x14ac:dyDescent="0.25">
      <c r="B4595" s="278" t="str">
        <f>IF(D4595="","",D4595&amp;"-"&amp;(1+COUNTIF(D$11:D4594,D4595)))</f>
        <v/>
      </c>
      <c r="D4595" s="271"/>
      <c r="E4595" s="272"/>
      <c r="F4595" s="272"/>
      <c r="G4595" s="272"/>
      <c r="H4595" s="272"/>
      <c r="I4595" s="272"/>
      <c r="J4595" s="272"/>
      <c r="K4595" s="272"/>
      <c r="L4595" s="272"/>
      <c r="M4595" s="272"/>
      <c r="N4595" s="273"/>
    </row>
    <row r="4596" spans="2:14" x14ac:dyDescent="0.25">
      <c r="B4596" s="278" t="str">
        <f>IF(D4596="","",D4596&amp;"-"&amp;(1+COUNTIF(D$11:D4595,D4596)))</f>
        <v/>
      </c>
      <c r="D4596" s="271"/>
      <c r="E4596" s="272"/>
      <c r="F4596" s="272"/>
      <c r="G4596" s="272"/>
      <c r="H4596" s="272"/>
      <c r="I4596" s="272"/>
      <c r="J4596" s="272"/>
      <c r="K4596" s="272"/>
      <c r="L4596" s="272"/>
      <c r="M4596" s="272"/>
      <c r="N4596" s="273"/>
    </row>
    <row r="4597" spans="2:14" x14ac:dyDescent="0.25">
      <c r="B4597" s="278" t="str">
        <f>IF(D4597="","",D4597&amp;"-"&amp;(1+COUNTIF(D$11:D4596,D4597)))</f>
        <v/>
      </c>
      <c r="D4597" s="271"/>
      <c r="E4597" s="272"/>
      <c r="F4597" s="272"/>
      <c r="G4597" s="272"/>
      <c r="H4597" s="272"/>
      <c r="I4597" s="272"/>
      <c r="J4597" s="272"/>
      <c r="K4597" s="272"/>
      <c r="L4597" s="272"/>
      <c r="M4597" s="272"/>
      <c r="N4597" s="273"/>
    </row>
    <row r="4598" spans="2:14" x14ac:dyDescent="0.25">
      <c r="B4598" s="278" t="str">
        <f>IF(D4598="","",D4598&amp;"-"&amp;(1+COUNTIF(D$11:D4597,D4598)))</f>
        <v/>
      </c>
      <c r="D4598" s="271"/>
      <c r="E4598" s="272"/>
      <c r="F4598" s="272"/>
      <c r="G4598" s="272"/>
      <c r="H4598" s="272"/>
      <c r="I4598" s="272"/>
      <c r="J4598" s="272"/>
      <c r="K4598" s="272"/>
      <c r="L4598" s="272"/>
      <c r="M4598" s="272"/>
      <c r="N4598" s="273"/>
    </row>
    <row r="4599" spans="2:14" x14ac:dyDescent="0.25">
      <c r="B4599" s="278" t="str">
        <f>IF(D4599="","",D4599&amp;"-"&amp;(1+COUNTIF(D$11:D4598,D4599)))</f>
        <v/>
      </c>
      <c r="D4599" s="271"/>
      <c r="E4599" s="272"/>
      <c r="F4599" s="272"/>
      <c r="G4599" s="272"/>
      <c r="H4599" s="272"/>
      <c r="I4599" s="272"/>
      <c r="J4599" s="272"/>
      <c r="K4599" s="272"/>
      <c r="L4599" s="272"/>
      <c r="M4599" s="272"/>
      <c r="N4599" s="273"/>
    </row>
    <row r="4600" spans="2:14" ht="15" customHeight="1" x14ac:dyDescent="0.25">
      <c r="B4600" s="278" t="str">
        <f>IF(D4600="","",D4600&amp;"-"&amp;(1+COUNTIF(D$11:D4599,D4600)))</f>
        <v/>
      </c>
      <c r="D4600" s="271"/>
      <c r="E4600" s="272"/>
      <c r="F4600" s="272"/>
      <c r="G4600" s="272"/>
      <c r="H4600" s="272"/>
      <c r="I4600" s="272"/>
      <c r="J4600" s="272"/>
      <c r="K4600" s="272"/>
      <c r="L4600" s="272"/>
      <c r="M4600" s="272"/>
      <c r="N4600" s="273"/>
    </row>
    <row r="4601" spans="2:14" x14ac:dyDescent="0.25">
      <c r="B4601" s="278" t="str">
        <f>IF(D4601="","",D4601&amp;"-"&amp;(1+COUNTIF(D$11:D4600,D4601)))</f>
        <v/>
      </c>
      <c r="D4601" s="271"/>
      <c r="E4601" s="272"/>
      <c r="F4601" s="272"/>
      <c r="G4601" s="272"/>
      <c r="H4601" s="272"/>
      <c r="I4601" s="272"/>
      <c r="J4601" s="272"/>
      <c r="K4601" s="272"/>
      <c r="L4601" s="272"/>
      <c r="M4601" s="272"/>
      <c r="N4601" s="273"/>
    </row>
    <row r="4602" spans="2:14" x14ac:dyDescent="0.25">
      <c r="B4602" s="278" t="str">
        <f>IF(D4602="","",D4602&amp;"-"&amp;(1+COUNTIF(D$11:D4601,D4602)))</f>
        <v/>
      </c>
      <c r="D4602" s="271"/>
      <c r="E4602" s="272"/>
      <c r="F4602" s="272"/>
      <c r="G4602" s="272"/>
      <c r="H4602" s="272"/>
      <c r="I4602" s="272"/>
      <c r="J4602" s="272"/>
      <c r="K4602" s="272"/>
      <c r="L4602" s="272"/>
      <c r="M4602" s="272"/>
      <c r="N4602" s="273"/>
    </row>
    <row r="4603" spans="2:14" x14ac:dyDescent="0.25">
      <c r="B4603" s="278" t="str">
        <f>IF(D4603="","",D4603&amp;"-"&amp;(1+COUNTIF(D$11:D4602,D4603)))</f>
        <v/>
      </c>
      <c r="D4603" s="271"/>
      <c r="E4603" s="272"/>
      <c r="F4603" s="272"/>
      <c r="G4603" s="272"/>
      <c r="H4603" s="272"/>
      <c r="I4603" s="272"/>
      <c r="J4603" s="272"/>
      <c r="K4603" s="272"/>
      <c r="L4603" s="272"/>
      <c r="M4603" s="272"/>
      <c r="N4603" s="273"/>
    </row>
    <row r="4604" spans="2:14" x14ac:dyDescent="0.25">
      <c r="B4604" s="278" t="str">
        <f>IF(D4604="","",D4604&amp;"-"&amp;(1+COUNTIF(D$11:D4603,D4604)))</f>
        <v/>
      </c>
      <c r="D4604" s="271"/>
      <c r="E4604" s="272"/>
      <c r="F4604" s="272"/>
      <c r="G4604" s="272"/>
      <c r="H4604" s="272"/>
      <c r="I4604" s="272"/>
      <c r="J4604" s="272"/>
      <c r="K4604" s="272"/>
      <c r="L4604" s="272"/>
      <c r="M4604" s="272"/>
      <c r="N4604" s="273"/>
    </row>
    <row r="4605" spans="2:14" x14ac:dyDescent="0.25">
      <c r="B4605" s="278" t="str">
        <f>IF(D4605="","",D4605&amp;"-"&amp;(1+COUNTIF(D$11:D4604,D4605)))</f>
        <v/>
      </c>
      <c r="D4605" s="271"/>
      <c r="E4605" s="272"/>
      <c r="F4605" s="272"/>
      <c r="G4605" s="272"/>
      <c r="H4605" s="272"/>
      <c r="I4605" s="272"/>
      <c r="J4605" s="272"/>
      <c r="K4605" s="272"/>
      <c r="L4605" s="272"/>
      <c r="M4605" s="272"/>
      <c r="N4605" s="273"/>
    </row>
    <row r="4606" spans="2:14" x14ac:dyDescent="0.25">
      <c r="B4606" s="278" t="str">
        <f>IF(D4606="","",D4606&amp;"-"&amp;(1+COUNTIF(D$11:D4605,D4606)))</f>
        <v/>
      </c>
      <c r="D4606" s="271"/>
      <c r="E4606" s="272"/>
      <c r="F4606" s="272"/>
      <c r="G4606" s="272"/>
      <c r="H4606" s="272"/>
      <c r="I4606" s="272"/>
      <c r="J4606" s="272"/>
      <c r="K4606" s="272"/>
      <c r="L4606" s="272"/>
      <c r="M4606" s="272"/>
      <c r="N4606" s="273"/>
    </row>
    <row r="4607" spans="2:14" ht="15" customHeight="1" x14ac:dyDescent="0.25">
      <c r="B4607" s="278" t="str">
        <f>IF(D4607="","",D4607&amp;"-"&amp;(1+COUNTIF(D$11:D4606,D4607)))</f>
        <v/>
      </c>
      <c r="D4607" s="271"/>
      <c r="E4607" s="272"/>
      <c r="F4607" s="272"/>
      <c r="G4607" s="272"/>
      <c r="H4607" s="272"/>
      <c r="I4607" s="272"/>
      <c r="J4607" s="272"/>
      <c r="K4607" s="272"/>
      <c r="L4607" s="272"/>
      <c r="M4607" s="272"/>
      <c r="N4607" s="273"/>
    </row>
    <row r="4608" spans="2:14" x14ac:dyDescent="0.25">
      <c r="B4608" s="278" t="str">
        <f>IF(D4608="","",D4608&amp;"-"&amp;(1+COUNTIF(D$11:D4607,D4608)))</f>
        <v/>
      </c>
      <c r="D4608" s="271"/>
      <c r="E4608" s="272"/>
      <c r="F4608" s="272"/>
      <c r="G4608" s="272"/>
      <c r="H4608" s="272"/>
      <c r="I4608" s="272"/>
      <c r="J4608" s="272"/>
      <c r="K4608" s="272"/>
      <c r="L4608" s="272"/>
      <c r="M4608" s="272"/>
      <c r="N4608" s="273"/>
    </row>
    <row r="4609" spans="2:14" x14ac:dyDescent="0.25">
      <c r="B4609" s="278" t="str">
        <f>IF(D4609="","",D4609&amp;"-"&amp;(1+COUNTIF(D$11:D4608,D4609)))</f>
        <v/>
      </c>
      <c r="D4609" s="271"/>
      <c r="E4609" s="272"/>
      <c r="F4609" s="272"/>
      <c r="G4609" s="272"/>
      <c r="H4609" s="272"/>
      <c r="I4609" s="272"/>
      <c r="J4609" s="272"/>
      <c r="K4609" s="272"/>
      <c r="L4609" s="272"/>
      <c r="M4609" s="272"/>
      <c r="N4609" s="273"/>
    </row>
    <row r="4610" spans="2:14" x14ac:dyDescent="0.25">
      <c r="B4610" s="278" t="str">
        <f>IF(D4610="","",D4610&amp;"-"&amp;(1+COUNTIF(D$11:D4609,D4610)))</f>
        <v/>
      </c>
      <c r="D4610" s="271"/>
      <c r="E4610" s="272"/>
      <c r="F4610" s="272"/>
      <c r="G4610" s="272"/>
      <c r="H4610" s="272"/>
      <c r="I4610" s="272"/>
      <c r="J4610" s="272"/>
      <c r="K4610" s="272"/>
      <c r="L4610" s="272"/>
      <c r="M4610" s="272"/>
      <c r="N4610" s="273"/>
    </row>
    <row r="4611" spans="2:14" x14ac:dyDescent="0.25">
      <c r="B4611" s="278" t="str">
        <f>IF(D4611="","",D4611&amp;"-"&amp;(1+COUNTIF(D$11:D4610,D4611)))</f>
        <v/>
      </c>
      <c r="D4611" s="271"/>
      <c r="E4611" s="272"/>
      <c r="F4611" s="272"/>
      <c r="G4611" s="272"/>
      <c r="H4611" s="272"/>
      <c r="I4611" s="272"/>
      <c r="J4611" s="272"/>
      <c r="K4611" s="272"/>
      <c r="L4611" s="272"/>
      <c r="M4611" s="272"/>
      <c r="N4611" s="273"/>
    </row>
    <row r="4612" spans="2:14" x14ac:dyDescent="0.25">
      <c r="B4612" s="278" t="str">
        <f>IF(D4612="","",D4612&amp;"-"&amp;(1+COUNTIF(D$11:D4611,D4612)))</f>
        <v/>
      </c>
      <c r="D4612" s="271"/>
      <c r="E4612" s="272"/>
      <c r="F4612" s="272"/>
      <c r="G4612" s="272"/>
      <c r="H4612" s="272"/>
      <c r="I4612" s="272"/>
      <c r="J4612" s="272"/>
      <c r="K4612" s="272"/>
      <c r="L4612" s="272"/>
      <c r="M4612" s="272"/>
      <c r="N4612" s="273"/>
    </row>
    <row r="4613" spans="2:14" x14ac:dyDescent="0.25">
      <c r="B4613" s="278" t="str">
        <f>IF(D4613="","",D4613&amp;"-"&amp;(1+COUNTIF(D$11:D4612,D4613)))</f>
        <v/>
      </c>
      <c r="D4613" s="271"/>
      <c r="E4613" s="272"/>
      <c r="F4613" s="272"/>
      <c r="G4613" s="272"/>
      <c r="H4613" s="272"/>
      <c r="I4613" s="272"/>
      <c r="J4613" s="272"/>
      <c r="K4613" s="272"/>
      <c r="L4613" s="272"/>
      <c r="M4613" s="272"/>
      <c r="N4613" s="273"/>
    </row>
    <row r="4614" spans="2:14" ht="15" customHeight="1" x14ac:dyDescent="0.25">
      <c r="B4614" s="278" t="str">
        <f>IF(D4614="","",D4614&amp;"-"&amp;(1+COUNTIF(D$11:D4613,D4614)))</f>
        <v/>
      </c>
      <c r="D4614" s="271"/>
      <c r="E4614" s="272"/>
      <c r="F4614" s="272"/>
      <c r="G4614" s="272"/>
      <c r="H4614" s="272"/>
      <c r="I4614" s="272"/>
      <c r="J4614" s="272"/>
      <c r="K4614" s="272"/>
      <c r="L4614" s="272"/>
      <c r="M4614" s="272"/>
      <c r="N4614" s="273"/>
    </row>
    <row r="4615" spans="2:14" x14ac:dyDescent="0.25">
      <c r="B4615" s="278" t="str">
        <f>IF(D4615="","",D4615&amp;"-"&amp;(1+COUNTIF(D$11:D4614,D4615)))</f>
        <v/>
      </c>
      <c r="D4615" s="271"/>
      <c r="E4615" s="272"/>
      <c r="F4615" s="272"/>
      <c r="G4615" s="272"/>
      <c r="H4615" s="272"/>
      <c r="I4615" s="272"/>
      <c r="J4615" s="272"/>
      <c r="K4615" s="272"/>
      <c r="L4615" s="272"/>
      <c r="M4615" s="272"/>
      <c r="N4615" s="273"/>
    </row>
    <row r="4616" spans="2:14" x14ac:dyDescent="0.25">
      <c r="B4616" s="278" t="str">
        <f>IF(D4616="","",D4616&amp;"-"&amp;(1+COUNTIF(D$11:D4615,D4616)))</f>
        <v/>
      </c>
      <c r="D4616" s="271"/>
      <c r="E4616" s="272"/>
      <c r="F4616" s="272"/>
      <c r="G4616" s="272"/>
      <c r="H4616" s="272"/>
      <c r="I4616" s="272"/>
      <c r="J4616" s="272"/>
      <c r="K4616" s="272"/>
      <c r="L4616" s="272"/>
      <c r="M4616" s="272"/>
      <c r="N4616" s="273"/>
    </row>
    <row r="4617" spans="2:14" x14ac:dyDescent="0.25">
      <c r="B4617" s="278" t="str">
        <f>IF(D4617="","",D4617&amp;"-"&amp;(1+COUNTIF(D$11:D4616,D4617)))</f>
        <v/>
      </c>
      <c r="D4617" s="271"/>
      <c r="E4617" s="272"/>
      <c r="F4617" s="272"/>
      <c r="G4617" s="272"/>
      <c r="H4617" s="272"/>
      <c r="I4617" s="272"/>
      <c r="J4617" s="272"/>
      <c r="K4617" s="272"/>
      <c r="L4617" s="272"/>
      <c r="M4617" s="272"/>
      <c r="N4617" s="273"/>
    </row>
    <row r="4618" spans="2:14" x14ac:dyDescent="0.25">
      <c r="B4618" s="278" t="str">
        <f>IF(D4618="","",D4618&amp;"-"&amp;(1+COUNTIF(D$11:D4617,D4618)))</f>
        <v/>
      </c>
      <c r="D4618" s="271"/>
      <c r="E4618" s="272"/>
      <c r="F4618" s="272"/>
      <c r="G4618" s="272"/>
      <c r="H4618" s="272"/>
      <c r="I4618" s="272"/>
      <c r="J4618" s="272"/>
      <c r="K4618" s="272"/>
      <c r="L4618" s="272"/>
      <c r="M4618" s="272"/>
      <c r="N4618" s="273"/>
    </row>
    <row r="4619" spans="2:14" x14ac:dyDescent="0.25">
      <c r="B4619" s="278" t="str">
        <f>IF(D4619="","",D4619&amp;"-"&amp;(1+COUNTIF(D$11:D4618,D4619)))</f>
        <v/>
      </c>
      <c r="D4619" s="271"/>
      <c r="E4619" s="272"/>
      <c r="F4619" s="272"/>
      <c r="G4619" s="272"/>
      <c r="H4619" s="272"/>
      <c r="I4619" s="272"/>
      <c r="J4619" s="272"/>
      <c r="K4619" s="272"/>
      <c r="L4619" s="272"/>
      <c r="M4619" s="272"/>
      <c r="N4619" s="273"/>
    </row>
    <row r="4620" spans="2:14" x14ac:dyDescent="0.25">
      <c r="B4620" s="278" t="str">
        <f>IF(D4620="","",D4620&amp;"-"&amp;(1+COUNTIF(D$11:D4619,D4620)))</f>
        <v/>
      </c>
      <c r="D4620" s="271"/>
      <c r="E4620" s="272"/>
      <c r="F4620" s="272"/>
      <c r="G4620" s="272"/>
      <c r="H4620" s="272"/>
      <c r="I4620" s="272"/>
      <c r="J4620" s="272"/>
      <c r="K4620" s="272"/>
      <c r="L4620" s="272"/>
      <c r="M4620" s="272"/>
      <c r="N4620" s="273"/>
    </row>
    <row r="4621" spans="2:14" ht="15" customHeight="1" x14ac:dyDescent="0.25">
      <c r="B4621" s="278" t="str">
        <f>IF(D4621="","",D4621&amp;"-"&amp;(1+COUNTIF(D$11:D4620,D4621)))</f>
        <v/>
      </c>
      <c r="D4621" s="271"/>
      <c r="E4621" s="272"/>
      <c r="F4621" s="272"/>
      <c r="G4621" s="272"/>
      <c r="H4621" s="272"/>
      <c r="I4621" s="272"/>
      <c r="J4621" s="272"/>
      <c r="K4621" s="272"/>
      <c r="L4621" s="272"/>
      <c r="M4621" s="272"/>
      <c r="N4621" s="273"/>
    </row>
    <row r="4622" spans="2:14" x14ac:dyDescent="0.25">
      <c r="B4622" s="278" t="str">
        <f>IF(D4622="","",D4622&amp;"-"&amp;(1+COUNTIF(D$11:D4621,D4622)))</f>
        <v/>
      </c>
      <c r="D4622" s="271"/>
      <c r="E4622" s="272"/>
      <c r="F4622" s="272"/>
      <c r="G4622" s="272"/>
      <c r="H4622" s="272"/>
      <c r="I4622" s="272"/>
      <c r="J4622" s="272"/>
      <c r="K4622" s="272"/>
      <c r="L4622" s="272"/>
      <c r="M4622" s="272"/>
      <c r="N4622" s="273"/>
    </row>
    <row r="4623" spans="2:14" x14ac:dyDescent="0.25">
      <c r="B4623" s="278" t="str">
        <f>IF(D4623="","",D4623&amp;"-"&amp;(1+COUNTIF(D$11:D4622,D4623)))</f>
        <v/>
      </c>
      <c r="D4623" s="271"/>
      <c r="E4623" s="272"/>
      <c r="F4623" s="272"/>
      <c r="G4623" s="272"/>
      <c r="H4623" s="272"/>
      <c r="I4623" s="272"/>
      <c r="J4623" s="272"/>
      <c r="K4623" s="272"/>
      <c r="L4623" s="272"/>
      <c r="M4623" s="272"/>
      <c r="N4623" s="273"/>
    </row>
    <row r="4624" spans="2:14" x14ac:dyDescent="0.25">
      <c r="B4624" s="278" t="str">
        <f>IF(D4624="","",D4624&amp;"-"&amp;(1+COUNTIF(D$11:D4623,D4624)))</f>
        <v/>
      </c>
      <c r="D4624" s="271"/>
      <c r="E4624" s="272"/>
      <c r="F4624" s="272"/>
      <c r="G4624" s="272"/>
      <c r="H4624" s="272"/>
      <c r="I4624" s="272"/>
      <c r="J4624" s="272"/>
      <c r="K4624" s="272"/>
      <c r="L4624" s="272"/>
      <c r="M4624" s="272"/>
      <c r="N4624" s="273"/>
    </row>
    <row r="4625" spans="2:14" x14ac:dyDescent="0.25">
      <c r="B4625" s="278" t="str">
        <f>IF(D4625="","",D4625&amp;"-"&amp;(1+COUNTIF(D$11:D4624,D4625)))</f>
        <v/>
      </c>
      <c r="D4625" s="271"/>
      <c r="E4625" s="272"/>
      <c r="F4625" s="272"/>
      <c r="G4625" s="272"/>
      <c r="H4625" s="272"/>
      <c r="I4625" s="272"/>
      <c r="J4625" s="272"/>
      <c r="K4625" s="272"/>
      <c r="L4625" s="272"/>
      <c r="M4625" s="272"/>
      <c r="N4625" s="273"/>
    </row>
    <row r="4626" spans="2:14" x14ac:dyDescent="0.25">
      <c r="B4626" s="278" t="str">
        <f>IF(D4626="","",D4626&amp;"-"&amp;(1+COUNTIF(D$11:D4625,D4626)))</f>
        <v/>
      </c>
      <c r="D4626" s="271"/>
      <c r="E4626" s="272"/>
      <c r="F4626" s="272"/>
      <c r="G4626" s="272"/>
      <c r="H4626" s="272"/>
      <c r="I4626" s="272"/>
      <c r="J4626" s="272"/>
      <c r="K4626" s="272"/>
      <c r="L4626" s="272"/>
      <c r="M4626" s="272"/>
      <c r="N4626" s="273"/>
    </row>
    <row r="4627" spans="2:14" x14ac:dyDescent="0.25">
      <c r="B4627" s="278" t="str">
        <f>IF(D4627="","",D4627&amp;"-"&amp;(1+COUNTIF(D$11:D4626,D4627)))</f>
        <v/>
      </c>
      <c r="D4627" s="271"/>
      <c r="E4627" s="272"/>
      <c r="F4627" s="272"/>
      <c r="G4627" s="272"/>
      <c r="H4627" s="272"/>
      <c r="I4627" s="272"/>
      <c r="J4627" s="272"/>
      <c r="K4627" s="272"/>
      <c r="L4627" s="272"/>
      <c r="M4627" s="272"/>
      <c r="N4627" s="273"/>
    </row>
    <row r="4628" spans="2:14" ht="15" customHeight="1" x14ac:dyDescent="0.25">
      <c r="B4628" s="278" t="str">
        <f>IF(D4628="","",D4628&amp;"-"&amp;(1+COUNTIF(D$11:D4627,D4628)))</f>
        <v/>
      </c>
      <c r="D4628" s="271"/>
      <c r="E4628" s="272"/>
      <c r="F4628" s="272"/>
      <c r="G4628" s="272"/>
      <c r="H4628" s="272"/>
      <c r="I4628" s="272"/>
      <c r="J4628" s="272"/>
      <c r="K4628" s="272"/>
      <c r="L4628" s="272"/>
      <c r="M4628" s="272"/>
      <c r="N4628" s="273"/>
    </row>
    <row r="4629" spans="2:14" x14ac:dyDescent="0.25">
      <c r="B4629" s="278" t="str">
        <f>IF(D4629="","",D4629&amp;"-"&amp;(1+COUNTIF(D$11:D4628,D4629)))</f>
        <v/>
      </c>
      <c r="D4629" s="271"/>
      <c r="E4629" s="272"/>
      <c r="F4629" s="272"/>
      <c r="G4629" s="272"/>
      <c r="H4629" s="272"/>
      <c r="I4629" s="272"/>
      <c r="J4629" s="272"/>
      <c r="K4629" s="272"/>
      <c r="L4629" s="272"/>
      <c r="M4629" s="272"/>
      <c r="N4629" s="273"/>
    </row>
    <row r="4630" spans="2:14" x14ac:dyDescent="0.25">
      <c r="B4630" s="278" t="str">
        <f>IF(D4630="","",D4630&amp;"-"&amp;(1+COUNTIF(D$11:D4629,D4630)))</f>
        <v/>
      </c>
      <c r="D4630" s="271"/>
      <c r="E4630" s="272"/>
      <c r="F4630" s="272"/>
      <c r="G4630" s="272"/>
      <c r="H4630" s="272"/>
      <c r="I4630" s="272"/>
      <c r="J4630" s="272"/>
      <c r="K4630" s="272"/>
      <c r="L4630" s="272"/>
      <c r="M4630" s="272"/>
      <c r="N4630" s="273"/>
    </row>
    <row r="4631" spans="2:14" x14ac:dyDescent="0.25">
      <c r="B4631" s="278" t="str">
        <f>IF(D4631="","",D4631&amp;"-"&amp;(1+COUNTIF(D$11:D4630,D4631)))</f>
        <v/>
      </c>
      <c r="D4631" s="271"/>
      <c r="E4631" s="272"/>
      <c r="F4631" s="272"/>
      <c r="G4631" s="272"/>
      <c r="H4631" s="272"/>
      <c r="I4631" s="272"/>
      <c r="J4631" s="272"/>
      <c r="K4631" s="272"/>
      <c r="L4631" s="272"/>
      <c r="M4631" s="272"/>
      <c r="N4631" s="273"/>
    </row>
    <row r="4632" spans="2:14" x14ac:dyDescent="0.25">
      <c r="B4632" s="278" t="str">
        <f>IF(D4632="","",D4632&amp;"-"&amp;(1+COUNTIF(D$11:D4631,D4632)))</f>
        <v/>
      </c>
      <c r="D4632" s="271"/>
      <c r="E4632" s="272"/>
      <c r="F4632" s="272"/>
      <c r="G4632" s="272"/>
      <c r="H4632" s="272"/>
      <c r="I4632" s="272"/>
      <c r="J4632" s="272"/>
      <c r="K4632" s="272"/>
      <c r="L4632" s="272"/>
      <c r="M4632" s="272"/>
      <c r="N4632" s="273"/>
    </row>
    <row r="4633" spans="2:14" x14ac:dyDescent="0.25">
      <c r="B4633" s="278" t="str">
        <f>IF(D4633="","",D4633&amp;"-"&amp;(1+COUNTIF(D$11:D4632,D4633)))</f>
        <v/>
      </c>
      <c r="D4633" s="271"/>
      <c r="E4633" s="272"/>
      <c r="F4633" s="272"/>
      <c r="G4633" s="272"/>
      <c r="H4633" s="272"/>
      <c r="I4633" s="272"/>
      <c r="J4633" s="272"/>
      <c r="K4633" s="272"/>
      <c r="L4633" s="272"/>
      <c r="M4633" s="272"/>
      <c r="N4633" s="273"/>
    </row>
    <row r="4634" spans="2:14" x14ac:dyDescent="0.25">
      <c r="B4634" s="278" t="str">
        <f>IF(D4634="","",D4634&amp;"-"&amp;(1+COUNTIF(D$11:D4633,D4634)))</f>
        <v/>
      </c>
      <c r="D4634" s="271"/>
      <c r="E4634" s="272"/>
      <c r="F4634" s="272"/>
      <c r="G4634" s="272"/>
      <c r="H4634" s="272"/>
      <c r="I4634" s="272"/>
      <c r="J4634" s="272"/>
      <c r="K4634" s="272"/>
      <c r="L4634" s="272"/>
      <c r="M4634" s="272"/>
      <c r="N4634" s="273"/>
    </row>
    <row r="4635" spans="2:14" ht="15" customHeight="1" x14ac:dyDescent="0.25">
      <c r="B4635" s="278" t="str">
        <f>IF(D4635="","",D4635&amp;"-"&amp;(1+COUNTIF(D$11:D4634,D4635)))</f>
        <v/>
      </c>
      <c r="D4635" s="271"/>
      <c r="E4635" s="272"/>
      <c r="F4635" s="272"/>
      <c r="G4635" s="272"/>
      <c r="H4635" s="272"/>
      <c r="I4635" s="272"/>
      <c r="J4635" s="272"/>
      <c r="K4635" s="272"/>
      <c r="L4635" s="272"/>
      <c r="M4635" s="272"/>
      <c r="N4635" s="273"/>
    </row>
    <row r="4636" spans="2:14" x14ac:dyDescent="0.25">
      <c r="B4636" s="278" t="str">
        <f>IF(D4636="","",D4636&amp;"-"&amp;(1+COUNTIF(D$11:D4635,D4636)))</f>
        <v/>
      </c>
      <c r="D4636" s="271"/>
      <c r="E4636" s="272"/>
      <c r="F4636" s="272"/>
      <c r="G4636" s="272"/>
      <c r="H4636" s="272"/>
      <c r="I4636" s="272"/>
      <c r="J4636" s="272"/>
      <c r="K4636" s="272"/>
      <c r="L4636" s="272"/>
      <c r="M4636" s="272"/>
      <c r="N4636" s="273"/>
    </row>
    <row r="4637" spans="2:14" x14ac:dyDescent="0.25">
      <c r="B4637" s="278" t="str">
        <f>IF(D4637="","",D4637&amp;"-"&amp;(1+COUNTIF(D$11:D4636,D4637)))</f>
        <v/>
      </c>
      <c r="D4637" s="271"/>
      <c r="E4637" s="272"/>
      <c r="F4637" s="272"/>
      <c r="G4637" s="272"/>
      <c r="H4637" s="272"/>
      <c r="I4637" s="272"/>
      <c r="J4637" s="272"/>
      <c r="K4637" s="272"/>
      <c r="L4637" s="272"/>
      <c r="M4637" s="272"/>
      <c r="N4637" s="273"/>
    </row>
    <row r="4638" spans="2:14" x14ac:dyDescent="0.25">
      <c r="B4638" s="278" t="str">
        <f>IF(D4638="","",D4638&amp;"-"&amp;(1+COUNTIF(D$11:D4637,D4638)))</f>
        <v/>
      </c>
      <c r="D4638" s="271"/>
      <c r="E4638" s="272"/>
      <c r="F4638" s="272"/>
      <c r="G4638" s="272"/>
      <c r="H4638" s="272"/>
      <c r="I4638" s="272"/>
      <c r="J4638" s="272"/>
      <c r="K4638" s="272"/>
      <c r="L4638" s="272"/>
      <c r="M4638" s="272"/>
      <c r="N4638" s="273"/>
    </row>
    <row r="4639" spans="2:14" x14ac:dyDescent="0.25">
      <c r="B4639" s="278" t="str">
        <f>IF(D4639="","",D4639&amp;"-"&amp;(1+COUNTIF(D$11:D4638,D4639)))</f>
        <v/>
      </c>
      <c r="D4639" s="271"/>
      <c r="E4639" s="272"/>
      <c r="F4639" s="272"/>
      <c r="G4639" s="272"/>
      <c r="H4639" s="272"/>
      <c r="I4639" s="272"/>
      <c r="J4639" s="272"/>
      <c r="K4639" s="272"/>
      <c r="L4639" s="272"/>
      <c r="M4639" s="272"/>
      <c r="N4639" s="273"/>
    </row>
    <row r="4640" spans="2:14" x14ac:dyDescent="0.25">
      <c r="B4640" s="278" t="str">
        <f>IF(D4640="","",D4640&amp;"-"&amp;(1+COUNTIF(D$11:D4639,D4640)))</f>
        <v/>
      </c>
      <c r="D4640" s="271"/>
      <c r="E4640" s="272"/>
      <c r="F4640" s="272"/>
      <c r="G4640" s="272"/>
      <c r="H4640" s="272"/>
      <c r="I4640" s="272"/>
      <c r="J4640" s="272"/>
      <c r="K4640" s="272"/>
      <c r="L4640" s="272"/>
      <c r="M4640" s="272"/>
      <c r="N4640" s="273"/>
    </row>
    <row r="4641" spans="2:14" x14ac:dyDescent="0.25">
      <c r="B4641" s="278" t="str">
        <f>IF(D4641="","",D4641&amp;"-"&amp;(1+COUNTIF(D$11:D4640,D4641)))</f>
        <v/>
      </c>
      <c r="D4641" s="271"/>
      <c r="E4641" s="272"/>
      <c r="F4641" s="272"/>
      <c r="G4641" s="272"/>
      <c r="H4641" s="272"/>
      <c r="I4641" s="272"/>
      <c r="J4641" s="272"/>
      <c r="K4641" s="272"/>
      <c r="L4641" s="272"/>
      <c r="M4641" s="272"/>
      <c r="N4641" s="273"/>
    </row>
    <row r="4642" spans="2:14" ht="15" customHeight="1" x14ac:dyDescent="0.25">
      <c r="B4642" s="278" t="str">
        <f>IF(D4642="","",D4642&amp;"-"&amp;(1+COUNTIF(D$11:D4641,D4642)))</f>
        <v/>
      </c>
      <c r="D4642" s="271"/>
      <c r="E4642" s="272"/>
      <c r="F4642" s="272"/>
      <c r="G4642" s="272"/>
      <c r="H4642" s="272"/>
      <c r="I4642" s="272"/>
      <c r="J4642" s="272"/>
      <c r="K4642" s="272"/>
      <c r="L4642" s="272"/>
      <c r="M4642" s="272"/>
      <c r="N4642" s="273"/>
    </row>
    <row r="4643" spans="2:14" x14ac:dyDescent="0.25">
      <c r="B4643" s="278" t="str">
        <f>IF(D4643="","",D4643&amp;"-"&amp;(1+COUNTIF(D$11:D4642,D4643)))</f>
        <v/>
      </c>
      <c r="D4643" s="271"/>
      <c r="E4643" s="272"/>
      <c r="F4643" s="272"/>
      <c r="G4643" s="272"/>
      <c r="H4643" s="272"/>
      <c r="I4643" s="272"/>
      <c r="J4643" s="272"/>
      <c r="K4643" s="272"/>
      <c r="L4643" s="272"/>
      <c r="M4643" s="272"/>
      <c r="N4643" s="273"/>
    </row>
    <row r="4644" spans="2:14" x14ac:dyDescent="0.25">
      <c r="B4644" s="278" t="str">
        <f>IF(D4644="","",D4644&amp;"-"&amp;(1+COUNTIF(D$11:D4643,D4644)))</f>
        <v/>
      </c>
      <c r="D4644" s="271"/>
      <c r="E4644" s="272"/>
      <c r="F4644" s="272"/>
      <c r="G4644" s="272"/>
      <c r="H4644" s="272"/>
      <c r="I4644" s="272"/>
      <c r="J4644" s="272"/>
      <c r="K4644" s="272"/>
      <c r="L4644" s="272"/>
      <c r="M4644" s="272"/>
      <c r="N4644" s="273"/>
    </row>
    <row r="4645" spans="2:14" x14ac:dyDescent="0.25">
      <c r="B4645" s="278" t="str">
        <f>IF(D4645="","",D4645&amp;"-"&amp;(1+COUNTIF(D$11:D4644,D4645)))</f>
        <v/>
      </c>
      <c r="D4645" s="271"/>
      <c r="E4645" s="272"/>
      <c r="F4645" s="272"/>
      <c r="G4645" s="272"/>
      <c r="H4645" s="272"/>
      <c r="I4645" s="272"/>
      <c r="J4645" s="272"/>
      <c r="K4645" s="272"/>
      <c r="L4645" s="272"/>
      <c r="M4645" s="272"/>
      <c r="N4645" s="273"/>
    </row>
    <row r="4646" spans="2:14" x14ac:dyDescent="0.25">
      <c r="B4646" s="278" t="str">
        <f>IF(D4646="","",D4646&amp;"-"&amp;(1+COUNTIF(D$11:D4645,D4646)))</f>
        <v/>
      </c>
      <c r="D4646" s="271"/>
      <c r="E4646" s="272"/>
      <c r="F4646" s="272"/>
      <c r="G4646" s="272"/>
      <c r="H4646" s="272"/>
      <c r="I4646" s="272"/>
      <c r="J4646" s="272"/>
      <c r="K4646" s="272"/>
      <c r="L4646" s="272"/>
      <c r="M4646" s="272"/>
      <c r="N4646" s="273"/>
    </row>
    <row r="4647" spans="2:14" x14ac:dyDescent="0.25">
      <c r="B4647" s="278" t="str">
        <f>IF(D4647="","",D4647&amp;"-"&amp;(1+COUNTIF(D$11:D4646,D4647)))</f>
        <v/>
      </c>
      <c r="D4647" s="271"/>
      <c r="E4647" s="272"/>
      <c r="F4647" s="272"/>
      <c r="G4647" s="272"/>
      <c r="H4647" s="272"/>
      <c r="I4647" s="272"/>
      <c r="J4647" s="272"/>
      <c r="K4647" s="272"/>
      <c r="L4647" s="272"/>
      <c r="M4647" s="272"/>
      <c r="N4647" s="273"/>
    </row>
    <row r="4648" spans="2:14" x14ac:dyDescent="0.25">
      <c r="B4648" s="278" t="str">
        <f>IF(D4648="","",D4648&amp;"-"&amp;(1+COUNTIF(D$11:D4647,D4648)))</f>
        <v/>
      </c>
      <c r="D4648" s="271"/>
      <c r="E4648" s="272"/>
      <c r="F4648" s="272"/>
      <c r="G4648" s="272"/>
      <c r="H4648" s="272"/>
      <c r="I4648" s="272"/>
      <c r="J4648" s="272"/>
      <c r="K4648" s="272"/>
      <c r="L4648" s="272"/>
      <c r="M4648" s="272"/>
      <c r="N4648" s="273"/>
    </row>
    <row r="4649" spans="2:14" ht="15" customHeight="1" x14ac:dyDescent="0.25">
      <c r="B4649" s="278" t="str">
        <f>IF(D4649="","",D4649&amp;"-"&amp;(1+COUNTIF(D$11:D4648,D4649)))</f>
        <v/>
      </c>
      <c r="D4649" s="271"/>
      <c r="E4649" s="272"/>
      <c r="F4649" s="272"/>
      <c r="G4649" s="272"/>
      <c r="H4649" s="272"/>
      <c r="I4649" s="272"/>
      <c r="J4649" s="272"/>
      <c r="K4649" s="272"/>
      <c r="L4649" s="272"/>
      <c r="M4649" s="272"/>
      <c r="N4649" s="273"/>
    </row>
    <row r="4650" spans="2:14" x14ac:dyDescent="0.25">
      <c r="B4650" s="278" t="str">
        <f>IF(D4650="","",D4650&amp;"-"&amp;(1+COUNTIF(D$11:D4649,D4650)))</f>
        <v/>
      </c>
      <c r="D4650" s="271"/>
      <c r="E4650" s="272"/>
      <c r="F4650" s="272"/>
      <c r="G4650" s="272"/>
      <c r="H4650" s="272"/>
      <c r="I4650" s="272"/>
      <c r="J4650" s="272"/>
      <c r="K4650" s="272"/>
      <c r="L4650" s="272"/>
      <c r="M4650" s="272"/>
      <c r="N4650" s="273"/>
    </row>
    <row r="4651" spans="2:14" x14ac:dyDescent="0.25">
      <c r="B4651" s="278" t="str">
        <f>IF(D4651="","",D4651&amp;"-"&amp;(1+COUNTIF(D$11:D4650,D4651)))</f>
        <v/>
      </c>
      <c r="D4651" s="271"/>
      <c r="E4651" s="272"/>
      <c r="F4651" s="272"/>
      <c r="G4651" s="272"/>
      <c r="H4651" s="272"/>
      <c r="I4651" s="272"/>
      <c r="J4651" s="272"/>
      <c r="K4651" s="272"/>
      <c r="L4651" s="272"/>
      <c r="M4651" s="272"/>
      <c r="N4651" s="273"/>
    </row>
    <row r="4652" spans="2:14" x14ac:dyDescent="0.25">
      <c r="B4652" s="278" t="str">
        <f>IF(D4652="","",D4652&amp;"-"&amp;(1+COUNTIF(D$11:D4651,D4652)))</f>
        <v/>
      </c>
      <c r="D4652" s="271"/>
      <c r="E4652" s="272"/>
      <c r="F4652" s="272"/>
      <c r="G4652" s="272"/>
      <c r="H4652" s="272"/>
      <c r="I4652" s="272"/>
      <c r="J4652" s="272"/>
      <c r="K4652" s="272"/>
      <c r="L4652" s="272"/>
      <c r="M4652" s="272"/>
      <c r="N4652" s="273"/>
    </row>
    <row r="4653" spans="2:14" x14ac:dyDescent="0.25">
      <c r="B4653" s="278" t="str">
        <f>IF(D4653="","",D4653&amp;"-"&amp;(1+COUNTIF(D$11:D4652,D4653)))</f>
        <v/>
      </c>
      <c r="D4653" s="271"/>
      <c r="E4653" s="272"/>
      <c r="F4653" s="272"/>
      <c r="G4653" s="272"/>
      <c r="H4653" s="272"/>
      <c r="I4653" s="272"/>
      <c r="J4653" s="272"/>
      <c r="K4653" s="272"/>
      <c r="L4653" s="272"/>
      <c r="M4653" s="272"/>
      <c r="N4653" s="273"/>
    </row>
    <row r="4654" spans="2:14" x14ac:dyDescent="0.25">
      <c r="B4654" s="278" t="str">
        <f>IF(D4654="","",D4654&amp;"-"&amp;(1+COUNTIF(D$11:D4653,D4654)))</f>
        <v/>
      </c>
      <c r="D4654" s="271"/>
      <c r="E4654" s="272"/>
      <c r="F4654" s="272"/>
      <c r="G4654" s="272"/>
      <c r="H4654" s="272"/>
      <c r="I4654" s="272"/>
      <c r="J4654" s="272"/>
      <c r="K4654" s="272"/>
      <c r="L4654" s="272"/>
      <c r="M4654" s="272"/>
      <c r="N4654" s="273"/>
    </row>
    <row r="4655" spans="2:14" x14ac:dyDescent="0.25">
      <c r="B4655" s="278" t="str">
        <f>IF(D4655="","",D4655&amp;"-"&amp;(1+COUNTIF(D$11:D4654,D4655)))</f>
        <v/>
      </c>
      <c r="D4655" s="271"/>
      <c r="E4655" s="272"/>
      <c r="F4655" s="272"/>
      <c r="G4655" s="272"/>
      <c r="H4655" s="272"/>
      <c r="I4655" s="272"/>
      <c r="J4655" s="272"/>
      <c r="K4655" s="272"/>
      <c r="L4655" s="272"/>
      <c r="M4655" s="272"/>
      <c r="N4655" s="273"/>
    </row>
    <row r="4656" spans="2:14" ht="15" customHeight="1" x14ac:dyDescent="0.25">
      <c r="B4656" s="278" t="str">
        <f>IF(D4656="","",D4656&amp;"-"&amp;(1+COUNTIF(D$11:D4655,D4656)))</f>
        <v/>
      </c>
      <c r="D4656" s="271"/>
      <c r="E4656" s="272"/>
      <c r="F4656" s="272"/>
      <c r="G4656" s="272"/>
      <c r="H4656" s="272"/>
      <c r="I4656" s="272"/>
      <c r="J4656" s="272"/>
      <c r="K4656" s="272"/>
      <c r="L4656" s="272"/>
      <c r="M4656" s="272"/>
      <c r="N4656" s="273"/>
    </row>
    <row r="4657" spans="2:14" x14ac:dyDescent="0.25">
      <c r="B4657" s="278" t="str">
        <f>IF(D4657="","",D4657&amp;"-"&amp;(1+COUNTIF(D$11:D4656,D4657)))</f>
        <v/>
      </c>
      <c r="D4657" s="271"/>
      <c r="E4657" s="272"/>
      <c r="F4657" s="272"/>
      <c r="G4657" s="272"/>
      <c r="H4657" s="272"/>
      <c r="I4657" s="272"/>
      <c r="J4657" s="272"/>
      <c r="K4657" s="272"/>
      <c r="L4657" s="272"/>
      <c r="M4657" s="272"/>
      <c r="N4657" s="273"/>
    </row>
    <row r="4658" spans="2:14" x14ac:dyDescent="0.25">
      <c r="B4658" s="278" t="str">
        <f>IF(D4658="","",D4658&amp;"-"&amp;(1+COUNTIF(D$11:D4657,D4658)))</f>
        <v/>
      </c>
      <c r="D4658" s="271"/>
      <c r="E4658" s="272"/>
      <c r="F4658" s="272"/>
      <c r="G4658" s="272"/>
      <c r="H4658" s="272"/>
      <c r="I4658" s="272"/>
      <c r="J4658" s="272"/>
      <c r="K4658" s="272"/>
      <c r="L4658" s="272"/>
      <c r="M4658" s="272"/>
      <c r="N4658" s="273"/>
    </row>
    <row r="4659" spans="2:14" x14ac:dyDescent="0.25">
      <c r="B4659" s="278" t="str">
        <f>IF(D4659="","",D4659&amp;"-"&amp;(1+COUNTIF(D$11:D4658,D4659)))</f>
        <v/>
      </c>
      <c r="D4659" s="271"/>
      <c r="E4659" s="272"/>
      <c r="F4659" s="272"/>
      <c r="G4659" s="272"/>
      <c r="H4659" s="272"/>
      <c r="I4659" s="272"/>
      <c r="J4659" s="272"/>
      <c r="K4659" s="272"/>
      <c r="L4659" s="272"/>
      <c r="M4659" s="272"/>
      <c r="N4659" s="273"/>
    </row>
    <row r="4660" spans="2:14" x14ac:dyDescent="0.25">
      <c r="B4660" s="278" t="str">
        <f>IF(D4660="","",D4660&amp;"-"&amp;(1+COUNTIF(D$11:D4659,D4660)))</f>
        <v/>
      </c>
      <c r="D4660" s="271"/>
      <c r="E4660" s="272"/>
      <c r="F4660" s="272"/>
      <c r="G4660" s="272"/>
      <c r="H4660" s="272"/>
      <c r="I4660" s="272"/>
      <c r="J4660" s="272"/>
      <c r="K4660" s="272"/>
      <c r="L4660" s="272"/>
      <c r="M4660" s="272"/>
      <c r="N4660" s="273"/>
    </row>
    <row r="4661" spans="2:14" x14ac:dyDescent="0.25">
      <c r="B4661" s="278" t="str">
        <f>IF(D4661="","",D4661&amp;"-"&amp;(1+COUNTIF(D$11:D4660,D4661)))</f>
        <v/>
      </c>
      <c r="D4661" s="271"/>
      <c r="E4661" s="272"/>
      <c r="F4661" s="272"/>
      <c r="G4661" s="272"/>
      <c r="H4661" s="272"/>
      <c r="I4661" s="272"/>
      <c r="J4661" s="272"/>
      <c r="K4661" s="272"/>
      <c r="L4661" s="272"/>
      <c r="M4661" s="272"/>
      <c r="N4661" s="273"/>
    </row>
    <row r="4662" spans="2:14" x14ac:dyDescent="0.25">
      <c r="B4662" s="278" t="str">
        <f>IF(D4662="","",D4662&amp;"-"&amp;(1+COUNTIF(D$11:D4661,D4662)))</f>
        <v/>
      </c>
      <c r="D4662" s="271"/>
      <c r="E4662" s="272"/>
      <c r="F4662" s="272"/>
      <c r="G4662" s="272"/>
      <c r="H4662" s="272"/>
      <c r="I4662" s="272"/>
      <c r="J4662" s="272"/>
      <c r="K4662" s="272"/>
      <c r="L4662" s="272"/>
      <c r="M4662" s="272"/>
      <c r="N4662" s="273"/>
    </row>
    <row r="4663" spans="2:14" ht="15" customHeight="1" x14ac:dyDescent="0.25">
      <c r="B4663" s="278" t="str">
        <f>IF(D4663="","",D4663&amp;"-"&amp;(1+COUNTIF(D$11:D4662,D4663)))</f>
        <v/>
      </c>
      <c r="D4663" s="271"/>
      <c r="E4663" s="272"/>
      <c r="F4663" s="272"/>
      <c r="G4663" s="272"/>
      <c r="H4663" s="272"/>
      <c r="I4663" s="272"/>
      <c r="J4663" s="272"/>
      <c r="K4663" s="272"/>
      <c r="L4663" s="272"/>
      <c r="M4663" s="272"/>
      <c r="N4663" s="273"/>
    </row>
    <row r="4664" spans="2:14" x14ac:dyDescent="0.25">
      <c r="B4664" s="278" t="str">
        <f>IF(D4664="","",D4664&amp;"-"&amp;(1+COUNTIF(D$11:D4663,D4664)))</f>
        <v/>
      </c>
      <c r="D4664" s="271"/>
      <c r="E4664" s="272"/>
      <c r="F4664" s="272"/>
      <c r="G4664" s="272"/>
      <c r="H4664" s="272"/>
      <c r="I4664" s="272"/>
      <c r="J4664" s="272"/>
      <c r="K4664" s="272"/>
      <c r="L4664" s="272"/>
      <c r="M4664" s="272"/>
      <c r="N4664" s="273"/>
    </row>
    <row r="4665" spans="2:14" x14ac:dyDescent="0.25">
      <c r="B4665" s="278" t="str">
        <f>IF(D4665="","",D4665&amp;"-"&amp;(1+COUNTIF(D$11:D4664,D4665)))</f>
        <v/>
      </c>
      <c r="D4665" s="271"/>
      <c r="E4665" s="272"/>
      <c r="F4665" s="272"/>
      <c r="G4665" s="272"/>
      <c r="H4665" s="272"/>
      <c r="I4665" s="272"/>
      <c r="J4665" s="272"/>
      <c r="K4665" s="272"/>
      <c r="L4665" s="272"/>
      <c r="M4665" s="272"/>
      <c r="N4665" s="273"/>
    </row>
    <row r="4666" spans="2:14" x14ac:dyDescent="0.25">
      <c r="B4666" s="278" t="str">
        <f>IF(D4666="","",D4666&amp;"-"&amp;(1+COUNTIF(D$11:D4665,D4666)))</f>
        <v/>
      </c>
      <c r="D4666" s="271"/>
      <c r="E4666" s="272"/>
      <c r="F4666" s="272"/>
      <c r="G4666" s="272"/>
      <c r="H4666" s="272"/>
      <c r="I4666" s="272"/>
      <c r="J4666" s="272"/>
      <c r="K4666" s="272"/>
      <c r="L4666" s="272"/>
      <c r="M4666" s="272"/>
      <c r="N4666" s="273"/>
    </row>
    <row r="4667" spans="2:14" x14ac:dyDescent="0.25">
      <c r="B4667" s="278" t="str">
        <f>IF(D4667="","",D4667&amp;"-"&amp;(1+COUNTIF(D$11:D4666,D4667)))</f>
        <v/>
      </c>
      <c r="D4667" s="271"/>
      <c r="E4667" s="272"/>
      <c r="F4667" s="272"/>
      <c r="G4667" s="272"/>
      <c r="H4667" s="272"/>
      <c r="I4667" s="272"/>
      <c r="J4667" s="272"/>
      <c r="K4667" s="272"/>
      <c r="L4667" s="272"/>
      <c r="M4667" s="272"/>
      <c r="N4667" s="273"/>
    </row>
    <row r="4668" spans="2:14" x14ac:dyDescent="0.25">
      <c r="B4668" s="278" t="str">
        <f>IF(D4668="","",D4668&amp;"-"&amp;(1+COUNTIF(D$11:D4667,D4668)))</f>
        <v/>
      </c>
      <c r="D4668" s="271"/>
      <c r="E4668" s="272"/>
      <c r="F4668" s="272"/>
      <c r="G4668" s="272"/>
      <c r="H4668" s="272"/>
      <c r="I4668" s="272"/>
      <c r="J4668" s="272"/>
      <c r="K4668" s="272"/>
      <c r="L4668" s="272"/>
      <c r="M4668" s="272"/>
      <c r="N4668" s="273"/>
    </row>
    <row r="4669" spans="2:14" x14ac:dyDescent="0.25">
      <c r="B4669" s="278" t="str">
        <f>IF(D4669="","",D4669&amp;"-"&amp;(1+COUNTIF(D$11:D4668,D4669)))</f>
        <v/>
      </c>
      <c r="D4669" s="271"/>
      <c r="E4669" s="272"/>
      <c r="F4669" s="272"/>
      <c r="G4669" s="272"/>
      <c r="H4669" s="272"/>
      <c r="I4669" s="272"/>
      <c r="J4669" s="272"/>
      <c r="K4669" s="272"/>
      <c r="L4669" s="272"/>
      <c r="M4669" s="272"/>
      <c r="N4669" s="273"/>
    </row>
    <row r="4670" spans="2:14" ht="15" customHeight="1" x14ac:dyDescent="0.25">
      <c r="B4670" s="278" t="str">
        <f>IF(D4670="","",D4670&amp;"-"&amp;(1+COUNTIF(D$11:D4669,D4670)))</f>
        <v/>
      </c>
      <c r="D4670" s="271"/>
      <c r="E4670" s="272"/>
      <c r="F4670" s="272"/>
      <c r="G4670" s="272"/>
      <c r="H4670" s="272"/>
      <c r="I4670" s="272"/>
      <c r="J4670" s="272"/>
      <c r="K4670" s="272"/>
      <c r="L4670" s="272"/>
      <c r="M4670" s="272"/>
      <c r="N4670" s="273"/>
    </row>
    <row r="4671" spans="2:14" x14ac:dyDescent="0.25">
      <c r="B4671" s="278" t="str">
        <f>IF(D4671="","",D4671&amp;"-"&amp;(1+COUNTIF(D$11:D4670,D4671)))</f>
        <v/>
      </c>
      <c r="D4671" s="271"/>
      <c r="E4671" s="272"/>
      <c r="F4671" s="272"/>
      <c r="G4671" s="272"/>
      <c r="H4671" s="272"/>
      <c r="I4671" s="272"/>
      <c r="J4671" s="272"/>
      <c r="K4671" s="272"/>
      <c r="L4671" s="272"/>
      <c r="M4671" s="272"/>
      <c r="N4671" s="273"/>
    </row>
    <row r="4672" spans="2:14" x14ac:dyDescent="0.25">
      <c r="B4672" s="278" t="str">
        <f>IF(D4672="","",D4672&amp;"-"&amp;(1+COUNTIF(D$11:D4671,D4672)))</f>
        <v/>
      </c>
      <c r="D4672" s="271"/>
      <c r="E4672" s="272"/>
      <c r="F4672" s="272"/>
      <c r="G4672" s="272"/>
      <c r="H4672" s="272"/>
      <c r="I4672" s="272"/>
      <c r="J4672" s="272"/>
      <c r="K4672" s="272"/>
      <c r="L4672" s="272"/>
      <c r="M4672" s="272"/>
      <c r="N4672" s="273"/>
    </row>
    <row r="4673" spans="2:14" x14ac:dyDescent="0.25">
      <c r="B4673" s="278" t="str">
        <f>IF(D4673="","",D4673&amp;"-"&amp;(1+COUNTIF(D$11:D4672,D4673)))</f>
        <v/>
      </c>
      <c r="D4673" s="271"/>
      <c r="E4673" s="272"/>
      <c r="F4673" s="272"/>
      <c r="G4673" s="272"/>
      <c r="H4673" s="272"/>
      <c r="I4673" s="272"/>
      <c r="J4673" s="272"/>
      <c r="K4673" s="272"/>
      <c r="L4673" s="272"/>
      <c r="M4673" s="272"/>
      <c r="N4673" s="273"/>
    </row>
    <row r="4674" spans="2:14" x14ac:dyDescent="0.25">
      <c r="B4674" s="278" t="str">
        <f>IF(D4674="","",D4674&amp;"-"&amp;(1+COUNTIF(D$11:D4673,D4674)))</f>
        <v/>
      </c>
      <c r="D4674" s="271"/>
      <c r="E4674" s="272"/>
      <c r="F4674" s="272"/>
      <c r="G4674" s="272"/>
      <c r="H4674" s="272"/>
      <c r="I4674" s="272"/>
      <c r="J4674" s="272"/>
      <c r="K4674" s="272"/>
      <c r="L4674" s="272"/>
      <c r="M4674" s="272"/>
      <c r="N4674" s="273"/>
    </row>
    <row r="4675" spans="2:14" x14ac:dyDescent="0.25">
      <c r="B4675" s="278" t="str">
        <f>IF(D4675="","",D4675&amp;"-"&amp;(1+COUNTIF(D$11:D4674,D4675)))</f>
        <v/>
      </c>
      <c r="D4675" s="271"/>
      <c r="E4675" s="272"/>
      <c r="F4675" s="272"/>
      <c r="G4675" s="272"/>
      <c r="H4675" s="272"/>
      <c r="I4675" s="272"/>
      <c r="J4675" s="272"/>
      <c r="K4675" s="272"/>
      <c r="L4675" s="272"/>
      <c r="M4675" s="272"/>
      <c r="N4675" s="273"/>
    </row>
    <row r="4676" spans="2:14" x14ac:dyDescent="0.25">
      <c r="B4676" s="278" t="str">
        <f>IF(D4676="","",D4676&amp;"-"&amp;(1+COUNTIF(D$11:D4675,D4676)))</f>
        <v/>
      </c>
      <c r="D4676" s="271"/>
      <c r="E4676" s="272"/>
      <c r="F4676" s="272"/>
      <c r="G4676" s="272"/>
      <c r="H4676" s="272"/>
      <c r="I4676" s="272"/>
      <c r="J4676" s="272"/>
      <c r="K4676" s="272"/>
      <c r="L4676" s="272"/>
      <c r="M4676" s="272"/>
      <c r="N4676" s="273"/>
    </row>
    <row r="4677" spans="2:14" ht="15" customHeight="1" x14ac:dyDescent="0.25">
      <c r="B4677" s="278" t="str">
        <f>IF(D4677="","",D4677&amp;"-"&amp;(1+COUNTIF(D$11:D4676,D4677)))</f>
        <v/>
      </c>
      <c r="D4677" s="271"/>
      <c r="E4677" s="272"/>
      <c r="F4677" s="272"/>
      <c r="G4677" s="272"/>
      <c r="H4677" s="272"/>
      <c r="I4677" s="272"/>
      <c r="J4677" s="272"/>
      <c r="K4677" s="272"/>
      <c r="L4677" s="272"/>
      <c r="M4677" s="272"/>
      <c r="N4677" s="273"/>
    </row>
    <row r="4678" spans="2:14" x14ac:dyDescent="0.25">
      <c r="B4678" s="278" t="str">
        <f>IF(D4678="","",D4678&amp;"-"&amp;(1+COUNTIF(D$11:D4677,D4678)))</f>
        <v/>
      </c>
      <c r="D4678" s="271"/>
      <c r="E4678" s="272"/>
      <c r="F4678" s="272"/>
      <c r="G4678" s="272"/>
      <c r="H4678" s="272"/>
      <c r="I4678" s="272"/>
      <c r="J4678" s="272"/>
      <c r="K4678" s="272"/>
      <c r="L4678" s="272"/>
      <c r="M4678" s="272"/>
      <c r="N4678" s="273"/>
    </row>
    <row r="4679" spans="2:14" x14ac:dyDescent="0.25">
      <c r="B4679" s="278" t="str">
        <f>IF(D4679="","",D4679&amp;"-"&amp;(1+COUNTIF(D$11:D4678,D4679)))</f>
        <v/>
      </c>
      <c r="D4679" s="271"/>
      <c r="E4679" s="272"/>
      <c r="F4679" s="272"/>
      <c r="G4679" s="272"/>
      <c r="H4679" s="272"/>
      <c r="I4679" s="272"/>
      <c r="J4679" s="272"/>
      <c r="K4679" s="272"/>
      <c r="L4679" s="272"/>
      <c r="M4679" s="272"/>
      <c r="N4679" s="273"/>
    </row>
    <row r="4680" spans="2:14" x14ac:dyDescent="0.25">
      <c r="B4680" s="278" t="str">
        <f>IF(D4680="","",D4680&amp;"-"&amp;(1+COUNTIF(D$11:D4679,D4680)))</f>
        <v/>
      </c>
      <c r="D4680" s="271"/>
      <c r="E4680" s="272"/>
      <c r="F4680" s="272"/>
      <c r="G4680" s="272"/>
      <c r="H4680" s="272"/>
      <c r="I4680" s="272"/>
      <c r="J4680" s="272"/>
      <c r="K4680" s="272"/>
      <c r="L4680" s="272"/>
      <c r="M4680" s="272"/>
      <c r="N4680" s="273"/>
    </row>
    <row r="4681" spans="2:14" x14ac:dyDescent="0.25">
      <c r="B4681" s="278" t="str">
        <f>IF(D4681="","",D4681&amp;"-"&amp;(1+COUNTIF(D$11:D4680,D4681)))</f>
        <v/>
      </c>
      <c r="D4681" s="271"/>
      <c r="E4681" s="272"/>
      <c r="F4681" s="272"/>
      <c r="G4681" s="272"/>
      <c r="H4681" s="272"/>
      <c r="I4681" s="272"/>
      <c r="J4681" s="272"/>
      <c r="K4681" s="272"/>
      <c r="L4681" s="272"/>
      <c r="M4681" s="272"/>
      <c r="N4681" s="273"/>
    </row>
    <row r="4682" spans="2:14" x14ac:dyDescent="0.25">
      <c r="B4682" s="278" t="str">
        <f>IF(D4682="","",D4682&amp;"-"&amp;(1+COUNTIF(D$11:D4681,D4682)))</f>
        <v/>
      </c>
      <c r="D4682" s="271"/>
      <c r="E4682" s="272"/>
      <c r="F4682" s="272"/>
      <c r="G4682" s="272"/>
      <c r="H4682" s="272"/>
      <c r="I4682" s="272"/>
      <c r="J4682" s="272"/>
      <c r="K4682" s="272"/>
      <c r="L4682" s="272"/>
      <c r="M4682" s="272"/>
      <c r="N4682" s="273"/>
    </row>
    <row r="4683" spans="2:14" x14ac:dyDescent="0.25">
      <c r="B4683" s="278" t="str">
        <f>IF(D4683="","",D4683&amp;"-"&amp;(1+COUNTIF(D$11:D4682,D4683)))</f>
        <v/>
      </c>
      <c r="D4683" s="271"/>
      <c r="E4683" s="272"/>
      <c r="F4683" s="272"/>
      <c r="G4683" s="272"/>
      <c r="H4683" s="272"/>
      <c r="I4683" s="272"/>
      <c r="J4683" s="272"/>
      <c r="K4683" s="272"/>
      <c r="L4683" s="272"/>
      <c r="M4683" s="272"/>
      <c r="N4683" s="273"/>
    </row>
    <row r="4684" spans="2:14" ht="15" customHeight="1" x14ac:dyDescent="0.25">
      <c r="B4684" s="278" t="str">
        <f>IF(D4684="","",D4684&amp;"-"&amp;(1+COUNTIF(D$11:D4683,D4684)))</f>
        <v/>
      </c>
      <c r="D4684" s="271"/>
      <c r="E4684" s="272"/>
      <c r="F4684" s="272"/>
      <c r="G4684" s="272"/>
      <c r="H4684" s="272"/>
      <c r="I4684" s="272"/>
      <c r="J4684" s="272"/>
      <c r="K4684" s="272"/>
      <c r="L4684" s="272"/>
      <c r="M4684" s="272"/>
      <c r="N4684" s="273"/>
    </row>
    <row r="4685" spans="2:14" x14ac:dyDescent="0.25">
      <c r="B4685" s="278" t="str">
        <f>IF(D4685="","",D4685&amp;"-"&amp;(1+COUNTIF(D$11:D4684,D4685)))</f>
        <v/>
      </c>
      <c r="D4685" s="271"/>
      <c r="E4685" s="272"/>
      <c r="F4685" s="272"/>
      <c r="G4685" s="272"/>
      <c r="H4685" s="272"/>
      <c r="I4685" s="272"/>
      <c r="J4685" s="272"/>
      <c r="K4685" s="272"/>
      <c r="L4685" s="272"/>
      <c r="M4685" s="272"/>
      <c r="N4685" s="273"/>
    </row>
    <row r="4686" spans="2:14" x14ac:dyDescent="0.25">
      <c r="B4686" s="278" t="str">
        <f>IF(D4686="","",D4686&amp;"-"&amp;(1+COUNTIF(D$11:D4685,D4686)))</f>
        <v/>
      </c>
      <c r="D4686" s="271"/>
      <c r="E4686" s="272"/>
      <c r="F4686" s="272"/>
      <c r="G4686" s="272"/>
      <c r="H4686" s="272"/>
      <c r="I4686" s="272"/>
      <c r="J4686" s="272"/>
      <c r="K4686" s="272"/>
      <c r="L4686" s="272"/>
      <c r="M4686" s="272"/>
      <c r="N4686" s="273"/>
    </row>
    <row r="4687" spans="2:14" x14ac:dyDescent="0.25">
      <c r="B4687" s="278" t="str">
        <f>IF(D4687="","",D4687&amp;"-"&amp;(1+COUNTIF(D$11:D4686,D4687)))</f>
        <v/>
      </c>
      <c r="D4687" s="271"/>
      <c r="E4687" s="272"/>
      <c r="F4687" s="272"/>
      <c r="G4687" s="272"/>
      <c r="H4687" s="272"/>
      <c r="I4687" s="272"/>
      <c r="J4687" s="272"/>
      <c r="K4687" s="272"/>
      <c r="L4687" s="272"/>
      <c r="M4687" s="272"/>
      <c r="N4687" s="273"/>
    </row>
    <row r="4688" spans="2:14" x14ac:dyDescent="0.25">
      <c r="B4688" s="278" t="str">
        <f>IF(D4688="","",D4688&amp;"-"&amp;(1+COUNTIF(D$11:D4687,D4688)))</f>
        <v/>
      </c>
      <c r="D4688" s="271"/>
      <c r="E4688" s="272"/>
      <c r="F4688" s="272"/>
      <c r="G4688" s="272"/>
      <c r="H4688" s="272"/>
      <c r="I4688" s="272"/>
      <c r="J4688" s="272"/>
      <c r="K4688" s="272"/>
      <c r="L4688" s="272"/>
      <c r="M4688" s="272"/>
      <c r="N4688" s="273"/>
    </row>
    <row r="4689" spans="2:14" x14ac:dyDescent="0.25">
      <c r="B4689" s="278" t="str">
        <f>IF(D4689="","",D4689&amp;"-"&amp;(1+COUNTIF(D$11:D4688,D4689)))</f>
        <v/>
      </c>
      <c r="D4689" s="271"/>
      <c r="E4689" s="272"/>
      <c r="F4689" s="272"/>
      <c r="G4689" s="272"/>
      <c r="H4689" s="272"/>
      <c r="I4689" s="272"/>
      <c r="J4689" s="272"/>
      <c r="K4689" s="272"/>
      <c r="L4689" s="272"/>
      <c r="M4689" s="272"/>
      <c r="N4689" s="273"/>
    </row>
    <row r="4690" spans="2:14" x14ac:dyDescent="0.25">
      <c r="B4690" s="278" t="str">
        <f>IF(D4690="","",D4690&amp;"-"&amp;(1+COUNTIF(D$11:D4689,D4690)))</f>
        <v/>
      </c>
      <c r="D4690" s="271"/>
      <c r="E4690" s="272"/>
      <c r="F4690" s="272"/>
      <c r="G4690" s="272"/>
      <c r="H4690" s="272"/>
      <c r="I4690" s="272"/>
      <c r="J4690" s="272"/>
      <c r="K4690" s="272"/>
      <c r="L4690" s="272"/>
      <c r="M4690" s="272"/>
      <c r="N4690" s="273"/>
    </row>
    <row r="4691" spans="2:14" ht="15" customHeight="1" x14ac:dyDescent="0.25">
      <c r="B4691" s="278" t="str">
        <f>IF(D4691="","",D4691&amp;"-"&amp;(1+COUNTIF(D$11:D4690,D4691)))</f>
        <v/>
      </c>
      <c r="D4691" s="271"/>
      <c r="E4691" s="272"/>
      <c r="F4691" s="272"/>
      <c r="G4691" s="272"/>
      <c r="H4691" s="272"/>
      <c r="I4691" s="272"/>
      <c r="J4691" s="272"/>
      <c r="K4691" s="272"/>
      <c r="L4691" s="272"/>
      <c r="M4691" s="272"/>
      <c r="N4691" s="273"/>
    </row>
    <row r="4692" spans="2:14" x14ac:dyDescent="0.25">
      <c r="B4692" s="278" t="str">
        <f>IF(D4692="","",D4692&amp;"-"&amp;(1+COUNTIF(D$11:D4691,D4692)))</f>
        <v/>
      </c>
      <c r="D4692" s="271"/>
      <c r="E4692" s="272"/>
      <c r="F4692" s="272"/>
      <c r="G4692" s="272"/>
      <c r="H4692" s="272"/>
      <c r="I4692" s="272"/>
      <c r="J4692" s="272"/>
      <c r="K4692" s="272"/>
      <c r="L4692" s="272"/>
      <c r="M4692" s="272"/>
      <c r="N4692" s="273"/>
    </row>
    <row r="4693" spans="2:14" x14ac:dyDescent="0.25">
      <c r="B4693" s="278" t="str">
        <f>IF(D4693="","",D4693&amp;"-"&amp;(1+COUNTIF(D$11:D4692,D4693)))</f>
        <v/>
      </c>
      <c r="D4693" s="271"/>
      <c r="E4693" s="272"/>
      <c r="F4693" s="272"/>
      <c r="G4693" s="272"/>
      <c r="H4693" s="272"/>
      <c r="I4693" s="272"/>
      <c r="J4693" s="272"/>
      <c r="K4693" s="272"/>
      <c r="L4693" s="272"/>
      <c r="M4693" s="272"/>
      <c r="N4693" s="273"/>
    </row>
    <row r="4694" spans="2:14" x14ac:dyDescent="0.25">
      <c r="B4694" s="278" t="str">
        <f>IF(D4694="","",D4694&amp;"-"&amp;(1+COUNTIF(D$11:D4693,D4694)))</f>
        <v/>
      </c>
      <c r="D4694" s="271"/>
      <c r="E4694" s="272"/>
      <c r="F4694" s="272"/>
      <c r="G4694" s="272"/>
      <c r="H4694" s="272"/>
      <c r="I4694" s="272"/>
      <c r="J4694" s="272"/>
      <c r="K4694" s="272"/>
      <c r="L4694" s="272"/>
      <c r="M4694" s="272"/>
      <c r="N4694" s="273"/>
    </row>
    <row r="4695" spans="2:14" x14ac:dyDescent="0.25">
      <c r="B4695" s="278" t="str">
        <f>IF(D4695="","",D4695&amp;"-"&amp;(1+COUNTIF(D$11:D4694,D4695)))</f>
        <v/>
      </c>
      <c r="D4695" s="271"/>
      <c r="E4695" s="272"/>
      <c r="F4695" s="272"/>
      <c r="G4695" s="272"/>
      <c r="H4695" s="272"/>
      <c r="I4695" s="272"/>
      <c r="J4695" s="272"/>
      <c r="K4695" s="272"/>
      <c r="L4695" s="272"/>
      <c r="M4695" s="272"/>
      <c r="N4695" s="273"/>
    </row>
    <row r="4696" spans="2:14" x14ac:dyDescent="0.25">
      <c r="B4696" s="278" t="str">
        <f>IF(D4696="","",D4696&amp;"-"&amp;(1+COUNTIF(D$11:D4695,D4696)))</f>
        <v/>
      </c>
      <c r="D4696" s="271"/>
      <c r="E4696" s="272"/>
      <c r="F4696" s="272"/>
      <c r="G4696" s="272"/>
      <c r="H4696" s="272"/>
      <c r="I4696" s="272"/>
      <c r="J4696" s="272"/>
      <c r="K4696" s="272"/>
      <c r="L4696" s="272"/>
      <c r="M4696" s="272"/>
      <c r="N4696" s="273"/>
    </row>
    <row r="4697" spans="2:14" x14ac:dyDescent="0.25">
      <c r="B4697" s="278" t="str">
        <f>IF(D4697="","",D4697&amp;"-"&amp;(1+COUNTIF(D$11:D4696,D4697)))</f>
        <v/>
      </c>
      <c r="D4697" s="271"/>
      <c r="E4697" s="272"/>
      <c r="F4697" s="272"/>
      <c r="G4697" s="272"/>
      <c r="H4697" s="272"/>
      <c r="I4697" s="272"/>
      <c r="J4697" s="272"/>
      <c r="K4697" s="272"/>
      <c r="L4697" s="272"/>
      <c r="M4697" s="272"/>
      <c r="N4697" s="273"/>
    </row>
    <row r="4698" spans="2:14" ht="15" customHeight="1" x14ac:dyDescent="0.25">
      <c r="B4698" s="278" t="str">
        <f>IF(D4698="","",D4698&amp;"-"&amp;(1+COUNTIF(D$11:D4697,D4698)))</f>
        <v/>
      </c>
      <c r="D4698" s="271"/>
      <c r="E4698" s="272"/>
      <c r="F4698" s="272"/>
      <c r="G4698" s="272"/>
      <c r="H4698" s="272"/>
      <c r="I4698" s="272"/>
      <c r="J4698" s="272"/>
      <c r="K4698" s="272"/>
      <c r="L4698" s="272"/>
      <c r="M4698" s="272"/>
      <c r="N4698" s="273"/>
    </row>
    <row r="4699" spans="2:14" x14ac:dyDescent="0.25">
      <c r="B4699" s="278" t="str">
        <f>IF(D4699="","",D4699&amp;"-"&amp;(1+COUNTIF(D$11:D4698,D4699)))</f>
        <v/>
      </c>
      <c r="D4699" s="271"/>
      <c r="E4699" s="272"/>
      <c r="F4699" s="272"/>
      <c r="G4699" s="272"/>
      <c r="H4699" s="272"/>
      <c r="I4699" s="272"/>
      <c r="J4699" s="272"/>
      <c r="K4699" s="272"/>
      <c r="L4699" s="272"/>
      <c r="M4699" s="272"/>
      <c r="N4699" s="273"/>
    </row>
    <row r="4700" spans="2:14" x14ac:dyDescent="0.25">
      <c r="B4700" s="278" t="str">
        <f>IF(D4700="","",D4700&amp;"-"&amp;(1+COUNTIF(D$11:D4699,D4700)))</f>
        <v/>
      </c>
      <c r="D4700" s="271"/>
      <c r="E4700" s="272"/>
      <c r="F4700" s="272"/>
      <c r="G4700" s="272"/>
      <c r="H4700" s="272"/>
      <c r="I4700" s="272"/>
      <c r="J4700" s="272"/>
      <c r="K4700" s="272"/>
      <c r="L4700" s="272"/>
      <c r="M4700" s="272"/>
      <c r="N4700" s="273"/>
    </row>
    <row r="4701" spans="2:14" x14ac:dyDescent="0.25">
      <c r="B4701" s="278" t="str">
        <f>IF(D4701="","",D4701&amp;"-"&amp;(1+COUNTIF(D$11:D4700,D4701)))</f>
        <v/>
      </c>
      <c r="D4701" s="271"/>
      <c r="E4701" s="272"/>
      <c r="F4701" s="272"/>
      <c r="G4701" s="272"/>
      <c r="H4701" s="272"/>
      <c r="I4701" s="272"/>
      <c r="J4701" s="272"/>
      <c r="K4701" s="272"/>
      <c r="L4701" s="272"/>
      <c r="M4701" s="272"/>
      <c r="N4701" s="273"/>
    </row>
    <row r="4702" spans="2:14" x14ac:dyDescent="0.25">
      <c r="B4702" s="278" t="str">
        <f>IF(D4702="","",D4702&amp;"-"&amp;(1+COUNTIF(D$11:D4701,D4702)))</f>
        <v/>
      </c>
      <c r="D4702" s="271"/>
      <c r="E4702" s="272"/>
      <c r="F4702" s="272"/>
      <c r="G4702" s="272"/>
      <c r="H4702" s="272"/>
      <c r="I4702" s="272"/>
      <c r="J4702" s="272"/>
      <c r="K4702" s="272"/>
      <c r="L4702" s="272"/>
      <c r="M4702" s="272"/>
      <c r="N4702" s="273"/>
    </row>
    <row r="4703" spans="2:14" x14ac:dyDescent="0.25">
      <c r="B4703" s="278" t="str">
        <f>IF(D4703="","",D4703&amp;"-"&amp;(1+COUNTIF(D$11:D4702,D4703)))</f>
        <v/>
      </c>
      <c r="D4703" s="271"/>
      <c r="E4703" s="272"/>
      <c r="F4703" s="272"/>
      <c r="G4703" s="272"/>
      <c r="H4703" s="272"/>
      <c r="I4703" s="272"/>
      <c r="J4703" s="272"/>
      <c r="K4703" s="272"/>
      <c r="L4703" s="272"/>
      <c r="M4703" s="272"/>
      <c r="N4703" s="273"/>
    </row>
    <row r="4704" spans="2:14" x14ac:dyDescent="0.25">
      <c r="B4704" s="278" t="str">
        <f>IF(D4704="","",D4704&amp;"-"&amp;(1+COUNTIF(D$11:D4703,D4704)))</f>
        <v/>
      </c>
      <c r="D4704" s="271"/>
      <c r="E4704" s="272"/>
      <c r="F4704" s="272"/>
      <c r="G4704" s="272"/>
      <c r="H4704" s="272"/>
      <c r="I4704" s="272"/>
      <c r="J4704" s="272"/>
      <c r="K4704" s="272"/>
      <c r="L4704" s="272"/>
      <c r="M4704" s="272"/>
      <c r="N4704" s="273"/>
    </row>
    <row r="4705" spans="2:14" ht="15" customHeight="1" x14ac:dyDescent="0.25">
      <c r="B4705" s="278" t="str">
        <f>IF(D4705="","",D4705&amp;"-"&amp;(1+COUNTIF(D$11:D4704,D4705)))</f>
        <v/>
      </c>
      <c r="D4705" s="271"/>
      <c r="E4705" s="272"/>
      <c r="F4705" s="272"/>
      <c r="G4705" s="272"/>
      <c r="H4705" s="272"/>
      <c r="I4705" s="272"/>
      <c r="J4705" s="272"/>
      <c r="K4705" s="272"/>
      <c r="L4705" s="272"/>
      <c r="M4705" s="272"/>
      <c r="N4705" s="273"/>
    </row>
    <row r="4706" spans="2:14" x14ac:dyDescent="0.25">
      <c r="B4706" s="278" t="str">
        <f>IF(D4706="","",D4706&amp;"-"&amp;(1+COUNTIF(D$11:D4705,D4706)))</f>
        <v/>
      </c>
      <c r="D4706" s="271"/>
      <c r="E4706" s="272"/>
      <c r="F4706" s="272"/>
      <c r="G4706" s="272"/>
      <c r="H4706" s="272"/>
      <c r="I4706" s="272"/>
      <c r="J4706" s="272"/>
      <c r="K4706" s="272"/>
      <c r="L4706" s="272"/>
      <c r="M4706" s="272"/>
      <c r="N4706" s="273"/>
    </row>
    <row r="4707" spans="2:14" x14ac:dyDescent="0.25">
      <c r="B4707" s="278" t="str">
        <f>IF(D4707="","",D4707&amp;"-"&amp;(1+COUNTIF(D$11:D4706,D4707)))</f>
        <v/>
      </c>
      <c r="D4707" s="271"/>
      <c r="E4707" s="272"/>
      <c r="F4707" s="272"/>
      <c r="G4707" s="272"/>
      <c r="H4707" s="272"/>
      <c r="I4707" s="272"/>
      <c r="J4707" s="272"/>
      <c r="K4707" s="272"/>
      <c r="L4707" s="272"/>
      <c r="M4707" s="272"/>
      <c r="N4707" s="273"/>
    </row>
    <row r="4708" spans="2:14" x14ac:dyDescent="0.25">
      <c r="B4708" s="278" t="str">
        <f>IF(D4708="","",D4708&amp;"-"&amp;(1+COUNTIF(D$11:D4707,D4708)))</f>
        <v/>
      </c>
      <c r="D4708" s="271"/>
      <c r="E4708" s="272"/>
      <c r="F4708" s="272"/>
      <c r="G4708" s="272"/>
      <c r="H4708" s="272"/>
      <c r="I4708" s="272"/>
      <c r="J4708" s="272"/>
      <c r="K4708" s="272"/>
      <c r="L4708" s="272"/>
      <c r="M4708" s="272"/>
      <c r="N4708" s="273"/>
    </row>
    <row r="4709" spans="2:14" x14ac:dyDescent="0.25">
      <c r="B4709" s="278" t="str">
        <f>IF(D4709="","",D4709&amp;"-"&amp;(1+COUNTIF(D$11:D4708,D4709)))</f>
        <v/>
      </c>
      <c r="D4709" s="271"/>
      <c r="E4709" s="272"/>
      <c r="F4709" s="272"/>
      <c r="G4709" s="272"/>
      <c r="H4709" s="272"/>
      <c r="I4709" s="272"/>
      <c r="J4709" s="272"/>
      <c r="K4709" s="272"/>
      <c r="L4709" s="272"/>
      <c r="M4709" s="272"/>
      <c r="N4709" s="273"/>
    </row>
    <row r="4710" spans="2:14" x14ac:dyDescent="0.25">
      <c r="B4710" s="278" t="str">
        <f>IF(D4710="","",D4710&amp;"-"&amp;(1+COUNTIF(D$11:D4709,D4710)))</f>
        <v/>
      </c>
      <c r="D4710" s="271"/>
      <c r="E4710" s="272"/>
      <c r="F4710" s="272"/>
      <c r="G4710" s="272"/>
      <c r="H4710" s="272"/>
      <c r="I4710" s="272"/>
      <c r="J4710" s="272"/>
      <c r="K4710" s="272"/>
      <c r="L4710" s="272"/>
      <c r="M4710" s="272"/>
      <c r="N4710" s="273"/>
    </row>
    <row r="4711" spans="2:14" x14ac:dyDescent="0.25">
      <c r="B4711" s="278" t="str">
        <f>IF(D4711="","",D4711&amp;"-"&amp;(1+COUNTIF(D$11:D4710,D4711)))</f>
        <v/>
      </c>
      <c r="D4711" s="271"/>
      <c r="E4711" s="272"/>
      <c r="F4711" s="272"/>
      <c r="G4711" s="272"/>
      <c r="H4711" s="272"/>
      <c r="I4711" s="272"/>
      <c r="J4711" s="272"/>
      <c r="K4711" s="272"/>
      <c r="L4711" s="272"/>
      <c r="M4711" s="272"/>
      <c r="N4711" s="273"/>
    </row>
    <row r="4712" spans="2:14" ht="15" customHeight="1" x14ac:dyDescent="0.25">
      <c r="B4712" s="278" t="str">
        <f>IF(D4712="","",D4712&amp;"-"&amp;(1+COUNTIF(D$11:D4711,D4712)))</f>
        <v/>
      </c>
      <c r="D4712" s="271"/>
      <c r="E4712" s="272"/>
      <c r="F4712" s="272"/>
      <c r="G4712" s="272"/>
      <c r="H4712" s="272"/>
      <c r="I4712" s="272"/>
      <c r="J4712" s="272"/>
      <c r="K4712" s="272"/>
      <c r="L4712" s="272"/>
      <c r="M4712" s="272"/>
      <c r="N4712" s="273"/>
    </row>
    <row r="4713" spans="2:14" x14ac:dyDescent="0.25">
      <c r="B4713" s="278" t="str">
        <f>IF(D4713="","",D4713&amp;"-"&amp;(1+COUNTIF(D$11:D4712,D4713)))</f>
        <v/>
      </c>
      <c r="D4713" s="271"/>
      <c r="E4713" s="272"/>
      <c r="F4713" s="272"/>
      <c r="G4713" s="272"/>
      <c r="H4713" s="272"/>
      <c r="I4713" s="272"/>
      <c r="J4713" s="272"/>
      <c r="K4713" s="272"/>
      <c r="L4713" s="272"/>
      <c r="M4713" s="272"/>
      <c r="N4713" s="273"/>
    </row>
    <row r="4714" spans="2:14" x14ac:dyDescent="0.25">
      <c r="B4714" s="278" t="str">
        <f>IF(D4714="","",D4714&amp;"-"&amp;(1+COUNTIF(D$11:D4713,D4714)))</f>
        <v/>
      </c>
      <c r="D4714" s="271"/>
      <c r="E4714" s="272"/>
      <c r="F4714" s="272"/>
      <c r="G4714" s="272"/>
      <c r="H4714" s="272"/>
      <c r="I4714" s="272"/>
      <c r="J4714" s="272"/>
      <c r="K4714" s="272"/>
      <c r="L4714" s="272"/>
      <c r="M4714" s="272"/>
      <c r="N4714" s="273"/>
    </row>
    <row r="4715" spans="2:14" x14ac:dyDescent="0.25">
      <c r="B4715" s="278" t="str">
        <f>IF(D4715="","",D4715&amp;"-"&amp;(1+COUNTIF(D$11:D4714,D4715)))</f>
        <v/>
      </c>
      <c r="D4715" s="271"/>
      <c r="E4715" s="272"/>
      <c r="F4715" s="272"/>
      <c r="G4715" s="272"/>
      <c r="H4715" s="272"/>
      <c r="I4715" s="272"/>
      <c r="J4715" s="272"/>
      <c r="K4715" s="272"/>
      <c r="L4715" s="272"/>
      <c r="M4715" s="272"/>
      <c r="N4715" s="273"/>
    </row>
    <row r="4716" spans="2:14" x14ac:dyDescent="0.25">
      <c r="B4716" s="278" t="str">
        <f>IF(D4716="","",D4716&amp;"-"&amp;(1+COUNTIF(D$11:D4715,D4716)))</f>
        <v/>
      </c>
      <c r="D4716" s="271"/>
      <c r="E4716" s="272"/>
      <c r="F4716" s="272"/>
      <c r="G4716" s="272"/>
      <c r="H4716" s="272"/>
      <c r="I4716" s="272"/>
      <c r="J4716" s="272"/>
      <c r="K4716" s="272"/>
      <c r="L4716" s="272"/>
      <c r="M4716" s="272"/>
      <c r="N4716" s="273"/>
    </row>
    <row r="4717" spans="2:14" x14ac:dyDescent="0.25">
      <c r="B4717" s="278" t="str">
        <f>IF(D4717="","",D4717&amp;"-"&amp;(1+COUNTIF(D$11:D4716,D4717)))</f>
        <v/>
      </c>
      <c r="D4717" s="271"/>
      <c r="E4717" s="272"/>
      <c r="F4717" s="272"/>
      <c r="G4717" s="272"/>
      <c r="H4717" s="272"/>
      <c r="I4717" s="272"/>
      <c r="J4717" s="272"/>
      <c r="K4717" s="272"/>
      <c r="L4717" s="272"/>
      <c r="M4717" s="272"/>
      <c r="N4717" s="273"/>
    </row>
    <row r="4718" spans="2:14" x14ac:dyDescent="0.25">
      <c r="B4718" s="278" t="str">
        <f>IF(D4718="","",D4718&amp;"-"&amp;(1+COUNTIF(D$11:D4717,D4718)))</f>
        <v/>
      </c>
      <c r="D4718" s="271"/>
      <c r="E4718" s="272"/>
      <c r="F4718" s="272"/>
      <c r="G4718" s="272"/>
      <c r="H4718" s="272"/>
      <c r="I4718" s="272"/>
      <c r="J4718" s="272"/>
      <c r="K4718" s="272"/>
      <c r="L4718" s="272"/>
      <c r="M4718" s="272"/>
      <c r="N4718" s="273"/>
    </row>
    <row r="4719" spans="2:14" ht="15" customHeight="1" x14ac:dyDescent="0.25">
      <c r="B4719" s="278" t="str">
        <f>IF(D4719="","",D4719&amp;"-"&amp;(1+COUNTIF(D$11:D4718,D4719)))</f>
        <v/>
      </c>
      <c r="D4719" s="271"/>
      <c r="E4719" s="272"/>
      <c r="F4719" s="272"/>
      <c r="G4719" s="272"/>
      <c r="H4719" s="272"/>
      <c r="I4719" s="272"/>
      <c r="J4719" s="272"/>
      <c r="K4719" s="272"/>
      <c r="L4719" s="272"/>
      <c r="M4719" s="272"/>
      <c r="N4719" s="273"/>
    </row>
    <row r="4720" spans="2:14" x14ac:dyDescent="0.25">
      <c r="B4720" s="278" t="str">
        <f>IF(D4720="","",D4720&amp;"-"&amp;(1+COUNTIF(D$11:D4719,D4720)))</f>
        <v/>
      </c>
      <c r="D4720" s="271"/>
      <c r="E4720" s="272"/>
      <c r="F4720" s="272"/>
      <c r="G4720" s="272"/>
      <c r="H4720" s="272"/>
      <c r="I4720" s="272"/>
      <c r="J4720" s="272"/>
      <c r="K4720" s="272"/>
      <c r="L4720" s="272"/>
      <c r="M4720" s="272"/>
      <c r="N4720" s="273"/>
    </row>
    <row r="4721" spans="2:14" x14ac:dyDescent="0.25">
      <c r="B4721" s="278" t="str">
        <f>IF(D4721="","",D4721&amp;"-"&amp;(1+COUNTIF(D$11:D4720,D4721)))</f>
        <v/>
      </c>
      <c r="D4721" s="271"/>
      <c r="E4721" s="272"/>
      <c r="F4721" s="272"/>
      <c r="G4721" s="272"/>
      <c r="H4721" s="272"/>
      <c r="I4721" s="272"/>
      <c r="J4721" s="272"/>
      <c r="K4721" s="272"/>
      <c r="L4721" s="272"/>
      <c r="M4721" s="272"/>
      <c r="N4721" s="273"/>
    </row>
    <row r="4722" spans="2:14" x14ac:dyDescent="0.25">
      <c r="B4722" s="278" t="str">
        <f>IF(D4722="","",D4722&amp;"-"&amp;(1+COUNTIF(D$11:D4721,D4722)))</f>
        <v/>
      </c>
      <c r="D4722" s="271"/>
      <c r="E4722" s="272"/>
      <c r="F4722" s="272"/>
      <c r="G4722" s="272"/>
      <c r="H4722" s="272"/>
      <c r="I4722" s="272"/>
      <c r="J4722" s="272"/>
      <c r="K4722" s="272"/>
      <c r="L4722" s="272"/>
      <c r="M4722" s="272"/>
      <c r="N4722" s="273"/>
    </row>
    <row r="4723" spans="2:14" x14ac:dyDescent="0.25">
      <c r="B4723" s="278" t="str">
        <f>IF(D4723="","",D4723&amp;"-"&amp;(1+COUNTIF(D$11:D4722,D4723)))</f>
        <v/>
      </c>
      <c r="D4723" s="271"/>
      <c r="E4723" s="272"/>
      <c r="F4723" s="272"/>
      <c r="G4723" s="272"/>
      <c r="H4723" s="272"/>
      <c r="I4723" s="272"/>
      <c r="J4723" s="272"/>
      <c r="K4723" s="272"/>
      <c r="L4723" s="272"/>
      <c r="M4723" s="272"/>
      <c r="N4723" s="273"/>
    </row>
    <row r="4724" spans="2:14" x14ac:dyDescent="0.25">
      <c r="B4724" s="278" t="str">
        <f>IF(D4724="","",D4724&amp;"-"&amp;(1+COUNTIF(D$11:D4723,D4724)))</f>
        <v/>
      </c>
      <c r="D4724" s="271"/>
      <c r="E4724" s="272"/>
      <c r="F4724" s="272"/>
      <c r="G4724" s="272"/>
      <c r="H4724" s="272"/>
      <c r="I4724" s="272"/>
      <c r="J4724" s="272"/>
      <c r="K4724" s="272"/>
      <c r="L4724" s="272"/>
      <c r="M4724" s="272"/>
      <c r="N4724" s="273"/>
    </row>
    <row r="4725" spans="2:14" x14ac:dyDescent="0.25">
      <c r="B4725" s="278" t="str">
        <f>IF(D4725="","",D4725&amp;"-"&amp;(1+COUNTIF(D$11:D4724,D4725)))</f>
        <v/>
      </c>
      <c r="D4725" s="271"/>
      <c r="E4725" s="272"/>
      <c r="F4725" s="272"/>
      <c r="G4725" s="272"/>
      <c r="H4725" s="272"/>
      <c r="I4725" s="272"/>
      <c r="J4725" s="272"/>
      <c r="K4725" s="272"/>
      <c r="L4725" s="272"/>
      <c r="M4725" s="272"/>
      <c r="N4725" s="273"/>
    </row>
    <row r="4726" spans="2:14" ht="15" customHeight="1" x14ac:dyDescent="0.25">
      <c r="B4726" s="278" t="str">
        <f>IF(D4726="","",D4726&amp;"-"&amp;(1+COUNTIF(D$11:D4725,D4726)))</f>
        <v/>
      </c>
      <c r="D4726" s="271"/>
      <c r="E4726" s="272"/>
      <c r="F4726" s="272"/>
      <c r="G4726" s="272"/>
      <c r="H4726" s="272"/>
      <c r="I4726" s="272"/>
      <c r="J4726" s="272"/>
      <c r="K4726" s="272"/>
      <c r="L4726" s="272"/>
      <c r="M4726" s="272"/>
      <c r="N4726" s="273"/>
    </row>
    <row r="4727" spans="2:14" x14ac:dyDescent="0.25">
      <c r="B4727" s="278" t="str">
        <f>IF(D4727="","",D4727&amp;"-"&amp;(1+COUNTIF(D$11:D4726,D4727)))</f>
        <v/>
      </c>
      <c r="D4727" s="271"/>
      <c r="E4727" s="272"/>
      <c r="F4727" s="272"/>
      <c r="G4727" s="272"/>
      <c r="H4727" s="272"/>
      <c r="I4727" s="272"/>
      <c r="J4727" s="272"/>
      <c r="K4727" s="272"/>
      <c r="L4727" s="272"/>
      <c r="M4727" s="272"/>
      <c r="N4727" s="273"/>
    </row>
    <row r="4728" spans="2:14" x14ac:dyDescent="0.25">
      <c r="B4728" s="278" t="str">
        <f>IF(D4728="","",D4728&amp;"-"&amp;(1+COUNTIF(D$11:D4727,D4728)))</f>
        <v/>
      </c>
      <c r="D4728" s="271"/>
      <c r="E4728" s="272"/>
      <c r="F4728" s="272"/>
      <c r="G4728" s="272"/>
      <c r="H4728" s="272"/>
      <c r="I4728" s="272"/>
      <c r="J4728" s="272"/>
      <c r="K4728" s="272"/>
      <c r="L4728" s="272"/>
      <c r="M4728" s="272"/>
      <c r="N4728" s="273"/>
    </row>
    <row r="4729" spans="2:14" x14ac:dyDescent="0.25">
      <c r="B4729" s="278" t="str">
        <f>IF(D4729="","",D4729&amp;"-"&amp;(1+COUNTIF(D$11:D4728,D4729)))</f>
        <v/>
      </c>
      <c r="D4729" s="271"/>
      <c r="E4729" s="272"/>
      <c r="F4729" s="272"/>
      <c r="G4729" s="272"/>
      <c r="H4729" s="272"/>
      <c r="I4729" s="272"/>
      <c r="J4729" s="272"/>
      <c r="K4729" s="272"/>
      <c r="L4729" s="272"/>
      <c r="M4729" s="272"/>
      <c r="N4729" s="273"/>
    </row>
    <row r="4730" spans="2:14" x14ac:dyDescent="0.25">
      <c r="B4730" s="278" t="str">
        <f>IF(D4730="","",D4730&amp;"-"&amp;(1+COUNTIF(D$11:D4729,D4730)))</f>
        <v/>
      </c>
      <c r="D4730" s="271"/>
      <c r="E4730" s="272"/>
      <c r="F4730" s="272"/>
      <c r="G4730" s="272"/>
      <c r="H4730" s="272"/>
      <c r="I4730" s="272"/>
      <c r="J4730" s="272"/>
      <c r="K4730" s="272"/>
      <c r="L4730" s="272"/>
      <c r="M4730" s="272"/>
      <c r="N4730" s="273"/>
    </row>
    <row r="4731" spans="2:14" x14ac:dyDescent="0.25">
      <c r="B4731" s="278" t="str">
        <f>IF(D4731="","",D4731&amp;"-"&amp;(1+COUNTIF(D$11:D4730,D4731)))</f>
        <v/>
      </c>
      <c r="D4731" s="271"/>
      <c r="E4731" s="272"/>
      <c r="F4731" s="272"/>
      <c r="G4731" s="272"/>
      <c r="H4731" s="272"/>
      <c r="I4731" s="272"/>
      <c r="J4731" s="272"/>
      <c r="K4731" s="272"/>
      <c r="L4731" s="272"/>
      <c r="M4731" s="272"/>
      <c r="N4731" s="273"/>
    </row>
    <row r="4732" spans="2:14" x14ac:dyDescent="0.25">
      <c r="B4732" s="278" t="str">
        <f>IF(D4732="","",D4732&amp;"-"&amp;(1+COUNTIF(D$11:D4731,D4732)))</f>
        <v/>
      </c>
      <c r="D4732" s="271"/>
      <c r="E4732" s="272"/>
      <c r="F4732" s="272"/>
      <c r="G4732" s="272"/>
      <c r="H4732" s="272"/>
      <c r="I4732" s="272"/>
      <c r="J4732" s="272"/>
      <c r="K4732" s="272"/>
      <c r="L4732" s="272"/>
      <c r="M4732" s="272"/>
      <c r="N4732" s="273"/>
    </row>
    <row r="4733" spans="2:14" ht="15" customHeight="1" x14ac:dyDescent="0.25">
      <c r="B4733" s="278" t="str">
        <f>IF(D4733="","",D4733&amp;"-"&amp;(1+COUNTIF(D$11:D4732,D4733)))</f>
        <v/>
      </c>
      <c r="D4733" s="271"/>
      <c r="E4733" s="272"/>
      <c r="F4733" s="272"/>
      <c r="G4733" s="272"/>
      <c r="H4733" s="272"/>
      <c r="I4733" s="272"/>
      <c r="J4733" s="272"/>
      <c r="K4733" s="272"/>
      <c r="L4733" s="272"/>
      <c r="M4733" s="272"/>
      <c r="N4733" s="273"/>
    </row>
    <row r="4734" spans="2:14" x14ac:dyDescent="0.25">
      <c r="B4734" s="278" t="str">
        <f>IF(D4734="","",D4734&amp;"-"&amp;(1+COUNTIF(D$11:D4733,D4734)))</f>
        <v/>
      </c>
      <c r="D4734" s="271"/>
      <c r="E4734" s="272"/>
      <c r="F4734" s="272"/>
      <c r="G4734" s="272"/>
      <c r="H4734" s="272"/>
      <c r="I4734" s="272"/>
      <c r="J4734" s="272"/>
      <c r="K4734" s="272"/>
      <c r="L4734" s="272"/>
      <c r="M4734" s="272"/>
      <c r="N4734" s="273"/>
    </row>
    <row r="4735" spans="2:14" x14ac:dyDescent="0.25">
      <c r="B4735" s="278" t="str">
        <f>IF(D4735="","",D4735&amp;"-"&amp;(1+COUNTIF(D$11:D4734,D4735)))</f>
        <v/>
      </c>
      <c r="D4735" s="271"/>
      <c r="E4735" s="272"/>
      <c r="F4735" s="272"/>
      <c r="G4735" s="272"/>
      <c r="H4735" s="272"/>
      <c r="I4735" s="272"/>
      <c r="J4735" s="272"/>
      <c r="K4735" s="272"/>
      <c r="L4735" s="272"/>
      <c r="M4735" s="272"/>
      <c r="N4735" s="273"/>
    </row>
    <row r="4736" spans="2:14" x14ac:dyDescent="0.25">
      <c r="B4736" s="278" t="str">
        <f>IF(D4736="","",D4736&amp;"-"&amp;(1+COUNTIF(D$11:D4735,D4736)))</f>
        <v/>
      </c>
      <c r="D4736" s="271"/>
      <c r="E4736" s="272"/>
      <c r="F4736" s="272"/>
      <c r="G4736" s="272"/>
      <c r="H4736" s="272"/>
      <c r="I4736" s="272"/>
      <c r="J4736" s="272"/>
      <c r="K4736" s="272"/>
      <c r="L4736" s="272"/>
      <c r="M4736" s="272"/>
      <c r="N4736" s="273"/>
    </row>
    <row r="4737" spans="2:14" x14ac:dyDescent="0.25">
      <c r="B4737" s="278" t="str">
        <f>IF(D4737="","",D4737&amp;"-"&amp;(1+COUNTIF(D$11:D4736,D4737)))</f>
        <v/>
      </c>
      <c r="D4737" s="271"/>
      <c r="E4737" s="272"/>
      <c r="F4737" s="272"/>
      <c r="G4737" s="272"/>
      <c r="H4737" s="272"/>
      <c r="I4737" s="272"/>
      <c r="J4737" s="272"/>
      <c r="K4737" s="272"/>
      <c r="L4737" s="272"/>
      <c r="M4737" s="272"/>
      <c r="N4737" s="273"/>
    </row>
    <row r="4738" spans="2:14" x14ac:dyDescent="0.25">
      <c r="B4738" s="278" t="str">
        <f>IF(D4738="","",D4738&amp;"-"&amp;(1+COUNTIF(D$11:D4737,D4738)))</f>
        <v/>
      </c>
      <c r="D4738" s="271"/>
      <c r="E4738" s="272"/>
      <c r="F4738" s="272"/>
      <c r="G4738" s="272"/>
      <c r="H4738" s="272"/>
      <c r="I4738" s="272"/>
      <c r="J4738" s="272"/>
      <c r="K4738" s="272"/>
      <c r="L4738" s="272"/>
      <c r="M4738" s="272"/>
      <c r="N4738" s="273"/>
    </row>
    <row r="4739" spans="2:14" x14ac:dyDescent="0.25">
      <c r="B4739" s="278" t="str">
        <f>IF(D4739="","",D4739&amp;"-"&amp;(1+COUNTIF(D$11:D4738,D4739)))</f>
        <v/>
      </c>
      <c r="D4739" s="271"/>
      <c r="E4739" s="272"/>
      <c r="F4739" s="272"/>
      <c r="G4739" s="272"/>
      <c r="H4739" s="272"/>
      <c r="I4739" s="272"/>
      <c r="J4739" s="272"/>
      <c r="K4739" s="272"/>
      <c r="L4739" s="272"/>
      <c r="M4739" s="272"/>
      <c r="N4739" s="273"/>
    </row>
    <row r="4740" spans="2:14" ht="15" customHeight="1" x14ac:dyDescent="0.25">
      <c r="B4740" s="278" t="str">
        <f>IF(D4740="","",D4740&amp;"-"&amp;(1+COUNTIF(D$11:D4739,D4740)))</f>
        <v/>
      </c>
      <c r="D4740" s="271"/>
      <c r="E4740" s="272"/>
      <c r="F4740" s="272"/>
      <c r="G4740" s="272"/>
      <c r="H4740" s="272"/>
      <c r="I4740" s="272"/>
      <c r="J4740" s="272"/>
      <c r="K4740" s="272"/>
      <c r="L4740" s="272"/>
      <c r="M4740" s="272"/>
      <c r="N4740" s="273"/>
    </row>
    <row r="4741" spans="2:14" x14ac:dyDescent="0.25">
      <c r="B4741" s="278" t="str">
        <f>IF(D4741="","",D4741&amp;"-"&amp;(1+COUNTIF(D$11:D4740,D4741)))</f>
        <v/>
      </c>
      <c r="D4741" s="271"/>
      <c r="E4741" s="272"/>
      <c r="F4741" s="272"/>
      <c r="G4741" s="272"/>
      <c r="H4741" s="272"/>
      <c r="I4741" s="272"/>
      <c r="J4741" s="272"/>
      <c r="K4741" s="272"/>
      <c r="L4741" s="272"/>
      <c r="M4741" s="272"/>
      <c r="N4741" s="273"/>
    </row>
    <row r="4742" spans="2:14" x14ac:dyDescent="0.25">
      <c r="B4742" s="278" t="str">
        <f>IF(D4742="","",D4742&amp;"-"&amp;(1+COUNTIF(D$11:D4741,D4742)))</f>
        <v/>
      </c>
      <c r="D4742" s="271"/>
      <c r="E4742" s="272"/>
      <c r="F4742" s="272"/>
      <c r="G4742" s="272"/>
      <c r="H4742" s="272"/>
      <c r="I4742" s="272"/>
      <c r="J4742" s="272"/>
      <c r="K4742" s="272"/>
      <c r="L4742" s="272"/>
      <c r="M4742" s="272"/>
      <c r="N4742" s="273"/>
    </row>
    <row r="4743" spans="2:14" x14ac:dyDescent="0.25">
      <c r="B4743" s="278" t="str">
        <f>IF(D4743="","",D4743&amp;"-"&amp;(1+COUNTIF(D$11:D4742,D4743)))</f>
        <v/>
      </c>
      <c r="D4743" s="271"/>
      <c r="E4743" s="272"/>
      <c r="F4743" s="272"/>
      <c r="G4743" s="272"/>
      <c r="H4743" s="272"/>
      <c r="I4743" s="272"/>
      <c r="J4743" s="272"/>
      <c r="K4743" s="272"/>
      <c r="L4743" s="272"/>
      <c r="M4743" s="272"/>
      <c r="N4743" s="273"/>
    </row>
    <row r="4744" spans="2:14" x14ac:dyDescent="0.25">
      <c r="B4744" s="278" t="str">
        <f>IF(D4744="","",D4744&amp;"-"&amp;(1+COUNTIF(D$11:D4743,D4744)))</f>
        <v/>
      </c>
      <c r="D4744" s="271"/>
      <c r="E4744" s="272"/>
      <c r="F4744" s="272"/>
      <c r="G4744" s="272"/>
      <c r="H4744" s="272"/>
      <c r="I4744" s="272"/>
      <c r="J4744" s="272"/>
      <c r="K4744" s="272"/>
      <c r="L4744" s="272"/>
      <c r="M4744" s="272"/>
      <c r="N4744" s="273"/>
    </row>
    <row r="4745" spans="2:14" x14ac:dyDescent="0.25">
      <c r="B4745" s="278" t="str">
        <f>IF(D4745="","",D4745&amp;"-"&amp;(1+COUNTIF(D$11:D4744,D4745)))</f>
        <v/>
      </c>
      <c r="D4745" s="271"/>
      <c r="E4745" s="272"/>
      <c r="F4745" s="272"/>
      <c r="G4745" s="272"/>
      <c r="H4745" s="272"/>
      <c r="I4745" s="272"/>
      <c r="J4745" s="272"/>
      <c r="K4745" s="272"/>
      <c r="L4745" s="272"/>
      <c r="M4745" s="272"/>
      <c r="N4745" s="273"/>
    </row>
    <row r="4746" spans="2:14" x14ac:dyDescent="0.25">
      <c r="B4746" s="278" t="str">
        <f>IF(D4746="","",D4746&amp;"-"&amp;(1+COUNTIF(D$11:D4745,D4746)))</f>
        <v/>
      </c>
      <c r="D4746" s="271"/>
      <c r="E4746" s="272"/>
      <c r="F4746" s="272"/>
      <c r="G4746" s="272"/>
      <c r="H4746" s="272"/>
      <c r="I4746" s="272"/>
      <c r="J4746" s="272"/>
      <c r="K4746" s="272"/>
      <c r="L4746" s="272"/>
      <c r="M4746" s="272"/>
      <c r="N4746" s="273"/>
    </row>
    <row r="4747" spans="2:14" ht="15" customHeight="1" x14ac:dyDescent="0.25">
      <c r="B4747" s="278" t="str">
        <f>IF(D4747="","",D4747&amp;"-"&amp;(1+COUNTIF(D$11:D4746,D4747)))</f>
        <v/>
      </c>
      <c r="D4747" s="271"/>
      <c r="E4747" s="272"/>
      <c r="F4747" s="272"/>
      <c r="G4747" s="272"/>
      <c r="H4747" s="272"/>
      <c r="I4747" s="272"/>
      <c r="J4747" s="272"/>
      <c r="K4747" s="272"/>
      <c r="L4747" s="272"/>
      <c r="M4747" s="272"/>
      <c r="N4747" s="273"/>
    </row>
    <row r="4748" spans="2:14" x14ac:dyDescent="0.25">
      <c r="B4748" s="278" t="str">
        <f>IF(D4748="","",D4748&amp;"-"&amp;(1+COUNTIF(D$11:D4747,D4748)))</f>
        <v/>
      </c>
      <c r="D4748" s="271"/>
      <c r="E4748" s="272"/>
      <c r="F4748" s="272"/>
      <c r="G4748" s="272"/>
      <c r="H4748" s="272"/>
      <c r="I4748" s="272"/>
      <c r="J4748" s="272"/>
      <c r="K4748" s="272"/>
      <c r="L4748" s="272"/>
      <c r="M4748" s="272"/>
      <c r="N4748" s="273"/>
    </row>
    <row r="4749" spans="2:14" x14ac:dyDescent="0.25">
      <c r="B4749" s="278" t="str">
        <f>IF(D4749="","",D4749&amp;"-"&amp;(1+COUNTIF(D$11:D4748,D4749)))</f>
        <v/>
      </c>
      <c r="D4749" s="271"/>
      <c r="E4749" s="272"/>
      <c r="F4749" s="272"/>
      <c r="G4749" s="272"/>
      <c r="H4749" s="272"/>
      <c r="I4749" s="272"/>
      <c r="J4749" s="272"/>
      <c r="K4749" s="272"/>
      <c r="L4749" s="272"/>
      <c r="M4749" s="272"/>
      <c r="N4749" s="273"/>
    </row>
    <row r="4750" spans="2:14" x14ac:dyDescent="0.25">
      <c r="B4750" s="278" t="str">
        <f>IF(D4750="","",D4750&amp;"-"&amp;(1+COUNTIF(D$11:D4749,D4750)))</f>
        <v/>
      </c>
      <c r="D4750" s="271"/>
      <c r="E4750" s="272"/>
      <c r="F4750" s="272"/>
      <c r="G4750" s="272"/>
      <c r="H4750" s="272"/>
      <c r="I4750" s="272"/>
      <c r="J4750" s="272"/>
      <c r="K4750" s="272"/>
      <c r="L4750" s="272"/>
      <c r="M4750" s="272"/>
      <c r="N4750" s="273"/>
    </row>
    <row r="4751" spans="2:14" x14ac:dyDescent="0.25">
      <c r="B4751" s="278" t="str">
        <f>IF(D4751="","",D4751&amp;"-"&amp;(1+COUNTIF(D$11:D4750,D4751)))</f>
        <v/>
      </c>
      <c r="D4751" s="271"/>
      <c r="E4751" s="272"/>
      <c r="F4751" s="272"/>
      <c r="G4751" s="272"/>
      <c r="H4751" s="272"/>
      <c r="I4751" s="272"/>
      <c r="J4751" s="272"/>
      <c r="K4751" s="272"/>
      <c r="L4751" s="272"/>
      <c r="M4751" s="272"/>
      <c r="N4751" s="273"/>
    </row>
    <row r="4752" spans="2:14" x14ac:dyDescent="0.25">
      <c r="B4752" s="278" t="str">
        <f>IF(D4752="","",D4752&amp;"-"&amp;(1+COUNTIF(D$11:D4751,D4752)))</f>
        <v/>
      </c>
      <c r="D4752" s="271"/>
      <c r="E4752" s="272"/>
      <c r="F4752" s="272"/>
      <c r="G4752" s="272"/>
      <c r="H4752" s="272"/>
      <c r="I4752" s="272"/>
      <c r="J4752" s="272"/>
      <c r="K4752" s="272"/>
      <c r="L4752" s="272"/>
      <c r="M4752" s="272"/>
      <c r="N4752" s="273"/>
    </row>
    <row r="4753" spans="2:14" x14ac:dyDescent="0.25">
      <c r="B4753" s="278" t="str">
        <f>IF(D4753="","",D4753&amp;"-"&amp;(1+COUNTIF(D$11:D4752,D4753)))</f>
        <v/>
      </c>
      <c r="D4753" s="271"/>
      <c r="E4753" s="272"/>
      <c r="F4753" s="272"/>
      <c r="G4753" s="272"/>
      <c r="H4753" s="272"/>
      <c r="I4753" s="272"/>
      <c r="J4753" s="272"/>
      <c r="K4753" s="272"/>
      <c r="L4753" s="272"/>
      <c r="M4753" s="272"/>
      <c r="N4753" s="273"/>
    </row>
    <row r="4754" spans="2:14" ht="15" customHeight="1" x14ac:dyDescent="0.25">
      <c r="B4754" s="278" t="str">
        <f>IF(D4754="","",D4754&amp;"-"&amp;(1+COUNTIF(D$11:D4753,D4754)))</f>
        <v/>
      </c>
      <c r="D4754" s="271"/>
      <c r="E4754" s="272"/>
      <c r="F4754" s="272"/>
      <c r="G4754" s="272"/>
      <c r="H4754" s="272"/>
      <c r="I4754" s="272"/>
      <c r="J4754" s="272"/>
      <c r="K4754" s="272"/>
      <c r="L4754" s="272"/>
      <c r="M4754" s="272"/>
      <c r="N4754" s="273"/>
    </row>
    <row r="4755" spans="2:14" x14ac:dyDescent="0.25">
      <c r="B4755" s="278" t="str">
        <f>IF(D4755="","",D4755&amp;"-"&amp;(1+COUNTIF(D$11:D4754,D4755)))</f>
        <v/>
      </c>
      <c r="D4755" s="271"/>
      <c r="E4755" s="272"/>
      <c r="F4755" s="272"/>
      <c r="G4755" s="272"/>
      <c r="H4755" s="272"/>
      <c r="I4755" s="272"/>
      <c r="J4755" s="272"/>
      <c r="K4755" s="272"/>
      <c r="L4755" s="272"/>
      <c r="M4755" s="272"/>
      <c r="N4755" s="273"/>
    </row>
    <row r="4756" spans="2:14" x14ac:dyDescent="0.25">
      <c r="B4756" s="278" t="str">
        <f>IF(D4756="","",D4756&amp;"-"&amp;(1+COUNTIF(D$11:D4755,D4756)))</f>
        <v/>
      </c>
      <c r="D4756" s="271"/>
      <c r="E4756" s="272"/>
      <c r="F4756" s="272"/>
      <c r="G4756" s="272"/>
      <c r="H4756" s="272"/>
      <c r="I4756" s="272"/>
      <c r="J4756" s="272"/>
      <c r="K4756" s="272"/>
      <c r="L4756" s="272"/>
      <c r="M4756" s="272"/>
      <c r="N4756" s="273"/>
    </row>
    <row r="4757" spans="2:14" x14ac:dyDescent="0.25">
      <c r="B4757" s="278" t="str">
        <f>IF(D4757="","",D4757&amp;"-"&amp;(1+COUNTIF(D$11:D4756,D4757)))</f>
        <v/>
      </c>
      <c r="D4757" s="271"/>
      <c r="E4757" s="272"/>
      <c r="F4757" s="272"/>
      <c r="G4757" s="272"/>
      <c r="H4757" s="272"/>
      <c r="I4757" s="272"/>
      <c r="J4757" s="272"/>
      <c r="K4757" s="272"/>
      <c r="L4757" s="272"/>
      <c r="M4757" s="272"/>
      <c r="N4757" s="273"/>
    </row>
    <row r="4758" spans="2:14" x14ac:dyDescent="0.25">
      <c r="B4758" s="278" t="str">
        <f>IF(D4758="","",D4758&amp;"-"&amp;(1+COUNTIF(D$11:D4757,D4758)))</f>
        <v/>
      </c>
      <c r="D4758" s="271"/>
      <c r="E4758" s="272"/>
      <c r="F4758" s="272"/>
      <c r="G4758" s="272"/>
      <c r="H4758" s="272"/>
      <c r="I4758" s="272"/>
      <c r="J4758" s="272"/>
      <c r="K4758" s="272"/>
      <c r="L4758" s="272"/>
      <c r="M4758" s="272"/>
      <c r="N4758" s="273"/>
    </row>
    <row r="4759" spans="2:14" x14ac:dyDescent="0.25">
      <c r="B4759" s="278" t="str">
        <f>IF(D4759="","",D4759&amp;"-"&amp;(1+COUNTIF(D$11:D4758,D4759)))</f>
        <v/>
      </c>
      <c r="D4759" s="271"/>
      <c r="E4759" s="272"/>
      <c r="F4759" s="272"/>
      <c r="G4759" s="272"/>
      <c r="H4759" s="272"/>
      <c r="I4759" s="272"/>
      <c r="J4759" s="272"/>
      <c r="K4759" s="272"/>
      <c r="L4759" s="272"/>
      <c r="M4759" s="272"/>
      <c r="N4759" s="273"/>
    </row>
    <row r="4760" spans="2:14" x14ac:dyDescent="0.25">
      <c r="B4760" s="278" t="str">
        <f>IF(D4760="","",D4760&amp;"-"&amp;(1+COUNTIF(D$11:D4759,D4760)))</f>
        <v/>
      </c>
      <c r="D4760" s="271"/>
      <c r="E4760" s="272"/>
      <c r="F4760" s="272"/>
      <c r="G4760" s="272"/>
      <c r="H4760" s="272"/>
      <c r="I4760" s="272"/>
      <c r="J4760" s="272"/>
      <c r="K4760" s="272"/>
      <c r="L4760" s="272"/>
      <c r="M4760" s="272"/>
      <c r="N4760" s="273"/>
    </row>
    <row r="4761" spans="2:14" ht="15" customHeight="1" x14ac:dyDescent="0.25">
      <c r="B4761" s="278" t="str">
        <f>IF(D4761="","",D4761&amp;"-"&amp;(1+COUNTIF(D$11:D4760,D4761)))</f>
        <v/>
      </c>
      <c r="D4761" s="271"/>
      <c r="E4761" s="272"/>
      <c r="F4761" s="272"/>
      <c r="G4761" s="272"/>
      <c r="H4761" s="272"/>
      <c r="I4761" s="272"/>
      <c r="J4761" s="272"/>
      <c r="K4761" s="272"/>
      <c r="L4761" s="272"/>
      <c r="M4761" s="272"/>
      <c r="N4761" s="273"/>
    </row>
    <row r="4762" spans="2:14" x14ac:dyDescent="0.25">
      <c r="B4762" s="278" t="str">
        <f>IF(D4762="","",D4762&amp;"-"&amp;(1+COUNTIF(D$11:D4761,D4762)))</f>
        <v/>
      </c>
      <c r="D4762" s="271"/>
      <c r="E4762" s="272"/>
      <c r="F4762" s="272"/>
      <c r="G4762" s="272"/>
      <c r="H4762" s="272"/>
      <c r="I4762" s="272"/>
      <c r="J4762" s="272"/>
      <c r="K4762" s="272"/>
      <c r="L4762" s="272"/>
      <c r="M4762" s="272"/>
      <c r="N4762" s="273"/>
    </row>
    <row r="4763" spans="2:14" x14ac:dyDescent="0.25">
      <c r="B4763" s="278" t="str">
        <f>IF(D4763="","",D4763&amp;"-"&amp;(1+COUNTIF(D$11:D4762,D4763)))</f>
        <v/>
      </c>
      <c r="D4763" s="271"/>
      <c r="E4763" s="272"/>
      <c r="F4763" s="272"/>
      <c r="G4763" s="272"/>
      <c r="H4763" s="272"/>
      <c r="I4763" s="272"/>
      <c r="J4763" s="272"/>
      <c r="K4763" s="272"/>
      <c r="L4763" s="272"/>
      <c r="M4763" s="272"/>
      <c r="N4763" s="273"/>
    </row>
    <row r="4764" spans="2:14" x14ac:dyDescent="0.25">
      <c r="B4764" s="278" t="str">
        <f>IF(D4764="","",D4764&amp;"-"&amp;(1+COUNTIF(D$11:D4763,D4764)))</f>
        <v/>
      </c>
      <c r="D4764" s="271"/>
      <c r="E4764" s="272"/>
      <c r="F4764" s="272"/>
      <c r="G4764" s="272"/>
      <c r="H4764" s="272"/>
      <c r="I4764" s="272"/>
      <c r="J4764" s="272"/>
      <c r="K4764" s="272"/>
      <c r="L4764" s="272"/>
      <c r="M4764" s="272"/>
      <c r="N4764" s="273"/>
    </row>
    <row r="4765" spans="2:14" x14ac:dyDescent="0.25">
      <c r="B4765" s="278" t="str">
        <f>IF(D4765="","",D4765&amp;"-"&amp;(1+COUNTIF(D$11:D4764,D4765)))</f>
        <v/>
      </c>
      <c r="D4765" s="271"/>
      <c r="E4765" s="272"/>
      <c r="F4765" s="272"/>
      <c r="G4765" s="272"/>
      <c r="H4765" s="272"/>
      <c r="I4765" s="272"/>
      <c r="J4765" s="272"/>
      <c r="K4765" s="272"/>
      <c r="L4765" s="272"/>
      <c r="M4765" s="272"/>
      <c r="N4765" s="273"/>
    </row>
    <row r="4766" spans="2:14" x14ac:dyDescent="0.25">
      <c r="B4766" s="278" t="str">
        <f>IF(D4766="","",D4766&amp;"-"&amp;(1+COUNTIF(D$11:D4765,D4766)))</f>
        <v/>
      </c>
      <c r="D4766" s="271"/>
      <c r="E4766" s="272"/>
      <c r="F4766" s="272"/>
      <c r="G4766" s="272"/>
      <c r="H4766" s="272"/>
      <c r="I4766" s="272"/>
      <c r="J4766" s="272"/>
      <c r="K4766" s="272"/>
      <c r="L4766" s="272"/>
      <c r="M4766" s="272"/>
      <c r="N4766" s="273"/>
    </row>
    <row r="4767" spans="2:14" x14ac:dyDescent="0.25">
      <c r="B4767" s="278" t="str">
        <f>IF(D4767="","",D4767&amp;"-"&amp;(1+COUNTIF(D$11:D4766,D4767)))</f>
        <v/>
      </c>
      <c r="D4767" s="271"/>
      <c r="E4767" s="272"/>
      <c r="F4767" s="272"/>
      <c r="G4767" s="272"/>
      <c r="H4767" s="272"/>
      <c r="I4767" s="272"/>
      <c r="J4767" s="272"/>
      <c r="K4767" s="272"/>
      <c r="L4767" s="272"/>
      <c r="M4767" s="272"/>
      <c r="N4767" s="273"/>
    </row>
    <row r="4768" spans="2:14" ht="15" customHeight="1" x14ac:dyDescent="0.25">
      <c r="B4768" s="278" t="str">
        <f>IF(D4768="","",D4768&amp;"-"&amp;(1+COUNTIF(D$11:D4767,D4768)))</f>
        <v/>
      </c>
      <c r="D4768" s="271"/>
      <c r="E4768" s="272"/>
      <c r="F4768" s="272"/>
      <c r="G4768" s="272"/>
      <c r="H4768" s="272"/>
      <c r="I4768" s="272"/>
      <c r="J4768" s="272"/>
      <c r="K4768" s="272"/>
      <c r="L4768" s="272"/>
      <c r="M4768" s="272"/>
      <c r="N4768" s="273"/>
    </row>
    <row r="4769" spans="2:14" x14ac:dyDescent="0.25">
      <c r="B4769" s="278" t="str">
        <f>IF(D4769="","",D4769&amp;"-"&amp;(1+COUNTIF(D$11:D4768,D4769)))</f>
        <v/>
      </c>
      <c r="D4769" s="271"/>
      <c r="E4769" s="272"/>
      <c r="F4769" s="272"/>
      <c r="G4769" s="272"/>
      <c r="H4769" s="272"/>
      <c r="I4769" s="272"/>
      <c r="J4769" s="272"/>
      <c r="K4769" s="272"/>
      <c r="L4769" s="272"/>
      <c r="M4769" s="272"/>
      <c r="N4769" s="273"/>
    </row>
    <row r="4770" spans="2:14" x14ac:dyDescent="0.25">
      <c r="B4770" s="278" t="str">
        <f>IF(D4770="","",D4770&amp;"-"&amp;(1+COUNTIF(D$11:D4769,D4770)))</f>
        <v/>
      </c>
      <c r="D4770" s="271"/>
      <c r="E4770" s="272"/>
      <c r="F4770" s="272"/>
      <c r="G4770" s="272"/>
      <c r="H4770" s="272"/>
      <c r="I4770" s="272"/>
      <c r="J4770" s="272"/>
      <c r="K4770" s="272"/>
      <c r="L4770" s="272"/>
      <c r="M4770" s="272"/>
      <c r="N4770" s="273"/>
    </row>
    <row r="4771" spans="2:14" x14ac:dyDescent="0.25">
      <c r="B4771" s="278" t="str">
        <f>IF(D4771="","",D4771&amp;"-"&amp;(1+COUNTIF(D$11:D4770,D4771)))</f>
        <v/>
      </c>
      <c r="D4771" s="271"/>
      <c r="E4771" s="272"/>
      <c r="F4771" s="272"/>
      <c r="G4771" s="272"/>
      <c r="H4771" s="272"/>
      <c r="I4771" s="272"/>
      <c r="J4771" s="272"/>
      <c r="K4771" s="272"/>
      <c r="L4771" s="272"/>
      <c r="M4771" s="272"/>
      <c r="N4771" s="273"/>
    </row>
    <row r="4772" spans="2:14" x14ac:dyDescent="0.25">
      <c r="B4772" s="278" t="str">
        <f>IF(D4772="","",D4772&amp;"-"&amp;(1+COUNTIF(D$11:D4771,D4772)))</f>
        <v/>
      </c>
      <c r="D4772" s="271"/>
      <c r="E4772" s="272"/>
      <c r="F4772" s="272"/>
      <c r="G4772" s="272"/>
      <c r="H4772" s="272"/>
      <c r="I4772" s="272"/>
      <c r="J4772" s="272"/>
      <c r="K4772" s="272"/>
      <c r="L4772" s="272"/>
      <c r="M4772" s="272"/>
      <c r="N4772" s="273"/>
    </row>
    <row r="4773" spans="2:14" x14ac:dyDescent="0.25">
      <c r="B4773" s="278" t="str">
        <f>IF(D4773="","",D4773&amp;"-"&amp;(1+COUNTIF(D$11:D4772,D4773)))</f>
        <v/>
      </c>
      <c r="D4773" s="271"/>
      <c r="E4773" s="272"/>
      <c r="F4773" s="272"/>
      <c r="G4773" s="272"/>
      <c r="H4773" s="272"/>
      <c r="I4773" s="272"/>
      <c r="J4773" s="272"/>
      <c r="K4773" s="272"/>
      <c r="L4773" s="272"/>
      <c r="M4773" s="272"/>
      <c r="N4773" s="273"/>
    </row>
    <row r="4774" spans="2:14" x14ac:dyDescent="0.25">
      <c r="B4774" s="278" t="str">
        <f>IF(D4774="","",D4774&amp;"-"&amp;(1+COUNTIF(D$11:D4773,D4774)))</f>
        <v/>
      </c>
      <c r="D4774" s="271"/>
      <c r="E4774" s="272"/>
      <c r="F4774" s="272"/>
      <c r="G4774" s="272"/>
      <c r="H4774" s="272"/>
      <c r="I4774" s="272"/>
      <c r="J4774" s="272"/>
      <c r="K4774" s="272"/>
      <c r="L4774" s="272"/>
      <c r="M4774" s="272"/>
      <c r="N4774" s="273"/>
    </row>
    <row r="4775" spans="2:14" ht="15" customHeight="1" x14ac:dyDescent="0.25">
      <c r="B4775" s="278" t="str">
        <f>IF(D4775="","",D4775&amp;"-"&amp;(1+COUNTIF(D$11:D4774,D4775)))</f>
        <v/>
      </c>
      <c r="D4775" s="271"/>
      <c r="E4775" s="272"/>
      <c r="F4775" s="272"/>
      <c r="G4775" s="272"/>
      <c r="H4775" s="272"/>
      <c r="I4775" s="272"/>
      <c r="J4775" s="272"/>
      <c r="K4775" s="272"/>
      <c r="L4775" s="272"/>
      <c r="M4775" s="272"/>
      <c r="N4775" s="273"/>
    </row>
    <row r="4776" spans="2:14" x14ac:dyDescent="0.25">
      <c r="B4776" s="278" t="str">
        <f>IF(D4776="","",D4776&amp;"-"&amp;(1+COUNTIF(D$11:D4775,D4776)))</f>
        <v/>
      </c>
      <c r="D4776" s="271"/>
      <c r="E4776" s="272"/>
      <c r="F4776" s="272"/>
      <c r="G4776" s="272"/>
      <c r="H4776" s="272"/>
      <c r="I4776" s="272"/>
      <c r="J4776" s="272"/>
      <c r="K4776" s="272"/>
      <c r="L4776" s="272"/>
      <c r="M4776" s="272"/>
      <c r="N4776" s="273"/>
    </row>
    <row r="4777" spans="2:14" x14ac:dyDescent="0.25">
      <c r="B4777" s="278" t="str">
        <f>IF(D4777="","",D4777&amp;"-"&amp;(1+COUNTIF(D$11:D4776,D4777)))</f>
        <v/>
      </c>
      <c r="D4777" s="271"/>
      <c r="E4777" s="272"/>
      <c r="F4777" s="272"/>
      <c r="G4777" s="272"/>
      <c r="H4777" s="272"/>
      <c r="I4777" s="272"/>
      <c r="J4777" s="272"/>
      <c r="K4777" s="272"/>
      <c r="L4777" s="272"/>
      <c r="M4777" s="272"/>
      <c r="N4777" s="273"/>
    </row>
    <row r="4778" spans="2:14" x14ac:dyDescent="0.25">
      <c r="B4778" s="278" t="str">
        <f>IF(D4778="","",D4778&amp;"-"&amp;(1+COUNTIF(D$11:D4777,D4778)))</f>
        <v/>
      </c>
      <c r="D4778" s="271"/>
      <c r="E4778" s="272"/>
      <c r="F4778" s="272"/>
      <c r="G4778" s="272"/>
      <c r="H4778" s="272"/>
      <c r="I4778" s="272"/>
      <c r="J4778" s="272"/>
      <c r="K4778" s="272"/>
      <c r="L4778" s="272"/>
      <c r="M4778" s="272"/>
      <c r="N4778" s="273"/>
    </row>
    <row r="4779" spans="2:14" x14ac:dyDescent="0.25">
      <c r="B4779" s="278" t="str">
        <f>IF(D4779="","",D4779&amp;"-"&amp;(1+COUNTIF(D$11:D4778,D4779)))</f>
        <v/>
      </c>
      <c r="D4779" s="271"/>
      <c r="E4779" s="272"/>
      <c r="F4779" s="272"/>
      <c r="G4779" s="272"/>
      <c r="H4779" s="272"/>
      <c r="I4779" s="272"/>
      <c r="J4779" s="272"/>
      <c r="K4779" s="272"/>
      <c r="L4779" s="272"/>
      <c r="M4779" s="272"/>
      <c r="N4779" s="273"/>
    </row>
    <row r="4780" spans="2:14" x14ac:dyDescent="0.25">
      <c r="B4780" s="278" t="str">
        <f>IF(D4780="","",D4780&amp;"-"&amp;(1+COUNTIF(D$11:D4779,D4780)))</f>
        <v/>
      </c>
      <c r="D4780" s="271"/>
      <c r="E4780" s="272"/>
      <c r="F4780" s="272"/>
      <c r="G4780" s="272"/>
      <c r="H4780" s="272"/>
      <c r="I4780" s="272"/>
      <c r="J4780" s="272"/>
      <c r="K4780" s="272"/>
      <c r="L4780" s="272"/>
      <c r="M4780" s="272"/>
      <c r="N4780" s="273"/>
    </row>
    <row r="4781" spans="2:14" x14ac:dyDescent="0.25">
      <c r="B4781" s="278" t="str">
        <f>IF(D4781="","",D4781&amp;"-"&amp;(1+COUNTIF(D$11:D4780,D4781)))</f>
        <v/>
      </c>
      <c r="D4781" s="271"/>
      <c r="E4781" s="272"/>
      <c r="F4781" s="272"/>
      <c r="G4781" s="272"/>
      <c r="H4781" s="272"/>
      <c r="I4781" s="272"/>
      <c r="J4781" s="272"/>
      <c r="K4781" s="272"/>
      <c r="L4781" s="272"/>
      <c r="M4781" s="272"/>
      <c r="N4781" s="273"/>
    </row>
    <row r="4782" spans="2:14" ht="15" customHeight="1" x14ac:dyDescent="0.25">
      <c r="B4782" s="278" t="str">
        <f>IF(D4782="","",D4782&amp;"-"&amp;(1+COUNTIF(D$11:D4781,D4782)))</f>
        <v/>
      </c>
      <c r="D4782" s="271"/>
      <c r="E4782" s="272"/>
      <c r="F4782" s="272"/>
      <c r="G4782" s="272"/>
      <c r="H4782" s="272"/>
      <c r="I4782" s="272"/>
      <c r="J4782" s="272"/>
      <c r="K4782" s="272"/>
      <c r="L4782" s="272"/>
      <c r="M4782" s="272"/>
      <c r="N4782" s="273"/>
    </row>
    <row r="4783" spans="2:14" x14ac:dyDescent="0.25">
      <c r="B4783" s="278" t="str">
        <f>IF(D4783="","",D4783&amp;"-"&amp;(1+COUNTIF(D$11:D4782,D4783)))</f>
        <v/>
      </c>
      <c r="D4783" s="271"/>
      <c r="E4783" s="272"/>
      <c r="F4783" s="272"/>
      <c r="G4783" s="272"/>
      <c r="H4783" s="272"/>
      <c r="I4783" s="272"/>
      <c r="J4783" s="272"/>
      <c r="K4783" s="272"/>
      <c r="L4783" s="272"/>
      <c r="M4783" s="272"/>
      <c r="N4783" s="273"/>
    </row>
    <row r="4784" spans="2:14" x14ac:dyDescent="0.25">
      <c r="B4784" s="278" t="str">
        <f>IF(D4784="","",D4784&amp;"-"&amp;(1+COUNTIF(D$11:D4783,D4784)))</f>
        <v/>
      </c>
      <c r="D4784" s="271"/>
      <c r="E4784" s="272"/>
      <c r="F4784" s="272"/>
      <c r="G4784" s="272"/>
      <c r="H4784" s="272"/>
      <c r="I4784" s="272"/>
      <c r="J4784" s="272"/>
      <c r="K4784" s="272"/>
      <c r="L4784" s="272"/>
      <c r="M4784" s="272"/>
      <c r="N4784" s="273"/>
    </row>
    <row r="4785" spans="2:14" x14ac:dyDescent="0.25">
      <c r="B4785" s="278" t="str">
        <f>IF(D4785="","",D4785&amp;"-"&amp;(1+COUNTIF(D$11:D4784,D4785)))</f>
        <v/>
      </c>
      <c r="D4785" s="271"/>
      <c r="E4785" s="272"/>
      <c r="F4785" s="272"/>
      <c r="G4785" s="272"/>
      <c r="H4785" s="272"/>
      <c r="I4785" s="272"/>
      <c r="J4785" s="272"/>
      <c r="K4785" s="272"/>
      <c r="L4785" s="272"/>
      <c r="M4785" s="272"/>
      <c r="N4785" s="273"/>
    </row>
    <row r="4786" spans="2:14" x14ac:dyDescent="0.25">
      <c r="B4786" s="278" t="str">
        <f>IF(D4786="","",D4786&amp;"-"&amp;(1+COUNTIF(D$11:D4785,D4786)))</f>
        <v/>
      </c>
      <c r="D4786" s="271"/>
      <c r="E4786" s="272"/>
      <c r="F4786" s="272"/>
      <c r="G4786" s="272"/>
      <c r="H4786" s="272"/>
      <c r="I4786" s="272"/>
      <c r="J4786" s="272"/>
      <c r="K4786" s="272"/>
      <c r="L4786" s="272"/>
      <c r="M4786" s="272"/>
      <c r="N4786" s="273"/>
    </row>
    <row r="4787" spans="2:14" x14ac:dyDescent="0.25">
      <c r="B4787" s="278" t="str">
        <f>IF(D4787="","",D4787&amp;"-"&amp;(1+COUNTIF(D$11:D4786,D4787)))</f>
        <v/>
      </c>
      <c r="D4787" s="271"/>
      <c r="E4787" s="272"/>
      <c r="F4787" s="272"/>
      <c r="G4787" s="272"/>
      <c r="H4787" s="272"/>
      <c r="I4787" s="272"/>
      <c r="J4787" s="272"/>
      <c r="K4787" s="272"/>
      <c r="L4787" s="272"/>
      <c r="M4787" s="272"/>
      <c r="N4787" s="273"/>
    </row>
    <row r="4788" spans="2:14" x14ac:dyDescent="0.25">
      <c r="B4788" s="278" t="str">
        <f>IF(D4788="","",D4788&amp;"-"&amp;(1+COUNTIF(D$11:D4787,D4788)))</f>
        <v/>
      </c>
      <c r="D4788" s="271"/>
      <c r="E4788" s="272"/>
      <c r="F4788" s="272"/>
      <c r="G4788" s="272"/>
      <c r="H4788" s="272"/>
      <c r="I4788" s="272"/>
      <c r="J4788" s="272"/>
      <c r="K4788" s="272"/>
      <c r="L4788" s="272"/>
      <c r="M4788" s="272"/>
      <c r="N4788" s="273"/>
    </row>
    <row r="4789" spans="2:14" ht="15" customHeight="1" x14ac:dyDescent="0.25">
      <c r="B4789" s="278" t="str">
        <f>IF(D4789="","",D4789&amp;"-"&amp;(1+COUNTIF(D$11:D4788,D4789)))</f>
        <v/>
      </c>
      <c r="D4789" s="271"/>
      <c r="E4789" s="272"/>
      <c r="F4789" s="272"/>
      <c r="G4789" s="272"/>
      <c r="H4789" s="272"/>
      <c r="I4789" s="272"/>
      <c r="J4789" s="272"/>
      <c r="K4789" s="272"/>
      <c r="L4789" s="272"/>
      <c r="M4789" s="272"/>
      <c r="N4789" s="273"/>
    </row>
    <row r="4790" spans="2:14" x14ac:dyDescent="0.25">
      <c r="B4790" s="278" t="str">
        <f>IF(D4790="","",D4790&amp;"-"&amp;(1+COUNTIF(D$11:D4789,D4790)))</f>
        <v/>
      </c>
      <c r="D4790" s="271"/>
      <c r="E4790" s="272"/>
      <c r="F4790" s="272"/>
      <c r="G4790" s="272"/>
      <c r="H4790" s="272"/>
      <c r="I4790" s="272"/>
      <c r="J4790" s="272"/>
      <c r="K4790" s="272"/>
      <c r="L4790" s="272"/>
      <c r="M4790" s="272"/>
      <c r="N4790" s="273"/>
    </row>
    <row r="4791" spans="2:14" x14ac:dyDescent="0.25">
      <c r="B4791" s="278" t="str">
        <f>IF(D4791="","",D4791&amp;"-"&amp;(1+COUNTIF(D$11:D4790,D4791)))</f>
        <v/>
      </c>
      <c r="D4791" s="271"/>
      <c r="E4791" s="272"/>
      <c r="F4791" s="272"/>
      <c r="G4791" s="272"/>
      <c r="H4791" s="272"/>
      <c r="I4791" s="272"/>
      <c r="J4791" s="272"/>
      <c r="K4791" s="272"/>
      <c r="L4791" s="272"/>
      <c r="M4791" s="272"/>
      <c r="N4791" s="273"/>
    </row>
    <row r="4792" spans="2:14" x14ac:dyDescent="0.25">
      <c r="B4792" s="278" t="str">
        <f>IF(D4792="","",D4792&amp;"-"&amp;(1+COUNTIF(D$11:D4791,D4792)))</f>
        <v/>
      </c>
      <c r="D4792" s="271"/>
      <c r="E4792" s="272"/>
      <c r="F4792" s="272"/>
      <c r="G4792" s="272"/>
      <c r="H4792" s="272"/>
      <c r="I4792" s="272"/>
      <c r="J4792" s="272"/>
      <c r="K4792" s="272"/>
      <c r="L4792" s="272"/>
      <c r="M4792" s="272"/>
      <c r="N4792" s="273"/>
    </row>
    <row r="4793" spans="2:14" x14ac:dyDescent="0.25">
      <c r="B4793" s="278" t="str">
        <f>IF(D4793="","",D4793&amp;"-"&amp;(1+COUNTIF(D$11:D4792,D4793)))</f>
        <v/>
      </c>
      <c r="D4793" s="271"/>
      <c r="E4793" s="272"/>
      <c r="F4793" s="272"/>
      <c r="G4793" s="272"/>
      <c r="H4793" s="272"/>
      <c r="I4793" s="272"/>
      <c r="J4793" s="272"/>
      <c r="K4793" s="272"/>
      <c r="L4793" s="272"/>
      <c r="M4793" s="272"/>
      <c r="N4793" s="273"/>
    </row>
    <row r="4794" spans="2:14" x14ac:dyDescent="0.25">
      <c r="B4794" s="278" t="str">
        <f>IF(D4794="","",D4794&amp;"-"&amp;(1+COUNTIF(D$11:D4793,D4794)))</f>
        <v/>
      </c>
      <c r="D4794" s="271"/>
      <c r="E4794" s="272"/>
      <c r="F4794" s="272"/>
      <c r="G4794" s="272"/>
      <c r="H4794" s="272"/>
      <c r="I4794" s="272"/>
      <c r="J4794" s="272"/>
      <c r="K4794" s="272"/>
      <c r="L4794" s="272"/>
      <c r="M4794" s="272"/>
      <c r="N4794" s="273"/>
    </row>
    <row r="4795" spans="2:14" x14ac:dyDescent="0.25">
      <c r="B4795" s="278" t="str">
        <f>IF(D4795="","",D4795&amp;"-"&amp;(1+COUNTIF(D$11:D4794,D4795)))</f>
        <v/>
      </c>
      <c r="D4795" s="271"/>
      <c r="E4795" s="272"/>
      <c r="F4795" s="272"/>
      <c r="G4795" s="272"/>
      <c r="H4795" s="272"/>
      <c r="I4795" s="272"/>
      <c r="J4795" s="272"/>
      <c r="K4795" s="272"/>
      <c r="L4795" s="272"/>
      <c r="M4795" s="272"/>
      <c r="N4795" s="273"/>
    </row>
    <row r="4796" spans="2:14" ht="15" customHeight="1" x14ac:dyDescent="0.25">
      <c r="B4796" s="278" t="str">
        <f>IF(D4796="","",D4796&amp;"-"&amp;(1+COUNTIF(D$11:D4795,D4796)))</f>
        <v/>
      </c>
      <c r="D4796" s="271"/>
      <c r="E4796" s="272"/>
      <c r="F4796" s="272"/>
      <c r="G4796" s="272"/>
      <c r="H4796" s="272"/>
      <c r="I4796" s="272"/>
      <c r="J4796" s="272"/>
      <c r="K4796" s="272"/>
      <c r="L4796" s="272"/>
      <c r="M4796" s="272"/>
      <c r="N4796" s="273"/>
    </row>
    <row r="4797" spans="2:14" x14ac:dyDescent="0.25">
      <c r="B4797" s="278" t="str">
        <f>IF(D4797="","",D4797&amp;"-"&amp;(1+COUNTIF(D$11:D4796,D4797)))</f>
        <v/>
      </c>
      <c r="D4797" s="271"/>
      <c r="E4797" s="272"/>
      <c r="F4797" s="272"/>
      <c r="G4797" s="272"/>
      <c r="H4797" s="272"/>
      <c r="I4797" s="272"/>
      <c r="J4797" s="272"/>
      <c r="K4797" s="272"/>
      <c r="L4797" s="272"/>
      <c r="M4797" s="272"/>
      <c r="N4797" s="273"/>
    </row>
    <row r="4798" spans="2:14" x14ac:dyDescent="0.25">
      <c r="B4798" s="278" t="str">
        <f>IF(D4798="","",D4798&amp;"-"&amp;(1+COUNTIF(D$11:D4797,D4798)))</f>
        <v/>
      </c>
      <c r="D4798" s="271"/>
      <c r="E4798" s="272"/>
      <c r="F4798" s="272"/>
      <c r="G4798" s="272"/>
      <c r="H4798" s="272"/>
      <c r="I4798" s="272"/>
      <c r="J4798" s="272"/>
      <c r="K4798" s="272"/>
      <c r="L4798" s="272"/>
      <c r="M4798" s="272"/>
      <c r="N4798" s="273"/>
    </row>
    <row r="4799" spans="2:14" x14ac:dyDescent="0.25">
      <c r="B4799" s="278" t="str">
        <f>IF(D4799="","",D4799&amp;"-"&amp;(1+COUNTIF(D$11:D4798,D4799)))</f>
        <v/>
      </c>
      <c r="D4799" s="271"/>
      <c r="E4799" s="272"/>
      <c r="F4799" s="272"/>
      <c r="G4799" s="272"/>
      <c r="H4799" s="272"/>
      <c r="I4799" s="272"/>
      <c r="J4799" s="272"/>
      <c r="K4799" s="272"/>
      <c r="L4799" s="272"/>
      <c r="M4799" s="272"/>
      <c r="N4799" s="273"/>
    </row>
    <row r="4800" spans="2:14" x14ac:dyDescent="0.25">
      <c r="B4800" s="278" t="str">
        <f>IF(D4800="","",D4800&amp;"-"&amp;(1+COUNTIF(D$11:D4799,D4800)))</f>
        <v/>
      </c>
      <c r="D4800" s="271"/>
      <c r="E4800" s="272"/>
      <c r="F4800" s="272"/>
      <c r="G4800" s="272"/>
      <c r="H4800" s="272"/>
      <c r="I4800" s="272"/>
      <c r="J4800" s="272"/>
      <c r="K4800" s="272"/>
      <c r="L4800" s="272"/>
      <c r="M4800" s="272"/>
      <c r="N4800" s="273"/>
    </row>
    <row r="4801" spans="2:14" x14ac:dyDescent="0.25">
      <c r="B4801" s="278" t="str">
        <f>IF(D4801="","",D4801&amp;"-"&amp;(1+COUNTIF(D$11:D4800,D4801)))</f>
        <v/>
      </c>
      <c r="D4801" s="271"/>
      <c r="E4801" s="272"/>
      <c r="F4801" s="272"/>
      <c r="G4801" s="272"/>
      <c r="H4801" s="272"/>
      <c r="I4801" s="272"/>
      <c r="J4801" s="272"/>
      <c r="K4801" s="272"/>
      <c r="L4801" s="272"/>
      <c r="M4801" s="272"/>
      <c r="N4801" s="273"/>
    </row>
    <row r="4802" spans="2:14" x14ac:dyDescent="0.25">
      <c r="B4802" s="278" t="str">
        <f>IF(D4802="","",D4802&amp;"-"&amp;(1+COUNTIF(D$11:D4801,D4802)))</f>
        <v/>
      </c>
      <c r="D4802" s="271"/>
      <c r="E4802" s="272"/>
      <c r="F4802" s="272"/>
      <c r="G4802" s="272"/>
      <c r="H4802" s="272"/>
      <c r="I4802" s="272"/>
      <c r="J4802" s="272"/>
      <c r="K4802" s="272"/>
      <c r="L4802" s="272"/>
      <c r="M4802" s="272"/>
      <c r="N4802" s="273"/>
    </row>
    <row r="4803" spans="2:14" ht="15" customHeight="1" x14ac:dyDescent="0.25">
      <c r="B4803" s="278" t="str">
        <f>IF(D4803="","",D4803&amp;"-"&amp;(1+COUNTIF(D$11:D4802,D4803)))</f>
        <v/>
      </c>
      <c r="D4803" s="271"/>
      <c r="E4803" s="272"/>
      <c r="F4803" s="272"/>
      <c r="G4803" s="272"/>
      <c r="H4803" s="272"/>
      <c r="I4803" s="272"/>
      <c r="J4803" s="272"/>
      <c r="K4803" s="272"/>
      <c r="L4803" s="272"/>
      <c r="M4803" s="272"/>
      <c r="N4803" s="273"/>
    </row>
    <row r="4804" spans="2:14" x14ac:dyDescent="0.25">
      <c r="B4804" s="278" t="str">
        <f>IF(D4804="","",D4804&amp;"-"&amp;(1+COUNTIF(D$11:D4803,D4804)))</f>
        <v/>
      </c>
      <c r="D4804" s="271"/>
      <c r="E4804" s="272"/>
      <c r="F4804" s="272"/>
      <c r="G4804" s="272"/>
      <c r="H4804" s="272"/>
      <c r="I4804" s="272"/>
      <c r="J4804" s="272"/>
      <c r="K4804" s="272"/>
      <c r="L4804" s="272"/>
      <c r="M4804" s="272"/>
      <c r="N4804" s="273"/>
    </row>
    <row r="4805" spans="2:14" x14ac:dyDescent="0.25">
      <c r="B4805" s="278" t="str">
        <f>IF(D4805="","",D4805&amp;"-"&amp;(1+COUNTIF(D$11:D4804,D4805)))</f>
        <v/>
      </c>
      <c r="D4805" s="271"/>
      <c r="E4805" s="272"/>
      <c r="F4805" s="272"/>
      <c r="G4805" s="272"/>
      <c r="H4805" s="272"/>
      <c r="I4805" s="272"/>
      <c r="J4805" s="272"/>
      <c r="K4805" s="272"/>
      <c r="L4805" s="272"/>
      <c r="M4805" s="272"/>
      <c r="N4805" s="273"/>
    </row>
    <row r="4806" spans="2:14" x14ac:dyDescent="0.25">
      <c r="B4806" s="278" t="str">
        <f>IF(D4806="","",D4806&amp;"-"&amp;(1+COUNTIF(D$11:D4805,D4806)))</f>
        <v/>
      </c>
      <c r="D4806" s="271"/>
      <c r="E4806" s="272"/>
      <c r="F4806" s="272"/>
      <c r="G4806" s="272"/>
      <c r="H4806" s="272"/>
      <c r="I4806" s="272"/>
      <c r="J4806" s="272"/>
      <c r="K4806" s="272"/>
      <c r="L4806" s="272"/>
      <c r="M4806" s="272"/>
      <c r="N4806" s="273"/>
    </row>
    <row r="4807" spans="2:14" x14ac:dyDescent="0.25">
      <c r="B4807" s="278" t="str">
        <f>IF(D4807="","",D4807&amp;"-"&amp;(1+COUNTIF(D$11:D4806,D4807)))</f>
        <v/>
      </c>
      <c r="D4807" s="271"/>
      <c r="E4807" s="272"/>
      <c r="F4807" s="272"/>
      <c r="G4807" s="272"/>
      <c r="H4807" s="272"/>
      <c r="I4807" s="272"/>
      <c r="J4807" s="272"/>
      <c r="K4807" s="272"/>
      <c r="L4807" s="272"/>
      <c r="M4807" s="272"/>
      <c r="N4807" s="273"/>
    </row>
    <row r="4808" spans="2:14" x14ac:dyDescent="0.25">
      <c r="B4808" s="278" t="str">
        <f>IF(D4808="","",D4808&amp;"-"&amp;(1+COUNTIF(D$11:D4807,D4808)))</f>
        <v/>
      </c>
      <c r="D4808" s="271"/>
      <c r="E4808" s="272"/>
      <c r="F4808" s="272"/>
      <c r="G4808" s="272"/>
      <c r="H4808" s="272"/>
      <c r="I4808" s="272"/>
      <c r="J4808" s="272"/>
      <c r="K4808" s="272"/>
      <c r="L4808" s="272"/>
      <c r="M4808" s="272"/>
      <c r="N4808" s="273"/>
    </row>
    <row r="4809" spans="2:14" x14ac:dyDescent="0.25">
      <c r="B4809" s="278" t="str">
        <f>IF(D4809="","",D4809&amp;"-"&amp;(1+COUNTIF(D$11:D4808,D4809)))</f>
        <v/>
      </c>
      <c r="D4809" s="271"/>
      <c r="E4809" s="272"/>
      <c r="F4809" s="272"/>
      <c r="G4809" s="272"/>
      <c r="H4809" s="272"/>
      <c r="I4809" s="272"/>
      <c r="J4809" s="272"/>
      <c r="K4809" s="272"/>
      <c r="L4809" s="272"/>
      <c r="M4809" s="272"/>
      <c r="N4809" s="273"/>
    </row>
    <row r="4810" spans="2:14" ht="15" customHeight="1" x14ac:dyDescent="0.25">
      <c r="B4810" s="278" t="str">
        <f>IF(D4810="","",D4810&amp;"-"&amp;(1+COUNTIF(D$11:D4809,D4810)))</f>
        <v/>
      </c>
      <c r="D4810" s="271"/>
      <c r="E4810" s="272"/>
      <c r="F4810" s="272"/>
      <c r="G4810" s="272"/>
      <c r="H4810" s="272"/>
      <c r="I4810" s="272"/>
      <c r="J4810" s="272"/>
      <c r="K4810" s="272"/>
      <c r="L4810" s="272"/>
      <c r="M4810" s="272"/>
      <c r="N4810" s="273"/>
    </row>
    <row r="4811" spans="2:14" x14ac:dyDescent="0.25">
      <c r="B4811" s="278" t="str">
        <f>IF(D4811="","",D4811&amp;"-"&amp;(1+COUNTIF(D$11:D4810,D4811)))</f>
        <v/>
      </c>
      <c r="D4811" s="271"/>
      <c r="E4811" s="272"/>
      <c r="F4811" s="272"/>
      <c r="G4811" s="272"/>
      <c r="H4811" s="272"/>
      <c r="I4811" s="272"/>
      <c r="J4811" s="272"/>
      <c r="K4811" s="272"/>
      <c r="L4811" s="272"/>
      <c r="M4811" s="272"/>
      <c r="N4811" s="273"/>
    </row>
    <row r="4812" spans="2:14" x14ac:dyDescent="0.25">
      <c r="B4812" s="278" t="str">
        <f>IF(D4812="","",D4812&amp;"-"&amp;(1+COUNTIF(D$11:D4811,D4812)))</f>
        <v/>
      </c>
      <c r="D4812" s="271"/>
      <c r="E4812" s="272"/>
      <c r="F4812" s="272"/>
      <c r="G4812" s="272"/>
      <c r="H4812" s="272"/>
      <c r="I4812" s="272"/>
      <c r="J4812" s="272"/>
      <c r="K4812" s="272"/>
      <c r="L4812" s="272"/>
      <c r="M4812" s="272"/>
      <c r="N4812" s="273"/>
    </row>
    <row r="4813" spans="2:14" x14ac:dyDescent="0.25">
      <c r="B4813" s="278" t="str">
        <f>IF(D4813="","",D4813&amp;"-"&amp;(1+COUNTIF(D$11:D4812,D4813)))</f>
        <v/>
      </c>
      <c r="D4813" s="271"/>
      <c r="E4813" s="272"/>
      <c r="F4813" s="272"/>
      <c r="G4813" s="272"/>
      <c r="H4813" s="272"/>
      <c r="I4813" s="272"/>
      <c r="J4813" s="272"/>
      <c r="K4813" s="272"/>
      <c r="L4813" s="272"/>
      <c r="M4813" s="272"/>
      <c r="N4813" s="273"/>
    </row>
    <row r="4814" spans="2:14" x14ac:dyDescent="0.25">
      <c r="B4814" s="278" t="str">
        <f>IF(D4814="","",D4814&amp;"-"&amp;(1+COUNTIF(D$11:D4813,D4814)))</f>
        <v/>
      </c>
      <c r="D4814" s="271"/>
      <c r="E4814" s="272"/>
      <c r="F4814" s="272"/>
      <c r="G4814" s="272"/>
      <c r="H4814" s="272"/>
      <c r="I4814" s="272"/>
      <c r="J4814" s="272"/>
      <c r="K4814" s="272"/>
      <c r="L4814" s="272"/>
      <c r="M4814" s="272"/>
      <c r="N4814" s="273"/>
    </row>
    <row r="4815" spans="2:14" x14ac:dyDescent="0.25">
      <c r="B4815" s="278" t="str">
        <f>IF(D4815="","",D4815&amp;"-"&amp;(1+COUNTIF(D$11:D4814,D4815)))</f>
        <v/>
      </c>
      <c r="D4815" s="271"/>
      <c r="E4815" s="272"/>
      <c r="F4815" s="272"/>
      <c r="G4815" s="272"/>
      <c r="H4815" s="272"/>
      <c r="I4815" s="272"/>
      <c r="J4815" s="272"/>
      <c r="K4815" s="272"/>
      <c r="L4815" s="272"/>
      <c r="M4815" s="272"/>
      <c r="N4815" s="273"/>
    </row>
    <row r="4816" spans="2:14" x14ac:dyDescent="0.25">
      <c r="B4816" s="278" t="str">
        <f>IF(D4816="","",D4816&amp;"-"&amp;(1+COUNTIF(D$11:D4815,D4816)))</f>
        <v/>
      </c>
      <c r="D4816" s="271"/>
      <c r="E4816" s="272"/>
      <c r="F4816" s="272"/>
      <c r="G4816" s="272"/>
      <c r="H4816" s="272"/>
      <c r="I4816" s="272"/>
      <c r="J4816" s="272"/>
      <c r="K4816" s="272"/>
      <c r="L4816" s="272"/>
      <c r="M4816" s="272"/>
      <c r="N4816" s="273"/>
    </row>
    <row r="4817" spans="2:14" ht="15" customHeight="1" x14ac:dyDescent="0.25">
      <c r="B4817" s="278" t="str">
        <f>IF(D4817="","",D4817&amp;"-"&amp;(1+COUNTIF(D$11:D4816,D4817)))</f>
        <v/>
      </c>
      <c r="D4817" s="271"/>
      <c r="E4817" s="272"/>
      <c r="F4817" s="272"/>
      <c r="G4817" s="272"/>
      <c r="H4817" s="272"/>
      <c r="I4817" s="272"/>
      <c r="J4817" s="272"/>
      <c r="K4817" s="272"/>
      <c r="L4817" s="272"/>
      <c r="M4817" s="272"/>
      <c r="N4817" s="273"/>
    </row>
    <row r="4818" spans="2:14" x14ac:dyDescent="0.25">
      <c r="B4818" s="278" t="str">
        <f>IF(D4818="","",D4818&amp;"-"&amp;(1+COUNTIF(D$11:D4817,D4818)))</f>
        <v/>
      </c>
      <c r="D4818" s="271"/>
      <c r="E4818" s="272"/>
      <c r="F4818" s="272"/>
      <c r="G4818" s="272"/>
      <c r="H4818" s="272"/>
      <c r="I4818" s="272"/>
      <c r="J4818" s="272"/>
      <c r="K4818" s="272"/>
      <c r="L4818" s="272"/>
      <c r="M4818" s="272"/>
      <c r="N4818" s="273"/>
    </row>
    <row r="4819" spans="2:14" x14ac:dyDescent="0.25">
      <c r="B4819" s="278" t="str">
        <f>IF(D4819="","",D4819&amp;"-"&amp;(1+COUNTIF(D$11:D4818,D4819)))</f>
        <v/>
      </c>
      <c r="D4819" s="271"/>
      <c r="E4819" s="272"/>
      <c r="F4819" s="272"/>
      <c r="G4819" s="272"/>
      <c r="H4819" s="272"/>
      <c r="I4819" s="272"/>
      <c r="J4819" s="272"/>
      <c r="K4819" s="272"/>
      <c r="L4819" s="272"/>
      <c r="M4819" s="272"/>
      <c r="N4819" s="273"/>
    </row>
    <row r="4820" spans="2:14" x14ac:dyDescent="0.25">
      <c r="B4820" s="278" t="str">
        <f>IF(D4820="","",D4820&amp;"-"&amp;(1+COUNTIF(D$11:D4819,D4820)))</f>
        <v/>
      </c>
      <c r="D4820" s="271"/>
      <c r="E4820" s="272"/>
      <c r="F4820" s="272"/>
      <c r="G4820" s="272"/>
      <c r="H4820" s="272"/>
      <c r="I4820" s="272"/>
      <c r="J4820" s="272"/>
      <c r="K4820" s="272"/>
      <c r="L4820" s="272"/>
      <c r="M4820" s="272"/>
      <c r="N4820" s="273"/>
    </row>
    <row r="4821" spans="2:14" x14ac:dyDescent="0.25">
      <c r="B4821" s="278" t="str">
        <f>IF(D4821="","",D4821&amp;"-"&amp;(1+COUNTIF(D$11:D4820,D4821)))</f>
        <v/>
      </c>
      <c r="D4821" s="271"/>
      <c r="E4821" s="272"/>
      <c r="F4821" s="272"/>
      <c r="G4821" s="272"/>
      <c r="H4821" s="272"/>
      <c r="I4821" s="272"/>
      <c r="J4821" s="272"/>
      <c r="K4821" s="272"/>
      <c r="L4821" s="272"/>
      <c r="M4821" s="272"/>
      <c r="N4821" s="273"/>
    </row>
    <row r="4822" spans="2:14" x14ac:dyDescent="0.25">
      <c r="B4822" s="278" t="str">
        <f>IF(D4822="","",D4822&amp;"-"&amp;(1+COUNTIF(D$11:D4821,D4822)))</f>
        <v/>
      </c>
      <c r="D4822" s="271"/>
      <c r="E4822" s="272"/>
      <c r="F4822" s="272"/>
      <c r="G4822" s="272"/>
      <c r="H4822" s="272"/>
      <c r="I4822" s="272"/>
      <c r="J4822" s="272"/>
      <c r="K4822" s="272"/>
      <c r="L4822" s="272"/>
      <c r="M4822" s="272"/>
      <c r="N4822" s="273"/>
    </row>
    <row r="4823" spans="2:14" x14ac:dyDescent="0.25">
      <c r="B4823" s="278" t="str">
        <f>IF(D4823="","",D4823&amp;"-"&amp;(1+COUNTIF(D$11:D4822,D4823)))</f>
        <v/>
      </c>
      <c r="D4823" s="271"/>
      <c r="E4823" s="272"/>
      <c r="F4823" s="272"/>
      <c r="G4823" s="272"/>
      <c r="H4823" s="272"/>
      <c r="I4823" s="272"/>
      <c r="J4823" s="272"/>
      <c r="K4823" s="272"/>
      <c r="L4823" s="272"/>
      <c r="M4823" s="272"/>
      <c r="N4823" s="273"/>
    </row>
    <row r="4824" spans="2:14" ht="15" customHeight="1" x14ac:dyDescent="0.25">
      <c r="B4824" s="278" t="str">
        <f>IF(D4824="","",D4824&amp;"-"&amp;(1+COUNTIF(D$11:D4823,D4824)))</f>
        <v/>
      </c>
      <c r="D4824" s="271"/>
      <c r="E4824" s="272"/>
      <c r="F4824" s="272"/>
      <c r="G4824" s="272"/>
      <c r="H4824" s="272"/>
      <c r="I4824" s="272"/>
      <c r="J4824" s="272"/>
      <c r="K4824" s="272"/>
      <c r="L4824" s="272"/>
      <c r="M4824" s="272"/>
      <c r="N4824" s="273"/>
    </row>
    <row r="4825" spans="2:14" x14ac:dyDescent="0.25">
      <c r="B4825" s="278" t="str">
        <f>IF(D4825="","",D4825&amp;"-"&amp;(1+COUNTIF(D$11:D4824,D4825)))</f>
        <v/>
      </c>
      <c r="D4825" s="271"/>
      <c r="E4825" s="272"/>
      <c r="F4825" s="272"/>
      <c r="G4825" s="272"/>
      <c r="H4825" s="272"/>
      <c r="I4825" s="272"/>
      <c r="J4825" s="272"/>
      <c r="K4825" s="272"/>
      <c r="L4825" s="272"/>
      <c r="M4825" s="272"/>
      <c r="N4825" s="273"/>
    </row>
    <row r="4826" spans="2:14" x14ac:dyDescent="0.25">
      <c r="B4826" s="278" t="str">
        <f>IF(D4826="","",D4826&amp;"-"&amp;(1+COUNTIF(D$11:D4825,D4826)))</f>
        <v/>
      </c>
      <c r="D4826" s="271"/>
      <c r="E4826" s="272"/>
      <c r="F4826" s="272"/>
      <c r="G4826" s="272"/>
      <c r="H4826" s="272"/>
      <c r="I4826" s="272"/>
      <c r="J4826" s="272"/>
      <c r="K4826" s="272"/>
      <c r="L4826" s="272"/>
      <c r="M4826" s="272"/>
      <c r="N4826" s="273"/>
    </row>
    <row r="4827" spans="2:14" x14ac:dyDescent="0.25">
      <c r="B4827" s="278" t="str">
        <f>IF(D4827="","",D4827&amp;"-"&amp;(1+COUNTIF(D$11:D4826,D4827)))</f>
        <v/>
      </c>
      <c r="D4827" s="271"/>
      <c r="E4827" s="272"/>
      <c r="F4827" s="272"/>
      <c r="G4827" s="272"/>
      <c r="H4827" s="272"/>
      <c r="I4827" s="272"/>
      <c r="J4827" s="272"/>
      <c r="K4827" s="272"/>
      <c r="L4827" s="272"/>
      <c r="M4827" s="272"/>
      <c r="N4827" s="273"/>
    </row>
    <row r="4828" spans="2:14" x14ac:dyDescent="0.25">
      <c r="B4828" s="278" t="str">
        <f>IF(D4828="","",D4828&amp;"-"&amp;(1+COUNTIF(D$11:D4827,D4828)))</f>
        <v/>
      </c>
      <c r="D4828" s="271"/>
      <c r="E4828" s="272"/>
      <c r="F4828" s="272"/>
      <c r="G4828" s="272"/>
      <c r="H4828" s="272"/>
      <c r="I4828" s="272"/>
      <c r="J4828" s="272"/>
      <c r="K4828" s="272"/>
      <c r="L4828" s="272"/>
      <c r="M4828" s="272"/>
      <c r="N4828" s="273"/>
    </row>
    <row r="4829" spans="2:14" x14ac:dyDescent="0.25">
      <c r="B4829" s="278" t="str">
        <f>IF(D4829="","",D4829&amp;"-"&amp;(1+COUNTIF(D$11:D4828,D4829)))</f>
        <v/>
      </c>
      <c r="D4829" s="271"/>
      <c r="E4829" s="272"/>
      <c r="F4829" s="272"/>
      <c r="G4829" s="272"/>
      <c r="H4829" s="272"/>
      <c r="I4829" s="272"/>
      <c r="J4829" s="272"/>
      <c r="K4829" s="272"/>
      <c r="L4829" s="272"/>
      <c r="M4829" s="272"/>
      <c r="N4829" s="273"/>
    </row>
    <row r="4830" spans="2:14" x14ac:dyDescent="0.25">
      <c r="B4830" s="278" t="str">
        <f>IF(D4830="","",D4830&amp;"-"&amp;(1+COUNTIF(D$11:D4829,D4830)))</f>
        <v/>
      </c>
      <c r="D4830" s="271"/>
      <c r="E4830" s="272"/>
      <c r="F4830" s="272"/>
      <c r="G4830" s="272"/>
      <c r="H4830" s="272"/>
      <c r="I4830" s="272"/>
      <c r="J4830" s="272"/>
      <c r="K4830" s="272"/>
      <c r="L4830" s="272"/>
      <c r="M4830" s="272"/>
      <c r="N4830" s="273"/>
    </row>
    <row r="4831" spans="2:14" ht="15" customHeight="1" x14ac:dyDescent="0.25">
      <c r="B4831" s="278" t="str">
        <f>IF(D4831="","",D4831&amp;"-"&amp;(1+COUNTIF(D$11:D4830,D4831)))</f>
        <v/>
      </c>
      <c r="D4831" s="271"/>
      <c r="E4831" s="272"/>
      <c r="F4831" s="272"/>
      <c r="G4831" s="272"/>
      <c r="H4831" s="272"/>
      <c r="I4831" s="272"/>
      <c r="J4831" s="272"/>
      <c r="K4831" s="272"/>
      <c r="L4831" s="272"/>
      <c r="M4831" s="272"/>
      <c r="N4831" s="273"/>
    </row>
    <row r="4832" spans="2:14" x14ac:dyDescent="0.25">
      <c r="B4832" s="278" t="str">
        <f>IF(D4832="","",D4832&amp;"-"&amp;(1+COUNTIF(D$11:D4831,D4832)))</f>
        <v/>
      </c>
      <c r="D4832" s="271"/>
      <c r="E4832" s="272"/>
      <c r="F4832" s="272"/>
      <c r="G4832" s="272"/>
      <c r="H4832" s="272"/>
      <c r="I4832" s="272"/>
      <c r="J4832" s="272"/>
      <c r="K4832" s="272"/>
      <c r="L4832" s="272"/>
      <c r="M4832" s="272"/>
      <c r="N4832" s="273"/>
    </row>
    <row r="4833" spans="2:14" x14ac:dyDescent="0.25">
      <c r="B4833" s="278" t="str">
        <f>IF(D4833="","",D4833&amp;"-"&amp;(1+COUNTIF(D$11:D4832,D4833)))</f>
        <v/>
      </c>
      <c r="D4833" s="271"/>
      <c r="E4833" s="272"/>
      <c r="F4833" s="272"/>
      <c r="G4833" s="272"/>
      <c r="H4833" s="272"/>
      <c r="I4833" s="272"/>
      <c r="J4833" s="272"/>
      <c r="K4833" s="272"/>
      <c r="L4833" s="272"/>
      <c r="M4833" s="272"/>
      <c r="N4833" s="273"/>
    </row>
    <row r="4834" spans="2:14" x14ac:dyDescent="0.25">
      <c r="B4834" s="278" t="str">
        <f>IF(D4834="","",D4834&amp;"-"&amp;(1+COUNTIF(D$11:D4833,D4834)))</f>
        <v/>
      </c>
      <c r="D4834" s="271"/>
      <c r="E4834" s="272"/>
      <c r="F4834" s="272"/>
      <c r="G4834" s="272"/>
      <c r="H4834" s="272"/>
      <c r="I4834" s="272"/>
      <c r="J4834" s="272"/>
      <c r="K4834" s="272"/>
      <c r="L4834" s="272"/>
      <c r="M4834" s="272"/>
      <c r="N4834" s="273"/>
    </row>
    <row r="4835" spans="2:14" x14ac:dyDescent="0.25">
      <c r="B4835" s="278" t="str">
        <f>IF(D4835="","",D4835&amp;"-"&amp;(1+COUNTIF(D$11:D4834,D4835)))</f>
        <v/>
      </c>
      <c r="D4835" s="271"/>
      <c r="E4835" s="272"/>
      <c r="F4835" s="272"/>
      <c r="G4835" s="272"/>
      <c r="H4835" s="272"/>
      <c r="I4835" s="272"/>
      <c r="J4835" s="272"/>
      <c r="K4835" s="272"/>
      <c r="L4835" s="272"/>
      <c r="M4835" s="272"/>
      <c r="N4835" s="273"/>
    </row>
    <row r="4836" spans="2:14" x14ac:dyDescent="0.25">
      <c r="B4836" s="278" t="str">
        <f>IF(D4836="","",D4836&amp;"-"&amp;(1+COUNTIF(D$11:D4835,D4836)))</f>
        <v/>
      </c>
      <c r="D4836" s="271"/>
      <c r="E4836" s="272"/>
      <c r="F4836" s="272"/>
      <c r="G4836" s="272"/>
      <c r="H4836" s="272"/>
      <c r="I4836" s="272"/>
      <c r="J4836" s="272"/>
      <c r="K4836" s="272"/>
      <c r="L4836" s="272"/>
      <c r="M4836" s="272"/>
      <c r="N4836" s="273"/>
    </row>
    <row r="4837" spans="2:14" x14ac:dyDescent="0.25">
      <c r="B4837" s="278" t="str">
        <f>IF(D4837="","",D4837&amp;"-"&amp;(1+COUNTIF(D$11:D4836,D4837)))</f>
        <v/>
      </c>
      <c r="D4837" s="271"/>
      <c r="E4837" s="272"/>
      <c r="F4837" s="272"/>
      <c r="G4837" s="272"/>
      <c r="H4837" s="272"/>
      <c r="I4837" s="272"/>
      <c r="J4837" s="272"/>
      <c r="K4837" s="272"/>
      <c r="L4837" s="272"/>
      <c r="M4837" s="272"/>
      <c r="N4837" s="273"/>
    </row>
    <row r="4838" spans="2:14" ht="15" customHeight="1" x14ac:dyDescent="0.25">
      <c r="B4838" s="278" t="str">
        <f>IF(D4838="","",D4838&amp;"-"&amp;(1+COUNTIF(D$11:D4837,D4838)))</f>
        <v/>
      </c>
      <c r="D4838" s="271"/>
      <c r="E4838" s="272"/>
      <c r="F4838" s="272"/>
      <c r="G4838" s="272"/>
      <c r="H4838" s="272"/>
      <c r="I4838" s="272"/>
      <c r="J4838" s="272"/>
      <c r="K4838" s="272"/>
      <c r="L4838" s="272"/>
      <c r="M4838" s="272"/>
      <c r="N4838" s="273"/>
    </row>
    <row r="4839" spans="2:14" x14ac:dyDescent="0.25">
      <c r="B4839" s="278" t="str">
        <f>IF(D4839="","",D4839&amp;"-"&amp;(1+COUNTIF(D$11:D4838,D4839)))</f>
        <v/>
      </c>
      <c r="D4839" s="271"/>
      <c r="E4839" s="272"/>
      <c r="F4839" s="272"/>
      <c r="G4839" s="272"/>
      <c r="H4839" s="272"/>
      <c r="I4839" s="272"/>
      <c r="J4839" s="272"/>
      <c r="K4839" s="272"/>
      <c r="L4839" s="272"/>
      <c r="M4839" s="272"/>
      <c r="N4839" s="273"/>
    </row>
    <row r="4840" spans="2:14" x14ac:dyDescent="0.25">
      <c r="B4840" s="278" t="str">
        <f>IF(D4840="","",D4840&amp;"-"&amp;(1+COUNTIF(D$11:D4839,D4840)))</f>
        <v/>
      </c>
      <c r="D4840" s="271"/>
      <c r="E4840" s="272"/>
      <c r="F4840" s="272"/>
      <c r="G4840" s="272"/>
      <c r="H4840" s="272"/>
      <c r="I4840" s="272"/>
      <c r="J4840" s="272"/>
      <c r="K4840" s="272"/>
      <c r="L4840" s="272"/>
      <c r="M4840" s="272"/>
      <c r="N4840" s="273"/>
    </row>
    <row r="4841" spans="2:14" x14ac:dyDescent="0.25">
      <c r="B4841" s="278" t="str">
        <f>IF(D4841="","",D4841&amp;"-"&amp;(1+COUNTIF(D$11:D4840,D4841)))</f>
        <v/>
      </c>
      <c r="D4841" s="271"/>
      <c r="E4841" s="272"/>
      <c r="F4841" s="272"/>
      <c r="G4841" s="272"/>
      <c r="H4841" s="272"/>
      <c r="I4841" s="272"/>
      <c r="J4841" s="272"/>
      <c r="K4841" s="272"/>
      <c r="L4841" s="272"/>
      <c r="M4841" s="272"/>
      <c r="N4841" s="273"/>
    </row>
    <row r="4842" spans="2:14" x14ac:dyDescent="0.25">
      <c r="B4842" s="278" t="str">
        <f>IF(D4842="","",D4842&amp;"-"&amp;(1+COUNTIF(D$11:D4841,D4842)))</f>
        <v/>
      </c>
      <c r="D4842" s="271"/>
      <c r="E4842" s="272"/>
      <c r="F4842" s="272"/>
      <c r="G4842" s="272"/>
      <c r="H4842" s="272"/>
      <c r="I4842" s="272"/>
      <c r="J4842" s="272"/>
      <c r="K4842" s="272"/>
      <c r="L4842" s="272"/>
      <c r="M4842" s="272"/>
      <c r="N4842" s="273"/>
    </row>
    <row r="4843" spans="2:14" x14ac:dyDescent="0.25">
      <c r="B4843" s="278" t="str">
        <f>IF(D4843="","",D4843&amp;"-"&amp;(1+COUNTIF(D$11:D4842,D4843)))</f>
        <v/>
      </c>
      <c r="D4843" s="271"/>
      <c r="E4843" s="272"/>
      <c r="F4843" s="272"/>
      <c r="G4843" s="272"/>
      <c r="H4843" s="272"/>
      <c r="I4843" s="272"/>
      <c r="J4843" s="272"/>
      <c r="K4843" s="272"/>
      <c r="L4843" s="272"/>
      <c r="M4843" s="272"/>
      <c r="N4843" s="273"/>
    </row>
    <row r="4844" spans="2:14" x14ac:dyDescent="0.25">
      <c r="B4844" s="278" t="str">
        <f>IF(D4844="","",D4844&amp;"-"&amp;(1+COUNTIF(D$11:D4843,D4844)))</f>
        <v/>
      </c>
      <c r="D4844" s="271"/>
      <c r="E4844" s="272"/>
      <c r="F4844" s="272"/>
      <c r="G4844" s="272"/>
      <c r="H4844" s="272"/>
      <c r="I4844" s="272"/>
      <c r="J4844" s="272"/>
      <c r="K4844" s="272"/>
      <c r="L4844" s="272"/>
      <c r="M4844" s="272"/>
      <c r="N4844" s="273"/>
    </row>
    <row r="4845" spans="2:14" ht="15" customHeight="1" x14ac:dyDescent="0.25">
      <c r="B4845" s="278" t="str">
        <f>IF(D4845="","",D4845&amp;"-"&amp;(1+COUNTIF(D$11:D4844,D4845)))</f>
        <v/>
      </c>
      <c r="D4845" s="271"/>
      <c r="E4845" s="272"/>
      <c r="F4845" s="272"/>
      <c r="G4845" s="272"/>
      <c r="H4845" s="272"/>
      <c r="I4845" s="272"/>
      <c r="J4845" s="272"/>
      <c r="K4845" s="272"/>
      <c r="L4845" s="272"/>
      <c r="M4845" s="272"/>
      <c r="N4845" s="273"/>
    </row>
    <row r="4846" spans="2:14" x14ac:dyDescent="0.25">
      <c r="B4846" s="278" t="str">
        <f>IF(D4846="","",D4846&amp;"-"&amp;(1+COUNTIF(D$11:D4845,D4846)))</f>
        <v/>
      </c>
      <c r="D4846" s="271"/>
      <c r="E4846" s="272"/>
      <c r="F4846" s="272"/>
      <c r="G4846" s="272"/>
      <c r="H4846" s="272"/>
      <c r="I4846" s="272"/>
      <c r="J4846" s="272"/>
      <c r="K4846" s="272"/>
      <c r="L4846" s="272"/>
      <c r="M4846" s="272"/>
      <c r="N4846" s="273"/>
    </row>
    <row r="4847" spans="2:14" x14ac:dyDescent="0.25">
      <c r="B4847" s="278" t="str">
        <f>IF(D4847="","",D4847&amp;"-"&amp;(1+COUNTIF(D$11:D4846,D4847)))</f>
        <v/>
      </c>
      <c r="D4847" s="271"/>
      <c r="E4847" s="272"/>
      <c r="F4847" s="272"/>
      <c r="G4847" s="272"/>
      <c r="H4847" s="272"/>
      <c r="I4847" s="272"/>
      <c r="J4847" s="272"/>
      <c r="K4847" s="272"/>
      <c r="L4847" s="272"/>
      <c r="M4847" s="272"/>
      <c r="N4847" s="273"/>
    </row>
    <row r="4848" spans="2:14" x14ac:dyDescent="0.25">
      <c r="B4848" s="278" t="str">
        <f>IF(D4848="","",D4848&amp;"-"&amp;(1+COUNTIF(D$11:D4847,D4848)))</f>
        <v/>
      </c>
      <c r="D4848" s="271"/>
      <c r="E4848" s="272"/>
      <c r="F4848" s="272"/>
      <c r="G4848" s="272"/>
      <c r="H4848" s="272"/>
      <c r="I4848" s="272"/>
      <c r="J4848" s="272"/>
      <c r="K4848" s="272"/>
      <c r="L4848" s="272"/>
      <c r="M4848" s="272"/>
      <c r="N4848" s="273"/>
    </row>
    <row r="4849" spans="2:14" x14ac:dyDescent="0.25">
      <c r="B4849" s="278" t="str">
        <f>IF(D4849="","",D4849&amp;"-"&amp;(1+COUNTIF(D$11:D4848,D4849)))</f>
        <v/>
      </c>
      <c r="D4849" s="271"/>
      <c r="E4849" s="272"/>
      <c r="F4849" s="272"/>
      <c r="G4849" s="272"/>
      <c r="H4849" s="272"/>
      <c r="I4849" s="272"/>
      <c r="J4849" s="272"/>
      <c r="K4849" s="272"/>
      <c r="L4849" s="272"/>
      <c r="M4849" s="272"/>
      <c r="N4849" s="273"/>
    </row>
    <row r="4850" spans="2:14" x14ac:dyDescent="0.25">
      <c r="B4850" s="278" t="str">
        <f>IF(D4850="","",D4850&amp;"-"&amp;(1+COUNTIF(D$11:D4849,D4850)))</f>
        <v/>
      </c>
      <c r="D4850" s="271"/>
      <c r="E4850" s="272"/>
      <c r="F4850" s="272"/>
      <c r="G4850" s="272"/>
      <c r="H4850" s="272"/>
      <c r="I4850" s="272"/>
      <c r="J4850" s="272"/>
      <c r="K4850" s="272"/>
      <c r="L4850" s="272"/>
      <c r="M4850" s="272"/>
      <c r="N4850" s="273"/>
    </row>
    <row r="4851" spans="2:14" x14ac:dyDescent="0.25">
      <c r="B4851" s="278" t="str">
        <f>IF(D4851="","",D4851&amp;"-"&amp;(1+COUNTIF(D$11:D4850,D4851)))</f>
        <v/>
      </c>
      <c r="D4851" s="271"/>
      <c r="E4851" s="272"/>
      <c r="F4851" s="272"/>
      <c r="G4851" s="272"/>
      <c r="H4851" s="272"/>
      <c r="I4851" s="272"/>
      <c r="J4851" s="272"/>
      <c r="K4851" s="272"/>
      <c r="L4851" s="272"/>
      <c r="M4851" s="272"/>
      <c r="N4851" s="273"/>
    </row>
    <row r="4852" spans="2:14" ht="15" customHeight="1" x14ac:dyDescent="0.25">
      <c r="B4852" s="278" t="str">
        <f>IF(D4852="","",D4852&amp;"-"&amp;(1+COUNTIF(D$11:D4851,D4852)))</f>
        <v/>
      </c>
      <c r="D4852" s="271"/>
      <c r="E4852" s="272"/>
      <c r="F4852" s="272"/>
      <c r="G4852" s="272"/>
      <c r="H4852" s="272"/>
      <c r="I4852" s="272"/>
      <c r="J4852" s="272"/>
      <c r="K4852" s="272"/>
      <c r="L4852" s="272"/>
      <c r="M4852" s="272"/>
      <c r="N4852" s="273"/>
    </row>
    <row r="4853" spans="2:14" x14ac:dyDescent="0.25">
      <c r="B4853" s="278" t="str">
        <f>IF(D4853="","",D4853&amp;"-"&amp;(1+COUNTIF(D$11:D4852,D4853)))</f>
        <v/>
      </c>
      <c r="D4853" s="271"/>
      <c r="E4853" s="272"/>
      <c r="F4853" s="272"/>
      <c r="G4853" s="272"/>
      <c r="H4853" s="272"/>
      <c r="I4853" s="272"/>
      <c r="J4853" s="272"/>
      <c r="K4853" s="272"/>
      <c r="L4853" s="272"/>
      <c r="M4853" s="272"/>
      <c r="N4853" s="273"/>
    </row>
    <row r="4854" spans="2:14" x14ac:dyDescent="0.25">
      <c r="B4854" s="278" t="str">
        <f>IF(D4854="","",D4854&amp;"-"&amp;(1+COUNTIF(D$11:D4853,D4854)))</f>
        <v/>
      </c>
      <c r="D4854" s="271"/>
      <c r="E4854" s="272"/>
      <c r="F4854" s="272"/>
      <c r="G4854" s="272"/>
      <c r="H4854" s="272"/>
      <c r="I4854" s="272"/>
      <c r="J4854" s="272"/>
      <c r="K4854" s="272"/>
      <c r="L4854" s="272"/>
      <c r="M4854" s="272"/>
      <c r="N4854" s="273"/>
    </row>
    <row r="4855" spans="2:14" x14ac:dyDescent="0.25">
      <c r="B4855" s="278" t="str">
        <f>IF(D4855="","",D4855&amp;"-"&amp;(1+COUNTIF(D$11:D4854,D4855)))</f>
        <v/>
      </c>
      <c r="D4855" s="271"/>
      <c r="E4855" s="272"/>
      <c r="F4855" s="272"/>
      <c r="G4855" s="272"/>
      <c r="H4855" s="272"/>
      <c r="I4855" s="272"/>
      <c r="J4855" s="272"/>
      <c r="K4855" s="272"/>
      <c r="L4855" s="272"/>
      <c r="M4855" s="272"/>
      <c r="N4855" s="273"/>
    </row>
    <row r="4856" spans="2:14" x14ac:dyDescent="0.25">
      <c r="B4856" s="278" t="str">
        <f>IF(D4856="","",D4856&amp;"-"&amp;(1+COUNTIF(D$11:D4855,D4856)))</f>
        <v/>
      </c>
      <c r="D4856" s="271"/>
      <c r="E4856" s="272"/>
      <c r="F4856" s="272"/>
      <c r="G4856" s="272"/>
      <c r="H4856" s="272"/>
      <c r="I4856" s="272"/>
      <c r="J4856" s="272"/>
      <c r="K4856" s="272"/>
      <c r="L4856" s="272"/>
      <c r="M4856" s="272"/>
      <c r="N4856" s="273"/>
    </row>
    <row r="4857" spans="2:14" x14ac:dyDescent="0.25">
      <c r="B4857" s="278" t="str">
        <f>IF(D4857="","",D4857&amp;"-"&amp;(1+COUNTIF(D$11:D4856,D4857)))</f>
        <v/>
      </c>
      <c r="D4857" s="271"/>
      <c r="E4857" s="272"/>
      <c r="F4857" s="272"/>
      <c r="G4857" s="272"/>
      <c r="H4857" s="272"/>
      <c r="I4857" s="272"/>
      <c r="J4857" s="272"/>
      <c r="K4857" s="272"/>
      <c r="L4857" s="272"/>
      <c r="M4857" s="272"/>
      <c r="N4857" s="273"/>
    </row>
    <row r="4858" spans="2:14" x14ac:dyDescent="0.25">
      <c r="B4858" s="278" t="str">
        <f>IF(D4858="","",D4858&amp;"-"&amp;(1+COUNTIF(D$11:D4857,D4858)))</f>
        <v/>
      </c>
      <c r="D4858" s="271"/>
      <c r="E4858" s="272"/>
      <c r="F4858" s="272"/>
      <c r="G4858" s="272"/>
      <c r="H4858" s="272"/>
      <c r="I4858" s="272"/>
      <c r="J4858" s="272"/>
      <c r="K4858" s="272"/>
      <c r="L4858" s="272"/>
      <c r="M4858" s="272"/>
      <c r="N4858" s="273"/>
    </row>
    <row r="4859" spans="2:14" ht="15" customHeight="1" x14ac:dyDescent="0.25">
      <c r="B4859" s="278" t="str">
        <f>IF(D4859="","",D4859&amp;"-"&amp;(1+COUNTIF(D$11:D4858,D4859)))</f>
        <v/>
      </c>
      <c r="D4859" s="271"/>
      <c r="E4859" s="272"/>
      <c r="F4859" s="272"/>
      <c r="G4859" s="272"/>
      <c r="H4859" s="272"/>
      <c r="I4859" s="272"/>
      <c r="J4859" s="272"/>
      <c r="K4859" s="272"/>
      <c r="L4859" s="272"/>
      <c r="M4859" s="272"/>
      <c r="N4859" s="273"/>
    </row>
    <row r="4860" spans="2:14" x14ac:dyDescent="0.25">
      <c r="B4860" s="278" t="str">
        <f>IF(D4860="","",D4860&amp;"-"&amp;(1+COUNTIF(D$11:D4859,D4860)))</f>
        <v/>
      </c>
      <c r="D4860" s="271"/>
      <c r="E4860" s="272"/>
      <c r="F4860" s="272"/>
      <c r="G4860" s="272"/>
      <c r="H4860" s="272"/>
      <c r="I4860" s="272"/>
      <c r="J4860" s="272"/>
      <c r="K4860" s="272"/>
      <c r="L4860" s="272"/>
      <c r="M4860" s="272"/>
      <c r="N4860" s="273"/>
    </row>
    <row r="4861" spans="2:14" x14ac:dyDescent="0.25">
      <c r="B4861" s="278" t="str">
        <f>IF(D4861="","",D4861&amp;"-"&amp;(1+COUNTIF(D$11:D4860,D4861)))</f>
        <v/>
      </c>
      <c r="D4861" s="271"/>
      <c r="E4861" s="272"/>
      <c r="F4861" s="272"/>
      <c r="G4861" s="272"/>
      <c r="H4861" s="272"/>
      <c r="I4861" s="272"/>
      <c r="J4861" s="272"/>
      <c r="K4861" s="272"/>
      <c r="L4861" s="272"/>
      <c r="M4861" s="272"/>
      <c r="N4861" s="273"/>
    </row>
    <row r="4862" spans="2:14" x14ac:dyDescent="0.25">
      <c r="B4862" s="278" t="str">
        <f>IF(D4862="","",D4862&amp;"-"&amp;(1+COUNTIF(D$11:D4861,D4862)))</f>
        <v/>
      </c>
      <c r="D4862" s="271"/>
      <c r="E4862" s="272"/>
      <c r="F4862" s="272"/>
      <c r="G4862" s="272"/>
      <c r="H4862" s="272"/>
      <c r="I4862" s="272"/>
      <c r="J4862" s="272"/>
      <c r="K4862" s="272"/>
      <c r="L4862" s="272"/>
      <c r="M4862" s="272"/>
      <c r="N4862" s="273"/>
    </row>
    <row r="4863" spans="2:14" x14ac:dyDescent="0.25">
      <c r="B4863" s="278" t="str">
        <f>IF(D4863="","",D4863&amp;"-"&amp;(1+COUNTIF(D$11:D4862,D4863)))</f>
        <v/>
      </c>
      <c r="D4863" s="271"/>
      <c r="E4863" s="272"/>
      <c r="F4863" s="272"/>
      <c r="G4863" s="272"/>
      <c r="H4863" s="272"/>
      <c r="I4863" s="272"/>
      <c r="J4863" s="272"/>
      <c r="K4863" s="272"/>
      <c r="L4863" s="272"/>
      <c r="M4863" s="272"/>
      <c r="N4863" s="273"/>
    </row>
    <row r="4864" spans="2:14" x14ac:dyDescent="0.25">
      <c r="B4864" s="278" t="str">
        <f>IF(D4864="","",D4864&amp;"-"&amp;(1+COUNTIF(D$11:D4863,D4864)))</f>
        <v/>
      </c>
      <c r="D4864" s="271"/>
      <c r="E4864" s="272"/>
      <c r="F4864" s="272"/>
      <c r="G4864" s="272"/>
      <c r="H4864" s="272"/>
      <c r="I4864" s="272"/>
      <c r="J4864" s="272"/>
      <c r="K4864" s="272"/>
      <c r="L4864" s="272"/>
      <c r="M4864" s="272"/>
      <c r="N4864" s="273"/>
    </row>
    <row r="4865" spans="2:14" x14ac:dyDescent="0.25">
      <c r="B4865" s="278" t="str">
        <f>IF(D4865="","",D4865&amp;"-"&amp;(1+COUNTIF(D$11:D4864,D4865)))</f>
        <v/>
      </c>
      <c r="D4865" s="271"/>
      <c r="E4865" s="272"/>
      <c r="F4865" s="272"/>
      <c r="G4865" s="272"/>
      <c r="H4865" s="272"/>
      <c r="I4865" s="272"/>
      <c r="J4865" s="272"/>
      <c r="K4865" s="272"/>
      <c r="L4865" s="272"/>
      <c r="M4865" s="272"/>
      <c r="N4865" s="273"/>
    </row>
    <row r="4866" spans="2:14" ht="15" customHeight="1" x14ac:dyDescent="0.25">
      <c r="B4866" s="278" t="str">
        <f>IF(D4866="","",D4866&amp;"-"&amp;(1+COUNTIF(D$11:D4865,D4866)))</f>
        <v/>
      </c>
      <c r="D4866" s="271"/>
      <c r="E4866" s="272"/>
      <c r="F4866" s="272"/>
      <c r="G4866" s="272"/>
      <c r="H4866" s="272"/>
      <c r="I4866" s="272"/>
      <c r="J4866" s="272"/>
      <c r="K4866" s="272"/>
      <c r="L4866" s="272"/>
      <c r="M4866" s="272"/>
      <c r="N4866" s="273"/>
    </row>
    <row r="4867" spans="2:14" x14ac:dyDescent="0.25">
      <c r="B4867" s="278" t="str">
        <f>IF(D4867="","",D4867&amp;"-"&amp;(1+COUNTIF(D$11:D4866,D4867)))</f>
        <v/>
      </c>
      <c r="D4867" s="271"/>
      <c r="E4867" s="272"/>
      <c r="F4867" s="272"/>
      <c r="G4867" s="272"/>
      <c r="H4867" s="272"/>
      <c r="I4867" s="272"/>
      <c r="J4867" s="272"/>
      <c r="K4867" s="272"/>
      <c r="L4867" s="272"/>
      <c r="M4867" s="272"/>
      <c r="N4867" s="273"/>
    </row>
    <row r="4868" spans="2:14" x14ac:dyDescent="0.25">
      <c r="B4868" s="278" t="str">
        <f>IF(D4868="","",D4868&amp;"-"&amp;(1+COUNTIF(D$11:D4867,D4868)))</f>
        <v/>
      </c>
      <c r="D4868" s="271"/>
      <c r="E4868" s="272"/>
      <c r="F4868" s="272"/>
      <c r="G4868" s="272"/>
      <c r="H4868" s="272"/>
      <c r="I4868" s="272"/>
      <c r="J4868" s="272"/>
      <c r="K4868" s="272"/>
      <c r="L4868" s="272"/>
      <c r="M4868" s="272"/>
      <c r="N4868" s="273"/>
    </row>
    <row r="4869" spans="2:14" x14ac:dyDescent="0.25">
      <c r="B4869" s="278" t="str">
        <f>IF(D4869="","",D4869&amp;"-"&amp;(1+COUNTIF(D$11:D4868,D4869)))</f>
        <v/>
      </c>
      <c r="D4869" s="271"/>
      <c r="E4869" s="272"/>
      <c r="F4869" s="272"/>
      <c r="G4869" s="272"/>
      <c r="H4869" s="272"/>
      <c r="I4869" s="272"/>
      <c r="J4869" s="272"/>
      <c r="K4869" s="272"/>
      <c r="L4869" s="272"/>
      <c r="M4869" s="272"/>
      <c r="N4869" s="273"/>
    </row>
    <row r="4870" spans="2:14" x14ac:dyDescent="0.25">
      <c r="B4870" s="278" t="str">
        <f>IF(D4870="","",D4870&amp;"-"&amp;(1+COUNTIF(D$11:D4869,D4870)))</f>
        <v/>
      </c>
      <c r="D4870" s="271"/>
      <c r="E4870" s="272"/>
      <c r="F4870" s="272"/>
      <c r="G4870" s="272"/>
      <c r="H4870" s="272"/>
      <c r="I4870" s="272"/>
      <c r="J4870" s="272"/>
      <c r="K4870" s="272"/>
      <c r="L4870" s="272"/>
      <c r="M4870" s="272"/>
      <c r="N4870" s="273"/>
    </row>
    <row r="4871" spans="2:14" x14ac:dyDescent="0.25">
      <c r="B4871" s="278" t="str">
        <f>IF(D4871="","",D4871&amp;"-"&amp;(1+COUNTIF(D$11:D4870,D4871)))</f>
        <v/>
      </c>
      <c r="D4871" s="271"/>
      <c r="E4871" s="272"/>
      <c r="F4871" s="272"/>
      <c r="G4871" s="272"/>
      <c r="H4871" s="272"/>
      <c r="I4871" s="272"/>
      <c r="J4871" s="272"/>
      <c r="K4871" s="272"/>
      <c r="L4871" s="272"/>
      <c r="M4871" s="272"/>
      <c r="N4871" s="273"/>
    </row>
    <row r="4872" spans="2:14" x14ac:dyDescent="0.25">
      <c r="B4872" s="278" t="str">
        <f>IF(D4872="","",D4872&amp;"-"&amp;(1+COUNTIF(D$11:D4871,D4872)))</f>
        <v/>
      </c>
      <c r="D4872" s="271"/>
      <c r="E4872" s="272"/>
      <c r="F4872" s="272"/>
      <c r="G4872" s="272"/>
      <c r="H4872" s="272"/>
      <c r="I4872" s="272"/>
      <c r="J4872" s="272"/>
      <c r="K4872" s="272"/>
      <c r="L4872" s="272"/>
      <c r="M4872" s="272"/>
      <c r="N4872" s="273"/>
    </row>
    <row r="4873" spans="2:14" ht="15" customHeight="1" x14ac:dyDescent="0.25">
      <c r="B4873" s="278" t="str">
        <f>IF(D4873="","",D4873&amp;"-"&amp;(1+COUNTIF(D$11:D4872,D4873)))</f>
        <v/>
      </c>
      <c r="D4873" s="271"/>
      <c r="E4873" s="272"/>
      <c r="F4873" s="272"/>
      <c r="G4873" s="272"/>
      <c r="H4873" s="272"/>
      <c r="I4873" s="272"/>
      <c r="J4873" s="272"/>
      <c r="K4873" s="272"/>
      <c r="L4873" s="272"/>
      <c r="M4873" s="272"/>
      <c r="N4873" s="273"/>
    </row>
    <row r="4874" spans="2:14" x14ac:dyDescent="0.25">
      <c r="B4874" s="278" t="str">
        <f>IF(D4874="","",D4874&amp;"-"&amp;(1+COUNTIF(D$11:D4873,D4874)))</f>
        <v/>
      </c>
      <c r="D4874" s="271"/>
      <c r="E4874" s="272"/>
      <c r="F4874" s="272"/>
      <c r="G4874" s="272"/>
      <c r="H4874" s="272"/>
      <c r="I4874" s="272"/>
      <c r="J4874" s="272"/>
      <c r="K4874" s="272"/>
      <c r="L4874" s="272"/>
      <c r="M4874" s="272"/>
      <c r="N4874" s="273"/>
    </row>
    <row r="4875" spans="2:14" x14ac:dyDescent="0.25">
      <c r="B4875" s="278" t="str">
        <f>IF(D4875="","",D4875&amp;"-"&amp;(1+COUNTIF(D$11:D4874,D4875)))</f>
        <v/>
      </c>
      <c r="D4875" s="271"/>
      <c r="E4875" s="272"/>
      <c r="F4875" s="272"/>
      <c r="G4875" s="272"/>
      <c r="H4875" s="272"/>
      <c r="I4875" s="272"/>
      <c r="J4875" s="272"/>
      <c r="K4875" s="272"/>
      <c r="L4875" s="272"/>
      <c r="M4875" s="272"/>
      <c r="N4875" s="273"/>
    </row>
    <row r="4876" spans="2:14" x14ac:dyDescent="0.25">
      <c r="B4876" s="278" t="str">
        <f>IF(D4876="","",D4876&amp;"-"&amp;(1+COUNTIF(D$11:D4875,D4876)))</f>
        <v/>
      </c>
      <c r="D4876" s="271"/>
      <c r="E4876" s="272"/>
      <c r="F4876" s="272"/>
      <c r="G4876" s="272"/>
      <c r="H4876" s="272"/>
      <c r="I4876" s="272"/>
      <c r="J4876" s="272"/>
      <c r="K4876" s="272"/>
      <c r="L4876" s="272"/>
      <c r="M4876" s="272"/>
      <c r="N4876" s="273"/>
    </row>
    <row r="4877" spans="2:14" x14ac:dyDescent="0.25">
      <c r="B4877" s="278" t="str">
        <f>IF(D4877="","",D4877&amp;"-"&amp;(1+COUNTIF(D$11:D4876,D4877)))</f>
        <v/>
      </c>
      <c r="D4877" s="271"/>
      <c r="E4877" s="272"/>
      <c r="F4877" s="272"/>
      <c r="G4877" s="272"/>
      <c r="H4877" s="272"/>
      <c r="I4877" s="272"/>
      <c r="J4877" s="272"/>
      <c r="K4877" s="272"/>
      <c r="L4877" s="272"/>
      <c r="M4877" s="272"/>
      <c r="N4877" s="273"/>
    </row>
    <row r="4878" spans="2:14" x14ac:dyDescent="0.25">
      <c r="B4878" s="278" t="str">
        <f>IF(D4878="","",D4878&amp;"-"&amp;(1+COUNTIF(D$11:D4877,D4878)))</f>
        <v/>
      </c>
      <c r="D4878" s="271"/>
      <c r="E4878" s="272"/>
      <c r="F4878" s="272"/>
      <c r="G4878" s="272"/>
      <c r="H4878" s="272"/>
      <c r="I4878" s="272"/>
      <c r="J4878" s="272"/>
      <c r="K4878" s="272"/>
      <c r="L4878" s="272"/>
      <c r="M4878" s="272"/>
      <c r="N4878" s="273"/>
    </row>
    <row r="4879" spans="2:14" x14ac:dyDescent="0.25">
      <c r="B4879" s="278" t="str">
        <f>IF(D4879="","",D4879&amp;"-"&amp;(1+COUNTIF(D$11:D4878,D4879)))</f>
        <v/>
      </c>
      <c r="D4879" s="271"/>
      <c r="E4879" s="272"/>
      <c r="F4879" s="272"/>
      <c r="G4879" s="272"/>
      <c r="H4879" s="272"/>
      <c r="I4879" s="272"/>
      <c r="J4879" s="272"/>
      <c r="K4879" s="272"/>
      <c r="L4879" s="272"/>
      <c r="M4879" s="272"/>
      <c r="N4879" s="273"/>
    </row>
    <row r="4880" spans="2:14" ht="15" customHeight="1" x14ac:dyDescent="0.25">
      <c r="B4880" s="278" t="str">
        <f>IF(D4880="","",D4880&amp;"-"&amp;(1+COUNTIF(D$11:D4879,D4880)))</f>
        <v/>
      </c>
      <c r="D4880" s="271"/>
      <c r="E4880" s="272"/>
      <c r="F4880" s="272"/>
      <c r="G4880" s="272"/>
      <c r="H4880" s="272"/>
      <c r="I4880" s="272"/>
      <c r="J4880" s="272"/>
      <c r="K4880" s="272"/>
      <c r="L4880" s="272"/>
      <c r="M4880" s="272"/>
      <c r="N4880" s="273"/>
    </row>
    <row r="4881" spans="2:14" x14ac:dyDescent="0.25">
      <c r="B4881" s="278" t="str">
        <f>IF(D4881="","",D4881&amp;"-"&amp;(1+COUNTIF(D$11:D4880,D4881)))</f>
        <v/>
      </c>
      <c r="D4881" s="271"/>
      <c r="E4881" s="272"/>
      <c r="F4881" s="272"/>
      <c r="G4881" s="272"/>
      <c r="H4881" s="272"/>
      <c r="I4881" s="272"/>
      <c r="J4881" s="272"/>
      <c r="K4881" s="272"/>
      <c r="L4881" s="272"/>
      <c r="M4881" s="272"/>
      <c r="N4881" s="273"/>
    </row>
    <row r="4882" spans="2:14" x14ac:dyDescent="0.25">
      <c r="B4882" s="278" t="str">
        <f>IF(D4882="","",D4882&amp;"-"&amp;(1+COUNTIF(D$11:D4881,D4882)))</f>
        <v/>
      </c>
      <c r="D4882" s="271"/>
      <c r="E4882" s="272"/>
      <c r="F4882" s="272"/>
      <c r="G4882" s="272"/>
      <c r="H4882" s="272"/>
      <c r="I4882" s="272"/>
      <c r="J4882" s="272"/>
      <c r="K4882" s="272"/>
      <c r="L4882" s="272"/>
      <c r="M4882" s="272"/>
      <c r="N4882" s="273"/>
    </row>
    <row r="4883" spans="2:14" x14ac:dyDescent="0.25">
      <c r="B4883" s="278" t="str">
        <f>IF(D4883="","",D4883&amp;"-"&amp;(1+COUNTIF(D$11:D4882,D4883)))</f>
        <v/>
      </c>
      <c r="D4883" s="271"/>
      <c r="E4883" s="272"/>
      <c r="F4883" s="272"/>
      <c r="G4883" s="272"/>
      <c r="H4883" s="272"/>
      <c r="I4883" s="272"/>
      <c r="J4883" s="272"/>
      <c r="K4883" s="272"/>
      <c r="L4883" s="272"/>
      <c r="M4883" s="272"/>
      <c r="N4883" s="273"/>
    </row>
    <row r="4884" spans="2:14" x14ac:dyDescent="0.25">
      <c r="B4884" s="278" t="str">
        <f>IF(D4884="","",D4884&amp;"-"&amp;(1+COUNTIF(D$11:D4883,D4884)))</f>
        <v/>
      </c>
      <c r="D4884" s="271"/>
      <c r="E4884" s="272"/>
      <c r="F4884" s="272"/>
      <c r="G4884" s="272"/>
      <c r="H4884" s="272"/>
      <c r="I4884" s="272"/>
      <c r="J4884" s="272"/>
      <c r="K4884" s="272"/>
      <c r="L4884" s="272"/>
      <c r="M4884" s="272"/>
      <c r="N4884" s="273"/>
    </row>
    <row r="4885" spans="2:14" x14ac:dyDescent="0.25">
      <c r="B4885" s="278" t="str">
        <f>IF(D4885="","",D4885&amp;"-"&amp;(1+COUNTIF(D$11:D4884,D4885)))</f>
        <v/>
      </c>
      <c r="D4885" s="271"/>
      <c r="E4885" s="272"/>
      <c r="F4885" s="272"/>
      <c r="G4885" s="272"/>
      <c r="H4885" s="272"/>
      <c r="I4885" s="272"/>
      <c r="J4885" s="272"/>
      <c r="K4885" s="272"/>
      <c r="L4885" s="272"/>
      <c r="M4885" s="272"/>
      <c r="N4885" s="273"/>
    </row>
    <row r="4886" spans="2:14" x14ac:dyDescent="0.25">
      <c r="B4886" s="278" t="str">
        <f>IF(D4886="","",D4886&amp;"-"&amp;(1+COUNTIF(D$11:D4885,D4886)))</f>
        <v/>
      </c>
      <c r="D4886" s="271"/>
      <c r="E4886" s="272"/>
      <c r="F4886" s="272"/>
      <c r="G4886" s="272"/>
      <c r="H4886" s="272"/>
      <c r="I4886" s="272"/>
      <c r="J4886" s="272"/>
      <c r="K4886" s="272"/>
      <c r="L4886" s="272"/>
      <c r="M4886" s="272"/>
      <c r="N4886" s="273"/>
    </row>
    <row r="4887" spans="2:14" ht="15" customHeight="1" x14ac:dyDescent="0.25">
      <c r="B4887" s="278" t="str">
        <f>IF(D4887="","",D4887&amp;"-"&amp;(1+COUNTIF(D$11:D4886,D4887)))</f>
        <v/>
      </c>
      <c r="D4887" s="271"/>
      <c r="E4887" s="272"/>
      <c r="F4887" s="272"/>
      <c r="G4887" s="272"/>
      <c r="H4887" s="272"/>
      <c r="I4887" s="272"/>
      <c r="J4887" s="272"/>
      <c r="K4887" s="272"/>
      <c r="L4887" s="272"/>
      <c r="M4887" s="272"/>
      <c r="N4887" s="273"/>
    </row>
    <row r="4888" spans="2:14" x14ac:dyDescent="0.25">
      <c r="B4888" s="278" t="str">
        <f>IF(D4888="","",D4888&amp;"-"&amp;(1+COUNTIF(D$11:D4887,D4888)))</f>
        <v/>
      </c>
      <c r="D4888" s="271"/>
      <c r="E4888" s="272"/>
      <c r="F4888" s="272"/>
      <c r="G4888" s="272"/>
      <c r="H4888" s="272"/>
      <c r="I4888" s="272"/>
      <c r="J4888" s="272"/>
      <c r="K4888" s="272"/>
      <c r="L4888" s="272"/>
      <c r="M4888" s="272"/>
      <c r="N4888" s="273"/>
    </row>
    <row r="4889" spans="2:14" x14ac:dyDescent="0.25">
      <c r="B4889" s="278" t="str">
        <f>IF(D4889="","",D4889&amp;"-"&amp;(1+COUNTIF(D$11:D4888,D4889)))</f>
        <v/>
      </c>
      <c r="D4889" s="271"/>
      <c r="E4889" s="272"/>
      <c r="F4889" s="272"/>
      <c r="G4889" s="272"/>
      <c r="H4889" s="272"/>
      <c r="I4889" s="272"/>
      <c r="J4889" s="272"/>
      <c r="K4889" s="272"/>
      <c r="L4889" s="272"/>
      <c r="M4889" s="272"/>
      <c r="N4889" s="273"/>
    </row>
    <row r="4890" spans="2:14" x14ac:dyDescent="0.25">
      <c r="B4890" s="278" t="str">
        <f>IF(D4890="","",D4890&amp;"-"&amp;(1+COUNTIF(D$11:D4889,D4890)))</f>
        <v/>
      </c>
      <c r="D4890" s="271"/>
      <c r="E4890" s="272"/>
      <c r="F4890" s="272"/>
      <c r="G4890" s="272"/>
      <c r="H4890" s="272"/>
      <c r="I4890" s="272"/>
      <c r="J4890" s="272"/>
      <c r="K4890" s="272"/>
      <c r="L4890" s="272"/>
      <c r="M4890" s="272"/>
      <c r="N4890" s="273"/>
    </row>
    <row r="4891" spans="2:14" x14ac:dyDescent="0.25">
      <c r="B4891" s="278" t="str">
        <f>IF(D4891="","",D4891&amp;"-"&amp;(1+COUNTIF(D$11:D4890,D4891)))</f>
        <v/>
      </c>
      <c r="D4891" s="271"/>
      <c r="E4891" s="272"/>
      <c r="F4891" s="272"/>
      <c r="G4891" s="272"/>
      <c r="H4891" s="272"/>
      <c r="I4891" s="272"/>
      <c r="J4891" s="272"/>
      <c r="K4891" s="272"/>
      <c r="L4891" s="272"/>
      <c r="M4891" s="272"/>
      <c r="N4891" s="273"/>
    </row>
    <row r="4892" spans="2:14" x14ac:dyDescent="0.25">
      <c r="B4892" s="278" t="str">
        <f>IF(D4892="","",D4892&amp;"-"&amp;(1+COUNTIF(D$11:D4891,D4892)))</f>
        <v/>
      </c>
      <c r="D4892" s="271"/>
      <c r="E4892" s="272"/>
      <c r="F4892" s="272"/>
      <c r="G4892" s="272"/>
      <c r="H4892" s="272"/>
      <c r="I4892" s="272"/>
      <c r="J4892" s="272"/>
      <c r="K4892" s="272"/>
      <c r="L4892" s="272"/>
      <c r="M4892" s="272"/>
      <c r="N4892" s="273"/>
    </row>
    <row r="4893" spans="2:14" x14ac:dyDescent="0.25">
      <c r="B4893" s="278" t="str">
        <f>IF(D4893="","",D4893&amp;"-"&amp;(1+COUNTIF(D$11:D4892,D4893)))</f>
        <v/>
      </c>
      <c r="D4893" s="271"/>
      <c r="E4893" s="272"/>
      <c r="F4893" s="272"/>
      <c r="G4893" s="272"/>
      <c r="H4893" s="272"/>
      <c r="I4893" s="272"/>
      <c r="J4893" s="272"/>
      <c r="K4893" s="272"/>
      <c r="L4893" s="272"/>
      <c r="M4893" s="272"/>
      <c r="N4893" s="273"/>
    </row>
    <row r="4894" spans="2:14" ht="15" customHeight="1" x14ac:dyDescent="0.25">
      <c r="B4894" s="278" t="str">
        <f>IF(D4894="","",D4894&amp;"-"&amp;(1+COUNTIF(D$11:D4893,D4894)))</f>
        <v/>
      </c>
      <c r="D4894" s="271"/>
      <c r="E4894" s="272"/>
      <c r="F4894" s="272"/>
      <c r="G4894" s="272"/>
      <c r="H4894" s="272"/>
      <c r="I4894" s="272"/>
      <c r="J4894" s="272"/>
      <c r="K4894" s="272"/>
      <c r="L4894" s="272"/>
      <c r="M4894" s="272"/>
      <c r="N4894" s="273"/>
    </row>
    <row r="4895" spans="2:14" x14ac:dyDescent="0.25">
      <c r="B4895" s="278" t="str">
        <f>IF(D4895="","",D4895&amp;"-"&amp;(1+COUNTIF(D$11:D4894,D4895)))</f>
        <v/>
      </c>
      <c r="D4895" s="271"/>
      <c r="E4895" s="272"/>
      <c r="F4895" s="272"/>
      <c r="G4895" s="272"/>
      <c r="H4895" s="272"/>
      <c r="I4895" s="272"/>
      <c r="J4895" s="272"/>
      <c r="K4895" s="272"/>
      <c r="L4895" s="272"/>
      <c r="M4895" s="272"/>
      <c r="N4895" s="273"/>
    </row>
    <row r="4896" spans="2:14" x14ac:dyDescent="0.25">
      <c r="B4896" s="278" t="str">
        <f>IF(D4896="","",D4896&amp;"-"&amp;(1+COUNTIF(D$11:D4895,D4896)))</f>
        <v/>
      </c>
      <c r="D4896" s="271"/>
      <c r="E4896" s="272"/>
      <c r="F4896" s="272"/>
      <c r="G4896" s="272"/>
      <c r="H4896" s="272"/>
      <c r="I4896" s="272"/>
      <c r="J4896" s="272"/>
      <c r="K4896" s="272"/>
      <c r="L4896" s="272"/>
      <c r="M4896" s="272"/>
      <c r="N4896" s="273"/>
    </row>
    <row r="4897" spans="2:14" x14ac:dyDescent="0.25">
      <c r="B4897" s="278" t="str">
        <f>IF(D4897="","",D4897&amp;"-"&amp;(1+COUNTIF(D$11:D4896,D4897)))</f>
        <v/>
      </c>
      <c r="D4897" s="271"/>
      <c r="E4897" s="272"/>
      <c r="F4897" s="272"/>
      <c r="G4897" s="272"/>
      <c r="H4897" s="272"/>
      <c r="I4897" s="272"/>
      <c r="J4897" s="272"/>
      <c r="K4897" s="272"/>
      <c r="L4897" s="272"/>
      <c r="M4897" s="272"/>
      <c r="N4897" s="273"/>
    </row>
    <row r="4898" spans="2:14" x14ac:dyDescent="0.25">
      <c r="B4898" s="278" t="str">
        <f>IF(D4898="","",D4898&amp;"-"&amp;(1+COUNTIF(D$11:D4897,D4898)))</f>
        <v/>
      </c>
      <c r="D4898" s="271"/>
      <c r="E4898" s="272"/>
      <c r="F4898" s="272"/>
      <c r="G4898" s="272"/>
      <c r="H4898" s="272"/>
      <c r="I4898" s="272"/>
      <c r="J4898" s="272"/>
      <c r="K4898" s="272"/>
      <c r="L4898" s="272"/>
      <c r="M4898" s="272"/>
      <c r="N4898" s="273"/>
    </row>
    <row r="4899" spans="2:14" x14ac:dyDescent="0.25">
      <c r="B4899" s="278" t="str">
        <f>IF(D4899="","",D4899&amp;"-"&amp;(1+COUNTIF(D$11:D4898,D4899)))</f>
        <v/>
      </c>
      <c r="D4899" s="271"/>
      <c r="E4899" s="272"/>
      <c r="F4899" s="272"/>
      <c r="G4899" s="272"/>
      <c r="H4899" s="272"/>
      <c r="I4899" s="272"/>
      <c r="J4899" s="272"/>
      <c r="K4899" s="272"/>
      <c r="L4899" s="272"/>
      <c r="M4899" s="272"/>
      <c r="N4899" s="273"/>
    </row>
    <row r="4900" spans="2:14" x14ac:dyDescent="0.25">
      <c r="B4900" s="278" t="str">
        <f>IF(D4900="","",D4900&amp;"-"&amp;(1+COUNTIF(D$11:D4899,D4900)))</f>
        <v/>
      </c>
      <c r="D4900" s="271"/>
      <c r="E4900" s="272"/>
      <c r="F4900" s="272"/>
      <c r="G4900" s="272"/>
      <c r="H4900" s="272"/>
      <c r="I4900" s="272"/>
      <c r="J4900" s="272"/>
      <c r="K4900" s="272"/>
      <c r="L4900" s="272"/>
      <c r="M4900" s="272"/>
      <c r="N4900" s="273"/>
    </row>
    <row r="4901" spans="2:14" ht="15" customHeight="1" x14ac:dyDescent="0.25">
      <c r="B4901" s="278" t="str">
        <f>IF(D4901="","",D4901&amp;"-"&amp;(1+COUNTIF(D$11:D4900,D4901)))</f>
        <v/>
      </c>
      <c r="D4901" s="271"/>
      <c r="E4901" s="272"/>
      <c r="F4901" s="272"/>
      <c r="G4901" s="272"/>
      <c r="H4901" s="272"/>
      <c r="I4901" s="272"/>
      <c r="J4901" s="272"/>
      <c r="K4901" s="272"/>
      <c r="L4901" s="272"/>
      <c r="M4901" s="272"/>
      <c r="N4901" s="273"/>
    </row>
    <row r="4902" spans="2:14" x14ac:dyDescent="0.25">
      <c r="B4902" s="278" t="str">
        <f>IF(D4902="","",D4902&amp;"-"&amp;(1+COUNTIF(D$11:D4901,D4902)))</f>
        <v/>
      </c>
      <c r="D4902" s="271"/>
      <c r="E4902" s="272"/>
      <c r="F4902" s="272"/>
      <c r="G4902" s="272"/>
      <c r="H4902" s="272"/>
      <c r="I4902" s="272"/>
      <c r="J4902" s="272"/>
      <c r="K4902" s="272"/>
      <c r="L4902" s="272"/>
      <c r="M4902" s="272"/>
      <c r="N4902" s="273"/>
    </row>
    <row r="4903" spans="2:14" x14ac:dyDescent="0.25">
      <c r="B4903" s="278" t="str">
        <f>IF(D4903="","",D4903&amp;"-"&amp;(1+COUNTIF(D$11:D4902,D4903)))</f>
        <v/>
      </c>
      <c r="D4903" s="271"/>
      <c r="E4903" s="272"/>
      <c r="F4903" s="272"/>
      <c r="G4903" s="272"/>
      <c r="H4903" s="272"/>
      <c r="I4903" s="272"/>
      <c r="J4903" s="272"/>
      <c r="K4903" s="272"/>
      <c r="L4903" s="272"/>
      <c r="M4903" s="272"/>
      <c r="N4903" s="273"/>
    </row>
    <row r="4904" spans="2:14" x14ac:dyDescent="0.25">
      <c r="B4904" s="278" t="str">
        <f>IF(D4904="","",D4904&amp;"-"&amp;(1+COUNTIF(D$11:D4903,D4904)))</f>
        <v/>
      </c>
      <c r="D4904" s="271"/>
      <c r="E4904" s="272"/>
      <c r="F4904" s="272"/>
      <c r="G4904" s="272"/>
      <c r="H4904" s="272"/>
      <c r="I4904" s="272"/>
      <c r="J4904" s="272"/>
      <c r="K4904" s="272"/>
      <c r="L4904" s="272"/>
      <c r="M4904" s="272"/>
      <c r="N4904" s="273"/>
    </row>
    <row r="4905" spans="2:14" x14ac:dyDescent="0.25">
      <c r="B4905" s="278" t="str">
        <f>IF(D4905="","",D4905&amp;"-"&amp;(1+COUNTIF(D$11:D4904,D4905)))</f>
        <v/>
      </c>
      <c r="D4905" s="271"/>
      <c r="E4905" s="272"/>
      <c r="F4905" s="272"/>
      <c r="G4905" s="272"/>
      <c r="H4905" s="272"/>
      <c r="I4905" s="272"/>
      <c r="J4905" s="272"/>
      <c r="K4905" s="272"/>
      <c r="L4905" s="272"/>
      <c r="M4905" s="272"/>
      <c r="N4905" s="273"/>
    </row>
    <row r="4906" spans="2:14" x14ac:dyDescent="0.25">
      <c r="B4906" s="278" t="str">
        <f>IF(D4906="","",D4906&amp;"-"&amp;(1+COUNTIF(D$11:D4905,D4906)))</f>
        <v/>
      </c>
      <c r="D4906" s="271"/>
      <c r="E4906" s="272"/>
      <c r="F4906" s="272"/>
      <c r="G4906" s="272"/>
      <c r="H4906" s="272"/>
      <c r="I4906" s="272"/>
      <c r="J4906" s="272"/>
      <c r="K4906" s="272"/>
      <c r="L4906" s="272"/>
      <c r="M4906" s="272"/>
      <c r="N4906" s="273"/>
    </row>
    <row r="4907" spans="2:14" x14ac:dyDescent="0.25">
      <c r="B4907" s="278" t="str">
        <f>IF(D4907="","",D4907&amp;"-"&amp;(1+COUNTIF(D$11:D4906,D4907)))</f>
        <v/>
      </c>
      <c r="D4907" s="271"/>
      <c r="E4907" s="272"/>
      <c r="F4907" s="272"/>
      <c r="G4907" s="272"/>
      <c r="H4907" s="272"/>
      <c r="I4907" s="272"/>
      <c r="J4907" s="272"/>
      <c r="K4907" s="272"/>
      <c r="L4907" s="272"/>
      <c r="M4907" s="272"/>
      <c r="N4907" s="273"/>
    </row>
    <row r="4908" spans="2:14" ht="15" customHeight="1" x14ac:dyDescent="0.25">
      <c r="B4908" s="278" t="str">
        <f>IF(D4908="","",D4908&amp;"-"&amp;(1+COUNTIF(D$11:D4907,D4908)))</f>
        <v/>
      </c>
      <c r="D4908" s="271"/>
      <c r="E4908" s="272"/>
      <c r="F4908" s="272"/>
      <c r="G4908" s="272"/>
      <c r="H4908" s="272"/>
      <c r="I4908" s="272"/>
      <c r="J4908" s="272"/>
      <c r="K4908" s="272"/>
      <c r="L4908" s="272"/>
      <c r="M4908" s="272"/>
      <c r="N4908" s="273"/>
    </row>
    <row r="4909" spans="2:14" x14ac:dyDescent="0.25">
      <c r="B4909" s="278" t="str">
        <f>IF(D4909="","",D4909&amp;"-"&amp;(1+COUNTIF(D$11:D4908,D4909)))</f>
        <v/>
      </c>
      <c r="D4909" s="271"/>
      <c r="E4909" s="272"/>
      <c r="F4909" s="272"/>
      <c r="G4909" s="272"/>
      <c r="H4909" s="272"/>
      <c r="I4909" s="272"/>
      <c r="J4909" s="272"/>
      <c r="K4909" s="272"/>
      <c r="L4909" s="272"/>
      <c r="M4909" s="272"/>
      <c r="N4909" s="273"/>
    </row>
    <row r="4910" spans="2:14" x14ac:dyDescent="0.25">
      <c r="B4910" s="278" t="str">
        <f>IF(D4910="","",D4910&amp;"-"&amp;(1+COUNTIF(D$11:D4909,D4910)))</f>
        <v/>
      </c>
      <c r="D4910" s="271"/>
      <c r="E4910" s="272"/>
      <c r="F4910" s="272"/>
      <c r="G4910" s="272"/>
      <c r="H4910" s="272"/>
      <c r="I4910" s="272"/>
      <c r="J4910" s="272"/>
      <c r="K4910" s="272"/>
      <c r="L4910" s="272"/>
      <c r="M4910" s="272"/>
      <c r="N4910" s="273"/>
    </row>
    <row r="4911" spans="2:14" x14ac:dyDescent="0.25">
      <c r="B4911" s="278" t="str">
        <f>IF(D4911="","",D4911&amp;"-"&amp;(1+COUNTIF(D$11:D4910,D4911)))</f>
        <v/>
      </c>
      <c r="D4911" s="271"/>
      <c r="E4911" s="272"/>
      <c r="F4911" s="272"/>
      <c r="G4911" s="272"/>
      <c r="H4911" s="272"/>
      <c r="I4911" s="272"/>
      <c r="J4911" s="272"/>
      <c r="K4911" s="272"/>
      <c r="L4911" s="272"/>
      <c r="M4911" s="272"/>
      <c r="N4911" s="273"/>
    </row>
    <row r="4912" spans="2:14" x14ac:dyDescent="0.25">
      <c r="B4912" s="278" t="str">
        <f>IF(D4912="","",D4912&amp;"-"&amp;(1+COUNTIF(D$11:D4911,D4912)))</f>
        <v/>
      </c>
      <c r="D4912" s="271"/>
      <c r="E4912" s="272"/>
      <c r="F4912" s="272"/>
      <c r="G4912" s="272"/>
      <c r="H4912" s="272"/>
      <c r="I4912" s="272"/>
      <c r="J4912" s="272"/>
      <c r="K4912" s="272"/>
      <c r="L4912" s="272"/>
      <c r="M4912" s="272"/>
      <c r="N4912" s="273"/>
    </row>
    <row r="4913" spans="2:14" x14ac:dyDescent="0.25">
      <c r="B4913" s="278" t="str">
        <f>IF(D4913="","",D4913&amp;"-"&amp;(1+COUNTIF(D$11:D4912,D4913)))</f>
        <v/>
      </c>
      <c r="D4913" s="271"/>
      <c r="E4913" s="272"/>
      <c r="F4913" s="272"/>
      <c r="G4913" s="272"/>
      <c r="H4913" s="272"/>
      <c r="I4913" s="272"/>
      <c r="J4913" s="272"/>
      <c r="K4913" s="272"/>
      <c r="L4913" s="272"/>
      <c r="M4913" s="272"/>
      <c r="N4913" s="273"/>
    </row>
    <row r="4914" spans="2:14" x14ac:dyDescent="0.25">
      <c r="B4914" s="278" t="str">
        <f>IF(D4914="","",D4914&amp;"-"&amp;(1+COUNTIF(D$11:D4913,D4914)))</f>
        <v/>
      </c>
      <c r="D4914" s="271"/>
      <c r="E4914" s="272"/>
      <c r="F4914" s="272"/>
      <c r="G4914" s="272"/>
      <c r="H4914" s="272"/>
      <c r="I4914" s="272"/>
      <c r="J4914" s="272"/>
      <c r="K4914" s="272"/>
      <c r="L4914" s="272"/>
      <c r="M4914" s="272"/>
      <c r="N4914" s="273"/>
    </row>
    <row r="4915" spans="2:14" ht="15" customHeight="1" x14ac:dyDescent="0.25">
      <c r="B4915" s="278" t="str">
        <f>IF(D4915="","",D4915&amp;"-"&amp;(1+COUNTIF(D$11:D4914,D4915)))</f>
        <v/>
      </c>
      <c r="D4915" s="271"/>
      <c r="E4915" s="272"/>
      <c r="F4915" s="272"/>
      <c r="G4915" s="272"/>
      <c r="H4915" s="272"/>
      <c r="I4915" s="272"/>
      <c r="J4915" s="272"/>
      <c r="K4915" s="272"/>
      <c r="L4915" s="272"/>
      <c r="M4915" s="272"/>
      <c r="N4915" s="273"/>
    </row>
    <row r="4916" spans="2:14" x14ac:dyDescent="0.25">
      <c r="B4916" s="278" t="str">
        <f>IF(D4916="","",D4916&amp;"-"&amp;(1+COUNTIF(D$11:D4915,D4916)))</f>
        <v/>
      </c>
      <c r="D4916" s="271"/>
      <c r="E4916" s="272"/>
      <c r="F4916" s="272"/>
      <c r="G4916" s="272"/>
      <c r="H4916" s="272"/>
      <c r="I4916" s="272"/>
      <c r="J4916" s="272"/>
      <c r="K4916" s="272"/>
      <c r="L4916" s="272"/>
      <c r="M4916" s="272"/>
      <c r="N4916" s="273"/>
    </row>
    <row r="4917" spans="2:14" x14ac:dyDescent="0.25">
      <c r="B4917" s="278" t="str">
        <f>IF(D4917="","",D4917&amp;"-"&amp;(1+COUNTIF(D$11:D4916,D4917)))</f>
        <v/>
      </c>
      <c r="D4917" s="271"/>
      <c r="E4917" s="272"/>
      <c r="F4917" s="272"/>
      <c r="G4917" s="272"/>
      <c r="H4917" s="272"/>
      <c r="I4917" s="272"/>
      <c r="J4917" s="272"/>
      <c r="K4917" s="272"/>
      <c r="L4917" s="272"/>
      <c r="M4917" s="272"/>
      <c r="N4917" s="273"/>
    </row>
    <row r="4918" spans="2:14" x14ac:dyDescent="0.25">
      <c r="B4918" s="278" t="str">
        <f>IF(D4918="","",D4918&amp;"-"&amp;(1+COUNTIF(D$11:D4917,D4918)))</f>
        <v/>
      </c>
      <c r="D4918" s="271"/>
      <c r="E4918" s="272"/>
      <c r="F4918" s="272"/>
      <c r="G4918" s="272"/>
      <c r="H4918" s="272"/>
      <c r="I4918" s="272"/>
      <c r="J4918" s="272"/>
      <c r="K4918" s="272"/>
      <c r="L4918" s="272"/>
      <c r="M4918" s="272"/>
      <c r="N4918" s="273"/>
    </row>
    <row r="4919" spans="2:14" x14ac:dyDescent="0.25">
      <c r="B4919" s="278" t="str">
        <f>IF(D4919="","",D4919&amp;"-"&amp;(1+COUNTIF(D$11:D4918,D4919)))</f>
        <v/>
      </c>
      <c r="D4919" s="271"/>
      <c r="E4919" s="272"/>
      <c r="F4919" s="272"/>
      <c r="G4919" s="272"/>
      <c r="H4919" s="272"/>
      <c r="I4919" s="272"/>
      <c r="J4919" s="272"/>
      <c r="K4919" s="272"/>
      <c r="L4919" s="272"/>
      <c r="M4919" s="272"/>
      <c r="N4919" s="273"/>
    </row>
    <row r="4920" spans="2:14" x14ac:dyDescent="0.25">
      <c r="B4920" s="278" t="str">
        <f>IF(D4920="","",D4920&amp;"-"&amp;(1+COUNTIF(D$11:D4919,D4920)))</f>
        <v/>
      </c>
      <c r="D4920" s="271"/>
      <c r="E4920" s="272"/>
      <c r="F4920" s="272"/>
      <c r="G4920" s="272"/>
      <c r="H4920" s="272"/>
      <c r="I4920" s="272"/>
      <c r="J4920" s="272"/>
      <c r="K4920" s="272"/>
      <c r="L4920" s="272"/>
      <c r="M4920" s="272"/>
      <c r="N4920" s="273"/>
    </row>
    <row r="4921" spans="2:14" x14ac:dyDescent="0.25">
      <c r="B4921" s="278" t="str">
        <f>IF(D4921="","",D4921&amp;"-"&amp;(1+COUNTIF(D$11:D4920,D4921)))</f>
        <v/>
      </c>
      <c r="D4921" s="271"/>
      <c r="E4921" s="272"/>
      <c r="F4921" s="272"/>
      <c r="G4921" s="272"/>
      <c r="H4921" s="272"/>
      <c r="I4921" s="272"/>
      <c r="J4921" s="272"/>
      <c r="K4921" s="272"/>
      <c r="L4921" s="272"/>
      <c r="M4921" s="272"/>
      <c r="N4921" s="273"/>
    </row>
    <row r="4922" spans="2:14" ht="15" customHeight="1" x14ac:dyDescent="0.25">
      <c r="B4922" s="278" t="str">
        <f>IF(D4922="","",D4922&amp;"-"&amp;(1+COUNTIF(D$11:D4921,D4922)))</f>
        <v/>
      </c>
      <c r="D4922" s="271"/>
      <c r="E4922" s="272"/>
      <c r="F4922" s="272"/>
      <c r="G4922" s="272"/>
      <c r="H4922" s="272"/>
      <c r="I4922" s="272"/>
      <c r="J4922" s="272"/>
      <c r="K4922" s="272"/>
      <c r="L4922" s="272"/>
      <c r="M4922" s="272"/>
      <c r="N4922" s="273"/>
    </row>
    <row r="4923" spans="2:14" x14ac:dyDescent="0.25">
      <c r="B4923" s="278" t="str">
        <f>IF(D4923="","",D4923&amp;"-"&amp;(1+COUNTIF(D$11:D4922,D4923)))</f>
        <v/>
      </c>
      <c r="D4923" s="271"/>
      <c r="E4923" s="272"/>
      <c r="F4923" s="272"/>
      <c r="G4923" s="272"/>
      <c r="H4923" s="272"/>
      <c r="I4923" s="272"/>
      <c r="J4923" s="272"/>
      <c r="K4923" s="272"/>
      <c r="L4923" s="272"/>
      <c r="M4923" s="272"/>
      <c r="N4923" s="273"/>
    </row>
    <row r="4924" spans="2:14" x14ac:dyDescent="0.25">
      <c r="B4924" s="278" t="str">
        <f>IF(D4924="","",D4924&amp;"-"&amp;(1+COUNTIF(D$11:D4923,D4924)))</f>
        <v/>
      </c>
      <c r="D4924" s="271"/>
      <c r="E4924" s="272"/>
      <c r="F4924" s="272"/>
      <c r="G4924" s="272"/>
      <c r="H4924" s="272"/>
      <c r="I4924" s="272"/>
      <c r="J4924" s="272"/>
      <c r="K4924" s="272"/>
      <c r="L4924" s="272"/>
      <c r="M4924" s="272"/>
      <c r="N4924" s="273"/>
    </row>
    <row r="4925" spans="2:14" x14ac:dyDescent="0.25">
      <c r="B4925" s="278" t="str">
        <f>IF(D4925="","",D4925&amp;"-"&amp;(1+COUNTIF(D$11:D4924,D4925)))</f>
        <v/>
      </c>
      <c r="D4925" s="271"/>
      <c r="E4925" s="272"/>
      <c r="F4925" s="272"/>
      <c r="G4925" s="272"/>
      <c r="H4925" s="272"/>
      <c r="I4925" s="272"/>
      <c r="J4925" s="272"/>
      <c r="K4925" s="272"/>
      <c r="L4925" s="272"/>
      <c r="M4925" s="272"/>
      <c r="N4925" s="273"/>
    </row>
    <row r="4926" spans="2:14" x14ac:dyDescent="0.25">
      <c r="B4926" s="278" t="str">
        <f>IF(D4926="","",D4926&amp;"-"&amp;(1+COUNTIF(D$11:D4925,D4926)))</f>
        <v/>
      </c>
      <c r="D4926" s="271"/>
      <c r="E4926" s="272"/>
      <c r="F4926" s="272"/>
      <c r="G4926" s="272"/>
      <c r="H4926" s="272"/>
      <c r="I4926" s="272"/>
      <c r="J4926" s="272"/>
      <c r="K4926" s="272"/>
      <c r="L4926" s="272"/>
      <c r="M4926" s="272"/>
      <c r="N4926" s="273"/>
    </row>
    <row r="4927" spans="2:14" x14ac:dyDescent="0.25">
      <c r="B4927" s="278" t="str">
        <f>IF(D4927="","",D4927&amp;"-"&amp;(1+COUNTIF(D$11:D4926,D4927)))</f>
        <v/>
      </c>
      <c r="D4927" s="271"/>
      <c r="E4927" s="272"/>
      <c r="F4927" s="272"/>
      <c r="G4927" s="272"/>
      <c r="H4927" s="272"/>
      <c r="I4927" s="272"/>
      <c r="J4927" s="272"/>
      <c r="K4927" s="272"/>
      <c r="L4927" s="272"/>
      <c r="M4927" s="272"/>
      <c r="N4927" s="273"/>
    </row>
    <row r="4928" spans="2:14" x14ac:dyDescent="0.25">
      <c r="B4928" s="278" t="str">
        <f>IF(D4928="","",D4928&amp;"-"&amp;(1+COUNTIF(D$11:D4927,D4928)))</f>
        <v/>
      </c>
      <c r="D4928" s="271"/>
      <c r="E4928" s="272"/>
      <c r="F4928" s="272"/>
      <c r="G4928" s="272"/>
      <c r="H4928" s="272"/>
      <c r="I4928" s="272"/>
      <c r="J4928" s="272"/>
      <c r="K4928" s="272"/>
      <c r="L4928" s="272"/>
      <c r="M4928" s="272"/>
      <c r="N4928" s="273"/>
    </row>
    <row r="4929" spans="2:14" ht="15" customHeight="1" x14ac:dyDescent="0.25">
      <c r="B4929" s="278" t="str">
        <f>IF(D4929="","",D4929&amp;"-"&amp;(1+COUNTIF(D$11:D4928,D4929)))</f>
        <v/>
      </c>
      <c r="D4929" s="271"/>
      <c r="E4929" s="272"/>
      <c r="F4929" s="272"/>
      <c r="G4929" s="272"/>
      <c r="H4929" s="272"/>
      <c r="I4929" s="272"/>
      <c r="J4929" s="272"/>
      <c r="K4929" s="272"/>
      <c r="L4929" s="272"/>
      <c r="M4929" s="272"/>
      <c r="N4929" s="273"/>
    </row>
    <row r="4930" spans="2:14" x14ac:dyDescent="0.25">
      <c r="B4930" s="278" t="str">
        <f>IF(D4930="","",D4930&amp;"-"&amp;(1+COUNTIF(D$11:D4929,D4930)))</f>
        <v/>
      </c>
      <c r="D4930" s="271"/>
      <c r="E4930" s="272"/>
      <c r="F4930" s="272"/>
      <c r="G4930" s="272"/>
      <c r="H4930" s="272"/>
      <c r="I4930" s="272"/>
      <c r="J4930" s="272"/>
      <c r="K4930" s="272"/>
      <c r="L4930" s="272"/>
      <c r="M4930" s="272"/>
      <c r="N4930" s="273"/>
    </row>
    <row r="4931" spans="2:14" x14ac:dyDescent="0.25">
      <c r="B4931" s="278" t="str">
        <f>IF(D4931="","",D4931&amp;"-"&amp;(1+COUNTIF(D$11:D4930,D4931)))</f>
        <v/>
      </c>
      <c r="D4931" s="271"/>
      <c r="E4931" s="272"/>
      <c r="F4931" s="272"/>
      <c r="G4931" s="272"/>
      <c r="H4931" s="272"/>
      <c r="I4931" s="272"/>
      <c r="J4931" s="272"/>
      <c r="K4931" s="272"/>
      <c r="L4931" s="272"/>
      <c r="M4931" s="272"/>
      <c r="N4931" s="273"/>
    </row>
    <row r="4932" spans="2:14" x14ac:dyDescent="0.25">
      <c r="B4932" s="278" t="str">
        <f>IF(D4932="","",D4932&amp;"-"&amp;(1+COUNTIF(D$11:D4931,D4932)))</f>
        <v/>
      </c>
      <c r="D4932" s="271"/>
      <c r="E4932" s="272"/>
      <c r="F4932" s="272"/>
      <c r="G4932" s="272"/>
      <c r="H4932" s="272"/>
      <c r="I4932" s="272"/>
      <c r="J4932" s="272"/>
      <c r="K4932" s="272"/>
      <c r="L4932" s="272"/>
      <c r="M4932" s="272"/>
      <c r="N4932" s="273"/>
    </row>
    <row r="4933" spans="2:14" x14ac:dyDescent="0.25">
      <c r="B4933" s="278" t="str">
        <f>IF(D4933="","",D4933&amp;"-"&amp;(1+COUNTIF(D$11:D4932,D4933)))</f>
        <v/>
      </c>
      <c r="D4933" s="271"/>
      <c r="E4933" s="272"/>
      <c r="F4933" s="272"/>
      <c r="G4933" s="272"/>
      <c r="H4933" s="272"/>
      <c r="I4933" s="272"/>
      <c r="J4933" s="272"/>
      <c r="K4933" s="272"/>
      <c r="L4933" s="272"/>
      <c r="M4933" s="272"/>
      <c r="N4933" s="273"/>
    </row>
    <row r="4934" spans="2:14" x14ac:dyDescent="0.25">
      <c r="B4934" s="278" t="str">
        <f>IF(D4934="","",D4934&amp;"-"&amp;(1+COUNTIF(D$11:D4933,D4934)))</f>
        <v/>
      </c>
      <c r="D4934" s="271"/>
      <c r="E4934" s="272"/>
      <c r="F4934" s="272"/>
      <c r="G4934" s="272"/>
      <c r="H4934" s="272"/>
      <c r="I4934" s="272"/>
      <c r="J4934" s="272"/>
      <c r="K4934" s="272"/>
      <c r="L4934" s="272"/>
      <c r="M4934" s="272"/>
      <c r="N4934" s="273"/>
    </row>
    <row r="4935" spans="2:14" x14ac:dyDescent="0.25">
      <c r="B4935" s="278" t="str">
        <f>IF(D4935="","",D4935&amp;"-"&amp;(1+COUNTIF(D$11:D4934,D4935)))</f>
        <v/>
      </c>
      <c r="D4935" s="271"/>
      <c r="E4935" s="272"/>
      <c r="F4935" s="272"/>
      <c r="G4935" s="272"/>
      <c r="H4935" s="272"/>
      <c r="I4935" s="272"/>
      <c r="J4935" s="272"/>
      <c r="K4935" s="272"/>
      <c r="L4935" s="272"/>
      <c r="M4935" s="272"/>
      <c r="N4935" s="273"/>
    </row>
    <row r="4936" spans="2:14" ht="15" customHeight="1" x14ac:dyDescent="0.25">
      <c r="B4936" s="278" t="str">
        <f>IF(D4936="","",D4936&amp;"-"&amp;(1+COUNTIF(D$11:D4935,D4936)))</f>
        <v/>
      </c>
      <c r="D4936" s="271"/>
      <c r="E4936" s="272"/>
      <c r="F4936" s="272"/>
      <c r="G4936" s="272"/>
      <c r="H4936" s="272"/>
      <c r="I4936" s="272"/>
      <c r="J4936" s="272"/>
      <c r="K4936" s="272"/>
      <c r="L4936" s="272"/>
      <c r="M4936" s="272"/>
      <c r="N4936" s="273"/>
    </row>
    <row r="4937" spans="2:14" x14ac:dyDescent="0.25">
      <c r="B4937" s="278" t="str">
        <f>IF(D4937="","",D4937&amp;"-"&amp;(1+COUNTIF(D$11:D4936,D4937)))</f>
        <v/>
      </c>
      <c r="D4937" s="271"/>
      <c r="E4937" s="272"/>
      <c r="F4937" s="272"/>
      <c r="G4937" s="272"/>
      <c r="H4937" s="272"/>
      <c r="I4937" s="272"/>
      <c r="J4937" s="272"/>
      <c r="K4937" s="272"/>
      <c r="L4937" s="272"/>
      <c r="M4937" s="272"/>
      <c r="N4937" s="273"/>
    </row>
    <row r="4938" spans="2:14" x14ac:dyDescent="0.25">
      <c r="B4938" s="278" t="str">
        <f>IF(D4938="","",D4938&amp;"-"&amp;(1+COUNTIF(D$11:D4937,D4938)))</f>
        <v/>
      </c>
      <c r="D4938" s="271"/>
      <c r="E4938" s="272"/>
      <c r="F4938" s="272"/>
      <c r="G4938" s="272"/>
      <c r="H4938" s="272"/>
      <c r="I4938" s="272"/>
      <c r="J4938" s="272"/>
      <c r="K4938" s="272"/>
      <c r="L4938" s="272"/>
      <c r="M4938" s="272"/>
      <c r="N4938" s="273"/>
    </row>
    <row r="4939" spans="2:14" x14ac:dyDescent="0.25">
      <c r="B4939" s="278" t="str">
        <f>IF(D4939="","",D4939&amp;"-"&amp;(1+COUNTIF(D$11:D4938,D4939)))</f>
        <v/>
      </c>
      <c r="D4939" s="271"/>
      <c r="E4939" s="272"/>
      <c r="F4939" s="272"/>
      <c r="G4939" s="272"/>
      <c r="H4939" s="272"/>
      <c r="I4939" s="272"/>
      <c r="J4939" s="272"/>
      <c r="K4939" s="272"/>
      <c r="L4939" s="272"/>
      <c r="M4939" s="272"/>
      <c r="N4939" s="273"/>
    </row>
    <row r="4940" spans="2:14" x14ac:dyDescent="0.25">
      <c r="B4940" s="278" t="str">
        <f>IF(D4940="","",D4940&amp;"-"&amp;(1+COUNTIF(D$11:D4939,D4940)))</f>
        <v/>
      </c>
      <c r="D4940" s="271"/>
      <c r="E4940" s="272"/>
      <c r="F4940" s="272"/>
      <c r="G4940" s="272"/>
      <c r="H4940" s="272"/>
      <c r="I4940" s="272"/>
      <c r="J4940" s="272"/>
      <c r="K4940" s="272"/>
      <c r="L4940" s="272"/>
      <c r="M4940" s="272"/>
      <c r="N4940" s="273"/>
    </row>
    <row r="4941" spans="2:14" x14ac:dyDescent="0.25">
      <c r="B4941" s="278" t="str">
        <f>IF(D4941="","",D4941&amp;"-"&amp;(1+COUNTIF(D$11:D4940,D4941)))</f>
        <v/>
      </c>
      <c r="D4941" s="271"/>
      <c r="E4941" s="272"/>
      <c r="F4941" s="272"/>
      <c r="G4941" s="272"/>
      <c r="H4941" s="272"/>
      <c r="I4941" s="272"/>
      <c r="J4941" s="272"/>
      <c r="K4941" s="272"/>
      <c r="L4941" s="272"/>
      <c r="M4941" s="272"/>
      <c r="N4941" s="273"/>
    </row>
    <row r="4942" spans="2:14" x14ac:dyDescent="0.25">
      <c r="B4942" s="278" t="str">
        <f>IF(D4942="","",D4942&amp;"-"&amp;(1+COUNTIF(D$11:D4941,D4942)))</f>
        <v/>
      </c>
      <c r="D4942" s="271"/>
      <c r="E4942" s="272"/>
      <c r="F4942" s="272"/>
      <c r="G4942" s="272"/>
      <c r="H4942" s="272"/>
      <c r="I4942" s="272"/>
      <c r="J4942" s="272"/>
      <c r="K4942" s="272"/>
      <c r="L4942" s="272"/>
      <c r="M4942" s="272"/>
      <c r="N4942" s="273"/>
    </row>
    <row r="4943" spans="2:14" ht="15" customHeight="1" x14ac:dyDescent="0.25">
      <c r="B4943" s="278" t="str">
        <f>IF(D4943="","",D4943&amp;"-"&amp;(1+COUNTIF(D$11:D4942,D4943)))</f>
        <v/>
      </c>
      <c r="D4943" s="271"/>
      <c r="E4943" s="272"/>
      <c r="F4943" s="272"/>
      <c r="G4943" s="272"/>
      <c r="H4943" s="272"/>
      <c r="I4943" s="272"/>
      <c r="J4943" s="272"/>
      <c r="K4943" s="272"/>
      <c r="L4943" s="272"/>
      <c r="M4943" s="272"/>
      <c r="N4943" s="273"/>
    </row>
    <row r="4944" spans="2:14" x14ac:dyDescent="0.25">
      <c r="B4944" s="278" t="str">
        <f>IF(D4944="","",D4944&amp;"-"&amp;(1+COUNTIF(D$11:D4943,D4944)))</f>
        <v/>
      </c>
      <c r="D4944" s="271"/>
      <c r="E4944" s="272"/>
      <c r="F4944" s="272"/>
      <c r="G4944" s="272"/>
      <c r="H4944" s="272"/>
      <c r="I4944" s="272"/>
      <c r="J4944" s="272"/>
      <c r="K4944" s="272"/>
      <c r="L4944" s="272"/>
      <c r="M4944" s="272"/>
      <c r="N4944" s="273"/>
    </row>
    <row r="4945" spans="2:14" x14ac:dyDescent="0.25">
      <c r="B4945" s="278" t="str">
        <f>IF(D4945="","",D4945&amp;"-"&amp;(1+COUNTIF(D$11:D4944,D4945)))</f>
        <v/>
      </c>
      <c r="D4945" s="271"/>
      <c r="E4945" s="272"/>
      <c r="F4945" s="272"/>
      <c r="G4945" s="272"/>
      <c r="H4945" s="272"/>
      <c r="I4945" s="272"/>
      <c r="J4945" s="272"/>
      <c r="K4945" s="272"/>
      <c r="L4945" s="272"/>
      <c r="M4945" s="272"/>
      <c r="N4945" s="273"/>
    </row>
    <row r="4946" spans="2:14" x14ac:dyDescent="0.25">
      <c r="B4946" s="278" t="str">
        <f>IF(D4946="","",D4946&amp;"-"&amp;(1+COUNTIF(D$11:D4945,D4946)))</f>
        <v/>
      </c>
      <c r="D4946" s="271"/>
      <c r="E4946" s="272"/>
      <c r="F4946" s="272"/>
      <c r="G4946" s="272"/>
      <c r="H4946" s="272"/>
      <c r="I4946" s="272"/>
      <c r="J4946" s="272"/>
      <c r="K4946" s="272"/>
      <c r="L4946" s="272"/>
      <c r="M4946" s="272"/>
      <c r="N4946" s="273"/>
    </row>
    <row r="4947" spans="2:14" x14ac:dyDescent="0.25">
      <c r="B4947" s="278" t="str">
        <f>IF(D4947="","",D4947&amp;"-"&amp;(1+COUNTIF(D$11:D4946,D4947)))</f>
        <v/>
      </c>
      <c r="D4947" s="271"/>
      <c r="E4947" s="272"/>
      <c r="F4947" s="272"/>
      <c r="G4947" s="272"/>
      <c r="H4947" s="272"/>
      <c r="I4947" s="272"/>
      <c r="J4947" s="272"/>
      <c r="K4947" s="272"/>
      <c r="L4947" s="272"/>
      <c r="M4947" s="272"/>
      <c r="N4947" s="273"/>
    </row>
    <row r="4948" spans="2:14" x14ac:dyDescent="0.25">
      <c r="B4948" s="278" t="str">
        <f>IF(D4948="","",D4948&amp;"-"&amp;(1+COUNTIF(D$11:D4947,D4948)))</f>
        <v/>
      </c>
      <c r="D4948" s="271"/>
      <c r="E4948" s="272"/>
      <c r="F4948" s="272"/>
      <c r="G4948" s="272"/>
      <c r="H4948" s="272"/>
      <c r="I4948" s="272"/>
      <c r="J4948" s="272"/>
      <c r="K4948" s="272"/>
      <c r="L4948" s="272"/>
      <c r="M4948" s="272"/>
      <c r="N4948" s="273"/>
    </row>
    <row r="4949" spans="2:14" x14ac:dyDescent="0.25">
      <c r="B4949" s="278" t="str">
        <f>IF(D4949="","",D4949&amp;"-"&amp;(1+COUNTIF(D$11:D4948,D4949)))</f>
        <v/>
      </c>
      <c r="D4949" s="271"/>
      <c r="E4949" s="272"/>
      <c r="F4949" s="272"/>
      <c r="G4949" s="272"/>
      <c r="H4949" s="272"/>
      <c r="I4949" s="272"/>
      <c r="J4949" s="272"/>
      <c r="K4949" s="272"/>
      <c r="L4949" s="272"/>
      <c r="M4949" s="272"/>
      <c r="N4949" s="273"/>
    </row>
    <row r="4950" spans="2:14" ht="15" customHeight="1" x14ac:dyDescent="0.25">
      <c r="B4950" s="278" t="str">
        <f>IF(D4950="","",D4950&amp;"-"&amp;(1+COUNTIF(D$11:D4949,D4950)))</f>
        <v/>
      </c>
      <c r="D4950" s="271"/>
      <c r="E4950" s="272"/>
      <c r="F4950" s="272"/>
      <c r="G4950" s="272"/>
      <c r="H4950" s="272"/>
      <c r="I4950" s="272"/>
      <c r="J4950" s="272"/>
      <c r="K4950" s="272"/>
      <c r="L4950" s="272"/>
      <c r="M4950" s="272"/>
      <c r="N4950" s="273"/>
    </row>
    <row r="4951" spans="2:14" x14ac:dyDescent="0.25">
      <c r="B4951" s="278" t="str">
        <f>IF(D4951="","",D4951&amp;"-"&amp;(1+COUNTIF(D$11:D4950,D4951)))</f>
        <v/>
      </c>
      <c r="D4951" s="271"/>
      <c r="E4951" s="272"/>
      <c r="F4951" s="272"/>
      <c r="G4951" s="272"/>
      <c r="H4951" s="272"/>
      <c r="I4951" s="272"/>
      <c r="J4951" s="272"/>
      <c r="K4951" s="272"/>
      <c r="L4951" s="272"/>
      <c r="M4951" s="272"/>
      <c r="N4951" s="273"/>
    </row>
    <row r="4952" spans="2:14" x14ac:dyDescent="0.25">
      <c r="B4952" s="278" t="str">
        <f>IF(D4952="","",D4952&amp;"-"&amp;(1+COUNTIF(D$11:D4951,D4952)))</f>
        <v/>
      </c>
      <c r="D4952" s="271"/>
      <c r="E4952" s="272"/>
      <c r="F4952" s="272"/>
      <c r="G4952" s="272"/>
      <c r="H4952" s="272"/>
      <c r="I4952" s="272"/>
      <c r="J4952" s="272"/>
      <c r="K4952" s="272"/>
      <c r="L4952" s="272"/>
      <c r="M4952" s="272"/>
      <c r="N4952" s="273"/>
    </row>
    <row r="4953" spans="2:14" x14ac:dyDescent="0.25">
      <c r="B4953" s="278" t="str">
        <f>IF(D4953="","",D4953&amp;"-"&amp;(1+COUNTIF(D$11:D4952,D4953)))</f>
        <v/>
      </c>
      <c r="D4953" s="271"/>
      <c r="E4953" s="272"/>
      <c r="F4953" s="272"/>
      <c r="G4953" s="272"/>
      <c r="H4953" s="272"/>
      <c r="I4953" s="272"/>
      <c r="J4953" s="272"/>
      <c r="K4953" s="272"/>
      <c r="L4953" s="272"/>
      <c r="M4953" s="272"/>
      <c r="N4953" s="273"/>
    </row>
    <row r="4954" spans="2:14" x14ac:dyDescent="0.25">
      <c r="B4954" s="278" t="str">
        <f>IF(D4954="","",D4954&amp;"-"&amp;(1+COUNTIF(D$11:D4953,D4954)))</f>
        <v/>
      </c>
      <c r="D4954" s="271"/>
      <c r="E4954" s="272"/>
      <c r="F4954" s="272"/>
      <c r="G4954" s="272"/>
      <c r="H4954" s="272"/>
      <c r="I4954" s="272"/>
      <c r="J4954" s="272"/>
      <c r="K4954" s="272"/>
      <c r="L4954" s="272"/>
      <c r="M4954" s="272"/>
      <c r="N4954" s="273"/>
    </row>
    <row r="4955" spans="2:14" x14ac:dyDescent="0.25">
      <c r="B4955" s="278" t="str">
        <f>IF(D4955="","",D4955&amp;"-"&amp;(1+COUNTIF(D$11:D4954,D4955)))</f>
        <v/>
      </c>
      <c r="D4955" s="271"/>
      <c r="E4955" s="272"/>
      <c r="F4955" s="272"/>
      <c r="G4955" s="272"/>
      <c r="H4955" s="272"/>
      <c r="I4955" s="272"/>
      <c r="J4955" s="272"/>
      <c r="K4955" s="272"/>
      <c r="L4955" s="272"/>
      <c r="M4955" s="272"/>
      <c r="N4955" s="273"/>
    </row>
    <row r="4956" spans="2:14" x14ac:dyDescent="0.25">
      <c r="B4956" s="278" t="str">
        <f>IF(D4956="","",D4956&amp;"-"&amp;(1+COUNTIF(D$11:D4955,D4956)))</f>
        <v/>
      </c>
      <c r="D4956" s="271"/>
      <c r="E4956" s="272"/>
      <c r="F4956" s="272"/>
      <c r="G4956" s="272"/>
      <c r="H4956" s="272"/>
      <c r="I4956" s="272"/>
      <c r="J4956" s="272"/>
      <c r="K4956" s="272"/>
      <c r="L4956" s="272"/>
      <c r="M4956" s="272"/>
      <c r="N4956" s="273"/>
    </row>
    <row r="4957" spans="2:14" ht="15" customHeight="1" x14ac:dyDescent="0.25">
      <c r="B4957" s="278" t="str">
        <f>IF(D4957="","",D4957&amp;"-"&amp;(1+COUNTIF(D$11:D4956,D4957)))</f>
        <v/>
      </c>
      <c r="D4957" s="271"/>
      <c r="E4957" s="272"/>
      <c r="F4957" s="272"/>
      <c r="G4957" s="272"/>
      <c r="H4957" s="272"/>
      <c r="I4957" s="272"/>
      <c r="J4957" s="272"/>
      <c r="K4957" s="272"/>
      <c r="L4957" s="272"/>
      <c r="M4957" s="272"/>
      <c r="N4957" s="273"/>
    </row>
    <row r="4958" spans="2:14" x14ac:dyDescent="0.25">
      <c r="B4958" s="278" t="str">
        <f>IF(D4958="","",D4958&amp;"-"&amp;(1+COUNTIF(D$11:D4957,D4958)))</f>
        <v/>
      </c>
      <c r="D4958" s="271"/>
      <c r="E4958" s="272"/>
      <c r="F4958" s="272"/>
      <c r="G4958" s="272"/>
      <c r="H4958" s="272"/>
      <c r="I4958" s="272"/>
      <c r="J4958" s="272"/>
      <c r="K4958" s="272"/>
      <c r="L4958" s="272"/>
      <c r="M4958" s="272"/>
      <c r="N4958" s="273"/>
    </row>
    <row r="4959" spans="2:14" x14ac:dyDescent="0.25">
      <c r="B4959" s="278" t="str">
        <f>IF(D4959="","",D4959&amp;"-"&amp;(1+COUNTIF(D$11:D4958,D4959)))</f>
        <v/>
      </c>
      <c r="D4959" s="271"/>
      <c r="E4959" s="272"/>
      <c r="F4959" s="272"/>
      <c r="G4959" s="272"/>
      <c r="H4959" s="272"/>
      <c r="I4959" s="272"/>
      <c r="J4959" s="272"/>
      <c r="K4959" s="272"/>
      <c r="L4959" s="272"/>
      <c r="M4959" s="272"/>
      <c r="N4959" s="273"/>
    </row>
    <row r="4960" spans="2:14" x14ac:dyDescent="0.25">
      <c r="B4960" s="278" t="str">
        <f>IF(D4960="","",D4960&amp;"-"&amp;(1+COUNTIF(D$11:D4959,D4960)))</f>
        <v/>
      </c>
      <c r="D4960" s="271"/>
      <c r="E4960" s="272"/>
      <c r="F4960" s="272"/>
      <c r="G4960" s="272"/>
      <c r="H4960" s="272"/>
      <c r="I4960" s="272"/>
      <c r="J4960" s="272"/>
      <c r="K4960" s="272"/>
      <c r="L4960" s="272"/>
      <c r="M4960" s="272"/>
      <c r="N4960" s="273"/>
    </row>
    <row r="4961" spans="2:14" x14ac:dyDescent="0.25">
      <c r="B4961" s="278" t="str">
        <f>IF(D4961="","",D4961&amp;"-"&amp;(1+COUNTIF(D$11:D4960,D4961)))</f>
        <v/>
      </c>
      <c r="D4961" s="271"/>
      <c r="E4961" s="272"/>
      <c r="F4961" s="272"/>
      <c r="G4961" s="272"/>
      <c r="H4961" s="272"/>
      <c r="I4961" s="272"/>
      <c r="J4961" s="272"/>
      <c r="K4961" s="272"/>
      <c r="L4961" s="272"/>
      <c r="M4961" s="272"/>
      <c r="N4961" s="273"/>
    </row>
    <row r="4962" spans="2:14" x14ac:dyDescent="0.25">
      <c r="B4962" s="278" t="str">
        <f>IF(D4962="","",D4962&amp;"-"&amp;(1+COUNTIF(D$11:D4961,D4962)))</f>
        <v/>
      </c>
      <c r="D4962" s="271"/>
      <c r="E4962" s="272"/>
      <c r="F4962" s="272"/>
      <c r="G4962" s="272"/>
      <c r="H4962" s="272"/>
      <c r="I4962" s="272"/>
      <c r="J4962" s="272"/>
      <c r="K4962" s="272"/>
      <c r="L4962" s="272"/>
      <c r="M4962" s="272"/>
      <c r="N4962" s="273"/>
    </row>
    <row r="4963" spans="2:14" x14ac:dyDescent="0.25">
      <c r="B4963" s="278" t="str">
        <f>IF(D4963="","",D4963&amp;"-"&amp;(1+COUNTIF(D$11:D4962,D4963)))</f>
        <v/>
      </c>
      <c r="D4963" s="271"/>
      <c r="E4963" s="272"/>
      <c r="F4963" s="272"/>
      <c r="G4963" s="272"/>
      <c r="H4963" s="272"/>
      <c r="I4963" s="272"/>
      <c r="J4963" s="272"/>
      <c r="K4963" s="272"/>
      <c r="L4963" s="272"/>
      <c r="M4963" s="272"/>
      <c r="N4963" s="273"/>
    </row>
    <row r="4964" spans="2:14" ht="15" customHeight="1" x14ac:dyDescent="0.25">
      <c r="B4964" s="278" t="str">
        <f>IF(D4964="","",D4964&amp;"-"&amp;(1+COUNTIF(D$11:D4963,D4964)))</f>
        <v/>
      </c>
      <c r="D4964" s="271"/>
      <c r="E4964" s="272"/>
      <c r="F4964" s="272"/>
      <c r="G4964" s="272"/>
      <c r="H4964" s="272"/>
      <c r="I4964" s="272"/>
      <c r="J4964" s="272"/>
      <c r="K4964" s="272"/>
      <c r="L4964" s="272"/>
      <c r="M4964" s="272"/>
      <c r="N4964" s="273"/>
    </row>
    <row r="4965" spans="2:14" x14ac:dyDescent="0.25">
      <c r="B4965" s="278" t="str">
        <f>IF(D4965="","",D4965&amp;"-"&amp;(1+COUNTIF(D$11:D4964,D4965)))</f>
        <v/>
      </c>
      <c r="D4965" s="271"/>
      <c r="E4965" s="272"/>
      <c r="F4965" s="272"/>
      <c r="G4965" s="272"/>
      <c r="H4965" s="272"/>
      <c r="I4965" s="272"/>
      <c r="J4965" s="272"/>
      <c r="K4965" s="272"/>
      <c r="L4965" s="272"/>
      <c r="M4965" s="272"/>
      <c r="N4965" s="273"/>
    </row>
    <row r="4966" spans="2:14" x14ac:dyDescent="0.25">
      <c r="B4966" s="278" t="str">
        <f>IF(D4966="","",D4966&amp;"-"&amp;(1+COUNTIF(D$11:D4965,D4966)))</f>
        <v/>
      </c>
      <c r="D4966" s="271"/>
      <c r="E4966" s="272"/>
      <c r="F4966" s="272"/>
      <c r="G4966" s="272"/>
      <c r="H4966" s="272"/>
      <c r="I4966" s="272"/>
      <c r="J4966" s="272"/>
      <c r="K4966" s="272"/>
      <c r="L4966" s="272"/>
      <c r="M4966" s="272"/>
      <c r="N4966" s="273"/>
    </row>
    <row r="4967" spans="2:14" x14ac:dyDescent="0.25">
      <c r="B4967" s="278" t="str">
        <f>IF(D4967="","",D4967&amp;"-"&amp;(1+COUNTIF(D$11:D4966,D4967)))</f>
        <v/>
      </c>
      <c r="D4967" s="271"/>
      <c r="E4967" s="272"/>
      <c r="F4967" s="272"/>
      <c r="G4967" s="272"/>
      <c r="H4967" s="272"/>
      <c r="I4967" s="272"/>
      <c r="J4967" s="272"/>
      <c r="K4967" s="272"/>
      <c r="L4967" s="272"/>
      <c r="M4967" s="272"/>
      <c r="N4967" s="273"/>
    </row>
    <row r="4968" spans="2:14" x14ac:dyDescent="0.25">
      <c r="B4968" s="278" t="str">
        <f>IF(D4968="","",D4968&amp;"-"&amp;(1+COUNTIF(D$11:D4967,D4968)))</f>
        <v/>
      </c>
      <c r="D4968" s="271"/>
      <c r="E4968" s="272"/>
      <c r="F4968" s="272"/>
      <c r="G4968" s="272"/>
      <c r="H4968" s="272"/>
      <c r="I4968" s="272"/>
      <c r="J4968" s="272"/>
      <c r="K4968" s="272"/>
      <c r="L4968" s="272"/>
      <c r="M4968" s="272"/>
      <c r="N4968" s="273"/>
    </row>
    <row r="4969" spans="2:14" x14ac:dyDescent="0.25">
      <c r="B4969" s="278" t="str">
        <f>IF(D4969="","",D4969&amp;"-"&amp;(1+COUNTIF(D$11:D4968,D4969)))</f>
        <v/>
      </c>
      <c r="D4969" s="271"/>
      <c r="E4969" s="272"/>
      <c r="F4969" s="272"/>
      <c r="G4969" s="272"/>
      <c r="H4969" s="272"/>
      <c r="I4969" s="272"/>
      <c r="J4969" s="272"/>
      <c r="K4969" s="272"/>
      <c r="L4969" s="272"/>
      <c r="M4969" s="272"/>
      <c r="N4969" s="273"/>
    </row>
    <row r="4970" spans="2:14" x14ac:dyDescent="0.25">
      <c r="B4970" s="278" t="str">
        <f>IF(D4970="","",D4970&amp;"-"&amp;(1+COUNTIF(D$11:D4969,D4970)))</f>
        <v/>
      </c>
      <c r="D4970" s="271"/>
      <c r="E4970" s="272"/>
      <c r="F4970" s="272"/>
      <c r="G4970" s="272"/>
      <c r="H4970" s="272"/>
      <c r="I4970" s="272"/>
      <c r="J4970" s="272"/>
      <c r="K4970" s="272"/>
      <c r="L4970" s="272"/>
      <c r="M4970" s="272"/>
      <c r="N4970" s="273"/>
    </row>
    <row r="4971" spans="2:14" ht="15" customHeight="1" x14ac:dyDescent="0.25">
      <c r="B4971" s="278" t="str">
        <f>IF(D4971="","",D4971&amp;"-"&amp;(1+COUNTIF(D$11:D4970,D4971)))</f>
        <v/>
      </c>
      <c r="D4971" s="271"/>
      <c r="E4971" s="272"/>
      <c r="F4971" s="272"/>
      <c r="G4971" s="272"/>
      <c r="H4971" s="272"/>
      <c r="I4971" s="272"/>
      <c r="J4971" s="272"/>
      <c r="K4971" s="272"/>
      <c r="L4971" s="272"/>
      <c r="M4971" s="272"/>
      <c r="N4971" s="273"/>
    </row>
    <row r="4972" spans="2:14" x14ac:dyDescent="0.25">
      <c r="B4972" s="278" t="str">
        <f>IF(D4972="","",D4972&amp;"-"&amp;(1+COUNTIF(D$11:D4971,D4972)))</f>
        <v/>
      </c>
      <c r="D4972" s="271"/>
      <c r="E4972" s="272"/>
      <c r="F4972" s="272"/>
      <c r="G4972" s="272"/>
      <c r="H4972" s="272"/>
      <c r="I4972" s="272"/>
      <c r="J4972" s="272"/>
      <c r="K4972" s="272"/>
      <c r="L4972" s="272"/>
      <c r="M4972" s="272"/>
      <c r="N4972" s="273"/>
    </row>
    <row r="4973" spans="2:14" x14ac:dyDescent="0.25">
      <c r="B4973" s="278" t="str">
        <f>IF(D4973="","",D4973&amp;"-"&amp;(1+COUNTIF(D$11:D4972,D4973)))</f>
        <v/>
      </c>
      <c r="D4973" s="271"/>
      <c r="E4973" s="272"/>
      <c r="F4973" s="272"/>
      <c r="G4973" s="272"/>
      <c r="H4973" s="272"/>
      <c r="I4973" s="272"/>
      <c r="J4973" s="272"/>
      <c r="K4973" s="272"/>
      <c r="L4973" s="272"/>
      <c r="M4973" s="272"/>
      <c r="N4973" s="273"/>
    </row>
    <row r="4974" spans="2:14" x14ac:dyDescent="0.25">
      <c r="B4974" s="278" t="str">
        <f>IF(D4974="","",D4974&amp;"-"&amp;(1+COUNTIF(D$11:D4973,D4974)))</f>
        <v/>
      </c>
      <c r="D4974" s="271"/>
      <c r="E4974" s="272"/>
      <c r="F4974" s="272"/>
      <c r="G4974" s="272"/>
      <c r="H4974" s="272"/>
      <c r="I4974" s="272"/>
      <c r="J4974" s="272"/>
      <c r="K4974" s="272"/>
      <c r="L4974" s="272"/>
      <c r="M4974" s="272"/>
      <c r="N4974" s="273"/>
    </row>
    <row r="4975" spans="2:14" x14ac:dyDescent="0.25">
      <c r="B4975" s="278" t="str">
        <f>IF(D4975="","",D4975&amp;"-"&amp;(1+COUNTIF(D$11:D4974,D4975)))</f>
        <v/>
      </c>
      <c r="D4975" s="271"/>
      <c r="E4975" s="272"/>
      <c r="F4975" s="272"/>
      <c r="G4975" s="272"/>
      <c r="H4975" s="272"/>
      <c r="I4975" s="272"/>
      <c r="J4975" s="272"/>
      <c r="K4975" s="272"/>
      <c r="L4975" s="272"/>
      <c r="M4975" s="272"/>
      <c r="N4975" s="273"/>
    </row>
    <row r="4976" spans="2:14" x14ac:dyDescent="0.25">
      <c r="B4976" s="278" t="str">
        <f>IF(D4976="","",D4976&amp;"-"&amp;(1+COUNTIF(D$11:D4975,D4976)))</f>
        <v/>
      </c>
      <c r="D4976" s="271"/>
      <c r="E4976" s="272"/>
      <c r="F4976" s="272"/>
      <c r="G4976" s="272"/>
      <c r="H4976" s="272"/>
      <c r="I4976" s="272"/>
      <c r="J4976" s="272"/>
      <c r="K4976" s="272"/>
      <c r="L4976" s="272"/>
      <c r="M4976" s="272"/>
      <c r="N4976" s="273"/>
    </row>
    <row r="4977" spans="2:14" x14ac:dyDescent="0.25">
      <c r="B4977" s="278" t="str">
        <f>IF(D4977="","",D4977&amp;"-"&amp;(1+COUNTIF(D$11:D4976,D4977)))</f>
        <v/>
      </c>
      <c r="D4977" s="271"/>
      <c r="E4977" s="272"/>
      <c r="F4977" s="272"/>
      <c r="G4977" s="272"/>
      <c r="H4977" s="272"/>
      <c r="I4977" s="272"/>
      <c r="J4977" s="272"/>
      <c r="K4977" s="272"/>
      <c r="L4977" s="272"/>
      <c r="M4977" s="272"/>
      <c r="N4977" s="273"/>
    </row>
    <row r="4978" spans="2:14" ht="15" customHeight="1" x14ac:dyDescent="0.25">
      <c r="B4978" s="278" t="str">
        <f>IF(D4978="","",D4978&amp;"-"&amp;(1+COUNTIF(D$11:D4977,D4978)))</f>
        <v/>
      </c>
      <c r="D4978" s="271"/>
      <c r="E4978" s="272"/>
      <c r="F4978" s="272"/>
      <c r="G4978" s="272"/>
      <c r="H4978" s="272"/>
      <c r="I4978" s="272"/>
      <c r="J4978" s="272"/>
      <c r="K4978" s="272"/>
      <c r="L4978" s="272"/>
      <c r="M4978" s="272"/>
      <c r="N4978" s="273"/>
    </row>
    <row r="4979" spans="2:14" x14ac:dyDescent="0.25">
      <c r="B4979" s="278" t="str">
        <f>IF(D4979="","",D4979&amp;"-"&amp;(1+COUNTIF(D$11:D4978,D4979)))</f>
        <v/>
      </c>
      <c r="D4979" s="271"/>
      <c r="E4979" s="272"/>
      <c r="F4979" s="272"/>
      <c r="G4979" s="272"/>
      <c r="H4979" s="272"/>
      <c r="I4979" s="272"/>
      <c r="J4979" s="272"/>
      <c r="K4979" s="272"/>
      <c r="L4979" s="272"/>
      <c r="M4979" s="272"/>
      <c r="N4979" s="273"/>
    </row>
    <row r="4980" spans="2:14" x14ac:dyDescent="0.25">
      <c r="B4980" s="278" t="str">
        <f>IF(D4980="","",D4980&amp;"-"&amp;(1+COUNTIF(D$11:D4979,D4980)))</f>
        <v/>
      </c>
      <c r="D4980" s="271"/>
      <c r="E4980" s="272"/>
      <c r="F4980" s="272"/>
      <c r="G4980" s="272"/>
      <c r="H4980" s="272"/>
      <c r="I4980" s="272"/>
      <c r="J4980" s="272"/>
      <c r="K4980" s="272"/>
      <c r="L4980" s="272"/>
      <c r="M4980" s="272"/>
      <c r="N4980" s="273"/>
    </row>
    <row r="4981" spans="2:14" x14ac:dyDescent="0.25">
      <c r="B4981" s="278" t="str">
        <f>IF(D4981="","",D4981&amp;"-"&amp;(1+COUNTIF(D$11:D4980,D4981)))</f>
        <v/>
      </c>
      <c r="D4981" s="271"/>
      <c r="E4981" s="272"/>
      <c r="F4981" s="272"/>
      <c r="G4981" s="272"/>
      <c r="H4981" s="272"/>
      <c r="I4981" s="272"/>
      <c r="J4981" s="272"/>
      <c r="K4981" s="272"/>
      <c r="L4981" s="272"/>
      <c r="M4981" s="272"/>
      <c r="N4981" s="273"/>
    </row>
    <row r="4982" spans="2:14" x14ac:dyDescent="0.25">
      <c r="B4982" s="278" t="str">
        <f>IF(D4982="","",D4982&amp;"-"&amp;(1+COUNTIF(D$11:D4981,D4982)))</f>
        <v/>
      </c>
      <c r="D4982" s="271"/>
      <c r="E4982" s="272"/>
      <c r="F4982" s="272"/>
      <c r="G4982" s="272"/>
      <c r="H4982" s="272"/>
      <c r="I4982" s="272"/>
      <c r="J4982" s="272"/>
      <c r="K4982" s="272"/>
      <c r="L4982" s="272"/>
      <c r="M4982" s="272"/>
      <c r="N4982" s="273"/>
    </row>
    <row r="4983" spans="2:14" x14ac:dyDescent="0.25">
      <c r="B4983" s="278" t="str">
        <f>IF(D4983="","",D4983&amp;"-"&amp;(1+COUNTIF(D$11:D4982,D4983)))</f>
        <v/>
      </c>
      <c r="D4983" s="271"/>
      <c r="E4983" s="272"/>
      <c r="F4983" s="272"/>
      <c r="G4983" s="272"/>
      <c r="H4983" s="272"/>
      <c r="I4983" s="272"/>
      <c r="J4983" s="272"/>
      <c r="K4983" s="272"/>
      <c r="L4983" s="272"/>
      <c r="M4983" s="272"/>
      <c r="N4983" s="273"/>
    </row>
    <row r="4984" spans="2:14" x14ac:dyDescent="0.25">
      <c r="B4984" s="278" t="str">
        <f>IF(D4984="","",D4984&amp;"-"&amp;(1+COUNTIF(D$11:D4983,D4984)))</f>
        <v/>
      </c>
      <c r="D4984" s="271"/>
      <c r="E4984" s="272"/>
      <c r="F4984" s="272"/>
      <c r="G4984" s="272"/>
      <c r="H4984" s="272"/>
      <c r="I4984" s="272"/>
      <c r="J4984" s="272"/>
      <c r="K4984" s="272"/>
      <c r="L4984" s="272"/>
      <c r="M4984" s="272"/>
      <c r="N4984" s="273"/>
    </row>
    <row r="4985" spans="2:14" ht="15" customHeight="1" x14ac:dyDescent="0.25">
      <c r="B4985" s="278" t="str">
        <f>IF(D4985="","",D4985&amp;"-"&amp;(1+COUNTIF(D$11:D4984,D4985)))</f>
        <v/>
      </c>
      <c r="D4985" s="271"/>
      <c r="E4985" s="272"/>
      <c r="F4985" s="272"/>
      <c r="G4985" s="272"/>
      <c r="H4985" s="272"/>
      <c r="I4985" s="272"/>
      <c r="J4985" s="272"/>
      <c r="K4985" s="272"/>
      <c r="L4985" s="272"/>
      <c r="M4985" s="272"/>
      <c r="N4985" s="273"/>
    </row>
    <row r="4986" spans="2:14" x14ac:dyDescent="0.25">
      <c r="B4986" s="278" t="str">
        <f>IF(D4986="","",D4986&amp;"-"&amp;(1+COUNTIF(D$11:D4985,D4986)))</f>
        <v/>
      </c>
      <c r="D4986" s="271"/>
      <c r="E4986" s="272"/>
      <c r="F4986" s="272"/>
      <c r="G4986" s="272"/>
      <c r="H4986" s="272"/>
      <c r="I4986" s="272"/>
      <c r="J4986" s="272"/>
      <c r="K4986" s="272"/>
      <c r="L4986" s="272"/>
      <c r="M4986" s="272"/>
      <c r="N4986" s="273"/>
    </row>
    <row r="4987" spans="2:14" x14ac:dyDescent="0.25">
      <c r="B4987" s="278" t="str">
        <f>IF(D4987="","",D4987&amp;"-"&amp;(1+COUNTIF(D$11:D4986,D4987)))</f>
        <v/>
      </c>
      <c r="D4987" s="271"/>
      <c r="E4987" s="272"/>
      <c r="F4987" s="272"/>
      <c r="G4987" s="272"/>
      <c r="H4987" s="272"/>
      <c r="I4987" s="272"/>
      <c r="J4987" s="272"/>
      <c r="K4987" s="272"/>
      <c r="L4987" s="272"/>
      <c r="M4987" s="272"/>
      <c r="N4987" s="273"/>
    </row>
    <row r="4988" spans="2:14" x14ac:dyDescent="0.25">
      <c r="B4988" s="278" t="str">
        <f>IF(D4988="","",D4988&amp;"-"&amp;(1+COUNTIF(D$11:D4987,D4988)))</f>
        <v/>
      </c>
      <c r="D4988" s="271"/>
      <c r="E4988" s="272"/>
      <c r="F4988" s="272"/>
      <c r="G4988" s="272"/>
      <c r="H4988" s="272"/>
      <c r="I4988" s="272"/>
      <c r="J4988" s="272"/>
      <c r="K4988" s="272"/>
      <c r="L4988" s="272"/>
      <c r="M4988" s="272"/>
      <c r="N4988" s="273"/>
    </row>
    <row r="4989" spans="2:14" x14ac:dyDescent="0.25">
      <c r="B4989" s="278" t="str">
        <f>IF(D4989="","",D4989&amp;"-"&amp;(1+COUNTIF(D$11:D4988,D4989)))</f>
        <v/>
      </c>
      <c r="D4989" s="271"/>
      <c r="E4989" s="272"/>
      <c r="F4989" s="272"/>
      <c r="G4989" s="272"/>
      <c r="H4989" s="272"/>
      <c r="I4989" s="272"/>
      <c r="J4989" s="272"/>
      <c r="K4989" s="272"/>
      <c r="L4989" s="272"/>
      <c r="M4989" s="272"/>
      <c r="N4989" s="273"/>
    </row>
    <row r="4990" spans="2:14" x14ac:dyDescent="0.25">
      <c r="B4990" s="278" t="str">
        <f>IF(D4990="","",D4990&amp;"-"&amp;(1+COUNTIF(D$11:D4989,D4990)))</f>
        <v/>
      </c>
      <c r="D4990" s="271"/>
      <c r="E4990" s="272"/>
      <c r="F4990" s="272"/>
      <c r="G4990" s="272"/>
      <c r="H4990" s="272"/>
      <c r="I4990" s="272"/>
      <c r="J4990" s="272"/>
      <c r="K4990" s="272"/>
      <c r="L4990" s="272"/>
      <c r="M4990" s="272"/>
      <c r="N4990" s="273"/>
    </row>
    <row r="4991" spans="2:14" x14ac:dyDescent="0.25">
      <c r="B4991" s="278" t="str">
        <f>IF(D4991="","",D4991&amp;"-"&amp;(1+COUNTIF(D$11:D4990,D4991)))</f>
        <v/>
      </c>
      <c r="D4991" s="271"/>
      <c r="E4991" s="272"/>
      <c r="F4991" s="272"/>
      <c r="G4991" s="272"/>
      <c r="H4991" s="272"/>
      <c r="I4991" s="272"/>
      <c r="J4991" s="272"/>
      <c r="K4991" s="272"/>
      <c r="L4991" s="272"/>
      <c r="M4991" s="272"/>
      <c r="N4991" s="273"/>
    </row>
    <row r="4992" spans="2:14" ht="15" customHeight="1" x14ac:dyDescent="0.25">
      <c r="B4992" s="278" t="str">
        <f>IF(D4992="","",D4992&amp;"-"&amp;(1+COUNTIF(D$11:D4991,D4992)))</f>
        <v/>
      </c>
      <c r="D4992" s="271"/>
      <c r="E4992" s="272"/>
      <c r="F4992" s="272"/>
      <c r="G4992" s="272"/>
      <c r="H4992" s="272"/>
      <c r="I4992" s="272"/>
      <c r="J4992" s="272"/>
      <c r="K4992" s="272"/>
      <c r="L4992" s="272"/>
      <c r="M4992" s="272"/>
      <c r="N4992" s="273"/>
    </row>
    <row r="4993" spans="2:14" x14ac:dyDescent="0.25">
      <c r="B4993" s="278" t="str">
        <f>IF(D4993="","",D4993&amp;"-"&amp;(1+COUNTIF(D$11:D4992,D4993)))</f>
        <v/>
      </c>
      <c r="D4993" s="271"/>
      <c r="E4993" s="272"/>
      <c r="F4993" s="272"/>
      <c r="G4993" s="272"/>
      <c r="H4993" s="272"/>
      <c r="I4993" s="272"/>
      <c r="J4993" s="272"/>
      <c r="K4993" s="272"/>
      <c r="L4993" s="272"/>
      <c r="M4993" s="272"/>
      <c r="N4993" s="273"/>
    </row>
    <row r="4994" spans="2:14" x14ac:dyDescent="0.25">
      <c r="B4994" s="278" t="str">
        <f>IF(D4994="","",D4994&amp;"-"&amp;(1+COUNTIF(D$11:D4993,D4994)))</f>
        <v/>
      </c>
      <c r="D4994" s="271"/>
      <c r="E4994" s="272"/>
      <c r="F4994" s="272"/>
      <c r="G4994" s="272"/>
      <c r="H4994" s="272"/>
      <c r="I4994" s="272"/>
      <c r="J4994" s="272"/>
      <c r="K4994" s="272"/>
      <c r="L4994" s="272"/>
      <c r="M4994" s="272"/>
      <c r="N4994" s="273"/>
    </row>
    <row r="4995" spans="2:14" x14ac:dyDescent="0.25">
      <c r="B4995" s="278" t="str">
        <f>IF(D4995="","",D4995&amp;"-"&amp;(1+COUNTIF(D$11:D4994,D4995)))</f>
        <v/>
      </c>
      <c r="D4995" s="271"/>
      <c r="E4995" s="272"/>
      <c r="F4995" s="272"/>
      <c r="G4995" s="272"/>
      <c r="H4995" s="272"/>
      <c r="I4995" s="272"/>
      <c r="J4995" s="272"/>
      <c r="K4995" s="272"/>
      <c r="L4995" s="272"/>
      <c r="M4995" s="272"/>
      <c r="N4995" s="273"/>
    </row>
    <row r="4996" spans="2:14" x14ac:dyDescent="0.25">
      <c r="B4996" s="278" t="str">
        <f>IF(D4996="","",D4996&amp;"-"&amp;(1+COUNTIF(D$11:D4995,D4996)))</f>
        <v/>
      </c>
      <c r="D4996" s="271"/>
      <c r="E4996" s="272"/>
      <c r="F4996" s="272"/>
      <c r="G4996" s="272"/>
      <c r="H4996" s="272"/>
      <c r="I4996" s="272"/>
      <c r="J4996" s="272"/>
      <c r="K4996" s="272"/>
      <c r="L4996" s="272"/>
      <c r="M4996" s="272"/>
      <c r="N4996" s="273"/>
    </row>
    <row r="4997" spans="2:14" x14ac:dyDescent="0.25">
      <c r="B4997" s="278" t="str">
        <f>IF(D4997="","",D4997&amp;"-"&amp;(1+COUNTIF(D$11:D4996,D4997)))</f>
        <v/>
      </c>
      <c r="D4997" s="271"/>
      <c r="E4997" s="272"/>
      <c r="F4997" s="272"/>
      <c r="G4997" s="272"/>
      <c r="H4997" s="272"/>
      <c r="I4997" s="272"/>
      <c r="J4997" s="272"/>
      <c r="K4997" s="272"/>
      <c r="L4997" s="272"/>
      <c r="M4997" s="272"/>
      <c r="N4997" s="273"/>
    </row>
    <row r="4998" spans="2:14" x14ac:dyDescent="0.25">
      <c r="B4998" s="278" t="str">
        <f>IF(D4998="","",D4998&amp;"-"&amp;(1+COUNTIF(D$11:D4997,D4998)))</f>
        <v/>
      </c>
      <c r="D4998" s="271"/>
      <c r="E4998" s="272"/>
      <c r="F4998" s="272"/>
      <c r="G4998" s="272"/>
      <c r="H4998" s="272"/>
      <c r="I4998" s="272"/>
      <c r="J4998" s="272"/>
      <c r="K4998" s="272"/>
      <c r="L4998" s="272"/>
      <c r="M4998" s="272"/>
      <c r="N4998" s="273"/>
    </row>
    <row r="4999" spans="2:14" ht="15" customHeight="1" x14ac:dyDescent="0.25">
      <c r="B4999" s="278" t="str">
        <f>IF(D4999="","",D4999&amp;"-"&amp;(1+COUNTIF(D$11:D4998,D4999)))</f>
        <v/>
      </c>
      <c r="D4999" s="271"/>
      <c r="E4999" s="272"/>
      <c r="F4999" s="272"/>
      <c r="G4999" s="272"/>
      <c r="H4999" s="272"/>
      <c r="I4999" s="272"/>
      <c r="J4999" s="272"/>
      <c r="K4999" s="272"/>
      <c r="L4999" s="272"/>
      <c r="M4999" s="272"/>
      <c r="N4999" s="273"/>
    </row>
    <row r="5000" spans="2:14" x14ac:dyDescent="0.25">
      <c r="B5000" s="278" t="str">
        <f>IF(D5000="","",D5000&amp;"-"&amp;(1+COUNTIF(D$11:D4999,D5000)))</f>
        <v/>
      </c>
      <c r="D5000" s="271"/>
      <c r="E5000" s="272"/>
      <c r="F5000" s="272"/>
      <c r="G5000" s="272"/>
      <c r="H5000" s="272"/>
      <c r="I5000" s="272"/>
      <c r="J5000" s="272"/>
      <c r="K5000" s="272"/>
      <c r="L5000" s="272"/>
      <c r="M5000" s="272"/>
      <c r="N5000" s="273"/>
    </row>
    <row r="5001" spans="2:14" x14ac:dyDescent="0.25">
      <c r="B5001" s="278" t="str">
        <f>IF(D5001="","",D5001&amp;"-"&amp;(1+COUNTIF(D$11:D5000,D5001)))</f>
        <v/>
      </c>
      <c r="D5001" s="271"/>
      <c r="E5001" s="272"/>
      <c r="F5001" s="272"/>
      <c r="G5001" s="272"/>
      <c r="H5001" s="272"/>
      <c r="I5001" s="272"/>
      <c r="J5001" s="272"/>
      <c r="K5001" s="272"/>
      <c r="L5001" s="272"/>
      <c r="M5001" s="272"/>
      <c r="N5001" s="273"/>
    </row>
    <row r="5002" spans="2:14" x14ac:dyDescent="0.25">
      <c r="B5002" s="278" t="str">
        <f>IF(D5002="","",D5002&amp;"-"&amp;(1+COUNTIF(D$11:D5001,D5002)))</f>
        <v/>
      </c>
      <c r="D5002" s="271"/>
      <c r="E5002" s="272"/>
      <c r="F5002" s="272"/>
      <c r="G5002" s="272"/>
      <c r="H5002" s="272"/>
      <c r="I5002" s="272"/>
      <c r="J5002" s="272"/>
      <c r="K5002" s="272"/>
      <c r="L5002" s="272"/>
      <c r="M5002" s="272"/>
      <c r="N5002" s="273"/>
    </row>
    <row r="5003" spans="2:14" x14ac:dyDescent="0.25">
      <c r="B5003" s="278" t="str">
        <f>IF(D5003="","",D5003&amp;"-"&amp;(1+COUNTIF(D$11:D5002,D5003)))</f>
        <v/>
      </c>
      <c r="D5003" s="271"/>
      <c r="E5003" s="272"/>
      <c r="F5003" s="272"/>
      <c r="G5003" s="272"/>
      <c r="H5003" s="272"/>
      <c r="I5003" s="272"/>
      <c r="J5003" s="272"/>
      <c r="K5003" s="272"/>
      <c r="L5003" s="272"/>
      <c r="M5003" s="272"/>
      <c r="N5003" s="273"/>
    </row>
    <row r="5004" spans="2:14" x14ac:dyDescent="0.25">
      <c r="B5004" s="278" t="str">
        <f>IF(D5004="","",D5004&amp;"-"&amp;(1+COUNTIF(D$11:D5003,D5004)))</f>
        <v/>
      </c>
      <c r="D5004" s="271"/>
      <c r="E5004" s="272"/>
      <c r="F5004" s="272"/>
      <c r="G5004" s="272"/>
      <c r="H5004" s="272"/>
      <c r="I5004" s="272"/>
      <c r="J5004" s="272"/>
      <c r="K5004" s="272"/>
      <c r="L5004" s="272"/>
      <c r="M5004" s="272"/>
      <c r="N5004" s="273"/>
    </row>
    <row r="5005" spans="2:14" x14ac:dyDescent="0.25">
      <c r="B5005" s="278" t="str">
        <f>IF(D5005="","",D5005&amp;"-"&amp;(1+COUNTIF(D$11:D5004,D5005)))</f>
        <v/>
      </c>
      <c r="D5005" s="271"/>
      <c r="E5005" s="272"/>
      <c r="F5005" s="272"/>
      <c r="G5005" s="272"/>
      <c r="H5005" s="272"/>
      <c r="I5005" s="272"/>
      <c r="J5005" s="272"/>
      <c r="K5005" s="272"/>
      <c r="L5005" s="272"/>
      <c r="M5005" s="272"/>
      <c r="N5005" s="273"/>
    </row>
    <row r="5006" spans="2:14" ht="15.75" thickBot="1" x14ac:dyDescent="0.3">
      <c r="B5006" s="279" t="str">
        <f>IF(D5006="","",D5006&amp;"-"&amp;(1+COUNTIF(D$11:D5005,D5006)))</f>
        <v/>
      </c>
      <c r="D5006" s="274"/>
      <c r="E5006" s="275"/>
      <c r="F5006" s="275"/>
      <c r="G5006" s="275"/>
      <c r="H5006" s="275"/>
      <c r="I5006" s="275"/>
      <c r="J5006" s="275"/>
      <c r="K5006" s="275"/>
      <c r="L5006" s="275"/>
      <c r="M5006" s="275"/>
      <c r="N5006" s="276"/>
    </row>
  </sheetData>
  <mergeCells count="2">
    <mergeCell ref="D2:N2"/>
    <mergeCell ref="D8:N8"/>
  </mergeCells>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heetViews>
  <sheetFormatPr defaultRowHeight="15" x14ac:dyDescent="0.25"/>
  <cols>
    <col min="1" max="1" width="2.85546875" style="94" customWidth="1"/>
    <col min="2" max="16384" width="9.140625" style="94"/>
  </cols>
  <sheetData>
    <row r="1" spans="2:105" ht="15.75" thickBot="1" x14ac:dyDescent="0.3">
      <c r="B1" s="94">
        <v>1</v>
      </c>
      <c r="C1" s="94">
        <f>B1+1</f>
        <v>2</v>
      </c>
      <c r="D1" s="94">
        <f t="shared" ref="D1:BO1" si="0">C1+1</f>
        <v>3</v>
      </c>
      <c r="E1" s="94">
        <f t="shared" si="0"/>
        <v>4</v>
      </c>
      <c r="F1" s="94">
        <f t="shared" si="0"/>
        <v>5</v>
      </c>
      <c r="G1" s="94">
        <f t="shared" si="0"/>
        <v>6</v>
      </c>
      <c r="H1" s="94">
        <f t="shared" si="0"/>
        <v>7</v>
      </c>
      <c r="I1" s="94">
        <f t="shared" si="0"/>
        <v>8</v>
      </c>
      <c r="J1" s="94">
        <f t="shared" si="0"/>
        <v>9</v>
      </c>
      <c r="K1" s="94">
        <f t="shared" si="0"/>
        <v>10</v>
      </c>
      <c r="L1" s="94">
        <f t="shared" si="0"/>
        <v>11</v>
      </c>
      <c r="M1" s="94">
        <f t="shared" si="0"/>
        <v>12</v>
      </c>
      <c r="N1" s="94">
        <f t="shared" si="0"/>
        <v>13</v>
      </c>
      <c r="O1" s="94">
        <f t="shared" si="0"/>
        <v>14</v>
      </c>
      <c r="P1" s="94">
        <f t="shared" si="0"/>
        <v>15</v>
      </c>
      <c r="Q1" s="94">
        <f t="shared" si="0"/>
        <v>16</v>
      </c>
      <c r="R1" s="94">
        <f t="shared" si="0"/>
        <v>17</v>
      </c>
      <c r="S1" s="94">
        <f t="shared" si="0"/>
        <v>18</v>
      </c>
      <c r="T1" s="94">
        <f t="shared" si="0"/>
        <v>19</v>
      </c>
      <c r="U1" s="94">
        <f t="shared" si="0"/>
        <v>20</v>
      </c>
      <c r="V1" s="94">
        <f t="shared" si="0"/>
        <v>21</v>
      </c>
      <c r="W1" s="94">
        <f t="shared" si="0"/>
        <v>22</v>
      </c>
      <c r="X1" s="94">
        <f t="shared" si="0"/>
        <v>23</v>
      </c>
      <c r="Y1" s="94">
        <f t="shared" si="0"/>
        <v>24</v>
      </c>
      <c r="Z1" s="94">
        <f t="shared" si="0"/>
        <v>25</v>
      </c>
      <c r="AA1" s="94">
        <f t="shared" si="0"/>
        <v>26</v>
      </c>
      <c r="AB1" s="94">
        <f t="shared" si="0"/>
        <v>27</v>
      </c>
      <c r="AC1" s="94">
        <f t="shared" si="0"/>
        <v>28</v>
      </c>
      <c r="AD1" s="94">
        <f t="shared" si="0"/>
        <v>29</v>
      </c>
      <c r="AE1" s="94">
        <f t="shared" si="0"/>
        <v>30</v>
      </c>
      <c r="AF1" s="94">
        <f t="shared" si="0"/>
        <v>31</v>
      </c>
      <c r="AG1" s="94">
        <f t="shared" si="0"/>
        <v>32</v>
      </c>
      <c r="AH1" s="94">
        <f t="shared" si="0"/>
        <v>33</v>
      </c>
      <c r="AI1" s="94">
        <f t="shared" si="0"/>
        <v>34</v>
      </c>
      <c r="AJ1" s="94">
        <f t="shared" si="0"/>
        <v>35</v>
      </c>
      <c r="AK1" s="94">
        <f t="shared" si="0"/>
        <v>36</v>
      </c>
      <c r="AL1" s="94">
        <f t="shared" si="0"/>
        <v>37</v>
      </c>
      <c r="AM1" s="94">
        <f t="shared" si="0"/>
        <v>38</v>
      </c>
      <c r="AN1" s="94">
        <f t="shared" si="0"/>
        <v>39</v>
      </c>
      <c r="AO1" s="94">
        <f t="shared" si="0"/>
        <v>40</v>
      </c>
      <c r="AP1" s="94">
        <f t="shared" si="0"/>
        <v>41</v>
      </c>
      <c r="AQ1" s="94">
        <f t="shared" si="0"/>
        <v>42</v>
      </c>
      <c r="AR1" s="94">
        <f t="shared" si="0"/>
        <v>43</v>
      </c>
      <c r="AS1" s="94">
        <f t="shared" si="0"/>
        <v>44</v>
      </c>
      <c r="AT1" s="94">
        <f t="shared" si="0"/>
        <v>45</v>
      </c>
      <c r="AU1" s="94">
        <f t="shared" si="0"/>
        <v>46</v>
      </c>
      <c r="AV1" s="94">
        <f t="shared" si="0"/>
        <v>47</v>
      </c>
      <c r="AW1" s="94">
        <f t="shared" si="0"/>
        <v>48</v>
      </c>
      <c r="AX1" s="94">
        <f t="shared" si="0"/>
        <v>49</v>
      </c>
      <c r="AY1" s="94">
        <f t="shared" si="0"/>
        <v>50</v>
      </c>
      <c r="AZ1" s="94">
        <f t="shared" si="0"/>
        <v>51</v>
      </c>
      <c r="BA1" s="94">
        <f t="shared" si="0"/>
        <v>52</v>
      </c>
      <c r="BB1" s="94">
        <f t="shared" si="0"/>
        <v>53</v>
      </c>
      <c r="BC1" s="94">
        <f t="shared" si="0"/>
        <v>54</v>
      </c>
      <c r="BD1" s="94">
        <f t="shared" si="0"/>
        <v>55</v>
      </c>
      <c r="BE1" s="94">
        <f t="shared" si="0"/>
        <v>56</v>
      </c>
      <c r="BF1" s="94">
        <f t="shared" si="0"/>
        <v>57</v>
      </c>
      <c r="BG1" s="94">
        <f t="shared" si="0"/>
        <v>58</v>
      </c>
      <c r="BH1" s="94">
        <f t="shared" si="0"/>
        <v>59</v>
      </c>
      <c r="BI1" s="94">
        <f t="shared" si="0"/>
        <v>60</v>
      </c>
      <c r="BJ1" s="94">
        <f t="shared" si="0"/>
        <v>61</v>
      </c>
      <c r="BK1" s="94">
        <f t="shared" si="0"/>
        <v>62</v>
      </c>
      <c r="BL1" s="94">
        <f t="shared" si="0"/>
        <v>63</v>
      </c>
      <c r="BM1" s="94">
        <f t="shared" si="0"/>
        <v>64</v>
      </c>
      <c r="BN1" s="94">
        <f t="shared" si="0"/>
        <v>65</v>
      </c>
      <c r="BO1" s="94">
        <f t="shared" si="0"/>
        <v>66</v>
      </c>
      <c r="BP1" s="94">
        <f t="shared" ref="BP1:DA1" si="1">BO1+1</f>
        <v>67</v>
      </c>
      <c r="BQ1" s="94">
        <f t="shared" si="1"/>
        <v>68</v>
      </c>
      <c r="BR1" s="94">
        <f t="shared" si="1"/>
        <v>69</v>
      </c>
      <c r="BS1" s="94">
        <f t="shared" si="1"/>
        <v>70</v>
      </c>
      <c r="BT1" s="94">
        <f t="shared" si="1"/>
        <v>71</v>
      </c>
      <c r="BU1" s="94">
        <f t="shared" si="1"/>
        <v>72</v>
      </c>
      <c r="BV1" s="94">
        <f t="shared" si="1"/>
        <v>73</v>
      </c>
      <c r="BW1" s="94">
        <f t="shared" si="1"/>
        <v>74</v>
      </c>
      <c r="BX1" s="94">
        <f t="shared" si="1"/>
        <v>75</v>
      </c>
      <c r="BY1" s="94">
        <f t="shared" si="1"/>
        <v>76</v>
      </c>
      <c r="BZ1" s="94">
        <f t="shared" si="1"/>
        <v>77</v>
      </c>
      <c r="CA1" s="94">
        <f t="shared" si="1"/>
        <v>78</v>
      </c>
      <c r="CB1" s="94">
        <f t="shared" si="1"/>
        <v>79</v>
      </c>
      <c r="CC1" s="94">
        <f t="shared" si="1"/>
        <v>80</v>
      </c>
      <c r="CD1" s="94">
        <f t="shared" si="1"/>
        <v>81</v>
      </c>
      <c r="CE1" s="94">
        <f t="shared" si="1"/>
        <v>82</v>
      </c>
      <c r="CF1" s="94">
        <f t="shared" si="1"/>
        <v>83</v>
      </c>
      <c r="CG1" s="94">
        <f t="shared" si="1"/>
        <v>84</v>
      </c>
      <c r="CH1" s="94">
        <f t="shared" si="1"/>
        <v>85</v>
      </c>
      <c r="CI1" s="94">
        <f t="shared" si="1"/>
        <v>86</v>
      </c>
      <c r="CJ1" s="94">
        <f t="shared" si="1"/>
        <v>87</v>
      </c>
      <c r="CK1" s="94">
        <f t="shared" si="1"/>
        <v>88</v>
      </c>
      <c r="CL1" s="94">
        <f t="shared" si="1"/>
        <v>89</v>
      </c>
      <c r="CM1" s="94">
        <f t="shared" si="1"/>
        <v>90</v>
      </c>
      <c r="CN1" s="94">
        <f t="shared" si="1"/>
        <v>91</v>
      </c>
      <c r="CO1" s="94">
        <f t="shared" si="1"/>
        <v>92</v>
      </c>
      <c r="CP1" s="94">
        <f t="shared" si="1"/>
        <v>93</v>
      </c>
      <c r="CQ1" s="94">
        <f t="shared" si="1"/>
        <v>94</v>
      </c>
      <c r="CR1" s="94">
        <f t="shared" si="1"/>
        <v>95</v>
      </c>
      <c r="CS1" s="94">
        <f t="shared" si="1"/>
        <v>96</v>
      </c>
      <c r="CT1" s="94">
        <f t="shared" si="1"/>
        <v>97</v>
      </c>
      <c r="CU1" s="94">
        <f t="shared" si="1"/>
        <v>98</v>
      </c>
      <c r="CV1" s="94">
        <f t="shared" si="1"/>
        <v>99</v>
      </c>
      <c r="CW1" s="94">
        <f t="shared" si="1"/>
        <v>100</v>
      </c>
      <c r="CX1" s="94">
        <f t="shared" si="1"/>
        <v>101</v>
      </c>
      <c r="CY1" s="94">
        <f t="shared" si="1"/>
        <v>102</v>
      </c>
      <c r="CZ1" s="94">
        <f t="shared" si="1"/>
        <v>103</v>
      </c>
      <c r="DA1" s="94">
        <f t="shared" si="1"/>
        <v>104</v>
      </c>
    </row>
    <row r="2" spans="2:105" x14ac:dyDescent="0.25">
      <c r="B2" s="118"/>
      <c r="C2" s="119"/>
      <c r="D2" s="119"/>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c r="BD2" s="119"/>
      <c r="BE2" s="119"/>
      <c r="BF2" s="119"/>
      <c r="BG2" s="119"/>
      <c r="BH2" s="119"/>
      <c r="BI2" s="119"/>
      <c r="BJ2" s="119"/>
      <c r="BK2" s="119"/>
      <c r="BL2" s="119"/>
      <c r="BM2" s="119"/>
      <c r="BN2" s="119"/>
      <c r="BO2" s="119"/>
      <c r="BP2" s="119"/>
      <c r="BQ2" s="119"/>
      <c r="BR2" s="119"/>
      <c r="BS2" s="119"/>
      <c r="BT2" s="119"/>
      <c r="BU2" s="119"/>
      <c r="BV2" s="119"/>
      <c r="BW2" s="119"/>
      <c r="BX2" s="119"/>
      <c r="BY2" s="119"/>
      <c r="BZ2" s="119"/>
      <c r="CA2" s="119"/>
      <c r="CB2" s="119"/>
      <c r="CC2" s="119"/>
      <c r="CD2" s="119"/>
      <c r="CE2" s="119"/>
      <c r="CF2" s="119"/>
      <c r="CG2" s="119"/>
      <c r="CH2" s="119"/>
      <c r="CI2" s="119"/>
      <c r="CJ2" s="119"/>
      <c r="CK2" s="119"/>
      <c r="CL2" s="119"/>
      <c r="CM2" s="119"/>
      <c r="CN2" s="119"/>
      <c r="CO2" s="119"/>
      <c r="CP2" s="119"/>
      <c r="CQ2" s="119"/>
      <c r="CR2" s="119"/>
      <c r="CS2" s="119"/>
      <c r="CT2" s="119"/>
      <c r="CU2" s="119"/>
      <c r="CV2" s="119"/>
      <c r="CW2" s="119"/>
      <c r="CX2" s="119"/>
      <c r="CY2" s="119"/>
      <c r="CZ2" s="119"/>
      <c r="DA2" s="120"/>
    </row>
    <row r="3" spans="2:105" x14ac:dyDescent="0.25">
      <c r="B3" s="121"/>
      <c r="C3" s="95"/>
      <c r="D3" s="95"/>
      <c r="E3" s="95"/>
      <c r="F3" s="95"/>
      <c r="G3" s="95"/>
      <c r="H3" s="95"/>
      <c r="I3" s="95"/>
      <c r="J3" s="95"/>
      <c r="K3" s="95"/>
      <c r="L3" s="95"/>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c r="AP3" s="95"/>
      <c r="AQ3" s="95"/>
      <c r="AR3" s="95"/>
      <c r="AS3" s="95"/>
      <c r="AT3" s="95"/>
      <c r="AU3" s="95"/>
      <c r="AV3" s="95"/>
      <c r="AW3" s="95"/>
      <c r="AX3" s="95"/>
      <c r="AY3" s="95"/>
      <c r="AZ3" s="95"/>
      <c r="BA3" s="95"/>
      <c r="BB3" s="95"/>
      <c r="BC3" s="95"/>
      <c r="BD3" s="95"/>
      <c r="BE3" s="95"/>
      <c r="BF3" s="95"/>
      <c r="BG3" s="95"/>
      <c r="BH3" s="95"/>
      <c r="BI3" s="95"/>
      <c r="BJ3" s="95"/>
      <c r="BK3" s="95"/>
      <c r="BL3" s="95"/>
      <c r="BM3" s="95"/>
      <c r="BN3" s="95"/>
      <c r="BO3" s="95"/>
      <c r="BP3" s="95"/>
      <c r="BQ3" s="95"/>
      <c r="BR3" s="95"/>
      <c r="BS3" s="95"/>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c r="CY3" s="95"/>
      <c r="CZ3" s="95"/>
      <c r="DA3" s="122"/>
    </row>
    <row r="4" spans="2:105" x14ac:dyDescent="0.25">
      <c r="B4" s="123"/>
      <c r="CC4" s="96"/>
      <c r="CD4" s="96"/>
      <c r="CE4" s="96"/>
      <c r="CF4" s="96"/>
      <c r="CG4" s="96"/>
      <c r="CH4" s="96"/>
      <c r="CI4" s="96"/>
      <c r="CJ4" s="96"/>
      <c r="CK4" s="96"/>
      <c r="CL4" s="96"/>
      <c r="CM4" s="96"/>
      <c r="CN4" s="96"/>
      <c r="CO4" s="96"/>
      <c r="CP4" s="96"/>
      <c r="CQ4" s="96"/>
      <c r="CR4" s="96"/>
      <c r="CS4" s="96"/>
      <c r="CT4" s="96"/>
      <c r="CU4" s="96"/>
      <c r="CV4" s="96"/>
      <c r="CW4" s="96"/>
      <c r="CX4" s="96"/>
      <c r="CY4" s="96"/>
      <c r="CZ4" s="96"/>
      <c r="DA4" s="124"/>
    </row>
    <row r="5" spans="2:105" x14ac:dyDescent="0.25">
      <c r="B5" s="123"/>
      <c r="CC5" s="96"/>
      <c r="CD5" s="96"/>
      <c r="CE5" s="96"/>
      <c r="CF5" s="96"/>
      <c r="CG5" s="96"/>
      <c r="CH5" s="96"/>
      <c r="CI5" s="96"/>
      <c r="CJ5" s="96"/>
      <c r="CK5" s="96"/>
      <c r="CL5" s="96"/>
      <c r="CM5" s="96"/>
      <c r="CN5" s="96"/>
      <c r="CO5" s="96"/>
      <c r="CP5" s="96"/>
      <c r="CQ5" s="96"/>
      <c r="CR5" s="96"/>
      <c r="CS5" s="96"/>
      <c r="CT5" s="96"/>
      <c r="CU5" s="96"/>
      <c r="CV5" s="96"/>
      <c r="CW5" s="96"/>
      <c r="CX5" s="96"/>
      <c r="CY5" s="96"/>
      <c r="CZ5" s="96"/>
      <c r="DA5" s="124"/>
    </row>
    <row r="6" spans="2:105" x14ac:dyDescent="0.25">
      <c r="B6" s="123"/>
      <c r="CC6" s="96"/>
      <c r="CD6" s="96"/>
      <c r="CE6" s="96"/>
      <c r="CF6" s="96"/>
      <c r="CG6" s="96"/>
      <c r="CH6" s="96"/>
      <c r="CI6" s="96"/>
      <c r="CJ6" s="96"/>
      <c r="CK6" s="96"/>
      <c r="CL6" s="96"/>
      <c r="CM6" s="96"/>
      <c r="CN6" s="96"/>
      <c r="CO6" s="96"/>
      <c r="CP6" s="96"/>
      <c r="CQ6" s="96"/>
      <c r="CR6" s="96"/>
      <c r="CS6" s="96"/>
      <c r="CT6" s="96"/>
      <c r="CU6" s="96"/>
      <c r="CV6" s="96"/>
      <c r="CW6" s="96"/>
      <c r="CX6" s="96"/>
      <c r="CY6" s="96"/>
      <c r="CZ6" s="96"/>
      <c r="DA6" s="124"/>
    </row>
    <row r="7" spans="2:105" x14ac:dyDescent="0.25">
      <c r="B7" s="123"/>
      <c r="CC7" s="96"/>
      <c r="CD7" s="96"/>
      <c r="CE7" s="96"/>
      <c r="CF7" s="96"/>
      <c r="CG7" s="96"/>
      <c r="CH7" s="96"/>
      <c r="CI7" s="96"/>
      <c r="CJ7" s="96"/>
      <c r="CK7" s="96"/>
      <c r="CL7" s="96"/>
      <c r="CM7" s="96"/>
      <c r="CN7" s="96"/>
      <c r="CO7" s="96"/>
      <c r="CP7" s="96"/>
      <c r="CQ7" s="96"/>
      <c r="CR7" s="96"/>
      <c r="CS7" s="96"/>
      <c r="CT7" s="96"/>
      <c r="CU7" s="96"/>
      <c r="CV7" s="96"/>
      <c r="CW7" s="96"/>
      <c r="CX7" s="96"/>
      <c r="CY7" s="96"/>
      <c r="CZ7" s="96"/>
      <c r="DA7" s="124"/>
    </row>
    <row r="8" spans="2:105" x14ac:dyDescent="0.25">
      <c r="B8" s="123"/>
      <c r="CC8" s="96"/>
      <c r="CD8" s="96"/>
      <c r="CE8" s="96"/>
      <c r="CF8" s="96"/>
      <c r="CG8" s="96"/>
      <c r="CH8" s="96"/>
      <c r="CI8" s="96"/>
      <c r="CJ8" s="96"/>
      <c r="CK8" s="96"/>
      <c r="CL8" s="96"/>
      <c r="CM8" s="96"/>
      <c r="CN8" s="96"/>
      <c r="CO8" s="96"/>
      <c r="CP8" s="96"/>
      <c r="CQ8" s="96"/>
      <c r="CR8" s="96"/>
      <c r="CS8" s="96"/>
      <c r="CT8" s="96"/>
      <c r="CU8" s="96"/>
      <c r="CV8" s="96"/>
      <c r="CW8" s="96"/>
      <c r="CX8" s="96"/>
      <c r="CY8" s="96"/>
      <c r="CZ8" s="96"/>
      <c r="DA8" s="124"/>
    </row>
    <row r="9" spans="2:105" x14ac:dyDescent="0.25">
      <c r="B9" s="123"/>
      <c r="CC9" s="96"/>
      <c r="CD9" s="96"/>
      <c r="CE9" s="96"/>
      <c r="CF9" s="96"/>
      <c r="CG9" s="96"/>
      <c r="CH9" s="96"/>
      <c r="CI9" s="96"/>
      <c r="CJ9" s="96"/>
      <c r="CK9" s="96"/>
      <c r="CL9" s="96"/>
      <c r="CM9" s="96"/>
      <c r="CN9" s="96"/>
      <c r="CO9" s="96"/>
      <c r="CP9" s="96"/>
      <c r="CQ9" s="96"/>
      <c r="CR9" s="96"/>
      <c r="CS9" s="96"/>
      <c r="CT9" s="96"/>
      <c r="CU9" s="96"/>
      <c r="CV9" s="96"/>
      <c r="CW9" s="96"/>
      <c r="CX9" s="96"/>
      <c r="CY9" s="96"/>
      <c r="CZ9" s="96"/>
      <c r="DA9" s="124"/>
    </row>
    <row r="10" spans="2:105" x14ac:dyDescent="0.25">
      <c r="B10" s="123"/>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124"/>
    </row>
    <row r="11" spans="2:105" x14ac:dyDescent="0.25">
      <c r="B11" s="123"/>
      <c r="CC11" s="96"/>
      <c r="CD11" s="96"/>
      <c r="CE11" s="96"/>
      <c r="CF11" s="96"/>
      <c r="CG11" s="96"/>
      <c r="CH11" s="96"/>
      <c r="CI11" s="96"/>
      <c r="CJ11" s="96"/>
      <c r="CK11" s="96"/>
      <c r="CL11" s="96"/>
      <c r="CM11" s="96"/>
      <c r="CN11" s="96"/>
      <c r="CO11" s="96"/>
      <c r="CP11" s="96"/>
      <c r="CQ11" s="96"/>
      <c r="CR11" s="96"/>
      <c r="CS11" s="96"/>
      <c r="CT11" s="96"/>
      <c r="CU11" s="96"/>
      <c r="CV11" s="96"/>
      <c r="CW11" s="96"/>
      <c r="CX11" s="96"/>
      <c r="CY11" s="96"/>
      <c r="CZ11" s="96"/>
      <c r="DA11" s="124"/>
    </row>
    <row r="12" spans="2:105" x14ac:dyDescent="0.25">
      <c r="B12" s="123"/>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124"/>
    </row>
    <row r="13" spans="2:105" x14ac:dyDescent="0.25">
      <c r="B13" s="123"/>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124"/>
    </row>
    <row r="14" spans="2:105" x14ac:dyDescent="0.25">
      <c r="B14" s="123"/>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124"/>
    </row>
    <row r="15" spans="2:105" x14ac:dyDescent="0.25">
      <c r="B15" s="123"/>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124"/>
    </row>
    <row r="16" spans="2:105" x14ac:dyDescent="0.25">
      <c r="B16" s="123"/>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124"/>
    </row>
    <row r="17" spans="2:105" x14ac:dyDescent="0.25">
      <c r="B17" s="123"/>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124"/>
    </row>
    <row r="18" spans="2:105" x14ac:dyDescent="0.25">
      <c r="B18" s="123"/>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124"/>
    </row>
    <row r="19" spans="2:105" x14ac:dyDescent="0.25">
      <c r="B19" s="123"/>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124"/>
    </row>
    <row r="20" spans="2:105" x14ac:dyDescent="0.25">
      <c r="B20" s="123"/>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124"/>
    </row>
    <row r="21" spans="2:105" x14ac:dyDescent="0.25">
      <c r="B21" s="123"/>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124"/>
    </row>
    <row r="22" spans="2:105" x14ac:dyDescent="0.25">
      <c r="B22" s="123"/>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124"/>
    </row>
    <row r="23" spans="2:105" x14ac:dyDescent="0.25">
      <c r="B23" s="123"/>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124"/>
    </row>
    <row r="24" spans="2:105" x14ac:dyDescent="0.25">
      <c r="B24" s="123"/>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124"/>
    </row>
    <row r="25" spans="2:105" x14ac:dyDescent="0.25">
      <c r="B25" s="123"/>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124"/>
    </row>
    <row r="26" spans="2:105" x14ac:dyDescent="0.25">
      <c r="B26" s="123"/>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124"/>
    </row>
    <row r="27" spans="2:105" x14ac:dyDescent="0.25">
      <c r="B27" s="123"/>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124"/>
    </row>
    <row r="28" spans="2:105" x14ac:dyDescent="0.25">
      <c r="B28" s="123"/>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124"/>
    </row>
    <row r="29" spans="2:105" x14ac:dyDescent="0.25">
      <c r="B29" s="123"/>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124"/>
    </row>
    <row r="30" spans="2:105" x14ac:dyDescent="0.25">
      <c r="B30" s="123"/>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124"/>
    </row>
    <row r="31" spans="2:105" x14ac:dyDescent="0.25">
      <c r="B31" s="123"/>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124"/>
    </row>
    <row r="32" spans="2:105" x14ac:dyDescent="0.25">
      <c r="B32" s="123"/>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124"/>
    </row>
    <row r="33" spans="2:105" x14ac:dyDescent="0.25">
      <c r="B33" s="123"/>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124"/>
    </row>
    <row r="34" spans="2:105" x14ac:dyDescent="0.25">
      <c r="B34" s="123"/>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124"/>
    </row>
    <row r="35" spans="2:105" x14ac:dyDescent="0.25">
      <c r="B35" s="123"/>
      <c r="CC35" s="96"/>
      <c r="CD35" s="96"/>
      <c r="CE35" s="96"/>
      <c r="CF35" s="96"/>
      <c r="CG35" s="96"/>
      <c r="CH35" s="96"/>
      <c r="CI35" s="96"/>
      <c r="CJ35" s="96"/>
      <c r="CK35" s="96"/>
      <c r="CL35" s="96"/>
      <c r="CM35" s="96"/>
      <c r="CN35" s="96"/>
      <c r="CO35" s="96"/>
      <c r="CP35" s="96"/>
      <c r="CQ35" s="96"/>
      <c r="CR35" s="96"/>
      <c r="CS35" s="96"/>
      <c r="CT35" s="96"/>
      <c r="CU35" s="96"/>
      <c r="CV35" s="96"/>
      <c r="CW35" s="96"/>
      <c r="CX35" s="96"/>
      <c r="CY35" s="96"/>
      <c r="CZ35" s="96"/>
      <c r="DA35" s="124"/>
    </row>
    <row r="36" spans="2:105" x14ac:dyDescent="0.25">
      <c r="B36" s="123"/>
      <c r="CC36" s="96"/>
      <c r="CD36" s="96"/>
      <c r="CE36" s="96"/>
      <c r="CF36" s="96"/>
      <c r="CG36" s="96"/>
      <c r="CH36" s="96"/>
      <c r="CI36" s="96"/>
      <c r="CJ36" s="96"/>
      <c r="CK36" s="96"/>
      <c r="CL36" s="96"/>
      <c r="CM36" s="96"/>
      <c r="CN36" s="96"/>
      <c r="CO36" s="96"/>
      <c r="CP36" s="96"/>
      <c r="CQ36" s="96"/>
      <c r="CR36" s="96"/>
      <c r="CS36" s="96"/>
      <c r="CT36" s="96"/>
      <c r="CU36" s="96"/>
      <c r="CV36" s="96"/>
      <c r="CW36" s="96"/>
      <c r="CX36" s="96"/>
      <c r="CY36" s="96"/>
      <c r="CZ36" s="96"/>
      <c r="DA36" s="124"/>
    </row>
    <row r="37" spans="2:105" x14ac:dyDescent="0.25">
      <c r="B37" s="123"/>
      <c r="CC37" s="96"/>
      <c r="CD37" s="96"/>
      <c r="CE37" s="96"/>
      <c r="CF37" s="96"/>
      <c r="CG37" s="96"/>
      <c r="CH37" s="96"/>
      <c r="CI37" s="96"/>
      <c r="CJ37" s="96"/>
      <c r="CK37" s="96"/>
      <c r="CL37" s="96"/>
      <c r="CM37" s="96"/>
      <c r="CN37" s="96"/>
      <c r="CO37" s="96"/>
      <c r="CP37" s="96"/>
      <c r="CQ37" s="96"/>
      <c r="CR37" s="96"/>
      <c r="CS37" s="96"/>
      <c r="CT37" s="96"/>
      <c r="CU37" s="96"/>
      <c r="CV37" s="96"/>
      <c r="CW37" s="96"/>
      <c r="CX37" s="96"/>
      <c r="CY37" s="96"/>
      <c r="CZ37" s="96"/>
      <c r="DA37" s="124"/>
    </row>
    <row r="38" spans="2:105" x14ac:dyDescent="0.25">
      <c r="B38" s="123"/>
      <c r="CC38" s="96"/>
      <c r="CD38" s="96"/>
      <c r="CE38" s="96"/>
      <c r="CF38" s="96"/>
      <c r="CG38" s="96"/>
      <c r="CH38" s="96"/>
      <c r="CI38" s="96"/>
      <c r="CJ38" s="96"/>
      <c r="CK38" s="96"/>
      <c r="CL38" s="96"/>
      <c r="CM38" s="96"/>
      <c r="CN38" s="96"/>
      <c r="CO38" s="96"/>
      <c r="CP38" s="96"/>
      <c r="CQ38" s="96"/>
      <c r="CR38" s="96"/>
      <c r="CS38" s="96"/>
      <c r="CT38" s="96"/>
      <c r="CU38" s="96"/>
      <c r="CV38" s="96"/>
      <c r="CW38" s="96"/>
      <c r="CX38" s="96"/>
      <c r="CY38" s="96"/>
      <c r="CZ38" s="96"/>
      <c r="DA38" s="124"/>
    </row>
    <row r="39" spans="2:105" x14ac:dyDescent="0.25">
      <c r="B39" s="123"/>
      <c r="CC39" s="96"/>
      <c r="CD39" s="96"/>
      <c r="CE39" s="96"/>
      <c r="CF39" s="96"/>
      <c r="CG39" s="96"/>
      <c r="CH39" s="96"/>
      <c r="CI39" s="96"/>
      <c r="CJ39" s="96"/>
      <c r="CK39" s="96"/>
      <c r="CL39" s="96"/>
      <c r="CM39" s="96"/>
      <c r="CN39" s="96"/>
      <c r="CO39" s="96"/>
      <c r="CP39" s="96"/>
      <c r="CQ39" s="96"/>
      <c r="CR39" s="96"/>
      <c r="CS39" s="96"/>
      <c r="CT39" s="96"/>
      <c r="CU39" s="96"/>
      <c r="CV39" s="96"/>
      <c r="CW39" s="96"/>
      <c r="CX39" s="96"/>
      <c r="CY39" s="96"/>
      <c r="CZ39" s="96"/>
      <c r="DA39" s="124"/>
    </row>
    <row r="40" spans="2:105" x14ac:dyDescent="0.25">
      <c r="B40" s="123"/>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124"/>
    </row>
    <row r="41" spans="2:105" x14ac:dyDescent="0.25">
      <c r="B41" s="123"/>
      <c r="CC41" s="96"/>
      <c r="CD41" s="96"/>
      <c r="CE41" s="96"/>
      <c r="CF41" s="96"/>
      <c r="CG41" s="96"/>
      <c r="CH41" s="96"/>
      <c r="CI41" s="96"/>
      <c r="CJ41" s="96"/>
      <c r="CK41" s="96"/>
      <c r="CL41" s="96"/>
      <c r="CM41" s="96"/>
      <c r="CN41" s="96"/>
      <c r="CO41" s="96"/>
      <c r="CP41" s="96"/>
      <c r="CQ41" s="96"/>
      <c r="CR41" s="96"/>
      <c r="CS41" s="96"/>
      <c r="CT41" s="96"/>
      <c r="CU41" s="96"/>
      <c r="CV41" s="96"/>
      <c r="CW41" s="96"/>
      <c r="CX41" s="96"/>
      <c r="CY41" s="96"/>
      <c r="CZ41" s="96"/>
      <c r="DA41" s="124"/>
    </row>
    <row r="42" spans="2:105" x14ac:dyDescent="0.25">
      <c r="B42" s="123"/>
      <c r="CC42" s="96"/>
      <c r="CD42" s="96"/>
      <c r="CE42" s="96"/>
      <c r="CF42" s="96"/>
      <c r="CG42" s="96"/>
      <c r="CH42" s="96"/>
      <c r="CI42" s="96"/>
      <c r="CJ42" s="96"/>
      <c r="CK42" s="96"/>
      <c r="CL42" s="96"/>
      <c r="CM42" s="96"/>
      <c r="CN42" s="96"/>
      <c r="CO42" s="96"/>
      <c r="CP42" s="96"/>
      <c r="CQ42" s="96"/>
      <c r="CR42" s="96"/>
      <c r="CS42" s="96"/>
      <c r="CT42" s="96"/>
      <c r="CU42" s="96"/>
      <c r="CV42" s="96"/>
      <c r="CW42" s="96"/>
      <c r="CX42" s="96"/>
      <c r="CY42" s="96"/>
      <c r="CZ42" s="96"/>
      <c r="DA42" s="124"/>
    </row>
    <row r="43" spans="2:105" x14ac:dyDescent="0.25">
      <c r="B43" s="123"/>
      <c r="CC43" s="96"/>
      <c r="CD43" s="96"/>
      <c r="CE43" s="96"/>
      <c r="CF43" s="96"/>
      <c r="CG43" s="96"/>
      <c r="CH43" s="96"/>
      <c r="CI43" s="96"/>
      <c r="CJ43" s="96"/>
      <c r="CK43" s="96"/>
      <c r="CL43" s="96"/>
      <c r="CM43" s="96"/>
      <c r="CN43" s="96"/>
      <c r="CO43" s="96"/>
      <c r="CP43" s="96"/>
      <c r="CQ43" s="96"/>
      <c r="CR43" s="96"/>
      <c r="CS43" s="96"/>
      <c r="CT43" s="96"/>
      <c r="CU43" s="96"/>
      <c r="CV43" s="96"/>
      <c r="CW43" s="96"/>
      <c r="CX43" s="96"/>
      <c r="CY43" s="96"/>
      <c r="CZ43" s="96"/>
      <c r="DA43" s="124"/>
    </row>
    <row r="44" spans="2:105" x14ac:dyDescent="0.25">
      <c r="B44" s="123"/>
      <c r="CC44" s="96"/>
      <c r="CD44" s="96"/>
      <c r="CE44" s="96"/>
      <c r="CF44" s="96"/>
      <c r="CG44" s="96"/>
      <c r="CH44" s="96"/>
      <c r="CI44" s="96"/>
      <c r="CJ44" s="96"/>
      <c r="CK44" s="96"/>
      <c r="CL44" s="96"/>
      <c r="CM44" s="96"/>
      <c r="CN44" s="96"/>
      <c r="CO44" s="96"/>
      <c r="CP44" s="96"/>
      <c r="CQ44" s="96"/>
      <c r="CR44" s="96"/>
      <c r="CS44" s="96"/>
      <c r="CT44" s="96"/>
      <c r="CU44" s="96"/>
      <c r="CV44" s="96"/>
      <c r="CW44" s="96"/>
      <c r="CX44" s="96"/>
      <c r="CY44" s="96"/>
      <c r="CZ44" s="96"/>
      <c r="DA44" s="124"/>
    </row>
    <row r="45" spans="2:105" x14ac:dyDescent="0.25">
      <c r="B45" s="123"/>
      <c r="CC45" s="96"/>
      <c r="CD45" s="96"/>
      <c r="CE45" s="96"/>
      <c r="CF45" s="96"/>
      <c r="CG45" s="96"/>
      <c r="CH45" s="96"/>
      <c r="CI45" s="96"/>
      <c r="CJ45" s="96"/>
      <c r="CK45" s="96"/>
      <c r="CL45" s="96"/>
      <c r="CM45" s="96"/>
      <c r="CN45" s="96"/>
      <c r="CO45" s="96"/>
      <c r="CP45" s="96"/>
      <c r="CQ45" s="96"/>
      <c r="CR45" s="96"/>
      <c r="CS45" s="96"/>
      <c r="CT45" s="96"/>
      <c r="CU45" s="96"/>
      <c r="CV45" s="96"/>
      <c r="CW45" s="96"/>
      <c r="CX45" s="96"/>
      <c r="CY45" s="96"/>
      <c r="CZ45" s="96"/>
      <c r="DA45" s="124"/>
    </row>
    <row r="46" spans="2:105" x14ac:dyDescent="0.25">
      <c r="B46" s="123"/>
      <c r="CC46" s="96"/>
      <c r="CD46" s="96"/>
      <c r="CE46" s="96"/>
      <c r="CF46" s="96"/>
      <c r="CG46" s="96"/>
      <c r="CH46" s="96"/>
      <c r="CI46" s="96"/>
      <c r="CJ46" s="96"/>
      <c r="CK46" s="96"/>
      <c r="CL46" s="96"/>
      <c r="CM46" s="96"/>
      <c r="CN46" s="96"/>
      <c r="CO46" s="96"/>
      <c r="CP46" s="96"/>
      <c r="CQ46" s="96"/>
      <c r="CR46" s="96"/>
      <c r="CS46" s="96"/>
      <c r="CT46" s="96"/>
      <c r="CU46" s="96"/>
      <c r="CV46" s="96"/>
      <c r="CW46" s="96"/>
      <c r="CX46" s="96"/>
      <c r="CY46" s="96"/>
      <c r="CZ46" s="96"/>
      <c r="DA46" s="124"/>
    </row>
    <row r="47" spans="2:105" x14ac:dyDescent="0.25">
      <c r="B47" s="123"/>
      <c r="CC47" s="96"/>
      <c r="CD47" s="96"/>
      <c r="CE47" s="96"/>
      <c r="CF47" s="96"/>
      <c r="CG47" s="96"/>
      <c r="CH47" s="96"/>
      <c r="CI47" s="96"/>
      <c r="CJ47" s="96"/>
      <c r="CK47" s="96"/>
      <c r="CL47" s="96"/>
      <c r="CM47" s="96"/>
      <c r="CN47" s="96"/>
      <c r="CO47" s="96"/>
      <c r="CP47" s="96"/>
      <c r="CQ47" s="96"/>
      <c r="CR47" s="96"/>
      <c r="CS47" s="96"/>
      <c r="CT47" s="96"/>
      <c r="CU47" s="96"/>
      <c r="CV47" s="96"/>
      <c r="CW47" s="96"/>
      <c r="CX47" s="96"/>
      <c r="CY47" s="96"/>
      <c r="CZ47" s="96"/>
      <c r="DA47" s="124"/>
    </row>
    <row r="48" spans="2:105" x14ac:dyDescent="0.25">
      <c r="B48" s="123"/>
      <c r="CC48" s="96"/>
      <c r="CD48" s="96"/>
      <c r="CE48" s="96"/>
      <c r="CF48" s="96"/>
      <c r="CG48" s="96"/>
      <c r="CH48" s="96"/>
      <c r="CI48" s="96"/>
      <c r="CJ48" s="96"/>
      <c r="CK48" s="96"/>
      <c r="CL48" s="96"/>
      <c r="CM48" s="96"/>
      <c r="CN48" s="96"/>
      <c r="CO48" s="96"/>
      <c r="CP48" s="96"/>
      <c r="CQ48" s="96"/>
      <c r="CR48" s="96"/>
      <c r="CS48" s="96"/>
      <c r="CT48" s="96"/>
      <c r="CU48" s="96"/>
      <c r="CV48" s="96"/>
      <c r="CW48" s="96"/>
      <c r="CX48" s="96"/>
      <c r="CY48" s="96"/>
      <c r="CZ48" s="96"/>
      <c r="DA48" s="124"/>
    </row>
    <row r="49" spans="2:105" x14ac:dyDescent="0.25">
      <c r="B49" s="123"/>
      <c r="CC49" s="96"/>
      <c r="CD49" s="96"/>
      <c r="CE49" s="96"/>
      <c r="CF49" s="96"/>
      <c r="CG49" s="96"/>
      <c r="CH49" s="96"/>
      <c r="CI49" s="96"/>
      <c r="CJ49" s="96"/>
      <c r="CK49" s="96"/>
      <c r="CL49" s="96"/>
      <c r="CM49" s="96"/>
      <c r="CN49" s="96"/>
      <c r="CO49" s="96"/>
      <c r="CP49" s="96"/>
      <c r="CQ49" s="96"/>
      <c r="CR49" s="96"/>
      <c r="CS49" s="96"/>
      <c r="CT49" s="96"/>
      <c r="CU49" s="96"/>
      <c r="CV49" s="96"/>
      <c r="CW49" s="96"/>
      <c r="CX49" s="96"/>
      <c r="CY49" s="96"/>
      <c r="CZ49" s="96"/>
      <c r="DA49" s="124"/>
    </row>
    <row r="50" spans="2:105" x14ac:dyDescent="0.25">
      <c r="B50" s="123"/>
      <c r="CC50" s="96"/>
      <c r="CD50" s="96"/>
      <c r="CE50" s="96"/>
      <c r="CF50" s="96"/>
      <c r="CG50" s="96"/>
      <c r="CH50" s="96"/>
      <c r="CI50" s="96"/>
      <c r="CJ50" s="96"/>
      <c r="CK50" s="96"/>
      <c r="CL50" s="96"/>
      <c r="CM50" s="96"/>
      <c r="CN50" s="96"/>
      <c r="CO50" s="96"/>
      <c r="CP50" s="96"/>
      <c r="CQ50" s="96"/>
      <c r="CR50" s="96"/>
      <c r="CS50" s="96"/>
      <c r="CT50" s="96"/>
      <c r="CU50" s="96"/>
      <c r="CV50" s="96"/>
      <c r="CW50" s="96"/>
      <c r="CX50" s="96"/>
      <c r="CY50" s="96"/>
      <c r="CZ50" s="96"/>
      <c r="DA50" s="124"/>
    </row>
    <row r="51" spans="2:105" x14ac:dyDescent="0.25">
      <c r="B51" s="123"/>
      <c r="CC51" s="96"/>
      <c r="CD51" s="96"/>
      <c r="CE51" s="96"/>
      <c r="CF51" s="96"/>
      <c r="CG51" s="96"/>
      <c r="CH51" s="96"/>
      <c r="CI51" s="96"/>
      <c r="CJ51" s="96"/>
      <c r="CK51" s="96"/>
      <c r="CL51" s="96"/>
      <c r="CM51" s="96"/>
      <c r="CN51" s="96"/>
      <c r="CO51" s="96"/>
      <c r="CP51" s="96"/>
      <c r="CQ51" s="96"/>
      <c r="CR51" s="96"/>
      <c r="CS51" s="96"/>
      <c r="CT51" s="96"/>
      <c r="CU51" s="96"/>
      <c r="CV51" s="96"/>
      <c r="CW51" s="96"/>
      <c r="CX51" s="96"/>
      <c r="CY51" s="96"/>
      <c r="CZ51" s="96"/>
      <c r="DA51" s="124"/>
    </row>
    <row r="52" spans="2:105" x14ac:dyDescent="0.25">
      <c r="B52" s="123"/>
      <c r="CC52" s="96"/>
      <c r="CD52" s="96"/>
      <c r="CE52" s="96"/>
      <c r="CF52" s="96"/>
      <c r="CG52" s="96"/>
      <c r="CH52" s="96"/>
      <c r="CI52" s="96"/>
      <c r="CJ52" s="96"/>
      <c r="CK52" s="96"/>
      <c r="CL52" s="96"/>
      <c r="CM52" s="96"/>
      <c r="CN52" s="96"/>
      <c r="CO52" s="96"/>
      <c r="CP52" s="96"/>
      <c r="CQ52" s="96"/>
      <c r="CR52" s="96"/>
      <c r="CS52" s="96"/>
      <c r="CT52" s="96"/>
      <c r="CU52" s="96"/>
      <c r="CV52" s="96"/>
      <c r="CW52" s="96"/>
      <c r="CX52" s="96"/>
      <c r="CY52" s="96"/>
      <c r="CZ52" s="96"/>
      <c r="DA52" s="124"/>
    </row>
    <row r="53" spans="2:105" x14ac:dyDescent="0.25">
      <c r="B53" s="123"/>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124"/>
    </row>
    <row r="54" spans="2:105" x14ac:dyDescent="0.25">
      <c r="B54" s="123"/>
      <c r="CC54" s="96"/>
      <c r="CD54" s="96"/>
      <c r="CE54" s="96"/>
      <c r="CF54" s="96"/>
      <c r="CG54" s="96"/>
      <c r="CH54" s="96"/>
      <c r="CI54" s="96"/>
      <c r="CJ54" s="96"/>
      <c r="CK54" s="96"/>
      <c r="CL54" s="96"/>
      <c r="CM54" s="96"/>
      <c r="CN54" s="96"/>
      <c r="CO54" s="96"/>
      <c r="CP54" s="96"/>
      <c r="CQ54" s="96"/>
      <c r="CR54" s="96"/>
      <c r="CS54" s="96"/>
      <c r="CT54" s="96"/>
      <c r="CU54" s="96"/>
      <c r="CV54" s="96"/>
      <c r="CW54" s="96"/>
      <c r="CX54" s="96"/>
      <c r="CY54" s="96"/>
      <c r="CZ54" s="96"/>
      <c r="DA54" s="124"/>
    </row>
    <row r="55" spans="2:105" x14ac:dyDescent="0.25">
      <c r="B55" s="123"/>
      <c r="CC55" s="96"/>
      <c r="CD55" s="96"/>
      <c r="CE55" s="96"/>
      <c r="CF55" s="96"/>
      <c r="CG55" s="96"/>
      <c r="CH55" s="96"/>
      <c r="CI55" s="96"/>
      <c r="CJ55" s="96"/>
      <c r="CK55" s="96"/>
      <c r="CL55" s="96"/>
      <c r="CM55" s="96"/>
      <c r="CN55" s="96"/>
      <c r="CO55" s="96"/>
      <c r="CP55" s="96"/>
      <c r="CQ55" s="96"/>
      <c r="CR55" s="96"/>
      <c r="CS55" s="96"/>
      <c r="CT55" s="96"/>
      <c r="CU55" s="96"/>
      <c r="CV55" s="96"/>
      <c r="CW55" s="96"/>
      <c r="CX55" s="96"/>
      <c r="CY55" s="96"/>
      <c r="CZ55" s="96"/>
      <c r="DA55" s="124"/>
    </row>
    <row r="56" spans="2:105" x14ac:dyDescent="0.25">
      <c r="B56" s="123"/>
      <c r="CC56" s="96"/>
      <c r="CD56" s="96"/>
      <c r="CE56" s="96"/>
      <c r="CF56" s="96"/>
      <c r="CG56" s="96"/>
      <c r="CH56" s="96"/>
      <c r="CI56" s="96"/>
      <c r="CJ56" s="96"/>
      <c r="CK56" s="96"/>
      <c r="CL56" s="96"/>
      <c r="CM56" s="96"/>
      <c r="CN56" s="96"/>
      <c r="CO56" s="96"/>
      <c r="CP56" s="96"/>
      <c r="CQ56" s="96"/>
      <c r="CR56" s="96"/>
      <c r="CS56" s="96"/>
      <c r="CT56" s="96"/>
      <c r="CU56" s="96"/>
      <c r="CV56" s="96"/>
      <c r="CW56" s="96"/>
      <c r="CX56" s="96"/>
      <c r="CY56" s="96"/>
      <c r="CZ56" s="96"/>
      <c r="DA56" s="124"/>
    </row>
    <row r="57" spans="2:105" x14ac:dyDescent="0.25">
      <c r="B57" s="123"/>
      <c r="CC57" s="96"/>
      <c r="CD57" s="96"/>
      <c r="CE57" s="96"/>
      <c r="CF57" s="96"/>
      <c r="CG57" s="96"/>
      <c r="CH57" s="96"/>
      <c r="CI57" s="96"/>
      <c r="CJ57" s="96"/>
      <c r="CK57" s="96"/>
      <c r="CL57" s="96"/>
      <c r="CM57" s="96"/>
      <c r="CN57" s="96"/>
      <c r="CO57" s="96"/>
      <c r="CP57" s="96"/>
      <c r="CQ57" s="96"/>
      <c r="CR57" s="96"/>
      <c r="CS57" s="96"/>
      <c r="CT57" s="96"/>
      <c r="CU57" s="96"/>
      <c r="CV57" s="96"/>
      <c r="CW57" s="96"/>
      <c r="CX57" s="96"/>
      <c r="CY57" s="96"/>
      <c r="CZ57" s="96"/>
      <c r="DA57" s="124"/>
    </row>
    <row r="58" spans="2:105" x14ac:dyDescent="0.25">
      <c r="B58" s="123"/>
      <c r="CC58" s="96"/>
      <c r="CD58" s="96"/>
      <c r="CE58" s="96"/>
      <c r="CF58" s="96"/>
      <c r="CG58" s="96"/>
      <c r="CH58" s="96"/>
      <c r="CI58" s="96"/>
      <c r="CJ58" s="96"/>
      <c r="CK58" s="96"/>
      <c r="CL58" s="96"/>
      <c r="CM58" s="96"/>
      <c r="CN58" s="96"/>
      <c r="CO58" s="96"/>
      <c r="CP58" s="96"/>
      <c r="CQ58" s="96"/>
      <c r="CR58" s="96"/>
      <c r="CS58" s="96"/>
      <c r="CT58" s="96"/>
      <c r="CU58" s="96"/>
      <c r="CV58" s="96"/>
      <c r="CW58" s="96"/>
      <c r="CX58" s="96"/>
      <c r="CY58" s="96"/>
      <c r="CZ58" s="96"/>
      <c r="DA58" s="124"/>
    </row>
    <row r="59" spans="2:105" x14ac:dyDescent="0.25">
      <c r="B59" s="123"/>
      <c r="CC59" s="96"/>
      <c r="CD59" s="96"/>
      <c r="CE59" s="96"/>
      <c r="CF59" s="96"/>
      <c r="CG59" s="96"/>
      <c r="CH59" s="96"/>
      <c r="CI59" s="96"/>
      <c r="CJ59" s="96"/>
      <c r="CK59" s="96"/>
      <c r="CL59" s="96"/>
      <c r="CM59" s="96"/>
      <c r="CN59" s="96"/>
      <c r="CO59" s="96"/>
      <c r="CP59" s="96"/>
      <c r="CQ59" s="96"/>
      <c r="CR59" s="96"/>
      <c r="CS59" s="96"/>
      <c r="CT59" s="96"/>
      <c r="CU59" s="96"/>
      <c r="CV59" s="96"/>
      <c r="CW59" s="96"/>
      <c r="CX59" s="96"/>
      <c r="CY59" s="96"/>
      <c r="CZ59" s="96"/>
      <c r="DA59" s="124"/>
    </row>
    <row r="60" spans="2:105" x14ac:dyDescent="0.25">
      <c r="B60" s="123"/>
      <c r="CC60" s="96"/>
      <c r="CD60" s="96"/>
      <c r="CE60" s="96"/>
      <c r="CF60" s="96"/>
      <c r="CG60" s="96"/>
      <c r="CH60" s="96"/>
      <c r="CI60" s="96"/>
      <c r="CJ60" s="96"/>
      <c r="CK60" s="96"/>
      <c r="CL60" s="96"/>
      <c r="CM60" s="96"/>
      <c r="CN60" s="96"/>
      <c r="CO60" s="96"/>
      <c r="CP60" s="96"/>
      <c r="CQ60" s="96"/>
      <c r="CR60" s="96"/>
      <c r="CS60" s="96"/>
      <c r="CT60" s="96"/>
      <c r="CU60" s="96"/>
      <c r="CV60" s="96"/>
      <c r="CW60" s="96"/>
      <c r="CX60" s="96"/>
      <c r="CY60" s="96"/>
      <c r="CZ60" s="96"/>
      <c r="DA60" s="124"/>
    </row>
    <row r="61" spans="2:105" x14ac:dyDescent="0.25">
      <c r="B61" s="123"/>
      <c r="CC61" s="96"/>
      <c r="CD61" s="96"/>
      <c r="CE61" s="96"/>
      <c r="CF61" s="96"/>
      <c r="CG61" s="96"/>
      <c r="CH61" s="96"/>
      <c r="CI61" s="96"/>
      <c r="CJ61" s="96"/>
      <c r="CK61" s="96"/>
      <c r="CL61" s="96"/>
      <c r="CM61" s="96"/>
      <c r="CN61" s="96"/>
      <c r="CO61" s="96"/>
      <c r="CP61" s="96"/>
      <c r="CQ61" s="96"/>
      <c r="CR61" s="96"/>
      <c r="CS61" s="96"/>
      <c r="CT61" s="96"/>
      <c r="CU61" s="96"/>
      <c r="CV61" s="96"/>
      <c r="CW61" s="96"/>
      <c r="CX61" s="96"/>
      <c r="CY61" s="96"/>
      <c r="CZ61" s="96"/>
      <c r="DA61" s="124"/>
    </row>
    <row r="62" spans="2:105" x14ac:dyDescent="0.25">
      <c r="B62" s="123"/>
      <c r="CC62" s="96"/>
      <c r="CD62" s="96"/>
      <c r="CE62" s="96"/>
      <c r="CF62" s="96"/>
      <c r="CG62" s="96"/>
      <c r="CH62" s="96"/>
      <c r="CI62" s="96"/>
      <c r="CJ62" s="96"/>
      <c r="CK62" s="96"/>
      <c r="CL62" s="96"/>
      <c r="CM62" s="96"/>
      <c r="CN62" s="96"/>
      <c r="CO62" s="96"/>
      <c r="CP62" s="96"/>
      <c r="CQ62" s="96"/>
      <c r="CR62" s="96"/>
      <c r="CS62" s="96"/>
      <c r="CT62" s="96"/>
      <c r="CU62" s="96"/>
      <c r="CV62" s="96"/>
      <c r="CW62" s="96"/>
      <c r="CX62" s="96"/>
      <c r="CY62" s="96"/>
      <c r="CZ62" s="96"/>
      <c r="DA62" s="124"/>
    </row>
    <row r="63" spans="2:105" x14ac:dyDescent="0.25">
      <c r="B63" s="123"/>
      <c r="CC63" s="96"/>
      <c r="CD63" s="96"/>
      <c r="CE63" s="96"/>
      <c r="CF63" s="96"/>
      <c r="CG63" s="96"/>
      <c r="CH63" s="96"/>
      <c r="CI63" s="96"/>
      <c r="CJ63" s="96"/>
      <c r="CK63" s="96"/>
      <c r="CL63" s="96"/>
      <c r="CM63" s="96"/>
      <c r="CN63" s="96"/>
      <c r="CO63" s="96"/>
      <c r="CP63" s="96"/>
      <c r="CQ63" s="96"/>
      <c r="CR63" s="96"/>
      <c r="CS63" s="96"/>
      <c r="CT63" s="96"/>
      <c r="CU63" s="96"/>
      <c r="CV63" s="96"/>
      <c r="CW63" s="96"/>
      <c r="CX63" s="96"/>
      <c r="CY63" s="96"/>
      <c r="CZ63" s="96"/>
      <c r="DA63" s="124"/>
    </row>
    <row r="64" spans="2:105" x14ac:dyDescent="0.25">
      <c r="B64" s="123"/>
      <c r="CC64" s="96"/>
      <c r="CD64" s="96"/>
      <c r="CE64" s="96"/>
      <c r="CF64" s="96"/>
      <c r="CG64" s="96"/>
      <c r="CH64" s="96"/>
      <c r="CI64" s="96"/>
      <c r="CJ64" s="96"/>
      <c r="CK64" s="96"/>
      <c r="CL64" s="96"/>
      <c r="CM64" s="96"/>
      <c r="CN64" s="96"/>
      <c r="CO64" s="96"/>
      <c r="CP64" s="96"/>
      <c r="CQ64" s="96"/>
      <c r="CR64" s="96"/>
      <c r="CS64" s="96"/>
      <c r="CT64" s="96"/>
      <c r="CU64" s="96"/>
      <c r="CV64" s="96"/>
      <c r="CW64" s="96"/>
      <c r="CX64" s="96"/>
      <c r="CY64" s="96"/>
      <c r="CZ64" s="96"/>
      <c r="DA64" s="124"/>
    </row>
    <row r="65" spans="2:105" x14ac:dyDescent="0.25">
      <c r="B65" s="123"/>
      <c r="CC65" s="96"/>
      <c r="CD65" s="96"/>
      <c r="CE65" s="96"/>
      <c r="CF65" s="96"/>
      <c r="CG65" s="96"/>
      <c r="CH65" s="96"/>
      <c r="CI65" s="96"/>
      <c r="CJ65" s="96"/>
      <c r="CK65" s="96"/>
      <c r="CL65" s="96"/>
      <c r="CM65" s="96"/>
      <c r="CN65" s="96"/>
      <c r="CO65" s="96"/>
      <c r="CP65" s="96"/>
      <c r="CQ65" s="96"/>
      <c r="CR65" s="96"/>
      <c r="CS65" s="96"/>
      <c r="CT65" s="96"/>
      <c r="CU65" s="96"/>
      <c r="CV65" s="96"/>
      <c r="CW65" s="96"/>
      <c r="CX65" s="96"/>
      <c r="CY65" s="96"/>
      <c r="CZ65" s="96"/>
      <c r="DA65" s="124"/>
    </row>
    <row r="66" spans="2:105" x14ac:dyDescent="0.25">
      <c r="B66" s="123"/>
      <c r="CC66" s="96"/>
      <c r="CD66" s="96"/>
      <c r="CE66" s="96"/>
      <c r="CF66" s="96"/>
      <c r="CG66" s="96"/>
      <c r="CH66" s="96"/>
      <c r="CI66" s="96"/>
      <c r="CJ66" s="96"/>
      <c r="CK66" s="96"/>
      <c r="CL66" s="96"/>
      <c r="CM66" s="96"/>
      <c r="CN66" s="96"/>
      <c r="CO66" s="96"/>
      <c r="CP66" s="96"/>
      <c r="CQ66" s="96"/>
      <c r="CR66" s="96"/>
      <c r="CS66" s="96"/>
      <c r="CT66" s="96"/>
      <c r="CU66" s="96"/>
      <c r="CV66" s="96"/>
      <c r="CW66" s="96"/>
      <c r="CX66" s="96"/>
      <c r="CY66" s="96"/>
      <c r="CZ66" s="96"/>
      <c r="DA66" s="124"/>
    </row>
    <row r="67" spans="2:105" x14ac:dyDescent="0.25">
      <c r="B67" s="123"/>
      <c r="CC67" s="96"/>
      <c r="CD67" s="96"/>
      <c r="CE67" s="96"/>
      <c r="CF67" s="96"/>
      <c r="CG67" s="96"/>
      <c r="CH67" s="96"/>
      <c r="CI67" s="96"/>
      <c r="CJ67" s="96"/>
      <c r="CK67" s="96"/>
      <c r="CL67" s="96"/>
      <c r="CM67" s="96"/>
      <c r="CN67" s="96"/>
      <c r="CO67" s="96"/>
      <c r="CP67" s="96"/>
      <c r="CQ67" s="96"/>
      <c r="CR67" s="96"/>
      <c r="CS67" s="96"/>
      <c r="CT67" s="96"/>
      <c r="CU67" s="96"/>
      <c r="CV67" s="96"/>
      <c r="CW67" s="96"/>
      <c r="CX67" s="96"/>
      <c r="CY67" s="96"/>
      <c r="CZ67" s="96"/>
      <c r="DA67" s="124"/>
    </row>
    <row r="68" spans="2:105" x14ac:dyDescent="0.25">
      <c r="B68" s="123"/>
      <c r="CC68" s="96"/>
      <c r="CD68" s="96"/>
      <c r="CE68" s="96"/>
      <c r="CF68" s="96"/>
      <c r="CG68" s="96"/>
      <c r="CH68" s="96"/>
      <c r="CI68" s="96"/>
      <c r="CJ68" s="96"/>
      <c r="CK68" s="96"/>
      <c r="CL68" s="96"/>
      <c r="CM68" s="96"/>
      <c r="CN68" s="96"/>
      <c r="CO68" s="96"/>
      <c r="CP68" s="96"/>
      <c r="CQ68" s="96"/>
      <c r="CR68" s="96"/>
      <c r="CS68" s="96"/>
      <c r="CT68" s="96"/>
      <c r="CU68" s="96"/>
      <c r="CV68" s="96"/>
      <c r="CW68" s="96"/>
      <c r="CX68" s="96"/>
      <c r="CY68" s="96"/>
      <c r="CZ68" s="96"/>
      <c r="DA68" s="124"/>
    </row>
    <row r="69" spans="2:105" x14ac:dyDescent="0.25">
      <c r="B69" s="123"/>
      <c r="CC69" s="96"/>
      <c r="CD69" s="96"/>
      <c r="CE69" s="96"/>
      <c r="CF69" s="96"/>
      <c r="CG69" s="96"/>
      <c r="CH69" s="96"/>
      <c r="CI69" s="96"/>
      <c r="CJ69" s="96"/>
      <c r="CK69" s="96"/>
      <c r="CL69" s="96"/>
      <c r="CM69" s="96"/>
      <c r="CN69" s="96"/>
      <c r="CO69" s="96"/>
      <c r="CP69" s="96"/>
      <c r="CQ69" s="96"/>
      <c r="CR69" s="96"/>
      <c r="CS69" s="96"/>
      <c r="CT69" s="96"/>
      <c r="CU69" s="96"/>
      <c r="CV69" s="96"/>
      <c r="CW69" s="96"/>
      <c r="CX69" s="96"/>
      <c r="CY69" s="96"/>
      <c r="CZ69" s="96"/>
      <c r="DA69" s="124"/>
    </row>
    <row r="70" spans="2:105" x14ac:dyDescent="0.25">
      <c r="B70" s="123"/>
      <c r="CC70" s="96"/>
      <c r="CD70" s="96"/>
      <c r="CE70" s="96"/>
      <c r="CF70" s="96"/>
      <c r="CG70" s="96"/>
      <c r="CH70" s="96"/>
      <c r="CI70" s="96"/>
      <c r="CJ70" s="96"/>
      <c r="CK70" s="96"/>
      <c r="CL70" s="96"/>
      <c r="CM70" s="96"/>
      <c r="CN70" s="96"/>
      <c r="CO70" s="96"/>
      <c r="CP70" s="96"/>
      <c r="CQ70" s="96"/>
      <c r="CR70" s="96"/>
      <c r="CS70" s="96"/>
      <c r="CT70" s="96"/>
      <c r="CU70" s="96"/>
      <c r="CV70" s="96"/>
      <c r="CW70" s="96"/>
      <c r="CX70" s="96"/>
      <c r="CY70" s="96"/>
      <c r="CZ70" s="96"/>
      <c r="DA70" s="124"/>
    </row>
    <row r="71" spans="2:105" x14ac:dyDescent="0.25">
      <c r="B71" s="123"/>
      <c r="CC71" s="96"/>
      <c r="CD71" s="96"/>
      <c r="CE71" s="96"/>
      <c r="CF71" s="96"/>
      <c r="CG71" s="96"/>
      <c r="CH71" s="96"/>
      <c r="CI71" s="96"/>
      <c r="CJ71" s="96"/>
      <c r="CK71" s="96"/>
      <c r="CL71" s="96"/>
      <c r="CM71" s="96"/>
      <c r="CN71" s="96"/>
      <c r="CO71" s="96"/>
      <c r="CP71" s="96"/>
      <c r="CQ71" s="96"/>
      <c r="CR71" s="96"/>
      <c r="CS71" s="96"/>
      <c r="CT71" s="96"/>
      <c r="CU71" s="96"/>
      <c r="CV71" s="96"/>
      <c r="CW71" s="96"/>
      <c r="CX71" s="96"/>
      <c r="CY71" s="96"/>
      <c r="CZ71" s="96"/>
      <c r="DA71" s="124"/>
    </row>
    <row r="72" spans="2:105" x14ac:dyDescent="0.25">
      <c r="B72" s="123"/>
      <c r="CC72" s="96"/>
      <c r="CD72" s="96"/>
      <c r="CE72" s="96"/>
      <c r="CF72" s="96"/>
      <c r="CG72" s="96"/>
      <c r="CH72" s="96"/>
      <c r="CI72" s="96"/>
      <c r="CJ72" s="96"/>
      <c r="CK72" s="96"/>
      <c r="CL72" s="96"/>
      <c r="CM72" s="96"/>
      <c r="CN72" s="96"/>
      <c r="CO72" s="96"/>
      <c r="CP72" s="96"/>
      <c r="CQ72" s="96"/>
      <c r="CR72" s="96"/>
      <c r="CS72" s="96"/>
      <c r="CT72" s="96"/>
      <c r="CU72" s="96"/>
      <c r="CV72" s="96"/>
      <c r="CW72" s="96"/>
      <c r="CX72" s="96"/>
      <c r="CY72" s="96"/>
      <c r="CZ72" s="96"/>
      <c r="DA72" s="124"/>
    </row>
    <row r="73" spans="2:105" x14ac:dyDescent="0.25">
      <c r="B73" s="123"/>
      <c r="CC73" s="96"/>
      <c r="CD73" s="96"/>
      <c r="CE73" s="96"/>
      <c r="CF73" s="96"/>
      <c r="CG73" s="96"/>
      <c r="CH73" s="96"/>
      <c r="CI73" s="96"/>
      <c r="CJ73" s="96"/>
      <c r="CK73" s="96"/>
      <c r="CL73" s="96"/>
      <c r="CM73" s="96"/>
      <c r="CN73" s="96"/>
      <c r="CO73" s="96"/>
      <c r="CP73" s="96"/>
      <c r="CQ73" s="96"/>
      <c r="CR73" s="96"/>
      <c r="CS73" s="96"/>
      <c r="CT73" s="96"/>
      <c r="CU73" s="96"/>
      <c r="CV73" s="96"/>
      <c r="CW73" s="96"/>
      <c r="CX73" s="96"/>
      <c r="CY73" s="96"/>
      <c r="CZ73" s="96"/>
      <c r="DA73" s="124"/>
    </row>
    <row r="74" spans="2:105" x14ac:dyDescent="0.25">
      <c r="B74" s="123"/>
      <c r="CC74" s="96"/>
      <c r="CD74" s="96"/>
      <c r="CE74" s="96"/>
      <c r="CF74" s="96"/>
      <c r="CG74" s="96"/>
      <c r="CH74" s="96"/>
      <c r="CI74" s="96"/>
      <c r="CJ74" s="96"/>
      <c r="CK74" s="96"/>
      <c r="CL74" s="96"/>
      <c r="CM74" s="96"/>
      <c r="CN74" s="96"/>
      <c r="CO74" s="96"/>
      <c r="CP74" s="96"/>
      <c r="CQ74" s="96"/>
      <c r="CR74" s="96"/>
      <c r="CS74" s="96"/>
      <c r="CT74" s="96"/>
      <c r="CU74" s="96"/>
      <c r="CV74" s="96"/>
      <c r="CW74" s="96"/>
      <c r="CX74" s="96"/>
      <c r="CY74" s="96"/>
      <c r="CZ74" s="96"/>
      <c r="DA74" s="124"/>
    </row>
    <row r="75" spans="2:105" x14ac:dyDescent="0.25">
      <c r="B75" s="123"/>
      <c r="CC75" s="96"/>
      <c r="CD75" s="96"/>
      <c r="CE75" s="96"/>
      <c r="CF75" s="96"/>
      <c r="CG75" s="96"/>
      <c r="CH75" s="96"/>
      <c r="CI75" s="96"/>
      <c r="CJ75" s="96"/>
      <c r="CK75" s="96"/>
      <c r="CL75" s="96"/>
      <c r="CM75" s="96"/>
      <c r="CN75" s="96"/>
      <c r="CO75" s="96"/>
      <c r="CP75" s="96"/>
      <c r="CQ75" s="96"/>
      <c r="CR75" s="96"/>
      <c r="CS75" s="96"/>
      <c r="CT75" s="96"/>
      <c r="CU75" s="96"/>
      <c r="CV75" s="96"/>
      <c r="CW75" s="96"/>
      <c r="CX75" s="96"/>
      <c r="CY75" s="96"/>
      <c r="CZ75" s="96"/>
      <c r="DA75" s="124"/>
    </row>
    <row r="76" spans="2:105" x14ac:dyDescent="0.25">
      <c r="B76" s="123"/>
      <c r="CC76" s="96"/>
      <c r="CD76" s="96"/>
      <c r="CE76" s="96"/>
      <c r="CF76" s="96"/>
      <c r="CG76" s="96"/>
      <c r="CH76" s="96"/>
      <c r="CI76" s="96"/>
      <c r="CJ76" s="96"/>
      <c r="CK76" s="96"/>
      <c r="CL76" s="96"/>
      <c r="CM76" s="96"/>
      <c r="CN76" s="96"/>
      <c r="CO76" s="96"/>
      <c r="CP76" s="96"/>
      <c r="CQ76" s="96"/>
      <c r="CR76" s="96"/>
      <c r="CS76" s="96"/>
      <c r="CT76" s="96"/>
      <c r="CU76" s="96"/>
      <c r="CV76" s="96"/>
      <c r="CW76" s="96"/>
      <c r="CX76" s="96"/>
      <c r="CY76" s="96"/>
      <c r="CZ76" s="96"/>
      <c r="DA76" s="124"/>
    </row>
    <row r="77" spans="2:105" x14ac:dyDescent="0.25">
      <c r="B77" s="123"/>
      <c r="CC77" s="96"/>
      <c r="CD77" s="96"/>
      <c r="CE77" s="96"/>
      <c r="CF77" s="96"/>
      <c r="CG77" s="96"/>
      <c r="CH77" s="96"/>
      <c r="CI77" s="96"/>
      <c r="CJ77" s="96"/>
      <c r="CK77" s="96"/>
      <c r="CL77" s="96"/>
      <c r="CM77" s="96"/>
      <c r="CN77" s="96"/>
      <c r="CO77" s="96"/>
      <c r="CP77" s="96"/>
      <c r="CQ77" s="96"/>
      <c r="CR77" s="96"/>
      <c r="CS77" s="96"/>
      <c r="CT77" s="96"/>
      <c r="CU77" s="96"/>
      <c r="CV77" s="96"/>
      <c r="CW77" s="96"/>
      <c r="CX77" s="96"/>
      <c r="CY77" s="96"/>
      <c r="CZ77" s="96"/>
      <c r="DA77" s="124"/>
    </row>
    <row r="78" spans="2:105" x14ac:dyDescent="0.25">
      <c r="B78" s="123"/>
      <c r="CC78" s="96"/>
      <c r="CD78" s="96"/>
      <c r="CE78" s="96"/>
      <c r="CF78" s="96"/>
      <c r="CG78" s="96"/>
      <c r="CH78" s="96"/>
      <c r="CI78" s="96"/>
      <c r="CJ78" s="96"/>
      <c r="CK78" s="96"/>
      <c r="CL78" s="96"/>
      <c r="CM78" s="96"/>
      <c r="CN78" s="96"/>
      <c r="CO78" s="96"/>
      <c r="CP78" s="96"/>
      <c r="CQ78" s="96"/>
      <c r="CR78" s="96"/>
      <c r="CS78" s="96"/>
      <c r="CT78" s="96"/>
      <c r="CU78" s="96"/>
      <c r="CV78" s="96"/>
      <c r="CW78" s="96"/>
      <c r="CX78" s="96"/>
      <c r="CY78" s="96"/>
      <c r="CZ78" s="96"/>
      <c r="DA78" s="124"/>
    </row>
    <row r="79" spans="2:105" x14ac:dyDescent="0.25">
      <c r="B79" s="123"/>
      <c r="CC79" s="96"/>
      <c r="CD79" s="96"/>
      <c r="CE79" s="96"/>
      <c r="CF79" s="96"/>
      <c r="CG79" s="96"/>
      <c r="CH79" s="96"/>
      <c r="CI79" s="96"/>
      <c r="CJ79" s="96"/>
      <c r="CK79" s="96"/>
      <c r="CL79" s="96"/>
      <c r="CM79" s="96"/>
      <c r="CN79" s="96"/>
      <c r="CO79" s="96"/>
      <c r="CP79" s="96"/>
      <c r="CQ79" s="96"/>
      <c r="CR79" s="96"/>
      <c r="CS79" s="96"/>
      <c r="CT79" s="96"/>
      <c r="CU79" s="96"/>
      <c r="CV79" s="96"/>
      <c r="CW79" s="96"/>
      <c r="CX79" s="96"/>
      <c r="CY79" s="96"/>
      <c r="CZ79" s="96"/>
      <c r="DA79" s="124"/>
    </row>
    <row r="80" spans="2:105" x14ac:dyDescent="0.25">
      <c r="B80" s="123"/>
      <c r="CC80" s="96"/>
      <c r="CD80" s="96"/>
      <c r="CE80" s="96"/>
      <c r="CF80" s="96"/>
      <c r="CG80" s="96"/>
      <c r="CH80" s="96"/>
      <c r="CI80" s="96"/>
      <c r="CJ80" s="96"/>
      <c r="CK80" s="96"/>
      <c r="CL80" s="96"/>
      <c r="CM80" s="96"/>
      <c r="CN80" s="96"/>
      <c r="CO80" s="96"/>
      <c r="CP80" s="96"/>
      <c r="CQ80" s="96"/>
      <c r="CR80" s="96"/>
      <c r="CS80" s="96"/>
      <c r="CT80" s="96"/>
      <c r="CU80" s="96"/>
      <c r="CV80" s="96"/>
      <c r="CW80" s="96"/>
      <c r="CX80" s="96"/>
      <c r="CY80" s="96"/>
      <c r="CZ80" s="96"/>
      <c r="DA80" s="124"/>
    </row>
    <row r="81" spans="2:105" x14ac:dyDescent="0.25">
      <c r="B81" s="123"/>
      <c r="CC81" s="96"/>
      <c r="CD81" s="96"/>
      <c r="CE81" s="96"/>
      <c r="CF81" s="96"/>
      <c r="CG81" s="96"/>
      <c r="CH81" s="96"/>
      <c r="CI81" s="96"/>
      <c r="CJ81" s="96"/>
      <c r="CK81" s="96"/>
      <c r="CL81" s="96"/>
      <c r="CM81" s="96"/>
      <c r="CN81" s="96"/>
      <c r="CO81" s="96"/>
      <c r="CP81" s="96"/>
      <c r="CQ81" s="96"/>
      <c r="CR81" s="96"/>
      <c r="CS81" s="96"/>
      <c r="CT81" s="96"/>
      <c r="CU81" s="96"/>
      <c r="CV81" s="96"/>
      <c r="CW81" s="96"/>
      <c r="CX81" s="96"/>
      <c r="CY81" s="96"/>
      <c r="CZ81" s="96"/>
      <c r="DA81" s="124"/>
    </row>
    <row r="82" spans="2:105" x14ac:dyDescent="0.25">
      <c r="B82" s="123"/>
      <c r="CC82" s="96"/>
      <c r="CD82" s="96"/>
      <c r="CE82" s="96"/>
      <c r="CF82" s="96"/>
      <c r="CG82" s="96"/>
      <c r="CH82" s="96"/>
      <c r="CI82" s="96"/>
      <c r="CJ82" s="96"/>
      <c r="CK82" s="96"/>
      <c r="CL82" s="96"/>
      <c r="CM82" s="96"/>
      <c r="CN82" s="96"/>
      <c r="CO82" s="96"/>
      <c r="CP82" s="96"/>
      <c r="CQ82" s="96"/>
      <c r="CR82" s="96"/>
      <c r="CS82" s="96"/>
      <c r="CT82" s="96"/>
      <c r="CU82" s="96"/>
      <c r="CV82" s="96"/>
      <c r="CW82" s="96"/>
      <c r="CX82" s="96"/>
      <c r="CY82" s="96"/>
      <c r="CZ82" s="96"/>
      <c r="DA82" s="124"/>
    </row>
    <row r="83" spans="2:105" x14ac:dyDescent="0.25">
      <c r="B83" s="123"/>
      <c r="CC83" s="96"/>
      <c r="CD83" s="96"/>
      <c r="CE83" s="96"/>
      <c r="CF83" s="96"/>
      <c r="CG83" s="96"/>
      <c r="CH83" s="96"/>
      <c r="CI83" s="96"/>
      <c r="CJ83" s="96"/>
      <c r="CK83" s="96"/>
      <c r="CL83" s="96"/>
      <c r="CM83" s="96"/>
      <c r="CN83" s="96"/>
      <c r="CO83" s="96"/>
      <c r="CP83" s="96"/>
      <c r="CQ83" s="96"/>
      <c r="CR83" s="96"/>
      <c r="CS83" s="96"/>
      <c r="CT83" s="96"/>
      <c r="CU83" s="96"/>
      <c r="CV83" s="96"/>
      <c r="CW83" s="96"/>
      <c r="CX83" s="96"/>
      <c r="CY83" s="96"/>
      <c r="CZ83" s="96"/>
      <c r="DA83" s="124"/>
    </row>
    <row r="84" spans="2:105" x14ac:dyDescent="0.25">
      <c r="B84" s="123"/>
      <c r="CC84" s="96"/>
      <c r="CD84" s="96"/>
      <c r="CE84" s="96"/>
      <c r="CF84" s="96"/>
      <c r="CG84" s="96"/>
      <c r="CH84" s="96"/>
      <c r="CI84" s="96"/>
      <c r="CJ84" s="96"/>
      <c r="CK84" s="96"/>
      <c r="CL84" s="96"/>
      <c r="CM84" s="96"/>
      <c r="CN84" s="96"/>
      <c r="CO84" s="96"/>
      <c r="CP84" s="96"/>
      <c r="CQ84" s="96"/>
      <c r="CR84" s="96"/>
      <c r="CS84" s="96"/>
      <c r="CT84" s="96"/>
      <c r="CU84" s="96"/>
      <c r="CV84" s="96"/>
      <c r="CW84" s="96"/>
      <c r="CX84" s="96"/>
      <c r="CY84" s="96"/>
      <c r="CZ84" s="96"/>
      <c r="DA84" s="124"/>
    </row>
    <row r="85" spans="2:105" x14ac:dyDescent="0.25">
      <c r="B85" s="123"/>
      <c r="CC85" s="96"/>
      <c r="CD85" s="96"/>
      <c r="CE85" s="96"/>
      <c r="CF85" s="96"/>
      <c r="CG85" s="96"/>
      <c r="CH85" s="96"/>
      <c r="CI85" s="96"/>
      <c r="CJ85" s="96"/>
      <c r="CK85" s="96"/>
      <c r="CL85" s="96"/>
      <c r="CM85" s="96"/>
      <c r="CN85" s="96"/>
      <c r="CO85" s="96"/>
      <c r="CP85" s="96"/>
      <c r="CQ85" s="96"/>
      <c r="CR85" s="96"/>
      <c r="CS85" s="96"/>
      <c r="CT85" s="96"/>
      <c r="CU85" s="96"/>
      <c r="CV85" s="96"/>
      <c r="CW85" s="96"/>
      <c r="CX85" s="96"/>
      <c r="CY85" s="96"/>
      <c r="CZ85" s="96"/>
      <c r="DA85" s="124"/>
    </row>
    <row r="86" spans="2:105" x14ac:dyDescent="0.25">
      <c r="B86" s="123"/>
      <c r="CC86" s="96"/>
      <c r="CD86" s="96"/>
      <c r="CE86" s="96"/>
      <c r="CF86" s="96"/>
      <c r="CG86" s="96"/>
      <c r="CH86" s="96"/>
      <c r="CI86" s="96"/>
      <c r="CJ86" s="96"/>
      <c r="CK86" s="96"/>
      <c r="CL86" s="96"/>
      <c r="CM86" s="96"/>
      <c r="CN86" s="96"/>
      <c r="CO86" s="96"/>
      <c r="CP86" s="96"/>
      <c r="CQ86" s="96"/>
      <c r="CR86" s="96"/>
      <c r="CS86" s="96"/>
      <c r="CT86" s="96"/>
      <c r="CU86" s="96"/>
      <c r="CV86" s="96"/>
      <c r="CW86" s="96"/>
      <c r="CX86" s="96"/>
      <c r="CY86" s="96"/>
      <c r="CZ86" s="96"/>
      <c r="DA86" s="124"/>
    </row>
    <row r="87" spans="2:105" x14ac:dyDescent="0.25">
      <c r="B87" s="123"/>
      <c r="CC87" s="96"/>
      <c r="CD87" s="96"/>
      <c r="CE87" s="96"/>
      <c r="CF87" s="96"/>
      <c r="CG87" s="96"/>
      <c r="CH87" s="96"/>
      <c r="CI87" s="96"/>
      <c r="CJ87" s="96"/>
      <c r="CK87" s="96"/>
      <c r="CL87" s="96"/>
      <c r="CM87" s="96"/>
      <c r="CN87" s="96"/>
      <c r="CO87" s="96"/>
      <c r="CP87" s="96"/>
      <c r="CQ87" s="96"/>
      <c r="CR87" s="96"/>
      <c r="CS87" s="96"/>
      <c r="CT87" s="96"/>
      <c r="CU87" s="96"/>
      <c r="CV87" s="96"/>
      <c r="CW87" s="96"/>
      <c r="CX87" s="96"/>
      <c r="CY87" s="96"/>
      <c r="CZ87" s="96"/>
      <c r="DA87" s="124"/>
    </row>
    <row r="88" spans="2:105" x14ac:dyDescent="0.25">
      <c r="B88" s="123"/>
      <c r="CC88" s="96"/>
      <c r="CD88" s="96"/>
      <c r="CE88" s="96"/>
      <c r="CF88" s="96"/>
      <c r="CG88" s="96"/>
      <c r="CH88" s="96"/>
      <c r="CI88" s="96"/>
      <c r="CJ88" s="96"/>
      <c r="CK88" s="96"/>
      <c r="CL88" s="96"/>
      <c r="CM88" s="96"/>
      <c r="CN88" s="96"/>
      <c r="CO88" s="96"/>
      <c r="CP88" s="96"/>
      <c r="CQ88" s="96"/>
      <c r="CR88" s="96"/>
      <c r="CS88" s="96"/>
      <c r="CT88" s="96"/>
      <c r="CU88" s="96"/>
      <c r="CV88" s="96"/>
      <c r="CW88" s="96"/>
      <c r="CX88" s="96"/>
      <c r="CY88" s="96"/>
      <c r="CZ88" s="96"/>
      <c r="DA88" s="124"/>
    </row>
    <row r="89" spans="2:105" x14ac:dyDescent="0.25">
      <c r="B89" s="123"/>
      <c r="CC89" s="96"/>
      <c r="CD89" s="96"/>
      <c r="CE89" s="96"/>
      <c r="CF89" s="96"/>
      <c r="CG89" s="96"/>
      <c r="CH89" s="96"/>
      <c r="CI89" s="96"/>
      <c r="CJ89" s="96"/>
      <c r="CK89" s="96"/>
      <c r="CL89" s="96"/>
      <c r="CM89" s="96"/>
      <c r="CN89" s="96"/>
      <c r="CO89" s="96"/>
      <c r="CP89" s="96"/>
      <c r="CQ89" s="96"/>
      <c r="CR89" s="96"/>
      <c r="CS89" s="96"/>
      <c r="CT89" s="96"/>
      <c r="CU89" s="96"/>
      <c r="CV89" s="96"/>
      <c r="CW89" s="96"/>
      <c r="CX89" s="96"/>
      <c r="CY89" s="96"/>
      <c r="CZ89" s="96"/>
      <c r="DA89" s="124"/>
    </row>
    <row r="90" spans="2:105" x14ac:dyDescent="0.25">
      <c r="B90" s="123"/>
      <c r="CC90" s="96"/>
      <c r="CD90" s="96"/>
      <c r="CE90" s="96"/>
      <c r="CF90" s="96"/>
      <c r="CG90" s="96"/>
      <c r="CH90" s="96"/>
      <c r="CI90" s="96"/>
      <c r="CJ90" s="96"/>
      <c r="CK90" s="96"/>
      <c r="CL90" s="96"/>
      <c r="CM90" s="96"/>
      <c r="CN90" s="96"/>
      <c r="CO90" s="96"/>
      <c r="CP90" s="96"/>
      <c r="CQ90" s="96"/>
      <c r="CR90" s="96"/>
      <c r="CS90" s="96"/>
      <c r="CT90" s="96"/>
      <c r="CU90" s="96"/>
      <c r="CV90" s="96"/>
      <c r="CW90" s="96"/>
      <c r="CX90" s="96"/>
      <c r="CY90" s="96"/>
      <c r="CZ90" s="96"/>
      <c r="DA90" s="124"/>
    </row>
    <row r="91" spans="2:105" x14ac:dyDescent="0.25">
      <c r="B91" s="123"/>
      <c r="CC91" s="96"/>
      <c r="CD91" s="96"/>
      <c r="CE91" s="96"/>
      <c r="CF91" s="96"/>
      <c r="CG91" s="96"/>
      <c r="CH91" s="96"/>
      <c r="CI91" s="96"/>
      <c r="CJ91" s="96"/>
      <c r="CK91" s="96"/>
      <c r="CL91" s="96"/>
      <c r="CM91" s="96"/>
      <c r="CN91" s="96"/>
      <c r="CO91" s="96"/>
      <c r="CP91" s="96"/>
      <c r="CQ91" s="96"/>
      <c r="CR91" s="96"/>
      <c r="CS91" s="96"/>
      <c r="CT91" s="96"/>
      <c r="CU91" s="96"/>
      <c r="CV91" s="96"/>
      <c r="CW91" s="96"/>
      <c r="CX91" s="96"/>
      <c r="CY91" s="96"/>
      <c r="CZ91" s="96"/>
      <c r="DA91" s="124"/>
    </row>
    <row r="92" spans="2:105" x14ac:dyDescent="0.25">
      <c r="B92" s="123"/>
      <c r="CC92" s="96"/>
      <c r="CD92" s="96"/>
      <c r="CE92" s="96"/>
      <c r="CF92" s="96"/>
      <c r="CG92" s="96"/>
      <c r="CH92" s="96"/>
      <c r="CI92" s="96"/>
      <c r="CJ92" s="96"/>
      <c r="CK92" s="96"/>
      <c r="CL92" s="96"/>
      <c r="CM92" s="96"/>
      <c r="CN92" s="96"/>
      <c r="CO92" s="96"/>
      <c r="CP92" s="96"/>
      <c r="CQ92" s="96"/>
      <c r="CR92" s="96"/>
      <c r="CS92" s="96"/>
      <c r="CT92" s="96"/>
      <c r="CU92" s="96"/>
      <c r="CV92" s="96"/>
      <c r="CW92" s="96"/>
      <c r="CX92" s="96"/>
      <c r="CY92" s="96"/>
      <c r="CZ92" s="96"/>
      <c r="DA92" s="124"/>
    </row>
    <row r="93" spans="2:105" x14ac:dyDescent="0.25">
      <c r="B93" s="123"/>
      <c r="CC93" s="96"/>
      <c r="CD93" s="96"/>
      <c r="CE93" s="96"/>
      <c r="CF93" s="96"/>
      <c r="CG93" s="96"/>
      <c r="CH93" s="96"/>
      <c r="CI93" s="96"/>
      <c r="CJ93" s="96"/>
      <c r="CK93" s="96"/>
      <c r="CL93" s="96"/>
      <c r="CM93" s="96"/>
      <c r="CN93" s="96"/>
      <c r="CO93" s="96"/>
      <c r="CP93" s="96"/>
      <c r="CQ93" s="96"/>
      <c r="CR93" s="96"/>
      <c r="CS93" s="96"/>
      <c r="CT93" s="96"/>
      <c r="CU93" s="96"/>
      <c r="CV93" s="96"/>
      <c r="CW93" s="96"/>
      <c r="CX93" s="96"/>
      <c r="CY93" s="96"/>
      <c r="CZ93" s="96"/>
      <c r="DA93" s="124"/>
    </row>
    <row r="94" spans="2:105" x14ac:dyDescent="0.25">
      <c r="B94" s="123"/>
      <c r="CC94" s="96"/>
      <c r="CD94" s="96"/>
      <c r="CE94" s="96"/>
      <c r="CF94" s="96"/>
      <c r="CG94" s="96"/>
      <c r="CH94" s="96"/>
      <c r="CI94" s="96"/>
      <c r="CJ94" s="96"/>
      <c r="CK94" s="96"/>
      <c r="CL94" s="96"/>
      <c r="CM94" s="96"/>
      <c r="CN94" s="96"/>
      <c r="CO94" s="96"/>
      <c r="CP94" s="96"/>
      <c r="CQ94" s="96"/>
      <c r="CR94" s="96"/>
      <c r="CS94" s="96"/>
      <c r="CT94" s="96"/>
      <c r="CU94" s="96"/>
      <c r="CV94" s="96"/>
      <c r="CW94" s="96"/>
      <c r="CX94" s="96"/>
      <c r="CY94" s="96"/>
      <c r="CZ94" s="96"/>
      <c r="DA94" s="124"/>
    </row>
    <row r="95" spans="2:105" x14ac:dyDescent="0.25">
      <c r="B95" s="123"/>
      <c r="CC95" s="96"/>
      <c r="CD95" s="96"/>
      <c r="CE95" s="96"/>
      <c r="CF95" s="96"/>
      <c r="CG95" s="96"/>
      <c r="CH95" s="96"/>
      <c r="CI95" s="96"/>
      <c r="CJ95" s="96"/>
      <c r="CK95" s="96"/>
      <c r="CL95" s="96"/>
      <c r="CM95" s="96"/>
      <c r="CN95" s="96"/>
      <c r="CO95" s="96"/>
      <c r="CP95" s="96"/>
      <c r="CQ95" s="96"/>
      <c r="CR95" s="96"/>
      <c r="CS95" s="96"/>
      <c r="CT95" s="96"/>
      <c r="CU95" s="96"/>
      <c r="CV95" s="96"/>
      <c r="CW95" s="96"/>
      <c r="CX95" s="96"/>
      <c r="CY95" s="96"/>
      <c r="CZ95" s="96"/>
      <c r="DA95" s="124"/>
    </row>
    <row r="96" spans="2:105" x14ac:dyDescent="0.25">
      <c r="B96" s="123"/>
      <c r="CC96" s="96"/>
      <c r="CD96" s="96"/>
      <c r="CE96" s="96"/>
      <c r="CF96" s="96"/>
      <c r="CG96" s="96"/>
      <c r="CH96" s="96"/>
      <c r="CI96" s="96"/>
      <c r="CJ96" s="96"/>
      <c r="CK96" s="96"/>
      <c r="CL96" s="96"/>
      <c r="CM96" s="96"/>
      <c r="CN96" s="96"/>
      <c r="CO96" s="96"/>
      <c r="CP96" s="96"/>
      <c r="CQ96" s="96"/>
      <c r="CR96" s="96"/>
      <c r="CS96" s="96"/>
      <c r="CT96" s="96"/>
      <c r="CU96" s="96"/>
      <c r="CV96" s="96"/>
      <c r="CW96" s="96"/>
      <c r="CX96" s="96"/>
      <c r="CY96" s="96"/>
      <c r="CZ96" s="96"/>
      <c r="DA96" s="124"/>
    </row>
    <row r="97" spans="2:105" x14ac:dyDescent="0.25">
      <c r="B97" s="123"/>
      <c r="CC97" s="96"/>
      <c r="CD97" s="96"/>
      <c r="CE97" s="96"/>
      <c r="CF97" s="96"/>
      <c r="CG97" s="96"/>
      <c r="CH97" s="96"/>
      <c r="CI97" s="96"/>
      <c r="CJ97" s="96"/>
      <c r="CK97" s="96"/>
      <c r="CL97" s="96"/>
      <c r="CM97" s="96"/>
      <c r="CN97" s="96"/>
      <c r="CO97" s="96"/>
      <c r="CP97" s="96"/>
      <c r="CQ97" s="96"/>
      <c r="CR97" s="96"/>
      <c r="CS97" s="96"/>
      <c r="CT97" s="96"/>
      <c r="CU97" s="96"/>
      <c r="CV97" s="96"/>
      <c r="CW97" s="96"/>
      <c r="CX97" s="96"/>
      <c r="CY97" s="96"/>
      <c r="CZ97" s="96"/>
      <c r="DA97" s="124"/>
    </row>
    <row r="98" spans="2:105" x14ac:dyDescent="0.25">
      <c r="B98" s="123"/>
      <c r="CC98" s="96"/>
      <c r="CD98" s="96"/>
      <c r="CE98" s="96"/>
      <c r="CF98" s="96"/>
      <c r="CG98" s="96"/>
      <c r="CH98" s="96"/>
      <c r="CI98" s="96"/>
      <c r="CJ98" s="96"/>
      <c r="CK98" s="96"/>
      <c r="CL98" s="96"/>
      <c r="CM98" s="96"/>
      <c r="CN98" s="96"/>
      <c r="CO98" s="96"/>
      <c r="CP98" s="96"/>
      <c r="CQ98" s="96"/>
      <c r="CR98" s="96"/>
      <c r="CS98" s="96"/>
      <c r="CT98" s="96"/>
      <c r="CU98" s="96"/>
      <c r="CV98" s="96"/>
      <c r="CW98" s="96"/>
      <c r="CX98" s="96"/>
      <c r="CY98" s="96"/>
      <c r="CZ98" s="96"/>
      <c r="DA98" s="124"/>
    </row>
    <row r="99" spans="2:105" x14ac:dyDescent="0.25">
      <c r="B99" s="123"/>
      <c r="CC99" s="96"/>
      <c r="CD99" s="96"/>
      <c r="CE99" s="96"/>
      <c r="CF99" s="96"/>
      <c r="CG99" s="96"/>
      <c r="CH99" s="96"/>
      <c r="CI99" s="96"/>
      <c r="CJ99" s="96"/>
      <c r="CK99" s="96"/>
      <c r="CL99" s="96"/>
      <c r="CM99" s="96"/>
      <c r="CN99" s="96"/>
      <c r="CO99" s="96"/>
      <c r="CP99" s="96"/>
      <c r="CQ99" s="96"/>
      <c r="CR99" s="96"/>
      <c r="CS99" s="96"/>
      <c r="CT99" s="96"/>
      <c r="CU99" s="96"/>
      <c r="CV99" s="96"/>
      <c r="CW99" s="96"/>
      <c r="CX99" s="96"/>
      <c r="CY99" s="96"/>
      <c r="CZ99" s="96"/>
      <c r="DA99" s="124"/>
    </row>
    <row r="100" spans="2:105" x14ac:dyDescent="0.25">
      <c r="B100" s="123"/>
      <c r="CC100" s="96"/>
      <c r="CD100" s="96"/>
      <c r="CE100" s="96"/>
      <c r="CF100" s="96"/>
      <c r="CG100" s="96"/>
      <c r="CH100" s="96"/>
      <c r="CI100" s="96"/>
      <c r="CJ100" s="96"/>
      <c r="CK100" s="96"/>
      <c r="CL100" s="96"/>
      <c r="CM100" s="96"/>
      <c r="CN100" s="96"/>
      <c r="CO100" s="96"/>
      <c r="CP100" s="96"/>
      <c r="CQ100" s="96"/>
      <c r="CR100" s="96"/>
      <c r="CS100" s="96"/>
      <c r="CT100" s="96"/>
      <c r="CU100" s="96"/>
      <c r="CV100" s="96"/>
      <c r="CW100" s="96"/>
      <c r="CX100" s="96"/>
      <c r="CY100" s="96"/>
      <c r="CZ100" s="96"/>
      <c r="DA100" s="124"/>
    </row>
    <row r="101" spans="2:105" x14ac:dyDescent="0.25">
      <c r="B101" s="123"/>
      <c r="CC101" s="96"/>
      <c r="CD101" s="96"/>
      <c r="CE101" s="96"/>
      <c r="CF101" s="96"/>
      <c r="CG101" s="96"/>
      <c r="CH101" s="96"/>
      <c r="CI101" s="96"/>
      <c r="CJ101" s="96"/>
      <c r="CK101" s="96"/>
      <c r="CL101" s="96"/>
      <c r="CM101" s="96"/>
      <c r="CN101" s="96"/>
      <c r="CO101" s="96"/>
      <c r="CP101" s="96"/>
      <c r="CQ101" s="96"/>
      <c r="CR101" s="96"/>
      <c r="CS101" s="96"/>
      <c r="CT101" s="96"/>
      <c r="CU101" s="96"/>
      <c r="CV101" s="96"/>
      <c r="CW101" s="96"/>
      <c r="CX101" s="96"/>
      <c r="CY101" s="96"/>
      <c r="CZ101" s="96"/>
      <c r="DA101" s="124"/>
    </row>
    <row r="102" spans="2:105" x14ac:dyDescent="0.25">
      <c r="B102" s="123"/>
      <c r="CC102" s="96"/>
      <c r="CD102" s="96"/>
      <c r="CE102" s="96"/>
      <c r="CF102" s="96"/>
      <c r="CG102" s="96"/>
      <c r="CH102" s="96"/>
      <c r="CI102" s="96"/>
      <c r="CJ102" s="96"/>
      <c r="CK102" s="96"/>
      <c r="CL102" s="96"/>
      <c r="CM102" s="96"/>
      <c r="CN102" s="96"/>
      <c r="CO102" s="96"/>
      <c r="CP102" s="96"/>
      <c r="CQ102" s="96"/>
      <c r="CR102" s="96"/>
      <c r="CS102" s="96"/>
      <c r="CT102" s="96"/>
      <c r="CU102" s="96"/>
      <c r="CV102" s="96"/>
      <c r="CW102" s="96"/>
      <c r="CX102" s="96"/>
      <c r="CY102" s="96"/>
      <c r="CZ102" s="96"/>
      <c r="DA102" s="124"/>
    </row>
    <row r="103" spans="2:105" x14ac:dyDescent="0.25">
      <c r="B103" s="123"/>
      <c r="CC103" s="96"/>
      <c r="CD103" s="96"/>
      <c r="CE103" s="96"/>
      <c r="CF103" s="96"/>
      <c r="CG103" s="96"/>
      <c r="CH103" s="96"/>
      <c r="CI103" s="96"/>
      <c r="CJ103" s="96"/>
      <c r="CK103" s="96"/>
      <c r="CL103" s="96"/>
      <c r="CM103" s="96"/>
      <c r="CN103" s="96"/>
      <c r="CO103" s="96"/>
      <c r="CP103" s="96"/>
      <c r="CQ103" s="96"/>
      <c r="CR103" s="96"/>
      <c r="CS103" s="96"/>
      <c r="CT103" s="96"/>
      <c r="CU103" s="96"/>
      <c r="CV103" s="96"/>
      <c r="CW103" s="96"/>
      <c r="CX103" s="96"/>
      <c r="CY103" s="96"/>
      <c r="CZ103" s="96"/>
      <c r="DA103" s="124"/>
    </row>
    <row r="104" spans="2:105" x14ac:dyDescent="0.25">
      <c r="B104" s="123"/>
      <c r="CC104" s="96"/>
      <c r="CD104" s="96"/>
      <c r="CE104" s="96"/>
      <c r="CF104" s="96"/>
      <c r="CG104" s="96"/>
      <c r="CH104" s="96"/>
      <c r="CI104" s="96"/>
      <c r="CJ104" s="96"/>
      <c r="CK104" s="96"/>
      <c r="CL104" s="96"/>
      <c r="CM104" s="96"/>
      <c r="CN104" s="96"/>
      <c r="CO104" s="96"/>
      <c r="CP104" s="96"/>
      <c r="CQ104" s="96"/>
      <c r="CR104" s="96"/>
      <c r="CS104" s="96"/>
      <c r="CT104" s="96"/>
      <c r="CU104" s="96"/>
      <c r="CV104" s="96"/>
      <c r="CW104" s="96"/>
      <c r="CX104" s="96"/>
      <c r="CY104" s="96"/>
      <c r="CZ104" s="96"/>
      <c r="DA104" s="124"/>
    </row>
    <row r="105" spans="2:105" x14ac:dyDescent="0.25">
      <c r="B105" s="123"/>
      <c r="CC105" s="96"/>
      <c r="CD105" s="96"/>
      <c r="CE105" s="96"/>
      <c r="CF105" s="96"/>
      <c r="CG105" s="96"/>
      <c r="CH105" s="96"/>
      <c r="CI105" s="96"/>
      <c r="CJ105" s="96"/>
      <c r="CK105" s="96"/>
      <c r="CL105" s="96"/>
      <c r="CM105" s="96"/>
      <c r="CN105" s="96"/>
      <c r="CO105" s="96"/>
      <c r="CP105" s="96"/>
      <c r="CQ105" s="96"/>
      <c r="CR105" s="96"/>
      <c r="CS105" s="96"/>
      <c r="CT105" s="96"/>
      <c r="CU105" s="96"/>
      <c r="CV105" s="96"/>
      <c r="CW105" s="96"/>
      <c r="CX105" s="96"/>
      <c r="CY105" s="96"/>
      <c r="CZ105" s="96"/>
      <c r="DA105" s="124"/>
    </row>
    <row r="106" spans="2:105" x14ac:dyDescent="0.25">
      <c r="B106" s="123"/>
      <c r="CC106" s="96"/>
      <c r="CD106" s="96"/>
      <c r="CE106" s="96"/>
      <c r="CF106" s="96"/>
      <c r="CG106" s="96"/>
      <c r="CH106" s="96"/>
      <c r="CI106" s="96"/>
      <c r="CJ106" s="96"/>
      <c r="CK106" s="96"/>
      <c r="CL106" s="96"/>
      <c r="CM106" s="96"/>
      <c r="CN106" s="96"/>
      <c r="CO106" s="96"/>
      <c r="CP106" s="96"/>
      <c r="CQ106" s="96"/>
      <c r="CR106" s="96"/>
      <c r="CS106" s="96"/>
      <c r="CT106" s="96"/>
      <c r="CU106" s="96"/>
      <c r="CV106" s="96"/>
      <c r="CW106" s="96"/>
      <c r="CX106" s="96"/>
      <c r="CY106" s="96"/>
      <c r="CZ106" s="96"/>
      <c r="DA106" s="124"/>
    </row>
    <row r="107" spans="2:105" x14ac:dyDescent="0.25">
      <c r="B107" s="123"/>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124"/>
    </row>
    <row r="108" spans="2:105" x14ac:dyDescent="0.25">
      <c r="B108" s="123"/>
      <c r="CC108" s="96"/>
      <c r="CD108" s="96"/>
      <c r="CE108" s="96"/>
      <c r="CF108" s="96"/>
      <c r="CG108" s="96"/>
      <c r="CH108" s="96"/>
      <c r="CI108" s="96"/>
      <c r="CJ108" s="96"/>
      <c r="CK108" s="96"/>
      <c r="CL108" s="96"/>
      <c r="CM108" s="96"/>
      <c r="CN108" s="96"/>
      <c r="CO108" s="96"/>
      <c r="CP108" s="96"/>
      <c r="CQ108" s="96"/>
      <c r="CR108" s="96"/>
      <c r="CS108" s="96"/>
      <c r="CT108" s="96"/>
      <c r="CU108" s="96"/>
      <c r="CV108" s="96"/>
      <c r="CW108" s="96"/>
      <c r="CX108" s="96"/>
      <c r="CY108" s="96"/>
      <c r="CZ108" s="96"/>
      <c r="DA108" s="124"/>
    </row>
    <row r="109" spans="2:105" x14ac:dyDescent="0.25">
      <c r="B109" s="123"/>
      <c r="CC109" s="96"/>
      <c r="CD109" s="96"/>
      <c r="CE109" s="96"/>
      <c r="CF109" s="96"/>
      <c r="CG109" s="96"/>
      <c r="CH109" s="96"/>
      <c r="CI109" s="96"/>
      <c r="CJ109" s="96"/>
      <c r="CK109" s="96"/>
      <c r="CL109" s="96"/>
      <c r="CM109" s="96"/>
      <c r="CN109" s="96"/>
      <c r="CO109" s="96"/>
      <c r="CP109" s="96"/>
      <c r="CQ109" s="96"/>
      <c r="CR109" s="96"/>
      <c r="CS109" s="96"/>
      <c r="CT109" s="96"/>
      <c r="CU109" s="96"/>
      <c r="CV109" s="96"/>
      <c r="CW109" s="96"/>
      <c r="CX109" s="96"/>
      <c r="CY109" s="96"/>
      <c r="CZ109" s="96"/>
      <c r="DA109" s="124"/>
    </row>
    <row r="110" spans="2:105" x14ac:dyDescent="0.25">
      <c r="B110" s="123"/>
      <c r="CC110" s="96"/>
      <c r="CD110" s="96"/>
      <c r="CE110" s="96"/>
      <c r="CF110" s="96"/>
      <c r="CG110" s="96"/>
      <c r="CH110" s="96"/>
      <c r="CI110" s="96"/>
      <c r="CJ110" s="96"/>
      <c r="CK110" s="96"/>
      <c r="CL110" s="96"/>
      <c r="CM110" s="96"/>
      <c r="CN110" s="96"/>
      <c r="CO110" s="96"/>
      <c r="CP110" s="96"/>
      <c r="CQ110" s="96"/>
      <c r="CR110" s="96"/>
      <c r="CS110" s="96"/>
      <c r="CT110" s="96"/>
      <c r="CU110" s="96"/>
      <c r="CV110" s="96"/>
      <c r="CW110" s="96"/>
      <c r="CX110" s="96"/>
      <c r="CY110" s="96"/>
      <c r="CZ110" s="96"/>
      <c r="DA110" s="124"/>
    </row>
    <row r="111" spans="2:105" x14ac:dyDescent="0.25">
      <c r="B111" s="123"/>
      <c r="CC111" s="96"/>
      <c r="CD111" s="96"/>
      <c r="CE111" s="96"/>
      <c r="CF111" s="96"/>
      <c r="CG111" s="96"/>
      <c r="CH111" s="96"/>
      <c r="CI111" s="96"/>
      <c r="CJ111" s="96"/>
      <c r="CK111" s="96"/>
      <c r="CL111" s="96"/>
      <c r="CM111" s="96"/>
      <c r="CN111" s="96"/>
      <c r="CO111" s="96"/>
      <c r="CP111" s="96"/>
      <c r="CQ111" s="96"/>
      <c r="CR111" s="96"/>
      <c r="CS111" s="96"/>
      <c r="CT111" s="96"/>
      <c r="CU111" s="96"/>
      <c r="CV111" s="96"/>
      <c r="CW111" s="96"/>
      <c r="CX111" s="96"/>
      <c r="CY111" s="96"/>
      <c r="CZ111" s="96"/>
      <c r="DA111" s="124"/>
    </row>
    <row r="112" spans="2:105" x14ac:dyDescent="0.25">
      <c r="B112" s="123"/>
      <c r="CC112" s="96"/>
      <c r="CD112" s="96"/>
      <c r="CE112" s="96"/>
      <c r="CF112" s="96"/>
      <c r="CG112" s="96"/>
      <c r="CH112" s="96"/>
      <c r="CI112" s="96"/>
      <c r="CJ112" s="96"/>
      <c r="CK112" s="96"/>
      <c r="CL112" s="96"/>
      <c r="CM112" s="96"/>
      <c r="CN112" s="96"/>
      <c r="CO112" s="96"/>
      <c r="CP112" s="96"/>
      <c r="CQ112" s="96"/>
      <c r="CR112" s="96"/>
      <c r="CS112" s="96"/>
      <c r="CT112" s="96"/>
      <c r="CU112" s="96"/>
      <c r="CV112" s="96"/>
      <c r="CW112" s="96"/>
      <c r="CX112" s="96"/>
      <c r="CY112" s="96"/>
      <c r="CZ112" s="96"/>
      <c r="DA112" s="124"/>
    </row>
    <row r="113" spans="2:105" x14ac:dyDescent="0.25">
      <c r="B113" s="123"/>
      <c r="CC113" s="96"/>
      <c r="CD113" s="96"/>
      <c r="CE113" s="96"/>
      <c r="CF113" s="96"/>
      <c r="CG113" s="96"/>
      <c r="CH113" s="96"/>
      <c r="CI113" s="96"/>
      <c r="CJ113" s="96"/>
      <c r="CK113" s="96"/>
      <c r="CL113" s="96"/>
      <c r="CM113" s="96"/>
      <c r="CN113" s="96"/>
      <c r="CO113" s="96"/>
      <c r="CP113" s="96"/>
      <c r="CQ113" s="96"/>
      <c r="CR113" s="96"/>
      <c r="CS113" s="96"/>
      <c r="CT113" s="96"/>
      <c r="CU113" s="96"/>
      <c r="CV113" s="96"/>
      <c r="CW113" s="96"/>
      <c r="CX113" s="96"/>
      <c r="CY113" s="96"/>
      <c r="CZ113" s="96"/>
      <c r="DA113" s="124"/>
    </row>
    <row r="114" spans="2:105" x14ac:dyDescent="0.25">
      <c r="B114" s="123"/>
      <c r="CC114" s="96"/>
      <c r="CD114" s="96"/>
      <c r="CE114" s="96"/>
      <c r="CF114" s="96"/>
      <c r="CG114" s="96"/>
      <c r="CH114" s="96"/>
      <c r="CI114" s="96"/>
      <c r="CJ114" s="96"/>
      <c r="CK114" s="96"/>
      <c r="CL114" s="96"/>
      <c r="CM114" s="96"/>
      <c r="CN114" s="96"/>
      <c r="CO114" s="96"/>
      <c r="CP114" s="96"/>
      <c r="CQ114" s="96"/>
      <c r="CR114" s="96"/>
      <c r="CS114" s="96"/>
      <c r="CT114" s="96"/>
      <c r="CU114" s="96"/>
      <c r="CV114" s="96"/>
      <c r="CW114" s="96"/>
      <c r="CX114" s="96"/>
      <c r="CY114" s="96"/>
      <c r="CZ114" s="96"/>
      <c r="DA114" s="124"/>
    </row>
    <row r="115" spans="2:105" x14ac:dyDescent="0.25">
      <c r="B115" s="123"/>
      <c r="CC115" s="96"/>
      <c r="CD115" s="96"/>
      <c r="CE115" s="96"/>
      <c r="CF115" s="96"/>
      <c r="CG115" s="96"/>
      <c r="CH115" s="96"/>
      <c r="CI115" s="96"/>
      <c r="CJ115" s="96"/>
      <c r="CK115" s="96"/>
      <c r="CL115" s="96"/>
      <c r="CM115" s="96"/>
      <c r="CN115" s="96"/>
      <c r="CO115" s="96"/>
      <c r="CP115" s="96"/>
      <c r="CQ115" s="96"/>
      <c r="CR115" s="96"/>
      <c r="CS115" s="96"/>
      <c r="CT115" s="96"/>
      <c r="CU115" s="96"/>
      <c r="CV115" s="96"/>
      <c r="CW115" s="96"/>
      <c r="CX115" s="96"/>
      <c r="CY115" s="96"/>
      <c r="CZ115" s="96"/>
      <c r="DA115" s="124"/>
    </row>
    <row r="116" spans="2:105" x14ac:dyDescent="0.25">
      <c r="B116" s="123"/>
      <c r="CC116" s="96"/>
      <c r="CD116" s="96"/>
      <c r="CE116" s="96"/>
      <c r="CF116" s="96"/>
      <c r="CG116" s="96"/>
      <c r="CH116" s="96"/>
      <c r="CI116" s="96"/>
      <c r="CJ116" s="96"/>
      <c r="CK116" s="96"/>
      <c r="CL116" s="96"/>
      <c r="CM116" s="96"/>
      <c r="CN116" s="96"/>
      <c r="CO116" s="96"/>
      <c r="CP116" s="96"/>
      <c r="CQ116" s="96"/>
      <c r="CR116" s="96"/>
      <c r="CS116" s="96"/>
      <c r="CT116" s="96"/>
      <c r="CU116" s="96"/>
      <c r="CV116" s="96"/>
      <c r="CW116" s="96"/>
      <c r="CX116" s="96"/>
      <c r="CY116" s="96"/>
      <c r="CZ116" s="96"/>
      <c r="DA116" s="124"/>
    </row>
    <row r="117" spans="2:105" x14ac:dyDescent="0.25">
      <c r="B117" s="123"/>
      <c r="CC117" s="96"/>
      <c r="CD117" s="96"/>
      <c r="CE117" s="96"/>
      <c r="CF117" s="96"/>
      <c r="CG117" s="96"/>
      <c r="CH117" s="96"/>
      <c r="CI117" s="96"/>
      <c r="CJ117" s="96"/>
      <c r="CK117" s="96"/>
      <c r="CL117" s="96"/>
      <c r="CM117" s="96"/>
      <c r="CN117" s="96"/>
      <c r="CO117" s="96"/>
      <c r="CP117" s="96"/>
      <c r="CQ117" s="96"/>
      <c r="CR117" s="96"/>
      <c r="CS117" s="96"/>
      <c r="CT117" s="96"/>
      <c r="CU117" s="96"/>
      <c r="CV117" s="96"/>
      <c r="CW117" s="96"/>
      <c r="CX117" s="96"/>
      <c r="CY117" s="96"/>
      <c r="CZ117" s="96"/>
      <c r="DA117" s="124"/>
    </row>
    <row r="118" spans="2:105" x14ac:dyDescent="0.25">
      <c r="B118" s="123"/>
      <c r="CC118" s="96"/>
      <c r="CD118" s="96"/>
      <c r="CE118" s="96"/>
      <c r="CF118" s="96"/>
      <c r="CG118" s="96"/>
      <c r="CH118" s="96"/>
      <c r="CI118" s="96"/>
      <c r="CJ118" s="96"/>
      <c r="CK118" s="96"/>
      <c r="CL118" s="96"/>
      <c r="CM118" s="96"/>
      <c r="CN118" s="96"/>
      <c r="CO118" s="96"/>
      <c r="CP118" s="96"/>
      <c r="CQ118" s="96"/>
      <c r="CR118" s="96"/>
      <c r="CS118" s="96"/>
      <c r="CT118" s="96"/>
      <c r="CU118" s="96"/>
      <c r="CV118" s="96"/>
      <c r="CW118" s="96"/>
      <c r="CX118" s="96"/>
      <c r="CY118" s="96"/>
      <c r="CZ118" s="96"/>
      <c r="DA118" s="124"/>
    </row>
    <row r="119" spans="2:105" x14ac:dyDescent="0.25">
      <c r="B119" s="123"/>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124"/>
    </row>
    <row r="120" spans="2:105" x14ac:dyDescent="0.25">
      <c r="B120" s="123"/>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124"/>
    </row>
    <row r="121" spans="2:105" x14ac:dyDescent="0.25">
      <c r="B121" s="123"/>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124"/>
    </row>
    <row r="122" spans="2:105" x14ac:dyDescent="0.25">
      <c r="B122" s="123"/>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124"/>
    </row>
    <row r="123" spans="2:105" x14ac:dyDescent="0.25">
      <c r="B123" s="123"/>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124"/>
    </row>
    <row r="124" spans="2:105" x14ac:dyDescent="0.25">
      <c r="B124" s="123"/>
      <c r="CC124" s="96"/>
      <c r="CD124" s="96"/>
      <c r="CE124" s="96"/>
      <c r="CF124" s="96"/>
      <c r="CG124" s="96"/>
      <c r="CH124" s="96"/>
      <c r="CI124" s="96"/>
      <c r="CJ124" s="96"/>
      <c r="CK124" s="96"/>
      <c r="CL124" s="96"/>
      <c r="CM124" s="96"/>
      <c r="CN124" s="96"/>
      <c r="CO124" s="96"/>
      <c r="CP124" s="96"/>
      <c r="CQ124" s="96"/>
      <c r="CR124" s="96"/>
      <c r="CS124" s="96"/>
      <c r="CT124" s="96"/>
      <c r="CU124" s="96"/>
      <c r="CV124" s="96"/>
      <c r="CW124" s="96"/>
      <c r="CX124" s="96"/>
      <c r="CY124" s="96"/>
      <c r="CZ124" s="96"/>
      <c r="DA124" s="124"/>
    </row>
    <row r="125" spans="2:105" x14ac:dyDescent="0.25">
      <c r="B125" s="123"/>
      <c r="CC125" s="96"/>
      <c r="CD125" s="96"/>
      <c r="CE125" s="96"/>
      <c r="CF125" s="96"/>
      <c r="CG125" s="96"/>
      <c r="CH125" s="96"/>
      <c r="CI125" s="96"/>
      <c r="CJ125" s="96"/>
      <c r="CK125" s="96"/>
      <c r="CL125" s="96"/>
      <c r="CM125" s="96"/>
      <c r="CN125" s="96"/>
      <c r="CO125" s="96"/>
      <c r="CP125" s="96"/>
      <c r="CQ125" s="96"/>
      <c r="CR125" s="96"/>
      <c r="CS125" s="96"/>
      <c r="CT125" s="96"/>
      <c r="CU125" s="96"/>
      <c r="CV125" s="96"/>
      <c r="CW125" s="96"/>
      <c r="CX125" s="96"/>
      <c r="CY125" s="96"/>
      <c r="CZ125" s="96"/>
      <c r="DA125" s="124"/>
    </row>
    <row r="126" spans="2:105" x14ac:dyDescent="0.25">
      <c r="B126" s="123"/>
      <c r="CC126" s="96"/>
      <c r="CD126" s="96"/>
      <c r="CE126" s="96"/>
      <c r="CF126" s="96"/>
      <c r="CG126" s="96"/>
      <c r="CH126" s="96"/>
      <c r="CI126" s="96"/>
      <c r="CJ126" s="96"/>
      <c r="CK126" s="96"/>
      <c r="CL126" s="96"/>
      <c r="CM126" s="96"/>
      <c r="CN126" s="96"/>
      <c r="CO126" s="96"/>
      <c r="CP126" s="96"/>
      <c r="CQ126" s="96"/>
      <c r="CR126" s="96"/>
      <c r="CS126" s="96"/>
      <c r="CT126" s="96"/>
      <c r="CU126" s="96"/>
      <c r="CV126" s="96"/>
      <c r="CW126" s="96"/>
      <c r="CX126" s="96"/>
      <c r="CY126" s="96"/>
      <c r="CZ126" s="96"/>
      <c r="DA126" s="124"/>
    </row>
    <row r="127" spans="2:105" x14ac:dyDescent="0.25">
      <c r="B127" s="123"/>
      <c r="CC127" s="96"/>
      <c r="CD127" s="96"/>
      <c r="CE127" s="96"/>
      <c r="CF127" s="96"/>
      <c r="CG127" s="96"/>
      <c r="CH127" s="96"/>
      <c r="CI127" s="96"/>
      <c r="CJ127" s="96"/>
      <c r="CK127" s="96"/>
      <c r="CL127" s="96"/>
      <c r="CM127" s="96"/>
      <c r="CN127" s="96"/>
      <c r="CO127" s="96"/>
      <c r="CP127" s="96"/>
      <c r="CQ127" s="96"/>
      <c r="CR127" s="96"/>
      <c r="CS127" s="96"/>
      <c r="CT127" s="96"/>
      <c r="CU127" s="96"/>
      <c r="CV127" s="96"/>
      <c r="CW127" s="96"/>
      <c r="CX127" s="96"/>
      <c r="CY127" s="96"/>
      <c r="CZ127" s="96"/>
      <c r="DA127" s="124"/>
    </row>
    <row r="128" spans="2:105" x14ac:dyDescent="0.25">
      <c r="B128" s="123"/>
      <c r="CC128" s="96"/>
      <c r="CD128" s="96"/>
      <c r="CE128" s="96"/>
      <c r="CF128" s="96"/>
      <c r="CG128" s="96"/>
      <c r="CH128" s="96"/>
      <c r="CI128" s="96"/>
      <c r="CJ128" s="96"/>
      <c r="CK128" s="96"/>
      <c r="CL128" s="96"/>
      <c r="CM128" s="96"/>
      <c r="CN128" s="96"/>
      <c r="CO128" s="96"/>
      <c r="CP128" s="96"/>
      <c r="CQ128" s="96"/>
      <c r="CR128" s="96"/>
      <c r="CS128" s="96"/>
      <c r="CT128" s="96"/>
      <c r="CU128" s="96"/>
      <c r="CV128" s="96"/>
      <c r="CW128" s="96"/>
      <c r="CX128" s="96"/>
      <c r="CY128" s="96"/>
      <c r="CZ128" s="96"/>
      <c r="DA128" s="124"/>
    </row>
    <row r="129" spans="2:105" x14ac:dyDescent="0.25">
      <c r="B129" s="123"/>
      <c r="CC129" s="96"/>
      <c r="CD129" s="96"/>
      <c r="CE129" s="96"/>
      <c r="CF129" s="96"/>
      <c r="CG129" s="96"/>
      <c r="CH129" s="96"/>
      <c r="CI129" s="96"/>
      <c r="CJ129" s="96"/>
      <c r="CK129" s="96"/>
      <c r="CL129" s="96"/>
      <c r="CM129" s="96"/>
      <c r="CN129" s="96"/>
      <c r="CO129" s="96"/>
      <c r="CP129" s="96"/>
      <c r="CQ129" s="96"/>
      <c r="CR129" s="96"/>
      <c r="CS129" s="96"/>
      <c r="CT129" s="96"/>
      <c r="CU129" s="96"/>
      <c r="CV129" s="96"/>
      <c r="CW129" s="96"/>
      <c r="CX129" s="96"/>
      <c r="CY129" s="96"/>
      <c r="CZ129" s="96"/>
      <c r="DA129" s="124"/>
    </row>
    <row r="130" spans="2:105" x14ac:dyDescent="0.25">
      <c r="B130" s="123"/>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124"/>
    </row>
    <row r="131" spans="2:105" x14ac:dyDescent="0.25">
      <c r="B131" s="123"/>
      <c r="CC131" s="96"/>
      <c r="CD131" s="96"/>
      <c r="CE131" s="96"/>
      <c r="CF131" s="96"/>
      <c r="CG131" s="96"/>
      <c r="CH131" s="96"/>
      <c r="CI131" s="96"/>
      <c r="CJ131" s="96"/>
      <c r="CK131" s="96"/>
      <c r="CL131" s="96"/>
      <c r="CM131" s="96"/>
      <c r="CN131" s="96"/>
      <c r="CO131" s="96"/>
      <c r="CP131" s="96"/>
      <c r="CQ131" s="96"/>
      <c r="CR131" s="96"/>
      <c r="CS131" s="96"/>
      <c r="CT131" s="96"/>
      <c r="CU131" s="96"/>
      <c r="CV131" s="96"/>
      <c r="CW131" s="96"/>
      <c r="CX131" s="96"/>
      <c r="CY131" s="96"/>
      <c r="CZ131" s="96"/>
      <c r="DA131" s="124"/>
    </row>
    <row r="132" spans="2:105" x14ac:dyDescent="0.25">
      <c r="B132" s="123"/>
      <c r="CC132" s="96"/>
      <c r="CD132" s="96"/>
      <c r="CE132" s="96"/>
      <c r="CF132" s="96"/>
      <c r="CG132" s="96"/>
      <c r="CH132" s="96"/>
      <c r="CI132" s="96"/>
      <c r="CJ132" s="96"/>
      <c r="CK132" s="96"/>
      <c r="CL132" s="96"/>
      <c r="CM132" s="96"/>
      <c r="CN132" s="96"/>
      <c r="CO132" s="96"/>
      <c r="CP132" s="96"/>
      <c r="CQ132" s="96"/>
      <c r="CR132" s="96"/>
      <c r="CS132" s="96"/>
      <c r="CT132" s="96"/>
      <c r="CU132" s="96"/>
      <c r="CV132" s="96"/>
      <c r="CW132" s="96"/>
      <c r="CX132" s="96"/>
      <c r="CY132" s="96"/>
      <c r="CZ132" s="96"/>
      <c r="DA132" s="124"/>
    </row>
    <row r="133" spans="2:105" x14ac:dyDescent="0.25">
      <c r="B133" s="123"/>
      <c r="CC133" s="96"/>
      <c r="CD133" s="96"/>
      <c r="CE133" s="96"/>
      <c r="CF133" s="96"/>
      <c r="CG133" s="96"/>
      <c r="CH133" s="96"/>
      <c r="CI133" s="96"/>
      <c r="CJ133" s="96"/>
      <c r="CK133" s="96"/>
      <c r="CL133" s="96"/>
      <c r="CM133" s="96"/>
      <c r="CN133" s="96"/>
      <c r="CO133" s="96"/>
      <c r="CP133" s="96"/>
      <c r="CQ133" s="96"/>
      <c r="CR133" s="96"/>
      <c r="CS133" s="96"/>
      <c r="CT133" s="96"/>
      <c r="CU133" s="96"/>
      <c r="CV133" s="96"/>
      <c r="CW133" s="96"/>
      <c r="CX133" s="96"/>
      <c r="CY133" s="96"/>
      <c r="CZ133" s="96"/>
      <c r="DA133" s="124"/>
    </row>
    <row r="134" spans="2:105" x14ac:dyDescent="0.25">
      <c r="B134" s="123"/>
      <c r="CC134" s="96"/>
      <c r="CD134" s="96"/>
      <c r="CE134" s="96"/>
      <c r="CF134" s="96"/>
      <c r="CG134" s="96"/>
      <c r="CH134" s="96"/>
      <c r="CI134" s="96"/>
      <c r="CJ134" s="96"/>
      <c r="CK134" s="96"/>
      <c r="CL134" s="96"/>
      <c r="CM134" s="96"/>
      <c r="CN134" s="96"/>
      <c r="CO134" s="96"/>
      <c r="CP134" s="96"/>
      <c r="CQ134" s="96"/>
      <c r="CR134" s="96"/>
      <c r="CS134" s="96"/>
      <c r="CT134" s="96"/>
      <c r="CU134" s="96"/>
      <c r="CV134" s="96"/>
      <c r="CW134" s="96"/>
      <c r="CX134" s="96"/>
      <c r="CY134" s="96"/>
      <c r="CZ134" s="96"/>
      <c r="DA134" s="124"/>
    </row>
    <row r="135" spans="2:105" x14ac:dyDescent="0.25">
      <c r="B135" s="123"/>
      <c r="CC135" s="96"/>
      <c r="CD135" s="96"/>
      <c r="CE135" s="96"/>
      <c r="CF135" s="96"/>
      <c r="CG135" s="96"/>
      <c r="CH135" s="96"/>
      <c r="CI135" s="96"/>
      <c r="CJ135" s="96"/>
      <c r="CK135" s="96"/>
      <c r="CL135" s="96"/>
      <c r="CM135" s="96"/>
      <c r="CN135" s="96"/>
      <c r="CO135" s="96"/>
      <c r="CP135" s="96"/>
      <c r="CQ135" s="96"/>
      <c r="CR135" s="96"/>
      <c r="CS135" s="96"/>
      <c r="CT135" s="96"/>
      <c r="CU135" s="96"/>
      <c r="CV135" s="96"/>
      <c r="CW135" s="96"/>
      <c r="CX135" s="96"/>
      <c r="CY135" s="96"/>
      <c r="CZ135" s="96"/>
      <c r="DA135" s="124"/>
    </row>
    <row r="136" spans="2:105" x14ac:dyDescent="0.25">
      <c r="B136" s="123"/>
      <c r="CC136" s="96"/>
      <c r="CD136" s="96"/>
      <c r="CE136" s="96"/>
      <c r="CF136" s="96"/>
      <c r="CG136" s="96"/>
      <c r="CH136" s="96"/>
      <c r="CI136" s="96"/>
      <c r="CJ136" s="96"/>
      <c r="CK136" s="96"/>
      <c r="CL136" s="96"/>
      <c r="CM136" s="96"/>
      <c r="CN136" s="96"/>
      <c r="CO136" s="96"/>
      <c r="CP136" s="96"/>
      <c r="CQ136" s="96"/>
      <c r="CR136" s="96"/>
      <c r="CS136" s="96"/>
      <c r="CT136" s="96"/>
      <c r="CU136" s="96"/>
      <c r="CV136" s="96"/>
      <c r="CW136" s="96"/>
      <c r="CX136" s="96"/>
      <c r="CY136" s="96"/>
      <c r="CZ136" s="96"/>
      <c r="DA136" s="124"/>
    </row>
    <row r="137" spans="2:105" x14ac:dyDescent="0.25">
      <c r="B137" s="123"/>
      <c r="CC137" s="96"/>
      <c r="CD137" s="96"/>
      <c r="CE137" s="96"/>
      <c r="CF137" s="96"/>
      <c r="CG137" s="96"/>
      <c r="CH137" s="96"/>
      <c r="CI137" s="96"/>
      <c r="CJ137" s="96"/>
      <c r="CK137" s="96"/>
      <c r="CL137" s="96"/>
      <c r="CM137" s="96"/>
      <c r="CN137" s="96"/>
      <c r="CO137" s="96"/>
      <c r="CP137" s="96"/>
      <c r="CQ137" s="96"/>
      <c r="CR137" s="96"/>
      <c r="CS137" s="96"/>
      <c r="CT137" s="96"/>
      <c r="CU137" s="96"/>
      <c r="CV137" s="96"/>
      <c r="CW137" s="96"/>
      <c r="CX137" s="96"/>
      <c r="CY137" s="96"/>
      <c r="CZ137" s="96"/>
      <c r="DA137" s="124"/>
    </row>
    <row r="138" spans="2:105" x14ac:dyDescent="0.25">
      <c r="B138" s="123"/>
      <c r="CC138" s="96"/>
      <c r="CD138" s="96"/>
      <c r="CE138" s="96"/>
      <c r="CF138" s="96"/>
      <c r="CG138" s="96"/>
      <c r="CH138" s="96"/>
      <c r="CI138" s="96"/>
      <c r="CJ138" s="96"/>
      <c r="CK138" s="96"/>
      <c r="CL138" s="96"/>
      <c r="CM138" s="96"/>
      <c r="CN138" s="96"/>
      <c r="CO138" s="96"/>
      <c r="CP138" s="96"/>
      <c r="CQ138" s="96"/>
      <c r="CR138" s="96"/>
      <c r="CS138" s="96"/>
      <c r="CT138" s="96"/>
      <c r="CU138" s="96"/>
      <c r="CV138" s="96"/>
      <c r="CW138" s="96"/>
      <c r="CX138" s="96"/>
      <c r="CY138" s="96"/>
      <c r="CZ138" s="96"/>
      <c r="DA138" s="124"/>
    </row>
    <row r="139" spans="2:105" x14ac:dyDescent="0.25">
      <c r="B139" s="123"/>
      <c r="CC139" s="96"/>
      <c r="CD139" s="96"/>
      <c r="CE139" s="96"/>
      <c r="CF139" s="96"/>
      <c r="CG139" s="96"/>
      <c r="CH139" s="96"/>
      <c r="CI139" s="96"/>
      <c r="CJ139" s="96"/>
      <c r="CK139" s="96"/>
      <c r="CL139" s="96"/>
      <c r="CM139" s="96"/>
      <c r="CN139" s="96"/>
      <c r="CO139" s="96"/>
      <c r="CP139" s="96"/>
      <c r="CQ139" s="96"/>
      <c r="CR139" s="96"/>
      <c r="CS139" s="96"/>
      <c r="CT139" s="96"/>
      <c r="CU139" s="96"/>
      <c r="CV139" s="96"/>
      <c r="CW139" s="96"/>
      <c r="CX139" s="96"/>
      <c r="CY139" s="96"/>
      <c r="CZ139" s="96"/>
      <c r="DA139" s="124"/>
    </row>
    <row r="140" spans="2:105" x14ac:dyDescent="0.25">
      <c r="B140" s="123"/>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124"/>
    </row>
    <row r="141" spans="2:105" x14ac:dyDescent="0.25">
      <c r="B141" s="123"/>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124"/>
    </row>
    <row r="142" spans="2:105" x14ac:dyDescent="0.25">
      <c r="B142" s="123"/>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124"/>
    </row>
    <row r="143" spans="2:105" x14ac:dyDescent="0.25">
      <c r="B143" s="123"/>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124"/>
    </row>
    <row r="144" spans="2:105" x14ac:dyDescent="0.25">
      <c r="B144" s="123"/>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124"/>
    </row>
    <row r="145" spans="2:105" x14ac:dyDescent="0.25">
      <c r="B145" s="123"/>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124"/>
    </row>
    <row r="146" spans="2:105" x14ac:dyDescent="0.25">
      <c r="B146" s="123"/>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124"/>
    </row>
    <row r="147" spans="2:105" x14ac:dyDescent="0.25">
      <c r="B147" s="123"/>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124"/>
    </row>
    <row r="148" spans="2:105" x14ac:dyDescent="0.25">
      <c r="B148" s="123"/>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124"/>
    </row>
    <row r="149" spans="2:105" x14ac:dyDescent="0.25">
      <c r="B149" s="123"/>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124"/>
    </row>
    <row r="150" spans="2:105" x14ac:dyDescent="0.25">
      <c r="B150" s="123"/>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124"/>
    </row>
    <row r="151" spans="2:105" x14ac:dyDescent="0.25">
      <c r="B151" s="123"/>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124"/>
    </row>
    <row r="152" spans="2:105" x14ac:dyDescent="0.25">
      <c r="B152" s="123"/>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124"/>
    </row>
    <row r="153" spans="2:105" x14ac:dyDescent="0.25">
      <c r="B153" s="123"/>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124"/>
    </row>
    <row r="154" spans="2:105" x14ac:dyDescent="0.25">
      <c r="B154" s="123"/>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124"/>
    </row>
    <row r="155" spans="2:105" x14ac:dyDescent="0.25">
      <c r="B155" s="123"/>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124"/>
    </row>
    <row r="156" spans="2:105" x14ac:dyDescent="0.25">
      <c r="B156" s="123"/>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124"/>
    </row>
    <row r="157" spans="2:105" x14ac:dyDescent="0.25">
      <c r="B157" s="123"/>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124"/>
    </row>
    <row r="158" spans="2:105" x14ac:dyDescent="0.25">
      <c r="B158" s="123"/>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124"/>
    </row>
    <row r="159" spans="2:105" x14ac:dyDescent="0.25">
      <c r="B159" s="123"/>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124"/>
    </row>
    <row r="160" spans="2:105" x14ac:dyDescent="0.25">
      <c r="B160" s="123"/>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124"/>
    </row>
    <row r="161" spans="2:105" x14ac:dyDescent="0.25">
      <c r="B161" s="123"/>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124"/>
    </row>
    <row r="162" spans="2:105" x14ac:dyDescent="0.25">
      <c r="B162" s="123"/>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124"/>
    </row>
    <row r="163" spans="2:105" x14ac:dyDescent="0.25">
      <c r="B163" s="123"/>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124"/>
    </row>
    <row r="164" spans="2:105" x14ac:dyDescent="0.25">
      <c r="B164" s="123"/>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124"/>
    </row>
    <row r="165" spans="2:105" x14ac:dyDescent="0.25">
      <c r="B165" s="123"/>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124"/>
    </row>
    <row r="166" spans="2:105" x14ac:dyDescent="0.25">
      <c r="B166" s="123"/>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124"/>
    </row>
    <row r="167" spans="2:105" x14ac:dyDescent="0.25">
      <c r="B167" s="123"/>
      <c r="CC167" s="96"/>
      <c r="CD167" s="96"/>
      <c r="CE167" s="96"/>
      <c r="CF167" s="96"/>
      <c r="CG167" s="96"/>
      <c r="CH167" s="96"/>
      <c r="CI167" s="96"/>
      <c r="CJ167" s="96"/>
      <c r="CK167" s="96"/>
      <c r="CL167" s="96"/>
      <c r="CM167" s="96"/>
      <c r="CN167" s="96"/>
      <c r="CO167" s="96"/>
      <c r="CP167" s="96"/>
      <c r="CQ167" s="96"/>
      <c r="CR167" s="96"/>
      <c r="CS167" s="96"/>
      <c r="CT167" s="96"/>
      <c r="CU167" s="96"/>
      <c r="CV167" s="96"/>
      <c r="CW167" s="96"/>
      <c r="CX167" s="96"/>
      <c r="CY167" s="96"/>
      <c r="CZ167" s="96"/>
      <c r="DA167" s="124"/>
    </row>
    <row r="168" spans="2:105" x14ac:dyDescent="0.25">
      <c r="B168" s="123"/>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124"/>
    </row>
    <row r="169" spans="2:105" x14ac:dyDescent="0.25">
      <c r="B169" s="123"/>
      <c r="CC169" s="96"/>
      <c r="CD169" s="96"/>
      <c r="CE169" s="96"/>
      <c r="CF169" s="96"/>
      <c r="CG169" s="96"/>
      <c r="CH169" s="96"/>
      <c r="CI169" s="96"/>
      <c r="CJ169" s="96"/>
      <c r="CK169" s="96"/>
      <c r="CL169" s="96"/>
      <c r="CM169" s="96"/>
      <c r="CN169" s="96"/>
      <c r="CO169" s="96"/>
      <c r="CP169" s="96"/>
      <c r="CQ169" s="96"/>
      <c r="CR169" s="96"/>
      <c r="CS169" s="96"/>
      <c r="CT169" s="96"/>
      <c r="CU169" s="96"/>
      <c r="CV169" s="96"/>
      <c r="CW169" s="96"/>
      <c r="CX169" s="96"/>
      <c r="CY169" s="96"/>
      <c r="CZ169" s="96"/>
      <c r="DA169" s="124"/>
    </row>
    <row r="170" spans="2:105" x14ac:dyDescent="0.25">
      <c r="B170" s="123"/>
      <c r="CC170" s="96"/>
      <c r="CD170" s="96"/>
      <c r="CE170" s="96"/>
      <c r="CF170" s="96"/>
      <c r="CG170" s="96"/>
      <c r="CH170" s="96"/>
      <c r="CI170" s="96"/>
      <c r="CJ170" s="96"/>
      <c r="CK170" s="96"/>
      <c r="CL170" s="96"/>
      <c r="CM170" s="96"/>
      <c r="CN170" s="96"/>
      <c r="CO170" s="96"/>
      <c r="CP170" s="96"/>
      <c r="CQ170" s="96"/>
      <c r="CR170" s="96"/>
      <c r="CS170" s="96"/>
      <c r="CT170" s="96"/>
      <c r="CU170" s="96"/>
      <c r="CV170" s="96"/>
      <c r="CW170" s="96"/>
      <c r="CX170" s="96"/>
      <c r="CY170" s="96"/>
      <c r="CZ170" s="96"/>
      <c r="DA170" s="124"/>
    </row>
    <row r="171" spans="2:105" x14ac:dyDescent="0.25">
      <c r="B171" s="123"/>
      <c r="CC171" s="96"/>
      <c r="CD171" s="96"/>
      <c r="CE171" s="96"/>
      <c r="CF171" s="96"/>
      <c r="CG171" s="96"/>
      <c r="CH171" s="96"/>
      <c r="CI171" s="96"/>
      <c r="CJ171" s="96"/>
      <c r="CK171" s="96"/>
      <c r="CL171" s="96"/>
      <c r="CM171" s="96"/>
      <c r="CN171" s="96"/>
      <c r="CO171" s="96"/>
      <c r="CP171" s="96"/>
      <c r="CQ171" s="96"/>
      <c r="CR171" s="96"/>
      <c r="CS171" s="96"/>
      <c r="CT171" s="96"/>
      <c r="CU171" s="96"/>
      <c r="CV171" s="96"/>
      <c r="CW171" s="96"/>
      <c r="CX171" s="96"/>
      <c r="CY171" s="96"/>
      <c r="CZ171" s="96"/>
      <c r="DA171" s="124"/>
    </row>
    <row r="172" spans="2:105" x14ac:dyDescent="0.25">
      <c r="B172" s="123"/>
      <c r="CC172" s="96"/>
      <c r="CD172" s="96"/>
      <c r="CE172" s="96"/>
      <c r="CF172" s="96"/>
      <c r="CG172" s="96"/>
      <c r="CH172" s="96"/>
      <c r="CI172" s="96"/>
      <c r="CJ172" s="96"/>
      <c r="CK172" s="96"/>
      <c r="CL172" s="96"/>
      <c r="CM172" s="96"/>
      <c r="CN172" s="96"/>
      <c r="CO172" s="96"/>
      <c r="CP172" s="96"/>
      <c r="CQ172" s="96"/>
      <c r="CR172" s="96"/>
      <c r="CS172" s="96"/>
      <c r="CT172" s="96"/>
      <c r="CU172" s="96"/>
      <c r="CV172" s="96"/>
      <c r="CW172" s="96"/>
      <c r="CX172" s="96"/>
      <c r="CY172" s="96"/>
      <c r="CZ172" s="96"/>
      <c r="DA172" s="124"/>
    </row>
    <row r="173" spans="2:105" x14ac:dyDescent="0.25">
      <c r="B173" s="123"/>
      <c r="CC173" s="96"/>
      <c r="CD173" s="96"/>
      <c r="CE173" s="96"/>
      <c r="CF173" s="96"/>
      <c r="CG173" s="96"/>
      <c r="CH173" s="96"/>
      <c r="CI173" s="96"/>
      <c r="CJ173" s="96"/>
      <c r="CK173" s="96"/>
      <c r="CL173" s="96"/>
      <c r="CM173" s="96"/>
      <c r="CN173" s="96"/>
      <c r="CO173" s="96"/>
      <c r="CP173" s="96"/>
      <c r="CQ173" s="96"/>
      <c r="CR173" s="96"/>
      <c r="CS173" s="96"/>
      <c r="CT173" s="96"/>
      <c r="CU173" s="96"/>
      <c r="CV173" s="96"/>
      <c r="CW173" s="96"/>
      <c r="CX173" s="96"/>
      <c r="CY173" s="96"/>
      <c r="CZ173" s="96"/>
      <c r="DA173" s="124"/>
    </row>
    <row r="174" spans="2:105" x14ac:dyDescent="0.25">
      <c r="B174" s="123"/>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124"/>
    </row>
    <row r="175" spans="2:105" x14ac:dyDescent="0.25">
      <c r="B175" s="123"/>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124"/>
    </row>
    <row r="176" spans="2:105" x14ac:dyDescent="0.25">
      <c r="B176" s="123"/>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124"/>
    </row>
    <row r="177" spans="2:105" x14ac:dyDescent="0.25">
      <c r="B177" s="123"/>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124"/>
    </row>
    <row r="178" spans="2:105" x14ac:dyDescent="0.25">
      <c r="B178" s="123"/>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124"/>
    </row>
    <row r="179" spans="2:105" x14ac:dyDescent="0.25">
      <c r="B179" s="123"/>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124"/>
    </row>
    <row r="180" spans="2:105" x14ac:dyDescent="0.25">
      <c r="B180" s="123"/>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124"/>
    </row>
    <row r="181" spans="2:105" x14ac:dyDescent="0.25">
      <c r="B181" s="123"/>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124"/>
    </row>
    <row r="182" spans="2:105" x14ac:dyDescent="0.25">
      <c r="B182" s="123"/>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124"/>
    </row>
    <row r="183" spans="2:105" x14ac:dyDescent="0.25">
      <c r="B183" s="123"/>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124"/>
    </row>
    <row r="184" spans="2:105" x14ac:dyDescent="0.25">
      <c r="B184" s="123"/>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124"/>
    </row>
    <row r="185" spans="2:105" x14ac:dyDescent="0.25">
      <c r="B185" s="123"/>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124"/>
    </row>
    <row r="186" spans="2:105" x14ac:dyDescent="0.25">
      <c r="B186" s="123"/>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124"/>
    </row>
    <row r="187" spans="2:105" x14ac:dyDescent="0.25">
      <c r="B187" s="123"/>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124"/>
    </row>
    <row r="188" spans="2:105" x14ac:dyDescent="0.25">
      <c r="B188" s="123"/>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124"/>
    </row>
    <row r="189" spans="2:105" x14ac:dyDescent="0.25">
      <c r="B189" s="123"/>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124"/>
    </row>
    <row r="190" spans="2:105" x14ac:dyDescent="0.25">
      <c r="B190" s="123"/>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124"/>
    </row>
    <row r="191" spans="2:105" x14ac:dyDescent="0.25">
      <c r="B191" s="123"/>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124"/>
    </row>
    <row r="192" spans="2:105" x14ac:dyDescent="0.25">
      <c r="B192" s="123"/>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124"/>
    </row>
    <row r="193" spans="2:105" x14ac:dyDescent="0.25">
      <c r="B193" s="123"/>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124"/>
    </row>
    <row r="194" spans="2:105" x14ac:dyDescent="0.25">
      <c r="B194" s="123"/>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124"/>
    </row>
    <row r="195" spans="2:105" x14ac:dyDescent="0.25">
      <c r="B195" s="123"/>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124"/>
    </row>
    <row r="196" spans="2:105" x14ac:dyDescent="0.25">
      <c r="B196" s="123"/>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124"/>
    </row>
    <row r="197" spans="2:105" x14ac:dyDescent="0.25">
      <c r="B197" s="123"/>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124"/>
    </row>
    <row r="198" spans="2:105" x14ac:dyDescent="0.25">
      <c r="B198" s="123"/>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124"/>
    </row>
    <row r="199" spans="2:105" x14ac:dyDescent="0.25">
      <c r="B199" s="123"/>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124"/>
    </row>
    <row r="200" spans="2:105" x14ac:dyDescent="0.25">
      <c r="B200" s="123"/>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124"/>
    </row>
    <row r="201" spans="2:105" x14ac:dyDescent="0.25">
      <c r="B201" s="123"/>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124"/>
    </row>
    <row r="202" spans="2:105" x14ac:dyDescent="0.25">
      <c r="B202" s="123"/>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124"/>
    </row>
    <row r="203" spans="2:105" x14ac:dyDescent="0.25">
      <c r="B203" s="123"/>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124"/>
    </row>
    <row r="204" spans="2:105" x14ac:dyDescent="0.25">
      <c r="B204" s="123"/>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124"/>
    </row>
    <row r="205" spans="2:105" x14ac:dyDescent="0.25">
      <c r="B205" s="123"/>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124"/>
    </row>
    <row r="206" spans="2:105" x14ac:dyDescent="0.25">
      <c r="B206" s="123"/>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124"/>
    </row>
    <row r="207" spans="2:105" x14ac:dyDescent="0.25">
      <c r="B207" s="123"/>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124"/>
    </row>
    <row r="208" spans="2:105" x14ac:dyDescent="0.25">
      <c r="B208" s="123"/>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124"/>
    </row>
    <row r="209" spans="2:105" x14ac:dyDescent="0.25">
      <c r="B209" s="123"/>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124"/>
    </row>
    <row r="210" spans="2:105" x14ac:dyDescent="0.25">
      <c r="B210" s="123"/>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124"/>
    </row>
    <row r="211" spans="2:105" x14ac:dyDescent="0.25">
      <c r="B211" s="123"/>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124"/>
    </row>
    <row r="212" spans="2:105" x14ac:dyDescent="0.25">
      <c r="B212" s="123"/>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124"/>
    </row>
    <row r="213" spans="2:105" x14ac:dyDescent="0.25">
      <c r="B213" s="123"/>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124"/>
    </row>
    <row r="214" spans="2:105" x14ac:dyDescent="0.25">
      <c r="B214" s="123"/>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124"/>
    </row>
    <row r="215" spans="2:105" x14ac:dyDescent="0.25">
      <c r="B215" s="123"/>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124"/>
    </row>
    <row r="216" spans="2:105" x14ac:dyDescent="0.25">
      <c r="B216" s="123"/>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124"/>
    </row>
    <row r="217" spans="2:105" x14ac:dyDescent="0.25">
      <c r="B217" s="123"/>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124"/>
    </row>
    <row r="218" spans="2:105" x14ac:dyDescent="0.25">
      <c r="B218" s="123"/>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124"/>
    </row>
    <row r="219" spans="2:105" x14ac:dyDescent="0.25">
      <c r="B219" s="123"/>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124"/>
    </row>
    <row r="220" spans="2:105" x14ac:dyDescent="0.25">
      <c r="B220" s="123"/>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124"/>
    </row>
    <row r="221" spans="2:105" x14ac:dyDescent="0.25">
      <c r="B221" s="123"/>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124"/>
    </row>
    <row r="222" spans="2:105" x14ac:dyDescent="0.25">
      <c r="B222" s="123"/>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124"/>
    </row>
    <row r="223" spans="2:105" x14ac:dyDescent="0.25">
      <c r="B223" s="123"/>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124"/>
    </row>
    <row r="224" spans="2:105" x14ac:dyDescent="0.25">
      <c r="B224" s="123"/>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124"/>
    </row>
    <row r="225" spans="2:105" x14ac:dyDescent="0.25">
      <c r="B225" s="123"/>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124"/>
    </row>
    <row r="226" spans="2:105" x14ac:dyDescent="0.25">
      <c r="B226" s="123"/>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124"/>
    </row>
    <row r="227" spans="2:105" x14ac:dyDescent="0.25">
      <c r="B227" s="123"/>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124"/>
    </row>
    <row r="228" spans="2:105" x14ac:dyDescent="0.25">
      <c r="B228" s="123"/>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124"/>
    </row>
    <row r="229" spans="2:105" x14ac:dyDescent="0.25">
      <c r="B229" s="123"/>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124"/>
    </row>
    <row r="230" spans="2:105" x14ac:dyDescent="0.25">
      <c r="B230" s="123"/>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124"/>
    </row>
    <row r="231" spans="2:105" x14ac:dyDescent="0.25">
      <c r="B231" s="123"/>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124"/>
    </row>
    <row r="232" spans="2:105" x14ac:dyDescent="0.25">
      <c r="B232" s="123"/>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124"/>
    </row>
    <row r="233" spans="2:105" x14ac:dyDescent="0.25">
      <c r="B233" s="123"/>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124"/>
    </row>
    <row r="234" spans="2:105" x14ac:dyDescent="0.25">
      <c r="B234" s="123"/>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124"/>
    </row>
    <row r="235" spans="2:105" x14ac:dyDescent="0.25">
      <c r="B235" s="123"/>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124"/>
    </row>
    <row r="236" spans="2:105" x14ac:dyDescent="0.25">
      <c r="B236" s="123"/>
      <c r="CC236" s="96"/>
      <c r="CD236" s="96"/>
      <c r="CE236" s="96"/>
      <c r="CF236" s="96"/>
      <c r="CG236" s="96"/>
      <c r="CH236" s="96"/>
      <c r="CI236" s="96"/>
      <c r="CJ236" s="96"/>
      <c r="CK236" s="96"/>
      <c r="CL236" s="96"/>
      <c r="CM236" s="96"/>
      <c r="CN236" s="96"/>
      <c r="CO236" s="96"/>
      <c r="CP236" s="96"/>
      <c r="CQ236" s="96"/>
      <c r="CR236" s="96"/>
      <c r="CS236" s="96"/>
      <c r="CT236" s="96"/>
      <c r="CU236" s="96"/>
      <c r="CV236" s="96"/>
      <c r="CW236" s="96"/>
      <c r="CX236" s="96"/>
      <c r="CY236" s="96"/>
      <c r="CZ236" s="96"/>
      <c r="DA236" s="124"/>
    </row>
    <row r="237" spans="2:105" x14ac:dyDescent="0.25">
      <c r="B237" s="123"/>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c r="AA237" s="96"/>
      <c r="AB237" s="96"/>
      <c r="AC237" s="96"/>
      <c r="AD237" s="96"/>
      <c r="AE237" s="96"/>
      <c r="AF237" s="96"/>
      <c r="AG237" s="96"/>
      <c r="AH237" s="96"/>
      <c r="AI237" s="96"/>
      <c r="AJ237" s="96"/>
      <c r="AK237" s="96"/>
      <c r="AL237" s="96"/>
      <c r="AM237" s="96"/>
      <c r="AN237" s="96"/>
      <c r="AO237" s="96"/>
      <c r="AP237" s="96"/>
      <c r="AQ237" s="96"/>
      <c r="AR237" s="96"/>
      <c r="AS237" s="96"/>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c r="CG237" s="96"/>
      <c r="CH237" s="96"/>
      <c r="CI237" s="96"/>
      <c r="CJ237" s="96"/>
      <c r="CK237" s="96"/>
      <c r="CL237" s="96"/>
      <c r="CM237" s="96"/>
      <c r="CN237" s="96"/>
      <c r="CO237" s="96"/>
      <c r="CP237" s="96"/>
      <c r="CQ237" s="96"/>
      <c r="CR237" s="96"/>
      <c r="CS237" s="96"/>
      <c r="CT237" s="96"/>
      <c r="CU237" s="96"/>
      <c r="CV237" s="96"/>
      <c r="CW237" s="96"/>
      <c r="CX237" s="96"/>
      <c r="CY237" s="96"/>
      <c r="CZ237" s="96"/>
      <c r="DA237" s="124"/>
    </row>
    <row r="238" spans="2:105" x14ac:dyDescent="0.25">
      <c r="B238" s="123"/>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c r="AA238" s="96"/>
      <c r="AB238" s="96"/>
      <c r="AC238" s="96"/>
      <c r="AD238" s="96"/>
      <c r="AE238" s="96"/>
      <c r="AF238" s="96"/>
      <c r="AG238" s="96"/>
      <c r="AH238" s="96"/>
      <c r="AI238" s="96"/>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124"/>
    </row>
    <row r="239" spans="2:105" x14ac:dyDescent="0.25">
      <c r="B239" s="123"/>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c r="AA239" s="96"/>
      <c r="AB239" s="96"/>
      <c r="AC239" s="96"/>
      <c r="AD239" s="96"/>
      <c r="AE239" s="96"/>
      <c r="AF239" s="96"/>
      <c r="AG239" s="96"/>
      <c r="AH239" s="96"/>
      <c r="AI239" s="96"/>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124"/>
    </row>
    <row r="240" spans="2:105" x14ac:dyDescent="0.25">
      <c r="B240" s="123"/>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c r="AA240" s="96"/>
      <c r="AB240" s="96"/>
      <c r="AC240" s="96"/>
      <c r="AD240" s="96"/>
      <c r="AE240" s="96"/>
      <c r="AF240" s="96"/>
      <c r="AG240" s="96"/>
      <c r="AH240" s="96"/>
      <c r="AI240" s="96"/>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124"/>
    </row>
    <row r="241" spans="2:105" x14ac:dyDescent="0.25">
      <c r="B241" s="123"/>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c r="AA241" s="96"/>
      <c r="AB241" s="96"/>
      <c r="AC241" s="96"/>
      <c r="AD241" s="96"/>
      <c r="AE241" s="96"/>
      <c r="AF241" s="96"/>
      <c r="AG241" s="96"/>
      <c r="AH241" s="96"/>
      <c r="AI241" s="96"/>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124"/>
    </row>
    <row r="242" spans="2:105" x14ac:dyDescent="0.25">
      <c r="B242" s="123"/>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c r="AA242" s="96"/>
      <c r="AB242" s="96"/>
      <c r="AC242" s="96"/>
      <c r="AD242" s="96"/>
      <c r="AE242" s="96"/>
      <c r="AF242" s="96"/>
      <c r="AG242" s="96"/>
      <c r="AH242" s="96"/>
      <c r="AI242" s="96"/>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124"/>
    </row>
    <row r="243" spans="2:105" x14ac:dyDescent="0.25">
      <c r="B243" s="123"/>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c r="AA243" s="96"/>
      <c r="AB243" s="96"/>
      <c r="AC243" s="96"/>
      <c r="AD243" s="96"/>
      <c r="AE243" s="96"/>
      <c r="AF243" s="96"/>
      <c r="AG243" s="96"/>
      <c r="AH243" s="96"/>
      <c r="AI243" s="96"/>
      <c r="AJ243" s="96"/>
      <c r="AK243" s="96"/>
      <c r="AL243" s="96"/>
      <c r="AM243" s="96"/>
      <c r="AN243" s="96"/>
      <c r="AO243" s="96"/>
      <c r="AP243" s="96"/>
      <c r="AQ243" s="96"/>
      <c r="AR243" s="96"/>
      <c r="AS243" s="96"/>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c r="CG243" s="96"/>
      <c r="CH243" s="96"/>
      <c r="CI243" s="96"/>
      <c r="CJ243" s="96"/>
      <c r="CK243" s="96"/>
      <c r="CL243" s="96"/>
      <c r="CM243" s="96"/>
      <c r="CN243" s="96"/>
      <c r="CO243" s="96"/>
      <c r="CP243" s="96"/>
      <c r="CQ243" s="96"/>
      <c r="CR243" s="96"/>
      <c r="CS243" s="96"/>
      <c r="CT243" s="96"/>
      <c r="CU243" s="96"/>
      <c r="CV243" s="96"/>
      <c r="CW243" s="96"/>
      <c r="CX243" s="96"/>
      <c r="CY243" s="96"/>
      <c r="CZ243" s="96"/>
      <c r="DA243" s="124"/>
    </row>
    <row r="244" spans="2:105" x14ac:dyDescent="0.25">
      <c r="B244" s="123"/>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c r="AA244" s="96"/>
      <c r="AB244" s="96"/>
      <c r="AC244" s="96"/>
      <c r="AD244" s="96"/>
      <c r="AE244" s="96"/>
      <c r="AF244" s="96"/>
      <c r="AG244" s="96"/>
      <c r="AH244" s="96"/>
      <c r="AI244" s="96"/>
      <c r="AJ244" s="96"/>
      <c r="AK244" s="96"/>
      <c r="AL244" s="96"/>
      <c r="AM244" s="96"/>
      <c r="AN244" s="96"/>
      <c r="AO244" s="96"/>
      <c r="AP244" s="96"/>
      <c r="AQ244" s="96"/>
      <c r="AR244" s="96"/>
      <c r="AS244" s="96"/>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c r="CG244" s="96"/>
      <c r="CH244" s="96"/>
      <c r="CI244" s="96"/>
      <c r="CJ244" s="96"/>
      <c r="CK244" s="96"/>
      <c r="CL244" s="96"/>
      <c r="CM244" s="96"/>
      <c r="CN244" s="96"/>
      <c r="CO244" s="96"/>
      <c r="CP244" s="96"/>
      <c r="CQ244" s="96"/>
      <c r="CR244" s="96"/>
      <c r="CS244" s="96"/>
      <c r="CT244" s="96"/>
      <c r="CU244" s="96"/>
      <c r="CV244" s="96"/>
      <c r="CW244" s="96"/>
      <c r="CX244" s="96"/>
      <c r="CY244" s="96"/>
      <c r="CZ244" s="96"/>
      <c r="DA244" s="124"/>
    </row>
    <row r="245" spans="2:105" x14ac:dyDescent="0.25">
      <c r="B245" s="123"/>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c r="AA245" s="96"/>
      <c r="AB245" s="96"/>
      <c r="AC245" s="96"/>
      <c r="AD245" s="96"/>
      <c r="AE245" s="96"/>
      <c r="AF245" s="96"/>
      <c r="AG245" s="96"/>
      <c r="AH245" s="96"/>
      <c r="AI245" s="96"/>
      <c r="AJ245" s="96"/>
      <c r="AK245" s="96"/>
      <c r="AL245" s="96"/>
      <c r="AM245" s="96"/>
      <c r="AN245" s="96"/>
      <c r="AO245" s="96"/>
      <c r="AP245" s="96"/>
      <c r="AQ245" s="96"/>
      <c r="AR245" s="96"/>
      <c r="AS245" s="96"/>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c r="CG245" s="96"/>
      <c r="CH245" s="96"/>
      <c r="CI245" s="96"/>
      <c r="CJ245" s="96"/>
      <c r="CK245" s="96"/>
      <c r="CL245" s="96"/>
      <c r="CM245" s="96"/>
      <c r="CN245" s="96"/>
      <c r="CO245" s="96"/>
      <c r="CP245" s="96"/>
      <c r="CQ245" s="96"/>
      <c r="CR245" s="96"/>
      <c r="CS245" s="96"/>
      <c r="CT245" s="96"/>
      <c r="CU245" s="96"/>
      <c r="CV245" s="96"/>
      <c r="CW245" s="96"/>
      <c r="CX245" s="96"/>
      <c r="CY245" s="96"/>
      <c r="CZ245" s="96"/>
      <c r="DA245" s="124"/>
    </row>
    <row r="246" spans="2:105" x14ac:dyDescent="0.25">
      <c r="B246" s="123"/>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c r="AA246" s="96"/>
      <c r="AB246" s="96"/>
      <c r="AC246" s="96"/>
      <c r="AD246" s="96"/>
      <c r="AE246" s="96"/>
      <c r="AF246" s="96"/>
      <c r="AG246" s="96"/>
      <c r="AH246" s="96"/>
      <c r="AI246" s="96"/>
      <c r="AJ246" s="96"/>
      <c r="AK246" s="96"/>
      <c r="AL246" s="96"/>
      <c r="AM246" s="96"/>
      <c r="AN246" s="96"/>
      <c r="AO246" s="96"/>
      <c r="AP246" s="96"/>
      <c r="AQ246" s="96"/>
      <c r="AR246" s="96"/>
      <c r="AS246" s="96"/>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c r="CG246" s="96"/>
      <c r="CH246" s="96"/>
      <c r="CI246" s="96"/>
      <c r="CJ246" s="96"/>
      <c r="CK246" s="96"/>
      <c r="CL246" s="96"/>
      <c r="CM246" s="96"/>
      <c r="CN246" s="96"/>
      <c r="CO246" s="96"/>
      <c r="CP246" s="96"/>
      <c r="CQ246" s="96"/>
      <c r="CR246" s="96"/>
      <c r="CS246" s="96"/>
      <c r="CT246" s="96"/>
      <c r="CU246" s="96"/>
      <c r="CV246" s="96"/>
      <c r="CW246" s="96"/>
      <c r="CX246" s="96"/>
      <c r="CY246" s="96"/>
      <c r="CZ246" s="96"/>
      <c r="DA246" s="124"/>
    </row>
    <row r="247" spans="2:105" x14ac:dyDescent="0.25">
      <c r="B247" s="123"/>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c r="AA247" s="96"/>
      <c r="AB247" s="96"/>
      <c r="AC247" s="96"/>
      <c r="AD247" s="96"/>
      <c r="AE247" s="96"/>
      <c r="AF247" s="96"/>
      <c r="AG247" s="96"/>
      <c r="AH247" s="96"/>
      <c r="AI247" s="96"/>
      <c r="AJ247" s="96"/>
      <c r="AK247" s="96"/>
      <c r="AL247" s="96"/>
      <c r="AM247" s="96"/>
      <c r="AN247" s="96"/>
      <c r="AO247" s="96"/>
      <c r="AP247" s="96"/>
      <c r="AQ247" s="96"/>
      <c r="AR247" s="96"/>
      <c r="AS247" s="96"/>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c r="CG247" s="96"/>
      <c r="CH247" s="96"/>
      <c r="CI247" s="96"/>
      <c r="CJ247" s="96"/>
      <c r="CK247" s="96"/>
      <c r="CL247" s="96"/>
      <c r="CM247" s="96"/>
      <c r="CN247" s="96"/>
      <c r="CO247" s="96"/>
      <c r="CP247" s="96"/>
      <c r="CQ247" s="96"/>
      <c r="CR247" s="96"/>
      <c r="CS247" s="96"/>
      <c r="CT247" s="96"/>
      <c r="CU247" s="96"/>
      <c r="CV247" s="96"/>
      <c r="CW247" s="96"/>
      <c r="CX247" s="96"/>
      <c r="CY247" s="96"/>
      <c r="CZ247" s="96"/>
      <c r="DA247" s="124"/>
    </row>
    <row r="248" spans="2:105" x14ac:dyDescent="0.25">
      <c r="B248" s="123"/>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c r="AA248" s="96"/>
      <c r="AB248" s="96"/>
      <c r="AC248" s="96"/>
      <c r="AD248" s="96"/>
      <c r="AE248" s="96"/>
      <c r="AF248" s="96"/>
      <c r="AG248" s="96"/>
      <c r="AH248" s="96"/>
      <c r="AI248" s="96"/>
      <c r="AJ248" s="96"/>
      <c r="AK248" s="96"/>
      <c r="AL248" s="96"/>
      <c r="AM248" s="96"/>
      <c r="AN248" s="96"/>
      <c r="AO248" s="96"/>
      <c r="AP248" s="96"/>
      <c r="AQ248" s="96"/>
      <c r="AR248" s="96"/>
      <c r="AS248" s="96"/>
      <c r="AT248" s="96"/>
      <c r="AU248" s="96"/>
      <c r="AV248" s="96"/>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c r="CG248" s="96"/>
      <c r="CH248" s="96"/>
      <c r="CI248" s="96"/>
      <c r="CJ248" s="96"/>
      <c r="CK248" s="96"/>
      <c r="CL248" s="96"/>
      <c r="CM248" s="96"/>
      <c r="CN248" s="96"/>
      <c r="CO248" s="96"/>
      <c r="CP248" s="96"/>
      <c r="CQ248" s="96"/>
      <c r="CR248" s="96"/>
      <c r="CS248" s="96"/>
      <c r="CT248" s="96"/>
      <c r="CU248" s="96"/>
      <c r="CV248" s="96"/>
      <c r="CW248" s="96"/>
      <c r="CX248" s="96"/>
      <c r="CY248" s="96"/>
      <c r="CZ248" s="96"/>
      <c r="DA248" s="124"/>
    </row>
    <row r="249" spans="2:105" x14ac:dyDescent="0.25">
      <c r="B249" s="123"/>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c r="AA249" s="96"/>
      <c r="AB249" s="96"/>
      <c r="AC249" s="96"/>
      <c r="AD249" s="96"/>
      <c r="AE249" s="96"/>
      <c r="AF249" s="96"/>
      <c r="AG249" s="96"/>
      <c r="AH249" s="96"/>
      <c r="AI249" s="96"/>
      <c r="AJ249" s="96"/>
      <c r="AK249" s="96"/>
      <c r="AL249" s="96"/>
      <c r="AM249" s="96"/>
      <c r="AN249" s="96"/>
      <c r="AO249" s="96"/>
      <c r="AP249" s="96"/>
      <c r="AQ249" s="96"/>
      <c r="AR249" s="96"/>
      <c r="AS249" s="96"/>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c r="CU249" s="96"/>
      <c r="CV249" s="96"/>
      <c r="CW249" s="96"/>
      <c r="CX249" s="96"/>
      <c r="CY249" s="96"/>
      <c r="CZ249" s="96"/>
      <c r="DA249" s="124"/>
    </row>
    <row r="250" spans="2:105" x14ac:dyDescent="0.25">
      <c r="B250" s="123"/>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c r="AA250" s="96"/>
      <c r="AB250" s="96"/>
      <c r="AC250" s="96"/>
      <c r="AD250" s="96"/>
      <c r="AE250" s="96"/>
      <c r="AF250" s="96"/>
      <c r="AG250" s="96"/>
      <c r="AH250" s="96"/>
      <c r="AI250" s="96"/>
      <c r="AJ250" s="96"/>
      <c r="AK250" s="96"/>
      <c r="AL250" s="96"/>
      <c r="AM250" s="96"/>
      <c r="AN250" s="96"/>
      <c r="AO250" s="96"/>
      <c r="AP250" s="96"/>
      <c r="AQ250" s="96"/>
      <c r="AR250" s="96"/>
      <c r="AS250" s="96"/>
      <c r="AT250" s="96"/>
      <c r="AU250" s="96"/>
      <c r="AV250" s="96"/>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c r="CG250" s="96"/>
      <c r="CH250" s="96"/>
      <c r="CI250" s="96"/>
      <c r="CJ250" s="96"/>
      <c r="CK250" s="96"/>
      <c r="CL250" s="96"/>
      <c r="CM250" s="96"/>
      <c r="CN250" s="96"/>
      <c r="CO250" s="96"/>
      <c r="CP250" s="96"/>
      <c r="CQ250" s="96"/>
      <c r="CR250" s="96"/>
      <c r="CS250" s="96"/>
      <c r="CT250" s="96"/>
      <c r="CU250" s="96"/>
      <c r="CV250" s="96"/>
      <c r="CW250" s="96"/>
      <c r="CX250" s="96"/>
      <c r="CY250" s="96"/>
      <c r="CZ250" s="96"/>
      <c r="DA250" s="124"/>
    </row>
    <row r="251" spans="2:105" x14ac:dyDescent="0.25">
      <c r="B251" s="123"/>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c r="AA251" s="96"/>
      <c r="AB251" s="96"/>
      <c r="AC251" s="96"/>
      <c r="AD251" s="96"/>
      <c r="AE251" s="96"/>
      <c r="AF251" s="96"/>
      <c r="AG251" s="96"/>
      <c r="AH251" s="96"/>
      <c r="AI251" s="96"/>
      <c r="AJ251" s="96"/>
      <c r="AK251" s="96"/>
      <c r="AL251" s="96"/>
      <c r="AM251" s="96"/>
      <c r="AN251" s="96"/>
      <c r="AO251" s="96"/>
      <c r="AP251" s="96"/>
      <c r="AQ251" s="96"/>
      <c r="AR251" s="96"/>
      <c r="AS251" s="96"/>
      <c r="AT251" s="96"/>
      <c r="AU251" s="96"/>
      <c r="AV251" s="96"/>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124"/>
    </row>
    <row r="252" spans="2:105" x14ac:dyDescent="0.25">
      <c r="B252" s="123"/>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c r="AA252" s="96"/>
      <c r="AB252" s="96"/>
      <c r="AC252" s="96"/>
      <c r="AD252" s="96"/>
      <c r="AE252" s="96"/>
      <c r="AF252" s="96"/>
      <c r="AG252" s="96"/>
      <c r="AH252" s="96"/>
      <c r="AI252" s="96"/>
      <c r="AJ252" s="96"/>
      <c r="AK252" s="96"/>
      <c r="AL252" s="96"/>
      <c r="AM252" s="96"/>
      <c r="AN252" s="96"/>
      <c r="AO252" s="96"/>
      <c r="AP252" s="96"/>
      <c r="AQ252" s="96"/>
      <c r="AR252" s="96"/>
      <c r="AS252" s="96"/>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124"/>
    </row>
    <row r="253" spans="2:105" x14ac:dyDescent="0.25">
      <c r="B253" s="123"/>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c r="AA253" s="96"/>
      <c r="AB253" s="96"/>
      <c r="AC253" s="96"/>
      <c r="AD253" s="96"/>
      <c r="AE253" s="96"/>
      <c r="AF253" s="96"/>
      <c r="AG253" s="96"/>
      <c r="AH253" s="96"/>
      <c r="AI253" s="96"/>
      <c r="AJ253" s="96"/>
      <c r="AK253" s="96"/>
      <c r="AL253" s="96"/>
      <c r="AM253" s="96"/>
      <c r="AN253" s="96"/>
      <c r="AO253" s="96"/>
      <c r="AP253" s="96"/>
      <c r="AQ253" s="96"/>
      <c r="AR253" s="96"/>
      <c r="AS253" s="96"/>
      <c r="AT253" s="96"/>
      <c r="AU253" s="96"/>
      <c r="AV253" s="96"/>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c r="CG253" s="96"/>
      <c r="CH253" s="96"/>
      <c r="CI253" s="96"/>
      <c r="CJ253" s="96"/>
      <c r="CK253" s="96"/>
      <c r="CL253" s="96"/>
      <c r="CM253" s="96"/>
      <c r="CN253" s="96"/>
      <c r="CO253" s="96"/>
      <c r="CP253" s="96"/>
      <c r="CQ253" s="96"/>
      <c r="CR253" s="96"/>
      <c r="CS253" s="96"/>
      <c r="CT253" s="96"/>
      <c r="CU253" s="96"/>
      <c r="CV253" s="96"/>
      <c r="CW253" s="96"/>
      <c r="CX253" s="96"/>
      <c r="CY253" s="96"/>
      <c r="CZ253" s="96"/>
      <c r="DA253" s="124"/>
    </row>
    <row r="254" spans="2:105" x14ac:dyDescent="0.25">
      <c r="B254" s="123"/>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c r="AA254" s="96"/>
      <c r="AB254" s="96"/>
      <c r="AC254" s="96"/>
      <c r="AD254" s="96"/>
      <c r="AE254" s="96"/>
      <c r="AF254" s="96"/>
      <c r="AG254" s="96"/>
      <c r="AH254" s="96"/>
      <c r="AI254" s="96"/>
      <c r="AJ254" s="96"/>
      <c r="AK254" s="96"/>
      <c r="AL254" s="96"/>
      <c r="AM254" s="96"/>
      <c r="AN254" s="96"/>
      <c r="AO254" s="96"/>
      <c r="AP254" s="96"/>
      <c r="AQ254" s="96"/>
      <c r="AR254" s="96"/>
      <c r="AS254" s="96"/>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c r="CG254" s="96"/>
      <c r="CH254" s="96"/>
      <c r="CI254" s="96"/>
      <c r="CJ254" s="96"/>
      <c r="CK254" s="96"/>
      <c r="CL254" s="96"/>
      <c r="CM254" s="96"/>
      <c r="CN254" s="96"/>
      <c r="CO254" s="96"/>
      <c r="CP254" s="96"/>
      <c r="CQ254" s="96"/>
      <c r="CR254" s="96"/>
      <c r="CS254" s="96"/>
      <c r="CT254" s="96"/>
      <c r="CU254" s="96"/>
      <c r="CV254" s="96"/>
      <c r="CW254" s="96"/>
      <c r="CX254" s="96"/>
      <c r="CY254" s="96"/>
      <c r="CZ254" s="96"/>
      <c r="DA254" s="124"/>
    </row>
    <row r="255" spans="2:105" x14ac:dyDescent="0.25">
      <c r="B255" s="123"/>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c r="AA255" s="96"/>
      <c r="AB255" s="96"/>
      <c r="AC255" s="96"/>
      <c r="AD255" s="96"/>
      <c r="AE255" s="96"/>
      <c r="AF255" s="96"/>
      <c r="AG255" s="96"/>
      <c r="AH255" s="96"/>
      <c r="AI255" s="96"/>
      <c r="AJ255" s="96"/>
      <c r="AK255" s="96"/>
      <c r="AL255" s="96"/>
      <c r="AM255" s="96"/>
      <c r="AN255" s="96"/>
      <c r="AO255" s="96"/>
      <c r="AP255" s="96"/>
      <c r="AQ255" s="96"/>
      <c r="AR255" s="96"/>
      <c r="AS255" s="96"/>
      <c r="AT255" s="96"/>
      <c r="AU255" s="96"/>
      <c r="AV255" s="96"/>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c r="CG255" s="96"/>
      <c r="CH255" s="96"/>
      <c r="CI255" s="96"/>
      <c r="CJ255" s="96"/>
      <c r="CK255" s="96"/>
      <c r="CL255" s="96"/>
      <c r="CM255" s="96"/>
      <c r="CN255" s="96"/>
      <c r="CO255" s="96"/>
      <c r="CP255" s="96"/>
      <c r="CQ255" s="96"/>
      <c r="CR255" s="96"/>
      <c r="CS255" s="96"/>
      <c r="CT255" s="96"/>
      <c r="CU255" s="96"/>
      <c r="CV255" s="96"/>
      <c r="CW255" s="96"/>
      <c r="CX255" s="96"/>
      <c r="CY255" s="96"/>
      <c r="CZ255" s="96"/>
      <c r="DA255" s="124"/>
    </row>
    <row r="256" spans="2:105" x14ac:dyDescent="0.25">
      <c r="B256" s="123"/>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c r="AA256" s="96"/>
      <c r="AB256" s="96"/>
      <c r="AC256" s="96"/>
      <c r="AD256" s="96"/>
      <c r="AE256" s="96"/>
      <c r="AF256" s="96"/>
      <c r="AG256" s="96"/>
      <c r="AH256" s="96"/>
      <c r="AI256" s="96"/>
      <c r="AJ256" s="96"/>
      <c r="AK256" s="96"/>
      <c r="AL256" s="96"/>
      <c r="AM256" s="96"/>
      <c r="AN256" s="96"/>
      <c r="AO256" s="96"/>
      <c r="AP256" s="96"/>
      <c r="AQ256" s="96"/>
      <c r="AR256" s="96"/>
      <c r="AS256" s="96"/>
      <c r="AT256" s="96"/>
      <c r="AU256" s="96"/>
      <c r="AV256" s="96"/>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c r="CG256" s="96"/>
      <c r="CH256" s="96"/>
      <c r="CI256" s="96"/>
      <c r="CJ256" s="96"/>
      <c r="CK256" s="96"/>
      <c r="CL256" s="96"/>
      <c r="CM256" s="96"/>
      <c r="CN256" s="96"/>
      <c r="CO256" s="96"/>
      <c r="CP256" s="96"/>
      <c r="CQ256" s="96"/>
      <c r="CR256" s="96"/>
      <c r="CS256" s="96"/>
      <c r="CT256" s="96"/>
      <c r="CU256" s="96"/>
      <c r="CV256" s="96"/>
      <c r="CW256" s="96"/>
      <c r="CX256" s="96"/>
      <c r="CY256" s="96"/>
      <c r="CZ256" s="96"/>
      <c r="DA256" s="124"/>
    </row>
    <row r="257" spans="2:105" x14ac:dyDescent="0.25">
      <c r="B257" s="123"/>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c r="AA257" s="96"/>
      <c r="AB257" s="96"/>
      <c r="AC257" s="96"/>
      <c r="AD257" s="96"/>
      <c r="AE257" s="96"/>
      <c r="AF257" s="96"/>
      <c r="AG257" s="96"/>
      <c r="AH257" s="96"/>
      <c r="AI257" s="96"/>
      <c r="AJ257" s="96"/>
      <c r="AK257" s="96"/>
      <c r="AL257" s="96"/>
      <c r="AM257" s="96"/>
      <c r="AN257" s="96"/>
      <c r="AO257" s="96"/>
      <c r="AP257" s="96"/>
      <c r="AQ257" s="96"/>
      <c r="AR257" s="96"/>
      <c r="AS257" s="96"/>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c r="CG257" s="96"/>
      <c r="CH257" s="96"/>
      <c r="CI257" s="96"/>
      <c r="CJ257" s="96"/>
      <c r="CK257" s="96"/>
      <c r="CL257" s="96"/>
      <c r="CM257" s="96"/>
      <c r="CN257" s="96"/>
      <c r="CO257" s="96"/>
      <c r="CP257" s="96"/>
      <c r="CQ257" s="96"/>
      <c r="CR257" s="96"/>
      <c r="CS257" s="96"/>
      <c r="CT257" s="96"/>
      <c r="CU257" s="96"/>
      <c r="CV257" s="96"/>
      <c r="CW257" s="96"/>
      <c r="CX257" s="96"/>
      <c r="CY257" s="96"/>
      <c r="CZ257" s="96"/>
      <c r="DA257" s="124"/>
    </row>
    <row r="258" spans="2:105" x14ac:dyDescent="0.25">
      <c r="B258" s="123"/>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c r="AA258" s="96"/>
      <c r="AB258" s="96"/>
      <c r="AC258" s="96"/>
      <c r="AD258" s="96"/>
      <c r="AE258" s="96"/>
      <c r="AF258" s="96"/>
      <c r="AG258" s="96"/>
      <c r="AH258" s="96"/>
      <c r="AI258" s="96"/>
      <c r="AJ258" s="96"/>
      <c r="AK258" s="96"/>
      <c r="AL258" s="96"/>
      <c r="AM258" s="96"/>
      <c r="AN258" s="96"/>
      <c r="AO258" s="96"/>
      <c r="AP258" s="96"/>
      <c r="AQ258" s="96"/>
      <c r="AR258" s="96"/>
      <c r="AS258" s="96"/>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c r="CG258" s="96"/>
      <c r="CH258" s="96"/>
      <c r="CI258" s="96"/>
      <c r="CJ258" s="96"/>
      <c r="CK258" s="96"/>
      <c r="CL258" s="96"/>
      <c r="CM258" s="96"/>
      <c r="CN258" s="96"/>
      <c r="CO258" s="96"/>
      <c r="CP258" s="96"/>
      <c r="CQ258" s="96"/>
      <c r="CR258" s="96"/>
      <c r="CS258" s="96"/>
      <c r="CT258" s="96"/>
      <c r="CU258" s="96"/>
      <c r="CV258" s="96"/>
      <c r="CW258" s="96"/>
      <c r="CX258" s="96"/>
      <c r="CY258" s="96"/>
      <c r="CZ258" s="96"/>
      <c r="DA258" s="124"/>
    </row>
    <row r="259" spans="2:105" x14ac:dyDescent="0.25">
      <c r="B259" s="123"/>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c r="AA259" s="96"/>
      <c r="AB259" s="96"/>
      <c r="AC259" s="96"/>
      <c r="AD259" s="96"/>
      <c r="AE259" s="96"/>
      <c r="AF259" s="96"/>
      <c r="AG259" s="96"/>
      <c r="AH259" s="96"/>
      <c r="AI259" s="96"/>
      <c r="AJ259" s="96"/>
      <c r="AK259" s="96"/>
      <c r="AL259" s="96"/>
      <c r="AM259" s="96"/>
      <c r="AN259" s="96"/>
      <c r="AO259" s="96"/>
      <c r="AP259" s="96"/>
      <c r="AQ259" s="96"/>
      <c r="AR259" s="96"/>
      <c r="AS259" s="96"/>
      <c r="AT259" s="96"/>
      <c r="AU259" s="96"/>
      <c r="AV259" s="96"/>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c r="CG259" s="96"/>
      <c r="CH259" s="96"/>
      <c r="CI259" s="96"/>
      <c r="CJ259" s="96"/>
      <c r="CK259" s="96"/>
      <c r="CL259" s="96"/>
      <c r="CM259" s="96"/>
      <c r="CN259" s="96"/>
      <c r="CO259" s="96"/>
      <c r="CP259" s="96"/>
      <c r="CQ259" s="96"/>
      <c r="CR259" s="96"/>
      <c r="CS259" s="96"/>
      <c r="CT259" s="96"/>
      <c r="CU259" s="96"/>
      <c r="CV259" s="96"/>
      <c r="CW259" s="96"/>
      <c r="CX259" s="96"/>
      <c r="CY259" s="96"/>
      <c r="CZ259" s="96"/>
      <c r="DA259" s="124"/>
    </row>
    <row r="260" spans="2:105" x14ac:dyDescent="0.25">
      <c r="B260" s="123"/>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c r="AA260" s="96"/>
      <c r="AB260" s="96"/>
      <c r="AC260" s="96"/>
      <c r="AD260" s="96"/>
      <c r="AE260" s="96"/>
      <c r="AF260" s="96"/>
      <c r="AG260" s="96"/>
      <c r="AH260" s="96"/>
      <c r="AI260" s="96"/>
      <c r="AJ260" s="96"/>
      <c r="AK260" s="96"/>
      <c r="AL260" s="96"/>
      <c r="AM260" s="96"/>
      <c r="AN260" s="96"/>
      <c r="AO260" s="96"/>
      <c r="AP260" s="96"/>
      <c r="AQ260" s="96"/>
      <c r="AR260" s="96"/>
      <c r="AS260" s="96"/>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c r="CG260" s="96"/>
      <c r="CH260" s="96"/>
      <c r="CI260" s="96"/>
      <c r="CJ260" s="96"/>
      <c r="CK260" s="96"/>
      <c r="CL260" s="96"/>
      <c r="CM260" s="96"/>
      <c r="CN260" s="96"/>
      <c r="CO260" s="96"/>
      <c r="CP260" s="96"/>
      <c r="CQ260" s="96"/>
      <c r="CR260" s="96"/>
      <c r="CS260" s="96"/>
      <c r="CT260" s="96"/>
      <c r="CU260" s="96"/>
      <c r="CV260" s="96"/>
      <c r="CW260" s="96"/>
      <c r="CX260" s="96"/>
      <c r="CY260" s="96"/>
      <c r="CZ260" s="96"/>
      <c r="DA260" s="124"/>
    </row>
    <row r="261" spans="2:105" x14ac:dyDescent="0.25">
      <c r="B261" s="123"/>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c r="AA261" s="96"/>
      <c r="AB261" s="96"/>
      <c r="AC261" s="96"/>
      <c r="AD261" s="96"/>
      <c r="AE261" s="96"/>
      <c r="AF261" s="96"/>
      <c r="AG261" s="96"/>
      <c r="AH261" s="96"/>
      <c r="AI261" s="96"/>
      <c r="AJ261" s="96"/>
      <c r="AK261" s="96"/>
      <c r="AL261" s="96"/>
      <c r="AM261" s="96"/>
      <c r="AN261" s="96"/>
      <c r="AO261" s="96"/>
      <c r="AP261" s="96"/>
      <c r="AQ261" s="96"/>
      <c r="AR261" s="96"/>
      <c r="AS261" s="96"/>
      <c r="AT261" s="96"/>
      <c r="AU261" s="96"/>
      <c r="AV261" s="96"/>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124"/>
    </row>
    <row r="262" spans="2:105" x14ac:dyDescent="0.25">
      <c r="B262" s="123"/>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c r="AA262" s="96"/>
      <c r="AB262" s="96"/>
      <c r="AC262" s="96"/>
      <c r="AD262" s="96"/>
      <c r="AE262" s="96"/>
      <c r="AF262" s="96"/>
      <c r="AG262" s="96"/>
      <c r="AH262" s="96"/>
      <c r="AI262" s="96"/>
      <c r="AJ262" s="96"/>
      <c r="AK262" s="96"/>
      <c r="AL262" s="96"/>
      <c r="AM262" s="96"/>
      <c r="AN262" s="96"/>
      <c r="AO262" s="96"/>
      <c r="AP262" s="96"/>
      <c r="AQ262" s="96"/>
      <c r="AR262" s="96"/>
      <c r="AS262" s="96"/>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124"/>
    </row>
    <row r="263" spans="2:105" x14ac:dyDescent="0.25">
      <c r="B263" s="123"/>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c r="AA263" s="96"/>
      <c r="AB263" s="96"/>
      <c r="AC263" s="96"/>
      <c r="AD263" s="96"/>
      <c r="AE263" s="96"/>
      <c r="AF263" s="96"/>
      <c r="AG263" s="96"/>
      <c r="AH263" s="96"/>
      <c r="AI263" s="96"/>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c r="CG263" s="96"/>
      <c r="CH263" s="96"/>
      <c r="CI263" s="96"/>
      <c r="CJ263" s="96"/>
      <c r="CK263" s="96"/>
      <c r="CL263" s="96"/>
      <c r="CM263" s="96"/>
      <c r="CN263" s="96"/>
      <c r="CO263" s="96"/>
      <c r="CP263" s="96"/>
      <c r="CQ263" s="96"/>
      <c r="CR263" s="96"/>
      <c r="CS263" s="96"/>
      <c r="CT263" s="96"/>
      <c r="CU263" s="96"/>
      <c r="CV263" s="96"/>
      <c r="CW263" s="96"/>
      <c r="CX263" s="96"/>
      <c r="CY263" s="96"/>
      <c r="CZ263" s="96"/>
      <c r="DA263" s="124"/>
    </row>
    <row r="264" spans="2:105" x14ac:dyDescent="0.25">
      <c r="B264" s="123"/>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c r="AA264" s="96"/>
      <c r="AB264" s="96"/>
      <c r="AC264" s="96"/>
      <c r="AD264" s="96"/>
      <c r="AE264" s="96"/>
      <c r="AF264" s="96"/>
      <c r="AG264" s="96"/>
      <c r="AH264" s="96"/>
      <c r="AI264" s="96"/>
      <c r="AJ264" s="96"/>
      <c r="AK264" s="96"/>
      <c r="AL264" s="96"/>
      <c r="AM264" s="96"/>
      <c r="AN264" s="96"/>
      <c r="AO264" s="96"/>
      <c r="AP264" s="96"/>
      <c r="AQ264" s="96"/>
      <c r="AR264" s="96"/>
      <c r="AS264" s="96"/>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c r="CG264" s="96"/>
      <c r="CH264" s="96"/>
      <c r="CI264" s="96"/>
      <c r="CJ264" s="96"/>
      <c r="CK264" s="96"/>
      <c r="CL264" s="96"/>
      <c r="CM264" s="96"/>
      <c r="CN264" s="96"/>
      <c r="CO264" s="96"/>
      <c r="CP264" s="96"/>
      <c r="CQ264" s="96"/>
      <c r="CR264" s="96"/>
      <c r="CS264" s="96"/>
      <c r="CT264" s="96"/>
      <c r="CU264" s="96"/>
      <c r="CV264" s="96"/>
      <c r="CW264" s="96"/>
      <c r="CX264" s="96"/>
      <c r="CY264" s="96"/>
      <c r="CZ264" s="96"/>
      <c r="DA264" s="124"/>
    </row>
    <row r="265" spans="2:105" x14ac:dyDescent="0.25">
      <c r="B265" s="123"/>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c r="AA265" s="96"/>
      <c r="AB265" s="96"/>
      <c r="AC265" s="96"/>
      <c r="AD265" s="96"/>
      <c r="AE265" s="96"/>
      <c r="AF265" s="96"/>
      <c r="AG265" s="96"/>
      <c r="AH265" s="96"/>
      <c r="AI265" s="96"/>
      <c r="AJ265" s="96"/>
      <c r="AK265" s="96"/>
      <c r="AL265" s="96"/>
      <c r="AM265" s="96"/>
      <c r="AN265" s="96"/>
      <c r="AO265" s="96"/>
      <c r="AP265" s="96"/>
      <c r="AQ265" s="96"/>
      <c r="AR265" s="96"/>
      <c r="AS265" s="96"/>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c r="CG265" s="96"/>
      <c r="CH265" s="96"/>
      <c r="CI265" s="96"/>
      <c r="CJ265" s="96"/>
      <c r="CK265" s="96"/>
      <c r="CL265" s="96"/>
      <c r="CM265" s="96"/>
      <c r="CN265" s="96"/>
      <c r="CO265" s="96"/>
      <c r="CP265" s="96"/>
      <c r="CQ265" s="96"/>
      <c r="CR265" s="96"/>
      <c r="CS265" s="96"/>
      <c r="CT265" s="96"/>
      <c r="CU265" s="96"/>
      <c r="CV265" s="96"/>
      <c r="CW265" s="96"/>
      <c r="CX265" s="96"/>
      <c r="CY265" s="96"/>
      <c r="CZ265" s="96"/>
      <c r="DA265" s="124"/>
    </row>
    <row r="266" spans="2:105" x14ac:dyDescent="0.25">
      <c r="B266" s="123"/>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c r="CG266" s="96"/>
      <c r="CH266" s="96"/>
      <c r="CI266" s="96"/>
      <c r="CJ266" s="96"/>
      <c r="CK266" s="96"/>
      <c r="CL266" s="96"/>
      <c r="CM266" s="96"/>
      <c r="CN266" s="96"/>
      <c r="CO266" s="96"/>
      <c r="CP266" s="96"/>
      <c r="CQ266" s="96"/>
      <c r="CR266" s="96"/>
      <c r="CS266" s="96"/>
      <c r="CT266" s="96"/>
      <c r="CU266" s="96"/>
      <c r="CV266" s="96"/>
      <c r="CW266" s="96"/>
      <c r="CX266" s="96"/>
      <c r="CY266" s="96"/>
      <c r="CZ266" s="96"/>
      <c r="DA266" s="124"/>
    </row>
    <row r="267" spans="2:105" x14ac:dyDescent="0.25">
      <c r="B267" s="123"/>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c r="AA267" s="96"/>
      <c r="AB267" s="96"/>
      <c r="AC267" s="96"/>
      <c r="AD267" s="96"/>
      <c r="AE267" s="96"/>
      <c r="AF267" s="96"/>
      <c r="AG267" s="96"/>
      <c r="AH267" s="96"/>
      <c r="AI267" s="96"/>
      <c r="AJ267" s="96"/>
      <c r="AK267" s="96"/>
      <c r="AL267" s="96"/>
      <c r="AM267" s="96"/>
      <c r="AN267" s="96"/>
      <c r="AO267" s="96"/>
      <c r="AP267" s="96"/>
      <c r="AQ267" s="96"/>
      <c r="AR267" s="96"/>
      <c r="AS267" s="96"/>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c r="CG267" s="96"/>
      <c r="CH267" s="96"/>
      <c r="CI267" s="96"/>
      <c r="CJ267" s="96"/>
      <c r="CK267" s="96"/>
      <c r="CL267" s="96"/>
      <c r="CM267" s="96"/>
      <c r="CN267" s="96"/>
      <c r="CO267" s="96"/>
      <c r="CP267" s="96"/>
      <c r="CQ267" s="96"/>
      <c r="CR267" s="96"/>
      <c r="CS267" s="96"/>
      <c r="CT267" s="96"/>
      <c r="CU267" s="96"/>
      <c r="CV267" s="96"/>
      <c r="CW267" s="96"/>
      <c r="CX267" s="96"/>
      <c r="CY267" s="96"/>
      <c r="CZ267" s="96"/>
      <c r="DA267" s="124"/>
    </row>
    <row r="268" spans="2:105" x14ac:dyDescent="0.25">
      <c r="B268" s="123"/>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c r="AA268" s="96"/>
      <c r="AB268" s="96"/>
      <c r="AC268" s="96"/>
      <c r="AD268" s="96"/>
      <c r="AE268" s="96"/>
      <c r="AF268" s="96"/>
      <c r="AG268" s="96"/>
      <c r="AH268" s="96"/>
      <c r="AI268" s="96"/>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c r="CG268" s="96"/>
      <c r="CH268" s="96"/>
      <c r="CI268" s="96"/>
      <c r="CJ268" s="96"/>
      <c r="CK268" s="96"/>
      <c r="CL268" s="96"/>
      <c r="CM268" s="96"/>
      <c r="CN268" s="96"/>
      <c r="CO268" s="96"/>
      <c r="CP268" s="96"/>
      <c r="CQ268" s="96"/>
      <c r="CR268" s="96"/>
      <c r="CS268" s="96"/>
      <c r="CT268" s="96"/>
      <c r="CU268" s="96"/>
      <c r="CV268" s="96"/>
      <c r="CW268" s="96"/>
      <c r="CX268" s="96"/>
      <c r="CY268" s="96"/>
      <c r="CZ268" s="96"/>
      <c r="DA268" s="124"/>
    </row>
    <row r="269" spans="2:105" x14ac:dyDescent="0.25">
      <c r="B269" s="123"/>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c r="AA269" s="96"/>
      <c r="AB269" s="96"/>
      <c r="AC269" s="96"/>
      <c r="AD269" s="96"/>
      <c r="AE269" s="96"/>
      <c r="AF269" s="96"/>
      <c r="AG269" s="96"/>
      <c r="AH269" s="96"/>
      <c r="AI269" s="96"/>
      <c r="AJ269" s="96"/>
      <c r="AK269" s="96"/>
      <c r="AL269" s="96"/>
      <c r="AM269" s="96"/>
      <c r="AN269" s="96"/>
      <c r="AO269" s="96"/>
      <c r="AP269" s="96"/>
      <c r="AQ269" s="96"/>
      <c r="AR269" s="96"/>
      <c r="AS269" s="96"/>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c r="CG269" s="96"/>
      <c r="CH269" s="96"/>
      <c r="CI269" s="96"/>
      <c r="CJ269" s="96"/>
      <c r="CK269" s="96"/>
      <c r="CL269" s="96"/>
      <c r="CM269" s="96"/>
      <c r="CN269" s="96"/>
      <c r="CO269" s="96"/>
      <c r="CP269" s="96"/>
      <c r="CQ269" s="96"/>
      <c r="CR269" s="96"/>
      <c r="CS269" s="96"/>
      <c r="CT269" s="96"/>
      <c r="CU269" s="96"/>
      <c r="CV269" s="96"/>
      <c r="CW269" s="96"/>
      <c r="CX269" s="96"/>
      <c r="CY269" s="96"/>
      <c r="CZ269" s="96"/>
      <c r="DA269" s="124"/>
    </row>
    <row r="270" spans="2:105" x14ac:dyDescent="0.25">
      <c r="B270" s="123"/>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c r="AA270" s="96"/>
      <c r="AB270" s="96"/>
      <c r="AC270" s="96"/>
      <c r="AD270" s="96"/>
      <c r="AE270" s="96"/>
      <c r="AF270" s="96"/>
      <c r="AG270" s="96"/>
      <c r="AH270" s="96"/>
      <c r="AI270" s="96"/>
      <c r="AJ270" s="96"/>
      <c r="AK270" s="96"/>
      <c r="AL270" s="96"/>
      <c r="AM270" s="96"/>
      <c r="AN270" s="96"/>
      <c r="AO270" s="96"/>
      <c r="AP270" s="96"/>
      <c r="AQ270" s="96"/>
      <c r="AR270" s="96"/>
      <c r="AS270" s="96"/>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c r="CG270" s="96"/>
      <c r="CH270" s="96"/>
      <c r="CI270" s="96"/>
      <c r="CJ270" s="96"/>
      <c r="CK270" s="96"/>
      <c r="CL270" s="96"/>
      <c r="CM270" s="96"/>
      <c r="CN270" s="96"/>
      <c r="CO270" s="96"/>
      <c r="CP270" s="96"/>
      <c r="CQ270" s="96"/>
      <c r="CR270" s="96"/>
      <c r="CS270" s="96"/>
      <c r="CT270" s="96"/>
      <c r="CU270" s="96"/>
      <c r="CV270" s="96"/>
      <c r="CW270" s="96"/>
      <c r="CX270" s="96"/>
      <c r="CY270" s="96"/>
      <c r="CZ270" s="96"/>
      <c r="DA270" s="124"/>
    </row>
    <row r="271" spans="2:105" x14ac:dyDescent="0.25">
      <c r="B271" s="123"/>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c r="AA271" s="96"/>
      <c r="AB271" s="96"/>
      <c r="AC271" s="96"/>
      <c r="AD271" s="96"/>
      <c r="AE271" s="96"/>
      <c r="AF271" s="96"/>
      <c r="AG271" s="96"/>
      <c r="AH271" s="96"/>
      <c r="AI271" s="96"/>
      <c r="AJ271" s="96"/>
      <c r="AK271" s="96"/>
      <c r="AL271" s="96"/>
      <c r="AM271" s="96"/>
      <c r="AN271" s="96"/>
      <c r="AO271" s="96"/>
      <c r="AP271" s="96"/>
      <c r="AQ271" s="96"/>
      <c r="AR271" s="96"/>
      <c r="AS271" s="96"/>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c r="CG271" s="96"/>
      <c r="CH271" s="96"/>
      <c r="CI271" s="96"/>
      <c r="CJ271" s="96"/>
      <c r="CK271" s="96"/>
      <c r="CL271" s="96"/>
      <c r="CM271" s="96"/>
      <c r="CN271" s="96"/>
      <c r="CO271" s="96"/>
      <c r="CP271" s="96"/>
      <c r="CQ271" s="96"/>
      <c r="CR271" s="96"/>
      <c r="CS271" s="96"/>
      <c r="CT271" s="96"/>
      <c r="CU271" s="96"/>
      <c r="CV271" s="96"/>
      <c r="CW271" s="96"/>
      <c r="CX271" s="96"/>
      <c r="CY271" s="96"/>
      <c r="CZ271" s="96"/>
      <c r="DA271" s="124"/>
    </row>
    <row r="272" spans="2:105" x14ac:dyDescent="0.25">
      <c r="B272" s="123"/>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c r="AA272" s="96"/>
      <c r="AB272" s="96"/>
      <c r="AC272" s="96"/>
      <c r="AD272" s="96"/>
      <c r="AE272" s="96"/>
      <c r="AF272" s="96"/>
      <c r="AG272" s="96"/>
      <c r="AH272" s="96"/>
      <c r="AI272" s="96"/>
      <c r="AJ272" s="96"/>
      <c r="AK272" s="96"/>
      <c r="AL272" s="96"/>
      <c r="AM272" s="96"/>
      <c r="AN272" s="96"/>
      <c r="AO272" s="96"/>
      <c r="AP272" s="96"/>
      <c r="AQ272" s="96"/>
      <c r="AR272" s="96"/>
      <c r="AS272" s="96"/>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c r="CG272" s="96"/>
      <c r="CH272" s="96"/>
      <c r="CI272" s="96"/>
      <c r="CJ272" s="96"/>
      <c r="CK272" s="96"/>
      <c r="CL272" s="96"/>
      <c r="CM272" s="96"/>
      <c r="CN272" s="96"/>
      <c r="CO272" s="96"/>
      <c r="CP272" s="96"/>
      <c r="CQ272" s="96"/>
      <c r="CR272" s="96"/>
      <c r="CS272" s="96"/>
      <c r="CT272" s="96"/>
      <c r="CU272" s="96"/>
      <c r="CV272" s="96"/>
      <c r="CW272" s="96"/>
      <c r="CX272" s="96"/>
      <c r="CY272" s="96"/>
      <c r="CZ272" s="96"/>
      <c r="DA272" s="124"/>
    </row>
    <row r="273" spans="2:105" x14ac:dyDescent="0.25">
      <c r="B273" s="123"/>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c r="CG273" s="96"/>
      <c r="CH273" s="96"/>
      <c r="CI273" s="96"/>
      <c r="CJ273" s="96"/>
      <c r="CK273" s="96"/>
      <c r="CL273" s="96"/>
      <c r="CM273" s="96"/>
      <c r="CN273" s="96"/>
      <c r="CO273" s="96"/>
      <c r="CP273" s="96"/>
      <c r="CQ273" s="96"/>
      <c r="CR273" s="96"/>
      <c r="CS273" s="96"/>
      <c r="CT273" s="96"/>
      <c r="CU273" s="96"/>
      <c r="CV273" s="96"/>
      <c r="CW273" s="96"/>
      <c r="CX273" s="96"/>
      <c r="CY273" s="96"/>
      <c r="CZ273" s="96"/>
      <c r="DA273" s="124"/>
    </row>
    <row r="274" spans="2:105" x14ac:dyDescent="0.25">
      <c r="B274" s="123"/>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c r="AA274" s="96"/>
      <c r="AB274" s="96"/>
      <c r="AC274" s="96"/>
      <c r="AD274" s="96"/>
      <c r="AE274" s="96"/>
      <c r="AF274" s="96"/>
      <c r="AG274" s="96"/>
      <c r="AH274" s="96"/>
      <c r="AI274" s="96"/>
      <c r="AJ274" s="96"/>
      <c r="AK274" s="96"/>
      <c r="AL274" s="96"/>
      <c r="AM274" s="96"/>
      <c r="AN274" s="96"/>
      <c r="AO274" s="96"/>
      <c r="AP274" s="96"/>
      <c r="AQ274" s="96"/>
      <c r="AR274" s="96"/>
      <c r="AS274" s="96"/>
      <c r="AT274" s="96"/>
      <c r="AU274" s="96"/>
      <c r="AV274" s="96"/>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c r="CG274" s="96"/>
      <c r="CH274" s="96"/>
      <c r="CI274" s="96"/>
      <c r="CJ274" s="96"/>
      <c r="CK274" s="96"/>
      <c r="CL274" s="96"/>
      <c r="CM274" s="96"/>
      <c r="CN274" s="96"/>
      <c r="CO274" s="96"/>
      <c r="CP274" s="96"/>
      <c r="CQ274" s="96"/>
      <c r="CR274" s="96"/>
      <c r="CS274" s="96"/>
      <c r="CT274" s="96"/>
      <c r="CU274" s="96"/>
      <c r="CV274" s="96"/>
      <c r="CW274" s="96"/>
      <c r="CX274" s="96"/>
      <c r="CY274" s="96"/>
      <c r="CZ274" s="96"/>
      <c r="DA274" s="124"/>
    </row>
    <row r="275" spans="2:105" x14ac:dyDescent="0.25">
      <c r="B275" s="123"/>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c r="AA275" s="96"/>
      <c r="AB275" s="96"/>
      <c r="AC275" s="96"/>
      <c r="AD275" s="96"/>
      <c r="AE275" s="96"/>
      <c r="AF275" s="96"/>
      <c r="AG275" s="96"/>
      <c r="AH275" s="96"/>
      <c r="AI275" s="96"/>
      <c r="AJ275" s="96"/>
      <c r="AK275" s="96"/>
      <c r="AL275" s="96"/>
      <c r="AM275" s="96"/>
      <c r="AN275" s="96"/>
      <c r="AO275" s="96"/>
      <c r="AP275" s="96"/>
      <c r="AQ275" s="96"/>
      <c r="AR275" s="96"/>
      <c r="AS275" s="96"/>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c r="CG275" s="96"/>
      <c r="CH275" s="96"/>
      <c r="CI275" s="96"/>
      <c r="CJ275" s="96"/>
      <c r="CK275" s="96"/>
      <c r="CL275" s="96"/>
      <c r="CM275" s="96"/>
      <c r="CN275" s="96"/>
      <c r="CO275" s="96"/>
      <c r="CP275" s="96"/>
      <c r="CQ275" s="96"/>
      <c r="CR275" s="96"/>
      <c r="CS275" s="96"/>
      <c r="CT275" s="96"/>
      <c r="CU275" s="96"/>
      <c r="CV275" s="96"/>
      <c r="CW275" s="96"/>
      <c r="CX275" s="96"/>
      <c r="CY275" s="96"/>
      <c r="CZ275" s="96"/>
      <c r="DA275" s="124"/>
    </row>
    <row r="276" spans="2:105" x14ac:dyDescent="0.25">
      <c r="B276" s="123"/>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c r="AA276" s="96"/>
      <c r="AB276" s="96"/>
      <c r="AC276" s="96"/>
      <c r="AD276" s="96"/>
      <c r="AE276" s="96"/>
      <c r="AF276" s="96"/>
      <c r="AG276" s="96"/>
      <c r="AH276" s="96"/>
      <c r="AI276" s="96"/>
      <c r="AJ276" s="96"/>
      <c r="AK276" s="96"/>
      <c r="AL276" s="96"/>
      <c r="AM276" s="96"/>
      <c r="AN276" s="96"/>
      <c r="AO276" s="96"/>
      <c r="AP276" s="96"/>
      <c r="AQ276" s="96"/>
      <c r="AR276" s="96"/>
      <c r="AS276" s="96"/>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c r="CG276" s="96"/>
      <c r="CH276" s="96"/>
      <c r="CI276" s="96"/>
      <c r="CJ276" s="96"/>
      <c r="CK276" s="96"/>
      <c r="CL276" s="96"/>
      <c r="CM276" s="96"/>
      <c r="CN276" s="96"/>
      <c r="CO276" s="96"/>
      <c r="CP276" s="96"/>
      <c r="CQ276" s="96"/>
      <c r="CR276" s="96"/>
      <c r="CS276" s="96"/>
      <c r="CT276" s="96"/>
      <c r="CU276" s="96"/>
      <c r="CV276" s="96"/>
      <c r="CW276" s="96"/>
      <c r="CX276" s="96"/>
      <c r="CY276" s="96"/>
      <c r="CZ276" s="96"/>
      <c r="DA276" s="124"/>
    </row>
    <row r="277" spans="2:105" x14ac:dyDescent="0.25">
      <c r="B277" s="123"/>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c r="AA277" s="96"/>
      <c r="AB277" s="96"/>
      <c r="AC277" s="96"/>
      <c r="AD277" s="96"/>
      <c r="AE277" s="96"/>
      <c r="AF277" s="96"/>
      <c r="AG277" s="96"/>
      <c r="AH277" s="96"/>
      <c r="AI277" s="96"/>
      <c r="AJ277" s="96"/>
      <c r="AK277" s="96"/>
      <c r="AL277" s="96"/>
      <c r="AM277" s="96"/>
      <c r="AN277" s="96"/>
      <c r="AO277" s="96"/>
      <c r="AP277" s="96"/>
      <c r="AQ277" s="96"/>
      <c r="AR277" s="96"/>
      <c r="AS277" s="96"/>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c r="CG277" s="96"/>
      <c r="CH277" s="96"/>
      <c r="CI277" s="96"/>
      <c r="CJ277" s="96"/>
      <c r="CK277" s="96"/>
      <c r="CL277" s="96"/>
      <c r="CM277" s="96"/>
      <c r="CN277" s="96"/>
      <c r="CO277" s="96"/>
      <c r="CP277" s="96"/>
      <c r="CQ277" s="96"/>
      <c r="CR277" s="96"/>
      <c r="CS277" s="96"/>
      <c r="CT277" s="96"/>
      <c r="CU277" s="96"/>
      <c r="CV277" s="96"/>
      <c r="CW277" s="96"/>
      <c r="CX277" s="96"/>
      <c r="CY277" s="96"/>
      <c r="CZ277" s="96"/>
      <c r="DA277" s="124"/>
    </row>
    <row r="278" spans="2:105" x14ac:dyDescent="0.25">
      <c r="B278" s="123"/>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c r="AA278" s="96"/>
      <c r="AB278" s="96"/>
      <c r="AC278" s="96"/>
      <c r="AD278" s="96"/>
      <c r="AE278" s="96"/>
      <c r="AF278" s="96"/>
      <c r="AG278" s="96"/>
      <c r="AH278" s="96"/>
      <c r="AI278" s="96"/>
      <c r="AJ278" s="96"/>
      <c r="AK278" s="96"/>
      <c r="AL278" s="96"/>
      <c r="AM278" s="96"/>
      <c r="AN278" s="96"/>
      <c r="AO278" s="96"/>
      <c r="AP278" s="96"/>
      <c r="AQ278" s="96"/>
      <c r="AR278" s="96"/>
      <c r="AS278" s="96"/>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c r="CG278" s="96"/>
      <c r="CH278" s="96"/>
      <c r="CI278" s="96"/>
      <c r="CJ278" s="96"/>
      <c r="CK278" s="96"/>
      <c r="CL278" s="96"/>
      <c r="CM278" s="96"/>
      <c r="CN278" s="96"/>
      <c r="CO278" s="96"/>
      <c r="CP278" s="96"/>
      <c r="CQ278" s="96"/>
      <c r="CR278" s="96"/>
      <c r="CS278" s="96"/>
      <c r="CT278" s="96"/>
      <c r="CU278" s="96"/>
      <c r="CV278" s="96"/>
      <c r="CW278" s="96"/>
      <c r="CX278" s="96"/>
      <c r="CY278" s="96"/>
      <c r="CZ278" s="96"/>
      <c r="DA278" s="124"/>
    </row>
    <row r="279" spans="2:105" x14ac:dyDescent="0.25">
      <c r="B279" s="123"/>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c r="AA279" s="96"/>
      <c r="AB279" s="96"/>
      <c r="AC279" s="96"/>
      <c r="AD279" s="96"/>
      <c r="AE279" s="96"/>
      <c r="AF279" s="96"/>
      <c r="AG279" s="96"/>
      <c r="AH279" s="96"/>
      <c r="AI279" s="96"/>
      <c r="AJ279" s="96"/>
      <c r="AK279" s="96"/>
      <c r="AL279" s="96"/>
      <c r="AM279" s="96"/>
      <c r="AN279" s="96"/>
      <c r="AO279" s="96"/>
      <c r="AP279" s="96"/>
      <c r="AQ279" s="96"/>
      <c r="AR279" s="96"/>
      <c r="AS279" s="96"/>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c r="CG279" s="96"/>
      <c r="CH279" s="96"/>
      <c r="CI279" s="96"/>
      <c r="CJ279" s="96"/>
      <c r="CK279" s="96"/>
      <c r="CL279" s="96"/>
      <c r="CM279" s="96"/>
      <c r="CN279" s="96"/>
      <c r="CO279" s="96"/>
      <c r="CP279" s="96"/>
      <c r="CQ279" s="96"/>
      <c r="CR279" s="96"/>
      <c r="CS279" s="96"/>
      <c r="CT279" s="96"/>
      <c r="CU279" s="96"/>
      <c r="CV279" s="96"/>
      <c r="CW279" s="96"/>
      <c r="CX279" s="96"/>
      <c r="CY279" s="96"/>
      <c r="CZ279" s="96"/>
      <c r="DA279" s="124"/>
    </row>
    <row r="280" spans="2:105" x14ac:dyDescent="0.25">
      <c r="B280" s="123"/>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c r="AA280" s="96"/>
      <c r="AB280" s="96"/>
      <c r="AC280" s="96"/>
      <c r="AD280" s="96"/>
      <c r="AE280" s="96"/>
      <c r="AF280" s="96"/>
      <c r="AG280" s="96"/>
      <c r="AH280" s="96"/>
      <c r="AI280" s="96"/>
      <c r="AJ280" s="96"/>
      <c r="AK280" s="96"/>
      <c r="AL280" s="96"/>
      <c r="AM280" s="96"/>
      <c r="AN280" s="96"/>
      <c r="AO280" s="96"/>
      <c r="AP280" s="96"/>
      <c r="AQ280" s="96"/>
      <c r="AR280" s="96"/>
      <c r="AS280" s="96"/>
      <c r="AT280" s="96"/>
      <c r="AU280" s="96"/>
      <c r="AV280" s="96"/>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c r="CG280" s="96"/>
      <c r="CH280" s="96"/>
      <c r="CI280" s="96"/>
      <c r="CJ280" s="96"/>
      <c r="CK280" s="96"/>
      <c r="CL280" s="96"/>
      <c r="CM280" s="96"/>
      <c r="CN280" s="96"/>
      <c r="CO280" s="96"/>
      <c r="CP280" s="96"/>
      <c r="CQ280" s="96"/>
      <c r="CR280" s="96"/>
      <c r="CS280" s="96"/>
      <c r="CT280" s="96"/>
      <c r="CU280" s="96"/>
      <c r="CV280" s="96"/>
      <c r="CW280" s="96"/>
      <c r="CX280" s="96"/>
      <c r="CY280" s="96"/>
      <c r="CZ280" s="96"/>
      <c r="DA280" s="124"/>
    </row>
    <row r="281" spans="2:105" x14ac:dyDescent="0.25">
      <c r="B281" s="123"/>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c r="AA281" s="96"/>
      <c r="AB281" s="96"/>
      <c r="AC281" s="96"/>
      <c r="AD281" s="96"/>
      <c r="AE281" s="96"/>
      <c r="AF281" s="96"/>
      <c r="AG281" s="96"/>
      <c r="AH281" s="96"/>
      <c r="AI281" s="96"/>
      <c r="AJ281" s="96"/>
      <c r="AK281" s="96"/>
      <c r="AL281" s="96"/>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c r="CG281" s="96"/>
      <c r="CH281" s="96"/>
      <c r="CI281" s="96"/>
      <c r="CJ281" s="96"/>
      <c r="CK281" s="96"/>
      <c r="CL281" s="96"/>
      <c r="CM281" s="96"/>
      <c r="CN281" s="96"/>
      <c r="CO281" s="96"/>
      <c r="CP281" s="96"/>
      <c r="CQ281" s="96"/>
      <c r="CR281" s="96"/>
      <c r="CS281" s="96"/>
      <c r="CT281" s="96"/>
      <c r="CU281" s="96"/>
      <c r="CV281" s="96"/>
      <c r="CW281" s="96"/>
      <c r="CX281" s="96"/>
      <c r="CY281" s="96"/>
      <c r="CZ281" s="96"/>
      <c r="DA281" s="124"/>
    </row>
    <row r="282" spans="2:105" x14ac:dyDescent="0.25">
      <c r="B282" s="123"/>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c r="AA282" s="96"/>
      <c r="AB282" s="96"/>
      <c r="AC282" s="96"/>
      <c r="AD282" s="96"/>
      <c r="AE282" s="96"/>
      <c r="AF282" s="96"/>
      <c r="AG282" s="96"/>
      <c r="AH282" s="96"/>
      <c r="AI282" s="96"/>
      <c r="AJ282" s="96"/>
      <c r="AK282" s="96"/>
      <c r="AL282" s="96"/>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c r="CG282" s="96"/>
      <c r="CH282" s="96"/>
      <c r="CI282" s="96"/>
      <c r="CJ282" s="96"/>
      <c r="CK282" s="96"/>
      <c r="CL282" s="96"/>
      <c r="CM282" s="96"/>
      <c r="CN282" s="96"/>
      <c r="CO282" s="96"/>
      <c r="CP282" s="96"/>
      <c r="CQ282" s="96"/>
      <c r="CR282" s="96"/>
      <c r="CS282" s="96"/>
      <c r="CT282" s="96"/>
      <c r="CU282" s="96"/>
      <c r="CV282" s="96"/>
      <c r="CW282" s="96"/>
      <c r="CX282" s="96"/>
      <c r="CY282" s="96"/>
      <c r="CZ282" s="96"/>
      <c r="DA282" s="124"/>
    </row>
    <row r="283" spans="2:105" x14ac:dyDescent="0.25">
      <c r="B283" s="123"/>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c r="AA283" s="96"/>
      <c r="AB283" s="96"/>
      <c r="AC283" s="96"/>
      <c r="AD283" s="96"/>
      <c r="AE283" s="96"/>
      <c r="AF283" s="96"/>
      <c r="AG283" s="96"/>
      <c r="AH283" s="96"/>
      <c r="AI283" s="96"/>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124"/>
    </row>
    <row r="284" spans="2:105" x14ac:dyDescent="0.25">
      <c r="B284" s="123"/>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c r="AA284" s="96"/>
      <c r="AB284" s="96"/>
      <c r="AC284" s="96"/>
      <c r="AD284" s="96"/>
      <c r="AE284" s="96"/>
      <c r="AF284" s="96"/>
      <c r="AG284" s="96"/>
      <c r="AH284" s="96"/>
      <c r="AI284" s="96"/>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124"/>
    </row>
    <row r="285" spans="2:105" x14ac:dyDescent="0.25">
      <c r="B285" s="123"/>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c r="AA285" s="96"/>
      <c r="AB285" s="96"/>
      <c r="AC285" s="96"/>
      <c r="AD285" s="96"/>
      <c r="AE285" s="96"/>
      <c r="AF285" s="96"/>
      <c r="AG285" s="96"/>
      <c r="AH285" s="96"/>
      <c r="AI285" s="96"/>
      <c r="AJ285" s="96"/>
      <c r="AK285" s="96"/>
      <c r="AL285" s="96"/>
      <c r="AM285" s="96"/>
      <c r="AN285" s="96"/>
      <c r="AO285" s="96"/>
      <c r="AP285" s="96"/>
      <c r="AQ285" s="96"/>
      <c r="AR285" s="96"/>
      <c r="AS285" s="96"/>
      <c r="AT285" s="96"/>
      <c r="AU285" s="96"/>
      <c r="AV285" s="96"/>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c r="CG285" s="96"/>
      <c r="CH285" s="96"/>
      <c r="CI285" s="96"/>
      <c r="CJ285" s="96"/>
      <c r="CK285" s="96"/>
      <c r="CL285" s="96"/>
      <c r="CM285" s="96"/>
      <c r="CN285" s="96"/>
      <c r="CO285" s="96"/>
      <c r="CP285" s="96"/>
      <c r="CQ285" s="96"/>
      <c r="CR285" s="96"/>
      <c r="CS285" s="96"/>
      <c r="CT285" s="96"/>
      <c r="CU285" s="96"/>
      <c r="CV285" s="96"/>
      <c r="CW285" s="96"/>
      <c r="CX285" s="96"/>
      <c r="CY285" s="96"/>
      <c r="CZ285" s="96"/>
      <c r="DA285" s="124"/>
    </row>
    <row r="286" spans="2:105" x14ac:dyDescent="0.25">
      <c r="B286" s="123"/>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c r="AA286" s="96"/>
      <c r="AB286" s="96"/>
      <c r="AC286" s="96"/>
      <c r="AD286" s="96"/>
      <c r="AE286" s="96"/>
      <c r="AF286" s="96"/>
      <c r="AG286" s="96"/>
      <c r="AH286" s="96"/>
      <c r="AI286" s="96"/>
      <c r="AJ286" s="96"/>
      <c r="AK286" s="96"/>
      <c r="AL286" s="96"/>
      <c r="AM286" s="96"/>
      <c r="AN286" s="96"/>
      <c r="AO286" s="96"/>
      <c r="AP286" s="96"/>
      <c r="AQ286" s="96"/>
      <c r="AR286" s="96"/>
      <c r="AS286" s="96"/>
      <c r="AT286" s="96"/>
      <c r="AU286" s="96"/>
      <c r="AV286" s="96"/>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c r="CG286" s="96"/>
      <c r="CH286" s="96"/>
      <c r="CI286" s="96"/>
      <c r="CJ286" s="96"/>
      <c r="CK286" s="96"/>
      <c r="CL286" s="96"/>
      <c r="CM286" s="96"/>
      <c r="CN286" s="96"/>
      <c r="CO286" s="96"/>
      <c r="CP286" s="96"/>
      <c r="CQ286" s="96"/>
      <c r="CR286" s="96"/>
      <c r="CS286" s="96"/>
      <c r="CT286" s="96"/>
      <c r="CU286" s="96"/>
      <c r="CV286" s="96"/>
      <c r="CW286" s="96"/>
      <c r="CX286" s="96"/>
      <c r="CY286" s="96"/>
      <c r="CZ286" s="96"/>
      <c r="DA286" s="124"/>
    </row>
    <row r="287" spans="2:105" x14ac:dyDescent="0.25">
      <c r="B287" s="123"/>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c r="AA287" s="96"/>
      <c r="AB287" s="96"/>
      <c r="AC287" s="96"/>
      <c r="AD287" s="96"/>
      <c r="AE287" s="96"/>
      <c r="AF287" s="96"/>
      <c r="AG287" s="96"/>
      <c r="AH287" s="96"/>
      <c r="AI287" s="96"/>
      <c r="AJ287" s="96"/>
      <c r="AK287" s="96"/>
      <c r="AL287" s="96"/>
      <c r="AM287" s="96"/>
      <c r="AN287" s="96"/>
      <c r="AO287" s="96"/>
      <c r="AP287" s="96"/>
      <c r="AQ287" s="96"/>
      <c r="AR287" s="96"/>
      <c r="AS287" s="96"/>
      <c r="AT287" s="96"/>
      <c r="AU287" s="96"/>
      <c r="AV287" s="96"/>
      <c r="AW287" s="96"/>
      <c r="AX287" s="96"/>
      <c r="AY287" s="96"/>
      <c r="AZ287" s="96"/>
      <c r="BA287" s="96"/>
      <c r="BB287" s="96"/>
      <c r="BC287" s="96"/>
      <c r="BD287" s="96"/>
      <c r="BE287" s="96"/>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D287" s="96"/>
      <c r="CE287" s="96"/>
      <c r="CF287" s="96"/>
      <c r="CG287" s="96"/>
      <c r="CH287" s="96"/>
      <c r="CI287" s="96"/>
      <c r="CJ287" s="96"/>
      <c r="CK287" s="96"/>
      <c r="CL287" s="96"/>
      <c r="CM287" s="96"/>
      <c r="CN287" s="96"/>
      <c r="CO287" s="96"/>
      <c r="CP287" s="96"/>
      <c r="CQ287" s="96"/>
      <c r="CR287" s="96"/>
      <c r="CS287" s="96"/>
      <c r="CT287" s="96"/>
      <c r="CU287" s="96"/>
      <c r="CV287" s="96"/>
      <c r="CW287" s="96"/>
      <c r="CX287" s="96"/>
      <c r="CY287" s="96"/>
      <c r="CZ287" s="96"/>
      <c r="DA287" s="124"/>
    </row>
    <row r="288" spans="2:105" x14ac:dyDescent="0.25">
      <c r="B288" s="123"/>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c r="AA288" s="96"/>
      <c r="AB288" s="96"/>
      <c r="AC288" s="96"/>
      <c r="AD288" s="96"/>
      <c r="AE288" s="96"/>
      <c r="AF288" s="96"/>
      <c r="AG288" s="96"/>
      <c r="AH288" s="96"/>
      <c r="AI288" s="96"/>
      <c r="AJ288" s="96"/>
      <c r="AK288" s="96"/>
      <c r="AL288" s="96"/>
      <c r="AM288" s="96"/>
      <c r="AN288" s="96"/>
      <c r="AO288" s="96"/>
      <c r="AP288" s="96"/>
      <c r="AQ288" s="96"/>
      <c r="AR288" s="96"/>
      <c r="AS288" s="96"/>
      <c r="AT288" s="96"/>
      <c r="AU288" s="96"/>
      <c r="AV288" s="96"/>
      <c r="AW288" s="96"/>
      <c r="AX288" s="96"/>
      <c r="AY288" s="96"/>
      <c r="AZ288" s="96"/>
      <c r="BA288" s="96"/>
      <c r="BB288" s="96"/>
      <c r="BC288" s="96"/>
      <c r="BD288" s="96"/>
      <c r="BE288" s="96"/>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D288" s="96"/>
      <c r="CE288" s="96"/>
      <c r="CF288" s="96"/>
      <c r="CG288" s="96"/>
      <c r="CH288" s="96"/>
      <c r="CI288" s="96"/>
      <c r="CJ288" s="96"/>
      <c r="CK288" s="96"/>
      <c r="CL288" s="96"/>
      <c r="CM288" s="96"/>
      <c r="CN288" s="96"/>
      <c r="CO288" s="96"/>
      <c r="CP288" s="96"/>
      <c r="CQ288" s="96"/>
      <c r="CR288" s="96"/>
      <c r="CS288" s="96"/>
      <c r="CT288" s="96"/>
      <c r="CU288" s="96"/>
      <c r="CV288" s="96"/>
      <c r="CW288" s="96"/>
      <c r="CX288" s="96"/>
      <c r="CY288" s="96"/>
      <c r="CZ288" s="96"/>
      <c r="DA288" s="124"/>
    </row>
    <row r="289" spans="2:105" x14ac:dyDescent="0.25">
      <c r="B289" s="123"/>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c r="AA289" s="96"/>
      <c r="AB289" s="96"/>
      <c r="AC289" s="96"/>
      <c r="AD289" s="96"/>
      <c r="AE289" s="96"/>
      <c r="AF289" s="96"/>
      <c r="AG289" s="96"/>
      <c r="AH289" s="96"/>
      <c r="AI289" s="96"/>
      <c r="AJ289" s="96"/>
      <c r="AK289" s="96"/>
      <c r="AL289" s="96"/>
      <c r="AM289" s="96"/>
      <c r="AN289" s="96"/>
      <c r="AO289" s="96"/>
      <c r="AP289" s="96"/>
      <c r="AQ289" s="96"/>
      <c r="AR289" s="96"/>
      <c r="AS289" s="96"/>
      <c r="AT289" s="96"/>
      <c r="AU289" s="96"/>
      <c r="AV289" s="96"/>
      <c r="AW289" s="96"/>
      <c r="AX289" s="96"/>
      <c r="AY289" s="96"/>
      <c r="AZ289" s="96"/>
      <c r="BA289" s="96"/>
      <c r="BB289" s="96"/>
      <c r="BC289" s="96"/>
      <c r="BD289" s="96"/>
      <c r="BE289" s="96"/>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D289" s="96"/>
      <c r="CE289" s="96"/>
      <c r="CF289" s="96"/>
      <c r="CG289" s="96"/>
      <c r="CH289" s="96"/>
      <c r="CI289" s="96"/>
      <c r="CJ289" s="96"/>
      <c r="CK289" s="96"/>
      <c r="CL289" s="96"/>
      <c r="CM289" s="96"/>
      <c r="CN289" s="96"/>
      <c r="CO289" s="96"/>
      <c r="CP289" s="96"/>
      <c r="CQ289" s="96"/>
      <c r="CR289" s="96"/>
      <c r="CS289" s="96"/>
      <c r="CT289" s="96"/>
      <c r="CU289" s="96"/>
      <c r="CV289" s="96"/>
      <c r="CW289" s="96"/>
      <c r="CX289" s="96"/>
      <c r="CY289" s="96"/>
      <c r="CZ289" s="96"/>
      <c r="DA289" s="124"/>
    </row>
    <row r="290" spans="2:105" x14ac:dyDescent="0.25">
      <c r="B290" s="123"/>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c r="AA290" s="96"/>
      <c r="AB290" s="96"/>
      <c r="AC290" s="96"/>
      <c r="AD290" s="96"/>
      <c r="AE290" s="96"/>
      <c r="AF290" s="96"/>
      <c r="AG290" s="96"/>
      <c r="AH290" s="96"/>
      <c r="AI290" s="96"/>
      <c r="AJ290" s="96"/>
      <c r="AK290" s="96"/>
      <c r="AL290" s="96"/>
      <c r="AM290" s="96"/>
      <c r="AN290" s="96"/>
      <c r="AO290" s="96"/>
      <c r="AP290" s="96"/>
      <c r="AQ290" s="96"/>
      <c r="AR290" s="96"/>
      <c r="AS290" s="96"/>
      <c r="AT290" s="96"/>
      <c r="AU290" s="96"/>
      <c r="AV290" s="96"/>
      <c r="AW290" s="96"/>
      <c r="AX290" s="96"/>
      <c r="AY290" s="96"/>
      <c r="AZ290" s="96"/>
      <c r="BA290" s="96"/>
      <c r="BB290" s="96"/>
      <c r="BC290" s="96"/>
      <c r="BD290" s="96"/>
      <c r="BE290" s="96"/>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D290" s="96"/>
      <c r="CE290" s="96"/>
      <c r="CF290" s="96"/>
      <c r="CG290" s="96"/>
      <c r="CH290" s="96"/>
      <c r="CI290" s="96"/>
      <c r="CJ290" s="96"/>
      <c r="CK290" s="96"/>
      <c r="CL290" s="96"/>
      <c r="CM290" s="96"/>
      <c r="CN290" s="96"/>
      <c r="CO290" s="96"/>
      <c r="CP290" s="96"/>
      <c r="CQ290" s="96"/>
      <c r="CR290" s="96"/>
      <c r="CS290" s="96"/>
      <c r="CT290" s="96"/>
      <c r="CU290" s="96"/>
      <c r="CV290" s="96"/>
      <c r="CW290" s="96"/>
      <c r="CX290" s="96"/>
      <c r="CY290" s="96"/>
      <c r="CZ290" s="96"/>
      <c r="DA290" s="124"/>
    </row>
    <row r="291" spans="2:105" x14ac:dyDescent="0.25">
      <c r="B291" s="123"/>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c r="AA291" s="96"/>
      <c r="AB291" s="96"/>
      <c r="AC291" s="96"/>
      <c r="AD291" s="96"/>
      <c r="AE291" s="96"/>
      <c r="AF291" s="96"/>
      <c r="AG291" s="96"/>
      <c r="AH291" s="96"/>
      <c r="AI291" s="96"/>
      <c r="AJ291" s="96"/>
      <c r="AK291" s="96"/>
      <c r="AL291" s="96"/>
      <c r="AM291" s="96"/>
      <c r="AN291" s="96"/>
      <c r="AO291" s="96"/>
      <c r="AP291" s="96"/>
      <c r="AQ291" s="96"/>
      <c r="AR291" s="96"/>
      <c r="AS291" s="96"/>
      <c r="AT291" s="96"/>
      <c r="AU291" s="96"/>
      <c r="AV291" s="96"/>
      <c r="AW291" s="96"/>
      <c r="AX291" s="96"/>
      <c r="AY291" s="96"/>
      <c r="AZ291" s="96"/>
      <c r="BA291" s="96"/>
      <c r="BB291" s="96"/>
      <c r="BC291" s="96"/>
      <c r="BD291" s="96"/>
      <c r="BE291" s="96"/>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D291" s="96"/>
      <c r="CE291" s="96"/>
      <c r="CF291" s="96"/>
      <c r="CG291" s="96"/>
      <c r="CH291" s="96"/>
      <c r="CI291" s="96"/>
      <c r="CJ291" s="96"/>
      <c r="CK291" s="96"/>
      <c r="CL291" s="96"/>
      <c r="CM291" s="96"/>
      <c r="CN291" s="96"/>
      <c r="CO291" s="96"/>
      <c r="CP291" s="96"/>
      <c r="CQ291" s="96"/>
      <c r="CR291" s="96"/>
      <c r="CS291" s="96"/>
      <c r="CT291" s="96"/>
      <c r="CU291" s="96"/>
      <c r="CV291" s="96"/>
      <c r="CW291" s="96"/>
      <c r="CX291" s="96"/>
      <c r="CY291" s="96"/>
      <c r="CZ291" s="96"/>
      <c r="DA291" s="124"/>
    </row>
    <row r="292" spans="2:105" x14ac:dyDescent="0.25">
      <c r="B292" s="123"/>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c r="BA292" s="96"/>
      <c r="BB292" s="96"/>
      <c r="BC292" s="96"/>
      <c r="BD292" s="96"/>
      <c r="BE292" s="96"/>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D292" s="96"/>
      <c r="CE292" s="96"/>
      <c r="CF292" s="96"/>
      <c r="CG292" s="96"/>
      <c r="CH292" s="96"/>
      <c r="CI292" s="96"/>
      <c r="CJ292" s="96"/>
      <c r="CK292" s="96"/>
      <c r="CL292" s="96"/>
      <c r="CM292" s="96"/>
      <c r="CN292" s="96"/>
      <c r="CO292" s="96"/>
      <c r="CP292" s="96"/>
      <c r="CQ292" s="96"/>
      <c r="CR292" s="96"/>
      <c r="CS292" s="96"/>
      <c r="CT292" s="96"/>
      <c r="CU292" s="96"/>
      <c r="CV292" s="96"/>
      <c r="CW292" s="96"/>
      <c r="CX292" s="96"/>
      <c r="CY292" s="96"/>
      <c r="CZ292" s="96"/>
      <c r="DA292" s="124"/>
    </row>
    <row r="293" spans="2:105" x14ac:dyDescent="0.25">
      <c r="B293" s="123"/>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c r="AA293" s="96"/>
      <c r="AB293" s="96"/>
      <c r="AC293" s="96"/>
      <c r="AD293" s="96"/>
      <c r="AE293" s="96"/>
      <c r="AF293" s="96"/>
      <c r="AG293" s="96"/>
      <c r="AH293" s="96"/>
      <c r="AI293" s="96"/>
      <c r="AJ293" s="96"/>
      <c r="AK293" s="96"/>
      <c r="AL293" s="96"/>
      <c r="AM293" s="96"/>
      <c r="AN293" s="96"/>
      <c r="AO293" s="96"/>
      <c r="AP293" s="96"/>
      <c r="AQ293" s="96"/>
      <c r="AR293" s="96"/>
      <c r="AS293" s="96"/>
      <c r="AT293" s="96"/>
      <c r="AU293" s="96"/>
      <c r="AV293" s="96"/>
      <c r="AW293" s="96"/>
      <c r="AX293" s="96"/>
      <c r="AY293" s="96"/>
      <c r="AZ293" s="96"/>
      <c r="BA293" s="96"/>
      <c r="BB293" s="96"/>
      <c r="BC293" s="96"/>
      <c r="BD293" s="96"/>
      <c r="BE293" s="96"/>
      <c r="BF293" s="96"/>
      <c r="BG293" s="96"/>
      <c r="BH293" s="96"/>
      <c r="BI293" s="96"/>
      <c r="BJ293" s="96"/>
      <c r="BK293" s="96"/>
      <c r="BL293" s="96"/>
      <c r="BM293" s="96"/>
      <c r="BN293" s="96"/>
      <c r="BO293" s="96"/>
      <c r="BP293" s="96"/>
      <c r="BQ293" s="96"/>
      <c r="BR293" s="96"/>
      <c r="BS293" s="96"/>
      <c r="BT293" s="96"/>
      <c r="BU293" s="96"/>
      <c r="BV293" s="96"/>
      <c r="BW293" s="96"/>
      <c r="BX293" s="96"/>
      <c r="BY293" s="96"/>
      <c r="BZ293" s="96"/>
      <c r="CA293" s="96"/>
      <c r="CB293" s="96"/>
      <c r="CC293" s="96"/>
      <c r="CD293" s="96"/>
      <c r="CE293" s="96"/>
      <c r="CF293" s="96"/>
      <c r="CG293" s="96"/>
      <c r="CH293" s="96"/>
      <c r="CI293" s="96"/>
      <c r="CJ293" s="96"/>
      <c r="CK293" s="96"/>
      <c r="CL293" s="96"/>
      <c r="CM293" s="96"/>
      <c r="CN293" s="96"/>
      <c r="CO293" s="96"/>
      <c r="CP293" s="96"/>
      <c r="CQ293" s="96"/>
      <c r="CR293" s="96"/>
      <c r="CS293" s="96"/>
      <c r="CT293" s="96"/>
      <c r="CU293" s="96"/>
      <c r="CV293" s="96"/>
      <c r="CW293" s="96"/>
      <c r="CX293" s="96"/>
      <c r="CY293" s="96"/>
      <c r="CZ293" s="96"/>
      <c r="DA293" s="124"/>
    </row>
    <row r="294" spans="2:105" x14ac:dyDescent="0.25">
      <c r="B294" s="123"/>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c r="AA294" s="96"/>
      <c r="AB294" s="96"/>
      <c r="AC294" s="96"/>
      <c r="AD294" s="96"/>
      <c r="AE294" s="96"/>
      <c r="AF294" s="96"/>
      <c r="AG294" s="96"/>
      <c r="AH294" s="96"/>
      <c r="AI294" s="96"/>
      <c r="AJ294" s="96"/>
      <c r="AK294" s="96"/>
      <c r="AL294" s="96"/>
      <c r="AM294" s="96"/>
      <c r="AN294" s="96"/>
      <c r="AO294" s="96"/>
      <c r="AP294" s="96"/>
      <c r="AQ294" s="96"/>
      <c r="AR294" s="96"/>
      <c r="AS294" s="96"/>
      <c r="AT294" s="96"/>
      <c r="AU294" s="96"/>
      <c r="AV294" s="96"/>
      <c r="AW294" s="96"/>
      <c r="AX294" s="96"/>
      <c r="AY294" s="96"/>
      <c r="AZ294" s="96"/>
      <c r="BA294" s="96"/>
      <c r="BB294" s="96"/>
      <c r="BC294" s="96"/>
      <c r="BD294" s="96"/>
      <c r="BE294" s="96"/>
      <c r="BF294" s="96"/>
      <c r="BG294" s="96"/>
      <c r="BH294" s="96"/>
      <c r="BI294" s="96"/>
      <c r="BJ294" s="96"/>
      <c r="BK294" s="96"/>
      <c r="BL294" s="96"/>
      <c r="BM294" s="96"/>
      <c r="BN294" s="96"/>
      <c r="BO294" s="96"/>
      <c r="BP294" s="96"/>
      <c r="BQ294" s="96"/>
      <c r="BR294" s="96"/>
      <c r="BS294" s="96"/>
      <c r="BT294" s="96"/>
      <c r="BU294" s="96"/>
      <c r="BV294" s="96"/>
      <c r="BW294" s="96"/>
      <c r="BX294" s="96"/>
      <c r="BY294" s="96"/>
      <c r="BZ294" s="96"/>
      <c r="CA294" s="96"/>
      <c r="CB294" s="96"/>
      <c r="CC294" s="96"/>
      <c r="CD294" s="96"/>
      <c r="CE294" s="96"/>
      <c r="CF294" s="96"/>
      <c r="CG294" s="96"/>
      <c r="CH294" s="96"/>
      <c r="CI294" s="96"/>
      <c r="CJ294" s="96"/>
      <c r="CK294" s="96"/>
      <c r="CL294" s="96"/>
      <c r="CM294" s="96"/>
      <c r="CN294" s="96"/>
      <c r="CO294" s="96"/>
      <c r="CP294" s="96"/>
      <c r="CQ294" s="96"/>
      <c r="CR294" s="96"/>
      <c r="CS294" s="96"/>
      <c r="CT294" s="96"/>
      <c r="CU294" s="96"/>
      <c r="CV294" s="96"/>
      <c r="CW294" s="96"/>
      <c r="CX294" s="96"/>
      <c r="CY294" s="96"/>
      <c r="CZ294" s="96"/>
      <c r="DA294" s="124"/>
    </row>
    <row r="295" spans="2:105" x14ac:dyDescent="0.25">
      <c r="B295" s="123"/>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c r="AA295" s="96"/>
      <c r="AB295" s="96"/>
      <c r="AC295" s="96"/>
      <c r="AD295" s="96"/>
      <c r="AE295" s="96"/>
      <c r="AF295" s="96"/>
      <c r="AG295" s="96"/>
      <c r="AH295" s="96"/>
      <c r="AI295" s="96"/>
      <c r="AJ295" s="96"/>
      <c r="AK295" s="96"/>
      <c r="AL295" s="96"/>
      <c r="AM295" s="96"/>
      <c r="AN295" s="96"/>
      <c r="AO295" s="96"/>
      <c r="AP295" s="96"/>
      <c r="AQ295" s="96"/>
      <c r="AR295" s="96"/>
      <c r="AS295" s="96"/>
      <c r="AT295" s="96"/>
      <c r="AU295" s="96"/>
      <c r="AV295" s="96"/>
      <c r="AW295" s="96"/>
      <c r="AX295" s="96"/>
      <c r="AY295" s="96"/>
      <c r="AZ295" s="96"/>
      <c r="BA295" s="96"/>
      <c r="BB295" s="96"/>
      <c r="BC295" s="96"/>
      <c r="BD295" s="96"/>
      <c r="BE295" s="96"/>
      <c r="BF295" s="96"/>
      <c r="BG295" s="96"/>
      <c r="BH295" s="96"/>
      <c r="BI295" s="96"/>
      <c r="BJ295" s="96"/>
      <c r="BK295" s="96"/>
      <c r="BL295" s="96"/>
      <c r="BM295" s="96"/>
      <c r="BN295" s="96"/>
      <c r="BO295" s="96"/>
      <c r="BP295" s="96"/>
      <c r="BQ295" s="96"/>
      <c r="BR295" s="96"/>
      <c r="BS295" s="96"/>
      <c r="BT295" s="96"/>
      <c r="BU295" s="96"/>
      <c r="BV295" s="96"/>
      <c r="BW295" s="96"/>
      <c r="BX295" s="96"/>
      <c r="BY295" s="96"/>
      <c r="BZ295" s="96"/>
      <c r="CA295" s="96"/>
      <c r="CB295" s="96"/>
      <c r="CC295" s="96"/>
      <c r="CD295" s="96"/>
      <c r="CE295" s="96"/>
      <c r="CF295" s="96"/>
      <c r="CG295" s="96"/>
      <c r="CH295" s="96"/>
      <c r="CI295" s="96"/>
      <c r="CJ295" s="96"/>
      <c r="CK295" s="96"/>
      <c r="CL295" s="96"/>
      <c r="CM295" s="96"/>
      <c r="CN295" s="96"/>
      <c r="CO295" s="96"/>
      <c r="CP295" s="96"/>
      <c r="CQ295" s="96"/>
      <c r="CR295" s="96"/>
      <c r="CS295" s="96"/>
      <c r="CT295" s="96"/>
      <c r="CU295" s="96"/>
      <c r="CV295" s="96"/>
      <c r="CW295" s="96"/>
      <c r="CX295" s="96"/>
      <c r="CY295" s="96"/>
      <c r="CZ295" s="96"/>
      <c r="DA295" s="124"/>
    </row>
    <row r="296" spans="2:105" x14ac:dyDescent="0.25">
      <c r="B296" s="123"/>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c r="AA296" s="96"/>
      <c r="AB296" s="96"/>
      <c r="AC296" s="96"/>
      <c r="AD296" s="96"/>
      <c r="AE296" s="96"/>
      <c r="AF296" s="96"/>
      <c r="AG296" s="96"/>
      <c r="AH296" s="96"/>
      <c r="AI296" s="96"/>
      <c r="AJ296" s="96"/>
      <c r="AK296" s="96"/>
      <c r="AL296" s="96"/>
      <c r="AM296" s="96"/>
      <c r="AN296" s="96"/>
      <c r="AO296" s="96"/>
      <c r="AP296" s="96"/>
      <c r="AQ296" s="96"/>
      <c r="AR296" s="96"/>
      <c r="AS296" s="96"/>
      <c r="AT296" s="96"/>
      <c r="AU296" s="96"/>
      <c r="AV296" s="96"/>
      <c r="AW296" s="96"/>
      <c r="AX296" s="96"/>
      <c r="AY296" s="96"/>
      <c r="AZ296" s="96"/>
      <c r="BA296" s="96"/>
      <c r="BB296" s="96"/>
      <c r="BC296" s="96"/>
      <c r="BD296" s="96"/>
      <c r="BE296" s="96"/>
      <c r="BF296" s="96"/>
      <c r="BG296" s="96"/>
      <c r="BH296" s="96"/>
      <c r="BI296" s="96"/>
      <c r="BJ296" s="96"/>
      <c r="BK296" s="96"/>
      <c r="BL296" s="96"/>
      <c r="BM296" s="96"/>
      <c r="BN296" s="96"/>
      <c r="BO296" s="96"/>
      <c r="BP296" s="96"/>
      <c r="BQ296" s="96"/>
      <c r="BR296" s="96"/>
      <c r="BS296" s="96"/>
      <c r="BT296" s="96"/>
      <c r="BU296" s="96"/>
      <c r="BV296" s="96"/>
      <c r="BW296" s="96"/>
      <c r="BX296" s="96"/>
      <c r="BY296" s="96"/>
      <c r="BZ296" s="96"/>
      <c r="CA296" s="96"/>
      <c r="CB296" s="96"/>
      <c r="CC296" s="96"/>
      <c r="CD296" s="96"/>
      <c r="CE296" s="96"/>
      <c r="CF296" s="96"/>
      <c r="CG296" s="96"/>
      <c r="CH296" s="96"/>
      <c r="CI296" s="96"/>
      <c r="CJ296" s="96"/>
      <c r="CK296" s="96"/>
      <c r="CL296" s="96"/>
      <c r="CM296" s="96"/>
      <c r="CN296" s="96"/>
      <c r="CO296" s="96"/>
      <c r="CP296" s="96"/>
      <c r="CQ296" s="96"/>
      <c r="CR296" s="96"/>
      <c r="CS296" s="96"/>
      <c r="CT296" s="96"/>
      <c r="CU296" s="96"/>
      <c r="CV296" s="96"/>
      <c r="CW296" s="96"/>
      <c r="CX296" s="96"/>
      <c r="CY296" s="96"/>
      <c r="CZ296" s="96"/>
      <c r="DA296" s="124"/>
    </row>
    <row r="297" spans="2:105" x14ac:dyDescent="0.25">
      <c r="B297" s="123"/>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c r="AA297" s="96"/>
      <c r="AB297" s="96"/>
      <c r="AC297" s="96"/>
      <c r="AD297" s="96"/>
      <c r="AE297" s="96"/>
      <c r="AF297" s="96"/>
      <c r="AG297" s="96"/>
      <c r="AH297" s="96"/>
      <c r="AI297" s="96"/>
      <c r="AJ297" s="96"/>
      <c r="AK297" s="96"/>
      <c r="AL297" s="96"/>
      <c r="AM297" s="96"/>
      <c r="AN297" s="96"/>
      <c r="AO297" s="96"/>
      <c r="AP297" s="96"/>
      <c r="AQ297" s="96"/>
      <c r="AR297" s="96"/>
      <c r="AS297" s="96"/>
      <c r="AT297" s="96"/>
      <c r="AU297" s="96"/>
      <c r="AV297" s="96"/>
      <c r="AW297" s="96"/>
      <c r="AX297" s="96"/>
      <c r="AY297" s="96"/>
      <c r="AZ297" s="96"/>
      <c r="BA297" s="96"/>
      <c r="BB297" s="96"/>
      <c r="BC297" s="96"/>
      <c r="BD297" s="96"/>
      <c r="BE297" s="96"/>
      <c r="BF297" s="96"/>
      <c r="BG297" s="96"/>
      <c r="BH297" s="96"/>
      <c r="BI297" s="96"/>
      <c r="BJ297" s="96"/>
      <c r="BK297" s="96"/>
      <c r="BL297" s="96"/>
      <c r="BM297" s="96"/>
      <c r="BN297" s="96"/>
      <c r="BO297" s="96"/>
      <c r="BP297" s="96"/>
      <c r="BQ297" s="96"/>
      <c r="BR297" s="96"/>
      <c r="BS297" s="96"/>
      <c r="BT297" s="96"/>
      <c r="BU297" s="96"/>
      <c r="BV297" s="96"/>
      <c r="BW297" s="96"/>
      <c r="BX297" s="96"/>
      <c r="BY297" s="96"/>
      <c r="BZ297" s="96"/>
      <c r="CA297" s="96"/>
      <c r="CB297" s="96"/>
      <c r="CC297" s="96"/>
      <c r="CD297" s="96"/>
      <c r="CE297" s="96"/>
      <c r="CF297" s="96"/>
      <c r="CG297" s="96"/>
      <c r="CH297" s="96"/>
      <c r="CI297" s="96"/>
      <c r="CJ297" s="96"/>
      <c r="CK297" s="96"/>
      <c r="CL297" s="96"/>
      <c r="CM297" s="96"/>
      <c r="CN297" s="96"/>
      <c r="CO297" s="96"/>
      <c r="CP297" s="96"/>
      <c r="CQ297" s="96"/>
      <c r="CR297" s="96"/>
      <c r="CS297" s="96"/>
      <c r="CT297" s="96"/>
      <c r="CU297" s="96"/>
      <c r="CV297" s="96"/>
      <c r="CW297" s="96"/>
      <c r="CX297" s="96"/>
      <c r="CY297" s="96"/>
      <c r="CZ297" s="96"/>
      <c r="DA297" s="124"/>
    </row>
    <row r="298" spans="2:105" x14ac:dyDescent="0.25">
      <c r="B298" s="123"/>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c r="AA298" s="96"/>
      <c r="AB298" s="96"/>
      <c r="AC298" s="96"/>
      <c r="AD298" s="96"/>
      <c r="AE298" s="96"/>
      <c r="AF298" s="96"/>
      <c r="AG298" s="96"/>
      <c r="AH298" s="96"/>
      <c r="AI298" s="96"/>
      <c r="AJ298" s="96"/>
      <c r="AK298" s="96"/>
      <c r="AL298" s="96"/>
      <c r="AM298" s="96"/>
      <c r="AN298" s="96"/>
      <c r="AO298" s="96"/>
      <c r="AP298" s="96"/>
      <c r="AQ298" s="96"/>
      <c r="AR298" s="96"/>
      <c r="AS298" s="96"/>
      <c r="AT298" s="96"/>
      <c r="AU298" s="96"/>
      <c r="AV298" s="96"/>
      <c r="AW298" s="96"/>
      <c r="AX298" s="96"/>
      <c r="AY298" s="96"/>
      <c r="AZ298" s="96"/>
      <c r="BA298" s="96"/>
      <c r="BB298" s="96"/>
      <c r="BC298" s="96"/>
      <c r="BD298" s="96"/>
      <c r="BE298" s="96"/>
      <c r="BF298" s="96"/>
      <c r="BG298" s="96"/>
      <c r="BH298" s="96"/>
      <c r="BI298" s="96"/>
      <c r="BJ298" s="96"/>
      <c r="BK298" s="96"/>
      <c r="BL298" s="96"/>
      <c r="BM298" s="96"/>
      <c r="BN298" s="96"/>
      <c r="BO298" s="96"/>
      <c r="BP298" s="96"/>
      <c r="BQ298" s="96"/>
      <c r="BR298" s="96"/>
      <c r="BS298" s="96"/>
      <c r="BT298" s="96"/>
      <c r="BU298" s="96"/>
      <c r="BV298" s="96"/>
      <c r="BW298" s="96"/>
      <c r="BX298" s="96"/>
      <c r="BY298" s="96"/>
      <c r="BZ298" s="96"/>
      <c r="CA298" s="96"/>
      <c r="CB298" s="96"/>
      <c r="CC298" s="96"/>
      <c r="CD298" s="96"/>
      <c r="CE298" s="96"/>
      <c r="CF298" s="96"/>
      <c r="CG298" s="96"/>
      <c r="CH298" s="96"/>
      <c r="CI298" s="96"/>
      <c r="CJ298" s="96"/>
      <c r="CK298" s="96"/>
      <c r="CL298" s="96"/>
      <c r="CM298" s="96"/>
      <c r="CN298" s="96"/>
      <c r="CO298" s="96"/>
      <c r="CP298" s="96"/>
      <c r="CQ298" s="96"/>
      <c r="CR298" s="96"/>
      <c r="CS298" s="96"/>
      <c r="CT298" s="96"/>
      <c r="CU298" s="96"/>
      <c r="CV298" s="96"/>
      <c r="CW298" s="96"/>
      <c r="CX298" s="96"/>
      <c r="CY298" s="96"/>
      <c r="CZ298" s="96"/>
      <c r="DA298" s="124"/>
    </row>
    <row r="299" spans="2:105" x14ac:dyDescent="0.25">
      <c r="B299" s="123"/>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c r="AA299" s="96"/>
      <c r="AB299" s="96"/>
      <c r="AC299" s="96"/>
      <c r="AD299" s="96"/>
      <c r="AE299" s="96"/>
      <c r="AF299" s="96"/>
      <c r="AG299" s="96"/>
      <c r="AH299" s="96"/>
      <c r="AI299" s="96"/>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6"/>
      <c r="CE299" s="96"/>
      <c r="CF299" s="96"/>
      <c r="CG299" s="96"/>
      <c r="CH299" s="96"/>
      <c r="CI299" s="96"/>
      <c r="CJ299" s="96"/>
      <c r="CK299" s="96"/>
      <c r="CL299" s="96"/>
      <c r="CM299" s="96"/>
      <c r="CN299" s="96"/>
      <c r="CO299" s="96"/>
      <c r="CP299" s="96"/>
      <c r="CQ299" s="96"/>
      <c r="CR299" s="96"/>
      <c r="CS299" s="96"/>
      <c r="CT299" s="96"/>
      <c r="CU299" s="96"/>
      <c r="CV299" s="96"/>
      <c r="CW299" s="96"/>
      <c r="CX299" s="96"/>
      <c r="CY299" s="96"/>
      <c r="CZ299" s="96"/>
      <c r="DA299" s="124"/>
    </row>
    <row r="300" spans="2:105" x14ac:dyDescent="0.25">
      <c r="B300" s="123"/>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c r="AA300" s="96"/>
      <c r="AB300" s="96"/>
      <c r="AC300" s="96"/>
      <c r="AD300" s="96"/>
      <c r="AE300" s="96"/>
      <c r="AF300" s="96"/>
      <c r="AG300" s="96"/>
      <c r="AH300" s="96"/>
      <c r="AI300" s="96"/>
      <c r="AJ300" s="96"/>
      <c r="AK300" s="96"/>
      <c r="AL300" s="96"/>
      <c r="AM300" s="96"/>
      <c r="AN300" s="96"/>
      <c r="AO300" s="96"/>
      <c r="AP300" s="96"/>
      <c r="AQ300" s="96"/>
      <c r="AR300" s="96"/>
      <c r="AS300" s="96"/>
      <c r="AT300" s="96"/>
      <c r="AU300" s="96"/>
      <c r="AV300" s="96"/>
      <c r="AW300" s="96"/>
      <c r="AX300" s="96"/>
      <c r="AY300" s="96"/>
      <c r="AZ300" s="96"/>
      <c r="BA300" s="96"/>
      <c r="BB300" s="96"/>
      <c r="BC300" s="96"/>
      <c r="BD300" s="96"/>
      <c r="BE300" s="96"/>
      <c r="BF300" s="96"/>
      <c r="BG300" s="96"/>
      <c r="BH300" s="96"/>
      <c r="BI300" s="96"/>
      <c r="BJ300" s="96"/>
      <c r="BK300" s="96"/>
      <c r="BL300" s="96"/>
      <c r="BM300" s="96"/>
      <c r="BN300" s="96"/>
      <c r="BO300" s="96"/>
      <c r="BP300" s="96"/>
      <c r="BQ300" s="96"/>
      <c r="BR300" s="96"/>
      <c r="BS300" s="96"/>
      <c r="BT300" s="96"/>
      <c r="BU300" s="96"/>
      <c r="BV300" s="96"/>
      <c r="BW300" s="96"/>
      <c r="BX300" s="96"/>
      <c r="BY300" s="96"/>
      <c r="BZ300" s="96"/>
      <c r="CA300" s="96"/>
      <c r="CB300" s="96"/>
      <c r="CC300" s="96"/>
      <c r="CD300" s="96"/>
      <c r="CE300" s="96"/>
      <c r="CF300" s="96"/>
      <c r="CG300" s="96"/>
      <c r="CH300" s="96"/>
      <c r="CI300" s="96"/>
      <c r="CJ300" s="96"/>
      <c r="CK300" s="96"/>
      <c r="CL300" s="96"/>
      <c r="CM300" s="96"/>
      <c r="CN300" s="96"/>
      <c r="CO300" s="96"/>
      <c r="CP300" s="96"/>
      <c r="CQ300" s="96"/>
      <c r="CR300" s="96"/>
      <c r="CS300" s="96"/>
      <c r="CT300" s="96"/>
      <c r="CU300" s="96"/>
      <c r="CV300" s="96"/>
      <c r="CW300" s="96"/>
      <c r="CX300" s="96"/>
      <c r="CY300" s="96"/>
      <c r="CZ300" s="96"/>
      <c r="DA300" s="124"/>
    </row>
    <row r="301" spans="2:105" x14ac:dyDescent="0.25">
      <c r="B301" s="123"/>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c r="AA301" s="96"/>
      <c r="AB301" s="96"/>
      <c r="AC301" s="96"/>
      <c r="AD301" s="96"/>
      <c r="AE301" s="96"/>
      <c r="AF301" s="96"/>
      <c r="AG301" s="96"/>
      <c r="AH301" s="96"/>
      <c r="AI301" s="96"/>
      <c r="AJ301" s="96"/>
      <c r="AK301" s="96"/>
      <c r="AL301" s="96"/>
      <c r="AM301" s="96"/>
      <c r="AN301" s="96"/>
      <c r="AO301" s="96"/>
      <c r="AP301" s="96"/>
      <c r="AQ301" s="96"/>
      <c r="AR301" s="96"/>
      <c r="AS301" s="96"/>
      <c r="AT301" s="96"/>
      <c r="AU301" s="96"/>
      <c r="AV301" s="96"/>
      <c r="AW301" s="96"/>
      <c r="AX301" s="96"/>
      <c r="AY301" s="96"/>
      <c r="AZ301" s="96"/>
      <c r="BA301" s="96"/>
      <c r="BB301" s="96"/>
      <c r="BC301" s="96"/>
      <c r="BD301" s="96"/>
      <c r="BE301" s="96"/>
      <c r="BF301" s="96"/>
      <c r="BG301" s="96"/>
      <c r="BH301" s="96"/>
      <c r="BI301" s="96"/>
      <c r="BJ301" s="96"/>
      <c r="BK301" s="96"/>
      <c r="BL301" s="96"/>
      <c r="BM301" s="96"/>
      <c r="BN301" s="96"/>
      <c r="BO301" s="96"/>
      <c r="BP301" s="96"/>
      <c r="BQ301" s="96"/>
      <c r="BR301" s="96"/>
      <c r="BS301" s="96"/>
      <c r="BT301" s="96"/>
      <c r="BU301" s="96"/>
      <c r="BV301" s="96"/>
      <c r="BW301" s="96"/>
      <c r="BX301" s="96"/>
      <c r="BY301" s="96"/>
      <c r="BZ301" s="96"/>
      <c r="CA301" s="96"/>
      <c r="CB301" s="96"/>
      <c r="CC301" s="96"/>
      <c r="CD301" s="96"/>
      <c r="CE301" s="96"/>
      <c r="CF301" s="96"/>
      <c r="CG301" s="96"/>
      <c r="CH301" s="96"/>
      <c r="CI301" s="96"/>
      <c r="CJ301" s="96"/>
      <c r="CK301" s="96"/>
      <c r="CL301" s="96"/>
      <c r="CM301" s="96"/>
      <c r="CN301" s="96"/>
      <c r="CO301" s="96"/>
      <c r="CP301" s="96"/>
      <c r="CQ301" s="96"/>
      <c r="CR301" s="96"/>
      <c r="CS301" s="96"/>
      <c r="CT301" s="96"/>
      <c r="CU301" s="96"/>
      <c r="CV301" s="96"/>
      <c r="CW301" s="96"/>
      <c r="CX301" s="96"/>
      <c r="CY301" s="96"/>
      <c r="CZ301" s="96"/>
      <c r="DA301" s="124"/>
    </row>
    <row r="302" spans="2:105" x14ac:dyDescent="0.25">
      <c r="B302" s="123"/>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c r="AA302" s="96"/>
      <c r="AB302" s="96"/>
      <c r="AC302" s="96"/>
      <c r="AD302" s="96"/>
      <c r="AE302" s="96"/>
      <c r="AF302" s="96"/>
      <c r="AG302" s="96"/>
      <c r="AH302" s="96"/>
      <c r="AI302" s="96"/>
      <c r="AJ302" s="96"/>
      <c r="AK302" s="96"/>
      <c r="AL302" s="96"/>
      <c r="AM302" s="96"/>
      <c r="AN302" s="96"/>
      <c r="AO302" s="96"/>
      <c r="AP302" s="96"/>
      <c r="AQ302" s="96"/>
      <c r="AR302" s="96"/>
      <c r="AS302" s="96"/>
      <c r="AT302" s="96"/>
      <c r="AU302" s="96"/>
      <c r="AV302" s="96"/>
      <c r="AW302" s="96"/>
      <c r="AX302" s="96"/>
      <c r="AY302" s="96"/>
      <c r="AZ302" s="96"/>
      <c r="BA302" s="96"/>
      <c r="BB302" s="96"/>
      <c r="BC302" s="96"/>
      <c r="BD302" s="96"/>
      <c r="BE302" s="96"/>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D302" s="96"/>
      <c r="CE302" s="96"/>
      <c r="CF302" s="96"/>
      <c r="CG302" s="96"/>
      <c r="CH302" s="96"/>
      <c r="CI302" s="96"/>
      <c r="CJ302" s="96"/>
      <c r="CK302" s="96"/>
      <c r="CL302" s="96"/>
      <c r="CM302" s="96"/>
      <c r="CN302" s="96"/>
      <c r="CO302" s="96"/>
      <c r="CP302" s="96"/>
      <c r="CQ302" s="96"/>
      <c r="CR302" s="96"/>
      <c r="CS302" s="96"/>
      <c r="CT302" s="96"/>
      <c r="CU302" s="96"/>
      <c r="CV302" s="96"/>
      <c r="CW302" s="96"/>
      <c r="CX302" s="96"/>
      <c r="CY302" s="96"/>
      <c r="CZ302" s="96"/>
      <c r="DA302" s="124"/>
    </row>
    <row r="303" spans="2:105" x14ac:dyDescent="0.25">
      <c r="B303" s="123"/>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c r="AA303" s="96"/>
      <c r="AB303" s="96"/>
      <c r="AC303" s="96"/>
      <c r="AD303" s="96"/>
      <c r="AE303" s="96"/>
      <c r="AF303" s="96"/>
      <c r="AG303" s="96"/>
      <c r="AH303" s="96"/>
      <c r="AI303" s="96"/>
      <c r="AJ303" s="96"/>
      <c r="AK303" s="96"/>
      <c r="AL303" s="96"/>
      <c r="AM303" s="96"/>
      <c r="AN303" s="96"/>
      <c r="AO303" s="96"/>
      <c r="AP303" s="96"/>
      <c r="AQ303" s="96"/>
      <c r="AR303" s="96"/>
      <c r="AS303" s="96"/>
      <c r="AT303" s="96"/>
      <c r="AU303" s="96"/>
      <c r="AV303" s="96"/>
      <c r="AW303" s="96"/>
      <c r="AX303" s="96"/>
      <c r="AY303" s="96"/>
      <c r="AZ303" s="96"/>
      <c r="BA303" s="96"/>
      <c r="BB303" s="96"/>
      <c r="BC303" s="96"/>
      <c r="BD303" s="96"/>
      <c r="BE303" s="96"/>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D303" s="96"/>
      <c r="CE303" s="96"/>
      <c r="CF303" s="96"/>
      <c r="CG303" s="96"/>
      <c r="CH303" s="96"/>
      <c r="CI303" s="96"/>
      <c r="CJ303" s="96"/>
      <c r="CK303" s="96"/>
      <c r="CL303" s="96"/>
      <c r="CM303" s="96"/>
      <c r="CN303" s="96"/>
      <c r="CO303" s="96"/>
      <c r="CP303" s="96"/>
      <c r="CQ303" s="96"/>
      <c r="CR303" s="96"/>
      <c r="CS303" s="96"/>
      <c r="CT303" s="96"/>
      <c r="CU303" s="96"/>
      <c r="CV303" s="96"/>
      <c r="CW303" s="96"/>
      <c r="CX303" s="96"/>
      <c r="CY303" s="96"/>
      <c r="CZ303" s="96"/>
      <c r="DA303" s="124"/>
    </row>
    <row r="304" spans="2:105" x14ac:dyDescent="0.25">
      <c r="B304" s="123"/>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c r="AA304" s="96"/>
      <c r="AB304" s="96"/>
      <c r="AC304" s="96"/>
      <c r="AD304" s="96"/>
      <c r="AE304" s="96"/>
      <c r="AF304" s="96"/>
      <c r="AG304" s="96"/>
      <c r="AH304" s="96"/>
      <c r="AI304" s="96"/>
      <c r="AJ304" s="96"/>
      <c r="AK304" s="96"/>
      <c r="AL304" s="96"/>
      <c r="AM304" s="96"/>
      <c r="AN304" s="96"/>
      <c r="AO304" s="96"/>
      <c r="AP304" s="96"/>
      <c r="AQ304" s="96"/>
      <c r="AR304" s="96"/>
      <c r="AS304" s="96"/>
      <c r="AT304" s="96"/>
      <c r="AU304" s="96"/>
      <c r="AV304" s="96"/>
      <c r="AW304" s="96"/>
      <c r="AX304" s="96"/>
      <c r="AY304" s="96"/>
      <c r="AZ304" s="96"/>
      <c r="BA304" s="96"/>
      <c r="BB304" s="96"/>
      <c r="BC304" s="96"/>
      <c r="BD304" s="96"/>
      <c r="BE304" s="96"/>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D304" s="96"/>
      <c r="CE304" s="96"/>
      <c r="CF304" s="96"/>
      <c r="CG304" s="96"/>
      <c r="CH304" s="96"/>
      <c r="CI304" s="96"/>
      <c r="CJ304" s="96"/>
      <c r="CK304" s="96"/>
      <c r="CL304" s="96"/>
      <c r="CM304" s="96"/>
      <c r="CN304" s="96"/>
      <c r="CO304" s="96"/>
      <c r="CP304" s="96"/>
      <c r="CQ304" s="96"/>
      <c r="CR304" s="96"/>
      <c r="CS304" s="96"/>
      <c r="CT304" s="96"/>
      <c r="CU304" s="96"/>
      <c r="CV304" s="96"/>
      <c r="CW304" s="96"/>
      <c r="CX304" s="96"/>
      <c r="CY304" s="96"/>
      <c r="CZ304" s="96"/>
      <c r="DA304" s="124"/>
    </row>
    <row r="305" spans="2:105" x14ac:dyDescent="0.25">
      <c r="B305" s="123"/>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c r="AA305" s="96"/>
      <c r="AB305" s="96"/>
      <c r="AC305" s="96"/>
      <c r="AD305" s="96"/>
      <c r="AE305" s="96"/>
      <c r="AF305" s="96"/>
      <c r="AG305" s="96"/>
      <c r="AH305" s="96"/>
      <c r="AI305" s="96"/>
      <c r="AJ305" s="96"/>
      <c r="AK305" s="96"/>
      <c r="AL305" s="96"/>
      <c r="AM305" s="96"/>
      <c r="AN305" s="96"/>
      <c r="AO305" s="96"/>
      <c r="AP305" s="96"/>
      <c r="AQ305" s="96"/>
      <c r="AR305" s="96"/>
      <c r="AS305" s="96"/>
      <c r="AT305" s="96"/>
      <c r="AU305" s="96"/>
      <c r="AV305" s="96"/>
      <c r="AW305" s="96"/>
      <c r="AX305" s="96"/>
      <c r="AY305" s="96"/>
      <c r="AZ305" s="96"/>
      <c r="BA305" s="96"/>
      <c r="BB305" s="96"/>
      <c r="BC305" s="96"/>
      <c r="BD305" s="96"/>
      <c r="BE305" s="96"/>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D305" s="96"/>
      <c r="CE305" s="96"/>
      <c r="CF305" s="96"/>
      <c r="CG305" s="96"/>
      <c r="CH305" s="96"/>
      <c r="CI305" s="96"/>
      <c r="CJ305" s="96"/>
      <c r="CK305" s="96"/>
      <c r="CL305" s="96"/>
      <c r="CM305" s="96"/>
      <c r="CN305" s="96"/>
      <c r="CO305" s="96"/>
      <c r="CP305" s="96"/>
      <c r="CQ305" s="96"/>
      <c r="CR305" s="96"/>
      <c r="CS305" s="96"/>
      <c r="CT305" s="96"/>
      <c r="CU305" s="96"/>
      <c r="CV305" s="96"/>
      <c r="CW305" s="96"/>
      <c r="CX305" s="96"/>
      <c r="CY305" s="96"/>
      <c r="CZ305" s="96"/>
      <c r="DA305" s="124"/>
    </row>
    <row r="306" spans="2:105" x14ac:dyDescent="0.25">
      <c r="B306" s="123"/>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c r="AA306" s="96"/>
      <c r="AB306" s="96"/>
      <c r="AC306" s="96"/>
      <c r="AD306" s="96"/>
      <c r="AE306" s="96"/>
      <c r="AF306" s="96"/>
      <c r="AG306" s="96"/>
      <c r="AH306" s="96"/>
      <c r="AI306" s="96"/>
      <c r="AJ306" s="96"/>
      <c r="AK306" s="96"/>
      <c r="AL306" s="96"/>
      <c r="AM306" s="96"/>
      <c r="AN306" s="96"/>
      <c r="AO306" s="96"/>
      <c r="AP306" s="96"/>
      <c r="AQ306" s="96"/>
      <c r="AR306" s="96"/>
      <c r="AS306" s="96"/>
      <c r="AT306" s="96"/>
      <c r="AU306" s="96"/>
      <c r="AV306" s="96"/>
      <c r="AW306" s="96"/>
      <c r="AX306" s="96"/>
      <c r="AY306" s="96"/>
      <c r="AZ306" s="96"/>
      <c r="BA306" s="96"/>
      <c r="BB306" s="96"/>
      <c r="BC306" s="96"/>
      <c r="BD306" s="96"/>
      <c r="BE306" s="96"/>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D306" s="96"/>
      <c r="CE306" s="96"/>
      <c r="CF306" s="96"/>
      <c r="CG306" s="96"/>
      <c r="CH306" s="96"/>
      <c r="CI306" s="96"/>
      <c r="CJ306" s="96"/>
      <c r="CK306" s="96"/>
      <c r="CL306" s="96"/>
      <c r="CM306" s="96"/>
      <c r="CN306" s="96"/>
      <c r="CO306" s="96"/>
      <c r="CP306" s="96"/>
      <c r="CQ306" s="96"/>
      <c r="CR306" s="96"/>
      <c r="CS306" s="96"/>
      <c r="CT306" s="96"/>
      <c r="CU306" s="96"/>
      <c r="CV306" s="96"/>
      <c r="CW306" s="96"/>
      <c r="CX306" s="96"/>
      <c r="CY306" s="96"/>
      <c r="CZ306" s="96"/>
      <c r="DA306" s="124"/>
    </row>
    <row r="307" spans="2:105" x14ac:dyDescent="0.25">
      <c r="B307" s="123"/>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c r="AA307" s="96"/>
      <c r="AB307" s="96"/>
      <c r="AC307" s="96"/>
      <c r="AD307" s="96"/>
      <c r="AE307" s="96"/>
      <c r="AF307" s="96"/>
      <c r="AG307" s="96"/>
      <c r="AH307" s="96"/>
      <c r="AI307" s="96"/>
      <c r="AJ307" s="96"/>
      <c r="AK307" s="96"/>
      <c r="AL307" s="96"/>
      <c r="AM307" s="96"/>
      <c r="AN307" s="96"/>
      <c r="AO307" s="96"/>
      <c r="AP307" s="96"/>
      <c r="AQ307" s="96"/>
      <c r="AR307" s="96"/>
      <c r="AS307" s="96"/>
      <c r="AT307" s="96"/>
      <c r="AU307" s="96"/>
      <c r="AV307" s="96"/>
      <c r="AW307" s="96"/>
      <c r="AX307" s="96"/>
      <c r="AY307" s="96"/>
      <c r="AZ307" s="96"/>
      <c r="BA307" s="96"/>
      <c r="BB307" s="96"/>
      <c r="BC307" s="96"/>
      <c r="BD307" s="96"/>
      <c r="BE307" s="96"/>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D307" s="96"/>
      <c r="CE307" s="96"/>
      <c r="CF307" s="96"/>
      <c r="CG307" s="96"/>
      <c r="CH307" s="96"/>
      <c r="CI307" s="96"/>
      <c r="CJ307" s="96"/>
      <c r="CK307" s="96"/>
      <c r="CL307" s="96"/>
      <c r="CM307" s="96"/>
      <c r="CN307" s="96"/>
      <c r="CO307" s="96"/>
      <c r="CP307" s="96"/>
      <c r="CQ307" s="96"/>
      <c r="CR307" s="96"/>
      <c r="CS307" s="96"/>
      <c r="CT307" s="96"/>
      <c r="CU307" s="96"/>
      <c r="CV307" s="96"/>
      <c r="CW307" s="96"/>
      <c r="CX307" s="96"/>
      <c r="CY307" s="96"/>
      <c r="CZ307" s="96"/>
      <c r="DA307" s="124"/>
    </row>
    <row r="308" spans="2:105" x14ac:dyDescent="0.25">
      <c r="B308" s="123"/>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c r="AA308" s="96"/>
      <c r="AB308" s="96"/>
      <c r="AC308" s="96"/>
      <c r="AD308" s="96"/>
      <c r="AE308" s="96"/>
      <c r="AF308" s="96"/>
      <c r="AG308" s="96"/>
      <c r="AH308" s="96"/>
      <c r="AI308" s="96"/>
      <c r="AJ308" s="96"/>
      <c r="AK308" s="96"/>
      <c r="AL308" s="96"/>
      <c r="AM308" s="96"/>
      <c r="AN308" s="96"/>
      <c r="AO308" s="96"/>
      <c r="AP308" s="96"/>
      <c r="AQ308" s="96"/>
      <c r="AR308" s="96"/>
      <c r="AS308" s="96"/>
      <c r="AT308" s="96"/>
      <c r="AU308" s="96"/>
      <c r="AV308" s="96"/>
      <c r="AW308" s="96"/>
      <c r="AX308" s="96"/>
      <c r="AY308" s="96"/>
      <c r="AZ308" s="96"/>
      <c r="BA308" s="96"/>
      <c r="BB308" s="96"/>
      <c r="BC308" s="96"/>
      <c r="BD308" s="96"/>
      <c r="BE308" s="96"/>
      <c r="BF308" s="96"/>
      <c r="BG308" s="96"/>
      <c r="BH308" s="96"/>
      <c r="BI308" s="96"/>
      <c r="BJ308" s="96"/>
      <c r="BK308" s="96"/>
      <c r="BL308" s="96"/>
      <c r="BM308" s="96"/>
      <c r="BN308" s="96"/>
      <c r="BO308" s="96"/>
      <c r="BP308" s="96"/>
      <c r="BQ308" s="96"/>
      <c r="BR308" s="96"/>
      <c r="BS308" s="96"/>
      <c r="BT308" s="96"/>
      <c r="BU308" s="96"/>
      <c r="BV308" s="96"/>
      <c r="BW308" s="96"/>
      <c r="BX308" s="96"/>
      <c r="BY308" s="96"/>
      <c r="BZ308" s="96"/>
      <c r="CA308" s="96"/>
      <c r="CB308" s="96"/>
      <c r="CC308" s="96"/>
      <c r="CD308" s="96"/>
      <c r="CE308" s="96"/>
      <c r="CF308" s="96"/>
      <c r="CG308" s="96"/>
      <c r="CH308" s="96"/>
      <c r="CI308" s="96"/>
      <c r="CJ308" s="96"/>
      <c r="CK308" s="96"/>
      <c r="CL308" s="96"/>
      <c r="CM308" s="96"/>
      <c r="CN308" s="96"/>
      <c r="CO308" s="96"/>
      <c r="CP308" s="96"/>
      <c r="CQ308" s="96"/>
      <c r="CR308" s="96"/>
      <c r="CS308" s="96"/>
      <c r="CT308" s="96"/>
      <c r="CU308" s="96"/>
      <c r="CV308" s="96"/>
      <c r="CW308" s="96"/>
      <c r="CX308" s="96"/>
      <c r="CY308" s="96"/>
      <c r="CZ308" s="96"/>
      <c r="DA308" s="124"/>
    </row>
    <row r="309" spans="2:105" x14ac:dyDescent="0.25">
      <c r="B309" s="123"/>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c r="BA309" s="96"/>
      <c r="BB309" s="96"/>
      <c r="BC309" s="96"/>
      <c r="BD309" s="96"/>
      <c r="BE309" s="96"/>
      <c r="BF309" s="96"/>
      <c r="BG309" s="96"/>
      <c r="BH309" s="96"/>
      <c r="BI309" s="96"/>
      <c r="BJ309" s="96"/>
      <c r="BK309" s="96"/>
      <c r="BL309" s="96"/>
      <c r="BM309" s="96"/>
      <c r="BN309" s="96"/>
      <c r="BO309" s="96"/>
      <c r="BP309" s="96"/>
      <c r="BQ309" s="96"/>
      <c r="BR309" s="96"/>
      <c r="BS309" s="96"/>
      <c r="BT309" s="96"/>
      <c r="BU309" s="96"/>
      <c r="BV309" s="96"/>
      <c r="BW309" s="96"/>
      <c r="BX309" s="96"/>
      <c r="BY309" s="96"/>
      <c r="BZ309" s="96"/>
      <c r="CA309" s="96"/>
      <c r="CB309" s="96"/>
      <c r="CC309" s="96"/>
      <c r="CD309" s="96"/>
      <c r="CE309" s="96"/>
      <c r="CF309" s="96"/>
      <c r="CG309" s="96"/>
      <c r="CH309" s="96"/>
      <c r="CI309" s="96"/>
      <c r="CJ309" s="96"/>
      <c r="CK309" s="96"/>
      <c r="CL309" s="96"/>
      <c r="CM309" s="96"/>
      <c r="CN309" s="96"/>
      <c r="CO309" s="96"/>
      <c r="CP309" s="96"/>
      <c r="CQ309" s="96"/>
      <c r="CR309" s="96"/>
      <c r="CS309" s="96"/>
      <c r="CT309" s="96"/>
      <c r="CU309" s="96"/>
      <c r="CV309" s="96"/>
      <c r="CW309" s="96"/>
      <c r="CX309" s="96"/>
      <c r="CY309" s="96"/>
      <c r="CZ309" s="96"/>
      <c r="DA309" s="124"/>
    </row>
    <row r="310" spans="2:105" x14ac:dyDescent="0.25">
      <c r="B310" s="123"/>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c r="AA310" s="96"/>
      <c r="AB310" s="96"/>
      <c r="AC310" s="96"/>
      <c r="AD310" s="96"/>
      <c r="AE310" s="96"/>
      <c r="AF310" s="96"/>
      <c r="AG310" s="96"/>
      <c r="AH310" s="96"/>
      <c r="AI310" s="96"/>
      <c r="AJ310" s="96"/>
      <c r="AK310" s="96"/>
      <c r="AL310" s="96"/>
      <c r="AM310" s="96"/>
      <c r="AN310" s="96"/>
      <c r="AO310" s="96"/>
      <c r="AP310" s="96"/>
      <c r="AQ310" s="96"/>
      <c r="AR310" s="96"/>
      <c r="AS310" s="96"/>
      <c r="AT310" s="96"/>
      <c r="AU310" s="96"/>
      <c r="AV310" s="96"/>
      <c r="AW310" s="96"/>
      <c r="AX310" s="96"/>
      <c r="AY310" s="96"/>
      <c r="AZ310" s="96"/>
      <c r="BA310" s="96"/>
      <c r="BB310" s="96"/>
      <c r="BC310" s="96"/>
      <c r="BD310" s="96"/>
      <c r="BE310" s="96"/>
      <c r="BF310" s="96"/>
      <c r="BG310" s="96"/>
      <c r="BH310" s="96"/>
      <c r="BI310" s="96"/>
      <c r="BJ310" s="96"/>
      <c r="BK310" s="96"/>
      <c r="BL310" s="96"/>
      <c r="BM310" s="96"/>
      <c r="BN310" s="96"/>
      <c r="BO310" s="96"/>
      <c r="BP310" s="96"/>
      <c r="BQ310" s="96"/>
      <c r="BR310" s="96"/>
      <c r="BS310" s="96"/>
      <c r="BT310" s="96"/>
      <c r="BU310" s="96"/>
      <c r="BV310" s="96"/>
      <c r="BW310" s="96"/>
      <c r="BX310" s="96"/>
      <c r="BY310" s="96"/>
      <c r="BZ310" s="96"/>
      <c r="CA310" s="96"/>
      <c r="CB310" s="96"/>
      <c r="CC310" s="96"/>
      <c r="CD310" s="96"/>
      <c r="CE310" s="96"/>
      <c r="CF310" s="96"/>
      <c r="CG310" s="96"/>
      <c r="CH310" s="96"/>
      <c r="CI310" s="96"/>
      <c r="CJ310" s="96"/>
      <c r="CK310" s="96"/>
      <c r="CL310" s="96"/>
      <c r="CM310" s="96"/>
      <c r="CN310" s="96"/>
      <c r="CO310" s="96"/>
      <c r="CP310" s="96"/>
      <c r="CQ310" s="96"/>
      <c r="CR310" s="96"/>
      <c r="CS310" s="96"/>
      <c r="CT310" s="96"/>
      <c r="CU310" s="96"/>
      <c r="CV310" s="96"/>
      <c r="CW310" s="96"/>
      <c r="CX310" s="96"/>
      <c r="CY310" s="96"/>
      <c r="CZ310" s="96"/>
      <c r="DA310" s="124"/>
    </row>
    <row r="311" spans="2:105" x14ac:dyDescent="0.25">
      <c r="B311" s="123"/>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c r="AA311" s="96"/>
      <c r="AB311" s="96"/>
      <c r="AC311" s="96"/>
      <c r="AD311" s="96"/>
      <c r="AE311" s="96"/>
      <c r="AF311" s="96"/>
      <c r="AG311" s="96"/>
      <c r="AH311" s="96"/>
      <c r="AI311" s="96"/>
      <c r="AJ311" s="96"/>
      <c r="AK311" s="96"/>
      <c r="AL311" s="96"/>
      <c r="AM311" s="96"/>
      <c r="AN311" s="96"/>
      <c r="AO311" s="96"/>
      <c r="AP311" s="96"/>
      <c r="AQ311" s="96"/>
      <c r="AR311" s="96"/>
      <c r="AS311" s="96"/>
      <c r="AT311" s="96"/>
      <c r="AU311" s="96"/>
      <c r="AV311" s="96"/>
      <c r="AW311" s="96"/>
      <c r="AX311" s="96"/>
      <c r="AY311" s="96"/>
      <c r="AZ311" s="96"/>
      <c r="BA311" s="96"/>
      <c r="BB311" s="96"/>
      <c r="BC311" s="96"/>
      <c r="BD311" s="96"/>
      <c r="BE311" s="96"/>
      <c r="BF311" s="96"/>
      <c r="BG311" s="96"/>
      <c r="BH311" s="96"/>
      <c r="BI311" s="96"/>
      <c r="BJ311" s="96"/>
      <c r="BK311" s="96"/>
      <c r="BL311" s="96"/>
      <c r="BM311" s="96"/>
      <c r="BN311" s="96"/>
      <c r="BO311" s="96"/>
      <c r="BP311" s="96"/>
      <c r="BQ311" s="96"/>
      <c r="BR311" s="96"/>
      <c r="BS311" s="96"/>
      <c r="BT311" s="96"/>
      <c r="BU311" s="96"/>
      <c r="BV311" s="96"/>
      <c r="BW311" s="96"/>
      <c r="BX311" s="96"/>
      <c r="BY311" s="96"/>
      <c r="BZ311" s="96"/>
      <c r="CA311" s="96"/>
      <c r="CB311" s="96"/>
      <c r="CC311" s="96"/>
      <c r="CD311" s="96"/>
      <c r="CE311" s="96"/>
      <c r="CF311" s="96"/>
      <c r="CG311" s="96"/>
      <c r="CH311" s="96"/>
      <c r="CI311" s="96"/>
      <c r="CJ311" s="96"/>
      <c r="CK311" s="96"/>
      <c r="CL311" s="96"/>
      <c r="CM311" s="96"/>
      <c r="CN311" s="96"/>
      <c r="CO311" s="96"/>
      <c r="CP311" s="96"/>
      <c r="CQ311" s="96"/>
      <c r="CR311" s="96"/>
      <c r="CS311" s="96"/>
      <c r="CT311" s="96"/>
      <c r="CU311" s="96"/>
      <c r="CV311" s="96"/>
      <c r="CW311" s="96"/>
      <c r="CX311" s="96"/>
      <c r="CY311" s="96"/>
      <c r="CZ311" s="96"/>
      <c r="DA311" s="124"/>
    </row>
    <row r="312" spans="2:105" x14ac:dyDescent="0.25">
      <c r="B312" s="123"/>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c r="AA312" s="96"/>
      <c r="AB312" s="96"/>
      <c r="AC312" s="96"/>
      <c r="AD312" s="96"/>
      <c r="AE312" s="96"/>
      <c r="AF312" s="96"/>
      <c r="AG312" s="96"/>
      <c r="AH312" s="96"/>
      <c r="AI312" s="96"/>
      <c r="AJ312" s="96"/>
      <c r="AK312" s="96"/>
      <c r="AL312" s="96"/>
      <c r="AM312" s="96"/>
      <c r="AN312" s="96"/>
      <c r="AO312" s="96"/>
      <c r="AP312" s="96"/>
      <c r="AQ312" s="96"/>
      <c r="AR312" s="96"/>
      <c r="AS312" s="96"/>
      <c r="AT312" s="96"/>
      <c r="AU312" s="96"/>
      <c r="AV312" s="96"/>
      <c r="AW312" s="96"/>
      <c r="AX312" s="96"/>
      <c r="AY312" s="96"/>
      <c r="AZ312" s="96"/>
      <c r="BA312" s="96"/>
      <c r="BB312" s="96"/>
      <c r="BC312" s="96"/>
      <c r="BD312" s="96"/>
      <c r="BE312" s="96"/>
      <c r="BF312" s="96"/>
      <c r="BG312" s="96"/>
      <c r="BH312" s="96"/>
      <c r="BI312" s="96"/>
      <c r="BJ312" s="96"/>
      <c r="BK312" s="96"/>
      <c r="BL312" s="96"/>
      <c r="BM312" s="96"/>
      <c r="BN312" s="96"/>
      <c r="BO312" s="96"/>
      <c r="BP312" s="96"/>
      <c r="BQ312" s="96"/>
      <c r="BR312" s="96"/>
      <c r="BS312" s="96"/>
      <c r="BT312" s="96"/>
      <c r="BU312" s="96"/>
      <c r="BV312" s="96"/>
      <c r="BW312" s="96"/>
      <c r="BX312" s="96"/>
      <c r="BY312" s="96"/>
      <c r="BZ312" s="96"/>
      <c r="CA312" s="96"/>
      <c r="CB312" s="96"/>
      <c r="CC312" s="96"/>
      <c r="CD312" s="96"/>
      <c r="CE312" s="96"/>
      <c r="CF312" s="96"/>
      <c r="CG312" s="96"/>
      <c r="CH312" s="96"/>
      <c r="CI312" s="96"/>
      <c r="CJ312" s="96"/>
      <c r="CK312" s="96"/>
      <c r="CL312" s="96"/>
      <c r="CM312" s="96"/>
      <c r="CN312" s="96"/>
      <c r="CO312" s="96"/>
      <c r="CP312" s="96"/>
      <c r="CQ312" s="96"/>
      <c r="CR312" s="96"/>
      <c r="CS312" s="96"/>
      <c r="CT312" s="96"/>
      <c r="CU312" s="96"/>
      <c r="CV312" s="96"/>
      <c r="CW312" s="96"/>
      <c r="CX312" s="96"/>
      <c r="CY312" s="96"/>
      <c r="CZ312" s="96"/>
      <c r="DA312" s="124"/>
    </row>
    <row r="313" spans="2:105" x14ac:dyDescent="0.25">
      <c r="B313" s="123"/>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c r="AA313" s="96"/>
      <c r="AB313" s="96"/>
      <c r="AC313" s="96"/>
      <c r="AD313" s="96"/>
      <c r="AE313" s="96"/>
      <c r="AF313" s="96"/>
      <c r="AG313" s="96"/>
      <c r="AH313" s="96"/>
      <c r="AI313" s="96"/>
      <c r="AJ313" s="96"/>
      <c r="AK313" s="96"/>
      <c r="AL313" s="96"/>
      <c r="AM313" s="96"/>
      <c r="AN313" s="96"/>
      <c r="AO313" s="96"/>
      <c r="AP313" s="96"/>
      <c r="AQ313" s="96"/>
      <c r="AR313" s="96"/>
      <c r="AS313" s="96"/>
      <c r="AT313" s="96"/>
      <c r="AU313" s="96"/>
      <c r="AV313" s="96"/>
      <c r="AW313" s="96"/>
      <c r="AX313" s="96"/>
      <c r="AY313" s="96"/>
      <c r="AZ313" s="96"/>
      <c r="BA313" s="96"/>
      <c r="BB313" s="96"/>
      <c r="BC313" s="96"/>
      <c r="BD313" s="96"/>
      <c r="BE313" s="96"/>
      <c r="BF313" s="96"/>
      <c r="BG313" s="96"/>
      <c r="BH313" s="96"/>
      <c r="BI313" s="96"/>
      <c r="BJ313" s="96"/>
      <c r="BK313" s="96"/>
      <c r="BL313" s="96"/>
      <c r="BM313" s="96"/>
      <c r="BN313" s="96"/>
      <c r="BO313" s="96"/>
      <c r="BP313" s="96"/>
      <c r="BQ313" s="96"/>
      <c r="BR313" s="96"/>
      <c r="BS313" s="96"/>
      <c r="BT313" s="96"/>
      <c r="BU313" s="96"/>
      <c r="BV313" s="96"/>
      <c r="BW313" s="96"/>
      <c r="BX313" s="96"/>
      <c r="BY313" s="96"/>
      <c r="BZ313" s="96"/>
      <c r="CA313" s="96"/>
      <c r="CB313" s="96"/>
      <c r="CC313" s="96"/>
      <c r="CD313" s="96"/>
      <c r="CE313" s="96"/>
      <c r="CF313" s="96"/>
      <c r="CG313" s="96"/>
      <c r="CH313" s="96"/>
      <c r="CI313" s="96"/>
      <c r="CJ313" s="96"/>
      <c r="CK313" s="96"/>
      <c r="CL313" s="96"/>
      <c r="CM313" s="96"/>
      <c r="CN313" s="96"/>
      <c r="CO313" s="96"/>
      <c r="CP313" s="96"/>
      <c r="CQ313" s="96"/>
      <c r="CR313" s="96"/>
      <c r="CS313" s="96"/>
      <c r="CT313" s="96"/>
      <c r="CU313" s="96"/>
      <c r="CV313" s="96"/>
      <c r="CW313" s="96"/>
      <c r="CX313" s="96"/>
      <c r="CY313" s="96"/>
      <c r="CZ313" s="96"/>
      <c r="DA313" s="124"/>
    </row>
    <row r="314" spans="2:105" x14ac:dyDescent="0.25">
      <c r="B314" s="123"/>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c r="AA314" s="96"/>
      <c r="AB314" s="96"/>
      <c r="AC314" s="96"/>
      <c r="AD314" s="96"/>
      <c r="AE314" s="96"/>
      <c r="AF314" s="96"/>
      <c r="AG314" s="96"/>
      <c r="AH314" s="96"/>
      <c r="AI314" s="96"/>
      <c r="AJ314" s="96"/>
      <c r="AK314" s="96"/>
      <c r="AL314" s="96"/>
      <c r="AM314" s="96"/>
      <c r="AN314" s="96"/>
      <c r="AO314" s="96"/>
      <c r="AP314" s="96"/>
      <c r="AQ314" s="96"/>
      <c r="AR314" s="96"/>
      <c r="AS314" s="96"/>
      <c r="AT314" s="96"/>
      <c r="AU314" s="96"/>
      <c r="AV314" s="96"/>
      <c r="AW314" s="96"/>
      <c r="AX314" s="96"/>
      <c r="AY314" s="96"/>
      <c r="AZ314" s="96"/>
      <c r="BA314" s="96"/>
      <c r="BB314" s="96"/>
      <c r="BC314" s="96"/>
      <c r="BD314" s="96"/>
      <c r="BE314" s="96"/>
      <c r="BF314" s="96"/>
      <c r="BG314" s="96"/>
      <c r="BH314" s="96"/>
      <c r="BI314" s="96"/>
      <c r="BJ314" s="96"/>
      <c r="BK314" s="96"/>
      <c r="BL314" s="96"/>
      <c r="BM314" s="96"/>
      <c r="BN314" s="96"/>
      <c r="BO314" s="96"/>
      <c r="BP314" s="96"/>
      <c r="BQ314" s="96"/>
      <c r="BR314" s="96"/>
      <c r="BS314" s="96"/>
      <c r="BT314" s="96"/>
      <c r="BU314" s="96"/>
      <c r="BV314" s="96"/>
      <c r="BW314" s="96"/>
      <c r="BX314" s="96"/>
      <c r="BY314" s="96"/>
      <c r="BZ314" s="96"/>
      <c r="CA314" s="96"/>
      <c r="CB314" s="96"/>
      <c r="CC314" s="96"/>
      <c r="CD314" s="96"/>
      <c r="CE314" s="96"/>
      <c r="CF314" s="96"/>
      <c r="CG314" s="96"/>
      <c r="CH314" s="96"/>
      <c r="CI314" s="96"/>
      <c r="CJ314" s="96"/>
      <c r="CK314" s="96"/>
      <c r="CL314" s="96"/>
      <c r="CM314" s="96"/>
      <c r="CN314" s="96"/>
      <c r="CO314" s="96"/>
      <c r="CP314" s="96"/>
      <c r="CQ314" s="96"/>
      <c r="CR314" s="96"/>
      <c r="CS314" s="96"/>
      <c r="CT314" s="96"/>
      <c r="CU314" s="96"/>
      <c r="CV314" s="96"/>
      <c r="CW314" s="96"/>
      <c r="CX314" s="96"/>
      <c r="CY314" s="96"/>
      <c r="CZ314" s="96"/>
      <c r="DA314" s="124"/>
    </row>
    <row r="315" spans="2:105" x14ac:dyDescent="0.25">
      <c r="B315" s="123"/>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c r="AA315" s="96"/>
      <c r="AB315" s="96"/>
      <c r="AC315" s="96"/>
      <c r="AD315" s="96"/>
      <c r="AE315" s="96"/>
      <c r="AF315" s="96"/>
      <c r="AG315" s="96"/>
      <c r="AH315" s="96"/>
      <c r="AI315" s="96"/>
      <c r="AJ315" s="96"/>
      <c r="AK315" s="96"/>
      <c r="AL315" s="96"/>
      <c r="AM315" s="96"/>
      <c r="AN315" s="96"/>
      <c r="AO315" s="96"/>
      <c r="AP315" s="96"/>
      <c r="AQ315" s="96"/>
      <c r="AR315" s="96"/>
      <c r="AS315" s="96"/>
      <c r="AT315" s="96"/>
      <c r="AU315" s="96"/>
      <c r="AV315" s="96"/>
      <c r="AW315" s="96"/>
      <c r="AX315" s="96"/>
      <c r="AY315" s="96"/>
      <c r="AZ315" s="96"/>
      <c r="BA315" s="96"/>
      <c r="BB315" s="96"/>
      <c r="BC315" s="96"/>
      <c r="BD315" s="96"/>
      <c r="BE315" s="96"/>
      <c r="BF315" s="96"/>
      <c r="BG315" s="96"/>
      <c r="BH315" s="96"/>
      <c r="BI315" s="96"/>
      <c r="BJ315" s="96"/>
      <c r="BK315" s="96"/>
      <c r="BL315" s="96"/>
      <c r="BM315" s="96"/>
      <c r="BN315" s="96"/>
      <c r="BO315" s="96"/>
      <c r="BP315" s="96"/>
      <c r="BQ315" s="96"/>
      <c r="BR315" s="96"/>
      <c r="BS315" s="96"/>
      <c r="BT315" s="96"/>
      <c r="BU315" s="96"/>
      <c r="BV315" s="96"/>
      <c r="BW315" s="96"/>
      <c r="BX315" s="96"/>
      <c r="BY315" s="96"/>
      <c r="BZ315" s="96"/>
      <c r="CA315" s="96"/>
      <c r="CB315" s="96"/>
      <c r="CC315" s="96"/>
      <c r="CD315" s="96"/>
      <c r="CE315" s="96"/>
      <c r="CF315" s="96"/>
      <c r="CG315" s="96"/>
      <c r="CH315" s="96"/>
      <c r="CI315" s="96"/>
      <c r="CJ315" s="96"/>
      <c r="CK315" s="96"/>
      <c r="CL315" s="96"/>
      <c r="CM315" s="96"/>
      <c r="CN315" s="96"/>
      <c r="CO315" s="96"/>
      <c r="CP315" s="96"/>
      <c r="CQ315" s="96"/>
      <c r="CR315" s="96"/>
      <c r="CS315" s="96"/>
      <c r="CT315" s="96"/>
      <c r="CU315" s="96"/>
      <c r="CV315" s="96"/>
      <c r="CW315" s="96"/>
      <c r="CX315" s="96"/>
      <c r="CY315" s="96"/>
      <c r="CZ315" s="96"/>
      <c r="DA315" s="124"/>
    </row>
    <row r="316" spans="2:105" x14ac:dyDescent="0.25">
      <c r="B316" s="123"/>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c r="AA316" s="96"/>
      <c r="AB316" s="96"/>
      <c r="AC316" s="96"/>
      <c r="AD316" s="96"/>
      <c r="AE316" s="96"/>
      <c r="AF316" s="96"/>
      <c r="AG316" s="96"/>
      <c r="AH316" s="96"/>
      <c r="AI316" s="96"/>
      <c r="AJ316" s="96"/>
      <c r="AK316" s="96"/>
      <c r="AL316" s="96"/>
      <c r="AM316" s="96"/>
      <c r="AN316" s="96"/>
      <c r="AO316" s="96"/>
      <c r="AP316" s="96"/>
      <c r="AQ316" s="96"/>
      <c r="AR316" s="96"/>
      <c r="AS316" s="96"/>
      <c r="AT316" s="96"/>
      <c r="AU316" s="96"/>
      <c r="AV316" s="96"/>
      <c r="AW316" s="96"/>
      <c r="AX316" s="96"/>
      <c r="AY316" s="96"/>
      <c r="AZ316" s="96"/>
      <c r="BA316" s="96"/>
      <c r="BB316" s="96"/>
      <c r="BC316" s="96"/>
      <c r="BD316" s="96"/>
      <c r="BE316" s="96"/>
      <c r="BF316" s="96"/>
      <c r="BG316" s="96"/>
      <c r="BH316" s="96"/>
      <c r="BI316" s="96"/>
      <c r="BJ316" s="96"/>
      <c r="BK316" s="96"/>
      <c r="BL316" s="96"/>
      <c r="BM316" s="96"/>
      <c r="BN316" s="96"/>
      <c r="BO316" s="96"/>
      <c r="BP316" s="96"/>
      <c r="BQ316" s="96"/>
      <c r="BR316" s="96"/>
      <c r="BS316" s="96"/>
      <c r="BT316" s="96"/>
      <c r="BU316" s="96"/>
      <c r="BV316" s="96"/>
      <c r="BW316" s="96"/>
      <c r="BX316" s="96"/>
      <c r="BY316" s="96"/>
      <c r="BZ316" s="96"/>
      <c r="CA316" s="96"/>
      <c r="CB316" s="96"/>
      <c r="CC316" s="96"/>
      <c r="CD316" s="96"/>
      <c r="CE316" s="96"/>
      <c r="CF316" s="96"/>
      <c r="CG316" s="96"/>
      <c r="CH316" s="96"/>
      <c r="CI316" s="96"/>
      <c r="CJ316" s="96"/>
      <c r="CK316" s="96"/>
      <c r="CL316" s="96"/>
      <c r="CM316" s="96"/>
      <c r="CN316" s="96"/>
      <c r="CO316" s="96"/>
      <c r="CP316" s="96"/>
      <c r="CQ316" s="96"/>
      <c r="CR316" s="96"/>
      <c r="CS316" s="96"/>
      <c r="CT316" s="96"/>
      <c r="CU316" s="96"/>
      <c r="CV316" s="96"/>
      <c r="CW316" s="96"/>
      <c r="CX316" s="96"/>
      <c r="CY316" s="96"/>
      <c r="CZ316" s="96"/>
      <c r="DA316" s="124"/>
    </row>
    <row r="317" spans="2:105" x14ac:dyDescent="0.25">
      <c r="B317" s="123"/>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c r="AA317" s="96"/>
      <c r="AB317" s="96"/>
      <c r="AC317" s="96"/>
      <c r="AD317" s="96"/>
      <c r="AE317" s="96"/>
      <c r="AF317" s="96"/>
      <c r="AG317" s="96"/>
      <c r="AH317" s="96"/>
      <c r="AI317" s="96"/>
      <c r="AJ317" s="96"/>
      <c r="AK317" s="96"/>
      <c r="AL317" s="96"/>
      <c r="AM317" s="96"/>
      <c r="AN317" s="96"/>
      <c r="AO317" s="96"/>
      <c r="AP317" s="96"/>
      <c r="AQ317" s="96"/>
      <c r="AR317" s="96"/>
      <c r="AS317" s="96"/>
      <c r="AT317" s="96"/>
      <c r="AU317" s="96"/>
      <c r="AV317" s="96"/>
      <c r="AW317" s="96"/>
      <c r="AX317" s="96"/>
      <c r="AY317" s="96"/>
      <c r="AZ317" s="96"/>
      <c r="BA317" s="96"/>
      <c r="BB317" s="96"/>
      <c r="BC317" s="96"/>
      <c r="BD317" s="96"/>
      <c r="BE317" s="96"/>
      <c r="BF317" s="96"/>
      <c r="BG317" s="96"/>
      <c r="BH317" s="96"/>
      <c r="BI317" s="96"/>
      <c r="BJ317" s="96"/>
      <c r="BK317" s="96"/>
      <c r="BL317" s="96"/>
      <c r="BM317" s="96"/>
      <c r="BN317" s="96"/>
      <c r="BO317" s="96"/>
      <c r="BP317" s="96"/>
      <c r="BQ317" s="96"/>
      <c r="BR317" s="96"/>
      <c r="BS317" s="96"/>
      <c r="BT317" s="96"/>
      <c r="BU317" s="96"/>
      <c r="BV317" s="96"/>
      <c r="BW317" s="96"/>
      <c r="BX317" s="96"/>
      <c r="BY317" s="96"/>
      <c r="BZ317" s="96"/>
      <c r="CA317" s="96"/>
      <c r="CB317" s="96"/>
      <c r="CC317" s="96"/>
      <c r="CD317" s="96"/>
      <c r="CE317" s="96"/>
      <c r="CF317" s="96"/>
      <c r="CG317" s="96"/>
      <c r="CH317" s="96"/>
      <c r="CI317" s="96"/>
      <c r="CJ317" s="96"/>
      <c r="CK317" s="96"/>
      <c r="CL317" s="96"/>
      <c r="CM317" s="96"/>
      <c r="CN317" s="96"/>
      <c r="CO317" s="96"/>
      <c r="CP317" s="96"/>
      <c r="CQ317" s="96"/>
      <c r="CR317" s="96"/>
      <c r="CS317" s="96"/>
      <c r="CT317" s="96"/>
      <c r="CU317" s="96"/>
      <c r="CV317" s="96"/>
      <c r="CW317" s="96"/>
      <c r="CX317" s="96"/>
      <c r="CY317" s="96"/>
      <c r="CZ317" s="96"/>
      <c r="DA317" s="124"/>
    </row>
    <row r="318" spans="2:105" x14ac:dyDescent="0.25">
      <c r="B318" s="123"/>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c r="BA318" s="96"/>
      <c r="BB318" s="96"/>
      <c r="BC318" s="96"/>
      <c r="BD318" s="96"/>
      <c r="BE318" s="96"/>
      <c r="BF318" s="96"/>
      <c r="BG318" s="96"/>
      <c r="BH318" s="96"/>
      <c r="BI318" s="96"/>
      <c r="BJ318" s="96"/>
      <c r="BK318" s="96"/>
      <c r="BL318" s="96"/>
      <c r="BM318" s="96"/>
      <c r="BN318" s="96"/>
      <c r="BO318" s="96"/>
      <c r="BP318" s="96"/>
      <c r="BQ318" s="96"/>
      <c r="BR318" s="96"/>
      <c r="BS318" s="96"/>
      <c r="BT318" s="96"/>
      <c r="BU318" s="96"/>
      <c r="BV318" s="96"/>
      <c r="BW318" s="96"/>
      <c r="BX318" s="96"/>
      <c r="BY318" s="96"/>
      <c r="BZ318" s="96"/>
      <c r="CA318" s="96"/>
      <c r="CB318" s="96"/>
      <c r="CC318" s="96"/>
      <c r="CD318" s="96"/>
      <c r="CE318" s="96"/>
      <c r="CF318" s="96"/>
      <c r="CG318" s="96"/>
      <c r="CH318" s="96"/>
      <c r="CI318" s="96"/>
      <c r="CJ318" s="96"/>
      <c r="CK318" s="96"/>
      <c r="CL318" s="96"/>
      <c r="CM318" s="96"/>
      <c r="CN318" s="96"/>
      <c r="CO318" s="96"/>
      <c r="CP318" s="96"/>
      <c r="CQ318" s="96"/>
      <c r="CR318" s="96"/>
      <c r="CS318" s="96"/>
      <c r="CT318" s="96"/>
      <c r="CU318" s="96"/>
      <c r="CV318" s="96"/>
      <c r="CW318" s="96"/>
      <c r="CX318" s="96"/>
      <c r="CY318" s="96"/>
      <c r="CZ318" s="96"/>
      <c r="DA318" s="124"/>
    </row>
    <row r="319" spans="2:105" x14ac:dyDescent="0.25">
      <c r="B319" s="123"/>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c r="AA319" s="96"/>
      <c r="AB319" s="96"/>
      <c r="AC319" s="96"/>
      <c r="AD319" s="96"/>
      <c r="AE319" s="96"/>
      <c r="AF319" s="96"/>
      <c r="AG319" s="96"/>
      <c r="AH319" s="96"/>
      <c r="AI319" s="96"/>
      <c r="AJ319" s="96"/>
      <c r="AK319" s="96"/>
      <c r="AL319" s="96"/>
      <c r="AM319" s="96"/>
      <c r="AN319" s="96"/>
      <c r="AO319" s="96"/>
      <c r="AP319" s="96"/>
      <c r="AQ319" s="96"/>
      <c r="AR319" s="96"/>
      <c r="AS319" s="96"/>
      <c r="AT319" s="96"/>
      <c r="AU319" s="96"/>
      <c r="AV319" s="96"/>
      <c r="AW319" s="96"/>
      <c r="AX319" s="96"/>
      <c r="AY319" s="96"/>
      <c r="AZ319" s="96"/>
      <c r="BA319" s="96"/>
      <c r="BB319" s="96"/>
      <c r="BC319" s="96"/>
      <c r="BD319" s="96"/>
      <c r="BE319" s="96"/>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c r="CD319" s="96"/>
      <c r="CE319" s="96"/>
      <c r="CF319" s="96"/>
      <c r="CG319" s="96"/>
      <c r="CH319" s="96"/>
      <c r="CI319" s="96"/>
      <c r="CJ319" s="96"/>
      <c r="CK319" s="96"/>
      <c r="CL319" s="96"/>
      <c r="CM319" s="96"/>
      <c r="CN319" s="96"/>
      <c r="CO319" s="96"/>
      <c r="CP319" s="96"/>
      <c r="CQ319" s="96"/>
      <c r="CR319" s="96"/>
      <c r="CS319" s="96"/>
      <c r="CT319" s="96"/>
      <c r="CU319" s="96"/>
      <c r="CV319" s="96"/>
      <c r="CW319" s="96"/>
      <c r="CX319" s="96"/>
      <c r="CY319" s="96"/>
      <c r="CZ319" s="96"/>
      <c r="DA319" s="124"/>
    </row>
    <row r="320" spans="2:105" x14ac:dyDescent="0.25">
      <c r="B320" s="123"/>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c r="AA320" s="96"/>
      <c r="AB320" s="96"/>
      <c r="AC320" s="96"/>
      <c r="AD320" s="96"/>
      <c r="AE320" s="96"/>
      <c r="AF320" s="96"/>
      <c r="AG320" s="96"/>
      <c r="AH320" s="96"/>
      <c r="AI320" s="96"/>
      <c r="AJ320" s="96"/>
      <c r="AK320" s="96"/>
      <c r="AL320" s="96"/>
      <c r="AM320" s="96"/>
      <c r="AN320" s="96"/>
      <c r="AO320" s="96"/>
      <c r="AP320" s="96"/>
      <c r="AQ320" s="96"/>
      <c r="AR320" s="96"/>
      <c r="AS320" s="96"/>
      <c r="AT320" s="96"/>
      <c r="AU320" s="96"/>
      <c r="AV320" s="96"/>
      <c r="AW320" s="96"/>
      <c r="AX320" s="96"/>
      <c r="AY320" s="96"/>
      <c r="AZ320" s="96"/>
      <c r="BA320" s="96"/>
      <c r="BB320" s="96"/>
      <c r="BC320" s="96"/>
      <c r="BD320" s="96"/>
      <c r="BE320" s="96"/>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c r="CD320" s="96"/>
      <c r="CE320" s="96"/>
      <c r="CF320" s="96"/>
      <c r="CG320" s="96"/>
      <c r="CH320" s="96"/>
      <c r="CI320" s="96"/>
      <c r="CJ320" s="96"/>
      <c r="CK320" s="96"/>
      <c r="CL320" s="96"/>
      <c r="CM320" s="96"/>
      <c r="CN320" s="96"/>
      <c r="CO320" s="96"/>
      <c r="CP320" s="96"/>
      <c r="CQ320" s="96"/>
      <c r="CR320" s="96"/>
      <c r="CS320" s="96"/>
      <c r="CT320" s="96"/>
      <c r="CU320" s="96"/>
      <c r="CV320" s="96"/>
      <c r="CW320" s="96"/>
      <c r="CX320" s="96"/>
      <c r="CY320" s="96"/>
      <c r="CZ320" s="96"/>
      <c r="DA320" s="124"/>
    </row>
    <row r="321" spans="2:105" x14ac:dyDescent="0.25">
      <c r="B321" s="123"/>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c r="AA321" s="96"/>
      <c r="AB321" s="96"/>
      <c r="AC321" s="96"/>
      <c r="AD321" s="96"/>
      <c r="AE321" s="96"/>
      <c r="AF321" s="96"/>
      <c r="AG321" s="96"/>
      <c r="AH321" s="96"/>
      <c r="AI321" s="96"/>
      <c r="AJ321" s="96"/>
      <c r="AK321" s="96"/>
      <c r="AL321" s="96"/>
      <c r="AM321" s="96"/>
      <c r="AN321" s="96"/>
      <c r="AO321" s="96"/>
      <c r="AP321" s="96"/>
      <c r="AQ321" s="96"/>
      <c r="AR321" s="96"/>
      <c r="AS321" s="96"/>
      <c r="AT321" s="96"/>
      <c r="AU321" s="96"/>
      <c r="AV321" s="96"/>
      <c r="AW321" s="96"/>
      <c r="AX321" s="96"/>
      <c r="AY321" s="96"/>
      <c r="AZ321" s="96"/>
      <c r="BA321" s="96"/>
      <c r="BB321" s="96"/>
      <c r="BC321" s="96"/>
      <c r="BD321" s="96"/>
      <c r="BE321" s="96"/>
      <c r="BF321" s="96"/>
      <c r="BG321" s="96"/>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c r="CD321" s="96"/>
      <c r="CE321" s="96"/>
      <c r="CF321" s="96"/>
      <c r="CG321" s="96"/>
      <c r="CH321" s="96"/>
      <c r="CI321" s="96"/>
      <c r="CJ321" s="96"/>
      <c r="CK321" s="96"/>
      <c r="CL321" s="96"/>
      <c r="CM321" s="96"/>
      <c r="CN321" s="96"/>
      <c r="CO321" s="96"/>
      <c r="CP321" s="96"/>
      <c r="CQ321" s="96"/>
      <c r="CR321" s="96"/>
      <c r="CS321" s="96"/>
      <c r="CT321" s="96"/>
      <c r="CU321" s="96"/>
      <c r="CV321" s="96"/>
      <c r="CW321" s="96"/>
      <c r="CX321" s="96"/>
      <c r="CY321" s="96"/>
      <c r="CZ321" s="96"/>
      <c r="DA321" s="124"/>
    </row>
    <row r="322" spans="2:105" x14ac:dyDescent="0.25">
      <c r="B322" s="123"/>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c r="AA322" s="96"/>
      <c r="AB322" s="96"/>
      <c r="AC322" s="96"/>
      <c r="AD322" s="96"/>
      <c r="AE322" s="96"/>
      <c r="AF322" s="96"/>
      <c r="AG322" s="96"/>
      <c r="AH322" s="96"/>
      <c r="AI322" s="96"/>
      <c r="AJ322" s="96"/>
      <c r="AK322" s="96"/>
      <c r="AL322" s="96"/>
      <c r="AM322" s="96"/>
      <c r="AN322" s="96"/>
      <c r="AO322" s="96"/>
      <c r="AP322" s="96"/>
      <c r="AQ322" s="96"/>
      <c r="AR322" s="96"/>
      <c r="AS322" s="96"/>
      <c r="AT322" s="96"/>
      <c r="AU322" s="96"/>
      <c r="AV322" s="96"/>
      <c r="AW322" s="96"/>
      <c r="AX322" s="96"/>
      <c r="AY322" s="96"/>
      <c r="AZ322" s="96"/>
      <c r="BA322" s="96"/>
      <c r="BB322" s="96"/>
      <c r="BC322" s="96"/>
      <c r="BD322" s="96"/>
      <c r="BE322" s="96"/>
      <c r="BF322" s="96"/>
      <c r="BG322" s="96"/>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c r="CD322" s="96"/>
      <c r="CE322" s="96"/>
      <c r="CF322" s="96"/>
      <c r="CG322" s="96"/>
      <c r="CH322" s="96"/>
      <c r="CI322" s="96"/>
      <c r="CJ322" s="96"/>
      <c r="CK322" s="96"/>
      <c r="CL322" s="96"/>
      <c r="CM322" s="96"/>
      <c r="CN322" s="96"/>
      <c r="CO322" s="96"/>
      <c r="CP322" s="96"/>
      <c r="CQ322" s="96"/>
      <c r="CR322" s="96"/>
      <c r="CS322" s="96"/>
      <c r="CT322" s="96"/>
      <c r="CU322" s="96"/>
      <c r="CV322" s="96"/>
      <c r="CW322" s="96"/>
      <c r="CX322" s="96"/>
      <c r="CY322" s="96"/>
      <c r="CZ322" s="96"/>
      <c r="DA322" s="124"/>
    </row>
    <row r="323" spans="2:105" x14ac:dyDescent="0.25">
      <c r="B323" s="123"/>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c r="AA323" s="96"/>
      <c r="AB323" s="96"/>
      <c r="AC323" s="96"/>
      <c r="AD323" s="96"/>
      <c r="AE323" s="96"/>
      <c r="AF323" s="96"/>
      <c r="AG323" s="96"/>
      <c r="AH323" s="96"/>
      <c r="AI323" s="96"/>
      <c r="AJ323" s="96"/>
      <c r="AK323" s="96"/>
      <c r="AL323" s="96"/>
      <c r="AM323" s="96"/>
      <c r="AN323" s="96"/>
      <c r="AO323" s="96"/>
      <c r="AP323" s="96"/>
      <c r="AQ323" s="96"/>
      <c r="AR323" s="96"/>
      <c r="AS323" s="96"/>
      <c r="AT323" s="96"/>
      <c r="AU323" s="96"/>
      <c r="AV323" s="96"/>
      <c r="AW323" s="96"/>
      <c r="AX323" s="96"/>
      <c r="AY323" s="96"/>
      <c r="AZ323" s="96"/>
      <c r="BA323" s="96"/>
      <c r="BB323" s="96"/>
      <c r="BC323" s="96"/>
      <c r="BD323" s="96"/>
      <c r="BE323" s="96"/>
      <c r="BF323" s="96"/>
      <c r="BG323" s="96"/>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c r="CD323" s="96"/>
      <c r="CE323" s="96"/>
      <c r="CF323" s="96"/>
      <c r="CG323" s="96"/>
      <c r="CH323" s="96"/>
      <c r="CI323" s="96"/>
      <c r="CJ323" s="96"/>
      <c r="CK323" s="96"/>
      <c r="CL323" s="96"/>
      <c r="CM323" s="96"/>
      <c r="CN323" s="96"/>
      <c r="CO323" s="96"/>
      <c r="CP323" s="96"/>
      <c r="CQ323" s="96"/>
      <c r="CR323" s="96"/>
      <c r="CS323" s="96"/>
      <c r="CT323" s="96"/>
      <c r="CU323" s="96"/>
      <c r="CV323" s="96"/>
      <c r="CW323" s="96"/>
      <c r="CX323" s="96"/>
      <c r="CY323" s="96"/>
      <c r="CZ323" s="96"/>
      <c r="DA323" s="124"/>
    </row>
    <row r="324" spans="2:105" x14ac:dyDescent="0.25">
      <c r="B324" s="123"/>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c r="AA324" s="96"/>
      <c r="AB324" s="96"/>
      <c r="AC324" s="96"/>
      <c r="AD324" s="96"/>
      <c r="AE324" s="96"/>
      <c r="AF324" s="96"/>
      <c r="AG324" s="96"/>
      <c r="AH324" s="96"/>
      <c r="AI324" s="96"/>
      <c r="AJ324" s="96"/>
      <c r="AK324" s="96"/>
      <c r="AL324" s="96"/>
      <c r="AM324" s="96"/>
      <c r="AN324" s="96"/>
      <c r="AO324" s="96"/>
      <c r="AP324" s="96"/>
      <c r="AQ324" s="96"/>
      <c r="AR324" s="96"/>
      <c r="AS324" s="96"/>
      <c r="AT324" s="96"/>
      <c r="AU324" s="96"/>
      <c r="AV324" s="96"/>
      <c r="AW324" s="96"/>
      <c r="AX324" s="96"/>
      <c r="AY324" s="96"/>
      <c r="AZ324" s="96"/>
      <c r="BA324" s="96"/>
      <c r="BB324" s="96"/>
      <c r="BC324" s="96"/>
      <c r="BD324" s="96"/>
      <c r="BE324" s="96"/>
      <c r="BF324" s="96"/>
      <c r="BG324" s="96"/>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c r="CD324" s="96"/>
      <c r="CE324" s="96"/>
      <c r="CF324" s="96"/>
      <c r="CG324" s="96"/>
      <c r="CH324" s="96"/>
      <c r="CI324" s="96"/>
      <c r="CJ324" s="96"/>
      <c r="CK324" s="96"/>
      <c r="CL324" s="96"/>
      <c r="CM324" s="96"/>
      <c r="CN324" s="96"/>
      <c r="CO324" s="96"/>
      <c r="CP324" s="96"/>
      <c r="CQ324" s="96"/>
      <c r="CR324" s="96"/>
      <c r="CS324" s="96"/>
      <c r="CT324" s="96"/>
      <c r="CU324" s="96"/>
      <c r="CV324" s="96"/>
      <c r="CW324" s="96"/>
      <c r="CX324" s="96"/>
      <c r="CY324" s="96"/>
      <c r="CZ324" s="96"/>
      <c r="DA324" s="124"/>
    </row>
    <row r="325" spans="2:105" x14ac:dyDescent="0.25">
      <c r="B325" s="123"/>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c r="AA325" s="96"/>
      <c r="AB325" s="96"/>
      <c r="AC325" s="96"/>
      <c r="AD325" s="96"/>
      <c r="AE325" s="96"/>
      <c r="AF325" s="96"/>
      <c r="AG325" s="96"/>
      <c r="AH325" s="96"/>
      <c r="AI325" s="96"/>
      <c r="AJ325" s="96"/>
      <c r="AK325" s="96"/>
      <c r="AL325" s="96"/>
      <c r="AM325" s="96"/>
      <c r="AN325" s="96"/>
      <c r="AO325" s="96"/>
      <c r="AP325" s="96"/>
      <c r="AQ325" s="96"/>
      <c r="AR325" s="96"/>
      <c r="AS325" s="96"/>
      <c r="AT325" s="96"/>
      <c r="AU325" s="96"/>
      <c r="AV325" s="96"/>
      <c r="AW325" s="96"/>
      <c r="AX325" s="96"/>
      <c r="AY325" s="96"/>
      <c r="AZ325" s="96"/>
      <c r="BA325" s="96"/>
      <c r="BB325" s="96"/>
      <c r="BC325" s="96"/>
      <c r="BD325" s="96"/>
      <c r="BE325" s="96"/>
      <c r="BF325" s="96"/>
      <c r="BG325" s="96"/>
      <c r="BH325" s="96"/>
      <c r="BI325" s="96"/>
      <c r="BJ325" s="96"/>
      <c r="BK325" s="96"/>
      <c r="BL325" s="96"/>
      <c r="BM325" s="96"/>
      <c r="BN325" s="96"/>
      <c r="BO325" s="96"/>
      <c r="BP325" s="96"/>
      <c r="BQ325" s="96"/>
      <c r="BR325" s="96"/>
      <c r="BS325" s="96"/>
      <c r="BT325" s="96"/>
      <c r="BU325" s="96"/>
      <c r="BV325" s="96"/>
      <c r="BW325" s="96"/>
      <c r="BX325" s="96"/>
      <c r="BY325" s="96"/>
      <c r="BZ325" s="96"/>
      <c r="CA325" s="96"/>
      <c r="CB325" s="96"/>
      <c r="CC325" s="96"/>
      <c r="CD325" s="96"/>
      <c r="CE325" s="96"/>
      <c r="CF325" s="96"/>
      <c r="CG325" s="96"/>
      <c r="CH325" s="96"/>
      <c r="CI325" s="96"/>
      <c r="CJ325" s="96"/>
      <c r="CK325" s="96"/>
      <c r="CL325" s="96"/>
      <c r="CM325" s="96"/>
      <c r="CN325" s="96"/>
      <c r="CO325" s="96"/>
      <c r="CP325" s="96"/>
      <c r="CQ325" s="96"/>
      <c r="CR325" s="96"/>
      <c r="CS325" s="96"/>
      <c r="CT325" s="96"/>
      <c r="CU325" s="96"/>
      <c r="CV325" s="96"/>
      <c r="CW325" s="96"/>
      <c r="CX325" s="96"/>
      <c r="CY325" s="96"/>
      <c r="CZ325" s="96"/>
      <c r="DA325" s="124"/>
    </row>
    <row r="326" spans="2:105" x14ac:dyDescent="0.25">
      <c r="B326" s="123"/>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c r="AA326" s="96"/>
      <c r="AB326" s="96"/>
      <c r="AC326" s="96"/>
      <c r="AD326" s="96"/>
      <c r="AE326" s="96"/>
      <c r="AF326" s="96"/>
      <c r="AG326" s="96"/>
      <c r="AH326" s="96"/>
      <c r="AI326" s="96"/>
      <c r="AJ326" s="96"/>
      <c r="AK326" s="96"/>
      <c r="AL326" s="96"/>
      <c r="AM326" s="96"/>
      <c r="AN326" s="96"/>
      <c r="AO326" s="96"/>
      <c r="AP326" s="96"/>
      <c r="AQ326" s="96"/>
      <c r="AR326" s="96"/>
      <c r="AS326" s="96"/>
      <c r="AT326" s="96"/>
      <c r="AU326" s="96"/>
      <c r="AV326" s="96"/>
      <c r="AW326" s="96"/>
      <c r="AX326" s="96"/>
      <c r="AY326" s="96"/>
      <c r="AZ326" s="96"/>
      <c r="BA326" s="96"/>
      <c r="BB326" s="96"/>
      <c r="BC326" s="96"/>
      <c r="BD326" s="96"/>
      <c r="BE326" s="96"/>
      <c r="BF326" s="96"/>
      <c r="BG326" s="96"/>
      <c r="BH326" s="96"/>
      <c r="BI326" s="96"/>
      <c r="BJ326" s="96"/>
      <c r="BK326" s="96"/>
      <c r="BL326" s="96"/>
      <c r="BM326" s="96"/>
      <c r="BN326" s="96"/>
      <c r="BO326" s="96"/>
      <c r="BP326" s="96"/>
      <c r="BQ326" s="96"/>
      <c r="BR326" s="96"/>
      <c r="BS326" s="96"/>
      <c r="BT326" s="96"/>
      <c r="BU326" s="96"/>
      <c r="BV326" s="96"/>
      <c r="BW326" s="96"/>
      <c r="BX326" s="96"/>
      <c r="BY326" s="96"/>
      <c r="BZ326" s="96"/>
      <c r="CA326" s="96"/>
      <c r="CB326" s="96"/>
      <c r="CC326" s="96"/>
      <c r="CD326" s="96"/>
      <c r="CE326" s="96"/>
      <c r="CF326" s="96"/>
      <c r="CG326" s="96"/>
      <c r="CH326" s="96"/>
      <c r="CI326" s="96"/>
      <c r="CJ326" s="96"/>
      <c r="CK326" s="96"/>
      <c r="CL326" s="96"/>
      <c r="CM326" s="96"/>
      <c r="CN326" s="96"/>
      <c r="CO326" s="96"/>
      <c r="CP326" s="96"/>
      <c r="CQ326" s="96"/>
      <c r="CR326" s="96"/>
      <c r="CS326" s="96"/>
      <c r="CT326" s="96"/>
      <c r="CU326" s="96"/>
      <c r="CV326" s="96"/>
      <c r="CW326" s="96"/>
      <c r="CX326" s="96"/>
      <c r="CY326" s="96"/>
      <c r="CZ326" s="96"/>
      <c r="DA326" s="124"/>
    </row>
    <row r="327" spans="2:105" x14ac:dyDescent="0.25">
      <c r="B327" s="123"/>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c r="AA327" s="96"/>
      <c r="AB327" s="96"/>
      <c r="AC327" s="96"/>
      <c r="AD327" s="96"/>
      <c r="AE327" s="96"/>
      <c r="AF327" s="96"/>
      <c r="AG327" s="96"/>
      <c r="AH327" s="96"/>
      <c r="AI327" s="96"/>
      <c r="AJ327" s="96"/>
      <c r="AK327" s="96"/>
      <c r="AL327" s="96"/>
      <c r="AM327" s="96"/>
      <c r="AN327" s="96"/>
      <c r="AO327" s="96"/>
      <c r="AP327" s="96"/>
      <c r="AQ327" s="96"/>
      <c r="AR327" s="96"/>
      <c r="AS327" s="96"/>
      <c r="AT327" s="96"/>
      <c r="AU327" s="96"/>
      <c r="AV327" s="96"/>
      <c r="AW327" s="96"/>
      <c r="AX327" s="96"/>
      <c r="AY327" s="96"/>
      <c r="AZ327" s="96"/>
      <c r="BA327" s="96"/>
      <c r="BB327" s="96"/>
      <c r="BC327" s="96"/>
      <c r="BD327" s="96"/>
      <c r="BE327" s="96"/>
      <c r="BF327" s="96"/>
      <c r="BG327" s="96"/>
      <c r="BH327" s="96"/>
      <c r="BI327" s="96"/>
      <c r="BJ327" s="96"/>
      <c r="BK327" s="96"/>
      <c r="BL327" s="96"/>
      <c r="BM327" s="96"/>
      <c r="BN327" s="96"/>
      <c r="BO327" s="96"/>
      <c r="BP327" s="96"/>
      <c r="BQ327" s="96"/>
      <c r="BR327" s="96"/>
      <c r="BS327" s="96"/>
      <c r="BT327" s="96"/>
      <c r="BU327" s="96"/>
      <c r="BV327" s="96"/>
      <c r="BW327" s="96"/>
      <c r="BX327" s="96"/>
      <c r="BY327" s="96"/>
      <c r="BZ327" s="96"/>
      <c r="CA327" s="96"/>
      <c r="CB327" s="96"/>
      <c r="CC327" s="96"/>
      <c r="CD327" s="96"/>
      <c r="CE327" s="96"/>
      <c r="CF327" s="96"/>
      <c r="CG327" s="96"/>
      <c r="CH327" s="96"/>
      <c r="CI327" s="96"/>
      <c r="CJ327" s="96"/>
      <c r="CK327" s="96"/>
      <c r="CL327" s="96"/>
      <c r="CM327" s="96"/>
      <c r="CN327" s="96"/>
      <c r="CO327" s="96"/>
      <c r="CP327" s="96"/>
      <c r="CQ327" s="96"/>
      <c r="CR327" s="96"/>
      <c r="CS327" s="96"/>
      <c r="CT327" s="96"/>
      <c r="CU327" s="96"/>
      <c r="CV327" s="96"/>
      <c r="CW327" s="96"/>
      <c r="CX327" s="96"/>
      <c r="CY327" s="96"/>
      <c r="CZ327" s="96"/>
      <c r="DA327" s="124"/>
    </row>
    <row r="328" spans="2:105" x14ac:dyDescent="0.25">
      <c r="B328" s="123"/>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c r="AA328" s="96"/>
      <c r="AB328" s="96"/>
      <c r="AC328" s="96"/>
      <c r="AD328" s="96"/>
      <c r="AE328" s="96"/>
      <c r="AF328" s="96"/>
      <c r="AG328" s="96"/>
      <c r="AH328" s="96"/>
      <c r="AI328" s="96"/>
      <c r="AJ328" s="96"/>
      <c r="AK328" s="96"/>
      <c r="AL328" s="96"/>
      <c r="AM328" s="96"/>
      <c r="AN328" s="96"/>
      <c r="AO328" s="96"/>
      <c r="AP328" s="96"/>
      <c r="AQ328" s="96"/>
      <c r="AR328" s="96"/>
      <c r="AS328" s="96"/>
      <c r="AT328" s="96"/>
      <c r="AU328" s="96"/>
      <c r="AV328" s="96"/>
      <c r="AW328" s="96"/>
      <c r="AX328" s="96"/>
      <c r="AY328" s="96"/>
      <c r="AZ328" s="96"/>
      <c r="BA328" s="96"/>
      <c r="BB328" s="96"/>
      <c r="BC328" s="96"/>
      <c r="BD328" s="96"/>
      <c r="BE328" s="96"/>
      <c r="BF328" s="96"/>
      <c r="BG328" s="96"/>
      <c r="BH328" s="96"/>
      <c r="BI328" s="96"/>
      <c r="BJ328" s="96"/>
      <c r="BK328" s="96"/>
      <c r="BL328" s="96"/>
      <c r="BM328" s="96"/>
      <c r="BN328" s="96"/>
      <c r="BO328" s="96"/>
      <c r="BP328" s="96"/>
      <c r="BQ328" s="96"/>
      <c r="BR328" s="96"/>
      <c r="BS328" s="96"/>
      <c r="BT328" s="96"/>
      <c r="BU328" s="96"/>
      <c r="BV328" s="96"/>
      <c r="BW328" s="96"/>
      <c r="BX328" s="96"/>
      <c r="BY328" s="96"/>
      <c r="BZ328" s="96"/>
      <c r="CA328" s="96"/>
      <c r="CB328" s="96"/>
      <c r="CC328" s="96"/>
      <c r="CD328" s="96"/>
      <c r="CE328" s="96"/>
      <c r="CF328" s="96"/>
      <c r="CG328" s="96"/>
      <c r="CH328" s="96"/>
      <c r="CI328" s="96"/>
      <c r="CJ328" s="96"/>
      <c r="CK328" s="96"/>
      <c r="CL328" s="96"/>
      <c r="CM328" s="96"/>
      <c r="CN328" s="96"/>
      <c r="CO328" s="96"/>
      <c r="CP328" s="96"/>
      <c r="CQ328" s="96"/>
      <c r="CR328" s="96"/>
      <c r="CS328" s="96"/>
      <c r="CT328" s="96"/>
      <c r="CU328" s="96"/>
      <c r="CV328" s="96"/>
      <c r="CW328" s="96"/>
      <c r="CX328" s="96"/>
      <c r="CY328" s="96"/>
      <c r="CZ328" s="96"/>
      <c r="DA328" s="124"/>
    </row>
    <row r="329" spans="2:105" x14ac:dyDescent="0.25">
      <c r="B329" s="123"/>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c r="AA329" s="96"/>
      <c r="AB329" s="96"/>
      <c r="AC329" s="96"/>
      <c r="AD329" s="96"/>
      <c r="AE329" s="96"/>
      <c r="AF329" s="96"/>
      <c r="AG329" s="96"/>
      <c r="AH329" s="96"/>
      <c r="AI329" s="96"/>
      <c r="AJ329" s="96"/>
      <c r="AK329" s="96"/>
      <c r="AL329" s="96"/>
      <c r="AM329" s="96"/>
      <c r="AN329" s="96"/>
      <c r="AO329" s="96"/>
      <c r="AP329" s="96"/>
      <c r="AQ329" s="96"/>
      <c r="AR329" s="96"/>
      <c r="AS329" s="96"/>
      <c r="AT329" s="96"/>
      <c r="AU329" s="96"/>
      <c r="AV329" s="96"/>
      <c r="AW329" s="96"/>
      <c r="AX329" s="96"/>
      <c r="AY329" s="96"/>
      <c r="AZ329" s="96"/>
      <c r="BA329" s="96"/>
      <c r="BB329" s="96"/>
      <c r="BC329" s="96"/>
      <c r="BD329" s="96"/>
      <c r="BE329" s="96"/>
      <c r="BF329" s="96"/>
      <c r="BG329" s="96"/>
      <c r="BH329" s="96"/>
      <c r="BI329" s="96"/>
      <c r="BJ329" s="96"/>
      <c r="BK329" s="96"/>
      <c r="BL329" s="96"/>
      <c r="BM329" s="96"/>
      <c r="BN329" s="96"/>
      <c r="BO329" s="96"/>
      <c r="BP329" s="96"/>
      <c r="BQ329" s="96"/>
      <c r="BR329" s="96"/>
      <c r="BS329" s="96"/>
      <c r="BT329" s="96"/>
      <c r="BU329" s="96"/>
      <c r="BV329" s="96"/>
      <c r="BW329" s="96"/>
      <c r="BX329" s="96"/>
      <c r="BY329" s="96"/>
      <c r="BZ329" s="96"/>
      <c r="CA329" s="96"/>
      <c r="CB329" s="96"/>
      <c r="CC329" s="96"/>
      <c r="CD329" s="96"/>
      <c r="CE329" s="96"/>
      <c r="CF329" s="96"/>
      <c r="CG329" s="96"/>
      <c r="CH329" s="96"/>
      <c r="CI329" s="96"/>
      <c r="CJ329" s="96"/>
      <c r="CK329" s="96"/>
      <c r="CL329" s="96"/>
      <c r="CM329" s="96"/>
      <c r="CN329" s="96"/>
      <c r="CO329" s="96"/>
      <c r="CP329" s="96"/>
      <c r="CQ329" s="96"/>
      <c r="CR329" s="96"/>
      <c r="CS329" s="96"/>
      <c r="CT329" s="96"/>
      <c r="CU329" s="96"/>
      <c r="CV329" s="96"/>
      <c r="CW329" s="96"/>
      <c r="CX329" s="96"/>
      <c r="CY329" s="96"/>
      <c r="CZ329" s="96"/>
      <c r="DA329" s="124"/>
    </row>
    <row r="330" spans="2:105" x14ac:dyDescent="0.25">
      <c r="B330" s="123"/>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c r="BA330" s="96"/>
      <c r="BB330" s="96"/>
      <c r="BC330" s="96"/>
      <c r="BD330" s="96"/>
      <c r="BE330" s="96"/>
      <c r="BF330" s="96"/>
      <c r="BG330" s="96"/>
      <c r="BH330" s="96"/>
      <c r="BI330" s="96"/>
      <c r="BJ330" s="96"/>
      <c r="BK330" s="96"/>
      <c r="BL330" s="96"/>
      <c r="BM330" s="96"/>
      <c r="BN330" s="96"/>
      <c r="BO330" s="96"/>
      <c r="BP330" s="96"/>
      <c r="BQ330" s="96"/>
      <c r="BR330" s="96"/>
      <c r="BS330" s="96"/>
      <c r="BT330" s="96"/>
      <c r="BU330" s="96"/>
      <c r="BV330" s="96"/>
      <c r="BW330" s="96"/>
      <c r="BX330" s="96"/>
      <c r="BY330" s="96"/>
      <c r="BZ330" s="96"/>
      <c r="CA330" s="96"/>
      <c r="CB330" s="96"/>
      <c r="CC330" s="96"/>
      <c r="CD330" s="96"/>
      <c r="CE330" s="96"/>
      <c r="CF330" s="96"/>
      <c r="CG330" s="96"/>
      <c r="CH330" s="96"/>
      <c r="CI330" s="96"/>
      <c r="CJ330" s="96"/>
      <c r="CK330" s="96"/>
      <c r="CL330" s="96"/>
      <c r="CM330" s="96"/>
      <c r="CN330" s="96"/>
      <c r="CO330" s="96"/>
      <c r="CP330" s="96"/>
      <c r="CQ330" s="96"/>
      <c r="CR330" s="96"/>
      <c r="CS330" s="96"/>
      <c r="CT330" s="96"/>
      <c r="CU330" s="96"/>
      <c r="CV330" s="96"/>
      <c r="CW330" s="96"/>
      <c r="CX330" s="96"/>
      <c r="CY330" s="96"/>
      <c r="CZ330" s="96"/>
      <c r="DA330" s="124"/>
    </row>
    <row r="331" spans="2:105" x14ac:dyDescent="0.25">
      <c r="B331" s="123"/>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c r="AA331" s="96"/>
      <c r="AB331" s="96"/>
      <c r="AC331" s="96"/>
      <c r="AD331" s="96"/>
      <c r="AE331" s="96"/>
      <c r="AF331" s="96"/>
      <c r="AG331" s="96"/>
      <c r="AH331" s="96"/>
      <c r="AI331" s="96"/>
      <c r="AJ331" s="96"/>
      <c r="AK331" s="96"/>
      <c r="AL331" s="96"/>
      <c r="AM331" s="96"/>
      <c r="AN331" s="96"/>
      <c r="AO331" s="96"/>
      <c r="AP331" s="96"/>
      <c r="AQ331" s="96"/>
      <c r="AR331" s="96"/>
      <c r="AS331" s="96"/>
      <c r="AT331" s="96"/>
      <c r="AU331" s="96"/>
      <c r="AV331" s="96"/>
      <c r="AW331" s="96"/>
      <c r="AX331" s="96"/>
      <c r="AY331" s="96"/>
      <c r="AZ331" s="96"/>
      <c r="BA331" s="96"/>
      <c r="BB331" s="96"/>
      <c r="BC331" s="96"/>
      <c r="BD331" s="96"/>
      <c r="BE331" s="96"/>
      <c r="BF331" s="96"/>
      <c r="BG331" s="96"/>
      <c r="BH331" s="96"/>
      <c r="BI331" s="96"/>
      <c r="BJ331" s="96"/>
      <c r="BK331" s="96"/>
      <c r="BL331" s="96"/>
      <c r="BM331" s="96"/>
      <c r="BN331" s="96"/>
      <c r="BO331" s="96"/>
      <c r="BP331" s="96"/>
      <c r="BQ331" s="96"/>
      <c r="BR331" s="96"/>
      <c r="BS331" s="96"/>
      <c r="BT331" s="96"/>
      <c r="BU331" s="96"/>
      <c r="BV331" s="96"/>
      <c r="BW331" s="96"/>
      <c r="BX331" s="96"/>
      <c r="BY331" s="96"/>
      <c r="BZ331" s="96"/>
      <c r="CA331" s="96"/>
      <c r="CB331" s="96"/>
      <c r="CC331" s="96"/>
      <c r="CD331" s="96"/>
      <c r="CE331" s="96"/>
      <c r="CF331" s="96"/>
      <c r="CG331" s="96"/>
      <c r="CH331" s="96"/>
      <c r="CI331" s="96"/>
      <c r="CJ331" s="96"/>
      <c r="CK331" s="96"/>
      <c r="CL331" s="96"/>
      <c r="CM331" s="96"/>
      <c r="CN331" s="96"/>
      <c r="CO331" s="96"/>
      <c r="CP331" s="96"/>
      <c r="CQ331" s="96"/>
      <c r="CR331" s="96"/>
      <c r="CS331" s="96"/>
      <c r="CT331" s="96"/>
      <c r="CU331" s="96"/>
      <c r="CV331" s="96"/>
      <c r="CW331" s="96"/>
      <c r="CX331" s="96"/>
      <c r="CY331" s="96"/>
      <c r="CZ331" s="96"/>
      <c r="DA331" s="124"/>
    </row>
    <row r="332" spans="2:105" x14ac:dyDescent="0.25">
      <c r="B332" s="123"/>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c r="AA332" s="96"/>
      <c r="AB332" s="96"/>
      <c r="AC332" s="96"/>
      <c r="AD332" s="96"/>
      <c r="AE332" s="96"/>
      <c r="AF332" s="96"/>
      <c r="AG332" s="96"/>
      <c r="AH332" s="96"/>
      <c r="AI332" s="96"/>
      <c r="AJ332" s="96"/>
      <c r="AK332" s="96"/>
      <c r="AL332" s="96"/>
      <c r="AM332" s="96"/>
      <c r="AN332" s="96"/>
      <c r="AO332" s="96"/>
      <c r="AP332" s="96"/>
      <c r="AQ332" s="96"/>
      <c r="AR332" s="96"/>
      <c r="AS332" s="96"/>
      <c r="AT332" s="96"/>
      <c r="AU332" s="96"/>
      <c r="AV332" s="96"/>
      <c r="AW332" s="96"/>
      <c r="AX332" s="96"/>
      <c r="AY332" s="96"/>
      <c r="AZ332" s="96"/>
      <c r="BA332" s="96"/>
      <c r="BB332" s="96"/>
      <c r="BC332" s="96"/>
      <c r="BD332" s="96"/>
      <c r="BE332" s="96"/>
      <c r="BF332" s="96"/>
      <c r="BG332" s="96"/>
      <c r="BH332" s="96"/>
      <c r="BI332" s="96"/>
      <c r="BJ332" s="96"/>
      <c r="BK332" s="96"/>
      <c r="BL332" s="96"/>
      <c r="BM332" s="96"/>
      <c r="BN332" s="96"/>
      <c r="BO332" s="96"/>
      <c r="BP332" s="96"/>
      <c r="BQ332" s="96"/>
      <c r="BR332" s="96"/>
      <c r="BS332" s="96"/>
      <c r="BT332" s="96"/>
      <c r="BU332" s="96"/>
      <c r="BV332" s="96"/>
      <c r="BW332" s="96"/>
      <c r="BX332" s="96"/>
      <c r="BY332" s="96"/>
      <c r="BZ332" s="96"/>
      <c r="CA332" s="96"/>
      <c r="CB332" s="96"/>
      <c r="CC332" s="96"/>
      <c r="CD332" s="96"/>
      <c r="CE332" s="96"/>
      <c r="CF332" s="96"/>
      <c r="CG332" s="96"/>
      <c r="CH332" s="96"/>
      <c r="CI332" s="96"/>
      <c r="CJ332" s="96"/>
      <c r="CK332" s="96"/>
      <c r="CL332" s="96"/>
      <c r="CM332" s="96"/>
      <c r="CN332" s="96"/>
      <c r="CO332" s="96"/>
      <c r="CP332" s="96"/>
      <c r="CQ332" s="96"/>
      <c r="CR332" s="96"/>
      <c r="CS332" s="96"/>
      <c r="CT332" s="96"/>
      <c r="CU332" s="96"/>
      <c r="CV332" s="96"/>
      <c r="CW332" s="96"/>
      <c r="CX332" s="96"/>
      <c r="CY332" s="96"/>
      <c r="CZ332" s="96"/>
      <c r="DA332" s="124"/>
    </row>
    <row r="333" spans="2:105" x14ac:dyDescent="0.25">
      <c r="B333" s="123"/>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c r="AA333" s="96"/>
      <c r="AB333" s="96"/>
      <c r="AC333" s="96"/>
      <c r="AD333" s="96"/>
      <c r="AE333" s="96"/>
      <c r="AF333" s="96"/>
      <c r="AG333" s="96"/>
      <c r="AH333" s="96"/>
      <c r="AI333" s="96"/>
      <c r="AJ333" s="96"/>
      <c r="AK333" s="96"/>
      <c r="AL333" s="96"/>
      <c r="AM333" s="96"/>
      <c r="AN333" s="96"/>
      <c r="AO333" s="96"/>
      <c r="AP333" s="96"/>
      <c r="AQ333" s="96"/>
      <c r="AR333" s="96"/>
      <c r="AS333" s="96"/>
      <c r="AT333" s="96"/>
      <c r="AU333" s="96"/>
      <c r="AV333" s="96"/>
      <c r="AW333" s="96"/>
      <c r="AX333" s="96"/>
      <c r="AY333" s="96"/>
      <c r="AZ333" s="96"/>
      <c r="BA333" s="96"/>
      <c r="BB333" s="96"/>
      <c r="BC333" s="96"/>
      <c r="BD333" s="96"/>
      <c r="BE333" s="96"/>
      <c r="BF333" s="96"/>
      <c r="BG333" s="96"/>
      <c r="BH333" s="96"/>
      <c r="BI333" s="96"/>
      <c r="BJ333" s="96"/>
      <c r="BK333" s="96"/>
      <c r="BL333" s="96"/>
      <c r="BM333" s="96"/>
      <c r="BN333" s="96"/>
      <c r="BO333" s="96"/>
      <c r="BP333" s="96"/>
      <c r="BQ333" s="96"/>
      <c r="BR333" s="96"/>
      <c r="BS333" s="96"/>
      <c r="BT333" s="96"/>
      <c r="BU333" s="96"/>
      <c r="BV333" s="96"/>
      <c r="BW333" s="96"/>
      <c r="BX333" s="96"/>
      <c r="BY333" s="96"/>
      <c r="BZ333" s="96"/>
      <c r="CA333" s="96"/>
      <c r="CB333" s="96"/>
      <c r="CC333" s="96"/>
      <c r="CD333" s="96"/>
      <c r="CE333" s="96"/>
      <c r="CF333" s="96"/>
      <c r="CG333" s="96"/>
      <c r="CH333" s="96"/>
      <c r="CI333" s="96"/>
      <c r="CJ333" s="96"/>
      <c r="CK333" s="96"/>
      <c r="CL333" s="96"/>
      <c r="CM333" s="96"/>
      <c r="CN333" s="96"/>
      <c r="CO333" s="96"/>
      <c r="CP333" s="96"/>
      <c r="CQ333" s="96"/>
      <c r="CR333" s="96"/>
      <c r="CS333" s="96"/>
      <c r="CT333" s="96"/>
      <c r="CU333" s="96"/>
      <c r="CV333" s="96"/>
      <c r="CW333" s="96"/>
      <c r="CX333" s="96"/>
      <c r="CY333" s="96"/>
      <c r="CZ333" s="96"/>
      <c r="DA333" s="124"/>
    </row>
    <row r="334" spans="2:105" x14ac:dyDescent="0.25">
      <c r="B334" s="123"/>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c r="AA334" s="96"/>
      <c r="AB334" s="96"/>
      <c r="AC334" s="96"/>
      <c r="AD334" s="96"/>
      <c r="AE334" s="96"/>
      <c r="AF334" s="96"/>
      <c r="AG334" s="96"/>
      <c r="AH334" s="96"/>
      <c r="AI334" s="96"/>
      <c r="AJ334" s="96"/>
      <c r="AK334" s="96"/>
      <c r="AL334" s="96"/>
      <c r="AM334" s="96"/>
      <c r="AN334" s="96"/>
      <c r="AO334" s="96"/>
      <c r="AP334" s="96"/>
      <c r="AQ334" s="96"/>
      <c r="AR334" s="96"/>
      <c r="AS334" s="96"/>
      <c r="AT334" s="96"/>
      <c r="AU334" s="96"/>
      <c r="AV334" s="96"/>
      <c r="AW334" s="96"/>
      <c r="AX334" s="96"/>
      <c r="AY334" s="96"/>
      <c r="AZ334" s="96"/>
      <c r="BA334" s="96"/>
      <c r="BB334" s="96"/>
      <c r="BC334" s="96"/>
      <c r="BD334" s="96"/>
      <c r="BE334" s="96"/>
      <c r="BF334" s="96"/>
      <c r="BG334" s="96"/>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c r="CD334" s="96"/>
      <c r="CE334" s="96"/>
      <c r="CF334" s="96"/>
      <c r="CG334" s="96"/>
      <c r="CH334" s="96"/>
      <c r="CI334" s="96"/>
      <c r="CJ334" s="96"/>
      <c r="CK334" s="96"/>
      <c r="CL334" s="96"/>
      <c r="CM334" s="96"/>
      <c r="CN334" s="96"/>
      <c r="CO334" s="96"/>
      <c r="CP334" s="96"/>
      <c r="CQ334" s="96"/>
      <c r="CR334" s="96"/>
      <c r="CS334" s="96"/>
      <c r="CT334" s="96"/>
      <c r="CU334" s="96"/>
      <c r="CV334" s="96"/>
      <c r="CW334" s="96"/>
      <c r="CX334" s="96"/>
      <c r="CY334" s="96"/>
      <c r="CZ334" s="96"/>
      <c r="DA334" s="124"/>
    </row>
    <row r="335" spans="2:105" x14ac:dyDescent="0.25">
      <c r="B335" s="123"/>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c r="AA335" s="96"/>
      <c r="AB335" s="96"/>
      <c r="AC335" s="96"/>
      <c r="AD335" s="96"/>
      <c r="AE335" s="96"/>
      <c r="AF335" s="96"/>
      <c r="AG335" s="96"/>
      <c r="AH335" s="96"/>
      <c r="AI335" s="96"/>
      <c r="AJ335" s="96"/>
      <c r="AK335" s="96"/>
      <c r="AL335" s="96"/>
      <c r="AM335" s="96"/>
      <c r="AN335" s="96"/>
      <c r="AO335" s="96"/>
      <c r="AP335" s="96"/>
      <c r="AQ335" s="96"/>
      <c r="AR335" s="96"/>
      <c r="AS335" s="96"/>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6"/>
      <c r="CE335" s="96"/>
      <c r="CF335" s="96"/>
      <c r="CG335" s="96"/>
      <c r="CH335" s="96"/>
      <c r="CI335" s="96"/>
      <c r="CJ335" s="96"/>
      <c r="CK335" s="96"/>
      <c r="CL335" s="96"/>
      <c r="CM335" s="96"/>
      <c r="CN335" s="96"/>
      <c r="CO335" s="96"/>
      <c r="CP335" s="96"/>
      <c r="CQ335" s="96"/>
      <c r="CR335" s="96"/>
      <c r="CS335" s="96"/>
      <c r="CT335" s="96"/>
      <c r="CU335" s="96"/>
      <c r="CV335" s="96"/>
      <c r="CW335" s="96"/>
      <c r="CX335" s="96"/>
      <c r="CY335" s="96"/>
      <c r="CZ335" s="96"/>
      <c r="DA335" s="124"/>
    </row>
    <row r="336" spans="2:105" x14ac:dyDescent="0.25">
      <c r="B336" s="123"/>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c r="AA336" s="96"/>
      <c r="AB336" s="96"/>
      <c r="AC336" s="96"/>
      <c r="AD336" s="96"/>
      <c r="AE336" s="96"/>
      <c r="AF336" s="96"/>
      <c r="AG336" s="96"/>
      <c r="AH336" s="96"/>
      <c r="AI336" s="96"/>
      <c r="AJ336" s="96"/>
      <c r="AK336" s="96"/>
      <c r="AL336" s="96"/>
      <c r="AM336" s="96"/>
      <c r="AN336" s="96"/>
      <c r="AO336" s="96"/>
      <c r="AP336" s="96"/>
      <c r="AQ336" s="96"/>
      <c r="AR336" s="96"/>
      <c r="AS336" s="96"/>
      <c r="AT336" s="96"/>
      <c r="AU336" s="96"/>
      <c r="AV336" s="96"/>
      <c r="AW336" s="96"/>
      <c r="AX336" s="96"/>
      <c r="AY336" s="96"/>
      <c r="AZ336" s="96"/>
      <c r="BA336" s="96"/>
      <c r="BB336" s="96"/>
      <c r="BC336" s="96"/>
      <c r="BD336" s="96"/>
      <c r="BE336" s="96"/>
      <c r="BF336" s="96"/>
      <c r="BG336" s="96"/>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c r="CD336" s="96"/>
      <c r="CE336" s="96"/>
      <c r="CF336" s="96"/>
      <c r="CG336" s="96"/>
      <c r="CH336" s="96"/>
      <c r="CI336" s="96"/>
      <c r="CJ336" s="96"/>
      <c r="CK336" s="96"/>
      <c r="CL336" s="96"/>
      <c r="CM336" s="96"/>
      <c r="CN336" s="96"/>
      <c r="CO336" s="96"/>
      <c r="CP336" s="96"/>
      <c r="CQ336" s="96"/>
      <c r="CR336" s="96"/>
      <c r="CS336" s="96"/>
      <c r="CT336" s="96"/>
      <c r="CU336" s="96"/>
      <c r="CV336" s="96"/>
      <c r="CW336" s="96"/>
      <c r="CX336" s="96"/>
      <c r="CY336" s="96"/>
      <c r="CZ336" s="96"/>
      <c r="DA336" s="124"/>
    </row>
    <row r="337" spans="2:105" x14ac:dyDescent="0.25">
      <c r="B337" s="123"/>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c r="AA337" s="96"/>
      <c r="AB337" s="96"/>
      <c r="AC337" s="96"/>
      <c r="AD337" s="96"/>
      <c r="AE337" s="96"/>
      <c r="AF337" s="96"/>
      <c r="AG337" s="96"/>
      <c r="AH337" s="96"/>
      <c r="AI337" s="96"/>
      <c r="AJ337" s="96"/>
      <c r="AK337" s="96"/>
      <c r="AL337" s="96"/>
      <c r="AM337" s="96"/>
      <c r="AN337" s="96"/>
      <c r="AO337" s="96"/>
      <c r="AP337" s="96"/>
      <c r="AQ337" s="96"/>
      <c r="AR337" s="96"/>
      <c r="AS337" s="96"/>
      <c r="AT337" s="96"/>
      <c r="AU337" s="96"/>
      <c r="AV337" s="96"/>
      <c r="AW337" s="96"/>
      <c r="AX337" s="96"/>
      <c r="AY337" s="96"/>
      <c r="AZ337" s="96"/>
      <c r="BA337" s="96"/>
      <c r="BB337" s="96"/>
      <c r="BC337" s="96"/>
      <c r="BD337" s="96"/>
      <c r="BE337" s="96"/>
      <c r="BF337" s="96"/>
      <c r="BG337" s="96"/>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c r="CD337" s="96"/>
      <c r="CE337" s="96"/>
      <c r="CF337" s="96"/>
      <c r="CG337" s="96"/>
      <c r="CH337" s="96"/>
      <c r="CI337" s="96"/>
      <c r="CJ337" s="96"/>
      <c r="CK337" s="96"/>
      <c r="CL337" s="96"/>
      <c r="CM337" s="96"/>
      <c r="CN337" s="96"/>
      <c r="CO337" s="96"/>
      <c r="CP337" s="96"/>
      <c r="CQ337" s="96"/>
      <c r="CR337" s="96"/>
      <c r="CS337" s="96"/>
      <c r="CT337" s="96"/>
      <c r="CU337" s="96"/>
      <c r="CV337" s="96"/>
      <c r="CW337" s="96"/>
      <c r="CX337" s="96"/>
      <c r="CY337" s="96"/>
      <c r="CZ337" s="96"/>
      <c r="DA337" s="124"/>
    </row>
    <row r="338" spans="2:105" x14ac:dyDescent="0.25">
      <c r="B338" s="123"/>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c r="BA338" s="96"/>
      <c r="BB338" s="96"/>
      <c r="BC338" s="96"/>
      <c r="BD338" s="96"/>
      <c r="BE338" s="96"/>
      <c r="BF338" s="96"/>
      <c r="BG338" s="96"/>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c r="CD338" s="96"/>
      <c r="CE338" s="96"/>
      <c r="CF338" s="96"/>
      <c r="CG338" s="96"/>
      <c r="CH338" s="96"/>
      <c r="CI338" s="96"/>
      <c r="CJ338" s="96"/>
      <c r="CK338" s="96"/>
      <c r="CL338" s="96"/>
      <c r="CM338" s="96"/>
      <c r="CN338" s="96"/>
      <c r="CO338" s="96"/>
      <c r="CP338" s="96"/>
      <c r="CQ338" s="96"/>
      <c r="CR338" s="96"/>
      <c r="CS338" s="96"/>
      <c r="CT338" s="96"/>
      <c r="CU338" s="96"/>
      <c r="CV338" s="96"/>
      <c r="CW338" s="96"/>
      <c r="CX338" s="96"/>
      <c r="CY338" s="96"/>
      <c r="CZ338" s="96"/>
      <c r="DA338" s="124"/>
    </row>
    <row r="339" spans="2:105" x14ac:dyDescent="0.25">
      <c r="B339" s="123"/>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c r="AA339" s="96"/>
      <c r="AB339" s="96"/>
      <c r="AC339" s="96"/>
      <c r="AD339" s="96"/>
      <c r="AE339" s="96"/>
      <c r="AF339" s="96"/>
      <c r="AG339" s="96"/>
      <c r="AH339" s="96"/>
      <c r="AI339" s="96"/>
      <c r="AJ339" s="96"/>
      <c r="AK339" s="96"/>
      <c r="AL339" s="96"/>
      <c r="AM339" s="96"/>
      <c r="AN339" s="96"/>
      <c r="AO339" s="96"/>
      <c r="AP339" s="96"/>
      <c r="AQ339" s="96"/>
      <c r="AR339" s="96"/>
      <c r="AS339" s="96"/>
      <c r="AT339" s="96"/>
      <c r="AU339" s="96"/>
      <c r="AV339" s="96"/>
      <c r="AW339" s="96"/>
      <c r="AX339" s="96"/>
      <c r="AY339" s="96"/>
      <c r="AZ339" s="96"/>
      <c r="BA339" s="96"/>
      <c r="BB339" s="96"/>
      <c r="BC339" s="96"/>
      <c r="BD339" s="96"/>
      <c r="BE339" s="96"/>
      <c r="BF339" s="96"/>
      <c r="BG339" s="96"/>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c r="CD339" s="96"/>
      <c r="CE339" s="96"/>
      <c r="CF339" s="96"/>
      <c r="CG339" s="96"/>
      <c r="CH339" s="96"/>
      <c r="CI339" s="96"/>
      <c r="CJ339" s="96"/>
      <c r="CK339" s="96"/>
      <c r="CL339" s="96"/>
      <c r="CM339" s="96"/>
      <c r="CN339" s="96"/>
      <c r="CO339" s="96"/>
      <c r="CP339" s="96"/>
      <c r="CQ339" s="96"/>
      <c r="CR339" s="96"/>
      <c r="CS339" s="96"/>
      <c r="CT339" s="96"/>
      <c r="CU339" s="96"/>
      <c r="CV339" s="96"/>
      <c r="CW339" s="96"/>
      <c r="CX339" s="96"/>
      <c r="CY339" s="96"/>
      <c r="CZ339" s="96"/>
      <c r="DA339" s="124"/>
    </row>
    <row r="340" spans="2:105" x14ac:dyDescent="0.25">
      <c r="B340" s="123"/>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c r="BA340" s="96"/>
      <c r="BB340" s="96"/>
      <c r="BC340" s="96"/>
      <c r="BD340" s="96"/>
      <c r="BE340" s="96"/>
      <c r="BF340" s="96"/>
      <c r="BG340" s="96"/>
      <c r="BH340" s="96"/>
      <c r="BI340" s="96"/>
      <c r="BJ340" s="96"/>
      <c r="BK340" s="96"/>
      <c r="BL340" s="96"/>
      <c r="BM340" s="96"/>
      <c r="BN340" s="96"/>
      <c r="BO340" s="96"/>
      <c r="BP340" s="96"/>
      <c r="BQ340" s="96"/>
      <c r="BR340" s="96"/>
      <c r="BS340" s="96"/>
      <c r="BT340" s="96"/>
      <c r="BU340" s="96"/>
      <c r="BV340" s="96"/>
      <c r="BW340" s="96"/>
      <c r="BX340" s="96"/>
      <c r="BY340" s="96"/>
      <c r="BZ340" s="96"/>
      <c r="CA340" s="96"/>
      <c r="CB340" s="96"/>
      <c r="CC340" s="96"/>
      <c r="CD340" s="96"/>
      <c r="CE340" s="96"/>
      <c r="CF340" s="96"/>
      <c r="CG340" s="96"/>
      <c r="CH340" s="96"/>
      <c r="CI340" s="96"/>
      <c r="CJ340" s="96"/>
      <c r="CK340" s="96"/>
      <c r="CL340" s="96"/>
      <c r="CM340" s="96"/>
      <c r="CN340" s="96"/>
      <c r="CO340" s="96"/>
      <c r="CP340" s="96"/>
      <c r="CQ340" s="96"/>
      <c r="CR340" s="96"/>
      <c r="CS340" s="96"/>
      <c r="CT340" s="96"/>
      <c r="CU340" s="96"/>
      <c r="CV340" s="96"/>
      <c r="CW340" s="96"/>
      <c r="CX340" s="96"/>
      <c r="CY340" s="96"/>
      <c r="CZ340" s="96"/>
      <c r="DA340" s="124"/>
    </row>
    <row r="341" spans="2:105" x14ac:dyDescent="0.25">
      <c r="B341" s="123"/>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c r="BA341" s="96"/>
      <c r="BB341" s="96"/>
      <c r="BC341" s="96"/>
      <c r="BD341" s="96"/>
      <c r="BE341" s="96"/>
      <c r="BF341" s="96"/>
      <c r="BG341" s="96"/>
      <c r="BH341" s="96"/>
      <c r="BI341" s="96"/>
      <c r="BJ341" s="96"/>
      <c r="BK341" s="96"/>
      <c r="BL341" s="96"/>
      <c r="BM341" s="96"/>
      <c r="BN341" s="96"/>
      <c r="BO341" s="96"/>
      <c r="BP341" s="96"/>
      <c r="BQ341" s="96"/>
      <c r="BR341" s="96"/>
      <c r="BS341" s="96"/>
      <c r="BT341" s="96"/>
      <c r="BU341" s="96"/>
      <c r="BV341" s="96"/>
      <c r="BW341" s="96"/>
      <c r="BX341" s="96"/>
      <c r="BY341" s="96"/>
      <c r="BZ341" s="96"/>
      <c r="CA341" s="96"/>
      <c r="CB341" s="96"/>
      <c r="CC341" s="96"/>
      <c r="CD341" s="96"/>
      <c r="CE341" s="96"/>
      <c r="CF341" s="96"/>
      <c r="CG341" s="96"/>
      <c r="CH341" s="96"/>
      <c r="CI341" s="96"/>
      <c r="CJ341" s="96"/>
      <c r="CK341" s="96"/>
      <c r="CL341" s="96"/>
      <c r="CM341" s="96"/>
      <c r="CN341" s="96"/>
      <c r="CO341" s="96"/>
      <c r="CP341" s="96"/>
      <c r="CQ341" s="96"/>
      <c r="CR341" s="96"/>
      <c r="CS341" s="96"/>
      <c r="CT341" s="96"/>
      <c r="CU341" s="96"/>
      <c r="CV341" s="96"/>
      <c r="CW341" s="96"/>
      <c r="CX341" s="96"/>
      <c r="CY341" s="96"/>
      <c r="CZ341" s="96"/>
      <c r="DA341" s="124"/>
    </row>
    <row r="342" spans="2:105" x14ac:dyDescent="0.25">
      <c r="B342" s="123"/>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c r="AA342" s="96"/>
      <c r="AB342" s="96"/>
      <c r="AC342" s="96"/>
      <c r="AD342" s="96"/>
      <c r="AE342" s="96"/>
      <c r="AF342" s="96"/>
      <c r="AG342" s="96"/>
      <c r="AH342" s="96"/>
      <c r="AI342" s="96"/>
      <c r="AJ342" s="96"/>
      <c r="AK342" s="96"/>
      <c r="AL342" s="96"/>
      <c r="AM342" s="96"/>
      <c r="AN342" s="96"/>
      <c r="AO342" s="96"/>
      <c r="AP342" s="96"/>
      <c r="AQ342" s="96"/>
      <c r="AR342" s="96"/>
      <c r="AS342" s="96"/>
      <c r="AT342" s="96"/>
      <c r="AU342" s="96"/>
      <c r="AV342" s="96"/>
      <c r="AW342" s="96"/>
      <c r="AX342" s="96"/>
      <c r="AY342" s="96"/>
      <c r="AZ342" s="96"/>
      <c r="BA342" s="96"/>
      <c r="BB342" s="96"/>
      <c r="BC342" s="96"/>
      <c r="BD342" s="96"/>
      <c r="BE342" s="96"/>
      <c r="BF342" s="96"/>
      <c r="BG342" s="96"/>
      <c r="BH342" s="96"/>
      <c r="BI342" s="96"/>
      <c r="BJ342" s="96"/>
      <c r="BK342" s="96"/>
      <c r="BL342" s="96"/>
      <c r="BM342" s="96"/>
      <c r="BN342" s="96"/>
      <c r="BO342" s="96"/>
      <c r="BP342" s="96"/>
      <c r="BQ342" s="96"/>
      <c r="BR342" s="96"/>
      <c r="BS342" s="96"/>
      <c r="BT342" s="96"/>
      <c r="BU342" s="96"/>
      <c r="BV342" s="96"/>
      <c r="BW342" s="96"/>
      <c r="BX342" s="96"/>
      <c r="BY342" s="96"/>
      <c r="BZ342" s="96"/>
      <c r="CA342" s="96"/>
      <c r="CB342" s="96"/>
      <c r="CC342" s="96"/>
      <c r="CD342" s="96"/>
      <c r="CE342" s="96"/>
      <c r="CF342" s="96"/>
      <c r="CG342" s="96"/>
      <c r="CH342" s="96"/>
      <c r="CI342" s="96"/>
      <c r="CJ342" s="96"/>
      <c r="CK342" s="96"/>
      <c r="CL342" s="96"/>
      <c r="CM342" s="96"/>
      <c r="CN342" s="96"/>
      <c r="CO342" s="96"/>
      <c r="CP342" s="96"/>
      <c r="CQ342" s="96"/>
      <c r="CR342" s="96"/>
      <c r="CS342" s="96"/>
      <c r="CT342" s="96"/>
      <c r="CU342" s="96"/>
      <c r="CV342" s="96"/>
      <c r="CW342" s="96"/>
      <c r="CX342" s="96"/>
      <c r="CY342" s="96"/>
      <c r="CZ342" s="96"/>
      <c r="DA342" s="124"/>
    </row>
    <row r="343" spans="2:105" x14ac:dyDescent="0.25">
      <c r="B343" s="123"/>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c r="AA343" s="96"/>
      <c r="AB343" s="96"/>
      <c r="AC343" s="96"/>
      <c r="AD343" s="96"/>
      <c r="AE343" s="96"/>
      <c r="AF343" s="96"/>
      <c r="AG343" s="96"/>
      <c r="AH343" s="96"/>
      <c r="AI343" s="96"/>
      <c r="AJ343" s="96"/>
      <c r="AK343" s="96"/>
      <c r="AL343" s="96"/>
      <c r="AM343" s="96"/>
      <c r="AN343" s="96"/>
      <c r="AO343" s="96"/>
      <c r="AP343" s="96"/>
      <c r="AQ343" s="96"/>
      <c r="AR343" s="96"/>
      <c r="AS343" s="96"/>
      <c r="AT343" s="96"/>
      <c r="AU343" s="96"/>
      <c r="AV343" s="96"/>
      <c r="AW343" s="96"/>
      <c r="AX343" s="96"/>
      <c r="AY343" s="96"/>
      <c r="AZ343" s="96"/>
      <c r="BA343" s="96"/>
      <c r="BB343" s="96"/>
      <c r="BC343" s="96"/>
      <c r="BD343" s="96"/>
      <c r="BE343" s="96"/>
      <c r="BF343" s="96"/>
      <c r="BG343" s="96"/>
      <c r="BH343" s="96"/>
      <c r="BI343" s="96"/>
      <c r="BJ343" s="96"/>
      <c r="BK343" s="96"/>
      <c r="BL343" s="96"/>
      <c r="BM343" s="96"/>
      <c r="BN343" s="96"/>
      <c r="BO343" s="96"/>
      <c r="BP343" s="96"/>
      <c r="BQ343" s="96"/>
      <c r="BR343" s="96"/>
      <c r="BS343" s="96"/>
      <c r="BT343" s="96"/>
      <c r="BU343" s="96"/>
      <c r="BV343" s="96"/>
      <c r="BW343" s="96"/>
      <c r="BX343" s="96"/>
      <c r="BY343" s="96"/>
      <c r="BZ343" s="96"/>
      <c r="CA343" s="96"/>
      <c r="CB343" s="96"/>
      <c r="CC343" s="96"/>
      <c r="CD343" s="96"/>
      <c r="CE343" s="96"/>
      <c r="CF343" s="96"/>
      <c r="CG343" s="96"/>
      <c r="CH343" s="96"/>
      <c r="CI343" s="96"/>
      <c r="CJ343" s="96"/>
      <c r="CK343" s="96"/>
      <c r="CL343" s="96"/>
      <c r="CM343" s="96"/>
      <c r="CN343" s="96"/>
      <c r="CO343" s="96"/>
      <c r="CP343" s="96"/>
      <c r="CQ343" s="96"/>
      <c r="CR343" s="96"/>
      <c r="CS343" s="96"/>
      <c r="CT343" s="96"/>
      <c r="CU343" s="96"/>
      <c r="CV343" s="96"/>
      <c r="CW343" s="96"/>
      <c r="CX343" s="96"/>
      <c r="CY343" s="96"/>
      <c r="CZ343" s="96"/>
      <c r="DA343" s="124"/>
    </row>
    <row r="344" spans="2:105" x14ac:dyDescent="0.25">
      <c r="B344" s="123"/>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c r="AA344" s="96"/>
      <c r="AB344" s="96"/>
      <c r="AC344" s="96"/>
      <c r="AD344" s="96"/>
      <c r="AE344" s="96"/>
      <c r="AF344" s="96"/>
      <c r="AG344" s="96"/>
      <c r="AH344" s="96"/>
      <c r="AI344" s="96"/>
      <c r="AJ344" s="96"/>
      <c r="AK344" s="96"/>
      <c r="AL344" s="96"/>
      <c r="AM344" s="96"/>
      <c r="AN344" s="96"/>
      <c r="AO344" s="96"/>
      <c r="AP344" s="96"/>
      <c r="AQ344" s="96"/>
      <c r="AR344" s="96"/>
      <c r="AS344" s="96"/>
      <c r="AT344" s="96"/>
      <c r="AU344" s="96"/>
      <c r="AV344" s="96"/>
      <c r="AW344" s="96"/>
      <c r="AX344" s="96"/>
      <c r="AY344" s="96"/>
      <c r="AZ344" s="96"/>
      <c r="BA344" s="96"/>
      <c r="BB344" s="96"/>
      <c r="BC344" s="96"/>
      <c r="BD344" s="96"/>
      <c r="BE344" s="96"/>
      <c r="BF344" s="96"/>
      <c r="BG344" s="96"/>
      <c r="BH344" s="96"/>
      <c r="BI344" s="96"/>
      <c r="BJ344" s="96"/>
      <c r="BK344" s="96"/>
      <c r="BL344" s="96"/>
      <c r="BM344" s="96"/>
      <c r="BN344" s="96"/>
      <c r="BO344" s="96"/>
      <c r="BP344" s="96"/>
      <c r="BQ344" s="96"/>
      <c r="BR344" s="96"/>
      <c r="BS344" s="96"/>
      <c r="BT344" s="96"/>
      <c r="BU344" s="96"/>
      <c r="BV344" s="96"/>
      <c r="BW344" s="96"/>
      <c r="BX344" s="96"/>
      <c r="BY344" s="96"/>
      <c r="BZ344" s="96"/>
      <c r="CA344" s="96"/>
      <c r="CB344" s="96"/>
      <c r="CC344" s="96"/>
      <c r="CD344" s="96"/>
      <c r="CE344" s="96"/>
      <c r="CF344" s="96"/>
      <c r="CG344" s="96"/>
      <c r="CH344" s="96"/>
      <c r="CI344" s="96"/>
      <c r="CJ344" s="96"/>
      <c r="CK344" s="96"/>
      <c r="CL344" s="96"/>
      <c r="CM344" s="96"/>
      <c r="CN344" s="96"/>
      <c r="CO344" s="96"/>
      <c r="CP344" s="96"/>
      <c r="CQ344" s="96"/>
      <c r="CR344" s="96"/>
      <c r="CS344" s="96"/>
      <c r="CT344" s="96"/>
      <c r="CU344" s="96"/>
      <c r="CV344" s="96"/>
      <c r="CW344" s="96"/>
      <c r="CX344" s="96"/>
      <c r="CY344" s="96"/>
      <c r="CZ344" s="96"/>
      <c r="DA344" s="124"/>
    </row>
    <row r="345" spans="2:105" x14ac:dyDescent="0.25">
      <c r="B345" s="123"/>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c r="AA345" s="96"/>
      <c r="AB345" s="96"/>
      <c r="AC345" s="96"/>
      <c r="AD345" s="96"/>
      <c r="AE345" s="96"/>
      <c r="AF345" s="96"/>
      <c r="AG345" s="96"/>
      <c r="AH345" s="96"/>
      <c r="AI345" s="96"/>
      <c r="AJ345" s="96"/>
      <c r="AK345" s="96"/>
      <c r="AL345" s="96"/>
      <c r="AM345" s="96"/>
      <c r="AN345" s="96"/>
      <c r="AO345" s="96"/>
      <c r="AP345" s="96"/>
      <c r="AQ345" s="96"/>
      <c r="AR345" s="96"/>
      <c r="AS345" s="96"/>
      <c r="AT345" s="96"/>
      <c r="AU345" s="96"/>
      <c r="AV345" s="96"/>
      <c r="AW345" s="96"/>
      <c r="AX345" s="96"/>
      <c r="AY345" s="96"/>
      <c r="AZ345" s="96"/>
      <c r="BA345" s="96"/>
      <c r="BB345" s="96"/>
      <c r="BC345" s="96"/>
      <c r="BD345" s="96"/>
      <c r="BE345" s="96"/>
      <c r="BF345" s="96"/>
      <c r="BG345" s="96"/>
      <c r="BH345" s="96"/>
      <c r="BI345" s="96"/>
      <c r="BJ345" s="96"/>
      <c r="BK345" s="96"/>
      <c r="BL345" s="96"/>
      <c r="BM345" s="96"/>
      <c r="BN345" s="96"/>
      <c r="BO345" s="96"/>
      <c r="BP345" s="96"/>
      <c r="BQ345" s="96"/>
      <c r="BR345" s="96"/>
      <c r="BS345" s="96"/>
      <c r="BT345" s="96"/>
      <c r="BU345" s="96"/>
      <c r="BV345" s="96"/>
      <c r="BW345" s="96"/>
      <c r="BX345" s="96"/>
      <c r="BY345" s="96"/>
      <c r="BZ345" s="96"/>
      <c r="CA345" s="96"/>
      <c r="CB345" s="96"/>
      <c r="CC345" s="96"/>
      <c r="CD345" s="96"/>
      <c r="CE345" s="96"/>
      <c r="CF345" s="96"/>
      <c r="CG345" s="96"/>
      <c r="CH345" s="96"/>
      <c r="CI345" s="96"/>
      <c r="CJ345" s="96"/>
      <c r="CK345" s="96"/>
      <c r="CL345" s="96"/>
      <c r="CM345" s="96"/>
      <c r="CN345" s="96"/>
      <c r="CO345" s="96"/>
      <c r="CP345" s="96"/>
      <c r="CQ345" s="96"/>
      <c r="CR345" s="96"/>
      <c r="CS345" s="96"/>
      <c r="CT345" s="96"/>
      <c r="CU345" s="96"/>
      <c r="CV345" s="96"/>
      <c r="CW345" s="96"/>
      <c r="CX345" s="96"/>
      <c r="CY345" s="96"/>
      <c r="CZ345" s="96"/>
      <c r="DA345" s="124"/>
    </row>
    <row r="346" spans="2:105" x14ac:dyDescent="0.25">
      <c r="B346" s="123"/>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c r="AA346" s="96"/>
      <c r="AB346" s="96"/>
      <c r="AC346" s="96"/>
      <c r="AD346" s="96"/>
      <c r="AE346" s="96"/>
      <c r="AF346" s="96"/>
      <c r="AG346" s="96"/>
      <c r="AH346" s="96"/>
      <c r="AI346" s="96"/>
      <c r="AJ346" s="96"/>
      <c r="AK346" s="96"/>
      <c r="AL346" s="96"/>
      <c r="AM346" s="96"/>
      <c r="AN346" s="96"/>
      <c r="AO346" s="96"/>
      <c r="AP346" s="96"/>
      <c r="AQ346" s="96"/>
      <c r="AR346" s="96"/>
      <c r="AS346" s="96"/>
      <c r="AT346" s="96"/>
      <c r="AU346" s="96"/>
      <c r="AV346" s="96"/>
      <c r="AW346" s="96"/>
      <c r="AX346" s="96"/>
      <c r="AY346" s="96"/>
      <c r="AZ346" s="96"/>
      <c r="BA346" s="96"/>
      <c r="BB346" s="96"/>
      <c r="BC346" s="96"/>
      <c r="BD346" s="96"/>
      <c r="BE346" s="96"/>
      <c r="BF346" s="96"/>
      <c r="BG346" s="96"/>
      <c r="BH346" s="96"/>
      <c r="BI346" s="96"/>
      <c r="BJ346" s="96"/>
      <c r="BK346" s="96"/>
      <c r="BL346" s="96"/>
      <c r="BM346" s="96"/>
      <c r="BN346" s="96"/>
      <c r="BO346" s="96"/>
      <c r="BP346" s="96"/>
      <c r="BQ346" s="96"/>
      <c r="BR346" s="96"/>
      <c r="BS346" s="96"/>
      <c r="BT346" s="96"/>
      <c r="BU346" s="96"/>
      <c r="BV346" s="96"/>
      <c r="BW346" s="96"/>
      <c r="BX346" s="96"/>
      <c r="BY346" s="96"/>
      <c r="BZ346" s="96"/>
      <c r="CA346" s="96"/>
      <c r="CB346" s="96"/>
      <c r="CC346" s="96"/>
      <c r="CD346" s="96"/>
      <c r="CE346" s="96"/>
      <c r="CF346" s="96"/>
      <c r="CG346" s="96"/>
      <c r="CH346" s="96"/>
      <c r="CI346" s="96"/>
      <c r="CJ346" s="96"/>
      <c r="CK346" s="96"/>
      <c r="CL346" s="96"/>
      <c r="CM346" s="96"/>
      <c r="CN346" s="96"/>
      <c r="CO346" s="96"/>
      <c r="CP346" s="96"/>
      <c r="CQ346" s="96"/>
      <c r="CR346" s="96"/>
      <c r="CS346" s="96"/>
      <c r="CT346" s="96"/>
      <c r="CU346" s="96"/>
      <c r="CV346" s="96"/>
      <c r="CW346" s="96"/>
      <c r="CX346" s="96"/>
      <c r="CY346" s="96"/>
      <c r="CZ346" s="96"/>
      <c r="DA346" s="124"/>
    </row>
    <row r="347" spans="2:105" x14ac:dyDescent="0.25">
      <c r="B347" s="123"/>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c r="AA347" s="96"/>
      <c r="AB347" s="96"/>
      <c r="AC347" s="96"/>
      <c r="AD347" s="96"/>
      <c r="AE347" s="96"/>
      <c r="AF347" s="96"/>
      <c r="AG347" s="96"/>
      <c r="AH347" s="96"/>
      <c r="AI347" s="96"/>
      <c r="AJ347" s="96"/>
      <c r="AK347" s="96"/>
      <c r="AL347" s="96"/>
      <c r="AM347" s="96"/>
      <c r="AN347" s="96"/>
      <c r="AO347" s="96"/>
      <c r="AP347" s="96"/>
      <c r="AQ347" s="96"/>
      <c r="AR347" s="96"/>
      <c r="AS347" s="96"/>
      <c r="AT347" s="96"/>
      <c r="AU347" s="96"/>
      <c r="AV347" s="96"/>
      <c r="AW347" s="96"/>
      <c r="AX347" s="96"/>
      <c r="AY347" s="96"/>
      <c r="AZ347" s="96"/>
      <c r="BA347" s="96"/>
      <c r="BB347" s="96"/>
      <c r="BC347" s="96"/>
      <c r="BD347" s="96"/>
      <c r="BE347" s="96"/>
      <c r="BF347" s="96"/>
      <c r="BG347" s="96"/>
      <c r="BH347" s="96"/>
      <c r="BI347" s="96"/>
      <c r="BJ347" s="96"/>
      <c r="BK347" s="96"/>
      <c r="BL347" s="96"/>
      <c r="BM347" s="96"/>
      <c r="BN347" s="96"/>
      <c r="BO347" s="96"/>
      <c r="BP347" s="96"/>
      <c r="BQ347" s="96"/>
      <c r="BR347" s="96"/>
      <c r="BS347" s="96"/>
      <c r="BT347" s="96"/>
      <c r="BU347" s="96"/>
      <c r="BV347" s="96"/>
      <c r="BW347" s="96"/>
      <c r="BX347" s="96"/>
      <c r="BY347" s="96"/>
      <c r="BZ347" s="96"/>
      <c r="CA347" s="96"/>
      <c r="CB347" s="96"/>
      <c r="CC347" s="96"/>
      <c r="CD347" s="96"/>
      <c r="CE347" s="96"/>
      <c r="CF347" s="96"/>
      <c r="CG347" s="96"/>
      <c r="CH347" s="96"/>
      <c r="CI347" s="96"/>
      <c r="CJ347" s="96"/>
      <c r="CK347" s="96"/>
      <c r="CL347" s="96"/>
      <c r="CM347" s="96"/>
      <c r="CN347" s="96"/>
      <c r="CO347" s="96"/>
      <c r="CP347" s="96"/>
      <c r="CQ347" s="96"/>
      <c r="CR347" s="96"/>
      <c r="CS347" s="96"/>
      <c r="CT347" s="96"/>
      <c r="CU347" s="96"/>
      <c r="CV347" s="96"/>
      <c r="CW347" s="96"/>
      <c r="CX347" s="96"/>
      <c r="CY347" s="96"/>
      <c r="CZ347" s="96"/>
      <c r="DA347" s="124"/>
    </row>
    <row r="348" spans="2:105" x14ac:dyDescent="0.25">
      <c r="B348" s="123"/>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c r="AA348" s="96"/>
      <c r="AB348" s="96"/>
      <c r="AC348" s="96"/>
      <c r="AD348" s="96"/>
      <c r="AE348" s="96"/>
      <c r="AF348" s="96"/>
      <c r="AG348" s="96"/>
      <c r="AH348" s="96"/>
      <c r="AI348" s="96"/>
      <c r="AJ348" s="96"/>
      <c r="AK348" s="96"/>
      <c r="AL348" s="96"/>
      <c r="AM348" s="96"/>
      <c r="AN348" s="96"/>
      <c r="AO348" s="96"/>
      <c r="AP348" s="96"/>
      <c r="AQ348" s="96"/>
      <c r="AR348" s="96"/>
      <c r="AS348" s="96"/>
      <c r="AT348" s="96"/>
      <c r="AU348" s="96"/>
      <c r="AV348" s="96"/>
      <c r="AW348" s="96"/>
      <c r="AX348" s="96"/>
      <c r="AY348" s="96"/>
      <c r="AZ348" s="96"/>
      <c r="BA348" s="96"/>
      <c r="BB348" s="96"/>
      <c r="BC348" s="96"/>
      <c r="BD348" s="96"/>
      <c r="BE348" s="96"/>
      <c r="BF348" s="96"/>
      <c r="BG348" s="96"/>
      <c r="BH348" s="96"/>
      <c r="BI348" s="96"/>
      <c r="BJ348" s="96"/>
      <c r="BK348" s="96"/>
      <c r="BL348" s="96"/>
      <c r="BM348" s="96"/>
      <c r="BN348" s="96"/>
      <c r="BO348" s="96"/>
      <c r="BP348" s="96"/>
      <c r="BQ348" s="96"/>
      <c r="BR348" s="96"/>
      <c r="BS348" s="96"/>
      <c r="BT348" s="96"/>
      <c r="BU348" s="96"/>
      <c r="BV348" s="96"/>
      <c r="BW348" s="96"/>
      <c r="BX348" s="96"/>
      <c r="BY348" s="96"/>
      <c r="BZ348" s="96"/>
      <c r="CA348" s="96"/>
      <c r="CB348" s="96"/>
      <c r="CC348" s="96"/>
      <c r="CD348" s="96"/>
      <c r="CE348" s="96"/>
      <c r="CF348" s="96"/>
      <c r="CG348" s="96"/>
      <c r="CH348" s="96"/>
      <c r="CI348" s="96"/>
      <c r="CJ348" s="96"/>
      <c r="CK348" s="96"/>
      <c r="CL348" s="96"/>
      <c r="CM348" s="96"/>
      <c r="CN348" s="96"/>
      <c r="CO348" s="96"/>
      <c r="CP348" s="96"/>
      <c r="CQ348" s="96"/>
      <c r="CR348" s="96"/>
      <c r="CS348" s="96"/>
      <c r="CT348" s="96"/>
      <c r="CU348" s="96"/>
      <c r="CV348" s="96"/>
      <c r="CW348" s="96"/>
      <c r="CX348" s="96"/>
      <c r="CY348" s="96"/>
      <c r="CZ348" s="96"/>
      <c r="DA348" s="124"/>
    </row>
    <row r="349" spans="2:105" x14ac:dyDescent="0.25">
      <c r="B349" s="123"/>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c r="AA349" s="96"/>
      <c r="AB349" s="96"/>
      <c r="AC349" s="96"/>
      <c r="AD349" s="96"/>
      <c r="AE349" s="96"/>
      <c r="AF349" s="96"/>
      <c r="AG349" s="96"/>
      <c r="AH349" s="96"/>
      <c r="AI349" s="96"/>
      <c r="AJ349" s="96"/>
      <c r="AK349" s="96"/>
      <c r="AL349" s="96"/>
      <c r="AM349" s="96"/>
      <c r="AN349" s="96"/>
      <c r="AO349" s="96"/>
      <c r="AP349" s="96"/>
      <c r="AQ349" s="96"/>
      <c r="AR349" s="96"/>
      <c r="AS349" s="96"/>
      <c r="AT349" s="96"/>
      <c r="AU349" s="96"/>
      <c r="AV349" s="96"/>
      <c r="AW349" s="96"/>
      <c r="AX349" s="96"/>
      <c r="AY349" s="96"/>
      <c r="AZ349" s="96"/>
      <c r="BA349" s="96"/>
      <c r="BB349" s="96"/>
      <c r="BC349" s="96"/>
      <c r="BD349" s="96"/>
      <c r="BE349" s="96"/>
      <c r="BF349" s="96"/>
      <c r="BG349" s="96"/>
      <c r="BH349" s="96"/>
      <c r="BI349" s="96"/>
      <c r="BJ349" s="96"/>
      <c r="BK349" s="96"/>
      <c r="BL349" s="96"/>
      <c r="BM349" s="96"/>
      <c r="BN349" s="96"/>
      <c r="BO349" s="96"/>
      <c r="BP349" s="96"/>
      <c r="BQ349" s="96"/>
      <c r="BR349" s="96"/>
      <c r="BS349" s="96"/>
      <c r="BT349" s="96"/>
      <c r="BU349" s="96"/>
      <c r="BV349" s="96"/>
      <c r="BW349" s="96"/>
      <c r="BX349" s="96"/>
      <c r="BY349" s="96"/>
      <c r="BZ349" s="96"/>
      <c r="CA349" s="96"/>
      <c r="CB349" s="96"/>
      <c r="CC349" s="96"/>
      <c r="CD349" s="96"/>
      <c r="CE349" s="96"/>
      <c r="CF349" s="96"/>
      <c r="CG349" s="96"/>
      <c r="CH349" s="96"/>
      <c r="CI349" s="96"/>
      <c r="CJ349" s="96"/>
      <c r="CK349" s="96"/>
      <c r="CL349" s="96"/>
      <c r="CM349" s="96"/>
      <c r="CN349" s="96"/>
      <c r="CO349" s="96"/>
      <c r="CP349" s="96"/>
      <c r="CQ349" s="96"/>
      <c r="CR349" s="96"/>
      <c r="CS349" s="96"/>
      <c r="CT349" s="96"/>
      <c r="CU349" s="96"/>
      <c r="CV349" s="96"/>
      <c r="CW349" s="96"/>
      <c r="CX349" s="96"/>
      <c r="CY349" s="96"/>
      <c r="CZ349" s="96"/>
      <c r="DA349" s="124"/>
    </row>
    <row r="350" spans="2:105" x14ac:dyDescent="0.25">
      <c r="B350" s="123"/>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c r="BA350" s="96"/>
      <c r="BB350" s="96"/>
      <c r="BC350" s="96"/>
      <c r="BD350" s="96"/>
      <c r="BE350" s="96"/>
      <c r="BF350" s="96"/>
      <c r="BG350" s="96"/>
      <c r="BH350" s="96"/>
      <c r="BI350" s="96"/>
      <c r="BJ350" s="96"/>
      <c r="BK350" s="96"/>
      <c r="BL350" s="96"/>
      <c r="BM350" s="96"/>
      <c r="BN350" s="96"/>
      <c r="BO350" s="96"/>
      <c r="BP350" s="96"/>
      <c r="BQ350" s="96"/>
      <c r="BR350" s="96"/>
      <c r="BS350" s="96"/>
      <c r="BT350" s="96"/>
      <c r="BU350" s="96"/>
      <c r="BV350" s="96"/>
      <c r="BW350" s="96"/>
      <c r="BX350" s="96"/>
      <c r="BY350" s="96"/>
      <c r="BZ350" s="96"/>
      <c r="CA350" s="96"/>
      <c r="CB350" s="96"/>
      <c r="CC350" s="96"/>
      <c r="CD350" s="96"/>
      <c r="CE350" s="96"/>
      <c r="CF350" s="96"/>
      <c r="CG350" s="96"/>
      <c r="CH350" s="96"/>
      <c r="CI350" s="96"/>
      <c r="CJ350" s="96"/>
      <c r="CK350" s="96"/>
      <c r="CL350" s="96"/>
      <c r="CM350" s="96"/>
      <c r="CN350" s="96"/>
      <c r="CO350" s="96"/>
      <c r="CP350" s="96"/>
      <c r="CQ350" s="96"/>
      <c r="CR350" s="96"/>
      <c r="CS350" s="96"/>
      <c r="CT350" s="96"/>
      <c r="CU350" s="96"/>
      <c r="CV350" s="96"/>
      <c r="CW350" s="96"/>
      <c r="CX350" s="96"/>
      <c r="CY350" s="96"/>
      <c r="CZ350" s="96"/>
      <c r="DA350" s="124"/>
    </row>
    <row r="351" spans="2:105" x14ac:dyDescent="0.25">
      <c r="B351" s="123"/>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c r="AA351" s="96"/>
      <c r="AB351" s="96"/>
      <c r="AC351" s="96"/>
      <c r="AD351" s="96"/>
      <c r="AE351" s="96"/>
      <c r="AF351" s="96"/>
      <c r="AG351" s="96"/>
      <c r="AH351" s="96"/>
      <c r="AI351" s="96"/>
      <c r="AJ351" s="96"/>
      <c r="AK351" s="96"/>
      <c r="AL351" s="96"/>
      <c r="AM351" s="96"/>
      <c r="AN351" s="96"/>
      <c r="AO351" s="96"/>
      <c r="AP351" s="96"/>
      <c r="AQ351" s="96"/>
      <c r="AR351" s="96"/>
      <c r="AS351" s="96"/>
      <c r="AT351" s="96"/>
      <c r="AU351" s="96"/>
      <c r="AV351" s="96"/>
      <c r="AW351" s="96"/>
      <c r="AX351" s="96"/>
      <c r="AY351" s="96"/>
      <c r="AZ351" s="96"/>
      <c r="BA351" s="96"/>
      <c r="BB351" s="96"/>
      <c r="BC351" s="96"/>
      <c r="BD351" s="96"/>
      <c r="BE351" s="96"/>
      <c r="BF351" s="96"/>
      <c r="BG351" s="96"/>
      <c r="BH351" s="96"/>
      <c r="BI351" s="96"/>
      <c r="BJ351" s="96"/>
      <c r="BK351" s="96"/>
      <c r="BL351" s="96"/>
      <c r="BM351" s="96"/>
      <c r="BN351" s="96"/>
      <c r="BO351" s="96"/>
      <c r="BP351" s="96"/>
      <c r="BQ351" s="96"/>
      <c r="BR351" s="96"/>
      <c r="BS351" s="96"/>
      <c r="BT351" s="96"/>
      <c r="BU351" s="96"/>
      <c r="BV351" s="96"/>
      <c r="BW351" s="96"/>
      <c r="BX351" s="96"/>
      <c r="BY351" s="96"/>
      <c r="BZ351" s="96"/>
      <c r="CA351" s="96"/>
      <c r="CB351" s="96"/>
      <c r="CC351" s="96"/>
      <c r="CD351" s="96"/>
      <c r="CE351" s="96"/>
      <c r="CF351" s="96"/>
      <c r="CG351" s="96"/>
      <c r="CH351" s="96"/>
      <c r="CI351" s="96"/>
      <c r="CJ351" s="96"/>
      <c r="CK351" s="96"/>
      <c r="CL351" s="96"/>
      <c r="CM351" s="96"/>
      <c r="CN351" s="96"/>
      <c r="CO351" s="96"/>
      <c r="CP351" s="96"/>
      <c r="CQ351" s="96"/>
      <c r="CR351" s="96"/>
      <c r="CS351" s="96"/>
      <c r="CT351" s="96"/>
      <c r="CU351" s="96"/>
      <c r="CV351" s="96"/>
      <c r="CW351" s="96"/>
      <c r="CX351" s="96"/>
      <c r="CY351" s="96"/>
      <c r="CZ351" s="96"/>
      <c r="DA351" s="124"/>
    </row>
    <row r="352" spans="2:105" x14ac:dyDescent="0.25">
      <c r="B352" s="123"/>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c r="AA352" s="96"/>
      <c r="AB352" s="96"/>
      <c r="AC352" s="96"/>
      <c r="AD352" s="96"/>
      <c r="AE352" s="96"/>
      <c r="AF352" s="96"/>
      <c r="AG352" s="96"/>
      <c r="AH352" s="96"/>
      <c r="AI352" s="96"/>
      <c r="AJ352" s="96"/>
      <c r="AK352" s="96"/>
      <c r="AL352" s="96"/>
      <c r="AM352" s="96"/>
      <c r="AN352" s="96"/>
      <c r="AO352" s="96"/>
      <c r="AP352" s="96"/>
      <c r="AQ352" s="96"/>
      <c r="AR352" s="96"/>
      <c r="AS352" s="96"/>
      <c r="AT352" s="96"/>
      <c r="AU352" s="96"/>
      <c r="AV352" s="96"/>
      <c r="AW352" s="96"/>
      <c r="AX352" s="96"/>
      <c r="AY352" s="96"/>
      <c r="AZ352" s="96"/>
      <c r="BA352" s="96"/>
      <c r="BB352" s="96"/>
      <c r="BC352" s="96"/>
      <c r="BD352" s="96"/>
      <c r="BE352" s="96"/>
      <c r="BF352" s="96"/>
      <c r="BG352" s="96"/>
      <c r="BH352" s="96"/>
      <c r="BI352" s="96"/>
      <c r="BJ352" s="96"/>
      <c r="BK352" s="96"/>
      <c r="BL352" s="96"/>
      <c r="BM352" s="96"/>
      <c r="BN352" s="96"/>
      <c r="BO352" s="96"/>
      <c r="BP352" s="96"/>
      <c r="BQ352" s="96"/>
      <c r="BR352" s="96"/>
      <c r="BS352" s="96"/>
      <c r="BT352" s="96"/>
      <c r="BU352" s="96"/>
      <c r="BV352" s="96"/>
      <c r="BW352" s="96"/>
      <c r="BX352" s="96"/>
      <c r="BY352" s="96"/>
      <c r="BZ352" s="96"/>
      <c r="CA352" s="96"/>
      <c r="CB352" s="96"/>
      <c r="CC352" s="96"/>
      <c r="CD352" s="96"/>
      <c r="CE352" s="96"/>
      <c r="CF352" s="96"/>
      <c r="CG352" s="96"/>
      <c r="CH352" s="96"/>
      <c r="CI352" s="96"/>
      <c r="CJ352" s="96"/>
      <c r="CK352" s="96"/>
      <c r="CL352" s="96"/>
      <c r="CM352" s="96"/>
      <c r="CN352" s="96"/>
      <c r="CO352" s="96"/>
      <c r="CP352" s="96"/>
      <c r="CQ352" s="96"/>
      <c r="CR352" s="96"/>
      <c r="CS352" s="96"/>
      <c r="CT352" s="96"/>
      <c r="CU352" s="96"/>
      <c r="CV352" s="96"/>
      <c r="CW352" s="96"/>
      <c r="CX352" s="96"/>
      <c r="CY352" s="96"/>
      <c r="CZ352" s="96"/>
      <c r="DA352" s="124"/>
    </row>
    <row r="353" spans="2:105" x14ac:dyDescent="0.25">
      <c r="B353" s="123"/>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c r="AA353" s="96"/>
      <c r="AB353" s="96"/>
      <c r="AC353" s="96"/>
      <c r="AD353" s="96"/>
      <c r="AE353" s="96"/>
      <c r="AF353" s="96"/>
      <c r="AG353" s="96"/>
      <c r="AH353" s="96"/>
      <c r="AI353" s="96"/>
      <c r="AJ353" s="96"/>
      <c r="AK353" s="96"/>
      <c r="AL353" s="96"/>
      <c r="AM353" s="96"/>
      <c r="AN353" s="96"/>
      <c r="AO353" s="96"/>
      <c r="AP353" s="96"/>
      <c r="AQ353" s="96"/>
      <c r="AR353" s="96"/>
      <c r="AS353" s="96"/>
      <c r="AT353" s="96"/>
      <c r="AU353" s="96"/>
      <c r="AV353" s="96"/>
      <c r="AW353" s="96"/>
      <c r="AX353" s="96"/>
      <c r="AY353" s="96"/>
      <c r="AZ353" s="96"/>
      <c r="BA353" s="96"/>
      <c r="BB353" s="96"/>
      <c r="BC353" s="96"/>
      <c r="BD353" s="96"/>
      <c r="BE353" s="96"/>
      <c r="BF353" s="96"/>
      <c r="BG353" s="96"/>
      <c r="BH353" s="96"/>
      <c r="BI353" s="96"/>
      <c r="BJ353" s="96"/>
      <c r="BK353" s="96"/>
      <c r="BL353" s="96"/>
      <c r="BM353" s="96"/>
      <c r="BN353" s="96"/>
      <c r="BO353" s="96"/>
      <c r="BP353" s="96"/>
      <c r="BQ353" s="96"/>
      <c r="BR353" s="96"/>
      <c r="BS353" s="96"/>
      <c r="BT353" s="96"/>
      <c r="BU353" s="96"/>
      <c r="BV353" s="96"/>
      <c r="BW353" s="96"/>
      <c r="BX353" s="96"/>
      <c r="BY353" s="96"/>
      <c r="BZ353" s="96"/>
      <c r="CA353" s="96"/>
      <c r="CB353" s="96"/>
      <c r="CC353" s="96"/>
      <c r="CD353" s="96"/>
      <c r="CE353" s="96"/>
      <c r="CF353" s="96"/>
      <c r="CG353" s="96"/>
      <c r="CH353" s="96"/>
      <c r="CI353" s="96"/>
      <c r="CJ353" s="96"/>
      <c r="CK353" s="96"/>
      <c r="CL353" s="96"/>
      <c r="CM353" s="96"/>
      <c r="CN353" s="96"/>
      <c r="CO353" s="96"/>
      <c r="CP353" s="96"/>
      <c r="CQ353" s="96"/>
      <c r="CR353" s="96"/>
      <c r="CS353" s="96"/>
      <c r="CT353" s="96"/>
      <c r="CU353" s="96"/>
      <c r="CV353" s="96"/>
      <c r="CW353" s="96"/>
      <c r="CX353" s="96"/>
      <c r="CY353" s="96"/>
      <c r="CZ353" s="96"/>
      <c r="DA353" s="124"/>
    </row>
    <row r="354" spans="2:105" x14ac:dyDescent="0.25">
      <c r="B354" s="123"/>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c r="AA354" s="96"/>
      <c r="AB354" s="96"/>
      <c r="AC354" s="96"/>
      <c r="AD354" s="96"/>
      <c r="AE354" s="96"/>
      <c r="AF354" s="96"/>
      <c r="AG354" s="96"/>
      <c r="AH354" s="96"/>
      <c r="AI354" s="96"/>
      <c r="AJ354" s="96"/>
      <c r="AK354" s="96"/>
      <c r="AL354" s="96"/>
      <c r="AM354" s="96"/>
      <c r="AN354" s="96"/>
      <c r="AO354" s="96"/>
      <c r="AP354" s="96"/>
      <c r="AQ354" s="96"/>
      <c r="AR354" s="96"/>
      <c r="AS354" s="96"/>
      <c r="AT354" s="96"/>
      <c r="AU354" s="96"/>
      <c r="AV354" s="96"/>
      <c r="AW354" s="96"/>
      <c r="AX354" s="96"/>
      <c r="AY354" s="96"/>
      <c r="AZ354" s="96"/>
      <c r="BA354" s="96"/>
      <c r="BB354" s="96"/>
      <c r="BC354" s="96"/>
      <c r="BD354" s="96"/>
      <c r="BE354" s="96"/>
      <c r="BF354" s="96"/>
      <c r="BG354" s="96"/>
      <c r="BH354" s="96"/>
      <c r="BI354" s="96"/>
      <c r="BJ354" s="96"/>
      <c r="BK354" s="96"/>
      <c r="BL354" s="96"/>
      <c r="BM354" s="96"/>
      <c r="BN354" s="96"/>
      <c r="BO354" s="96"/>
      <c r="BP354" s="96"/>
      <c r="BQ354" s="96"/>
      <c r="BR354" s="96"/>
      <c r="BS354" s="96"/>
      <c r="BT354" s="96"/>
      <c r="BU354" s="96"/>
      <c r="BV354" s="96"/>
      <c r="BW354" s="96"/>
      <c r="BX354" s="96"/>
      <c r="BY354" s="96"/>
      <c r="BZ354" s="96"/>
      <c r="CA354" s="96"/>
      <c r="CB354" s="96"/>
      <c r="CC354" s="96"/>
      <c r="CD354" s="96"/>
      <c r="CE354" s="96"/>
      <c r="CF354" s="96"/>
      <c r="CG354" s="96"/>
      <c r="CH354" s="96"/>
      <c r="CI354" s="96"/>
      <c r="CJ354" s="96"/>
      <c r="CK354" s="96"/>
      <c r="CL354" s="96"/>
      <c r="CM354" s="96"/>
      <c r="CN354" s="96"/>
      <c r="CO354" s="96"/>
      <c r="CP354" s="96"/>
      <c r="CQ354" s="96"/>
      <c r="CR354" s="96"/>
      <c r="CS354" s="96"/>
      <c r="CT354" s="96"/>
      <c r="CU354" s="96"/>
      <c r="CV354" s="96"/>
      <c r="CW354" s="96"/>
      <c r="CX354" s="96"/>
      <c r="CY354" s="96"/>
      <c r="CZ354" s="96"/>
      <c r="DA354" s="124"/>
    </row>
    <row r="355" spans="2:105" x14ac:dyDescent="0.25">
      <c r="B355" s="123"/>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c r="AA355" s="96"/>
      <c r="AB355" s="96"/>
      <c r="AC355" s="96"/>
      <c r="AD355" s="96"/>
      <c r="AE355" s="96"/>
      <c r="AF355" s="96"/>
      <c r="AG355" s="96"/>
      <c r="AH355" s="96"/>
      <c r="AI355" s="96"/>
      <c r="AJ355" s="96"/>
      <c r="AK355" s="96"/>
      <c r="AL355" s="96"/>
      <c r="AM355" s="96"/>
      <c r="AN355" s="96"/>
      <c r="AO355" s="96"/>
      <c r="AP355" s="96"/>
      <c r="AQ355" s="96"/>
      <c r="AR355" s="96"/>
      <c r="AS355" s="96"/>
      <c r="AT355" s="96"/>
      <c r="AU355" s="96"/>
      <c r="AV355" s="96"/>
      <c r="AW355" s="96"/>
      <c r="AX355" s="96"/>
      <c r="AY355" s="96"/>
      <c r="AZ355" s="96"/>
      <c r="BA355" s="96"/>
      <c r="BB355" s="96"/>
      <c r="BC355" s="96"/>
      <c r="BD355" s="96"/>
      <c r="BE355" s="96"/>
      <c r="BF355" s="96"/>
      <c r="BG355" s="96"/>
      <c r="BH355" s="96"/>
      <c r="BI355" s="96"/>
      <c r="BJ355" s="96"/>
      <c r="BK355" s="96"/>
      <c r="BL355" s="96"/>
      <c r="BM355" s="96"/>
      <c r="BN355" s="96"/>
      <c r="BO355" s="96"/>
      <c r="BP355" s="96"/>
      <c r="BQ355" s="96"/>
      <c r="BR355" s="96"/>
      <c r="BS355" s="96"/>
      <c r="BT355" s="96"/>
      <c r="BU355" s="96"/>
      <c r="BV355" s="96"/>
      <c r="BW355" s="96"/>
      <c r="BX355" s="96"/>
      <c r="BY355" s="96"/>
      <c r="BZ355" s="96"/>
      <c r="CA355" s="96"/>
      <c r="CB355" s="96"/>
      <c r="CC355" s="96"/>
      <c r="CD355" s="96"/>
      <c r="CE355" s="96"/>
      <c r="CF355" s="96"/>
      <c r="CG355" s="96"/>
      <c r="CH355" s="96"/>
      <c r="CI355" s="96"/>
      <c r="CJ355" s="96"/>
      <c r="CK355" s="96"/>
      <c r="CL355" s="96"/>
      <c r="CM355" s="96"/>
      <c r="CN355" s="96"/>
      <c r="CO355" s="96"/>
      <c r="CP355" s="96"/>
      <c r="CQ355" s="96"/>
      <c r="CR355" s="96"/>
      <c r="CS355" s="96"/>
      <c r="CT355" s="96"/>
      <c r="CU355" s="96"/>
      <c r="CV355" s="96"/>
      <c r="CW355" s="96"/>
      <c r="CX355" s="96"/>
      <c r="CY355" s="96"/>
      <c r="CZ355" s="96"/>
      <c r="DA355" s="124"/>
    </row>
    <row r="356" spans="2:105" x14ac:dyDescent="0.25">
      <c r="B356" s="123"/>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c r="AA356" s="96"/>
      <c r="AB356" s="96"/>
      <c r="AC356" s="96"/>
      <c r="AD356" s="96"/>
      <c r="AE356" s="96"/>
      <c r="AF356" s="96"/>
      <c r="AG356" s="96"/>
      <c r="AH356" s="96"/>
      <c r="AI356" s="96"/>
      <c r="AJ356" s="96"/>
      <c r="AK356" s="96"/>
      <c r="AL356" s="96"/>
      <c r="AM356" s="96"/>
      <c r="AN356" s="96"/>
      <c r="AO356" s="96"/>
      <c r="AP356" s="96"/>
      <c r="AQ356" s="96"/>
      <c r="AR356" s="96"/>
      <c r="AS356" s="96"/>
      <c r="AT356" s="96"/>
      <c r="AU356" s="96"/>
      <c r="AV356" s="96"/>
      <c r="AW356" s="96"/>
      <c r="AX356" s="96"/>
      <c r="AY356" s="96"/>
      <c r="AZ356" s="96"/>
      <c r="BA356" s="96"/>
      <c r="BB356" s="96"/>
      <c r="BC356" s="96"/>
      <c r="BD356" s="96"/>
      <c r="BE356" s="96"/>
      <c r="BF356" s="96"/>
      <c r="BG356" s="96"/>
      <c r="BH356" s="96"/>
      <c r="BI356" s="96"/>
      <c r="BJ356" s="96"/>
      <c r="BK356" s="96"/>
      <c r="BL356" s="96"/>
      <c r="BM356" s="96"/>
      <c r="BN356" s="96"/>
      <c r="BO356" s="96"/>
      <c r="BP356" s="96"/>
      <c r="BQ356" s="96"/>
      <c r="BR356" s="96"/>
      <c r="BS356" s="96"/>
      <c r="BT356" s="96"/>
      <c r="BU356" s="96"/>
      <c r="BV356" s="96"/>
      <c r="BW356" s="96"/>
      <c r="BX356" s="96"/>
      <c r="BY356" s="96"/>
      <c r="BZ356" s="96"/>
      <c r="CA356" s="96"/>
      <c r="CB356" s="96"/>
      <c r="CC356" s="96"/>
      <c r="CD356" s="96"/>
      <c r="CE356" s="96"/>
      <c r="CF356" s="96"/>
      <c r="CG356" s="96"/>
      <c r="CH356" s="96"/>
      <c r="CI356" s="96"/>
      <c r="CJ356" s="96"/>
      <c r="CK356" s="96"/>
      <c r="CL356" s="96"/>
      <c r="CM356" s="96"/>
      <c r="CN356" s="96"/>
      <c r="CO356" s="96"/>
      <c r="CP356" s="96"/>
      <c r="CQ356" s="96"/>
      <c r="CR356" s="96"/>
      <c r="CS356" s="96"/>
      <c r="CT356" s="96"/>
      <c r="CU356" s="96"/>
      <c r="CV356" s="96"/>
      <c r="CW356" s="96"/>
      <c r="CX356" s="96"/>
      <c r="CY356" s="96"/>
      <c r="CZ356" s="96"/>
      <c r="DA356" s="124"/>
    </row>
    <row r="357" spans="2:105" x14ac:dyDescent="0.25">
      <c r="B357" s="123"/>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c r="AA357" s="96"/>
      <c r="AB357" s="96"/>
      <c r="AC357" s="96"/>
      <c r="AD357" s="96"/>
      <c r="AE357" s="96"/>
      <c r="AF357" s="96"/>
      <c r="AG357" s="96"/>
      <c r="AH357" s="96"/>
      <c r="AI357" s="96"/>
      <c r="AJ357" s="96"/>
      <c r="AK357" s="96"/>
      <c r="AL357" s="96"/>
      <c r="AM357" s="96"/>
      <c r="AN357" s="96"/>
      <c r="AO357" s="96"/>
      <c r="AP357" s="96"/>
      <c r="AQ357" s="96"/>
      <c r="AR357" s="96"/>
      <c r="AS357" s="96"/>
      <c r="AT357" s="96"/>
      <c r="AU357" s="96"/>
      <c r="AV357" s="96"/>
      <c r="AW357" s="96"/>
      <c r="AX357" s="96"/>
      <c r="AY357" s="96"/>
      <c r="AZ357" s="96"/>
      <c r="BA357" s="96"/>
      <c r="BB357" s="96"/>
      <c r="BC357" s="96"/>
      <c r="BD357" s="96"/>
      <c r="BE357" s="96"/>
      <c r="BF357" s="96"/>
      <c r="BG357" s="96"/>
      <c r="BH357" s="96"/>
      <c r="BI357" s="96"/>
      <c r="BJ357" s="96"/>
      <c r="BK357" s="96"/>
      <c r="BL357" s="96"/>
      <c r="BM357" s="96"/>
      <c r="BN357" s="96"/>
      <c r="BO357" s="96"/>
      <c r="BP357" s="96"/>
      <c r="BQ357" s="96"/>
      <c r="BR357" s="96"/>
      <c r="BS357" s="96"/>
      <c r="BT357" s="96"/>
      <c r="BU357" s="96"/>
      <c r="BV357" s="96"/>
      <c r="BW357" s="96"/>
      <c r="BX357" s="96"/>
      <c r="BY357" s="96"/>
      <c r="BZ357" s="96"/>
      <c r="CA357" s="96"/>
      <c r="CB357" s="96"/>
      <c r="CC357" s="96"/>
      <c r="CD357" s="96"/>
      <c r="CE357" s="96"/>
      <c r="CF357" s="96"/>
      <c r="CG357" s="96"/>
      <c r="CH357" s="96"/>
      <c r="CI357" s="96"/>
      <c r="CJ357" s="96"/>
      <c r="CK357" s="96"/>
      <c r="CL357" s="96"/>
      <c r="CM357" s="96"/>
      <c r="CN357" s="96"/>
      <c r="CO357" s="96"/>
      <c r="CP357" s="96"/>
      <c r="CQ357" s="96"/>
      <c r="CR357" s="96"/>
      <c r="CS357" s="96"/>
      <c r="CT357" s="96"/>
      <c r="CU357" s="96"/>
      <c r="CV357" s="96"/>
      <c r="CW357" s="96"/>
      <c r="CX357" s="96"/>
      <c r="CY357" s="96"/>
      <c r="CZ357" s="96"/>
      <c r="DA357" s="124"/>
    </row>
    <row r="358" spans="2:105" x14ac:dyDescent="0.25">
      <c r="B358" s="123"/>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c r="AA358" s="96"/>
      <c r="AB358" s="96"/>
      <c r="AC358" s="96"/>
      <c r="AD358" s="96"/>
      <c r="AE358" s="96"/>
      <c r="AF358" s="96"/>
      <c r="AG358" s="96"/>
      <c r="AH358" s="96"/>
      <c r="AI358" s="96"/>
      <c r="AJ358" s="96"/>
      <c r="AK358" s="96"/>
      <c r="AL358" s="96"/>
      <c r="AM358" s="96"/>
      <c r="AN358" s="96"/>
      <c r="AO358" s="96"/>
      <c r="AP358" s="96"/>
      <c r="AQ358" s="96"/>
      <c r="AR358" s="96"/>
      <c r="AS358" s="96"/>
      <c r="AT358" s="96"/>
      <c r="AU358" s="96"/>
      <c r="AV358" s="96"/>
      <c r="AW358" s="96"/>
      <c r="AX358" s="96"/>
      <c r="AY358" s="96"/>
      <c r="AZ358" s="96"/>
      <c r="BA358" s="96"/>
      <c r="BB358" s="96"/>
      <c r="BC358" s="96"/>
      <c r="BD358" s="96"/>
      <c r="BE358" s="96"/>
      <c r="BF358" s="96"/>
      <c r="BG358" s="96"/>
      <c r="BH358" s="96"/>
      <c r="BI358" s="96"/>
      <c r="BJ358" s="96"/>
      <c r="BK358" s="96"/>
      <c r="BL358" s="96"/>
      <c r="BM358" s="96"/>
      <c r="BN358" s="96"/>
      <c r="BO358" s="96"/>
      <c r="BP358" s="96"/>
      <c r="BQ358" s="96"/>
      <c r="BR358" s="96"/>
      <c r="BS358" s="96"/>
      <c r="BT358" s="96"/>
      <c r="BU358" s="96"/>
      <c r="BV358" s="96"/>
      <c r="BW358" s="96"/>
      <c r="BX358" s="96"/>
      <c r="BY358" s="96"/>
      <c r="BZ358" s="96"/>
      <c r="CA358" s="96"/>
      <c r="CB358" s="96"/>
      <c r="CC358" s="96"/>
      <c r="CD358" s="96"/>
      <c r="CE358" s="96"/>
      <c r="CF358" s="96"/>
      <c r="CG358" s="96"/>
      <c r="CH358" s="96"/>
      <c r="CI358" s="96"/>
      <c r="CJ358" s="96"/>
      <c r="CK358" s="96"/>
      <c r="CL358" s="96"/>
      <c r="CM358" s="96"/>
      <c r="CN358" s="96"/>
      <c r="CO358" s="96"/>
      <c r="CP358" s="96"/>
      <c r="CQ358" s="96"/>
      <c r="CR358" s="96"/>
      <c r="CS358" s="96"/>
      <c r="CT358" s="96"/>
      <c r="CU358" s="96"/>
      <c r="CV358" s="96"/>
      <c r="CW358" s="96"/>
      <c r="CX358" s="96"/>
      <c r="CY358" s="96"/>
      <c r="CZ358" s="96"/>
      <c r="DA358" s="124"/>
    </row>
    <row r="359" spans="2:105" x14ac:dyDescent="0.25">
      <c r="B359" s="123"/>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c r="AA359" s="96"/>
      <c r="AB359" s="96"/>
      <c r="AC359" s="96"/>
      <c r="AD359" s="96"/>
      <c r="AE359" s="96"/>
      <c r="AF359" s="96"/>
      <c r="AG359" s="96"/>
      <c r="AH359" s="96"/>
      <c r="AI359" s="96"/>
      <c r="AJ359" s="96"/>
      <c r="AK359" s="96"/>
      <c r="AL359" s="96"/>
      <c r="AM359" s="96"/>
      <c r="AN359" s="96"/>
      <c r="AO359" s="96"/>
      <c r="AP359" s="96"/>
      <c r="AQ359" s="96"/>
      <c r="AR359" s="96"/>
      <c r="AS359" s="96"/>
      <c r="AT359" s="96"/>
      <c r="AU359" s="96"/>
      <c r="AV359" s="96"/>
      <c r="AW359" s="96"/>
      <c r="AX359" s="96"/>
      <c r="AY359" s="96"/>
      <c r="AZ359" s="96"/>
      <c r="BA359" s="96"/>
      <c r="BB359" s="96"/>
      <c r="BC359" s="96"/>
      <c r="BD359" s="96"/>
      <c r="BE359" s="96"/>
      <c r="BF359" s="96"/>
      <c r="BG359" s="96"/>
      <c r="BH359" s="96"/>
      <c r="BI359" s="96"/>
      <c r="BJ359" s="96"/>
      <c r="BK359" s="96"/>
      <c r="BL359" s="96"/>
      <c r="BM359" s="96"/>
      <c r="BN359" s="96"/>
      <c r="BO359" s="96"/>
      <c r="BP359" s="96"/>
      <c r="BQ359" s="96"/>
      <c r="BR359" s="96"/>
      <c r="BS359" s="96"/>
      <c r="BT359" s="96"/>
      <c r="BU359" s="96"/>
      <c r="BV359" s="96"/>
      <c r="BW359" s="96"/>
      <c r="BX359" s="96"/>
      <c r="BY359" s="96"/>
      <c r="BZ359" s="96"/>
      <c r="CA359" s="96"/>
      <c r="CB359" s="96"/>
      <c r="CC359" s="96"/>
      <c r="CD359" s="96"/>
      <c r="CE359" s="96"/>
      <c r="CF359" s="96"/>
      <c r="CG359" s="96"/>
      <c r="CH359" s="96"/>
      <c r="CI359" s="96"/>
      <c r="CJ359" s="96"/>
      <c r="CK359" s="96"/>
      <c r="CL359" s="96"/>
      <c r="CM359" s="96"/>
      <c r="CN359" s="96"/>
      <c r="CO359" s="96"/>
      <c r="CP359" s="96"/>
      <c r="CQ359" s="96"/>
      <c r="CR359" s="96"/>
      <c r="CS359" s="96"/>
      <c r="CT359" s="96"/>
      <c r="CU359" s="96"/>
      <c r="CV359" s="96"/>
      <c r="CW359" s="96"/>
      <c r="CX359" s="96"/>
      <c r="CY359" s="96"/>
      <c r="CZ359" s="96"/>
      <c r="DA359" s="124"/>
    </row>
    <row r="360" spans="2:105" x14ac:dyDescent="0.25">
      <c r="B360" s="123"/>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c r="AA360" s="96"/>
      <c r="AB360" s="96"/>
      <c r="AC360" s="96"/>
      <c r="AD360" s="96"/>
      <c r="AE360" s="96"/>
      <c r="AF360" s="96"/>
      <c r="AG360" s="96"/>
      <c r="AH360" s="96"/>
      <c r="AI360" s="96"/>
      <c r="AJ360" s="96"/>
      <c r="AK360" s="96"/>
      <c r="AL360" s="96"/>
      <c r="AM360" s="96"/>
      <c r="AN360" s="96"/>
      <c r="AO360" s="96"/>
      <c r="AP360" s="96"/>
      <c r="AQ360" s="96"/>
      <c r="AR360" s="96"/>
      <c r="AS360" s="96"/>
      <c r="AT360" s="96"/>
      <c r="AU360" s="96"/>
      <c r="AV360" s="96"/>
      <c r="AW360" s="96"/>
      <c r="AX360" s="96"/>
      <c r="AY360" s="96"/>
      <c r="AZ360" s="96"/>
      <c r="BA360" s="96"/>
      <c r="BB360" s="96"/>
      <c r="BC360" s="96"/>
      <c r="BD360" s="96"/>
      <c r="BE360" s="96"/>
      <c r="BF360" s="96"/>
      <c r="BG360" s="96"/>
      <c r="BH360" s="96"/>
      <c r="BI360" s="96"/>
      <c r="BJ360" s="96"/>
      <c r="BK360" s="96"/>
      <c r="BL360" s="96"/>
      <c r="BM360" s="96"/>
      <c r="BN360" s="96"/>
      <c r="BO360" s="96"/>
      <c r="BP360" s="96"/>
      <c r="BQ360" s="96"/>
      <c r="BR360" s="96"/>
      <c r="BS360" s="96"/>
      <c r="BT360" s="96"/>
      <c r="BU360" s="96"/>
      <c r="BV360" s="96"/>
      <c r="BW360" s="96"/>
      <c r="BX360" s="96"/>
      <c r="BY360" s="96"/>
      <c r="BZ360" s="96"/>
      <c r="CA360" s="96"/>
      <c r="CB360" s="96"/>
      <c r="CC360" s="96"/>
      <c r="CD360" s="96"/>
      <c r="CE360" s="96"/>
      <c r="CF360" s="96"/>
      <c r="CG360" s="96"/>
      <c r="CH360" s="96"/>
      <c r="CI360" s="96"/>
      <c r="CJ360" s="96"/>
      <c r="CK360" s="96"/>
      <c r="CL360" s="96"/>
      <c r="CM360" s="96"/>
      <c r="CN360" s="96"/>
      <c r="CO360" s="96"/>
      <c r="CP360" s="96"/>
      <c r="CQ360" s="96"/>
      <c r="CR360" s="96"/>
      <c r="CS360" s="96"/>
      <c r="CT360" s="96"/>
      <c r="CU360" s="96"/>
      <c r="CV360" s="96"/>
      <c r="CW360" s="96"/>
      <c r="CX360" s="96"/>
      <c r="CY360" s="96"/>
      <c r="CZ360" s="96"/>
      <c r="DA360" s="124"/>
    </row>
    <row r="361" spans="2:105" x14ac:dyDescent="0.25">
      <c r="B361" s="123"/>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c r="AA361" s="96"/>
      <c r="AB361" s="96"/>
      <c r="AC361" s="96"/>
      <c r="AD361" s="96"/>
      <c r="AE361" s="96"/>
      <c r="AF361" s="96"/>
      <c r="AG361" s="96"/>
      <c r="AH361" s="96"/>
      <c r="AI361" s="96"/>
      <c r="AJ361" s="96"/>
      <c r="AK361" s="96"/>
      <c r="AL361" s="96"/>
      <c r="AM361" s="96"/>
      <c r="AN361" s="96"/>
      <c r="AO361" s="96"/>
      <c r="AP361" s="96"/>
      <c r="AQ361" s="96"/>
      <c r="AR361" s="96"/>
      <c r="AS361" s="96"/>
      <c r="AT361" s="96"/>
      <c r="AU361" s="96"/>
      <c r="AV361" s="96"/>
      <c r="AW361" s="96"/>
      <c r="AX361" s="96"/>
      <c r="AY361" s="96"/>
      <c r="AZ361" s="96"/>
      <c r="BA361" s="96"/>
      <c r="BB361" s="96"/>
      <c r="BC361" s="96"/>
      <c r="BD361" s="96"/>
      <c r="BE361" s="96"/>
      <c r="BF361" s="96"/>
      <c r="BG361" s="96"/>
      <c r="BH361" s="96"/>
      <c r="BI361" s="96"/>
      <c r="BJ361" s="96"/>
      <c r="BK361" s="96"/>
      <c r="BL361" s="96"/>
      <c r="BM361" s="96"/>
      <c r="BN361" s="96"/>
      <c r="BO361" s="96"/>
      <c r="BP361" s="96"/>
      <c r="BQ361" s="96"/>
      <c r="BR361" s="96"/>
      <c r="BS361" s="96"/>
      <c r="BT361" s="96"/>
      <c r="BU361" s="96"/>
      <c r="BV361" s="96"/>
      <c r="BW361" s="96"/>
      <c r="BX361" s="96"/>
      <c r="BY361" s="96"/>
      <c r="BZ361" s="96"/>
      <c r="CA361" s="96"/>
      <c r="CB361" s="96"/>
      <c r="CC361" s="96"/>
      <c r="CD361" s="96"/>
      <c r="CE361" s="96"/>
      <c r="CF361" s="96"/>
      <c r="CG361" s="96"/>
      <c r="CH361" s="96"/>
      <c r="CI361" s="96"/>
      <c r="CJ361" s="96"/>
      <c r="CK361" s="96"/>
      <c r="CL361" s="96"/>
      <c r="CM361" s="96"/>
      <c r="CN361" s="96"/>
      <c r="CO361" s="96"/>
      <c r="CP361" s="96"/>
      <c r="CQ361" s="96"/>
      <c r="CR361" s="96"/>
      <c r="CS361" s="96"/>
      <c r="CT361" s="96"/>
      <c r="CU361" s="96"/>
      <c r="CV361" s="96"/>
      <c r="CW361" s="96"/>
      <c r="CX361" s="96"/>
      <c r="CY361" s="96"/>
      <c r="CZ361" s="96"/>
      <c r="DA361" s="124"/>
    </row>
    <row r="362" spans="2:105" x14ac:dyDescent="0.25">
      <c r="B362" s="123"/>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c r="BA362" s="96"/>
      <c r="BB362" s="96"/>
      <c r="BC362" s="96"/>
      <c r="BD362" s="96"/>
      <c r="BE362" s="96"/>
      <c r="BF362" s="96"/>
      <c r="BG362" s="96"/>
      <c r="BH362" s="96"/>
      <c r="BI362" s="96"/>
      <c r="BJ362" s="96"/>
      <c r="BK362" s="96"/>
      <c r="BL362" s="96"/>
      <c r="BM362" s="96"/>
      <c r="BN362" s="96"/>
      <c r="BO362" s="96"/>
      <c r="BP362" s="96"/>
      <c r="BQ362" s="96"/>
      <c r="BR362" s="96"/>
      <c r="BS362" s="96"/>
      <c r="BT362" s="96"/>
      <c r="BU362" s="96"/>
      <c r="BV362" s="96"/>
      <c r="BW362" s="96"/>
      <c r="BX362" s="96"/>
      <c r="BY362" s="96"/>
      <c r="BZ362" s="96"/>
      <c r="CA362" s="96"/>
      <c r="CB362" s="96"/>
      <c r="CC362" s="96"/>
      <c r="CD362" s="96"/>
      <c r="CE362" s="96"/>
      <c r="CF362" s="96"/>
      <c r="CG362" s="96"/>
      <c r="CH362" s="96"/>
      <c r="CI362" s="96"/>
      <c r="CJ362" s="96"/>
      <c r="CK362" s="96"/>
      <c r="CL362" s="96"/>
      <c r="CM362" s="96"/>
      <c r="CN362" s="96"/>
      <c r="CO362" s="96"/>
      <c r="CP362" s="96"/>
      <c r="CQ362" s="96"/>
      <c r="CR362" s="96"/>
      <c r="CS362" s="96"/>
      <c r="CT362" s="96"/>
      <c r="CU362" s="96"/>
      <c r="CV362" s="96"/>
      <c r="CW362" s="96"/>
      <c r="CX362" s="96"/>
      <c r="CY362" s="96"/>
      <c r="CZ362" s="96"/>
      <c r="DA362" s="124"/>
    </row>
    <row r="363" spans="2:105" x14ac:dyDescent="0.25">
      <c r="B363" s="123"/>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c r="AA363" s="96"/>
      <c r="AB363" s="96"/>
      <c r="AC363" s="96"/>
      <c r="AD363" s="96"/>
      <c r="AE363" s="96"/>
      <c r="AF363" s="96"/>
      <c r="AG363" s="96"/>
      <c r="AH363" s="96"/>
      <c r="AI363" s="96"/>
      <c r="AJ363" s="96"/>
      <c r="AK363" s="96"/>
      <c r="AL363" s="96"/>
      <c r="AM363" s="96"/>
      <c r="AN363" s="96"/>
      <c r="AO363" s="96"/>
      <c r="AP363" s="96"/>
      <c r="AQ363" s="96"/>
      <c r="AR363" s="96"/>
      <c r="AS363" s="96"/>
      <c r="AT363" s="96"/>
      <c r="AU363" s="96"/>
      <c r="AV363" s="96"/>
      <c r="AW363" s="96"/>
      <c r="AX363" s="96"/>
      <c r="AY363" s="96"/>
      <c r="AZ363" s="96"/>
      <c r="BA363" s="96"/>
      <c r="BB363" s="96"/>
      <c r="BC363" s="96"/>
      <c r="BD363" s="96"/>
      <c r="BE363" s="96"/>
      <c r="BF363" s="96"/>
      <c r="BG363" s="96"/>
      <c r="BH363" s="96"/>
      <c r="BI363" s="96"/>
      <c r="BJ363" s="96"/>
      <c r="BK363" s="96"/>
      <c r="BL363" s="96"/>
      <c r="BM363" s="96"/>
      <c r="BN363" s="96"/>
      <c r="BO363" s="96"/>
      <c r="BP363" s="96"/>
      <c r="BQ363" s="96"/>
      <c r="BR363" s="96"/>
      <c r="BS363" s="96"/>
      <c r="BT363" s="96"/>
      <c r="BU363" s="96"/>
      <c r="BV363" s="96"/>
      <c r="BW363" s="96"/>
      <c r="BX363" s="96"/>
      <c r="BY363" s="96"/>
      <c r="BZ363" s="96"/>
      <c r="CA363" s="96"/>
      <c r="CB363" s="96"/>
      <c r="CC363" s="96"/>
      <c r="CD363" s="96"/>
      <c r="CE363" s="96"/>
      <c r="CF363" s="96"/>
      <c r="CG363" s="96"/>
      <c r="CH363" s="96"/>
      <c r="CI363" s="96"/>
      <c r="CJ363" s="96"/>
      <c r="CK363" s="96"/>
      <c r="CL363" s="96"/>
      <c r="CM363" s="96"/>
      <c r="CN363" s="96"/>
      <c r="CO363" s="96"/>
      <c r="CP363" s="96"/>
      <c r="CQ363" s="96"/>
      <c r="CR363" s="96"/>
      <c r="CS363" s="96"/>
      <c r="CT363" s="96"/>
      <c r="CU363" s="96"/>
      <c r="CV363" s="96"/>
      <c r="CW363" s="96"/>
      <c r="CX363" s="96"/>
      <c r="CY363" s="96"/>
      <c r="CZ363" s="96"/>
      <c r="DA363" s="124"/>
    </row>
    <row r="364" spans="2:105" x14ac:dyDescent="0.25">
      <c r="B364" s="123"/>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c r="AA364" s="96"/>
      <c r="AB364" s="96"/>
      <c r="AC364" s="96"/>
      <c r="AD364" s="96"/>
      <c r="AE364" s="96"/>
      <c r="AF364" s="96"/>
      <c r="AG364" s="96"/>
      <c r="AH364" s="96"/>
      <c r="AI364" s="96"/>
      <c r="AJ364" s="96"/>
      <c r="AK364" s="96"/>
      <c r="AL364" s="96"/>
      <c r="AM364" s="96"/>
      <c r="AN364" s="96"/>
      <c r="AO364" s="96"/>
      <c r="AP364" s="96"/>
      <c r="AQ364" s="96"/>
      <c r="AR364" s="96"/>
      <c r="AS364" s="96"/>
      <c r="AT364" s="96"/>
      <c r="AU364" s="96"/>
      <c r="AV364" s="96"/>
      <c r="AW364" s="96"/>
      <c r="AX364" s="96"/>
      <c r="AY364" s="96"/>
      <c r="AZ364" s="96"/>
      <c r="BA364" s="96"/>
      <c r="BB364" s="96"/>
      <c r="BC364" s="96"/>
      <c r="BD364" s="96"/>
      <c r="BE364" s="96"/>
      <c r="BF364" s="96"/>
      <c r="BG364" s="96"/>
      <c r="BH364" s="96"/>
      <c r="BI364" s="96"/>
      <c r="BJ364" s="96"/>
      <c r="BK364" s="96"/>
      <c r="BL364" s="96"/>
      <c r="BM364" s="96"/>
      <c r="BN364" s="96"/>
      <c r="BO364" s="96"/>
      <c r="BP364" s="96"/>
      <c r="BQ364" s="96"/>
      <c r="BR364" s="96"/>
      <c r="BS364" s="96"/>
      <c r="BT364" s="96"/>
      <c r="BU364" s="96"/>
      <c r="BV364" s="96"/>
      <c r="BW364" s="96"/>
      <c r="BX364" s="96"/>
      <c r="BY364" s="96"/>
      <c r="BZ364" s="96"/>
      <c r="CA364" s="96"/>
      <c r="CB364" s="96"/>
      <c r="CC364" s="96"/>
      <c r="CD364" s="96"/>
      <c r="CE364" s="96"/>
      <c r="CF364" s="96"/>
      <c r="CG364" s="96"/>
      <c r="CH364" s="96"/>
      <c r="CI364" s="96"/>
      <c r="CJ364" s="96"/>
      <c r="CK364" s="96"/>
      <c r="CL364" s="96"/>
      <c r="CM364" s="96"/>
      <c r="CN364" s="96"/>
      <c r="CO364" s="96"/>
      <c r="CP364" s="96"/>
      <c r="CQ364" s="96"/>
      <c r="CR364" s="96"/>
      <c r="CS364" s="96"/>
      <c r="CT364" s="96"/>
      <c r="CU364" s="96"/>
      <c r="CV364" s="96"/>
      <c r="CW364" s="96"/>
      <c r="CX364" s="96"/>
      <c r="CY364" s="96"/>
      <c r="CZ364" s="96"/>
      <c r="DA364" s="124"/>
    </row>
    <row r="365" spans="2:105" x14ac:dyDescent="0.25">
      <c r="B365" s="123"/>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c r="AA365" s="96"/>
      <c r="AB365" s="96"/>
      <c r="AC365" s="96"/>
      <c r="AD365" s="96"/>
      <c r="AE365" s="96"/>
      <c r="AF365" s="96"/>
      <c r="AG365" s="96"/>
      <c r="AH365" s="96"/>
      <c r="AI365" s="96"/>
      <c r="AJ365" s="96"/>
      <c r="AK365" s="96"/>
      <c r="AL365" s="96"/>
      <c r="AM365" s="96"/>
      <c r="AN365" s="96"/>
      <c r="AO365" s="96"/>
      <c r="AP365" s="96"/>
      <c r="AQ365" s="96"/>
      <c r="AR365" s="96"/>
      <c r="AS365" s="96"/>
      <c r="AT365" s="96"/>
      <c r="AU365" s="96"/>
      <c r="AV365" s="96"/>
      <c r="AW365" s="96"/>
      <c r="AX365" s="96"/>
      <c r="AY365" s="96"/>
      <c r="AZ365" s="96"/>
      <c r="BA365" s="96"/>
      <c r="BB365" s="96"/>
      <c r="BC365" s="96"/>
      <c r="BD365" s="96"/>
      <c r="BE365" s="96"/>
      <c r="BF365" s="96"/>
      <c r="BG365" s="96"/>
      <c r="BH365" s="96"/>
      <c r="BI365" s="96"/>
      <c r="BJ365" s="96"/>
      <c r="BK365" s="96"/>
      <c r="BL365" s="96"/>
      <c r="BM365" s="96"/>
      <c r="BN365" s="96"/>
      <c r="BO365" s="96"/>
      <c r="BP365" s="96"/>
      <c r="BQ365" s="96"/>
      <c r="BR365" s="96"/>
      <c r="BS365" s="96"/>
      <c r="BT365" s="96"/>
      <c r="BU365" s="96"/>
      <c r="BV365" s="96"/>
      <c r="BW365" s="96"/>
      <c r="BX365" s="96"/>
      <c r="BY365" s="96"/>
      <c r="BZ365" s="96"/>
      <c r="CA365" s="96"/>
      <c r="CB365" s="96"/>
      <c r="CC365" s="96"/>
      <c r="CD365" s="96"/>
      <c r="CE365" s="96"/>
      <c r="CF365" s="96"/>
      <c r="CG365" s="96"/>
      <c r="CH365" s="96"/>
      <c r="CI365" s="96"/>
      <c r="CJ365" s="96"/>
      <c r="CK365" s="96"/>
      <c r="CL365" s="96"/>
      <c r="CM365" s="96"/>
      <c r="CN365" s="96"/>
      <c r="CO365" s="96"/>
      <c r="CP365" s="96"/>
      <c r="CQ365" s="96"/>
      <c r="CR365" s="96"/>
      <c r="CS365" s="96"/>
      <c r="CT365" s="96"/>
      <c r="CU365" s="96"/>
      <c r="CV365" s="96"/>
      <c r="CW365" s="96"/>
      <c r="CX365" s="96"/>
      <c r="CY365" s="96"/>
      <c r="CZ365" s="96"/>
      <c r="DA365" s="124"/>
    </row>
    <row r="366" spans="2:105" x14ac:dyDescent="0.25">
      <c r="B366" s="123"/>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c r="AA366" s="96"/>
      <c r="AB366" s="96"/>
      <c r="AC366" s="96"/>
      <c r="AD366" s="96"/>
      <c r="AE366" s="96"/>
      <c r="AF366" s="96"/>
      <c r="AG366" s="96"/>
      <c r="AH366" s="96"/>
      <c r="AI366" s="96"/>
      <c r="AJ366" s="96"/>
      <c r="AK366" s="96"/>
      <c r="AL366" s="96"/>
      <c r="AM366" s="96"/>
      <c r="AN366" s="96"/>
      <c r="AO366" s="96"/>
      <c r="AP366" s="96"/>
      <c r="AQ366" s="96"/>
      <c r="AR366" s="96"/>
      <c r="AS366" s="96"/>
      <c r="AT366" s="96"/>
      <c r="AU366" s="96"/>
      <c r="AV366" s="96"/>
      <c r="AW366" s="96"/>
      <c r="AX366" s="96"/>
      <c r="AY366" s="96"/>
      <c r="AZ366" s="96"/>
      <c r="BA366" s="96"/>
      <c r="BB366" s="96"/>
      <c r="BC366" s="96"/>
      <c r="BD366" s="96"/>
      <c r="BE366" s="96"/>
      <c r="BF366" s="96"/>
      <c r="BG366" s="96"/>
      <c r="BH366" s="96"/>
      <c r="BI366" s="96"/>
      <c r="BJ366" s="96"/>
      <c r="BK366" s="96"/>
      <c r="BL366" s="96"/>
      <c r="BM366" s="96"/>
      <c r="BN366" s="96"/>
      <c r="BO366" s="96"/>
      <c r="BP366" s="96"/>
      <c r="BQ366" s="96"/>
      <c r="BR366" s="96"/>
      <c r="BS366" s="96"/>
      <c r="BT366" s="96"/>
      <c r="BU366" s="96"/>
      <c r="BV366" s="96"/>
      <c r="BW366" s="96"/>
      <c r="BX366" s="96"/>
      <c r="BY366" s="96"/>
      <c r="BZ366" s="96"/>
      <c r="CA366" s="96"/>
      <c r="CB366" s="96"/>
      <c r="CC366" s="96"/>
      <c r="CD366" s="96"/>
      <c r="CE366" s="96"/>
      <c r="CF366" s="96"/>
      <c r="CG366" s="96"/>
      <c r="CH366" s="96"/>
      <c r="CI366" s="96"/>
      <c r="CJ366" s="96"/>
      <c r="CK366" s="96"/>
      <c r="CL366" s="96"/>
      <c r="CM366" s="96"/>
      <c r="CN366" s="96"/>
      <c r="CO366" s="96"/>
      <c r="CP366" s="96"/>
      <c r="CQ366" s="96"/>
      <c r="CR366" s="96"/>
      <c r="CS366" s="96"/>
      <c r="CT366" s="96"/>
      <c r="CU366" s="96"/>
      <c r="CV366" s="96"/>
      <c r="CW366" s="96"/>
      <c r="CX366" s="96"/>
      <c r="CY366" s="96"/>
      <c r="CZ366" s="96"/>
      <c r="DA366" s="124"/>
    </row>
    <row r="367" spans="2:105" x14ac:dyDescent="0.25">
      <c r="B367" s="123"/>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c r="AA367" s="96"/>
      <c r="AB367" s="96"/>
      <c r="AC367" s="96"/>
      <c r="AD367" s="96"/>
      <c r="AE367" s="96"/>
      <c r="AF367" s="96"/>
      <c r="AG367" s="96"/>
      <c r="AH367" s="96"/>
      <c r="AI367" s="96"/>
      <c r="AJ367" s="96"/>
      <c r="AK367" s="96"/>
      <c r="AL367" s="96"/>
      <c r="AM367" s="96"/>
      <c r="AN367" s="96"/>
      <c r="AO367" s="96"/>
      <c r="AP367" s="96"/>
      <c r="AQ367" s="96"/>
      <c r="AR367" s="96"/>
      <c r="AS367" s="96"/>
      <c r="AT367" s="96"/>
      <c r="AU367" s="96"/>
      <c r="AV367" s="96"/>
      <c r="AW367" s="96"/>
      <c r="AX367" s="96"/>
      <c r="AY367" s="96"/>
      <c r="AZ367" s="96"/>
      <c r="BA367" s="96"/>
      <c r="BB367" s="96"/>
      <c r="BC367" s="96"/>
      <c r="BD367" s="96"/>
      <c r="BE367" s="96"/>
      <c r="BF367" s="96"/>
      <c r="BG367" s="96"/>
      <c r="BH367" s="96"/>
      <c r="BI367" s="96"/>
      <c r="BJ367" s="96"/>
      <c r="BK367" s="96"/>
      <c r="BL367" s="96"/>
      <c r="BM367" s="96"/>
      <c r="BN367" s="96"/>
      <c r="BO367" s="96"/>
      <c r="BP367" s="96"/>
      <c r="BQ367" s="96"/>
      <c r="BR367" s="96"/>
      <c r="BS367" s="96"/>
      <c r="BT367" s="96"/>
      <c r="BU367" s="96"/>
      <c r="BV367" s="96"/>
      <c r="BW367" s="96"/>
      <c r="BX367" s="96"/>
      <c r="BY367" s="96"/>
      <c r="BZ367" s="96"/>
      <c r="CA367" s="96"/>
      <c r="CB367" s="96"/>
      <c r="CC367" s="96"/>
      <c r="CD367" s="96"/>
      <c r="CE367" s="96"/>
      <c r="CF367" s="96"/>
      <c r="CG367" s="96"/>
      <c r="CH367" s="96"/>
      <c r="CI367" s="96"/>
      <c r="CJ367" s="96"/>
      <c r="CK367" s="96"/>
      <c r="CL367" s="96"/>
      <c r="CM367" s="96"/>
      <c r="CN367" s="96"/>
      <c r="CO367" s="96"/>
      <c r="CP367" s="96"/>
      <c r="CQ367" s="96"/>
      <c r="CR367" s="96"/>
      <c r="CS367" s="96"/>
      <c r="CT367" s="96"/>
      <c r="CU367" s="96"/>
      <c r="CV367" s="96"/>
      <c r="CW367" s="96"/>
      <c r="CX367" s="96"/>
      <c r="CY367" s="96"/>
      <c r="CZ367" s="96"/>
      <c r="DA367" s="124"/>
    </row>
    <row r="368" spans="2:105" x14ac:dyDescent="0.25">
      <c r="B368" s="123"/>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c r="AA368" s="96"/>
      <c r="AB368" s="96"/>
      <c r="AC368" s="96"/>
      <c r="AD368" s="96"/>
      <c r="AE368" s="96"/>
      <c r="AF368" s="96"/>
      <c r="AG368" s="96"/>
      <c r="AH368" s="96"/>
      <c r="AI368" s="96"/>
      <c r="AJ368" s="96"/>
      <c r="AK368" s="96"/>
      <c r="AL368" s="96"/>
      <c r="AM368" s="96"/>
      <c r="AN368" s="96"/>
      <c r="AO368" s="96"/>
      <c r="AP368" s="96"/>
      <c r="AQ368" s="96"/>
      <c r="AR368" s="96"/>
      <c r="AS368" s="96"/>
      <c r="AT368" s="96"/>
      <c r="AU368" s="96"/>
      <c r="AV368" s="96"/>
      <c r="AW368" s="96"/>
      <c r="AX368" s="96"/>
      <c r="AY368" s="96"/>
      <c r="AZ368" s="96"/>
      <c r="BA368" s="96"/>
      <c r="BB368" s="96"/>
      <c r="BC368" s="96"/>
      <c r="BD368" s="96"/>
      <c r="BE368" s="96"/>
      <c r="BF368" s="96"/>
      <c r="BG368" s="96"/>
      <c r="BH368" s="96"/>
      <c r="BI368" s="96"/>
      <c r="BJ368" s="96"/>
      <c r="BK368" s="96"/>
      <c r="BL368" s="96"/>
      <c r="BM368" s="96"/>
      <c r="BN368" s="96"/>
      <c r="BO368" s="96"/>
      <c r="BP368" s="96"/>
      <c r="BQ368" s="96"/>
      <c r="BR368" s="96"/>
      <c r="BS368" s="96"/>
      <c r="BT368" s="96"/>
      <c r="BU368" s="96"/>
      <c r="BV368" s="96"/>
      <c r="BW368" s="96"/>
      <c r="BX368" s="96"/>
      <c r="BY368" s="96"/>
      <c r="BZ368" s="96"/>
      <c r="CA368" s="96"/>
      <c r="CB368" s="96"/>
      <c r="CC368" s="96"/>
      <c r="CD368" s="96"/>
      <c r="CE368" s="96"/>
      <c r="CF368" s="96"/>
      <c r="CG368" s="96"/>
      <c r="CH368" s="96"/>
      <c r="CI368" s="96"/>
      <c r="CJ368" s="96"/>
      <c r="CK368" s="96"/>
      <c r="CL368" s="96"/>
      <c r="CM368" s="96"/>
      <c r="CN368" s="96"/>
      <c r="CO368" s="96"/>
      <c r="CP368" s="96"/>
      <c r="CQ368" s="96"/>
      <c r="CR368" s="96"/>
      <c r="CS368" s="96"/>
      <c r="CT368" s="96"/>
      <c r="CU368" s="96"/>
      <c r="CV368" s="96"/>
      <c r="CW368" s="96"/>
      <c r="CX368" s="96"/>
      <c r="CY368" s="96"/>
      <c r="CZ368" s="96"/>
      <c r="DA368" s="124"/>
    </row>
    <row r="369" spans="2:105" x14ac:dyDescent="0.25">
      <c r="B369" s="123"/>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c r="AA369" s="96"/>
      <c r="AB369" s="96"/>
      <c r="AC369" s="96"/>
      <c r="AD369" s="96"/>
      <c r="AE369" s="96"/>
      <c r="AF369" s="96"/>
      <c r="AG369" s="96"/>
      <c r="AH369" s="96"/>
      <c r="AI369" s="96"/>
      <c r="AJ369" s="96"/>
      <c r="AK369" s="96"/>
      <c r="AL369" s="96"/>
      <c r="AM369" s="96"/>
      <c r="AN369" s="96"/>
      <c r="AO369" s="96"/>
      <c r="AP369" s="96"/>
      <c r="AQ369" s="96"/>
      <c r="AR369" s="96"/>
      <c r="AS369" s="96"/>
      <c r="AT369" s="96"/>
      <c r="AU369" s="96"/>
      <c r="AV369" s="96"/>
      <c r="AW369" s="96"/>
      <c r="AX369" s="96"/>
      <c r="AY369" s="96"/>
      <c r="AZ369" s="96"/>
      <c r="BA369" s="96"/>
      <c r="BB369" s="96"/>
      <c r="BC369" s="96"/>
      <c r="BD369" s="96"/>
      <c r="BE369" s="96"/>
      <c r="BF369" s="96"/>
      <c r="BG369" s="96"/>
      <c r="BH369" s="96"/>
      <c r="BI369" s="96"/>
      <c r="BJ369" s="96"/>
      <c r="BK369" s="96"/>
      <c r="BL369" s="96"/>
      <c r="BM369" s="96"/>
      <c r="BN369" s="96"/>
      <c r="BO369" s="96"/>
      <c r="BP369" s="96"/>
      <c r="BQ369" s="96"/>
      <c r="BR369" s="96"/>
      <c r="BS369" s="96"/>
      <c r="BT369" s="96"/>
      <c r="BU369" s="96"/>
      <c r="BV369" s="96"/>
      <c r="BW369" s="96"/>
      <c r="BX369" s="96"/>
      <c r="BY369" s="96"/>
      <c r="BZ369" s="96"/>
      <c r="CA369" s="96"/>
      <c r="CB369" s="96"/>
      <c r="CC369" s="96"/>
      <c r="CD369" s="96"/>
      <c r="CE369" s="96"/>
      <c r="CF369" s="96"/>
      <c r="CG369" s="96"/>
      <c r="CH369" s="96"/>
      <c r="CI369" s="96"/>
      <c r="CJ369" s="96"/>
      <c r="CK369" s="96"/>
      <c r="CL369" s="96"/>
      <c r="CM369" s="96"/>
      <c r="CN369" s="96"/>
      <c r="CO369" s="96"/>
      <c r="CP369" s="96"/>
      <c r="CQ369" s="96"/>
      <c r="CR369" s="96"/>
      <c r="CS369" s="96"/>
      <c r="CT369" s="96"/>
      <c r="CU369" s="96"/>
      <c r="CV369" s="96"/>
      <c r="CW369" s="96"/>
      <c r="CX369" s="96"/>
      <c r="CY369" s="96"/>
      <c r="CZ369" s="96"/>
      <c r="DA369" s="124"/>
    </row>
    <row r="370" spans="2:105" x14ac:dyDescent="0.25">
      <c r="B370" s="123"/>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c r="AA370" s="96"/>
      <c r="AB370" s="96"/>
      <c r="AC370" s="96"/>
      <c r="AD370" s="96"/>
      <c r="AE370" s="96"/>
      <c r="AF370" s="96"/>
      <c r="AG370" s="96"/>
      <c r="AH370" s="96"/>
      <c r="AI370" s="96"/>
      <c r="AJ370" s="96"/>
      <c r="AK370" s="96"/>
      <c r="AL370" s="96"/>
      <c r="AM370" s="96"/>
      <c r="AN370" s="96"/>
      <c r="AO370" s="96"/>
      <c r="AP370" s="96"/>
      <c r="AQ370" s="96"/>
      <c r="AR370" s="96"/>
      <c r="AS370" s="96"/>
      <c r="AT370" s="96"/>
      <c r="AU370" s="96"/>
      <c r="AV370" s="96"/>
      <c r="AW370" s="96"/>
      <c r="AX370" s="96"/>
      <c r="AY370" s="96"/>
      <c r="AZ370" s="96"/>
      <c r="BA370" s="96"/>
      <c r="BB370" s="96"/>
      <c r="BC370" s="96"/>
      <c r="BD370" s="96"/>
      <c r="BE370" s="96"/>
      <c r="BF370" s="96"/>
      <c r="BG370" s="96"/>
      <c r="BH370" s="96"/>
      <c r="BI370" s="96"/>
      <c r="BJ370" s="96"/>
      <c r="BK370" s="96"/>
      <c r="BL370" s="96"/>
      <c r="BM370" s="96"/>
      <c r="BN370" s="96"/>
      <c r="BO370" s="96"/>
      <c r="BP370" s="96"/>
      <c r="BQ370" s="96"/>
      <c r="BR370" s="96"/>
      <c r="BS370" s="96"/>
      <c r="BT370" s="96"/>
      <c r="BU370" s="96"/>
      <c r="BV370" s="96"/>
      <c r="BW370" s="96"/>
      <c r="BX370" s="96"/>
      <c r="BY370" s="96"/>
      <c r="BZ370" s="96"/>
      <c r="CA370" s="96"/>
      <c r="CB370" s="96"/>
      <c r="CC370" s="96"/>
      <c r="CD370" s="96"/>
      <c r="CE370" s="96"/>
      <c r="CF370" s="96"/>
      <c r="CG370" s="96"/>
      <c r="CH370" s="96"/>
      <c r="CI370" s="96"/>
      <c r="CJ370" s="96"/>
      <c r="CK370" s="96"/>
      <c r="CL370" s="96"/>
      <c r="CM370" s="96"/>
      <c r="CN370" s="96"/>
      <c r="CO370" s="96"/>
      <c r="CP370" s="96"/>
      <c r="CQ370" s="96"/>
      <c r="CR370" s="96"/>
      <c r="CS370" s="96"/>
      <c r="CT370" s="96"/>
      <c r="CU370" s="96"/>
      <c r="CV370" s="96"/>
      <c r="CW370" s="96"/>
      <c r="CX370" s="96"/>
      <c r="CY370" s="96"/>
      <c r="CZ370" s="96"/>
      <c r="DA370" s="124"/>
    </row>
    <row r="371" spans="2:105" x14ac:dyDescent="0.25">
      <c r="B371" s="123"/>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c r="AA371" s="96"/>
      <c r="AB371" s="96"/>
      <c r="AC371" s="96"/>
      <c r="AD371" s="96"/>
      <c r="AE371" s="96"/>
      <c r="AF371" s="96"/>
      <c r="AG371" s="96"/>
      <c r="AH371" s="96"/>
      <c r="AI371" s="96"/>
      <c r="AJ371" s="96"/>
      <c r="AK371" s="96"/>
      <c r="AL371" s="96"/>
      <c r="AM371" s="96"/>
      <c r="AN371" s="96"/>
      <c r="AO371" s="96"/>
      <c r="AP371" s="96"/>
      <c r="AQ371" s="96"/>
      <c r="AR371" s="96"/>
      <c r="AS371" s="96"/>
      <c r="AT371" s="96"/>
      <c r="AU371" s="96"/>
      <c r="AV371" s="96"/>
      <c r="AW371" s="96"/>
      <c r="AX371" s="96"/>
      <c r="AY371" s="96"/>
      <c r="AZ371" s="96"/>
      <c r="BA371" s="96"/>
      <c r="BB371" s="96"/>
      <c r="BC371" s="96"/>
      <c r="BD371" s="96"/>
      <c r="BE371" s="96"/>
      <c r="BF371" s="96"/>
      <c r="BG371" s="96"/>
      <c r="BH371" s="96"/>
      <c r="BI371" s="96"/>
      <c r="BJ371" s="96"/>
      <c r="BK371" s="96"/>
      <c r="BL371" s="96"/>
      <c r="BM371" s="96"/>
      <c r="BN371" s="96"/>
      <c r="BO371" s="96"/>
      <c r="BP371" s="96"/>
      <c r="BQ371" s="96"/>
      <c r="BR371" s="96"/>
      <c r="BS371" s="96"/>
      <c r="BT371" s="96"/>
      <c r="BU371" s="96"/>
      <c r="BV371" s="96"/>
      <c r="BW371" s="96"/>
      <c r="BX371" s="96"/>
      <c r="BY371" s="96"/>
      <c r="BZ371" s="96"/>
      <c r="CA371" s="96"/>
      <c r="CB371" s="96"/>
      <c r="CC371" s="96"/>
      <c r="CD371" s="96"/>
      <c r="CE371" s="96"/>
      <c r="CF371" s="96"/>
      <c r="CG371" s="96"/>
      <c r="CH371" s="96"/>
      <c r="CI371" s="96"/>
      <c r="CJ371" s="96"/>
      <c r="CK371" s="96"/>
      <c r="CL371" s="96"/>
      <c r="CM371" s="96"/>
      <c r="CN371" s="96"/>
      <c r="CO371" s="96"/>
      <c r="CP371" s="96"/>
      <c r="CQ371" s="96"/>
      <c r="CR371" s="96"/>
      <c r="CS371" s="96"/>
      <c r="CT371" s="96"/>
      <c r="CU371" s="96"/>
      <c r="CV371" s="96"/>
      <c r="CW371" s="96"/>
      <c r="CX371" s="96"/>
      <c r="CY371" s="96"/>
      <c r="CZ371" s="96"/>
      <c r="DA371" s="124"/>
    </row>
    <row r="372" spans="2:105" x14ac:dyDescent="0.25">
      <c r="B372" s="123"/>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c r="AA372" s="96"/>
      <c r="AB372" s="96"/>
      <c r="AC372" s="96"/>
      <c r="AD372" s="96"/>
      <c r="AE372" s="96"/>
      <c r="AF372" s="96"/>
      <c r="AG372" s="96"/>
      <c r="AH372" s="96"/>
      <c r="AI372" s="96"/>
      <c r="AJ372" s="96"/>
      <c r="AK372" s="96"/>
      <c r="AL372" s="96"/>
      <c r="AM372" s="96"/>
      <c r="AN372" s="96"/>
      <c r="AO372" s="96"/>
      <c r="AP372" s="96"/>
      <c r="AQ372" s="96"/>
      <c r="AR372" s="96"/>
      <c r="AS372" s="96"/>
      <c r="AT372" s="96"/>
      <c r="AU372" s="96"/>
      <c r="AV372" s="96"/>
      <c r="AW372" s="96"/>
      <c r="AX372" s="96"/>
      <c r="AY372" s="96"/>
      <c r="AZ372" s="96"/>
      <c r="BA372" s="96"/>
      <c r="BB372" s="96"/>
      <c r="BC372" s="96"/>
      <c r="BD372" s="96"/>
      <c r="BE372" s="96"/>
      <c r="BF372" s="96"/>
      <c r="BG372" s="96"/>
      <c r="BH372" s="96"/>
      <c r="BI372" s="96"/>
      <c r="BJ372" s="96"/>
      <c r="BK372" s="96"/>
      <c r="BL372" s="96"/>
      <c r="BM372" s="96"/>
      <c r="BN372" s="96"/>
      <c r="BO372" s="96"/>
      <c r="BP372" s="96"/>
      <c r="BQ372" s="96"/>
      <c r="BR372" s="96"/>
      <c r="BS372" s="96"/>
      <c r="BT372" s="96"/>
      <c r="BU372" s="96"/>
      <c r="BV372" s="96"/>
      <c r="BW372" s="96"/>
      <c r="BX372" s="96"/>
      <c r="BY372" s="96"/>
      <c r="BZ372" s="96"/>
      <c r="CA372" s="96"/>
      <c r="CB372" s="96"/>
      <c r="CC372" s="96"/>
      <c r="CD372" s="96"/>
      <c r="CE372" s="96"/>
      <c r="CF372" s="96"/>
      <c r="CG372" s="96"/>
      <c r="CH372" s="96"/>
      <c r="CI372" s="96"/>
      <c r="CJ372" s="96"/>
      <c r="CK372" s="96"/>
      <c r="CL372" s="96"/>
      <c r="CM372" s="96"/>
      <c r="CN372" s="96"/>
      <c r="CO372" s="96"/>
      <c r="CP372" s="96"/>
      <c r="CQ372" s="96"/>
      <c r="CR372" s="96"/>
      <c r="CS372" s="96"/>
      <c r="CT372" s="96"/>
      <c r="CU372" s="96"/>
      <c r="CV372" s="96"/>
      <c r="CW372" s="96"/>
      <c r="CX372" s="96"/>
      <c r="CY372" s="96"/>
      <c r="CZ372" s="96"/>
      <c r="DA372" s="124"/>
    </row>
    <row r="373" spans="2:105" x14ac:dyDescent="0.25">
      <c r="B373" s="123"/>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c r="AA373" s="96"/>
      <c r="AB373" s="96"/>
      <c r="AC373" s="96"/>
      <c r="AD373" s="96"/>
      <c r="AE373" s="96"/>
      <c r="AF373" s="96"/>
      <c r="AG373" s="96"/>
      <c r="AH373" s="96"/>
      <c r="AI373" s="96"/>
      <c r="AJ373" s="96"/>
      <c r="AK373" s="96"/>
      <c r="AL373" s="96"/>
      <c r="AM373" s="96"/>
      <c r="AN373" s="96"/>
      <c r="AO373" s="96"/>
      <c r="AP373" s="96"/>
      <c r="AQ373" s="96"/>
      <c r="AR373" s="96"/>
      <c r="AS373" s="96"/>
      <c r="AT373" s="96"/>
      <c r="AU373" s="96"/>
      <c r="AV373" s="96"/>
      <c r="AW373" s="96"/>
      <c r="AX373" s="96"/>
      <c r="AY373" s="96"/>
      <c r="AZ373" s="96"/>
      <c r="BA373" s="96"/>
      <c r="BB373" s="96"/>
      <c r="BC373" s="96"/>
      <c r="BD373" s="96"/>
      <c r="BE373" s="96"/>
      <c r="BF373" s="96"/>
      <c r="BG373" s="96"/>
      <c r="BH373" s="96"/>
      <c r="BI373" s="96"/>
      <c r="BJ373" s="96"/>
      <c r="BK373" s="96"/>
      <c r="BL373" s="96"/>
      <c r="BM373" s="96"/>
      <c r="BN373" s="96"/>
      <c r="BO373" s="96"/>
      <c r="BP373" s="96"/>
      <c r="BQ373" s="96"/>
      <c r="BR373" s="96"/>
      <c r="BS373" s="96"/>
      <c r="BT373" s="96"/>
      <c r="BU373" s="96"/>
      <c r="BV373" s="96"/>
      <c r="BW373" s="96"/>
      <c r="BX373" s="96"/>
      <c r="BY373" s="96"/>
      <c r="BZ373" s="96"/>
      <c r="CA373" s="96"/>
      <c r="CB373" s="96"/>
      <c r="CC373" s="96"/>
      <c r="CD373" s="96"/>
      <c r="CE373" s="96"/>
      <c r="CF373" s="96"/>
      <c r="CG373" s="96"/>
      <c r="CH373" s="96"/>
      <c r="CI373" s="96"/>
      <c r="CJ373" s="96"/>
      <c r="CK373" s="96"/>
      <c r="CL373" s="96"/>
      <c r="CM373" s="96"/>
      <c r="CN373" s="96"/>
      <c r="CO373" s="96"/>
      <c r="CP373" s="96"/>
      <c r="CQ373" s="96"/>
      <c r="CR373" s="96"/>
      <c r="CS373" s="96"/>
      <c r="CT373" s="96"/>
      <c r="CU373" s="96"/>
      <c r="CV373" s="96"/>
      <c r="CW373" s="96"/>
      <c r="CX373" s="96"/>
      <c r="CY373" s="96"/>
      <c r="CZ373" s="96"/>
      <c r="DA373" s="124"/>
    </row>
    <row r="374" spans="2:105" x14ac:dyDescent="0.25">
      <c r="B374" s="123"/>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c r="AA374" s="96"/>
      <c r="AB374" s="96"/>
      <c r="AC374" s="96"/>
      <c r="AD374" s="96"/>
      <c r="AE374" s="96"/>
      <c r="AF374" s="96"/>
      <c r="AG374" s="96"/>
      <c r="AH374" s="96"/>
      <c r="AI374" s="96"/>
      <c r="AJ374" s="96"/>
      <c r="AK374" s="96"/>
      <c r="AL374" s="96"/>
      <c r="AM374" s="96"/>
      <c r="AN374" s="96"/>
      <c r="AO374" s="96"/>
      <c r="AP374" s="96"/>
      <c r="AQ374" s="96"/>
      <c r="AR374" s="96"/>
      <c r="AS374" s="96"/>
      <c r="AT374" s="96"/>
      <c r="AU374" s="96"/>
      <c r="AV374" s="96"/>
      <c r="AW374" s="96"/>
      <c r="AX374" s="96"/>
      <c r="AY374" s="96"/>
      <c r="AZ374" s="96"/>
      <c r="BA374" s="96"/>
      <c r="BB374" s="96"/>
      <c r="BC374" s="96"/>
      <c r="BD374" s="96"/>
      <c r="BE374" s="96"/>
      <c r="BF374" s="96"/>
      <c r="BG374" s="96"/>
      <c r="BH374" s="96"/>
      <c r="BI374" s="96"/>
      <c r="BJ374" s="96"/>
      <c r="BK374" s="96"/>
      <c r="BL374" s="96"/>
      <c r="BM374" s="96"/>
      <c r="BN374" s="96"/>
      <c r="BO374" s="96"/>
      <c r="BP374" s="96"/>
      <c r="BQ374" s="96"/>
      <c r="BR374" s="96"/>
      <c r="BS374" s="96"/>
      <c r="BT374" s="96"/>
      <c r="BU374" s="96"/>
      <c r="BV374" s="96"/>
      <c r="BW374" s="96"/>
      <c r="BX374" s="96"/>
      <c r="BY374" s="96"/>
      <c r="BZ374" s="96"/>
      <c r="CA374" s="96"/>
      <c r="CB374" s="96"/>
      <c r="CC374" s="96"/>
      <c r="CD374" s="96"/>
      <c r="CE374" s="96"/>
      <c r="CF374" s="96"/>
      <c r="CG374" s="96"/>
      <c r="CH374" s="96"/>
      <c r="CI374" s="96"/>
      <c r="CJ374" s="96"/>
      <c r="CK374" s="96"/>
      <c r="CL374" s="96"/>
      <c r="CM374" s="96"/>
      <c r="CN374" s="96"/>
      <c r="CO374" s="96"/>
      <c r="CP374" s="96"/>
      <c r="CQ374" s="96"/>
      <c r="CR374" s="96"/>
      <c r="CS374" s="96"/>
      <c r="CT374" s="96"/>
      <c r="CU374" s="96"/>
      <c r="CV374" s="96"/>
      <c r="CW374" s="96"/>
      <c r="CX374" s="96"/>
      <c r="CY374" s="96"/>
      <c r="CZ374" s="96"/>
      <c r="DA374" s="124"/>
    </row>
    <row r="375" spans="2:105" x14ac:dyDescent="0.25">
      <c r="B375" s="123"/>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c r="AA375" s="96"/>
      <c r="AB375" s="96"/>
      <c r="AC375" s="96"/>
      <c r="AD375" s="96"/>
      <c r="AE375" s="96"/>
      <c r="AF375" s="96"/>
      <c r="AG375" s="96"/>
      <c r="AH375" s="96"/>
      <c r="AI375" s="96"/>
      <c r="AJ375" s="96"/>
      <c r="AK375" s="96"/>
      <c r="AL375" s="96"/>
      <c r="AM375" s="96"/>
      <c r="AN375" s="96"/>
      <c r="AO375" s="96"/>
      <c r="AP375" s="96"/>
      <c r="AQ375" s="96"/>
      <c r="AR375" s="96"/>
      <c r="AS375" s="96"/>
      <c r="AT375" s="96"/>
      <c r="AU375" s="96"/>
      <c r="AV375" s="96"/>
      <c r="AW375" s="96"/>
      <c r="AX375" s="96"/>
      <c r="AY375" s="96"/>
      <c r="AZ375" s="96"/>
      <c r="BA375" s="96"/>
      <c r="BB375" s="96"/>
      <c r="BC375" s="96"/>
      <c r="BD375" s="96"/>
      <c r="BE375" s="96"/>
      <c r="BF375" s="96"/>
      <c r="BG375" s="96"/>
      <c r="BH375" s="96"/>
      <c r="BI375" s="96"/>
      <c r="BJ375" s="96"/>
      <c r="BK375" s="96"/>
      <c r="BL375" s="96"/>
      <c r="BM375" s="96"/>
      <c r="BN375" s="96"/>
      <c r="BO375" s="96"/>
      <c r="BP375" s="96"/>
      <c r="BQ375" s="96"/>
      <c r="BR375" s="96"/>
      <c r="BS375" s="96"/>
      <c r="BT375" s="96"/>
      <c r="BU375" s="96"/>
      <c r="BV375" s="96"/>
      <c r="BW375" s="96"/>
      <c r="BX375" s="96"/>
      <c r="BY375" s="96"/>
      <c r="BZ375" s="96"/>
      <c r="CA375" s="96"/>
      <c r="CB375" s="96"/>
      <c r="CC375" s="96"/>
      <c r="CD375" s="96"/>
      <c r="CE375" s="96"/>
      <c r="CF375" s="96"/>
      <c r="CG375" s="96"/>
      <c r="CH375" s="96"/>
      <c r="CI375" s="96"/>
      <c r="CJ375" s="96"/>
      <c r="CK375" s="96"/>
      <c r="CL375" s="96"/>
      <c r="CM375" s="96"/>
      <c r="CN375" s="96"/>
      <c r="CO375" s="96"/>
      <c r="CP375" s="96"/>
      <c r="CQ375" s="96"/>
      <c r="CR375" s="96"/>
      <c r="CS375" s="96"/>
      <c r="CT375" s="96"/>
      <c r="CU375" s="96"/>
      <c r="CV375" s="96"/>
      <c r="CW375" s="96"/>
      <c r="CX375" s="96"/>
      <c r="CY375" s="96"/>
      <c r="CZ375" s="96"/>
      <c r="DA375" s="124"/>
    </row>
    <row r="376" spans="2:105" x14ac:dyDescent="0.25">
      <c r="B376" s="123"/>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c r="AA376" s="96"/>
      <c r="AB376" s="96"/>
      <c r="AC376" s="96"/>
      <c r="AD376" s="96"/>
      <c r="AE376" s="96"/>
      <c r="AF376" s="96"/>
      <c r="AG376" s="96"/>
      <c r="AH376" s="96"/>
      <c r="AI376" s="96"/>
      <c r="AJ376" s="96"/>
      <c r="AK376" s="96"/>
      <c r="AL376" s="96"/>
      <c r="AM376" s="96"/>
      <c r="AN376" s="96"/>
      <c r="AO376" s="96"/>
      <c r="AP376" s="96"/>
      <c r="AQ376" s="96"/>
      <c r="AR376" s="96"/>
      <c r="AS376" s="96"/>
      <c r="AT376" s="96"/>
      <c r="AU376" s="96"/>
      <c r="AV376" s="96"/>
      <c r="AW376" s="96"/>
      <c r="AX376" s="96"/>
      <c r="AY376" s="96"/>
      <c r="AZ376" s="96"/>
      <c r="BA376" s="96"/>
      <c r="BB376" s="96"/>
      <c r="BC376" s="96"/>
      <c r="BD376" s="96"/>
      <c r="BE376" s="96"/>
      <c r="BF376" s="96"/>
      <c r="BG376" s="96"/>
      <c r="BH376" s="96"/>
      <c r="BI376" s="96"/>
      <c r="BJ376" s="96"/>
      <c r="BK376" s="96"/>
      <c r="BL376" s="96"/>
      <c r="BM376" s="96"/>
      <c r="BN376" s="96"/>
      <c r="BO376" s="96"/>
      <c r="BP376" s="96"/>
      <c r="BQ376" s="96"/>
      <c r="BR376" s="96"/>
      <c r="BS376" s="96"/>
      <c r="BT376" s="96"/>
      <c r="BU376" s="96"/>
      <c r="BV376" s="96"/>
      <c r="BW376" s="96"/>
      <c r="BX376" s="96"/>
      <c r="BY376" s="96"/>
      <c r="BZ376" s="96"/>
      <c r="CA376" s="96"/>
      <c r="CB376" s="96"/>
      <c r="CC376" s="96"/>
      <c r="CD376" s="96"/>
      <c r="CE376" s="96"/>
      <c r="CF376" s="96"/>
      <c r="CG376" s="96"/>
      <c r="CH376" s="96"/>
      <c r="CI376" s="96"/>
      <c r="CJ376" s="96"/>
      <c r="CK376" s="96"/>
      <c r="CL376" s="96"/>
      <c r="CM376" s="96"/>
      <c r="CN376" s="96"/>
      <c r="CO376" s="96"/>
      <c r="CP376" s="96"/>
      <c r="CQ376" s="96"/>
      <c r="CR376" s="96"/>
      <c r="CS376" s="96"/>
      <c r="CT376" s="96"/>
      <c r="CU376" s="96"/>
      <c r="CV376" s="96"/>
      <c r="CW376" s="96"/>
      <c r="CX376" s="96"/>
      <c r="CY376" s="96"/>
      <c r="CZ376" s="96"/>
      <c r="DA376" s="124"/>
    </row>
    <row r="377" spans="2:105" x14ac:dyDescent="0.25">
      <c r="B377" s="123"/>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c r="AA377" s="96"/>
      <c r="AB377" s="96"/>
      <c r="AC377" s="96"/>
      <c r="AD377" s="96"/>
      <c r="AE377" s="96"/>
      <c r="AF377" s="96"/>
      <c r="AG377" s="96"/>
      <c r="AH377" s="96"/>
      <c r="AI377" s="96"/>
      <c r="AJ377" s="96"/>
      <c r="AK377" s="96"/>
      <c r="AL377" s="96"/>
      <c r="AM377" s="96"/>
      <c r="AN377" s="96"/>
      <c r="AO377" s="96"/>
      <c r="AP377" s="96"/>
      <c r="AQ377" s="96"/>
      <c r="AR377" s="96"/>
      <c r="AS377" s="96"/>
      <c r="AT377" s="96"/>
      <c r="AU377" s="96"/>
      <c r="AV377" s="96"/>
      <c r="AW377" s="96"/>
      <c r="AX377" s="96"/>
      <c r="AY377" s="96"/>
      <c r="AZ377" s="96"/>
      <c r="BA377" s="96"/>
      <c r="BB377" s="96"/>
      <c r="BC377" s="96"/>
      <c r="BD377" s="96"/>
      <c r="BE377" s="96"/>
      <c r="BF377" s="96"/>
      <c r="BG377" s="96"/>
      <c r="BH377" s="96"/>
      <c r="BI377" s="96"/>
      <c r="BJ377" s="96"/>
      <c r="BK377" s="96"/>
      <c r="BL377" s="96"/>
      <c r="BM377" s="96"/>
      <c r="BN377" s="96"/>
      <c r="BO377" s="96"/>
      <c r="BP377" s="96"/>
      <c r="BQ377" s="96"/>
      <c r="BR377" s="96"/>
      <c r="BS377" s="96"/>
      <c r="BT377" s="96"/>
      <c r="BU377" s="96"/>
      <c r="BV377" s="96"/>
      <c r="BW377" s="96"/>
      <c r="BX377" s="96"/>
      <c r="BY377" s="96"/>
      <c r="BZ377" s="96"/>
      <c r="CA377" s="96"/>
      <c r="CB377" s="96"/>
      <c r="CC377" s="96"/>
      <c r="CD377" s="96"/>
      <c r="CE377" s="96"/>
      <c r="CF377" s="96"/>
      <c r="CG377" s="96"/>
      <c r="CH377" s="96"/>
      <c r="CI377" s="96"/>
      <c r="CJ377" s="96"/>
      <c r="CK377" s="96"/>
      <c r="CL377" s="96"/>
      <c r="CM377" s="96"/>
      <c r="CN377" s="96"/>
      <c r="CO377" s="96"/>
      <c r="CP377" s="96"/>
      <c r="CQ377" s="96"/>
      <c r="CR377" s="96"/>
      <c r="CS377" s="96"/>
      <c r="CT377" s="96"/>
      <c r="CU377" s="96"/>
      <c r="CV377" s="96"/>
      <c r="CW377" s="96"/>
      <c r="CX377" s="96"/>
      <c r="CY377" s="96"/>
      <c r="CZ377" s="96"/>
      <c r="DA377" s="124"/>
    </row>
    <row r="378" spans="2:105" x14ac:dyDescent="0.25">
      <c r="B378" s="123"/>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c r="AA378" s="96"/>
      <c r="AB378" s="96"/>
      <c r="AC378" s="96"/>
      <c r="AD378" s="96"/>
      <c r="AE378" s="96"/>
      <c r="AF378" s="96"/>
      <c r="AG378" s="96"/>
      <c r="AH378" s="96"/>
      <c r="AI378" s="96"/>
      <c r="AJ378" s="96"/>
      <c r="AK378" s="96"/>
      <c r="AL378" s="96"/>
      <c r="AM378" s="96"/>
      <c r="AN378" s="96"/>
      <c r="AO378" s="96"/>
      <c r="AP378" s="96"/>
      <c r="AQ378" s="96"/>
      <c r="AR378" s="96"/>
      <c r="AS378" s="96"/>
      <c r="AT378" s="96"/>
      <c r="AU378" s="96"/>
      <c r="AV378" s="96"/>
      <c r="AW378" s="96"/>
      <c r="AX378" s="96"/>
      <c r="AY378" s="96"/>
      <c r="AZ378" s="96"/>
      <c r="BA378" s="96"/>
      <c r="BB378" s="96"/>
      <c r="BC378" s="96"/>
      <c r="BD378" s="96"/>
      <c r="BE378" s="96"/>
      <c r="BF378" s="96"/>
      <c r="BG378" s="96"/>
      <c r="BH378" s="96"/>
      <c r="BI378" s="96"/>
      <c r="BJ378" s="96"/>
      <c r="BK378" s="96"/>
      <c r="BL378" s="96"/>
      <c r="BM378" s="96"/>
      <c r="BN378" s="96"/>
      <c r="BO378" s="96"/>
      <c r="BP378" s="96"/>
      <c r="BQ378" s="96"/>
      <c r="BR378" s="96"/>
      <c r="BS378" s="96"/>
      <c r="BT378" s="96"/>
      <c r="BU378" s="96"/>
      <c r="BV378" s="96"/>
      <c r="BW378" s="96"/>
      <c r="BX378" s="96"/>
      <c r="BY378" s="96"/>
      <c r="BZ378" s="96"/>
      <c r="CA378" s="96"/>
      <c r="CB378" s="96"/>
      <c r="CC378" s="96"/>
      <c r="CD378" s="96"/>
      <c r="CE378" s="96"/>
      <c r="CF378" s="96"/>
      <c r="CG378" s="96"/>
      <c r="CH378" s="96"/>
      <c r="CI378" s="96"/>
      <c r="CJ378" s="96"/>
      <c r="CK378" s="96"/>
      <c r="CL378" s="96"/>
      <c r="CM378" s="96"/>
      <c r="CN378" s="96"/>
      <c r="CO378" s="96"/>
      <c r="CP378" s="96"/>
      <c r="CQ378" s="96"/>
      <c r="CR378" s="96"/>
      <c r="CS378" s="96"/>
      <c r="CT378" s="96"/>
      <c r="CU378" s="96"/>
      <c r="CV378" s="96"/>
      <c r="CW378" s="96"/>
      <c r="CX378" s="96"/>
      <c r="CY378" s="96"/>
      <c r="CZ378" s="96"/>
      <c r="DA378" s="124"/>
    </row>
    <row r="379" spans="2:105" x14ac:dyDescent="0.25">
      <c r="B379" s="123"/>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c r="AA379" s="96"/>
      <c r="AB379" s="96"/>
      <c r="AC379" s="96"/>
      <c r="AD379" s="96"/>
      <c r="AE379" s="96"/>
      <c r="AF379" s="96"/>
      <c r="AG379" s="96"/>
      <c r="AH379" s="96"/>
      <c r="AI379" s="96"/>
      <c r="AJ379" s="96"/>
      <c r="AK379" s="96"/>
      <c r="AL379" s="96"/>
      <c r="AM379" s="96"/>
      <c r="AN379" s="96"/>
      <c r="AO379" s="96"/>
      <c r="AP379" s="96"/>
      <c r="AQ379" s="96"/>
      <c r="AR379" s="96"/>
      <c r="AS379" s="96"/>
      <c r="AT379" s="96"/>
      <c r="AU379" s="96"/>
      <c r="AV379" s="96"/>
      <c r="AW379" s="96"/>
      <c r="AX379" s="96"/>
      <c r="AY379" s="96"/>
      <c r="AZ379" s="96"/>
      <c r="BA379" s="96"/>
      <c r="BB379" s="96"/>
      <c r="BC379" s="96"/>
      <c r="BD379" s="96"/>
      <c r="BE379" s="96"/>
      <c r="BF379" s="96"/>
      <c r="BG379" s="96"/>
      <c r="BH379" s="96"/>
      <c r="BI379" s="96"/>
      <c r="BJ379" s="96"/>
      <c r="BK379" s="96"/>
      <c r="BL379" s="96"/>
      <c r="BM379" s="96"/>
      <c r="BN379" s="96"/>
      <c r="BO379" s="96"/>
      <c r="BP379" s="96"/>
      <c r="BQ379" s="96"/>
      <c r="BR379" s="96"/>
      <c r="BS379" s="96"/>
      <c r="BT379" s="96"/>
      <c r="BU379" s="96"/>
      <c r="BV379" s="96"/>
      <c r="BW379" s="96"/>
      <c r="BX379" s="96"/>
      <c r="BY379" s="96"/>
      <c r="BZ379" s="96"/>
      <c r="CA379" s="96"/>
      <c r="CB379" s="96"/>
      <c r="CC379" s="96"/>
      <c r="CD379" s="96"/>
      <c r="CE379" s="96"/>
      <c r="CF379" s="96"/>
      <c r="CG379" s="96"/>
      <c r="CH379" s="96"/>
      <c r="CI379" s="96"/>
      <c r="CJ379" s="96"/>
      <c r="CK379" s="96"/>
      <c r="CL379" s="96"/>
      <c r="CM379" s="96"/>
      <c r="CN379" s="96"/>
      <c r="CO379" s="96"/>
      <c r="CP379" s="96"/>
      <c r="CQ379" s="96"/>
      <c r="CR379" s="96"/>
      <c r="CS379" s="96"/>
      <c r="CT379" s="96"/>
      <c r="CU379" s="96"/>
      <c r="CV379" s="96"/>
      <c r="CW379" s="96"/>
      <c r="CX379" s="96"/>
      <c r="CY379" s="96"/>
      <c r="CZ379" s="96"/>
      <c r="DA379" s="124"/>
    </row>
    <row r="380" spans="2:105" x14ac:dyDescent="0.25">
      <c r="B380" s="123"/>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c r="AA380" s="96"/>
      <c r="AB380" s="96"/>
      <c r="AC380" s="96"/>
      <c r="AD380" s="96"/>
      <c r="AE380" s="96"/>
      <c r="AF380" s="96"/>
      <c r="AG380" s="96"/>
      <c r="AH380" s="96"/>
      <c r="AI380" s="96"/>
      <c r="AJ380" s="96"/>
      <c r="AK380" s="96"/>
      <c r="AL380" s="96"/>
      <c r="AM380" s="96"/>
      <c r="AN380" s="96"/>
      <c r="AO380" s="96"/>
      <c r="AP380" s="96"/>
      <c r="AQ380" s="96"/>
      <c r="AR380" s="96"/>
      <c r="AS380" s="96"/>
      <c r="AT380" s="96"/>
      <c r="AU380" s="96"/>
      <c r="AV380" s="96"/>
      <c r="AW380" s="96"/>
      <c r="AX380" s="96"/>
      <c r="AY380" s="96"/>
      <c r="AZ380" s="96"/>
      <c r="BA380" s="96"/>
      <c r="BB380" s="96"/>
      <c r="BC380" s="96"/>
      <c r="BD380" s="96"/>
      <c r="BE380" s="96"/>
      <c r="BF380" s="96"/>
      <c r="BG380" s="96"/>
      <c r="BH380" s="96"/>
      <c r="BI380" s="96"/>
      <c r="BJ380" s="96"/>
      <c r="BK380" s="96"/>
      <c r="BL380" s="96"/>
      <c r="BM380" s="96"/>
      <c r="BN380" s="96"/>
      <c r="BO380" s="96"/>
      <c r="BP380" s="96"/>
      <c r="BQ380" s="96"/>
      <c r="BR380" s="96"/>
      <c r="BS380" s="96"/>
      <c r="BT380" s="96"/>
      <c r="BU380" s="96"/>
      <c r="BV380" s="96"/>
      <c r="BW380" s="96"/>
      <c r="BX380" s="96"/>
      <c r="BY380" s="96"/>
      <c r="BZ380" s="96"/>
      <c r="CA380" s="96"/>
      <c r="CB380" s="96"/>
      <c r="CC380" s="96"/>
      <c r="CD380" s="96"/>
      <c r="CE380" s="96"/>
      <c r="CF380" s="96"/>
      <c r="CG380" s="96"/>
      <c r="CH380" s="96"/>
      <c r="CI380" s="96"/>
      <c r="CJ380" s="96"/>
      <c r="CK380" s="96"/>
      <c r="CL380" s="96"/>
      <c r="CM380" s="96"/>
      <c r="CN380" s="96"/>
      <c r="CO380" s="96"/>
      <c r="CP380" s="96"/>
      <c r="CQ380" s="96"/>
      <c r="CR380" s="96"/>
      <c r="CS380" s="96"/>
      <c r="CT380" s="96"/>
      <c r="CU380" s="96"/>
      <c r="CV380" s="96"/>
      <c r="CW380" s="96"/>
      <c r="CX380" s="96"/>
      <c r="CY380" s="96"/>
      <c r="CZ380" s="96"/>
      <c r="DA380" s="124"/>
    </row>
    <row r="381" spans="2:105" x14ac:dyDescent="0.25">
      <c r="B381" s="123"/>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c r="AA381" s="96"/>
      <c r="AB381" s="96"/>
      <c r="AC381" s="96"/>
      <c r="AD381" s="96"/>
      <c r="AE381" s="96"/>
      <c r="AF381" s="96"/>
      <c r="AG381" s="96"/>
      <c r="AH381" s="96"/>
      <c r="AI381" s="96"/>
      <c r="AJ381" s="96"/>
      <c r="AK381" s="96"/>
      <c r="AL381" s="96"/>
      <c r="AM381" s="96"/>
      <c r="AN381" s="96"/>
      <c r="AO381" s="96"/>
      <c r="AP381" s="96"/>
      <c r="AQ381" s="96"/>
      <c r="AR381" s="96"/>
      <c r="AS381" s="96"/>
      <c r="AT381" s="96"/>
      <c r="AU381" s="96"/>
      <c r="AV381" s="96"/>
      <c r="AW381" s="96"/>
      <c r="AX381" s="96"/>
      <c r="AY381" s="96"/>
      <c r="AZ381" s="96"/>
      <c r="BA381" s="96"/>
      <c r="BB381" s="96"/>
      <c r="BC381" s="96"/>
      <c r="BD381" s="96"/>
      <c r="BE381" s="96"/>
      <c r="BF381" s="96"/>
      <c r="BG381" s="96"/>
      <c r="BH381" s="96"/>
      <c r="BI381" s="96"/>
      <c r="BJ381" s="96"/>
      <c r="BK381" s="96"/>
      <c r="BL381" s="96"/>
      <c r="BM381" s="96"/>
      <c r="BN381" s="96"/>
      <c r="BO381" s="96"/>
      <c r="BP381" s="96"/>
      <c r="BQ381" s="96"/>
      <c r="BR381" s="96"/>
      <c r="BS381" s="96"/>
      <c r="BT381" s="96"/>
      <c r="BU381" s="96"/>
      <c r="BV381" s="96"/>
      <c r="BW381" s="96"/>
      <c r="BX381" s="96"/>
      <c r="BY381" s="96"/>
      <c r="BZ381" s="96"/>
      <c r="CA381" s="96"/>
      <c r="CB381" s="96"/>
      <c r="CC381" s="96"/>
      <c r="CD381" s="96"/>
      <c r="CE381" s="96"/>
      <c r="CF381" s="96"/>
      <c r="CG381" s="96"/>
      <c r="CH381" s="96"/>
      <c r="CI381" s="96"/>
      <c r="CJ381" s="96"/>
      <c r="CK381" s="96"/>
      <c r="CL381" s="96"/>
      <c r="CM381" s="96"/>
      <c r="CN381" s="96"/>
      <c r="CO381" s="96"/>
      <c r="CP381" s="96"/>
      <c r="CQ381" s="96"/>
      <c r="CR381" s="96"/>
      <c r="CS381" s="96"/>
      <c r="CT381" s="96"/>
      <c r="CU381" s="96"/>
      <c r="CV381" s="96"/>
      <c r="CW381" s="96"/>
      <c r="CX381" s="96"/>
      <c r="CY381" s="96"/>
      <c r="CZ381" s="96"/>
      <c r="DA381" s="124"/>
    </row>
    <row r="382" spans="2:105" x14ac:dyDescent="0.25">
      <c r="B382" s="123"/>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c r="AA382" s="96"/>
      <c r="AB382" s="96"/>
      <c r="AC382" s="96"/>
      <c r="AD382" s="96"/>
      <c r="AE382" s="96"/>
      <c r="AF382" s="96"/>
      <c r="AG382" s="96"/>
      <c r="AH382" s="96"/>
      <c r="AI382" s="96"/>
      <c r="AJ382" s="96"/>
      <c r="AK382" s="96"/>
      <c r="AL382" s="96"/>
      <c r="AM382" s="96"/>
      <c r="AN382" s="96"/>
      <c r="AO382" s="96"/>
      <c r="AP382" s="96"/>
      <c r="AQ382" s="96"/>
      <c r="AR382" s="96"/>
      <c r="AS382" s="96"/>
      <c r="AT382" s="96"/>
      <c r="AU382" s="96"/>
      <c r="AV382" s="96"/>
      <c r="AW382" s="96"/>
      <c r="AX382" s="96"/>
      <c r="AY382" s="96"/>
      <c r="AZ382" s="96"/>
      <c r="BA382" s="96"/>
      <c r="BB382" s="96"/>
      <c r="BC382" s="96"/>
      <c r="BD382" s="96"/>
      <c r="BE382" s="96"/>
      <c r="BF382" s="96"/>
      <c r="BG382" s="96"/>
      <c r="BH382" s="96"/>
      <c r="BI382" s="96"/>
      <c r="BJ382" s="96"/>
      <c r="BK382" s="96"/>
      <c r="BL382" s="96"/>
      <c r="BM382" s="96"/>
      <c r="BN382" s="96"/>
      <c r="BO382" s="96"/>
      <c r="BP382" s="96"/>
      <c r="BQ382" s="96"/>
      <c r="BR382" s="96"/>
      <c r="BS382" s="96"/>
      <c r="BT382" s="96"/>
      <c r="BU382" s="96"/>
      <c r="BV382" s="96"/>
      <c r="BW382" s="96"/>
      <c r="BX382" s="96"/>
      <c r="BY382" s="96"/>
      <c r="BZ382" s="96"/>
      <c r="CA382" s="96"/>
      <c r="CB382" s="96"/>
      <c r="CC382" s="96"/>
      <c r="CD382" s="96"/>
      <c r="CE382" s="96"/>
      <c r="CF382" s="96"/>
      <c r="CG382" s="96"/>
      <c r="CH382" s="96"/>
      <c r="CI382" s="96"/>
      <c r="CJ382" s="96"/>
      <c r="CK382" s="96"/>
      <c r="CL382" s="96"/>
      <c r="CM382" s="96"/>
      <c r="CN382" s="96"/>
      <c r="CO382" s="96"/>
      <c r="CP382" s="96"/>
      <c r="CQ382" s="96"/>
      <c r="CR382" s="96"/>
      <c r="CS382" s="96"/>
      <c r="CT382" s="96"/>
      <c r="CU382" s="96"/>
      <c r="CV382" s="96"/>
      <c r="CW382" s="96"/>
      <c r="CX382" s="96"/>
      <c r="CY382" s="96"/>
      <c r="CZ382" s="96"/>
      <c r="DA382" s="124"/>
    </row>
    <row r="383" spans="2:105" x14ac:dyDescent="0.25">
      <c r="B383" s="123"/>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c r="AA383" s="96"/>
      <c r="AB383" s="96"/>
      <c r="AC383" s="96"/>
      <c r="AD383" s="96"/>
      <c r="AE383" s="96"/>
      <c r="AF383" s="96"/>
      <c r="AG383" s="96"/>
      <c r="AH383" s="96"/>
      <c r="AI383" s="96"/>
      <c r="AJ383" s="96"/>
      <c r="AK383" s="96"/>
      <c r="AL383" s="96"/>
      <c r="AM383" s="96"/>
      <c r="AN383" s="96"/>
      <c r="AO383" s="96"/>
      <c r="AP383" s="96"/>
      <c r="AQ383" s="96"/>
      <c r="AR383" s="96"/>
      <c r="AS383" s="96"/>
      <c r="AT383" s="96"/>
      <c r="AU383" s="96"/>
      <c r="AV383" s="96"/>
      <c r="AW383" s="96"/>
      <c r="AX383" s="96"/>
      <c r="AY383" s="96"/>
      <c r="AZ383" s="96"/>
      <c r="BA383" s="96"/>
      <c r="BB383" s="96"/>
      <c r="BC383" s="96"/>
      <c r="BD383" s="96"/>
      <c r="BE383" s="96"/>
      <c r="BF383" s="96"/>
      <c r="BG383" s="96"/>
      <c r="BH383" s="96"/>
      <c r="BI383" s="96"/>
      <c r="BJ383" s="96"/>
      <c r="BK383" s="96"/>
      <c r="BL383" s="96"/>
      <c r="BM383" s="96"/>
      <c r="BN383" s="96"/>
      <c r="BO383" s="96"/>
      <c r="BP383" s="96"/>
      <c r="BQ383" s="96"/>
      <c r="BR383" s="96"/>
      <c r="BS383" s="96"/>
      <c r="BT383" s="96"/>
      <c r="BU383" s="96"/>
      <c r="BV383" s="96"/>
      <c r="BW383" s="96"/>
      <c r="BX383" s="96"/>
      <c r="BY383" s="96"/>
      <c r="BZ383" s="96"/>
      <c r="CA383" s="96"/>
      <c r="CB383" s="96"/>
      <c r="CC383" s="96"/>
      <c r="CD383" s="96"/>
      <c r="CE383" s="96"/>
      <c r="CF383" s="96"/>
      <c r="CG383" s="96"/>
      <c r="CH383" s="96"/>
      <c r="CI383" s="96"/>
      <c r="CJ383" s="96"/>
      <c r="CK383" s="96"/>
      <c r="CL383" s="96"/>
      <c r="CM383" s="96"/>
      <c r="CN383" s="96"/>
      <c r="CO383" s="96"/>
      <c r="CP383" s="96"/>
      <c r="CQ383" s="96"/>
      <c r="CR383" s="96"/>
      <c r="CS383" s="96"/>
      <c r="CT383" s="96"/>
      <c r="CU383" s="96"/>
      <c r="CV383" s="96"/>
      <c r="CW383" s="96"/>
      <c r="CX383" s="96"/>
      <c r="CY383" s="96"/>
      <c r="CZ383" s="96"/>
      <c r="DA383" s="124"/>
    </row>
    <row r="384" spans="2:105" x14ac:dyDescent="0.25">
      <c r="B384" s="123"/>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c r="AA384" s="96"/>
      <c r="AB384" s="96"/>
      <c r="AC384" s="96"/>
      <c r="AD384" s="96"/>
      <c r="AE384" s="96"/>
      <c r="AF384" s="96"/>
      <c r="AG384" s="96"/>
      <c r="AH384" s="96"/>
      <c r="AI384" s="96"/>
      <c r="AJ384" s="96"/>
      <c r="AK384" s="96"/>
      <c r="AL384" s="96"/>
      <c r="AM384" s="96"/>
      <c r="AN384" s="96"/>
      <c r="AO384" s="96"/>
      <c r="AP384" s="96"/>
      <c r="AQ384" s="96"/>
      <c r="AR384" s="96"/>
      <c r="AS384" s="96"/>
      <c r="AT384" s="96"/>
      <c r="AU384" s="96"/>
      <c r="AV384" s="96"/>
      <c r="AW384" s="96"/>
      <c r="AX384" s="96"/>
      <c r="AY384" s="96"/>
      <c r="AZ384" s="96"/>
      <c r="BA384" s="96"/>
      <c r="BB384" s="96"/>
      <c r="BC384" s="96"/>
      <c r="BD384" s="96"/>
      <c r="BE384" s="96"/>
      <c r="BF384" s="96"/>
      <c r="BG384" s="96"/>
      <c r="BH384" s="96"/>
      <c r="BI384" s="96"/>
      <c r="BJ384" s="96"/>
      <c r="BK384" s="96"/>
      <c r="BL384" s="96"/>
      <c r="BM384" s="96"/>
      <c r="BN384" s="96"/>
      <c r="BO384" s="96"/>
      <c r="BP384" s="96"/>
      <c r="BQ384" s="96"/>
      <c r="BR384" s="96"/>
      <c r="BS384" s="96"/>
      <c r="BT384" s="96"/>
      <c r="BU384" s="96"/>
      <c r="BV384" s="96"/>
      <c r="BW384" s="96"/>
      <c r="BX384" s="96"/>
      <c r="BY384" s="96"/>
      <c r="BZ384" s="96"/>
      <c r="CA384" s="96"/>
      <c r="CB384" s="96"/>
      <c r="CC384" s="96"/>
      <c r="CD384" s="96"/>
      <c r="CE384" s="96"/>
      <c r="CF384" s="96"/>
      <c r="CG384" s="96"/>
      <c r="CH384" s="96"/>
      <c r="CI384" s="96"/>
      <c r="CJ384" s="96"/>
      <c r="CK384" s="96"/>
      <c r="CL384" s="96"/>
      <c r="CM384" s="96"/>
      <c r="CN384" s="96"/>
      <c r="CO384" s="96"/>
      <c r="CP384" s="96"/>
      <c r="CQ384" s="96"/>
      <c r="CR384" s="96"/>
      <c r="CS384" s="96"/>
      <c r="CT384" s="96"/>
      <c r="CU384" s="96"/>
      <c r="CV384" s="96"/>
      <c r="CW384" s="96"/>
      <c r="CX384" s="96"/>
      <c r="CY384" s="96"/>
      <c r="CZ384" s="96"/>
      <c r="DA384" s="124"/>
    </row>
    <row r="385" spans="2:105" x14ac:dyDescent="0.25">
      <c r="B385" s="123"/>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c r="AA385" s="96"/>
      <c r="AB385" s="96"/>
      <c r="AC385" s="96"/>
      <c r="AD385" s="96"/>
      <c r="AE385" s="96"/>
      <c r="AF385" s="96"/>
      <c r="AG385" s="96"/>
      <c r="AH385" s="96"/>
      <c r="AI385" s="96"/>
      <c r="AJ385" s="96"/>
      <c r="AK385" s="96"/>
      <c r="AL385" s="96"/>
      <c r="AM385" s="96"/>
      <c r="AN385" s="96"/>
      <c r="AO385" s="96"/>
      <c r="AP385" s="96"/>
      <c r="AQ385" s="96"/>
      <c r="AR385" s="96"/>
      <c r="AS385" s="96"/>
      <c r="AT385" s="96"/>
      <c r="AU385" s="96"/>
      <c r="AV385" s="96"/>
      <c r="AW385" s="96"/>
      <c r="AX385" s="96"/>
      <c r="AY385" s="96"/>
      <c r="AZ385" s="96"/>
      <c r="BA385" s="96"/>
      <c r="BB385" s="96"/>
      <c r="BC385" s="96"/>
      <c r="BD385" s="96"/>
      <c r="BE385" s="96"/>
      <c r="BF385" s="96"/>
      <c r="BG385" s="96"/>
      <c r="BH385" s="96"/>
      <c r="BI385" s="96"/>
      <c r="BJ385" s="96"/>
      <c r="BK385" s="96"/>
      <c r="BL385" s="96"/>
      <c r="BM385" s="96"/>
      <c r="BN385" s="96"/>
      <c r="BO385" s="96"/>
      <c r="BP385" s="96"/>
      <c r="BQ385" s="96"/>
      <c r="BR385" s="96"/>
      <c r="BS385" s="96"/>
      <c r="BT385" s="96"/>
      <c r="BU385" s="96"/>
      <c r="BV385" s="96"/>
      <c r="BW385" s="96"/>
      <c r="BX385" s="96"/>
      <c r="BY385" s="96"/>
      <c r="BZ385" s="96"/>
      <c r="CA385" s="96"/>
      <c r="CB385" s="96"/>
      <c r="CC385" s="96"/>
      <c r="CD385" s="96"/>
      <c r="CE385" s="96"/>
      <c r="CF385" s="96"/>
      <c r="CG385" s="96"/>
      <c r="CH385" s="96"/>
      <c r="CI385" s="96"/>
      <c r="CJ385" s="96"/>
      <c r="CK385" s="96"/>
      <c r="CL385" s="96"/>
      <c r="CM385" s="96"/>
      <c r="CN385" s="96"/>
      <c r="CO385" s="96"/>
      <c r="CP385" s="96"/>
      <c r="CQ385" s="96"/>
      <c r="CR385" s="96"/>
      <c r="CS385" s="96"/>
      <c r="CT385" s="96"/>
      <c r="CU385" s="96"/>
      <c r="CV385" s="96"/>
      <c r="CW385" s="96"/>
      <c r="CX385" s="96"/>
      <c r="CY385" s="96"/>
      <c r="CZ385" s="96"/>
      <c r="DA385" s="124"/>
    </row>
    <row r="386" spans="2:105" x14ac:dyDescent="0.25">
      <c r="B386" s="123"/>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c r="AA386" s="96"/>
      <c r="AB386" s="96"/>
      <c r="AC386" s="96"/>
      <c r="AD386" s="96"/>
      <c r="AE386" s="96"/>
      <c r="AF386" s="96"/>
      <c r="AG386" s="96"/>
      <c r="AH386" s="96"/>
      <c r="AI386" s="96"/>
      <c r="AJ386" s="96"/>
      <c r="AK386" s="96"/>
      <c r="AL386" s="96"/>
      <c r="AM386" s="96"/>
      <c r="AN386" s="96"/>
      <c r="AO386" s="96"/>
      <c r="AP386" s="96"/>
      <c r="AQ386" s="96"/>
      <c r="AR386" s="96"/>
      <c r="AS386" s="96"/>
      <c r="AT386" s="96"/>
      <c r="AU386" s="96"/>
      <c r="AV386" s="96"/>
      <c r="AW386" s="96"/>
      <c r="AX386" s="96"/>
      <c r="AY386" s="96"/>
      <c r="AZ386" s="96"/>
      <c r="BA386" s="96"/>
      <c r="BB386" s="96"/>
      <c r="BC386" s="96"/>
      <c r="BD386" s="96"/>
      <c r="BE386" s="96"/>
      <c r="BF386" s="96"/>
      <c r="BG386" s="96"/>
      <c r="BH386" s="96"/>
      <c r="BI386" s="96"/>
      <c r="BJ386" s="96"/>
      <c r="BK386" s="96"/>
      <c r="BL386" s="96"/>
      <c r="BM386" s="96"/>
      <c r="BN386" s="96"/>
      <c r="BO386" s="96"/>
      <c r="BP386" s="96"/>
      <c r="BQ386" s="96"/>
      <c r="BR386" s="96"/>
      <c r="BS386" s="96"/>
      <c r="BT386" s="96"/>
      <c r="BU386" s="96"/>
      <c r="BV386" s="96"/>
      <c r="BW386" s="96"/>
      <c r="BX386" s="96"/>
      <c r="BY386" s="96"/>
      <c r="BZ386" s="96"/>
      <c r="CA386" s="96"/>
      <c r="CB386" s="96"/>
      <c r="CC386" s="96"/>
      <c r="CD386" s="96"/>
      <c r="CE386" s="96"/>
      <c r="CF386" s="96"/>
      <c r="CG386" s="96"/>
      <c r="CH386" s="96"/>
      <c r="CI386" s="96"/>
      <c r="CJ386" s="96"/>
      <c r="CK386" s="96"/>
      <c r="CL386" s="96"/>
      <c r="CM386" s="96"/>
      <c r="CN386" s="96"/>
      <c r="CO386" s="96"/>
      <c r="CP386" s="96"/>
      <c r="CQ386" s="96"/>
      <c r="CR386" s="96"/>
      <c r="CS386" s="96"/>
      <c r="CT386" s="96"/>
      <c r="CU386" s="96"/>
      <c r="CV386" s="96"/>
      <c r="CW386" s="96"/>
      <c r="CX386" s="96"/>
      <c r="CY386" s="96"/>
      <c r="CZ386" s="96"/>
      <c r="DA386" s="124"/>
    </row>
    <row r="387" spans="2:105" x14ac:dyDescent="0.25">
      <c r="B387" s="123"/>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c r="AA387" s="96"/>
      <c r="AB387" s="96"/>
      <c r="AC387" s="96"/>
      <c r="AD387" s="96"/>
      <c r="AE387" s="96"/>
      <c r="AF387" s="96"/>
      <c r="AG387" s="96"/>
      <c r="AH387" s="96"/>
      <c r="AI387" s="96"/>
      <c r="AJ387" s="96"/>
      <c r="AK387" s="96"/>
      <c r="AL387" s="96"/>
      <c r="AM387" s="96"/>
      <c r="AN387" s="96"/>
      <c r="AO387" s="96"/>
      <c r="AP387" s="96"/>
      <c r="AQ387" s="96"/>
      <c r="AR387" s="96"/>
      <c r="AS387" s="96"/>
      <c r="AT387" s="96"/>
      <c r="AU387" s="96"/>
      <c r="AV387" s="96"/>
      <c r="AW387" s="96"/>
      <c r="AX387" s="96"/>
      <c r="AY387" s="96"/>
      <c r="AZ387" s="96"/>
      <c r="BA387" s="96"/>
      <c r="BB387" s="96"/>
      <c r="BC387" s="96"/>
      <c r="BD387" s="96"/>
      <c r="BE387" s="96"/>
      <c r="BF387" s="96"/>
      <c r="BG387" s="96"/>
      <c r="BH387" s="96"/>
      <c r="BI387" s="96"/>
      <c r="BJ387" s="96"/>
      <c r="BK387" s="96"/>
      <c r="BL387" s="96"/>
      <c r="BM387" s="96"/>
      <c r="BN387" s="96"/>
      <c r="BO387" s="96"/>
      <c r="BP387" s="96"/>
      <c r="BQ387" s="96"/>
      <c r="BR387" s="96"/>
      <c r="BS387" s="96"/>
      <c r="BT387" s="96"/>
      <c r="BU387" s="96"/>
      <c r="BV387" s="96"/>
      <c r="BW387" s="96"/>
      <c r="BX387" s="96"/>
      <c r="BY387" s="96"/>
      <c r="BZ387" s="96"/>
      <c r="CA387" s="96"/>
      <c r="CB387" s="96"/>
      <c r="CC387" s="96"/>
      <c r="CD387" s="96"/>
      <c r="CE387" s="96"/>
      <c r="CF387" s="96"/>
      <c r="CG387" s="96"/>
      <c r="CH387" s="96"/>
      <c r="CI387" s="96"/>
      <c r="CJ387" s="96"/>
      <c r="CK387" s="96"/>
      <c r="CL387" s="96"/>
      <c r="CM387" s="96"/>
      <c r="CN387" s="96"/>
      <c r="CO387" s="96"/>
      <c r="CP387" s="96"/>
      <c r="CQ387" s="96"/>
      <c r="CR387" s="96"/>
      <c r="CS387" s="96"/>
      <c r="CT387" s="96"/>
      <c r="CU387" s="96"/>
      <c r="CV387" s="96"/>
      <c r="CW387" s="96"/>
      <c r="CX387" s="96"/>
      <c r="CY387" s="96"/>
      <c r="CZ387" s="96"/>
      <c r="DA387" s="124"/>
    </row>
    <row r="388" spans="2:105" x14ac:dyDescent="0.25">
      <c r="B388" s="123"/>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c r="AA388" s="96"/>
      <c r="AB388" s="96"/>
      <c r="AC388" s="96"/>
      <c r="AD388" s="96"/>
      <c r="AE388" s="96"/>
      <c r="AF388" s="96"/>
      <c r="AG388" s="96"/>
      <c r="AH388" s="96"/>
      <c r="AI388" s="96"/>
      <c r="AJ388" s="96"/>
      <c r="AK388" s="96"/>
      <c r="AL388" s="96"/>
      <c r="AM388" s="96"/>
      <c r="AN388" s="96"/>
      <c r="AO388" s="96"/>
      <c r="AP388" s="96"/>
      <c r="AQ388" s="96"/>
      <c r="AR388" s="96"/>
      <c r="AS388" s="96"/>
      <c r="AT388" s="96"/>
      <c r="AU388" s="96"/>
      <c r="AV388" s="96"/>
      <c r="AW388" s="96"/>
      <c r="AX388" s="96"/>
      <c r="AY388" s="96"/>
      <c r="AZ388" s="96"/>
      <c r="BA388" s="96"/>
      <c r="BB388" s="96"/>
      <c r="BC388" s="96"/>
      <c r="BD388" s="96"/>
      <c r="BE388" s="96"/>
      <c r="BF388" s="96"/>
      <c r="BG388" s="96"/>
      <c r="BH388" s="96"/>
      <c r="BI388" s="96"/>
      <c r="BJ388" s="96"/>
      <c r="BK388" s="96"/>
      <c r="BL388" s="96"/>
      <c r="BM388" s="96"/>
      <c r="BN388" s="96"/>
      <c r="BO388" s="96"/>
      <c r="BP388" s="96"/>
      <c r="BQ388" s="96"/>
      <c r="BR388" s="96"/>
      <c r="BS388" s="96"/>
      <c r="BT388" s="96"/>
      <c r="BU388" s="96"/>
      <c r="BV388" s="96"/>
      <c r="BW388" s="96"/>
      <c r="BX388" s="96"/>
      <c r="BY388" s="96"/>
      <c r="BZ388" s="96"/>
      <c r="CA388" s="96"/>
      <c r="CB388" s="96"/>
      <c r="CC388" s="96"/>
      <c r="CD388" s="96"/>
      <c r="CE388" s="96"/>
      <c r="CF388" s="96"/>
      <c r="CG388" s="96"/>
      <c r="CH388" s="96"/>
      <c r="CI388" s="96"/>
      <c r="CJ388" s="96"/>
      <c r="CK388" s="96"/>
      <c r="CL388" s="96"/>
      <c r="CM388" s="96"/>
      <c r="CN388" s="96"/>
      <c r="CO388" s="96"/>
      <c r="CP388" s="96"/>
      <c r="CQ388" s="96"/>
      <c r="CR388" s="96"/>
      <c r="CS388" s="96"/>
      <c r="CT388" s="96"/>
      <c r="CU388" s="96"/>
      <c r="CV388" s="96"/>
      <c r="CW388" s="96"/>
      <c r="CX388" s="96"/>
      <c r="CY388" s="96"/>
      <c r="CZ388" s="96"/>
      <c r="DA388" s="124"/>
    </row>
    <row r="389" spans="2:105" x14ac:dyDescent="0.25">
      <c r="B389" s="123"/>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c r="AC389" s="96"/>
      <c r="AD389" s="96"/>
      <c r="AE389" s="96"/>
      <c r="AF389" s="96"/>
      <c r="AG389" s="96"/>
      <c r="AH389" s="96"/>
      <c r="AI389" s="96"/>
      <c r="AJ389" s="96"/>
      <c r="AK389" s="96"/>
      <c r="AL389" s="96"/>
      <c r="AM389" s="96"/>
      <c r="AN389" s="96"/>
      <c r="AO389" s="96"/>
      <c r="AP389" s="96"/>
      <c r="AQ389" s="96"/>
      <c r="AR389" s="96"/>
      <c r="AS389" s="96"/>
      <c r="AT389" s="96"/>
      <c r="AU389" s="96"/>
      <c r="AV389" s="96"/>
      <c r="AW389" s="96"/>
      <c r="AX389" s="96"/>
      <c r="AY389" s="96"/>
      <c r="AZ389" s="96"/>
      <c r="BA389" s="96"/>
      <c r="BB389" s="96"/>
      <c r="BC389" s="96"/>
      <c r="BD389" s="96"/>
      <c r="BE389" s="96"/>
      <c r="BF389" s="96"/>
      <c r="BG389" s="96"/>
      <c r="BH389" s="96"/>
      <c r="BI389" s="96"/>
      <c r="BJ389" s="96"/>
      <c r="BK389" s="96"/>
      <c r="BL389" s="96"/>
      <c r="BM389" s="96"/>
      <c r="BN389" s="96"/>
      <c r="BO389" s="96"/>
      <c r="BP389" s="96"/>
      <c r="BQ389" s="96"/>
      <c r="BR389" s="96"/>
      <c r="BS389" s="96"/>
      <c r="BT389" s="96"/>
      <c r="BU389" s="96"/>
      <c r="BV389" s="96"/>
      <c r="BW389" s="96"/>
      <c r="BX389" s="96"/>
      <c r="BY389" s="96"/>
      <c r="BZ389" s="96"/>
      <c r="CA389" s="96"/>
      <c r="CB389" s="96"/>
      <c r="CC389" s="96"/>
      <c r="CD389" s="96"/>
      <c r="CE389" s="96"/>
      <c r="CF389" s="96"/>
      <c r="CG389" s="96"/>
      <c r="CH389" s="96"/>
      <c r="CI389" s="96"/>
      <c r="CJ389" s="96"/>
      <c r="CK389" s="96"/>
      <c r="CL389" s="96"/>
      <c r="CM389" s="96"/>
      <c r="CN389" s="96"/>
      <c r="CO389" s="96"/>
      <c r="CP389" s="96"/>
      <c r="CQ389" s="96"/>
      <c r="CR389" s="96"/>
      <c r="CS389" s="96"/>
      <c r="CT389" s="96"/>
      <c r="CU389" s="96"/>
      <c r="CV389" s="96"/>
      <c r="CW389" s="96"/>
      <c r="CX389" s="96"/>
      <c r="CY389" s="96"/>
      <c r="CZ389" s="96"/>
      <c r="DA389" s="124"/>
    </row>
    <row r="390" spans="2:105" x14ac:dyDescent="0.25">
      <c r="B390" s="123"/>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c r="AA390" s="96"/>
      <c r="AB390" s="96"/>
      <c r="AC390" s="96"/>
      <c r="AD390" s="96"/>
      <c r="AE390" s="96"/>
      <c r="AF390" s="96"/>
      <c r="AG390" s="96"/>
      <c r="AH390" s="96"/>
      <c r="AI390" s="96"/>
      <c r="AJ390" s="96"/>
      <c r="AK390" s="96"/>
      <c r="AL390" s="96"/>
      <c r="AM390" s="96"/>
      <c r="AN390" s="96"/>
      <c r="AO390" s="96"/>
      <c r="AP390" s="96"/>
      <c r="AQ390" s="96"/>
      <c r="AR390" s="96"/>
      <c r="AS390" s="96"/>
      <c r="AT390" s="96"/>
      <c r="AU390" s="96"/>
      <c r="AV390" s="96"/>
      <c r="AW390" s="96"/>
      <c r="AX390" s="96"/>
      <c r="AY390" s="96"/>
      <c r="AZ390" s="96"/>
      <c r="BA390" s="96"/>
      <c r="BB390" s="96"/>
      <c r="BC390" s="96"/>
      <c r="BD390" s="96"/>
      <c r="BE390" s="96"/>
      <c r="BF390" s="96"/>
      <c r="BG390" s="96"/>
      <c r="BH390" s="96"/>
      <c r="BI390" s="96"/>
      <c r="BJ390" s="96"/>
      <c r="BK390" s="96"/>
      <c r="BL390" s="96"/>
      <c r="BM390" s="96"/>
      <c r="BN390" s="96"/>
      <c r="BO390" s="96"/>
      <c r="BP390" s="96"/>
      <c r="BQ390" s="96"/>
      <c r="BR390" s="96"/>
      <c r="BS390" s="96"/>
      <c r="BT390" s="96"/>
      <c r="BU390" s="96"/>
      <c r="BV390" s="96"/>
      <c r="BW390" s="96"/>
      <c r="BX390" s="96"/>
      <c r="BY390" s="96"/>
      <c r="BZ390" s="96"/>
      <c r="CA390" s="96"/>
      <c r="CB390" s="96"/>
      <c r="CC390" s="96"/>
      <c r="CD390" s="96"/>
      <c r="CE390" s="96"/>
      <c r="CF390" s="96"/>
      <c r="CG390" s="96"/>
      <c r="CH390" s="96"/>
      <c r="CI390" s="96"/>
      <c r="CJ390" s="96"/>
      <c r="CK390" s="96"/>
      <c r="CL390" s="96"/>
      <c r="CM390" s="96"/>
      <c r="CN390" s="96"/>
      <c r="CO390" s="96"/>
      <c r="CP390" s="96"/>
      <c r="CQ390" s="96"/>
      <c r="CR390" s="96"/>
      <c r="CS390" s="96"/>
      <c r="CT390" s="96"/>
      <c r="CU390" s="96"/>
      <c r="CV390" s="96"/>
      <c r="CW390" s="96"/>
      <c r="CX390" s="96"/>
      <c r="CY390" s="96"/>
      <c r="CZ390" s="96"/>
      <c r="DA390" s="124"/>
    </row>
    <row r="391" spans="2:105" x14ac:dyDescent="0.25">
      <c r="B391" s="123"/>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c r="AC391" s="96"/>
      <c r="AD391" s="96"/>
      <c r="AE391" s="96"/>
      <c r="AF391" s="96"/>
      <c r="AG391" s="96"/>
      <c r="AH391" s="96"/>
      <c r="AI391" s="96"/>
      <c r="AJ391" s="96"/>
      <c r="AK391" s="96"/>
      <c r="AL391" s="96"/>
      <c r="AM391" s="96"/>
      <c r="AN391" s="96"/>
      <c r="AO391" s="96"/>
      <c r="AP391" s="96"/>
      <c r="AQ391" s="96"/>
      <c r="AR391" s="96"/>
      <c r="AS391" s="96"/>
      <c r="AT391" s="96"/>
      <c r="AU391" s="96"/>
      <c r="AV391" s="96"/>
      <c r="AW391" s="96"/>
      <c r="AX391" s="96"/>
      <c r="AY391" s="96"/>
      <c r="AZ391" s="96"/>
      <c r="BA391" s="96"/>
      <c r="BB391" s="96"/>
      <c r="BC391" s="96"/>
      <c r="BD391" s="96"/>
      <c r="BE391" s="96"/>
      <c r="BF391" s="96"/>
      <c r="BG391" s="96"/>
      <c r="BH391" s="96"/>
      <c r="BI391" s="96"/>
      <c r="BJ391" s="96"/>
      <c r="BK391" s="96"/>
      <c r="BL391" s="96"/>
      <c r="BM391" s="96"/>
      <c r="BN391" s="96"/>
      <c r="BO391" s="96"/>
      <c r="BP391" s="96"/>
      <c r="BQ391" s="96"/>
      <c r="BR391" s="96"/>
      <c r="BS391" s="96"/>
      <c r="BT391" s="96"/>
      <c r="BU391" s="96"/>
      <c r="BV391" s="96"/>
      <c r="BW391" s="96"/>
      <c r="BX391" s="96"/>
      <c r="BY391" s="96"/>
      <c r="BZ391" s="96"/>
      <c r="CA391" s="96"/>
      <c r="CB391" s="96"/>
      <c r="CC391" s="96"/>
      <c r="CD391" s="96"/>
      <c r="CE391" s="96"/>
      <c r="CF391" s="96"/>
      <c r="CG391" s="96"/>
      <c r="CH391" s="96"/>
      <c r="CI391" s="96"/>
      <c r="CJ391" s="96"/>
      <c r="CK391" s="96"/>
      <c r="CL391" s="96"/>
      <c r="CM391" s="96"/>
      <c r="CN391" s="96"/>
      <c r="CO391" s="96"/>
      <c r="CP391" s="96"/>
      <c r="CQ391" s="96"/>
      <c r="CR391" s="96"/>
      <c r="CS391" s="96"/>
      <c r="CT391" s="96"/>
      <c r="CU391" s="96"/>
      <c r="CV391" s="96"/>
      <c r="CW391" s="96"/>
      <c r="CX391" s="96"/>
      <c r="CY391" s="96"/>
      <c r="CZ391" s="96"/>
      <c r="DA391" s="124"/>
    </row>
    <row r="392" spans="2:105" x14ac:dyDescent="0.25">
      <c r="B392" s="123"/>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c r="AA392" s="96"/>
      <c r="AB392" s="96"/>
      <c r="AC392" s="96"/>
      <c r="AD392" s="96"/>
      <c r="AE392" s="96"/>
      <c r="AF392" s="96"/>
      <c r="AG392" s="96"/>
      <c r="AH392" s="96"/>
      <c r="AI392" s="96"/>
      <c r="AJ392" s="96"/>
      <c r="AK392" s="96"/>
      <c r="AL392" s="96"/>
      <c r="AM392" s="96"/>
      <c r="AN392" s="96"/>
      <c r="AO392" s="96"/>
      <c r="AP392" s="96"/>
      <c r="AQ392" s="96"/>
      <c r="AR392" s="96"/>
      <c r="AS392" s="96"/>
      <c r="AT392" s="96"/>
      <c r="AU392" s="96"/>
      <c r="AV392" s="96"/>
      <c r="AW392" s="96"/>
      <c r="AX392" s="96"/>
      <c r="AY392" s="96"/>
      <c r="AZ392" s="96"/>
      <c r="BA392" s="96"/>
      <c r="BB392" s="96"/>
      <c r="BC392" s="96"/>
      <c r="BD392" s="96"/>
      <c r="BE392" s="96"/>
      <c r="BF392" s="96"/>
      <c r="BG392" s="96"/>
      <c r="BH392" s="96"/>
      <c r="BI392" s="96"/>
      <c r="BJ392" s="96"/>
      <c r="BK392" s="96"/>
      <c r="BL392" s="96"/>
      <c r="BM392" s="96"/>
      <c r="BN392" s="96"/>
      <c r="BO392" s="96"/>
      <c r="BP392" s="96"/>
      <c r="BQ392" s="96"/>
      <c r="BR392" s="96"/>
      <c r="BS392" s="96"/>
      <c r="BT392" s="96"/>
      <c r="BU392" s="96"/>
      <c r="BV392" s="96"/>
      <c r="BW392" s="96"/>
      <c r="BX392" s="96"/>
      <c r="BY392" s="96"/>
      <c r="BZ392" s="96"/>
      <c r="CA392" s="96"/>
      <c r="CB392" s="96"/>
      <c r="CC392" s="96"/>
      <c r="CD392" s="96"/>
      <c r="CE392" s="96"/>
      <c r="CF392" s="96"/>
      <c r="CG392" s="96"/>
      <c r="CH392" s="96"/>
      <c r="CI392" s="96"/>
      <c r="CJ392" s="96"/>
      <c r="CK392" s="96"/>
      <c r="CL392" s="96"/>
      <c r="CM392" s="96"/>
      <c r="CN392" s="96"/>
      <c r="CO392" s="96"/>
      <c r="CP392" s="96"/>
      <c r="CQ392" s="96"/>
      <c r="CR392" s="96"/>
      <c r="CS392" s="96"/>
      <c r="CT392" s="96"/>
      <c r="CU392" s="96"/>
      <c r="CV392" s="96"/>
      <c r="CW392" s="96"/>
      <c r="CX392" s="96"/>
      <c r="CY392" s="96"/>
      <c r="CZ392" s="96"/>
      <c r="DA392" s="124"/>
    </row>
    <row r="393" spans="2:105" x14ac:dyDescent="0.25">
      <c r="B393" s="123"/>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c r="AA393" s="96"/>
      <c r="AB393" s="96"/>
      <c r="AC393" s="96"/>
      <c r="AD393" s="96"/>
      <c r="AE393" s="96"/>
      <c r="AF393" s="96"/>
      <c r="AG393" s="96"/>
      <c r="AH393" s="96"/>
      <c r="AI393" s="96"/>
      <c r="AJ393" s="96"/>
      <c r="AK393" s="96"/>
      <c r="AL393" s="96"/>
      <c r="AM393" s="96"/>
      <c r="AN393" s="96"/>
      <c r="AO393" s="96"/>
      <c r="AP393" s="96"/>
      <c r="AQ393" s="96"/>
      <c r="AR393" s="96"/>
      <c r="AS393" s="96"/>
      <c r="AT393" s="96"/>
      <c r="AU393" s="96"/>
      <c r="AV393" s="96"/>
      <c r="AW393" s="96"/>
      <c r="AX393" s="96"/>
      <c r="AY393" s="96"/>
      <c r="AZ393" s="96"/>
      <c r="BA393" s="96"/>
      <c r="BB393" s="96"/>
      <c r="BC393" s="96"/>
      <c r="BD393" s="96"/>
      <c r="BE393" s="96"/>
      <c r="BF393" s="96"/>
      <c r="BG393" s="96"/>
      <c r="BH393" s="96"/>
      <c r="BI393" s="96"/>
      <c r="BJ393" s="96"/>
      <c r="BK393" s="96"/>
      <c r="BL393" s="96"/>
      <c r="BM393" s="96"/>
      <c r="BN393" s="96"/>
      <c r="BO393" s="96"/>
      <c r="BP393" s="96"/>
      <c r="BQ393" s="96"/>
      <c r="BR393" s="96"/>
      <c r="BS393" s="96"/>
      <c r="BT393" s="96"/>
      <c r="BU393" s="96"/>
      <c r="BV393" s="96"/>
      <c r="BW393" s="96"/>
      <c r="BX393" s="96"/>
      <c r="BY393" s="96"/>
      <c r="BZ393" s="96"/>
      <c r="CA393" s="96"/>
      <c r="CB393" s="96"/>
      <c r="CC393" s="96"/>
      <c r="CD393" s="96"/>
      <c r="CE393" s="96"/>
      <c r="CF393" s="96"/>
      <c r="CG393" s="96"/>
      <c r="CH393" s="96"/>
      <c r="CI393" s="96"/>
      <c r="CJ393" s="96"/>
      <c r="CK393" s="96"/>
      <c r="CL393" s="96"/>
      <c r="CM393" s="96"/>
      <c r="CN393" s="96"/>
      <c r="CO393" s="96"/>
      <c r="CP393" s="96"/>
      <c r="CQ393" s="96"/>
      <c r="CR393" s="96"/>
      <c r="CS393" s="96"/>
      <c r="CT393" s="96"/>
      <c r="CU393" s="96"/>
      <c r="CV393" s="96"/>
      <c r="CW393" s="96"/>
      <c r="CX393" s="96"/>
      <c r="CY393" s="96"/>
      <c r="CZ393" s="96"/>
      <c r="DA393" s="124"/>
    </row>
    <row r="394" spans="2:105" x14ac:dyDescent="0.25">
      <c r="B394" s="123"/>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c r="AA394" s="96"/>
      <c r="AB394" s="96"/>
      <c r="AC394" s="96"/>
      <c r="AD394" s="96"/>
      <c r="AE394" s="96"/>
      <c r="AF394" s="96"/>
      <c r="AG394" s="96"/>
      <c r="AH394" s="96"/>
      <c r="AI394" s="96"/>
      <c r="AJ394" s="96"/>
      <c r="AK394" s="96"/>
      <c r="AL394" s="96"/>
      <c r="AM394" s="96"/>
      <c r="AN394" s="96"/>
      <c r="AO394" s="96"/>
      <c r="AP394" s="96"/>
      <c r="AQ394" s="96"/>
      <c r="AR394" s="96"/>
      <c r="AS394" s="96"/>
      <c r="AT394" s="96"/>
      <c r="AU394" s="96"/>
      <c r="AV394" s="96"/>
      <c r="AW394" s="96"/>
      <c r="AX394" s="96"/>
      <c r="AY394" s="96"/>
      <c r="AZ394" s="96"/>
      <c r="BA394" s="96"/>
      <c r="BB394" s="96"/>
      <c r="BC394" s="96"/>
      <c r="BD394" s="96"/>
      <c r="BE394" s="96"/>
      <c r="BF394" s="96"/>
      <c r="BG394" s="96"/>
      <c r="BH394" s="96"/>
      <c r="BI394" s="96"/>
      <c r="BJ394" s="96"/>
      <c r="BK394" s="96"/>
      <c r="BL394" s="96"/>
      <c r="BM394" s="96"/>
      <c r="BN394" s="96"/>
      <c r="BO394" s="96"/>
      <c r="BP394" s="96"/>
      <c r="BQ394" s="96"/>
      <c r="BR394" s="96"/>
      <c r="BS394" s="96"/>
      <c r="BT394" s="96"/>
      <c r="BU394" s="96"/>
      <c r="BV394" s="96"/>
      <c r="BW394" s="96"/>
      <c r="BX394" s="96"/>
      <c r="BY394" s="96"/>
      <c r="BZ394" s="96"/>
      <c r="CA394" s="96"/>
      <c r="CB394" s="96"/>
      <c r="CC394" s="96"/>
      <c r="CD394" s="96"/>
      <c r="CE394" s="96"/>
      <c r="CF394" s="96"/>
      <c r="CG394" s="96"/>
      <c r="CH394" s="96"/>
      <c r="CI394" s="96"/>
      <c r="CJ394" s="96"/>
      <c r="CK394" s="96"/>
      <c r="CL394" s="96"/>
      <c r="CM394" s="96"/>
      <c r="CN394" s="96"/>
      <c r="CO394" s="96"/>
      <c r="CP394" s="96"/>
      <c r="CQ394" s="96"/>
      <c r="CR394" s="96"/>
      <c r="CS394" s="96"/>
      <c r="CT394" s="96"/>
      <c r="CU394" s="96"/>
      <c r="CV394" s="96"/>
      <c r="CW394" s="96"/>
      <c r="CX394" s="96"/>
      <c r="CY394" s="96"/>
      <c r="CZ394" s="96"/>
      <c r="DA394" s="124"/>
    </row>
    <row r="395" spans="2:105" x14ac:dyDescent="0.25">
      <c r="B395" s="123"/>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c r="AA395" s="96"/>
      <c r="AB395" s="96"/>
      <c r="AC395" s="96"/>
      <c r="AD395" s="96"/>
      <c r="AE395" s="96"/>
      <c r="AF395" s="96"/>
      <c r="AG395" s="96"/>
      <c r="AH395" s="96"/>
      <c r="AI395" s="96"/>
      <c r="AJ395" s="96"/>
      <c r="AK395" s="96"/>
      <c r="AL395" s="96"/>
      <c r="AM395" s="96"/>
      <c r="AN395" s="96"/>
      <c r="AO395" s="96"/>
      <c r="AP395" s="96"/>
      <c r="AQ395" s="96"/>
      <c r="AR395" s="96"/>
      <c r="AS395" s="96"/>
      <c r="AT395" s="96"/>
      <c r="AU395" s="96"/>
      <c r="AV395" s="96"/>
      <c r="AW395" s="96"/>
      <c r="AX395" s="96"/>
      <c r="AY395" s="96"/>
      <c r="AZ395" s="96"/>
      <c r="BA395" s="96"/>
      <c r="BB395" s="96"/>
      <c r="BC395" s="96"/>
      <c r="BD395" s="96"/>
      <c r="BE395" s="96"/>
      <c r="BF395" s="96"/>
      <c r="BG395" s="96"/>
      <c r="BH395" s="96"/>
      <c r="BI395" s="96"/>
      <c r="BJ395" s="96"/>
      <c r="BK395" s="96"/>
      <c r="BL395" s="96"/>
      <c r="BM395" s="96"/>
      <c r="BN395" s="96"/>
      <c r="BO395" s="96"/>
      <c r="BP395" s="96"/>
      <c r="BQ395" s="96"/>
      <c r="BR395" s="96"/>
      <c r="BS395" s="96"/>
      <c r="BT395" s="96"/>
      <c r="BU395" s="96"/>
      <c r="BV395" s="96"/>
      <c r="BW395" s="96"/>
      <c r="BX395" s="96"/>
      <c r="BY395" s="96"/>
      <c r="BZ395" s="96"/>
      <c r="CA395" s="96"/>
      <c r="CB395" s="96"/>
      <c r="CC395" s="96"/>
      <c r="CD395" s="96"/>
      <c r="CE395" s="96"/>
      <c r="CF395" s="96"/>
      <c r="CG395" s="96"/>
      <c r="CH395" s="96"/>
      <c r="CI395" s="96"/>
      <c r="CJ395" s="96"/>
      <c r="CK395" s="96"/>
      <c r="CL395" s="96"/>
      <c r="CM395" s="96"/>
      <c r="CN395" s="96"/>
      <c r="CO395" s="96"/>
      <c r="CP395" s="96"/>
      <c r="CQ395" s="96"/>
      <c r="CR395" s="96"/>
      <c r="CS395" s="96"/>
      <c r="CT395" s="96"/>
      <c r="CU395" s="96"/>
      <c r="CV395" s="96"/>
      <c r="CW395" s="96"/>
      <c r="CX395" s="96"/>
      <c r="CY395" s="96"/>
      <c r="CZ395" s="96"/>
      <c r="DA395" s="124"/>
    </row>
    <row r="396" spans="2:105" x14ac:dyDescent="0.25">
      <c r="B396" s="123"/>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c r="AA396" s="96"/>
      <c r="AB396" s="96"/>
      <c r="AC396" s="96"/>
      <c r="AD396" s="96"/>
      <c r="AE396" s="96"/>
      <c r="AF396" s="96"/>
      <c r="AG396" s="96"/>
      <c r="AH396" s="96"/>
      <c r="AI396" s="96"/>
      <c r="AJ396" s="96"/>
      <c r="AK396" s="96"/>
      <c r="AL396" s="96"/>
      <c r="AM396" s="96"/>
      <c r="AN396" s="96"/>
      <c r="AO396" s="96"/>
      <c r="AP396" s="96"/>
      <c r="AQ396" s="96"/>
      <c r="AR396" s="96"/>
      <c r="AS396" s="96"/>
      <c r="AT396" s="96"/>
      <c r="AU396" s="96"/>
      <c r="AV396" s="96"/>
      <c r="AW396" s="96"/>
      <c r="AX396" s="96"/>
      <c r="AY396" s="96"/>
      <c r="AZ396" s="96"/>
      <c r="BA396" s="96"/>
      <c r="BB396" s="96"/>
      <c r="BC396" s="96"/>
      <c r="BD396" s="96"/>
      <c r="BE396" s="96"/>
      <c r="BF396" s="96"/>
      <c r="BG396" s="96"/>
      <c r="BH396" s="96"/>
      <c r="BI396" s="96"/>
      <c r="BJ396" s="96"/>
      <c r="BK396" s="96"/>
      <c r="BL396" s="96"/>
      <c r="BM396" s="96"/>
      <c r="BN396" s="96"/>
      <c r="BO396" s="96"/>
      <c r="BP396" s="96"/>
      <c r="BQ396" s="96"/>
      <c r="BR396" s="96"/>
      <c r="BS396" s="96"/>
      <c r="BT396" s="96"/>
      <c r="BU396" s="96"/>
      <c r="BV396" s="96"/>
      <c r="BW396" s="96"/>
      <c r="BX396" s="96"/>
      <c r="BY396" s="96"/>
      <c r="BZ396" s="96"/>
      <c r="CA396" s="96"/>
      <c r="CB396" s="96"/>
      <c r="CC396" s="96"/>
      <c r="CD396" s="96"/>
      <c r="CE396" s="96"/>
      <c r="CF396" s="96"/>
      <c r="CG396" s="96"/>
      <c r="CH396" s="96"/>
      <c r="CI396" s="96"/>
      <c r="CJ396" s="96"/>
      <c r="CK396" s="96"/>
      <c r="CL396" s="96"/>
      <c r="CM396" s="96"/>
      <c r="CN396" s="96"/>
      <c r="CO396" s="96"/>
      <c r="CP396" s="96"/>
      <c r="CQ396" s="96"/>
      <c r="CR396" s="96"/>
      <c r="CS396" s="96"/>
      <c r="CT396" s="96"/>
      <c r="CU396" s="96"/>
      <c r="CV396" s="96"/>
      <c r="CW396" s="96"/>
      <c r="CX396" s="96"/>
      <c r="CY396" s="96"/>
      <c r="CZ396" s="96"/>
      <c r="DA396" s="124"/>
    </row>
    <row r="397" spans="2:105" x14ac:dyDescent="0.25">
      <c r="B397" s="123"/>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c r="AA397" s="96"/>
      <c r="AB397" s="96"/>
      <c r="AC397" s="96"/>
      <c r="AD397" s="96"/>
      <c r="AE397" s="96"/>
      <c r="AF397" s="96"/>
      <c r="AG397" s="96"/>
      <c r="AH397" s="96"/>
      <c r="AI397" s="96"/>
      <c r="AJ397" s="96"/>
      <c r="AK397" s="96"/>
      <c r="AL397" s="96"/>
      <c r="AM397" s="96"/>
      <c r="AN397" s="96"/>
      <c r="AO397" s="96"/>
      <c r="AP397" s="96"/>
      <c r="AQ397" s="96"/>
      <c r="AR397" s="96"/>
      <c r="AS397" s="96"/>
      <c r="AT397" s="96"/>
      <c r="AU397" s="96"/>
      <c r="AV397" s="96"/>
      <c r="AW397" s="96"/>
      <c r="AX397" s="96"/>
      <c r="AY397" s="96"/>
      <c r="AZ397" s="96"/>
      <c r="BA397" s="96"/>
      <c r="BB397" s="96"/>
      <c r="BC397" s="96"/>
      <c r="BD397" s="96"/>
      <c r="BE397" s="96"/>
      <c r="BF397" s="96"/>
      <c r="BG397" s="96"/>
      <c r="BH397" s="96"/>
      <c r="BI397" s="96"/>
      <c r="BJ397" s="96"/>
      <c r="BK397" s="96"/>
      <c r="BL397" s="96"/>
      <c r="BM397" s="96"/>
      <c r="BN397" s="96"/>
      <c r="BO397" s="96"/>
      <c r="BP397" s="96"/>
      <c r="BQ397" s="96"/>
      <c r="BR397" s="96"/>
      <c r="BS397" s="96"/>
      <c r="BT397" s="96"/>
      <c r="BU397" s="96"/>
      <c r="BV397" s="96"/>
      <c r="BW397" s="96"/>
      <c r="BX397" s="96"/>
      <c r="BY397" s="96"/>
      <c r="BZ397" s="96"/>
      <c r="CA397" s="96"/>
      <c r="CB397" s="96"/>
      <c r="CC397" s="96"/>
      <c r="CD397" s="96"/>
      <c r="CE397" s="96"/>
      <c r="CF397" s="96"/>
      <c r="CG397" s="96"/>
      <c r="CH397" s="96"/>
      <c r="CI397" s="96"/>
      <c r="CJ397" s="96"/>
      <c r="CK397" s="96"/>
      <c r="CL397" s="96"/>
      <c r="CM397" s="96"/>
      <c r="CN397" s="96"/>
      <c r="CO397" s="96"/>
      <c r="CP397" s="96"/>
      <c r="CQ397" s="96"/>
      <c r="CR397" s="96"/>
      <c r="CS397" s="96"/>
      <c r="CT397" s="96"/>
      <c r="CU397" s="96"/>
      <c r="CV397" s="96"/>
      <c r="CW397" s="96"/>
      <c r="CX397" s="96"/>
      <c r="CY397" s="96"/>
      <c r="CZ397" s="96"/>
      <c r="DA397" s="124"/>
    </row>
    <row r="398" spans="2:105" x14ac:dyDescent="0.25">
      <c r="B398" s="123"/>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c r="AA398" s="96"/>
      <c r="AB398" s="96"/>
      <c r="AC398" s="96"/>
      <c r="AD398" s="96"/>
      <c r="AE398" s="96"/>
      <c r="AF398" s="96"/>
      <c r="AG398" s="96"/>
      <c r="AH398" s="96"/>
      <c r="AI398" s="96"/>
      <c r="AJ398" s="96"/>
      <c r="AK398" s="96"/>
      <c r="AL398" s="96"/>
      <c r="AM398" s="96"/>
      <c r="AN398" s="96"/>
      <c r="AO398" s="96"/>
      <c r="AP398" s="96"/>
      <c r="AQ398" s="96"/>
      <c r="AR398" s="96"/>
      <c r="AS398" s="96"/>
      <c r="AT398" s="96"/>
      <c r="AU398" s="96"/>
      <c r="AV398" s="96"/>
      <c r="AW398" s="96"/>
      <c r="AX398" s="96"/>
      <c r="AY398" s="96"/>
      <c r="AZ398" s="96"/>
      <c r="BA398" s="96"/>
      <c r="BB398" s="96"/>
      <c r="BC398" s="96"/>
      <c r="BD398" s="96"/>
      <c r="BE398" s="96"/>
      <c r="BF398" s="96"/>
      <c r="BG398" s="96"/>
      <c r="BH398" s="96"/>
      <c r="BI398" s="96"/>
      <c r="BJ398" s="96"/>
      <c r="BK398" s="96"/>
      <c r="BL398" s="96"/>
      <c r="BM398" s="96"/>
      <c r="BN398" s="96"/>
      <c r="BO398" s="96"/>
      <c r="BP398" s="96"/>
      <c r="BQ398" s="96"/>
      <c r="BR398" s="96"/>
      <c r="BS398" s="96"/>
      <c r="BT398" s="96"/>
      <c r="BU398" s="96"/>
      <c r="BV398" s="96"/>
      <c r="BW398" s="96"/>
      <c r="BX398" s="96"/>
      <c r="BY398" s="96"/>
      <c r="BZ398" s="96"/>
      <c r="CA398" s="96"/>
      <c r="CB398" s="96"/>
      <c r="CC398" s="96"/>
      <c r="CD398" s="96"/>
      <c r="CE398" s="96"/>
      <c r="CF398" s="96"/>
      <c r="CG398" s="96"/>
      <c r="CH398" s="96"/>
      <c r="CI398" s="96"/>
      <c r="CJ398" s="96"/>
      <c r="CK398" s="96"/>
      <c r="CL398" s="96"/>
      <c r="CM398" s="96"/>
      <c r="CN398" s="96"/>
      <c r="CO398" s="96"/>
      <c r="CP398" s="96"/>
      <c r="CQ398" s="96"/>
      <c r="CR398" s="96"/>
      <c r="CS398" s="96"/>
      <c r="CT398" s="96"/>
      <c r="CU398" s="96"/>
      <c r="CV398" s="96"/>
      <c r="CW398" s="96"/>
      <c r="CX398" s="96"/>
      <c r="CY398" s="96"/>
      <c r="CZ398" s="96"/>
      <c r="DA398" s="124"/>
    </row>
    <row r="399" spans="2:105" x14ac:dyDescent="0.25">
      <c r="B399" s="123"/>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c r="AA399" s="96"/>
      <c r="AB399" s="96"/>
      <c r="AC399" s="96"/>
      <c r="AD399" s="96"/>
      <c r="AE399" s="96"/>
      <c r="AF399" s="96"/>
      <c r="AG399" s="96"/>
      <c r="AH399" s="96"/>
      <c r="AI399" s="96"/>
      <c r="AJ399" s="96"/>
      <c r="AK399" s="96"/>
      <c r="AL399" s="96"/>
      <c r="AM399" s="96"/>
      <c r="AN399" s="96"/>
      <c r="AO399" s="96"/>
      <c r="AP399" s="96"/>
      <c r="AQ399" s="96"/>
      <c r="AR399" s="96"/>
      <c r="AS399" s="96"/>
      <c r="AT399" s="96"/>
      <c r="AU399" s="96"/>
      <c r="AV399" s="96"/>
      <c r="AW399" s="96"/>
      <c r="AX399" s="96"/>
      <c r="AY399" s="96"/>
      <c r="AZ399" s="96"/>
      <c r="BA399" s="96"/>
      <c r="BB399" s="96"/>
      <c r="BC399" s="96"/>
      <c r="BD399" s="96"/>
      <c r="BE399" s="96"/>
      <c r="BF399" s="96"/>
      <c r="BG399" s="96"/>
      <c r="BH399" s="96"/>
      <c r="BI399" s="96"/>
      <c r="BJ399" s="96"/>
      <c r="BK399" s="96"/>
      <c r="BL399" s="96"/>
      <c r="BM399" s="96"/>
      <c r="BN399" s="96"/>
      <c r="BO399" s="96"/>
      <c r="BP399" s="96"/>
      <c r="BQ399" s="96"/>
      <c r="BR399" s="96"/>
      <c r="BS399" s="96"/>
      <c r="BT399" s="96"/>
      <c r="BU399" s="96"/>
      <c r="BV399" s="96"/>
      <c r="BW399" s="96"/>
      <c r="BX399" s="96"/>
      <c r="BY399" s="96"/>
      <c r="BZ399" s="96"/>
      <c r="CA399" s="96"/>
      <c r="CB399" s="96"/>
      <c r="CC399" s="96"/>
      <c r="CD399" s="96"/>
      <c r="CE399" s="96"/>
      <c r="CF399" s="96"/>
      <c r="CG399" s="96"/>
      <c r="CH399" s="96"/>
      <c r="CI399" s="96"/>
      <c r="CJ399" s="96"/>
      <c r="CK399" s="96"/>
      <c r="CL399" s="96"/>
      <c r="CM399" s="96"/>
      <c r="CN399" s="96"/>
      <c r="CO399" s="96"/>
      <c r="CP399" s="96"/>
      <c r="CQ399" s="96"/>
      <c r="CR399" s="96"/>
      <c r="CS399" s="96"/>
      <c r="CT399" s="96"/>
      <c r="CU399" s="96"/>
      <c r="CV399" s="96"/>
      <c r="CW399" s="96"/>
      <c r="CX399" s="96"/>
      <c r="CY399" s="96"/>
      <c r="CZ399" s="96"/>
      <c r="DA399" s="124"/>
    </row>
    <row r="400" spans="2:105" x14ac:dyDescent="0.25">
      <c r="B400" s="123"/>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c r="AA400" s="96"/>
      <c r="AB400" s="96"/>
      <c r="AC400" s="96"/>
      <c r="AD400" s="96"/>
      <c r="AE400" s="96"/>
      <c r="AF400" s="96"/>
      <c r="AG400" s="96"/>
      <c r="AH400" s="96"/>
      <c r="AI400" s="96"/>
      <c r="AJ400" s="96"/>
      <c r="AK400" s="96"/>
      <c r="AL400" s="96"/>
      <c r="AM400" s="96"/>
      <c r="AN400" s="96"/>
      <c r="AO400" s="96"/>
      <c r="AP400" s="96"/>
      <c r="AQ400" s="96"/>
      <c r="AR400" s="96"/>
      <c r="AS400" s="96"/>
      <c r="AT400" s="96"/>
      <c r="AU400" s="96"/>
      <c r="AV400" s="96"/>
      <c r="AW400" s="96"/>
      <c r="AX400" s="96"/>
      <c r="AY400" s="96"/>
      <c r="AZ400" s="96"/>
      <c r="BA400" s="96"/>
      <c r="BB400" s="96"/>
      <c r="BC400" s="96"/>
      <c r="BD400" s="96"/>
      <c r="BE400" s="96"/>
      <c r="BF400" s="96"/>
      <c r="BG400" s="96"/>
      <c r="BH400" s="96"/>
      <c r="BI400" s="96"/>
      <c r="BJ400" s="96"/>
      <c r="BK400" s="96"/>
      <c r="BL400" s="96"/>
      <c r="BM400" s="96"/>
      <c r="BN400" s="96"/>
      <c r="BO400" s="96"/>
      <c r="BP400" s="96"/>
      <c r="BQ400" s="96"/>
      <c r="BR400" s="96"/>
      <c r="BS400" s="96"/>
      <c r="BT400" s="96"/>
      <c r="BU400" s="96"/>
      <c r="BV400" s="96"/>
      <c r="BW400" s="96"/>
      <c r="BX400" s="96"/>
      <c r="BY400" s="96"/>
      <c r="BZ400" s="96"/>
      <c r="CA400" s="96"/>
      <c r="CB400" s="96"/>
      <c r="CC400" s="96"/>
      <c r="CD400" s="96"/>
      <c r="CE400" s="96"/>
      <c r="CF400" s="96"/>
      <c r="CG400" s="96"/>
      <c r="CH400" s="96"/>
      <c r="CI400" s="96"/>
      <c r="CJ400" s="96"/>
      <c r="CK400" s="96"/>
      <c r="CL400" s="96"/>
      <c r="CM400" s="96"/>
      <c r="CN400" s="96"/>
      <c r="CO400" s="96"/>
      <c r="CP400" s="96"/>
      <c r="CQ400" s="96"/>
      <c r="CR400" s="96"/>
      <c r="CS400" s="96"/>
      <c r="CT400" s="96"/>
      <c r="CU400" s="96"/>
      <c r="CV400" s="96"/>
      <c r="CW400" s="96"/>
      <c r="CX400" s="96"/>
      <c r="CY400" s="96"/>
      <c r="CZ400" s="96"/>
      <c r="DA400" s="124"/>
    </row>
    <row r="401" spans="2:105" x14ac:dyDescent="0.25">
      <c r="B401" s="123"/>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c r="AC401" s="96"/>
      <c r="AD401" s="96"/>
      <c r="AE401" s="96"/>
      <c r="AF401" s="96"/>
      <c r="AG401" s="96"/>
      <c r="AH401" s="96"/>
      <c r="AI401" s="96"/>
      <c r="AJ401" s="96"/>
      <c r="AK401" s="96"/>
      <c r="AL401" s="96"/>
      <c r="AM401" s="96"/>
      <c r="AN401" s="96"/>
      <c r="AO401" s="96"/>
      <c r="AP401" s="96"/>
      <c r="AQ401" s="96"/>
      <c r="AR401" s="96"/>
      <c r="AS401" s="96"/>
      <c r="AT401" s="96"/>
      <c r="AU401" s="96"/>
      <c r="AV401" s="96"/>
      <c r="AW401" s="96"/>
      <c r="AX401" s="96"/>
      <c r="AY401" s="96"/>
      <c r="AZ401" s="96"/>
      <c r="BA401" s="96"/>
      <c r="BB401" s="96"/>
      <c r="BC401" s="96"/>
      <c r="BD401" s="96"/>
      <c r="BE401" s="96"/>
      <c r="BF401" s="96"/>
      <c r="BG401" s="96"/>
      <c r="BH401" s="96"/>
      <c r="BI401" s="96"/>
      <c r="BJ401" s="96"/>
      <c r="BK401" s="96"/>
      <c r="BL401" s="96"/>
      <c r="BM401" s="96"/>
      <c r="BN401" s="96"/>
      <c r="BO401" s="96"/>
      <c r="BP401" s="96"/>
      <c r="BQ401" s="96"/>
      <c r="BR401" s="96"/>
      <c r="BS401" s="96"/>
      <c r="BT401" s="96"/>
      <c r="BU401" s="96"/>
      <c r="BV401" s="96"/>
      <c r="BW401" s="96"/>
      <c r="BX401" s="96"/>
      <c r="BY401" s="96"/>
      <c r="BZ401" s="96"/>
      <c r="CA401" s="96"/>
      <c r="CB401" s="96"/>
      <c r="CC401" s="96"/>
      <c r="CD401" s="96"/>
      <c r="CE401" s="96"/>
      <c r="CF401" s="96"/>
      <c r="CG401" s="96"/>
      <c r="CH401" s="96"/>
      <c r="CI401" s="96"/>
      <c r="CJ401" s="96"/>
      <c r="CK401" s="96"/>
      <c r="CL401" s="96"/>
      <c r="CM401" s="96"/>
      <c r="CN401" s="96"/>
      <c r="CO401" s="96"/>
      <c r="CP401" s="96"/>
      <c r="CQ401" s="96"/>
      <c r="CR401" s="96"/>
      <c r="CS401" s="96"/>
      <c r="CT401" s="96"/>
      <c r="CU401" s="96"/>
      <c r="CV401" s="96"/>
      <c r="CW401" s="96"/>
      <c r="CX401" s="96"/>
      <c r="CY401" s="96"/>
      <c r="CZ401" s="96"/>
      <c r="DA401" s="124"/>
    </row>
    <row r="402" spans="2:105" ht="15.75" thickBot="1" x14ac:dyDescent="0.3">
      <c r="B402" s="125"/>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c r="AT402" s="126"/>
      <c r="AU402" s="126"/>
      <c r="AV402" s="126"/>
      <c r="AW402" s="126"/>
      <c r="AX402" s="126"/>
      <c r="AY402" s="126"/>
      <c r="AZ402" s="126"/>
      <c r="BA402" s="126"/>
      <c r="BB402" s="126"/>
      <c r="BC402" s="126"/>
      <c r="BD402" s="126"/>
      <c r="BE402" s="126"/>
      <c r="BF402" s="126"/>
      <c r="BG402" s="126"/>
      <c r="BH402" s="126"/>
      <c r="BI402" s="126"/>
      <c r="BJ402" s="126"/>
      <c r="BK402" s="126"/>
      <c r="BL402" s="126"/>
      <c r="BM402" s="126"/>
      <c r="BN402" s="126"/>
      <c r="BO402" s="126"/>
      <c r="BP402" s="126"/>
      <c r="BQ402" s="126"/>
      <c r="BR402" s="126"/>
      <c r="BS402" s="126"/>
      <c r="BT402" s="126"/>
      <c r="BU402" s="126"/>
      <c r="BV402" s="126"/>
      <c r="BW402" s="126"/>
      <c r="BX402" s="126"/>
      <c r="BY402" s="126"/>
      <c r="BZ402" s="126"/>
      <c r="CA402" s="126"/>
      <c r="CB402" s="126"/>
      <c r="CC402" s="126"/>
      <c r="CD402" s="126"/>
      <c r="CE402" s="126"/>
      <c r="CF402" s="126"/>
      <c r="CG402" s="126"/>
      <c r="CH402" s="126"/>
      <c r="CI402" s="126"/>
      <c r="CJ402" s="126"/>
      <c r="CK402" s="126"/>
      <c r="CL402" s="126"/>
      <c r="CM402" s="126"/>
      <c r="CN402" s="126"/>
      <c r="CO402" s="126"/>
      <c r="CP402" s="126"/>
      <c r="CQ402" s="126"/>
      <c r="CR402" s="126"/>
      <c r="CS402" s="126"/>
      <c r="CT402" s="126"/>
      <c r="CU402" s="126"/>
      <c r="CV402" s="126"/>
      <c r="CW402" s="126"/>
      <c r="CX402" s="126"/>
      <c r="CY402" s="126"/>
      <c r="CZ402" s="126"/>
      <c r="DA402" s="127"/>
    </row>
  </sheetData>
  <phoneticPr fontId="1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66</vt:i4>
      </vt:variant>
    </vt:vector>
  </HeadingPairs>
  <TitlesOfParts>
    <vt:vector size="78" baseType="lpstr">
      <vt:lpstr>data</vt:lpstr>
      <vt:lpstr>natjecanje</vt:lpstr>
      <vt:lpstr>natjecanje-staze</vt:lpstr>
      <vt:lpstr>natjecanje-kategorije</vt:lpstr>
      <vt:lpstr>registar-natjecatelji</vt:lpstr>
      <vt:lpstr>registar-klubovi</vt:lpstr>
      <vt:lpstr>registar-države</vt:lpstr>
      <vt:lpstr>registar-kategorije</vt:lpstr>
      <vt:lpstr>registar-uparivanje</vt:lpstr>
      <vt:lpstr>registar-status-rezultat</vt:lpstr>
      <vt:lpstr>import</vt:lpstr>
      <vt:lpstr>csv</vt:lpstr>
      <vt:lpstr>csv</vt:lpstr>
      <vt:lpstr>data_datum_natjecanja</vt:lpstr>
      <vt:lpstr>data_dnevnik_id</vt:lpstr>
      <vt:lpstr>data_grana_id</vt:lpstr>
      <vt:lpstr>data_liga_id</vt:lpstr>
      <vt:lpstr>data_max_imePrezime_id</vt:lpstr>
      <vt:lpstr>data_max_kategorijaAlias_id</vt:lpstr>
      <vt:lpstr>data_max_minuta</vt:lpstr>
      <vt:lpstr>data_max_natjecatelj_id</vt:lpstr>
      <vt:lpstr>data_max_osoba_id</vt:lpstr>
      <vt:lpstr>data_max_rezultat_id</vt:lpstr>
      <vt:lpstr>data_max_staza_id</vt:lpstr>
      <vt:lpstr>data_max_stazaKategorija_id</vt:lpstr>
      <vt:lpstr>data_trka_id</vt:lpstr>
      <vt:lpstr>data_trka_je_rangirana</vt:lpstr>
      <vt:lpstr>import_data</vt:lpstr>
      <vt:lpstr>import_datum_natjecanja</vt:lpstr>
      <vt:lpstr>import_dnevnik_id</vt:lpstr>
      <vt:lpstr>import_grana_id</vt:lpstr>
      <vt:lpstr>import_key</vt:lpstr>
      <vt:lpstr>import_max_osoba_id</vt:lpstr>
      <vt:lpstr>import_trka_je_rangirana</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trka_id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2022-05-06T13:34:53Z</dcterms:modified>
</cp:coreProperties>
</file>